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app.xml" ContentType="application/vnd.openxmlformats-officedocument.extended-properties+xml"/>
  <Override PartName="/xl/comments3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4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gasco.com\share\GROUPS\Regulatory_Affairs\Accounting - Regulatory\Earnings Test &amp; CBR Models\2021\FILINGS\WASHINGTON\"/>
    </mc:Choice>
  </mc:AlternateContent>
  <xr:revisionPtr revIDLastSave="0" documentId="13_ncr:1_{B198083B-45BE-4F57-9453-4BC7CD751F0C}" xr6:coauthVersionLast="47" xr6:coauthVersionMax="47" xr10:uidLastSave="{00000000-0000-0000-0000-000000000000}"/>
  <bookViews>
    <workbookView xWindow="-120" yWindow="-120" windowWidth="29040" windowHeight="15840" tabRatio="456" activeTab="1" xr2:uid="{00000000-000D-0000-FFFF-FFFF00000000}"/>
  </bookViews>
  <sheets>
    <sheet name="2021 OR" sheetId="20" r:id="rId1"/>
    <sheet name="2021 WA" sheetId="21" r:id="rId2"/>
    <sheet name="2021 BS" sheetId="22" state="hidden" r:id="rId3"/>
    <sheet name="BS 3-8-22" sheetId="23" r:id="rId4"/>
    <sheet name="2020 OR" sheetId="17" state="hidden" r:id="rId5"/>
    <sheet name="2020 WA" sheetId="19" state="hidden" r:id="rId6"/>
    <sheet name="2020 BS" sheetId="18" state="hidden" r:id="rId7"/>
    <sheet name="2019 OR" sheetId="14" state="hidden" r:id="rId8"/>
    <sheet name="2019 WA" sheetId="15" state="hidden" r:id="rId9"/>
    <sheet name="2019 BS" sheetId="16" state="hidden" r:id="rId10"/>
    <sheet name="2018 OR" sheetId="2" state="hidden" r:id="rId11"/>
    <sheet name="2018 WA" sheetId="7" state="hidden" r:id="rId12"/>
    <sheet name="2018 Balance Sheet" sheetId="13" state="hidden" r:id="rId13"/>
  </sheets>
  <externalReferences>
    <externalReference r:id="rId14"/>
  </externalReferences>
  <definedNames>
    <definedName name="\p" localSheetId="7">#REF!</definedName>
    <definedName name="\p" localSheetId="8">#REF!</definedName>
    <definedName name="\p" localSheetId="4">#REF!</definedName>
    <definedName name="\p" localSheetId="5">#REF!</definedName>
    <definedName name="\p" localSheetId="0">#REF!</definedName>
    <definedName name="\p" localSheetId="1">#REF!</definedName>
    <definedName name="\p">#REF!</definedName>
    <definedName name="_PG3">#N/A</definedName>
    <definedName name="ASSET" localSheetId="7">#REF!</definedName>
    <definedName name="ASSET" localSheetId="8">#REF!</definedName>
    <definedName name="ASSET" localSheetId="4">#REF!</definedName>
    <definedName name="ASSET" localSheetId="5">#REF!</definedName>
    <definedName name="ASSET" localSheetId="0">#REF!</definedName>
    <definedName name="ASSET" localSheetId="1">#REF!</definedName>
    <definedName name="ASSET">#REF!</definedName>
    <definedName name="casepg1">#N/A</definedName>
    <definedName name="EssbaseMonth">[1]Essbase!$D$6</definedName>
    <definedName name="EssLatest">"Beg Bal"</definedName>
    <definedName name="EssOptions">"A3100000000111000000011100010_01000"</definedName>
    <definedName name="I">"a1..m50"</definedName>
    <definedName name="NORMALIZE" localSheetId="7">#REF!</definedName>
    <definedName name="NORMALIZE" localSheetId="8">#REF!</definedName>
    <definedName name="NORMALIZE" localSheetId="4">#REF!</definedName>
    <definedName name="NORMALIZE" localSheetId="5">#REF!</definedName>
    <definedName name="NORMALIZE" localSheetId="0">#REF!</definedName>
    <definedName name="NORMALIZE" localSheetId="1">#REF!</definedName>
    <definedName name="NORMALIZE">#REF!</definedName>
    <definedName name="ONCOR_ELECTRIC_DELIVERY_COMPANY" localSheetId="7">#REF!</definedName>
    <definedName name="ONCOR_ELECTRIC_DELIVERY_COMPANY" localSheetId="8">#REF!</definedName>
    <definedName name="ONCOR_ELECTRIC_DELIVERY_COMPANY" localSheetId="4">#REF!</definedName>
    <definedName name="ONCOR_ELECTRIC_DELIVERY_COMPANY" localSheetId="5">#REF!</definedName>
    <definedName name="ONCOR_ELECTRIC_DELIVERY_COMPANY" localSheetId="0">#REF!</definedName>
    <definedName name="ONCOR_ELECTRIC_DELIVERY_COMPANY" localSheetId="1">#REF!</definedName>
    <definedName name="ONCOR_ELECTRIC_DELIVERY_COMPANY">#REF!</definedName>
    <definedName name="page1">#N/A</definedName>
    <definedName name="page2">#N/A</definedName>
    <definedName name="page3">#N/A</definedName>
    <definedName name="pg_2c">#N/A</definedName>
    <definedName name="pg_2d">#N/A</definedName>
    <definedName name="pg_2e">#N/A</definedName>
    <definedName name="pg_2f">#N/A</definedName>
    <definedName name="pg_2h">#N/A</definedName>
    <definedName name="pg_2i">#N/A</definedName>
    <definedName name="pg_2j">#N/A</definedName>
    <definedName name="pg_2k">#N/A</definedName>
    <definedName name="pg_2l">#N/A</definedName>
    <definedName name="pg_2m">#N/A</definedName>
    <definedName name="pg_2n">#N/A</definedName>
    <definedName name="pg_2o">#N/A</definedName>
    <definedName name="_xlnm.Print_Area" localSheetId="10">'2018 OR'!$A$1:$CL$37</definedName>
    <definedName name="_xlnm.Print_Area" localSheetId="11">'2018 WA'!$A$1:$AZ$36</definedName>
    <definedName name="_xlnm.Print_Area" localSheetId="7">'2019 OR'!$A$1:$CX$37</definedName>
    <definedName name="_xlnm.Print_Area" localSheetId="8">'2019 WA'!$A$1:$BL$36</definedName>
    <definedName name="_xlnm.Print_Area" localSheetId="4">'2020 OR'!$A$1:$DJ$37</definedName>
    <definedName name="_xlnm.Print_Area" localSheetId="5">'2020 WA'!$A$1:$BX$36</definedName>
    <definedName name="_xlnm.Print_Area" localSheetId="0">'2021 OR'!$A$1:$DV$37</definedName>
    <definedName name="_xlnm.Print_Area" localSheetId="1">'2021 WA'!$A$1:$CJ$36</definedName>
    <definedName name="ror_1">#N/A</definedName>
    <definedName name="ror_2">#N/A</definedName>
    <definedName name="sue">#N/A</definedName>
    <definedName name="WS3A2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I64" i="20" l="1"/>
  <c r="DJ64" i="20"/>
  <c r="DK64" i="20"/>
  <c r="DL64" i="20"/>
  <c r="DM64" i="20"/>
  <c r="DN64" i="20"/>
  <c r="DO64" i="20"/>
  <c r="DP64" i="20"/>
  <c r="DQ64" i="20"/>
  <c r="DR64" i="20"/>
  <c r="DS64" i="20"/>
  <c r="DT64" i="20"/>
  <c r="DU64" i="20"/>
  <c r="DI65" i="20"/>
  <c r="DJ65" i="20"/>
  <c r="DK65" i="20"/>
  <c r="DL65" i="20"/>
  <c r="DM65" i="20"/>
  <c r="DN65" i="20"/>
  <c r="DO65" i="20"/>
  <c r="DP65" i="20"/>
  <c r="DQ65" i="20"/>
  <c r="DR65" i="20"/>
  <c r="DS65" i="20"/>
  <c r="DT65" i="20"/>
  <c r="DU65" i="20"/>
  <c r="DI66" i="20"/>
  <c r="DJ66" i="20"/>
  <c r="DK66" i="20"/>
  <c r="DL66" i="20"/>
  <c r="DM66" i="20"/>
  <c r="DN66" i="20"/>
  <c r="DO66" i="20"/>
  <c r="DP66" i="20"/>
  <c r="DQ66" i="20"/>
  <c r="DR66" i="20"/>
  <c r="DS66" i="20"/>
  <c r="DT66" i="20"/>
  <c r="DU66" i="20"/>
  <c r="DI68" i="20"/>
  <c r="DJ68" i="20"/>
  <c r="DK68" i="20"/>
  <c r="DL68" i="20"/>
  <c r="DM68" i="20"/>
  <c r="DN68" i="20"/>
  <c r="DO68" i="20"/>
  <c r="DP68" i="20"/>
  <c r="DQ68" i="20"/>
  <c r="DR68" i="20"/>
  <c r="DS68" i="20"/>
  <c r="DT68" i="20"/>
  <c r="DU68" i="20"/>
  <c r="DK109" i="20"/>
  <c r="DL109" i="20"/>
  <c r="DM109" i="20"/>
  <c r="DN109" i="20"/>
  <c r="DO109" i="20"/>
  <c r="DP109" i="20"/>
  <c r="DQ109" i="20"/>
  <c r="DR109" i="20"/>
  <c r="DS109" i="20"/>
  <c r="DT109" i="20"/>
  <c r="DU109" i="20"/>
  <c r="DJ109" i="20"/>
  <c r="DI109" i="20"/>
  <c r="DK104" i="20"/>
  <c r="DL104" i="20"/>
  <c r="DM104" i="20"/>
  <c r="DN104" i="20"/>
  <c r="DO104" i="20"/>
  <c r="DP104" i="20"/>
  <c r="DQ104" i="20"/>
  <c r="DR104" i="20"/>
  <c r="DS104" i="20"/>
  <c r="DT104" i="20"/>
  <c r="DU104" i="20"/>
  <c r="DJ104" i="20"/>
  <c r="DI104" i="20"/>
  <c r="DK95" i="20"/>
  <c r="DL95" i="20"/>
  <c r="DM95" i="20"/>
  <c r="DN95" i="20"/>
  <c r="DO95" i="20"/>
  <c r="DP95" i="20"/>
  <c r="DQ95" i="20"/>
  <c r="DR95" i="20"/>
  <c r="DS95" i="20"/>
  <c r="DT95" i="20"/>
  <c r="DU95" i="20"/>
  <c r="DK96" i="20"/>
  <c r="DL96" i="20"/>
  <c r="DM96" i="20"/>
  <c r="DN96" i="20"/>
  <c r="DO96" i="20"/>
  <c r="DP96" i="20"/>
  <c r="DQ96" i="20"/>
  <c r="DR96" i="20"/>
  <c r="DS96" i="20"/>
  <c r="DT96" i="20"/>
  <c r="DU96" i="20"/>
  <c r="DK97" i="20"/>
  <c r="DL97" i="20"/>
  <c r="DM97" i="20"/>
  <c r="DN97" i="20"/>
  <c r="DO97" i="20"/>
  <c r="DP97" i="20"/>
  <c r="DQ97" i="20"/>
  <c r="DR97" i="20"/>
  <c r="DS97" i="20"/>
  <c r="DT97" i="20"/>
  <c r="DU97" i="20"/>
  <c r="DK98" i="20"/>
  <c r="DL98" i="20"/>
  <c r="DM98" i="20"/>
  <c r="DN98" i="20"/>
  <c r="DO98" i="20"/>
  <c r="DP98" i="20"/>
  <c r="DQ98" i="20"/>
  <c r="DR98" i="20"/>
  <c r="DS98" i="20"/>
  <c r="DT98" i="20"/>
  <c r="DU98" i="20"/>
  <c r="DK99" i="20"/>
  <c r="DL99" i="20"/>
  <c r="DM99" i="20"/>
  <c r="DN99" i="20"/>
  <c r="DO99" i="20"/>
  <c r="DP99" i="20"/>
  <c r="DQ99" i="20"/>
  <c r="DR99" i="20"/>
  <c r="DS99" i="20"/>
  <c r="DT99" i="20"/>
  <c r="DU99" i="20"/>
  <c r="DK100" i="20"/>
  <c r="DL100" i="20"/>
  <c r="DM100" i="20"/>
  <c r="DN100" i="20"/>
  <c r="DO100" i="20"/>
  <c r="DP100" i="20"/>
  <c r="DQ100" i="20"/>
  <c r="DR100" i="20"/>
  <c r="DS100" i="20"/>
  <c r="DT100" i="20"/>
  <c r="DU100" i="20"/>
  <c r="DK101" i="20"/>
  <c r="DL101" i="20"/>
  <c r="DM101" i="20"/>
  <c r="DN101" i="20"/>
  <c r="DO101" i="20"/>
  <c r="DP101" i="20"/>
  <c r="DQ101" i="20"/>
  <c r="DR101" i="20"/>
  <c r="DS101" i="20"/>
  <c r="DT101" i="20"/>
  <c r="DU101" i="20"/>
  <c r="DK102" i="20"/>
  <c r="DL102" i="20"/>
  <c r="DM102" i="20"/>
  <c r="DN102" i="20"/>
  <c r="DO102" i="20"/>
  <c r="DP102" i="20"/>
  <c r="DQ102" i="20"/>
  <c r="DR102" i="20"/>
  <c r="DS102" i="20"/>
  <c r="DT102" i="20"/>
  <c r="DU102" i="20"/>
  <c r="DK103" i="20"/>
  <c r="DL103" i="20"/>
  <c r="DM103" i="20"/>
  <c r="DN103" i="20"/>
  <c r="DO103" i="20"/>
  <c r="DP103" i="20"/>
  <c r="DQ103" i="20"/>
  <c r="DR103" i="20"/>
  <c r="DS103" i="20"/>
  <c r="DT103" i="20"/>
  <c r="DU103" i="20"/>
  <c r="DI96" i="20"/>
  <c r="DJ96" i="20"/>
  <c r="DI97" i="20"/>
  <c r="DJ97" i="20"/>
  <c r="DI98" i="20"/>
  <c r="DJ98" i="20"/>
  <c r="DI99" i="20"/>
  <c r="DJ99" i="20"/>
  <c r="DI100" i="20"/>
  <c r="DJ100" i="20"/>
  <c r="DI101" i="20"/>
  <c r="DJ101" i="20"/>
  <c r="DI102" i="20"/>
  <c r="DJ102" i="20"/>
  <c r="DI103" i="20"/>
  <c r="DJ103" i="20"/>
  <c r="DJ95" i="20"/>
  <c r="DI95" i="20"/>
  <c r="DK89" i="20"/>
  <c r="DL89" i="20"/>
  <c r="DM89" i="20"/>
  <c r="DN89" i="20"/>
  <c r="DO89" i="20"/>
  <c r="DP89" i="20"/>
  <c r="DQ89" i="20"/>
  <c r="DR89" i="20"/>
  <c r="DS89" i="20"/>
  <c r="DT89" i="20"/>
  <c r="DU89" i="20"/>
  <c r="DK90" i="20"/>
  <c r="DL90" i="20"/>
  <c r="DM90" i="20"/>
  <c r="DN90" i="20"/>
  <c r="DO90" i="20"/>
  <c r="DP90" i="20"/>
  <c r="DQ90" i="20"/>
  <c r="DR90" i="20"/>
  <c r="DS90" i="20"/>
  <c r="DT90" i="20"/>
  <c r="DU90" i="20"/>
  <c r="DK91" i="20"/>
  <c r="DL91" i="20"/>
  <c r="DM91" i="20"/>
  <c r="DN91" i="20"/>
  <c r="DO91" i="20"/>
  <c r="DP91" i="20"/>
  <c r="DQ91" i="20"/>
  <c r="DR91" i="20"/>
  <c r="DS91" i="20"/>
  <c r="DT91" i="20"/>
  <c r="DU91" i="20"/>
  <c r="DK92" i="20"/>
  <c r="DL92" i="20"/>
  <c r="DM92" i="20"/>
  <c r="DN92" i="20"/>
  <c r="DO92" i="20"/>
  <c r="DP92" i="20"/>
  <c r="DQ92" i="20"/>
  <c r="DR92" i="20"/>
  <c r="DS92" i="20"/>
  <c r="DT92" i="20"/>
  <c r="DU92" i="20"/>
  <c r="DK93" i="20"/>
  <c r="DL93" i="20"/>
  <c r="DM93" i="20"/>
  <c r="DN93" i="20"/>
  <c r="DO93" i="20"/>
  <c r="DP93" i="20"/>
  <c r="DQ93" i="20"/>
  <c r="DR93" i="20"/>
  <c r="DS93" i="20"/>
  <c r="DT93" i="20"/>
  <c r="DU93" i="20"/>
  <c r="DI92" i="20"/>
  <c r="DJ92" i="20"/>
  <c r="DI93" i="20"/>
  <c r="DJ93" i="20"/>
  <c r="DJ91" i="20"/>
  <c r="DI90" i="20"/>
  <c r="DK72" i="20"/>
  <c r="DL72" i="20"/>
  <c r="DM72" i="20"/>
  <c r="DN72" i="20"/>
  <c r="DO72" i="20"/>
  <c r="DP72" i="20"/>
  <c r="DQ72" i="20"/>
  <c r="DR72" i="20"/>
  <c r="DS72" i="20"/>
  <c r="DT72" i="20"/>
  <c r="DU72" i="20"/>
  <c r="DK74" i="20"/>
  <c r="DL74" i="20"/>
  <c r="DM74" i="20"/>
  <c r="DN74" i="20"/>
  <c r="DO74" i="20"/>
  <c r="DP74" i="20"/>
  <c r="DQ74" i="20"/>
  <c r="DR74" i="20"/>
  <c r="DS74" i="20"/>
  <c r="DT74" i="20"/>
  <c r="DU74" i="20"/>
  <c r="DK75" i="20"/>
  <c r="DL75" i="20"/>
  <c r="DM75" i="20"/>
  <c r="DN75" i="20"/>
  <c r="DO75" i="20"/>
  <c r="DP75" i="20"/>
  <c r="DQ75" i="20"/>
  <c r="DR75" i="20"/>
  <c r="DS75" i="20"/>
  <c r="DT75" i="20"/>
  <c r="DU75" i="20"/>
  <c r="DK76" i="20"/>
  <c r="DL76" i="20"/>
  <c r="DM76" i="20"/>
  <c r="DN76" i="20"/>
  <c r="DO76" i="20"/>
  <c r="DP76" i="20"/>
  <c r="DQ76" i="20"/>
  <c r="DR76" i="20"/>
  <c r="DS76" i="20"/>
  <c r="DT76" i="20"/>
  <c r="DU76" i="20"/>
  <c r="DK77" i="20"/>
  <c r="DL77" i="20"/>
  <c r="DM77" i="20"/>
  <c r="DN77" i="20"/>
  <c r="DO77" i="20"/>
  <c r="DP77" i="20"/>
  <c r="DQ77" i="20"/>
  <c r="DR77" i="20"/>
  <c r="DS77" i="20"/>
  <c r="DT77" i="20"/>
  <c r="DU77" i="20"/>
  <c r="DK79" i="20"/>
  <c r="DL79" i="20"/>
  <c r="DM79" i="20"/>
  <c r="DN79" i="20"/>
  <c r="DO79" i="20"/>
  <c r="DP79" i="20"/>
  <c r="DQ79" i="20"/>
  <c r="DR79" i="20"/>
  <c r="DS79" i="20"/>
  <c r="DT79" i="20"/>
  <c r="DU79" i="20"/>
  <c r="DK80" i="20"/>
  <c r="DL80" i="20"/>
  <c r="DM80" i="20"/>
  <c r="DN80" i="20"/>
  <c r="DO80" i="20"/>
  <c r="DP80" i="20"/>
  <c r="DQ80" i="20"/>
  <c r="DR80" i="20"/>
  <c r="DS80" i="20"/>
  <c r="DT80" i="20"/>
  <c r="DU80" i="20"/>
  <c r="DK81" i="20"/>
  <c r="DL81" i="20"/>
  <c r="DM81" i="20"/>
  <c r="DN81" i="20"/>
  <c r="DO81" i="20"/>
  <c r="DP81" i="20"/>
  <c r="DQ81" i="20"/>
  <c r="DR81" i="20"/>
  <c r="DS81" i="20"/>
  <c r="DT81" i="20"/>
  <c r="DU81" i="20"/>
  <c r="DK82" i="20"/>
  <c r="DL82" i="20"/>
  <c r="DM82" i="20"/>
  <c r="DN82" i="20"/>
  <c r="DO82" i="20"/>
  <c r="DP82" i="20"/>
  <c r="DQ82" i="20"/>
  <c r="DR82" i="20"/>
  <c r="DS82" i="20"/>
  <c r="DT82" i="20"/>
  <c r="DU82" i="20"/>
  <c r="DK83" i="20"/>
  <c r="DL83" i="20"/>
  <c r="DM83" i="20"/>
  <c r="DN83" i="20"/>
  <c r="DO83" i="20"/>
  <c r="DP83" i="20"/>
  <c r="DQ83" i="20"/>
  <c r="DR83" i="20"/>
  <c r="DS83" i="20"/>
  <c r="DT83" i="20"/>
  <c r="DU83" i="20"/>
  <c r="DK84" i="20"/>
  <c r="DL84" i="20"/>
  <c r="DM84" i="20"/>
  <c r="DN84" i="20"/>
  <c r="DO84" i="20"/>
  <c r="DP84" i="20"/>
  <c r="DQ84" i="20"/>
  <c r="DR84" i="20"/>
  <c r="DS84" i="20"/>
  <c r="DT84" i="20"/>
  <c r="DU84" i="20"/>
  <c r="DK85" i="20"/>
  <c r="DL85" i="20"/>
  <c r="DM85" i="20"/>
  <c r="DN85" i="20"/>
  <c r="DO85" i="20"/>
  <c r="DP85" i="20"/>
  <c r="DQ85" i="20"/>
  <c r="DR85" i="20"/>
  <c r="DS85" i="20"/>
  <c r="DT85" i="20"/>
  <c r="DU85" i="20"/>
  <c r="DK86" i="20"/>
  <c r="DL86" i="20"/>
  <c r="DM86" i="20"/>
  <c r="DN86" i="20"/>
  <c r="DO86" i="20"/>
  <c r="DP86" i="20"/>
  <c r="DQ86" i="20"/>
  <c r="DR86" i="20"/>
  <c r="DS86" i="20"/>
  <c r="DT86" i="20"/>
  <c r="DU86" i="20"/>
  <c r="DK87" i="20"/>
  <c r="DL87" i="20"/>
  <c r="DM87" i="20"/>
  <c r="DN87" i="20"/>
  <c r="DO87" i="20"/>
  <c r="DP87" i="20"/>
  <c r="DQ87" i="20"/>
  <c r="DR87" i="20"/>
  <c r="DS87" i="20"/>
  <c r="DT87" i="20"/>
  <c r="DU87" i="20"/>
  <c r="DK88" i="20"/>
  <c r="DL88" i="20"/>
  <c r="DM88" i="20"/>
  <c r="DN88" i="20"/>
  <c r="DO88" i="20"/>
  <c r="DP88" i="20"/>
  <c r="DQ88" i="20"/>
  <c r="DR88" i="20"/>
  <c r="DS88" i="20"/>
  <c r="DT88" i="20"/>
  <c r="DU88" i="20"/>
  <c r="DJ88" i="20"/>
  <c r="DI88" i="20"/>
  <c r="DI87" i="20"/>
  <c r="DJ87" i="20"/>
  <c r="DI86" i="20"/>
  <c r="DJ86" i="20"/>
  <c r="DI84" i="20"/>
  <c r="DJ84" i="20"/>
  <c r="DI85" i="20"/>
  <c r="DJ85" i="20"/>
  <c r="DI83" i="20"/>
  <c r="DJ83" i="20"/>
  <c r="DJ82" i="20"/>
  <c r="DI82" i="20"/>
  <c r="DJ81" i="20"/>
  <c r="DI81" i="20"/>
  <c r="DJ80" i="20"/>
  <c r="DI80" i="20"/>
  <c r="DJ79" i="20"/>
  <c r="DI79" i="20"/>
  <c r="DI75" i="20"/>
  <c r="DJ75" i="20"/>
  <c r="DI76" i="20"/>
  <c r="DJ76" i="20"/>
  <c r="DI77" i="20"/>
  <c r="DJ77" i="20"/>
  <c r="DJ74" i="20"/>
  <c r="DI74" i="20"/>
  <c r="DJ72" i="20"/>
  <c r="DI72" i="20"/>
  <c r="DK63" i="20"/>
  <c r="DL63" i="20"/>
  <c r="DM63" i="20"/>
  <c r="DN63" i="20"/>
  <c r="DO63" i="20"/>
  <c r="DP63" i="20"/>
  <c r="DQ63" i="20"/>
  <c r="DR63" i="20"/>
  <c r="DS63" i="20"/>
  <c r="DT63" i="20"/>
  <c r="DU63" i="20"/>
  <c r="DK70" i="20"/>
  <c r="DL70" i="20"/>
  <c r="DM70" i="20"/>
  <c r="DN70" i="20"/>
  <c r="DO70" i="20"/>
  <c r="DP70" i="20"/>
  <c r="DQ70" i="20"/>
  <c r="DR70" i="20"/>
  <c r="DS70" i="20"/>
  <c r="DT70" i="20"/>
  <c r="DU70" i="20"/>
  <c r="DK71" i="20"/>
  <c r="DL71" i="20"/>
  <c r="DM71" i="20"/>
  <c r="DN71" i="20"/>
  <c r="DO71" i="20"/>
  <c r="DP71" i="20"/>
  <c r="DQ71" i="20"/>
  <c r="DR71" i="20"/>
  <c r="DS71" i="20"/>
  <c r="DT71" i="20"/>
  <c r="DU71" i="20"/>
  <c r="DI71" i="20"/>
  <c r="DJ71" i="20"/>
  <c r="DJ70" i="20"/>
  <c r="DI70" i="20"/>
  <c r="DJ63" i="20"/>
  <c r="DI63" i="20"/>
  <c r="DK57" i="20"/>
  <c r="DL57" i="20"/>
  <c r="DM57" i="20"/>
  <c r="DN57" i="20"/>
  <c r="DO57" i="20"/>
  <c r="DP57" i="20"/>
  <c r="DQ57" i="20"/>
  <c r="DR57" i="20"/>
  <c r="DS57" i="20"/>
  <c r="DT57" i="20"/>
  <c r="DU57" i="20"/>
  <c r="DK58" i="20"/>
  <c r="DL58" i="20"/>
  <c r="DM58" i="20"/>
  <c r="DN58" i="20"/>
  <c r="DO58" i="20"/>
  <c r="DP58" i="20"/>
  <c r="DQ58" i="20"/>
  <c r="DR58" i="20"/>
  <c r="DS58" i="20"/>
  <c r="DT58" i="20"/>
  <c r="DU58" i="20"/>
  <c r="DK59" i="20"/>
  <c r="DL59" i="20"/>
  <c r="DM59" i="20"/>
  <c r="DN59" i="20"/>
  <c r="DO59" i="20"/>
  <c r="DP59" i="20"/>
  <c r="DQ59" i="20"/>
  <c r="DR59" i="20"/>
  <c r="DS59" i="20"/>
  <c r="DT59" i="20"/>
  <c r="DU59" i="20"/>
  <c r="DK60" i="20"/>
  <c r="DL60" i="20"/>
  <c r="DM60" i="20"/>
  <c r="DN60" i="20"/>
  <c r="DO60" i="20"/>
  <c r="DP60" i="20"/>
  <c r="DQ60" i="20"/>
  <c r="DR60" i="20"/>
  <c r="DS60" i="20"/>
  <c r="DT60" i="20"/>
  <c r="DU60" i="20"/>
  <c r="DK61" i="20"/>
  <c r="DL61" i="20"/>
  <c r="DM61" i="20"/>
  <c r="DN61" i="20"/>
  <c r="DO61" i="20"/>
  <c r="DP61" i="20"/>
  <c r="DQ61" i="20"/>
  <c r="DR61" i="20"/>
  <c r="DS61" i="20"/>
  <c r="DT61" i="20"/>
  <c r="DU61" i="20"/>
  <c r="DK62" i="20"/>
  <c r="DL62" i="20"/>
  <c r="DM62" i="20"/>
  <c r="DN62" i="20"/>
  <c r="DO62" i="20"/>
  <c r="DP62" i="20"/>
  <c r="DQ62" i="20"/>
  <c r="DR62" i="20"/>
  <c r="DS62" i="20"/>
  <c r="DT62" i="20"/>
  <c r="DU62" i="20"/>
  <c r="DI62" i="20"/>
  <c r="DJ62" i="20"/>
  <c r="DI61" i="20"/>
  <c r="DJ61" i="20"/>
  <c r="DI60" i="20"/>
  <c r="DJ60" i="20"/>
  <c r="DJ59" i="20"/>
  <c r="DI59" i="20"/>
  <c r="DJ58" i="20"/>
  <c r="DI58" i="20"/>
  <c r="DJ57" i="20"/>
  <c r="DI57" i="20"/>
  <c r="DK50" i="20"/>
  <c r="DL50" i="20"/>
  <c r="DM50" i="20"/>
  <c r="DN50" i="20"/>
  <c r="DO50" i="20"/>
  <c r="DP50" i="20"/>
  <c r="DQ50" i="20"/>
  <c r="DR50" i="20"/>
  <c r="DS50" i="20"/>
  <c r="DT50" i="20"/>
  <c r="DU50" i="20"/>
  <c r="DK51" i="20"/>
  <c r="DL51" i="20"/>
  <c r="DM51" i="20"/>
  <c r="DN51" i="20"/>
  <c r="DO51" i="20"/>
  <c r="DP51" i="20"/>
  <c r="DQ51" i="20"/>
  <c r="DR51" i="20"/>
  <c r="DS51" i="20"/>
  <c r="DT51" i="20"/>
  <c r="DU51" i="20"/>
  <c r="DK52" i="20"/>
  <c r="DL52" i="20"/>
  <c r="DM52" i="20"/>
  <c r="DN52" i="20"/>
  <c r="DO52" i="20"/>
  <c r="DP52" i="20"/>
  <c r="DQ52" i="20"/>
  <c r="DR52" i="20"/>
  <c r="DS52" i="20"/>
  <c r="DT52" i="20"/>
  <c r="DU52" i="20"/>
  <c r="DK53" i="20"/>
  <c r="DL53" i="20"/>
  <c r="DM53" i="20"/>
  <c r="DN53" i="20"/>
  <c r="DO53" i="20"/>
  <c r="DP53" i="20"/>
  <c r="DQ53" i="20"/>
  <c r="DR53" i="20"/>
  <c r="DS53" i="20"/>
  <c r="DT53" i="20"/>
  <c r="DU53" i="20"/>
  <c r="DK54" i="20"/>
  <c r="DL54" i="20"/>
  <c r="DM54" i="20"/>
  <c r="DN54" i="20"/>
  <c r="DO54" i="20"/>
  <c r="DP54" i="20"/>
  <c r="DQ54" i="20"/>
  <c r="DR54" i="20"/>
  <c r="DS54" i="20"/>
  <c r="DT54" i="20"/>
  <c r="DU54" i="20"/>
  <c r="DK55" i="20"/>
  <c r="DL55" i="20"/>
  <c r="DM55" i="20"/>
  <c r="DN55" i="20"/>
  <c r="DO55" i="20"/>
  <c r="DP55" i="20"/>
  <c r="DQ55" i="20"/>
  <c r="DR55" i="20"/>
  <c r="DS55" i="20"/>
  <c r="DT55" i="20"/>
  <c r="DU55" i="20"/>
  <c r="DK56" i="20"/>
  <c r="DL56" i="20"/>
  <c r="DM56" i="20"/>
  <c r="DN56" i="20"/>
  <c r="DO56" i="20"/>
  <c r="DP56" i="20"/>
  <c r="DQ56" i="20"/>
  <c r="DR56" i="20"/>
  <c r="DS56" i="20"/>
  <c r="DT56" i="20"/>
  <c r="DU56" i="20"/>
  <c r="DJ56" i="20"/>
  <c r="DI56" i="20"/>
  <c r="DJ55" i="20"/>
  <c r="DI55" i="20"/>
  <c r="DJ54" i="20"/>
  <c r="DI54" i="20"/>
  <c r="DJ53" i="20"/>
  <c r="DI53" i="20"/>
  <c r="DJ52" i="20"/>
  <c r="DI52" i="20"/>
  <c r="DJ51" i="20"/>
  <c r="DI51" i="20"/>
  <c r="DJ50" i="20"/>
  <c r="DI50" i="20"/>
  <c r="DK48" i="20"/>
  <c r="DL48" i="20"/>
  <c r="DM48" i="20"/>
  <c r="DN48" i="20"/>
  <c r="DO48" i="20"/>
  <c r="DP48" i="20"/>
  <c r="DQ48" i="20"/>
  <c r="DR48" i="20"/>
  <c r="DS48" i="20"/>
  <c r="DT48" i="20"/>
  <c r="DU48" i="20"/>
  <c r="DK49" i="20"/>
  <c r="DL49" i="20"/>
  <c r="DM49" i="20"/>
  <c r="DN49" i="20"/>
  <c r="DO49" i="20"/>
  <c r="DP49" i="20"/>
  <c r="DQ49" i="20"/>
  <c r="DR49" i="20"/>
  <c r="DS49" i="20"/>
  <c r="DT49" i="20"/>
  <c r="DU49" i="20"/>
  <c r="DJ49" i="20"/>
  <c r="DI49" i="20"/>
  <c r="DJ48" i="20"/>
  <c r="DI48" i="20"/>
  <c r="DK47" i="20"/>
  <c r="DL47" i="20"/>
  <c r="DM47" i="20"/>
  <c r="DN47" i="20"/>
  <c r="DO47" i="20"/>
  <c r="DP47" i="20"/>
  <c r="DQ47" i="20"/>
  <c r="DR47" i="20"/>
  <c r="DS47" i="20"/>
  <c r="DT47" i="20"/>
  <c r="DU47" i="20"/>
  <c r="DJ47" i="20"/>
  <c r="DI47" i="20"/>
  <c r="DK46" i="20"/>
  <c r="DL46" i="20"/>
  <c r="DM46" i="20"/>
  <c r="DN46" i="20"/>
  <c r="DO46" i="20"/>
  <c r="DP46" i="20"/>
  <c r="DQ46" i="20"/>
  <c r="DR46" i="20"/>
  <c r="DS46" i="20"/>
  <c r="DT46" i="20"/>
  <c r="DU46" i="20"/>
  <c r="DJ46" i="20"/>
  <c r="DI46" i="20"/>
  <c r="CJ10" i="21" l="1"/>
  <c r="DJ90" i="20"/>
  <c r="DI91" i="20"/>
  <c r="BU10" i="21"/>
  <c r="BV10" i="21"/>
  <c r="BW10" i="21"/>
  <c r="BY10" i="21"/>
  <c r="BZ10" i="21"/>
  <c r="CA10" i="21"/>
  <c r="CB10" i="21"/>
  <c r="CC10" i="21"/>
  <c r="CD10" i="21"/>
  <c r="CE10" i="21"/>
  <c r="CF10" i="21"/>
  <c r="CG10" i="21"/>
  <c r="CH10" i="21"/>
  <c r="CI10" i="21"/>
  <c r="BX10" i="21"/>
  <c r="DK45" i="20"/>
  <c r="DL45" i="20"/>
  <c r="DM45" i="20"/>
  <c r="DN45" i="20"/>
  <c r="DO45" i="20"/>
  <c r="DP45" i="20"/>
  <c r="DQ45" i="20"/>
  <c r="DR45" i="20"/>
  <c r="DS45" i="20"/>
  <c r="DT45" i="20"/>
  <c r="DU45" i="20"/>
  <c r="DI89" i="20"/>
  <c r="DJ89" i="20"/>
  <c r="DJ45" i="20"/>
  <c r="DI45" i="20"/>
  <c r="A103" i="20"/>
  <c r="A104" i="20" s="1"/>
  <c r="A105" i="20" s="1"/>
  <c r="A106" i="20" s="1"/>
  <c r="A107" i="20" s="1"/>
  <c r="A108" i="20" s="1"/>
  <c r="A109" i="20" s="1"/>
  <c r="DV24" i="20" l="1"/>
  <c r="DV22" i="20"/>
  <c r="CJ28" i="21" l="1"/>
  <c r="CJ27" i="21"/>
  <c r="CJ26" i="21"/>
  <c r="CJ11" i="21"/>
  <c r="BY25" i="21"/>
  <c r="BZ25" i="21"/>
  <c r="CA25" i="21"/>
  <c r="CB25" i="21"/>
  <c r="CC25" i="21"/>
  <c r="CD25" i="21"/>
  <c r="CE25" i="21"/>
  <c r="CF25" i="21"/>
  <c r="CG25" i="21"/>
  <c r="CH25" i="21"/>
  <c r="CI25" i="21"/>
  <c r="BX25" i="21"/>
  <c r="DK34" i="20"/>
  <c r="DL34" i="20"/>
  <c r="DM34" i="20"/>
  <c r="DN34" i="20"/>
  <c r="DO34" i="20"/>
  <c r="DP34" i="20"/>
  <c r="DQ34" i="20"/>
  <c r="DR34" i="20"/>
  <c r="DS34" i="20"/>
  <c r="DT34" i="20"/>
  <c r="DU34" i="20"/>
  <c r="DK35" i="20"/>
  <c r="DL35" i="20"/>
  <c r="DM35" i="20"/>
  <c r="DN35" i="20"/>
  <c r="DO35" i="20"/>
  <c r="DP35" i="20"/>
  <c r="DQ35" i="20"/>
  <c r="DR35" i="20"/>
  <c r="DS35" i="20"/>
  <c r="DT35" i="20"/>
  <c r="DU35" i="20"/>
  <c r="DK36" i="20"/>
  <c r="DL36" i="20"/>
  <c r="DM36" i="20"/>
  <c r="DN36" i="20"/>
  <c r="DO36" i="20"/>
  <c r="DP36" i="20"/>
  <c r="DQ36" i="20"/>
  <c r="DR36" i="20"/>
  <c r="DS36" i="20"/>
  <c r="DT36" i="20"/>
  <c r="DU36" i="20"/>
  <c r="DK41" i="20"/>
  <c r="DL41" i="20"/>
  <c r="DM41" i="20"/>
  <c r="DN41" i="20"/>
  <c r="DO41" i="20"/>
  <c r="DO33" i="20" s="1"/>
  <c r="DP41" i="20"/>
  <c r="DP33" i="20" s="1"/>
  <c r="DQ41" i="20"/>
  <c r="DR41" i="20"/>
  <c r="DS41" i="20"/>
  <c r="DT41" i="20"/>
  <c r="DU41" i="20"/>
  <c r="DK42" i="20"/>
  <c r="DK9" i="20" s="1"/>
  <c r="BY9" i="21" s="1"/>
  <c r="DL42" i="20"/>
  <c r="DL9" i="20" s="1"/>
  <c r="BZ9" i="21" s="1"/>
  <c r="DM42" i="20"/>
  <c r="DM9" i="20" s="1"/>
  <c r="CA9" i="21" s="1"/>
  <c r="DN42" i="20"/>
  <c r="DN9" i="20" s="1"/>
  <c r="CB9" i="21" s="1"/>
  <c r="DO42" i="20"/>
  <c r="DO9" i="20" s="1"/>
  <c r="CC9" i="21" s="1"/>
  <c r="DP42" i="20"/>
  <c r="DP9" i="20" s="1"/>
  <c r="CD9" i="21" s="1"/>
  <c r="DQ42" i="20"/>
  <c r="DQ9" i="20" s="1"/>
  <c r="CE9" i="21" s="1"/>
  <c r="DR42" i="20"/>
  <c r="DR9" i="20" s="1"/>
  <c r="CF9" i="21" s="1"/>
  <c r="DS42" i="20"/>
  <c r="DS9" i="20" s="1"/>
  <c r="CG9" i="21" s="1"/>
  <c r="DT42" i="20"/>
  <c r="DT9" i="20" s="1"/>
  <c r="CH9" i="21" s="1"/>
  <c r="DU42" i="20"/>
  <c r="DU9" i="20" s="1"/>
  <c r="CI9" i="21" s="1"/>
  <c r="DJ42" i="20"/>
  <c r="DJ9" i="20" s="1"/>
  <c r="DJ41" i="20"/>
  <c r="DJ33" i="20" s="1"/>
  <c r="DJ36" i="20"/>
  <c r="DJ35" i="20"/>
  <c r="DJ34" i="20"/>
  <c r="BW28" i="21"/>
  <c r="BV28" i="21"/>
  <c r="BU28" i="21"/>
  <c r="BT28" i="21"/>
  <c r="BS28" i="21"/>
  <c r="BR28" i="21"/>
  <c r="BQ28" i="21"/>
  <c r="BP28" i="21"/>
  <c r="BO28" i="21"/>
  <c r="BN28" i="21"/>
  <c r="BM28" i="21"/>
  <c r="BL28" i="21"/>
  <c r="BK28" i="21"/>
  <c r="AZ28" i="21"/>
  <c r="BA28" i="21" s="1"/>
  <c r="BB28" i="21" s="1"/>
  <c r="BC28" i="21" s="1"/>
  <c r="BF26" i="21"/>
  <c r="BW25" i="21"/>
  <c r="BV25" i="21"/>
  <c r="BU25" i="21"/>
  <c r="BT25" i="21"/>
  <c r="BS25" i="21"/>
  <c r="BR25" i="21"/>
  <c r="BQ25" i="21"/>
  <c r="BP25" i="21"/>
  <c r="BO25" i="21"/>
  <c r="BN25" i="21"/>
  <c r="BM25" i="21"/>
  <c r="BL25" i="21"/>
  <c r="BK25" i="21"/>
  <c r="BJ25" i="21"/>
  <c r="BI25" i="21"/>
  <c r="BH25" i="21"/>
  <c r="BG25" i="21"/>
  <c r="BF25" i="21"/>
  <c r="BE25" i="21"/>
  <c r="BD25" i="21"/>
  <c r="BC25" i="21"/>
  <c r="BB25" i="21"/>
  <c r="BA25" i="21"/>
  <c r="AZ25" i="21"/>
  <c r="AY25" i="21"/>
  <c r="AX25" i="21"/>
  <c r="AW25" i="21"/>
  <c r="AV25" i="21"/>
  <c r="AU25" i="21"/>
  <c r="AT25" i="21"/>
  <c r="AS25" i="21"/>
  <c r="AR25" i="21"/>
  <c r="AQ25" i="21"/>
  <c r="AP25" i="21"/>
  <c r="AO25" i="21"/>
  <c r="AN25" i="21"/>
  <c r="AM25" i="21"/>
  <c r="AL25" i="21"/>
  <c r="AK25" i="21"/>
  <c r="AJ25" i="21"/>
  <c r="AI25" i="21"/>
  <c r="AH25" i="21"/>
  <c r="AG25" i="21"/>
  <c r="AF25" i="21"/>
  <c r="AE25" i="21"/>
  <c r="AD25" i="21"/>
  <c r="AC25" i="21"/>
  <c r="AB25" i="21"/>
  <c r="AA25" i="21"/>
  <c r="Z25" i="21"/>
  <c r="Y25" i="21"/>
  <c r="X25" i="21"/>
  <c r="W25" i="21"/>
  <c r="V25" i="21"/>
  <c r="U25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C20" i="21"/>
  <c r="C19" i="21"/>
  <c r="CJ13" i="21"/>
  <c r="BW12" i="21"/>
  <c r="BV12" i="21"/>
  <c r="BU12" i="21"/>
  <c r="BT12" i="21"/>
  <c r="BS12" i="21"/>
  <c r="BR12" i="21"/>
  <c r="BQ12" i="21"/>
  <c r="BP12" i="21"/>
  <c r="BO12" i="21"/>
  <c r="BN12" i="21"/>
  <c r="BM12" i="21"/>
  <c r="BL12" i="21"/>
  <c r="BK12" i="21"/>
  <c r="BJ12" i="21"/>
  <c r="BI12" i="21"/>
  <c r="BH12" i="21"/>
  <c r="BG12" i="21"/>
  <c r="BF12" i="21"/>
  <c r="BE12" i="21"/>
  <c r="BD12" i="21"/>
  <c r="BC12" i="21"/>
  <c r="BB12" i="21"/>
  <c r="BA12" i="21"/>
  <c r="AZ12" i="21"/>
  <c r="AY12" i="21"/>
  <c r="AX12" i="21"/>
  <c r="AW12" i="21"/>
  <c r="AV12" i="21"/>
  <c r="AU12" i="21"/>
  <c r="AT12" i="21"/>
  <c r="AS12" i="21"/>
  <c r="AR12" i="21"/>
  <c r="AQ12" i="21"/>
  <c r="AP12" i="21"/>
  <c r="AO12" i="21"/>
  <c r="AN12" i="21"/>
  <c r="AM12" i="21"/>
  <c r="AL12" i="21"/>
  <c r="AK12" i="21"/>
  <c r="AJ12" i="21"/>
  <c r="AI12" i="21"/>
  <c r="AH12" i="21"/>
  <c r="AG12" i="21"/>
  <c r="AF12" i="21"/>
  <c r="AE12" i="21"/>
  <c r="AD12" i="21"/>
  <c r="AC12" i="21"/>
  <c r="AB12" i="21"/>
  <c r="AA12" i="21"/>
  <c r="Z12" i="21"/>
  <c r="Y12" i="21"/>
  <c r="X12" i="21"/>
  <c r="W12" i="21"/>
  <c r="V12" i="21"/>
  <c r="U12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C21" i="21" s="1"/>
  <c r="BT10" i="21"/>
  <c r="BS10" i="21"/>
  <c r="BR10" i="21"/>
  <c r="BQ10" i="21"/>
  <c r="BP10" i="21"/>
  <c r="BO10" i="21"/>
  <c r="BN10" i="21"/>
  <c r="BM10" i="21"/>
  <c r="BL10" i="21"/>
  <c r="AY10" i="21"/>
  <c r="AX10" i="21"/>
  <c r="AW10" i="21"/>
  <c r="AV10" i="21"/>
  <c r="AU10" i="21"/>
  <c r="AT10" i="21"/>
  <c r="AS10" i="21"/>
  <c r="AR10" i="21"/>
  <c r="AQ10" i="21"/>
  <c r="AP10" i="21"/>
  <c r="AO10" i="21"/>
  <c r="AN10" i="21"/>
  <c r="BW9" i="21"/>
  <c r="BV9" i="21"/>
  <c r="BV14" i="21" s="1"/>
  <c r="BU9" i="21"/>
  <c r="BU14" i="21" s="1"/>
  <c r="BT9" i="21"/>
  <c r="BS9" i="21"/>
  <c r="BR9" i="21"/>
  <c r="BR14" i="21" s="1"/>
  <c r="BR20" i="21" s="1"/>
  <c r="BR34" i="21" s="1"/>
  <c r="BQ9" i="21"/>
  <c r="BP9" i="21"/>
  <c r="BO9" i="21"/>
  <c r="BN9" i="21"/>
  <c r="BN14" i="21" s="1"/>
  <c r="BM9" i="21"/>
  <c r="BM14" i="21" s="1"/>
  <c r="BL9" i="21"/>
  <c r="BK9" i="21"/>
  <c r="BJ9" i="21"/>
  <c r="BJ14" i="21" s="1"/>
  <c r="BI9" i="21"/>
  <c r="BH9" i="21"/>
  <c r="BG9" i="21"/>
  <c r="BF9" i="21"/>
  <c r="BF14" i="21" s="1"/>
  <c r="BE9" i="21"/>
  <c r="BE14" i="21" s="1"/>
  <c r="BD9" i="21"/>
  <c r="BC9" i="21"/>
  <c r="BB9" i="21"/>
  <c r="BB14" i="21" s="1"/>
  <c r="BA9" i="21"/>
  <c r="AZ9" i="21"/>
  <c r="AY9" i="21"/>
  <c r="AX9" i="21"/>
  <c r="AW9" i="21"/>
  <c r="AV9" i="21"/>
  <c r="AU9" i="21"/>
  <c r="AT9" i="21"/>
  <c r="AT14" i="21" s="1"/>
  <c r="AT20" i="21" s="1"/>
  <c r="AT34" i="21" s="1"/>
  <c r="AS9" i="21"/>
  <c r="AR9" i="21"/>
  <c r="AQ9" i="21"/>
  <c r="AP9" i="21"/>
  <c r="AO9" i="21"/>
  <c r="AN9" i="21"/>
  <c r="AM9" i="21"/>
  <c r="AL9" i="21"/>
  <c r="AL14" i="21" s="1"/>
  <c r="AK9" i="21"/>
  <c r="AJ9" i="21"/>
  <c r="AI9" i="21"/>
  <c r="AH9" i="21"/>
  <c r="AH14" i="21" s="1"/>
  <c r="AG9" i="21"/>
  <c r="AG14" i="21" s="1"/>
  <c r="AF9" i="21"/>
  <c r="AE9" i="21"/>
  <c r="AD9" i="21"/>
  <c r="AD14" i="21" s="1"/>
  <c r="AC9" i="21"/>
  <c r="AB9" i="21"/>
  <c r="AA9" i="21"/>
  <c r="Z9" i="21"/>
  <c r="Z14" i="21" s="1"/>
  <c r="Y9" i="21"/>
  <c r="Y14" i="21" s="1"/>
  <c r="X9" i="21"/>
  <c r="W9" i="21"/>
  <c r="V9" i="21"/>
  <c r="V14" i="21" s="1"/>
  <c r="U9" i="21"/>
  <c r="T9" i="21"/>
  <c r="S9" i="21"/>
  <c r="R9" i="21"/>
  <c r="R14" i="21" s="1"/>
  <c r="Q9" i="21"/>
  <c r="Q14" i="21" s="1"/>
  <c r="P9" i="21"/>
  <c r="O9" i="21"/>
  <c r="N9" i="21"/>
  <c r="N14" i="21" s="1"/>
  <c r="M9" i="21"/>
  <c r="L9" i="21"/>
  <c r="K9" i="21"/>
  <c r="J9" i="21"/>
  <c r="J14" i="21" s="1"/>
  <c r="I9" i="21"/>
  <c r="I14" i="21" s="1"/>
  <c r="H9" i="21"/>
  <c r="G9" i="21"/>
  <c r="F9" i="21"/>
  <c r="F14" i="21" s="1"/>
  <c r="E9" i="21"/>
  <c r="D9" i="21"/>
  <c r="C9" i="21"/>
  <c r="C18" i="21" s="1"/>
  <c r="A9" i="2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M6" i="21"/>
  <c r="AL6" i="21"/>
  <c r="AK6" i="21"/>
  <c r="AJ6" i="21"/>
  <c r="AI6" i="21"/>
  <c r="AH6" i="21"/>
  <c r="AG6" i="21"/>
  <c r="AF6" i="21"/>
  <c r="AE6" i="21"/>
  <c r="AD6" i="21"/>
  <c r="AC6" i="21"/>
  <c r="D6" i="21"/>
  <c r="E6" i="21" s="1"/>
  <c r="F6" i="21" s="1"/>
  <c r="G6" i="21" s="1"/>
  <c r="H6" i="21" s="1"/>
  <c r="I6" i="21" s="1"/>
  <c r="J6" i="21" s="1"/>
  <c r="K6" i="21" s="1"/>
  <c r="L6" i="21" s="1"/>
  <c r="M6" i="21" s="1"/>
  <c r="N6" i="21" s="1"/>
  <c r="O6" i="21" s="1"/>
  <c r="DI42" i="20"/>
  <c r="DI9" i="20" s="1"/>
  <c r="DH42" i="20"/>
  <c r="DH9" i="20" s="1"/>
  <c r="DG42" i="20"/>
  <c r="DG9" i="20" s="1"/>
  <c r="DF42" i="20"/>
  <c r="DE42" i="20"/>
  <c r="DD42" i="20"/>
  <c r="DC42" i="20"/>
  <c r="DB42" i="20"/>
  <c r="DA42" i="20"/>
  <c r="CZ42" i="20"/>
  <c r="CZ9" i="20" s="1"/>
  <c r="CY42" i="20"/>
  <c r="CY9" i="20" s="1"/>
  <c r="CX42" i="20"/>
  <c r="CW42" i="20"/>
  <c r="CV42" i="20"/>
  <c r="CU42" i="20"/>
  <c r="CT42" i="20"/>
  <c r="CS42" i="20"/>
  <c r="CR42" i="20"/>
  <c r="CQ42" i="20"/>
  <c r="CQ9" i="20" s="1"/>
  <c r="CP42" i="20"/>
  <c r="CO42" i="20"/>
  <c r="CN42" i="20"/>
  <c r="CM42" i="20"/>
  <c r="CL42" i="20"/>
  <c r="CK42" i="20"/>
  <c r="CJ42" i="20"/>
  <c r="CJ9" i="20" s="1"/>
  <c r="CI42" i="20"/>
  <c r="CI9" i="20" s="1"/>
  <c r="CH42" i="20"/>
  <c r="CG42" i="20"/>
  <c r="CF42" i="20"/>
  <c r="CE42" i="20"/>
  <c r="CD42" i="20"/>
  <c r="CD9" i="20" s="1"/>
  <c r="CC42" i="20"/>
  <c r="CB42" i="20"/>
  <c r="CB9" i="20" s="1"/>
  <c r="CA42" i="20"/>
  <c r="BZ42" i="20"/>
  <c r="BY42" i="20"/>
  <c r="BX42" i="20"/>
  <c r="BW42" i="20"/>
  <c r="BV42" i="20"/>
  <c r="BV9" i="20" s="1"/>
  <c r="BU42" i="20"/>
  <c r="BT42" i="20"/>
  <c r="BT9" i="20" s="1"/>
  <c r="BS42" i="20"/>
  <c r="BS9" i="20" s="1"/>
  <c r="BR42" i="20"/>
  <c r="BQ42" i="20"/>
  <c r="BP42" i="20"/>
  <c r="BO42" i="20"/>
  <c r="BN42" i="20"/>
  <c r="BN9" i="20" s="1"/>
  <c r="BM42" i="20"/>
  <c r="BL42" i="20"/>
  <c r="BL9" i="20" s="1"/>
  <c r="BK42" i="20"/>
  <c r="BK9" i="20" s="1"/>
  <c r="BJ42" i="20"/>
  <c r="BI42" i="20"/>
  <c r="BH42" i="20"/>
  <c r="BG42" i="20"/>
  <c r="BF42" i="20"/>
  <c r="BE42" i="20"/>
  <c r="BD42" i="20"/>
  <c r="BC42" i="20"/>
  <c r="BC9" i="20" s="1"/>
  <c r="BB42" i="20"/>
  <c r="BA42" i="20"/>
  <c r="AZ42" i="20"/>
  <c r="AY42" i="20"/>
  <c r="AX42" i="20"/>
  <c r="AX9" i="20" s="1"/>
  <c r="AW42" i="20"/>
  <c r="AV42" i="20"/>
  <c r="AV9" i="20" s="1"/>
  <c r="AU42" i="20"/>
  <c r="AT42" i="20"/>
  <c r="AS42" i="20"/>
  <c r="AR42" i="20"/>
  <c r="AQ42" i="20"/>
  <c r="AP42" i="20"/>
  <c r="AP9" i="20" s="1"/>
  <c r="AO42" i="20"/>
  <c r="AN42" i="20"/>
  <c r="AN9" i="20" s="1"/>
  <c r="AM42" i="20"/>
  <c r="AM40" i="20" s="1"/>
  <c r="AL42" i="20"/>
  <c r="AK42" i="20"/>
  <c r="AJ42" i="20"/>
  <c r="AI42" i="20"/>
  <c r="AH42" i="20"/>
  <c r="AG42" i="20"/>
  <c r="AF42" i="20"/>
  <c r="AE42" i="20"/>
  <c r="AE9" i="20" s="1"/>
  <c r="AD42" i="20"/>
  <c r="AC42" i="20"/>
  <c r="AB42" i="20"/>
  <c r="AA42" i="20"/>
  <c r="Z42" i="20"/>
  <c r="Z9" i="20" s="1"/>
  <c r="Y42" i="20"/>
  <c r="X42" i="20"/>
  <c r="X9" i="20" s="1"/>
  <c r="W42" i="20"/>
  <c r="W9" i="20" s="1"/>
  <c r="V42" i="20"/>
  <c r="U42" i="20"/>
  <c r="T42" i="20"/>
  <c r="S42" i="20"/>
  <c r="R42" i="20"/>
  <c r="Q42" i="20"/>
  <c r="P42" i="20"/>
  <c r="O42" i="20"/>
  <c r="O9" i="20" s="1"/>
  <c r="O13" i="20" s="1"/>
  <c r="O18" i="20" s="1"/>
  <c r="O29" i="20" s="1"/>
  <c r="N42" i="20"/>
  <c r="M42" i="20"/>
  <c r="L42" i="20"/>
  <c r="K42" i="20"/>
  <c r="J42" i="20"/>
  <c r="J9" i="20" s="1"/>
  <c r="I42" i="20"/>
  <c r="H42" i="20"/>
  <c r="H9" i="20" s="1"/>
  <c r="G42" i="20"/>
  <c r="G9" i="20" s="1"/>
  <c r="F42" i="20"/>
  <c r="DI41" i="20"/>
  <c r="DH41" i="20"/>
  <c r="DG41" i="20"/>
  <c r="DG40" i="20" s="1"/>
  <c r="DF41" i="20"/>
  <c r="DF33" i="20" s="1"/>
  <c r="DE41" i="20"/>
  <c r="DD41" i="20"/>
  <c r="DC41" i="20"/>
  <c r="DC40" i="20" s="1"/>
  <c r="DB41" i="20"/>
  <c r="DA41" i="20"/>
  <c r="CZ41" i="20"/>
  <c r="CY41" i="20"/>
  <c r="CX41" i="20"/>
  <c r="CX33" i="20" s="1"/>
  <c r="CW41" i="20"/>
  <c r="CV41" i="20"/>
  <c r="CV33" i="20" s="1"/>
  <c r="CU41" i="20"/>
  <c r="CU40" i="20" s="1"/>
  <c r="CT41" i="20"/>
  <c r="CS41" i="20"/>
  <c r="CR41" i="20"/>
  <c r="CQ41" i="20"/>
  <c r="CQ40" i="20" s="1"/>
  <c r="CP41" i="20"/>
  <c r="CO41" i="20"/>
  <c r="CN41" i="20"/>
  <c r="CN33" i="20" s="1"/>
  <c r="CM41" i="20"/>
  <c r="CM40" i="20" s="1"/>
  <c r="CL41" i="20"/>
  <c r="CK41" i="20"/>
  <c r="CJ41" i="20"/>
  <c r="CI41" i="20"/>
  <c r="CI40" i="20" s="1"/>
  <c r="CH41" i="20"/>
  <c r="CH40" i="20" s="1"/>
  <c r="CG41" i="20"/>
  <c r="CF41" i="20"/>
  <c r="CF33" i="20" s="1"/>
  <c r="CE41" i="20"/>
  <c r="CE40" i="20" s="1"/>
  <c r="CD41" i="20"/>
  <c r="CC41" i="20"/>
  <c r="CB41" i="20"/>
  <c r="CA41" i="20"/>
  <c r="BZ41" i="20"/>
  <c r="BZ33" i="20" s="1"/>
  <c r="BY41" i="20"/>
  <c r="BX41" i="20"/>
  <c r="BX33" i="20" s="1"/>
  <c r="BW41" i="20"/>
  <c r="BW40" i="20" s="1"/>
  <c r="BV41" i="20"/>
  <c r="BU41" i="20"/>
  <c r="BT41" i="20"/>
  <c r="BS41" i="20"/>
  <c r="BS40" i="20" s="1"/>
  <c r="BR41" i="20"/>
  <c r="BR33" i="20" s="1"/>
  <c r="BQ41" i="20"/>
  <c r="BP41" i="20"/>
  <c r="BP33" i="20" s="1"/>
  <c r="BO41" i="20"/>
  <c r="BO40" i="20" s="1"/>
  <c r="BN41" i="20"/>
  <c r="BM41" i="20"/>
  <c r="BL41" i="20"/>
  <c r="BK41" i="20"/>
  <c r="BK40" i="20" s="1"/>
  <c r="BJ41" i="20"/>
  <c r="BJ40" i="20" s="1"/>
  <c r="BI41" i="20"/>
  <c r="BH41" i="20"/>
  <c r="BG41" i="20"/>
  <c r="BG40" i="20" s="1"/>
  <c r="BF41" i="20"/>
  <c r="BE41" i="20"/>
  <c r="BD41" i="20"/>
  <c r="BC41" i="20"/>
  <c r="BC40" i="20" s="1"/>
  <c r="BB41" i="20"/>
  <c r="BB40" i="20" s="1"/>
  <c r="BA41" i="20"/>
  <c r="AZ41" i="20"/>
  <c r="AZ33" i="20" s="1"/>
  <c r="AY41" i="20"/>
  <c r="AY40" i="20" s="1"/>
  <c r="AX41" i="20"/>
  <c r="AW41" i="20"/>
  <c r="AV41" i="20"/>
  <c r="AU41" i="20"/>
  <c r="AU40" i="20" s="1"/>
  <c r="AT41" i="20"/>
  <c r="AT33" i="20" s="1"/>
  <c r="AS41" i="20"/>
  <c r="AR41" i="20"/>
  <c r="AR33" i="20" s="1"/>
  <c r="AQ41" i="20"/>
  <c r="AQ40" i="20" s="1"/>
  <c r="AP41" i="20"/>
  <c r="AO41" i="20"/>
  <c r="AN41" i="20"/>
  <c r="AM41" i="20"/>
  <c r="AL41" i="20"/>
  <c r="AL40" i="20" s="1"/>
  <c r="AK41" i="20"/>
  <c r="AJ41" i="20"/>
  <c r="AJ33" i="20" s="1"/>
  <c r="AI41" i="20"/>
  <c r="AI40" i="20" s="1"/>
  <c r="AH41" i="20"/>
  <c r="AG41" i="20"/>
  <c r="AF41" i="20"/>
  <c r="AE41" i="20"/>
  <c r="AD41" i="20"/>
  <c r="AD33" i="20" s="1"/>
  <c r="AC41" i="20"/>
  <c r="AB41" i="20"/>
  <c r="AA41" i="20"/>
  <c r="AA40" i="20" s="1"/>
  <c r="Z41" i="20"/>
  <c r="Y41" i="20"/>
  <c r="X41" i="20"/>
  <c r="W41" i="20"/>
  <c r="V41" i="20"/>
  <c r="V33" i="20" s="1"/>
  <c r="U41" i="20"/>
  <c r="T41" i="20"/>
  <c r="T33" i="20" s="1"/>
  <c r="S41" i="20"/>
  <c r="S40" i="20" s="1"/>
  <c r="R41" i="20"/>
  <c r="Q41" i="20"/>
  <c r="P41" i="20"/>
  <c r="O41" i="20"/>
  <c r="N41" i="20"/>
  <c r="N40" i="20" s="1"/>
  <c r="M41" i="20"/>
  <c r="L41" i="20"/>
  <c r="L33" i="20" s="1"/>
  <c r="K41" i="20"/>
  <c r="K40" i="20" s="1"/>
  <c r="J41" i="20"/>
  <c r="I41" i="20"/>
  <c r="H41" i="20"/>
  <c r="G41" i="20"/>
  <c r="F41" i="20"/>
  <c r="F33" i="20" s="1"/>
  <c r="DE40" i="20"/>
  <c r="CY40" i="20"/>
  <c r="CW40" i="20"/>
  <c r="CT40" i="20"/>
  <c r="CO40" i="20"/>
  <c r="CG40" i="20"/>
  <c r="CD40" i="20"/>
  <c r="CA40" i="20"/>
  <c r="BY40" i="20"/>
  <c r="BT40" i="20"/>
  <c r="BQ40" i="20"/>
  <c r="BI40" i="20"/>
  <c r="BA40" i="20"/>
  <c r="AT40" i="20"/>
  <c r="AS40" i="20"/>
  <c r="AK40" i="20"/>
  <c r="AC40" i="20"/>
  <c r="U40" i="20"/>
  <c r="M40" i="20"/>
  <c r="DI36" i="20"/>
  <c r="DH36" i="20"/>
  <c r="DG36" i="20"/>
  <c r="DF36" i="20"/>
  <c r="DE36" i="20"/>
  <c r="DD36" i="20"/>
  <c r="DC36" i="20"/>
  <c r="DB36" i="20"/>
  <c r="DA36" i="20"/>
  <c r="CZ36" i="20"/>
  <c r="CY36" i="20"/>
  <c r="CX36" i="20"/>
  <c r="CW36" i="20"/>
  <c r="CV36" i="20"/>
  <c r="CU36" i="20"/>
  <c r="CT36" i="20"/>
  <c r="CS36" i="20"/>
  <c r="CR36" i="20"/>
  <c r="CQ36" i="20"/>
  <c r="CP36" i="20"/>
  <c r="CO36" i="20"/>
  <c r="CN36" i="20"/>
  <c r="CM36" i="20"/>
  <c r="CL36" i="20"/>
  <c r="CK36" i="20"/>
  <c r="CJ36" i="20"/>
  <c r="CI36" i="20"/>
  <c r="CH36" i="20"/>
  <c r="CG36" i="20"/>
  <c r="CF36" i="20"/>
  <c r="CE36" i="20"/>
  <c r="CD36" i="20"/>
  <c r="CC36" i="20"/>
  <c r="CB36" i="20"/>
  <c r="CA36" i="20"/>
  <c r="BZ36" i="20"/>
  <c r="BY36" i="20"/>
  <c r="BX36" i="20"/>
  <c r="BW36" i="20"/>
  <c r="BV36" i="20"/>
  <c r="BU36" i="20"/>
  <c r="BT36" i="20"/>
  <c r="BS36" i="20"/>
  <c r="BR36" i="20"/>
  <c r="BQ36" i="20"/>
  <c r="BP36" i="20"/>
  <c r="BO36" i="20"/>
  <c r="BN36" i="20"/>
  <c r="BM36" i="20"/>
  <c r="BL36" i="20"/>
  <c r="BK36" i="20"/>
  <c r="BJ36" i="20"/>
  <c r="BI36" i="20"/>
  <c r="BH36" i="20"/>
  <c r="BG36" i="20"/>
  <c r="BF36" i="20"/>
  <c r="BE36" i="20"/>
  <c r="BD36" i="20"/>
  <c r="BC36" i="20"/>
  <c r="BB36" i="20"/>
  <c r="BA36" i="20"/>
  <c r="AZ36" i="20"/>
  <c r="AY36" i="20"/>
  <c r="AX36" i="20"/>
  <c r="AW36" i="20"/>
  <c r="AV36" i="20"/>
  <c r="AU36" i="20"/>
  <c r="AT36" i="20"/>
  <c r="AS36" i="20"/>
  <c r="AR36" i="20"/>
  <c r="AQ36" i="20"/>
  <c r="AP36" i="20"/>
  <c r="AO36" i="20"/>
  <c r="AN36" i="20"/>
  <c r="AM36" i="20"/>
  <c r="AL36" i="20"/>
  <c r="AK36" i="20"/>
  <c r="AJ36" i="20"/>
  <c r="AI36" i="20"/>
  <c r="AH36" i="20"/>
  <c r="AG36" i="20"/>
  <c r="AF36" i="20"/>
  <c r="AE36" i="20"/>
  <c r="AD36" i="20"/>
  <c r="AC36" i="20"/>
  <c r="AB36" i="20"/>
  <c r="AA36" i="20"/>
  <c r="Z36" i="20"/>
  <c r="Y36" i="20"/>
  <c r="X36" i="20"/>
  <c r="W36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DI35" i="20"/>
  <c r="DH35" i="20"/>
  <c r="DG35" i="20"/>
  <c r="DF35" i="20"/>
  <c r="DE35" i="20"/>
  <c r="DD35" i="20"/>
  <c r="DC35" i="20"/>
  <c r="DB35" i="20"/>
  <c r="DA35" i="20"/>
  <c r="CZ35" i="20"/>
  <c r="CY35" i="20"/>
  <c r="CX35" i="20"/>
  <c r="CW35" i="20"/>
  <c r="CV35" i="20"/>
  <c r="CU35" i="20"/>
  <c r="CT35" i="20"/>
  <c r="CS35" i="20"/>
  <c r="CR35" i="20"/>
  <c r="CQ35" i="20"/>
  <c r="CP35" i="20"/>
  <c r="CO35" i="20"/>
  <c r="CN35" i="20"/>
  <c r="CM35" i="20"/>
  <c r="CL35" i="20"/>
  <c r="CK35" i="20"/>
  <c r="CJ35" i="20"/>
  <c r="CI35" i="20"/>
  <c r="CH35" i="20"/>
  <c r="CG35" i="20"/>
  <c r="CF35" i="20"/>
  <c r="CE35" i="20"/>
  <c r="CD35" i="20"/>
  <c r="CC35" i="20"/>
  <c r="CB35" i="20"/>
  <c r="CA35" i="20"/>
  <c r="BZ35" i="20"/>
  <c r="BY35" i="20"/>
  <c r="BX35" i="20"/>
  <c r="BW35" i="20"/>
  <c r="BV35" i="20"/>
  <c r="BU35" i="20"/>
  <c r="BT35" i="20"/>
  <c r="BS35" i="20"/>
  <c r="BR35" i="20"/>
  <c r="BQ35" i="20"/>
  <c r="BP35" i="20"/>
  <c r="BO35" i="20"/>
  <c r="BN35" i="20"/>
  <c r="BM35" i="20"/>
  <c r="BL35" i="20"/>
  <c r="BK35" i="20"/>
  <c r="BJ35" i="20"/>
  <c r="BI35" i="20"/>
  <c r="BH35" i="20"/>
  <c r="BG35" i="20"/>
  <c r="BF35" i="20"/>
  <c r="BE35" i="20"/>
  <c r="BD35" i="20"/>
  <c r="BC35" i="20"/>
  <c r="BB35" i="20"/>
  <c r="BA35" i="20"/>
  <c r="AZ35" i="20"/>
  <c r="AY35" i="20"/>
  <c r="AX35" i="20"/>
  <c r="AW35" i="20"/>
  <c r="AV35" i="20"/>
  <c r="AU35" i="20"/>
  <c r="AT35" i="20"/>
  <c r="AS35" i="20"/>
  <c r="AR35" i="20"/>
  <c r="AQ35" i="20"/>
  <c r="AP35" i="20"/>
  <c r="AO35" i="20"/>
  <c r="AN35" i="20"/>
  <c r="AM35" i="20"/>
  <c r="AL35" i="20"/>
  <c r="AK35" i="20"/>
  <c r="AJ35" i="20"/>
  <c r="AI35" i="20"/>
  <c r="AH35" i="20"/>
  <c r="AG35" i="20"/>
  <c r="AF35" i="20"/>
  <c r="AE35" i="20"/>
  <c r="AD35" i="20"/>
  <c r="AC35" i="20"/>
  <c r="AB35" i="20"/>
  <c r="AA35" i="20"/>
  <c r="Z35" i="20"/>
  <c r="Y35" i="20"/>
  <c r="X35" i="20"/>
  <c r="W35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DI34" i="20"/>
  <c r="DH34" i="20"/>
  <c r="DG34" i="20"/>
  <c r="DF34" i="20"/>
  <c r="DE34" i="20"/>
  <c r="DD34" i="20"/>
  <c r="DC34" i="20"/>
  <c r="DB34" i="20"/>
  <c r="DA34" i="20"/>
  <c r="CZ34" i="20"/>
  <c r="CY34" i="20"/>
  <c r="CX34" i="20"/>
  <c r="CW34" i="20"/>
  <c r="CV34" i="20"/>
  <c r="CU34" i="20"/>
  <c r="CT34" i="20"/>
  <c r="CS34" i="20"/>
  <c r="CR34" i="20"/>
  <c r="CQ34" i="20"/>
  <c r="CP34" i="20"/>
  <c r="CO34" i="20"/>
  <c r="CN34" i="20"/>
  <c r="CM34" i="20"/>
  <c r="CL34" i="20"/>
  <c r="CK34" i="20"/>
  <c r="CJ34" i="20"/>
  <c r="CI34" i="20"/>
  <c r="CH34" i="20"/>
  <c r="CG34" i="20"/>
  <c r="CF34" i="20"/>
  <c r="CE34" i="20"/>
  <c r="CD34" i="20"/>
  <c r="CC34" i="20"/>
  <c r="CB34" i="20"/>
  <c r="CA34" i="20"/>
  <c r="BZ34" i="20"/>
  <c r="BY34" i="20"/>
  <c r="BX34" i="20"/>
  <c r="BW34" i="20"/>
  <c r="BV34" i="20"/>
  <c r="BU34" i="20"/>
  <c r="BT34" i="20"/>
  <c r="BS34" i="20"/>
  <c r="BR34" i="20"/>
  <c r="BQ34" i="20"/>
  <c r="BP34" i="20"/>
  <c r="BO34" i="20"/>
  <c r="BN34" i="20"/>
  <c r="BM34" i="20"/>
  <c r="BL34" i="20"/>
  <c r="BK34" i="20"/>
  <c r="BJ34" i="20"/>
  <c r="BI34" i="20"/>
  <c r="BH34" i="20"/>
  <c r="BG34" i="20"/>
  <c r="BF34" i="20"/>
  <c r="BE34" i="20"/>
  <c r="BD34" i="20"/>
  <c r="BC34" i="20"/>
  <c r="BB34" i="20"/>
  <c r="BA34" i="20"/>
  <c r="AZ34" i="20"/>
  <c r="AY34" i="20"/>
  <c r="AX34" i="20"/>
  <c r="AW34" i="20"/>
  <c r="AV34" i="20"/>
  <c r="AU34" i="20"/>
  <c r="AT34" i="20"/>
  <c r="AS34" i="20"/>
  <c r="AR34" i="20"/>
  <c r="AQ34" i="20"/>
  <c r="AP34" i="20"/>
  <c r="AO34" i="20"/>
  <c r="AN34" i="20"/>
  <c r="AM34" i="20"/>
  <c r="AL34" i="20"/>
  <c r="AK34" i="20"/>
  <c r="AJ34" i="20"/>
  <c r="AI34" i="20"/>
  <c r="AH34" i="20"/>
  <c r="AG34" i="20"/>
  <c r="AF34" i="20"/>
  <c r="AE34" i="20"/>
  <c r="AD34" i="20"/>
  <c r="AC34" i="20"/>
  <c r="AB34" i="20"/>
  <c r="AA34" i="20"/>
  <c r="Z34" i="20"/>
  <c r="Y34" i="20"/>
  <c r="X34" i="20"/>
  <c r="W34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DH33" i="20"/>
  <c r="DG33" i="20"/>
  <c r="DE33" i="20"/>
  <c r="DD33" i="20"/>
  <c r="DB33" i="20"/>
  <c r="CZ33" i="20"/>
  <c r="CY33" i="20"/>
  <c r="CW33" i="20"/>
  <c r="CT33" i="20"/>
  <c r="CR33" i="20"/>
  <c r="CQ33" i="20"/>
  <c r="CQ37" i="20" s="1"/>
  <c r="CQ11" i="20" s="1"/>
  <c r="CO33" i="20"/>
  <c r="CL33" i="20"/>
  <c r="CJ33" i="20"/>
  <c r="CI33" i="20"/>
  <c r="CI37" i="20" s="1"/>
  <c r="CI11" i="20" s="1"/>
  <c r="CH33" i="20"/>
  <c r="CG33" i="20"/>
  <c r="CD33" i="20"/>
  <c r="CB33" i="20"/>
  <c r="CA33" i="20"/>
  <c r="CA37" i="20" s="1"/>
  <c r="CA11" i="20" s="1"/>
  <c r="BY33" i="20"/>
  <c r="BV33" i="20"/>
  <c r="BT33" i="20"/>
  <c r="BS33" i="20"/>
  <c r="BQ33" i="20"/>
  <c r="BN33" i="20"/>
  <c r="BL33" i="20"/>
  <c r="BK33" i="20"/>
  <c r="BJ33" i="20"/>
  <c r="BI33" i="20"/>
  <c r="BH33" i="20"/>
  <c r="BF33" i="20"/>
  <c r="BD33" i="20"/>
  <c r="BC33" i="20"/>
  <c r="BC37" i="20" s="1"/>
  <c r="BA33" i="20"/>
  <c r="AX33" i="20"/>
  <c r="AV33" i="20"/>
  <c r="AU33" i="20"/>
  <c r="AU37" i="20" s="1"/>
  <c r="AU11" i="20" s="1"/>
  <c r="AS33" i="20"/>
  <c r="AP33" i="20"/>
  <c r="AN33" i="20"/>
  <c r="AM33" i="20"/>
  <c r="AL33" i="20"/>
  <c r="AK33" i="20"/>
  <c r="AH33" i="20"/>
  <c r="AF33" i="20"/>
  <c r="AE33" i="20"/>
  <c r="AC33" i="20"/>
  <c r="AB33" i="20"/>
  <c r="Z33" i="20"/>
  <c r="X33" i="20"/>
  <c r="W33" i="20"/>
  <c r="W37" i="20" s="1"/>
  <c r="W11" i="20" s="1"/>
  <c r="U33" i="20"/>
  <c r="R33" i="20"/>
  <c r="P33" i="20"/>
  <c r="O33" i="20"/>
  <c r="O37" i="20" s="1"/>
  <c r="O11" i="20" s="1"/>
  <c r="N33" i="20"/>
  <c r="M33" i="20"/>
  <c r="J33" i="20"/>
  <c r="H33" i="20"/>
  <c r="G33" i="20"/>
  <c r="Q24" i="20"/>
  <c r="AM22" i="20"/>
  <c r="AN22" i="20" s="1"/>
  <c r="AO22" i="20" s="1"/>
  <c r="Z22" i="20"/>
  <c r="Q22" i="20"/>
  <c r="R22" i="20" s="1"/>
  <c r="F22" i="20"/>
  <c r="G22" i="20" s="1"/>
  <c r="BC11" i="20"/>
  <c r="DF9" i="20"/>
  <c r="DE9" i="20"/>
  <c r="DD9" i="20"/>
  <c r="DC9" i="20"/>
  <c r="DA9" i="20"/>
  <c r="CX9" i="20"/>
  <c r="CW9" i="20"/>
  <c r="CV9" i="20"/>
  <c r="CU9" i="20"/>
  <c r="CT9" i="20"/>
  <c r="CS9" i="20"/>
  <c r="CP9" i="20"/>
  <c r="CO9" i="20"/>
  <c r="CN9" i="20"/>
  <c r="CM9" i="20"/>
  <c r="CK9" i="20"/>
  <c r="CH9" i="20"/>
  <c r="CG9" i="20"/>
  <c r="CF9" i="20"/>
  <c r="CE9" i="20"/>
  <c r="CC9" i="20"/>
  <c r="CA9" i="20"/>
  <c r="CA13" i="20" s="1"/>
  <c r="BZ9" i="20"/>
  <c r="BY9" i="20"/>
  <c r="BX9" i="20"/>
  <c r="BW9" i="20"/>
  <c r="BU9" i="20"/>
  <c r="BR9" i="20"/>
  <c r="BQ9" i="20"/>
  <c r="BP9" i="20"/>
  <c r="BO9" i="20"/>
  <c r="BM9" i="20"/>
  <c r="BJ9" i="20"/>
  <c r="BI9" i="20"/>
  <c r="BH9" i="20"/>
  <c r="BG9" i="20"/>
  <c r="BE9" i="20"/>
  <c r="BB9" i="20"/>
  <c r="BA9" i="20"/>
  <c r="AZ9" i="20"/>
  <c r="AY9" i="20"/>
  <c r="AW9" i="20"/>
  <c r="AU9" i="20"/>
  <c r="AT9" i="20"/>
  <c r="AS9" i="20"/>
  <c r="AR9" i="20"/>
  <c r="AQ9" i="20"/>
  <c r="AO9" i="20"/>
  <c r="AL9" i="20"/>
  <c r="AK9" i="20"/>
  <c r="AJ9" i="20"/>
  <c r="AI9" i="20"/>
  <c r="AH9" i="20"/>
  <c r="AG9" i="20"/>
  <c r="AD9" i="20"/>
  <c r="AC9" i="20"/>
  <c r="AB9" i="20"/>
  <c r="AA9" i="20"/>
  <c r="Y9" i="20"/>
  <c r="V9" i="20"/>
  <c r="U9" i="20"/>
  <c r="T9" i="20"/>
  <c r="S9" i="20"/>
  <c r="Q9" i="20"/>
  <c r="N9" i="20"/>
  <c r="M9" i="20"/>
  <c r="L9" i="20"/>
  <c r="K9" i="20"/>
  <c r="I9" i="20"/>
  <c r="F9" i="20"/>
  <c r="A9" i="20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CM6" i="20"/>
  <c r="CN6" i="20" s="1"/>
  <c r="CO6" i="20" s="1"/>
  <c r="CP6" i="20" s="1"/>
  <c r="CQ6" i="20" s="1"/>
  <c r="CR6" i="20" s="1"/>
  <c r="CS6" i="20" s="1"/>
  <c r="CT6" i="20" s="1"/>
  <c r="CU6" i="20" s="1"/>
  <c r="CV6" i="20" s="1"/>
  <c r="CW6" i="20" s="1"/>
  <c r="AF6" i="20"/>
  <c r="AG6" i="20" s="1"/>
  <c r="AH6" i="20" s="1"/>
  <c r="AI6" i="20" s="1"/>
  <c r="AJ6" i="20" s="1"/>
  <c r="AK6" i="20" s="1"/>
  <c r="AL6" i="20" s="1"/>
  <c r="AM6" i="20" s="1"/>
  <c r="AN6" i="20" s="1"/>
  <c r="AO6" i="20" s="1"/>
  <c r="AP6" i="20" s="1"/>
  <c r="AE6" i="20"/>
  <c r="U6" i="20"/>
  <c r="V6" i="20" s="1"/>
  <c r="W6" i="20" s="1"/>
  <c r="X6" i="20" s="1"/>
  <c r="Y6" i="20" s="1"/>
  <c r="Z6" i="20" s="1"/>
  <c r="AA6" i="20" s="1"/>
  <c r="AB6" i="20" s="1"/>
  <c r="AC6" i="20" s="1"/>
  <c r="F6" i="20"/>
  <c r="G6" i="20" s="1"/>
  <c r="H6" i="20" s="1"/>
  <c r="I6" i="20" s="1"/>
  <c r="J6" i="20" s="1"/>
  <c r="K6" i="20" s="1"/>
  <c r="L6" i="20" s="1"/>
  <c r="M6" i="20" s="1"/>
  <c r="N6" i="20" s="1"/>
  <c r="O6" i="20" s="1"/>
  <c r="P6" i="20" s="1"/>
  <c r="Q6" i="20" s="1"/>
  <c r="DT40" i="20" l="1"/>
  <c r="DL40" i="20"/>
  <c r="DR40" i="20"/>
  <c r="DP40" i="20"/>
  <c r="DO37" i="20"/>
  <c r="DO11" i="20" s="1"/>
  <c r="CC12" i="21" s="1"/>
  <c r="CC14" i="21" s="1"/>
  <c r="CC21" i="21" s="1"/>
  <c r="CC35" i="21" s="1"/>
  <c r="DN40" i="20"/>
  <c r="DU40" i="20"/>
  <c r="DM40" i="20"/>
  <c r="CH37" i="20"/>
  <c r="CH11" i="20" s="1"/>
  <c r="DV9" i="20"/>
  <c r="DQ40" i="20"/>
  <c r="AM9" i="20"/>
  <c r="CU33" i="20"/>
  <c r="CU37" i="20" s="1"/>
  <c r="CU11" i="20" s="1"/>
  <c r="DP37" i="20"/>
  <c r="DP11" i="20" s="1"/>
  <c r="CD12" i="21" s="1"/>
  <c r="CD14" i="21" s="1"/>
  <c r="CD21" i="21" s="1"/>
  <c r="CD35" i="21" s="1"/>
  <c r="DV35" i="20"/>
  <c r="F37" i="20"/>
  <c r="F11" i="20" s="1"/>
  <c r="F13" i="20" s="1"/>
  <c r="F16" i="20" s="1"/>
  <c r="F27" i="20" s="1"/>
  <c r="BR37" i="20"/>
  <c r="BR11" i="20" s="1"/>
  <c r="CP40" i="20"/>
  <c r="R40" i="20"/>
  <c r="AH40" i="20"/>
  <c r="BF40" i="20"/>
  <c r="CL40" i="20"/>
  <c r="DB40" i="20"/>
  <c r="DO40" i="20"/>
  <c r="CL37" i="20"/>
  <c r="CL11" i="20" s="1"/>
  <c r="G40" i="20"/>
  <c r="O40" i="20"/>
  <c r="W40" i="20"/>
  <c r="AE40" i="20"/>
  <c r="AL37" i="20"/>
  <c r="AL11" i="20" s="1"/>
  <c r="CM33" i="20"/>
  <c r="Z37" i="20"/>
  <c r="Z11" i="20" s="1"/>
  <c r="Z13" i="20" s="1"/>
  <c r="Z16" i="20" s="1"/>
  <c r="Z27" i="20" s="1"/>
  <c r="DH37" i="20"/>
  <c r="DH11" i="20" s="1"/>
  <c r="CU13" i="20"/>
  <c r="CE33" i="20"/>
  <c r="DC33" i="20"/>
  <c r="DC37" i="20" s="1"/>
  <c r="DC11" i="20" s="1"/>
  <c r="DV34" i="20"/>
  <c r="DV36" i="20"/>
  <c r="DS40" i="20"/>
  <c r="DK40" i="20"/>
  <c r="BX9" i="21"/>
  <c r="DJ37" i="20"/>
  <c r="CJ25" i="21"/>
  <c r="AW14" i="21"/>
  <c r="AW19" i="21" s="1"/>
  <c r="AW33" i="21" s="1"/>
  <c r="AP14" i="21"/>
  <c r="AP18" i="21" s="1"/>
  <c r="AX14" i="21"/>
  <c r="AX20" i="21" s="1"/>
  <c r="AX34" i="21" s="1"/>
  <c r="AO14" i="21"/>
  <c r="D14" i="21"/>
  <c r="D20" i="21" s="1"/>
  <c r="D34" i="21" s="1"/>
  <c r="L14" i="21"/>
  <c r="T14" i="21"/>
  <c r="AB14" i="21"/>
  <c r="AB21" i="21" s="1"/>
  <c r="AB35" i="21" s="1"/>
  <c r="AJ14" i="21"/>
  <c r="AJ18" i="21" s="1"/>
  <c r="AR14" i="21"/>
  <c r="AR20" i="21" s="1"/>
  <c r="AR34" i="21" s="1"/>
  <c r="AZ14" i="21"/>
  <c r="AZ19" i="21" s="1"/>
  <c r="AZ33" i="21" s="1"/>
  <c r="BH14" i="21"/>
  <c r="BP14" i="21"/>
  <c r="BP20" i="21" s="1"/>
  <c r="BP34" i="21" s="1"/>
  <c r="G14" i="21"/>
  <c r="G20" i="21" s="1"/>
  <c r="G34" i="21" s="1"/>
  <c r="W14" i="21"/>
  <c r="W18" i="21" s="1"/>
  <c r="G18" i="21"/>
  <c r="E14" i="21"/>
  <c r="E19" i="21" s="1"/>
  <c r="E33" i="21" s="1"/>
  <c r="M14" i="21"/>
  <c r="M19" i="21" s="1"/>
  <c r="M33" i="21" s="1"/>
  <c r="U14" i="21"/>
  <c r="U20" i="21" s="1"/>
  <c r="U34" i="21" s="1"/>
  <c r="AC14" i="21"/>
  <c r="AC19" i="21" s="1"/>
  <c r="AC33" i="21" s="1"/>
  <c r="AK14" i="21"/>
  <c r="AS14" i="21"/>
  <c r="AS18" i="21" s="1"/>
  <c r="AS32" i="21" s="1"/>
  <c r="BA14" i="21"/>
  <c r="BA19" i="21" s="1"/>
  <c r="BA33" i="21" s="1"/>
  <c r="BI14" i="21"/>
  <c r="BI19" i="21" s="1"/>
  <c r="BI33" i="21" s="1"/>
  <c r="BQ14" i="21"/>
  <c r="BQ18" i="21" s="1"/>
  <c r="BQ32" i="21" s="1"/>
  <c r="S14" i="21"/>
  <c r="S20" i="21" s="1"/>
  <c r="S34" i="21" s="1"/>
  <c r="AA14" i="21"/>
  <c r="AA18" i="21" s="1"/>
  <c r="AA32" i="21" s="1"/>
  <c r="AI14" i="21"/>
  <c r="AI20" i="21" s="1"/>
  <c r="AI34" i="21" s="1"/>
  <c r="AQ14" i="21"/>
  <c r="AQ20" i="21" s="1"/>
  <c r="AQ34" i="21" s="1"/>
  <c r="AY14" i="21"/>
  <c r="AY20" i="21" s="1"/>
  <c r="AY34" i="21" s="1"/>
  <c r="BO14" i="21"/>
  <c r="BO20" i="21" s="1"/>
  <c r="BO34" i="21" s="1"/>
  <c r="BW14" i="21"/>
  <c r="BW20" i="21" s="1"/>
  <c r="BW34" i="21" s="1"/>
  <c r="D21" i="21"/>
  <c r="D35" i="21" s="1"/>
  <c r="L21" i="21"/>
  <c r="L35" i="21" s="1"/>
  <c r="BH21" i="21"/>
  <c r="BP21" i="21"/>
  <c r="BP35" i="21" s="1"/>
  <c r="DN33" i="20"/>
  <c r="DN37" i="20" s="1"/>
  <c r="DN11" i="20" s="1"/>
  <c r="DU33" i="20"/>
  <c r="DU37" i="20" s="1"/>
  <c r="DU11" i="20" s="1"/>
  <c r="DM33" i="20"/>
  <c r="DM37" i="20" s="1"/>
  <c r="DM11" i="20" s="1"/>
  <c r="DT33" i="20"/>
  <c r="DT37" i="20" s="1"/>
  <c r="DT11" i="20" s="1"/>
  <c r="CH12" i="21" s="1"/>
  <c r="CH14" i="21" s="1"/>
  <c r="DL33" i="20"/>
  <c r="DL37" i="20" s="1"/>
  <c r="DL11" i="20" s="1"/>
  <c r="BZ12" i="21" s="1"/>
  <c r="DS33" i="20"/>
  <c r="DS37" i="20" s="1"/>
  <c r="DS11" i="20" s="1"/>
  <c r="DK33" i="20"/>
  <c r="DK37" i="20" s="1"/>
  <c r="DK11" i="20" s="1"/>
  <c r="BY12" i="21" s="1"/>
  <c r="DR33" i="20"/>
  <c r="DR37" i="20" s="1"/>
  <c r="DR11" i="20" s="1"/>
  <c r="CF12" i="21" s="1"/>
  <c r="DQ33" i="20"/>
  <c r="DQ37" i="20" s="1"/>
  <c r="DQ11" i="20" s="1"/>
  <c r="CE12" i="21" s="1"/>
  <c r="DJ40" i="20"/>
  <c r="CP33" i="20"/>
  <c r="AP40" i="20"/>
  <c r="BZ40" i="20"/>
  <c r="DF40" i="20"/>
  <c r="P40" i="20"/>
  <c r="AF40" i="20"/>
  <c r="BD40" i="20"/>
  <c r="CR40" i="20"/>
  <c r="DB9" i="20"/>
  <c r="V40" i="20"/>
  <c r="AD40" i="20"/>
  <c r="CL9" i="20"/>
  <c r="R9" i="20"/>
  <c r="BB33" i="20"/>
  <c r="BB37" i="20" s="1"/>
  <c r="BB11" i="20" s="1"/>
  <c r="CJ37" i="20"/>
  <c r="CJ11" i="20" s="1"/>
  <c r="F40" i="20"/>
  <c r="BR40" i="20"/>
  <c r="CX40" i="20"/>
  <c r="J40" i="20"/>
  <c r="Z40" i="20"/>
  <c r="AX40" i="20"/>
  <c r="BN40" i="20"/>
  <c r="BV40" i="20"/>
  <c r="BF9" i="20"/>
  <c r="BF13" i="20" s="1"/>
  <c r="BF16" i="20" s="1"/>
  <c r="G37" i="20"/>
  <c r="G11" i="20" s="1"/>
  <c r="G13" i="20" s="1"/>
  <c r="AC37" i="20"/>
  <c r="AC11" i="20" s="1"/>
  <c r="AC13" i="20" s="1"/>
  <c r="AM37" i="20"/>
  <c r="AM11" i="20" s="1"/>
  <c r="BI37" i="20"/>
  <c r="BI11" i="20" s="1"/>
  <c r="BI13" i="20" s="1"/>
  <c r="BI18" i="20" s="1"/>
  <c r="BI29" i="20" s="1"/>
  <c r="BS37" i="20"/>
  <c r="BS11" i="20" s="1"/>
  <c r="BS13" i="20" s="1"/>
  <c r="CM37" i="20"/>
  <c r="CM11" i="20" s="1"/>
  <c r="DE37" i="20"/>
  <c r="DE11" i="20" s="1"/>
  <c r="DE13" i="20" s="1"/>
  <c r="AV40" i="20"/>
  <c r="DH40" i="20"/>
  <c r="CE37" i="20"/>
  <c r="CE11" i="20" s="1"/>
  <c r="CE13" i="20" s="1"/>
  <c r="CE16" i="20" s="1"/>
  <c r="CW37" i="20"/>
  <c r="CW11" i="20" s="1"/>
  <c r="CJ40" i="20"/>
  <c r="CL13" i="20"/>
  <c r="CL16" i="20" s="1"/>
  <c r="CL27" i="20" s="1"/>
  <c r="O16" i="20"/>
  <c r="O19" i="20" s="1"/>
  <c r="J37" i="20"/>
  <c r="J11" i="20" s="1"/>
  <c r="J13" i="20" s="1"/>
  <c r="U37" i="20"/>
  <c r="U11" i="20" s="1"/>
  <c r="AE37" i="20"/>
  <c r="AE11" i="20" s="1"/>
  <c r="AE13" i="20" s="1"/>
  <c r="AP37" i="20"/>
  <c r="AP11" i="20" s="1"/>
  <c r="AP13" i="20" s="1"/>
  <c r="AP16" i="20" s="1"/>
  <c r="AP27" i="20" s="1"/>
  <c r="BA37" i="20"/>
  <c r="BA11" i="20" s="1"/>
  <c r="BK37" i="20"/>
  <c r="BK11" i="20" s="1"/>
  <c r="BV37" i="20"/>
  <c r="BV11" i="20" s="1"/>
  <c r="CO37" i="20"/>
  <c r="CO11" i="20" s="1"/>
  <c r="CO13" i="20" s="1"/>
  <c r="CO16" i="20" s="1"/>
  <c r="DG37" i="20"/>
  <c r="DG11" i="20" s="1"/>
  <c r="DG13" i="20" s="1"/>
  <c r="DG16" i="20" s="1"/>
  <c r="H40" i="20"/>
  <c r="X40" i="20"/>
  <c r="BL40" i="20"/>
  <c r="CG37" i="20"/>
  <c r="CG11" i="20" s="1"/>
  <c r="CG13" i="20" s="1"/>
  <c r="CY37" i="20"/>
  <c r="CY11" i="20" s="1"/>
  <c r="CY13" i="20" s="1"/>
  <c r="AN40" i="20"/>
  <c r="CZ40" i="20"/>
  <c r="L40" i="20"/>
  <c r="T40" i="20"/>
  <c r="AB40" i="20"/>
  <c r="AJ40" i="20"/>
  <c r="AR40" i="20"/>
  <c r="AZ40" i="20"/>
  <c r="BH40" i="20"/>
  <c r="BP40" i="20"/>
  <c r="BX40" i="20"/>
  <c r="CF40" i="20"/>
  <c r="CN40" i="20"/>
  <c r="CV40" i="20"/>
  <c r="DD40" i="20"/>
  <c r="BV13" i="20"/>
  <c r="BV16" i="20" s="1"/>
  <c r="AS37" i="20"/>
  <c r="AS11" i="20" s="1"/>
  <c r="AS13" i="20" s="1"/>
  <c r="AS18" i="20" s="1"/>
  <c r="AS29" i="20" s="1"/>
  <c r="BY37" i="20"/>
  <c r="BY11" i="20" s="1"/>
  <c r="BY13" i="20" s="1"/>
  <c r="V37" i="20"/>
  <c r="V11" i="20" s="1"/>
  <c r="V13" i="20" s="1"/>
  <c r="V18" i="20" s="1"/>
  <c r="V29" i="20" s="1"/>
  <c r="AD37" i="20"/>
  <c r="AD11" i="20" s="1"/>
  <c r="AD13" i="20" s="1"/>
  <c r="BJ37" i="20"/>
  <c r="BJ11" i="20" s="1"/>
  <c r="CB40" i="20"/>
  <c r="AM13" i="20"/>
  <c r="M37" i="20"/>
  <c r="M11" i="20" s="1"/>
  <c r="M13" i="20" s="1"/>
  <c r="M18" i="20" s="1"/>
  <c r="M29" i="20" s="1"/>
  <c r="P9" i="20"/>
  <c r="AF9" i="20"/>
  <c r="BD9" i="20"/>
  <c r="CR9" i="20"/>
  <c r="DB37" i="20"/>
  <c r="DB11" i="20" s="1"/>
  <c r="DB13" i="20" s="1"/>
  <c r="AK37" i="20"/>
  <c r="AK11" i="20" s="1"/>
  <c r="AK13" i="20" s="1"/>
  <c r="AK16" i="20" s="1"/>
  <c r="BF37" i="20"/>
  <c r="BF11" i="20" s="1"/>
  <c r="BQ37" i="20"/>
  <c r="BQ11" i="20" s="1"/>
  <c r="BQ13" i="20" s="1"/>
  <c r="BQ16" i="20" s="1"/>
  <c r="BQ27" i="20" s="1"/>
  <c r="CT37" i="20"/>
  <c r="CT11" i="20" s="1"/>
  <c r="CT13" i="20" s="1"/>
  <c r="CT16" i="20" s="1"/>
  <c r="X37" i="20"/>
  <c r="X11" i="20" s="1"/>
  <c r="X13" i="20" s="1"/>
  <c r="X16" i="20" s="1"/>
  <c r="BD37" i="20"/>
  <c r="BD11" i="20" s="1"/>
  <c r="BN20" i="21"/>
  <c r="BN34" i="21" s="1"/>
  <c r="BN19" i="21"/>
  <c r="BN33" i="21" s="1"/>
  <c r="BV19" i="21"/>
  <c r="BV33" i="21" s="1"/>
  <c r="D19" i="21"/>
  <c r="D33" i="21" s="1"/>
  <c r="L20" i="21"/>
  <c r="L34" i="21" s="1"/>
  <c r="L19" i="21"/>
  <c r="L33" i="21" s="1"/>
  <c r="T20" i="21"/>
  <c r="T34" i="21" s="1"/>
  <c r="T19" i="21"/>
  <c r="T33" i="21" s="1"/>
  <c r="T21" i="21"/>
  <c r="T35" i="21" s="1"/>
  <c r="AJ19" i="21"/>
  <c r="AJ33" i="21" s="1"/>
  <c r="AZ20" i="21"/>
  <c r="AZ34" i="21" s="1"/>
  <c r="AZ21" i="21"/>
  <c r="AZ35" i="21" s="1"/>
  <c r="BH20" i="21"/>
  <c r="BH34" i="21" s="1"/>
  <c r="BH19" i="21"/>
  <c r="BH33" i="21" s="1"/>
  <c r="R21" i="21"/>
  <c r="R35" i="21" s="1"/>
  <c r="Z21" i="21"/>
  <c r="Z35" i="21" s="1"/>
  <c r="AH21" i="21"/>
  <c r="AH35" i="21" s="1"/>
  <c r="AX21" i="21"/>
  <c r="AX35" i="21" s="1"/>
  <c r="BF21" i="21"/>
  <c r="BN21" i="21"/>
  <c r="BN35" i="21" s="1"/>
  <c r="J20" i="21"/>
  <c r="J34" i="21" s="1"/>
  <c r="J21" i="21"/>
  <c r="J35" i="21" s="1"/>
  <c r="J19" i="21"/>
  <c r="J33" i="21" s="1"/>
  <c r="R20" i="21"/>
  <c r="R34" i="21" s="1"/>
  <c r="R19" i="21"/>
  <c r="R33" i="21" s="1"/>
  <c r="Z20" i="21"/>
  <c r="Z34" i="21" s="1"/>
  <c r="Z19" i="21"/>
  <c r="Z33" i="21" s="1"/>
  <c r="AH20" i="21"/>
  <c r="AH34" i="21" s="1"/>
  <c r="AH19" i="21"/>
  <c r="AH33" i="21" s="1"/>
  <c r="BF20" i="21"/>
  <c r="BF34" i="21" s="1"/>
  <c r="BF19" i="21"/>
  <c r="BF33" i="21" s="1"/>
  <c r="BV20" i="21"/>
  <c r="BV34" i="21" s="1"/>
  <c r="BV21" i="21"/>
  <c r="BV35" i="21" s="1"/>
  <c r="U19" i="21"/>
  <c r="U33" i="21" s="1"/>
  <c r="U18" i="21"/>
  <c r="AK19" i="21"/>
  <c r="AK33" i="21" s="1"/>
  <c r="AK20" i="21"/>
  <c r="AK34" i="21" s="1"/>
  <c r="AK18" i="21"/>
  <c r="AK32" i="21" s="1"/>
  <c r="AS20" i="21"/>
  <c r="AS34" i="21" s="1"/>
  <c r="BA20" i="21"/>
  <c r="BA34" i="21" s="1"/>
  <c r="BI18" i="21"/>
  <c r="BI32" i="21" s="1"/>
  <c r="AA20" i="21"/>
  <c r="AA34" i="21" s="1"/>
  <c r="AA19" i="21"/>
  <c r="AA33" i="21" s="1"/>
  <c r="F20" i="21"/>
  <c r="F34" i="21" s="1"/>
  <c r="F19" i="21"/>
  <c r="F33" i="21" s="1"/>
  <c r="V20" i="21"/>
  <c r="V34" i="21" s="1"/>
  <c r="V19" i="21"/>
  <c r="V33" i="21" s="1"/>
  <c r="AL19" i="21"/>
  <c r="AL33" i="21" s="1"/>
  <c r="AL20" i="21"/>
  <c r="AL34" i="21" s="1"/>
  <c r="F21" i="21"/>
  <c r="F35" i="21" s="1"/>
  <c r="N21" i="21"/>
  <c r="N35" i="21" s="1"/>
  <c r="V21" i="21"/>
  <c r="V35" i="21" s="1"/>
  <c r="AL21" i="21"/>
  <c r="AL35" i="21" s="1"/>
  <c r="AT21" i="21"/>
  <c r="AT35" i="21" s="1"/>
  <c r="BB21" i="21"/>
  <c r="BB35" i="21" s="1"/>
  <c r="BR21" i="21"/>
  <c r="BR35" i="21" s="1"/>
  <c r="N20" i="21"/>
  <c r="N34" i="21" s="1"/>
  <c r="N19" i="21"/>
  <c r="N33" i="21" s="1"/>
  <c r="AD19" i="21"/>
  <c r="AD33" i="21" s="1"/>
  <c r="AD20" i="21"/>
  <c r="AD34" i="21" s="1"/>
  <c r="AD21" i="21"/>
  <c r="AD35" i="21" s="1"/>
  <c r="BB19" i="21"/>
  <c r="BB33" i="21" s="1"/>
  <c r="BB20" i="21"/>
  <c r="BB34" i="21" s="1"/>
  <c r="BJ19" i="21"/>
  <c r="BJ33" i="21" s="1"/>
  <c r="BJ20" i="21"/>
  <c r="BJ34" i="21" s="1"/>
  <c r="BJ21" i="21"/>
  <c r="BJ35" i="21" s="1"/>
  <c r="AP19" i="21"/>
  <c r="AP33" i="21" s="1"/>
  <c r="AX19" i="21"/>
  <c r="AX33" i="21" s="1"/>
  <c r="BK18" i="21"/>
  <c r="BK32" i="21" s="1"/>
  <c r="I18" i="21"/>
  <c r="I20" i="21"/>
  <c r="I34" i="21" s="1"/>
  <c r="I19" i="21"/>
  <c r="I33" i="21" s="1"/>
  <c r="Q18" i="21"/>
  <c r="Q20" i="21"/>
  <c r="Q34" i="21" s="1"/>
  <c r="Q19" i="21"/>
  <c r="Q33" i="21" s="1"/>
  <c r="Y18" i="21"/>
  <c r="Y32" i="21" s="1"/>
  <c r="Y20" i="21"/>
  <c r="Y34" i="21" s="1"/>
  <c r="Y19" i="21"/>
  <c r="Y33" i="21" s="1"/>
  <c r="AG19" i="21"/>
  <c r="AG33" i="21" s="1"/>
  <c r="AG18" i="21"/>
  <c r="AG32" i="21" s="1"/>
  <c r="AG20" i="21"/>
  <c r="AG34" i="21" s="1"/>
  <c r="AO20" i="21"/>
  <c r="AO34" i="21" s="1"/>
  <c r="AO18" i="21"/>
  <c r="AO32" i="21" s="1"/>
  <c r="AO36" i="21" s="1"/>
  <c r="AW18" i="21"/>
  <c r="AW32" i="21" s="1"/>
  <c r="AW20" i="21"/>
  <c r="AW34" i="21" s="1"/>
  <c r="BE19" i="21"/>
  <c r="BE33" i="21" s="1"/>
  <c r="BE18" i="21"/>
  <c r="BE20" i="21"/>
  <c r="BE34" i="21" s="1"/>
  <c r="BM18" i="21"/>
  <c r="BM20" i="21"/>
  <c r="BM34" i="21" s="1"/>
  <c r="BU18" i="21"/>
  <c r="BU32" i="21" s="1"/>
  <c r="BU20" i="21"/>
  <c r="BU34" i="21" s="1"/>
  <c r="W19" i="21"/>
  <c r="W33" i="21" s="1"/>
  <c r="W20" i="21"/>
  <c r="W34" i="21" s="1"/>
  <c r="AS19" i="21"/>
  <c r="AS33" i="21" s="1"/>
  <c r="BM19" i="21"/>
  <c r="BM33" i="21" s="1"/>
  <c r="BU19" i="21"/>
  <c r="BU33" i="21" s="1"/>
  <c r="H14" i="21"/>
  <c r="P14" i="21"/>
  <c r="X14" i="21"/>
  <c r="X18" i="21" s="1"/>
  <c r="AF14" i="21"/>
  <c r="AF18" i="21" s="1"/>
  <c r="AN14" i="21"/>
  <c r="AN20" i="21" s="1"/>
  <c r="AN34" i="21" s="1"/>
  <c r="AV14" i="21"/>
  <c r="AV20" i="21" s="1"/>
  <c r="AV34" i="21" s="1"/>
  <c r="BD14" i="21"/>
  <c r="BD18" i="21" s="1"/>
  <c r="BL14" i="21"/>
  <c r="BL20" i="21" s="1"/>
  <c r="BL34" i="21" s="1"/>
  <c r="BT14" i="21"/>
  <c r="BT20" i="21" s="1"/>
  <c r="BT34" i="21" s="1"/>
  <c r="J18" i="21"/>
  <c r="R18" i="21"/>
  <c r="Z18" i="21"/>
  <c r="AH18" i="21"/>
  <c r="BF18" i="21"/>
  <c r="BN18" i="21"/>
  <c r="BV18" i="21"/>
  <c r="AD32" i="21"/>
  <c r="BB32" i="21"/>
  <c r="AT19" i="21"/>
  <c r="AT33" i="21" s="1"/>
  <c r="U21" i="21"/>
  <c r="U35" i="21" s="1"/>
  <c r="AK21" i="21"/>
  <c r="AK35" i="21" s="1"/>
  <c r="BA21" i="21"/>
  <c r="BA35" i="21" s="1"/>
  <c r="BI21" i="21"/>
  <c r="G32" i="21"/>
  <c r="D18" i="21"/>
  <c r="L18" i="21"/>
  <c r="T18" i="21"/>
  <c r="AB18" i="21"/>
  <c r="BH18" i="21"/>
  <c r="BP18" i="21"/>
  <c r="W21" i="21"/>
  <c r="W35" i="21" s="1"/>
  <c r="BG14" i="21"/>
  <c r="BG18" i="21" s="1"/>
  <c r="Q32" i="21"/>
  <c r="BE32" i="21"/>
  <c r="G21" i="21"/>
  <c r="G35" i="21" s="1"/>
  <c r="AO19" i="21"/>
  <c r="AO33" i="21" s="1"/>
  <c r="BL21" i="21"/>
  <c r="BL35" i="21" s="1"/>
  <c r="F18" i="21"/>
  <c r="N18" i="21"/>
  <c r="V18" i="21"/>
  <c r="V32" i="21" s="1"/>
  <c r="V36" i="21" s="1"/>
  <c r="AD18" i="21"/>
  <c r="AL18" i="21"/>
  <c r="AT18" i="21"/>
  <c r="AT22" i="21" s="1"/>
  <c r="BB18" i="21"/>
  <c r="BJ18" i="21"/>
  <c r="BJ32" i="21" s="1"/>
  <c r="BJ36" i="21" s="1"/>
  <c r="BR18" i="21"/>
  <c r="BD28" i="21"/>
  <c r="K14" i="21"/>
  <c r="K21" i="21" s="1"/>
  <c r="K35" i="21" s="1"/>
  <c r="BR19" i="21"/>
  <c r="BR33" i="21" s="1"/>
  <c r="I21" i="21"/>
  <c r="I35" i="21" s="1"/>
  <c r="Q21" i="21"/>
  <c r="Q35" i="21" s="1"/>
  <c r="Y21" i="21"/>
  <c r="Y35" i="21" s="1"/>
  <c r="AG21" i="21"/>
  <c r="AG35" i="21" s="1"/>
  <c r="AO21" i="21"/>
  <c r="AO35" i="21" s="1"/>
  <c r="AW21" i="21"/>
  <c r="AW35" i="21" s="1"/>
  <c r="BE21" i="21"/>
  <c r="BM21" i="21"/>
  <c r="BM35" i="21" s="1"/>
  <c r="BU21" i="21"/>
  <c r="BU35" i="21" s="1"/>
  <c r="AQ19" i="21"/>
  <c r="AQ33" i="21" s="1"/>
  <c r="AY19" i="21"/>
  <c r="AY33" i="21" s="1"/>
  <c r="AA21" i="21"/>
  <c r="AA35" i="21" s="1"/>
  <c r="AQ21" i="21"/>
  <c r="AQ35" i="21" s="1"/>
  <c r="BO21" i="21"/>
  <c r="BO35" i="21" s="1"/>
  <c r="O14" i="21"/>
  <c r="AE14" i="21"/>
  <c r="AE18" i="21" s="1"/>
  <c r="AM14" i="21"/>
  <c r="AM21" i="21" s="1"/>
  <c r="AM35" i="21" s="1"/>
  <c r="AU14" i="21"/>
  <c r="AU20" i="21" s="1"/>
  <c r="AU34" i="21" s="1"/>
  <c r="BC14" i="21"/>
  <c r="BC18" i="21" s="1"/>
  <c r="BK14" i="21"/>
  <c r="BK21" i="21" s="1"/>
  <c r="BK35" i="21" s="1"/>
  <c r="BS14" i="21"/>
  <c r="BS20" i="21" s="1"/>
  <c r="BS34" i="21" s="1"/>
  <c r="AX6" i="20"/>
  <c r="AV6" i="20"/>
  <c r="AU6" i="20"/>
  <c r="AW6" i="20"/>
  <c r="AT6" i="20"/>
  <c r="AR6" i="20"/>
  <c r="AS6" i="20"/>
  <c r="AQ6" i="20"/>
  <c r="BA6" i="20"/>
  <c r="AZ6" i="20"/>
  <c r="AY6" i="20"/>
  <c r="U13" i="20"/>
  <c r="U18" i="20" s="1"/>
  <c r="U29" i="20" s="1"/>
  <c r="CW13" i="20"/>
  <c r="CW18" i="20" s="1"/>
  <c r="BR13" i="20"/>
  <c r="BR16" i="20" s="1"/>
  <c r="CU18" i="20"/>
  <c r="CU29" i="20" s="1"/>
  <c r="CU16" i="20"/>
  <c r="W13" i="20"/>
  <c r="W18" i="20" s="1"/>
  <c r="W29" i="20" s="1"/>
  <c r="AU13" i="20"/>
  <c r="AU18" i="20" s="1"/>
  <c r="AU29" i="20" s="1"/>
  <c r="BC13" i="20"/>
  <c r="BC18" i="20" s="1"/>
  <c r="BC29" i="20" s="1"/>
  <c r="BK13" i="20"/>
  <c r="BK16" i="20" s="1"/>
  <c r="CA16" i="20"/>
  <c r="CI13" i="20"/>
  <c r="CI18" i="20" s="1"/>
  <c r="CI29" i="20" s="1"/>
  <c r="CQ13" i="20"/>
  <c r="CQ18" i="20" s="1"/>
  <c r="CQ29" i="20" s="1"/>
  <c r="AM16" i="20"/>
  <c r="AM27" i="20" s="1"/>
  <c r="S22" i="20"/>
  <c r="DH13" i="20"/>
  <c r="DH16" i="20" s="1"/>
  <c r="CJ13" i="20"/>
  <c r="CJ16" i="20" s="1"/>
  <c r="DC13" i="20"/>
  <c r="DC16" i="20" s="1"/>
  <c r="CM13" i="20"/>
  <c r="CM16" i="20" s="1"/>
  <c r="N37" i="20"/>
  <c r="N11" i="20" s="1"/>
  <c r="AT37" i="20"/>
  <c r="AT11" i="20" s="1"/>
  <c r="AT13" i="20" s="1"/>
  <c r="AT16" i="20" s="1"/>
  <c r="BZ37" i="20"/>
  <c r="BZ11" i="20" s="1"/>
  <c r="CR37" i="20"/>
  <c r="CR11" i="20" s="1"/>
  <c r="CA18" i="20"/>
  <c r="CA29" i="20" s="1"/>
  <c r="CZ37" i="20"/>
  <c r="CZ11" i="20" s="1"/>
  <c r="CZ13" i="20" s="1"/>
  <c r="CZ16" i="20" s="1"/>
  <c r="P37" i="20"/>
  <c r="P11" i="20" s="1"/>
  <c r="AB37" i="20"/>
  <c r="AB11" i="20" s="1"/>
  <c r="AV37" i="20"/>
  <c r="AV11" i="20" s="1"/>
  <c r="AV13" i="20" s="1"/>
  <c r="AV16" i="20" s="1"/>
  <c r="BH37" i="20"/>
  <c r="BH11" i="20" s="1"/>
  <c r="CB37" i="20"/>
  <c r="CB11" i="20" s="1"/>
  <c r="CB13" i="20" s="1"/>
  <c r="CB16" i="20" s="1"/>
  <c r="DD37" i="20"/>
  <c r="DD11" i="20" s="1"/>
  <c r="AL13" i="20"/>
  <c r="AL16" i="20" s="1"/>
  <c r="CH13" i="20"/>
  <c r="CH16" i="20" s="1"/>
  <c r="H37" i="20"/>
  <c r="H11" i="20" s="1"/>
  <c r="H13" i="20" s="1"/>
  <c r="H16" i="20" s="1"/>
  <c r="AN37" i="20"/>
  <c r="AN11" i="20" s="1"/>
  <c r="AN13" i="20" s="1"/>
  <c r="AN16" i="20" s="1"/>
  <c r="BT37" i="20"/>
  <c r="BT11" i="20" s="1"/>
  <c r="DF37" i="20"/>
  <c r="DF11" i="20" s="1"/>
  <c r="CX37" i="20"/>
  <c r="CX11" i="20" s="1"/>
  <c r="AM18" i="20"/>
  <c r="AM29" i="20" s="1"/>
  <c r="BK18" i="20"/>
  <c r="BK29" i="20" s="1"/>
  <c r="AF37" i="20"/>
  <c r="AF11" i="20" s="1"/>
  <c r="AF13" i="20" s="1"/>
  <c r="AF16" i="20" s="1"/>
  <c r="BL37" i="20"/>
  <c r="BL11" i="20" s="1"/>
  <c r="BL13" i="20" s="1"/>
  <c r="BL16" i="20" s="1"/>
  <c r="CP37" i="20"/>
  <c r="CP11" i="20" s="1"/>
  <c r="CP13" i="20" s="1"/>
  <c r="CP16" i="20" s="1"/>
  <c r="R37" i="20"/>
  <c r="R11" i="20" s="1"/>
  <c r="AX37" i="20"/>
  <c r="AX11" i="20" s="1"/>
  <c r="AX13" i="20" s="1"/>
  <c r="AX16" i="20" s="1"/>
  <c r="CD37" i="20"/>
  <c r="CD11" i="20" s="1"/>
  <c r="CV37" i="20"/>
  <c r="CV11" i="20" s="1"/>
  <c r="AA22" i="20"/>
  <c r="T37" i="20"/>
  <c r="T11" i="20" s="1"/>
  <c r="AZ37" i="20"/>
  <c r="AZ11" i="20" s="1"/>
  <c r="CN37" i="20"/>
  <c r="CN11" i="20" s="1"/>
  <c r="I40" i="20"/>
  <c r="I33" i="20"/>
  <c r="I37" i="20" s="1"/>
  <c r="I11" i="20" s="1"/>
  <c r="Q40" i="20"/>
  <c r="Q33" i="20"/>
  <c r="Q37" i="20" s="1"/>
  <c r="Q11" i="20" s="1"/>
  <c r="Y40" i="20"/>
  <c r="Y33" i="20"/>
  <c r="Y37" i="20" s="1"/>
  <c r="Y11" i="20" s="1"/>
  <c r="AG40" i="20"/>
  <c r="AG33" i="20"/>
  <c r="AG37" i="20" s="1"/>
  <c r="AG11" i="20" s="1"/>
  <c r="AO40" i="20"/>
  <c r="AO33" i="20"/>
  <c r="AO37" i="20" s="1"/>
  <c r="AO11" i="20" s="1"/>
  <c r="AW40" i="20"/>
  <c r="AW33" i="20"/>
  <c r="AW37" i="20" s="1"/>
  <c r="AW11" i="20" s="1"/>
  <c r="AW13" i="20" s="1"/>
  <c r="AW16" i="20" s="1"/>
  <c r="BE40" i="20"/>
  <c r="BE33" i="20"/>
  <c r="BE37" i="20" s="1"/>
  <c r="BE11" i="20" s="1"/>
  <c r="BM40" i="20"/>
  <c r="BM33" i="20"/>
  <c r="BM37" i="20" s="1"/>
  <c r="BM11" i="20" s="1"/>
  <c r="BU40" i="20"/>
  <c r="BU33" i="20"/>
  <c r="BU37" i="20" s="1"/>
  <c r="BU11" i="20" s="1"/>
  <c r="CC40" i="20"/>
  <c r="CC33" i="20"/>
  <c r="CC37" i="20" s="1"/>
  <c r="CC11" i="20" s="1"/>
  <c r="CK40" i="20"/>
  <c r="CK33" i="20"/>
  <c r="CK37" i="20" s="1"/>
  <c r="CK11" i="20" s="1"/>
  <c r="CS40" i="20"/>
  <c r="CS33" i="20"/>
  <c r="CS37" i="20" s="1"/>
  <c r="CS11" i="20" s="1"/>
  <c r="DA40" i="20"/>
  <c r="DA33" i="20"/>
  <c r="DA37" i="20" s="1"/>
  <c r="DA11" i="20" s="1"/>
  <c r="DI40" i="20"/>
  <c r="DI33" i="20"/>
  <c r="DI37" i="20" s="1"/>
  <c r="DI11" i="20" s="1"/>
  <c r="DI13" i="20" s="1"/>
  <c r="DI16" i="20" s="1"/>
  <c r="CF37" i="20"/>
  <c r="CF11" i="20" s="1"/>
  <c r="L37" i="20"/>
  <c r="L11" i="20" s="1"/>
  <c r="AR37" i="20"/>
  <c r="AR11" i="20" s="1"/>
  <c r="BX37" i="20"/>
  <c r="BX11" i="20" s="1"/>
  <c r="AH37" i="20"/>
  <c r="AH11" i="20" s="1"/>
  <c r="BN37" i="20"/>
  <c r="BN11" i="20" s="1"/>
  <c r="AJ37" i="20"/>
  <c r="AJ11" i="20" s="1"/>
  <c r="BP37" i="20"/>
  <c r="BP11" i="20" s="1"/>
  <c r="K33" i="20"/>
  <c r="K37" i="20" s="1"/>
  <c r="K11" i="20" s="1"/>
  <c r="S33" i="20"/>
  <c r="S37" i="20" s="1"/>
  <c r="S11" i="20" s="1"/>
  <c r="AA33" i="20"/>
  <c r="AA37" i="20" s="1"/>
  <c r="AA11" i="20" s="1"/>
  <c r="AI33" i="20"/>
  <c r="AI37" i="20" s="1"/>
  <c r="AI11" i="20" s="1"/>
  <c r="AQ33" i="20"/>
  <c r="AQ37" i="20" s="1"/>
  <c r="AQ11" i="20" s="1"/>
  <c r="AY33" i="20"/>
  <c r="AY37" i="20" s="1"/>
  <c r="AY11" i="20" s="1"/>
  <c r="BG33" i="20"/>
  <c r="BG37" i="20" s="1"/>
  <c r="BG11" i="20" s="1"/>
  <c r="BO33" i="20"/>
  <c r="BO37" i="20" s="1"/>
  <c r="BO11" i="20" s="1"/>
  <c r="BW33" i="20"/>
  <c r="BW37" i="20" s="1"/>
  <c r="BW11" i="20" s="1"/>
  <c r="CJ9" i="21" l="1"/>
  <c r="DO13" i="20"/>
  <c r="DO16" i="20" s="1"/>
  <c r="DP13" i="20"/>
  <c r="DP16" i="20" s="1"/>
  <c r="F18" i="20"/>
  <c r="F29" i="20" s="1"/>
  <c r="BV18" i="20"/>
  <c r="BV29" i="20" s="1"/>
  <c r="CE18" i="20"/>
  <c r="CE29" i="20" s="1"/>
  <c r="O27" i="20"/>
  <c r="O30" i="20" s="1"/>
  <c r="DR13" i="20"/>
  <c r="DR16" i="20" s="1"/>
  <c r="DR27" i="20" s="1"/>
  <c r="DV33" i="20"/>
  <c r="DK13" i="20"/>
  <c r="DK16" i="20" s="1"/>
  <c r="DK27" i="20" s="1"/>
  <c r="CH21" i="21"/>
  <c r="CH35" i="21" s="1"/>
  <c r="CE14" i="21"/>
  <c r="DN13" i="20"/>
  <c r="DN16" i="20" s="1"/>
  <c r="DN27" i="20" s="1"/>
  <c r="CB12" i="21"/>
  <c r="BZ14" i="21"/>
  <c r="BZ21" i="21" s="1"/>
  <c r="BZ35" i="21" s="1"/>
  <c r="DU13" i="20"/>
  <c r="DU16" i="20" s="1"/>
  <c r="CI12" i="21"/>
  <c r="CI14" i="21" s="1"/>
  <c r="CF14" i="21"/>
  <c r="CF21" i="21" s="1"/>
  <c r="CF35" i="21" s="1"/>
  <c r="BY14" i="21"/>
  <c r="DS13" i="20"/>
  <c r="DS16" i="20" s="1"/>
  <c r="CG12" i="21"/>
  <c r="CC19" i="21"/>
  <c r="CC33" i="21" s="1"/>
  <c r="CC20" i="21"/>
  <c r="CC34" i="21" s="1"/>
  <c r="CC18" i="21"/>
  <c r="DM13" i="20"/>
  <c r="DM16" i="20" s="1"/>
  <c r="CA12" i="21"/>
  <c r="DT13" i="20"/>
  <c r="DT16" i="20" s="1"/>
  <c r="DT27" i="20" s="1"/>
  <c r="CD20" i="21"/>
  <c r="CD34" i="21" s="1"/>
  <c r="CD19" i="21"/>
  <c r="CD33" i="21" s="1"/>
  <c r="CD18" i="21"/>
  <c r="DJ11" i="20"/>
  <c r="DV37" i="20"/>
  <c r="BI20" i="21"/>
  <c r="BI34" i="21" s="1"/>
  <c r="AP21" i="21"/>
  <c r="AP35" i="21" s="1"/>
  <c r="AJ20" i="21"/>
  <c r="AJ34" i="21" s="1"/>
  <c r="BD21" i="21"/>
  <c r="BW19" i="21"/>
  <c r="BW33" i="21" s="1"/>
  <c r="BT19" i="21"/>
  <c r="BT33" i="21" s="1"/>
  <c r="AP20" i="21"/>
  <c r="AP34" i="21" s="1"/>
  <c r="BP19" i="21"/>
  <c r="BP33" i="21" s="1"/>
  <c r="AB19" i="21"/>
  <c r="AB33" i="21" s="1"/>
  <c r="BQ19" i="21"/>
  <c r="BQ33" i="21" s="1"/>
  <c r="AZ18" i="21"/>
  <c r="AZ32" i="21" s="1"/>
  <c r="AZ36" i="21" s="1"/>
  <c r="BO19" i="21"/>
  <c r="BO33" i="21" s="1"/>
  <c r="AX18" i="21"/>
  <c r="BL19" i="21"/>
  <c r="BL33" i="21" s="1"/>
  <c r="BA18" i="21"/>
  <c r="BA32" i="21" s="1"/>
  <c r="AB20" i="21"/>
  <c r="AB34" i="21" s="1"/>
  <c r="AR21" i="21"/>
  <c r="AR35" i="21" s="1"/>
  <c r="AR18" i="21"/>
  <c r="AR19" i="21"/>
  <c r="AR33" i="21" s="1"/>
  <c r="M20" i="21"/>
  <c r="M34" i="21" s="1"/>
  <c r="AJ21" i="21"/>
  <c r="AJ35" i="21" s="1"/>
  <c r="BW21" i="21"/>
  <c r="BW35" i="21" s="1"/>
  <c r="AI19" i="21"/>
  <c r="AI33" i="21" s="1"/>
  <c r="AA36" i="21"/>
  <c r="BS18" i="21"/>
  <c r="BS32" i="21" s="1"/>
  <c r="AD36" i="21"/>
  <c r="W32" i="21"/>
  <c r="W36" i="21" s="1"/>
  <c r="W22" i="21"/>
  <c r="AI18" i="21"/>
  <c r="AI32" i="21" s="1"/>
  <c r="AI21" i="21"/>
  <c r="AI35" i="21" s="1"/>
  <c r="AC21" i="21"/>
  <c r="AC35" i="21" s="1"/>
  <c r="BB36" i="21"/>
  <c r="M18" i="21"/>
  <c r="M32" i="21" s="1"/>
  <c r="Q36" i="21"/>
  <c r="M21" i="21"/>
  <c r="M35" i="21" s="1"/>
  <c r="AC20" i="21"/>
  <c r="AC34" i="21" s="1"/>
  <c r="BB22" i="21"/>
  <c r="BQ21" i="21"/>
  <c r="BQ35" i="21" s="1"/>
  <c r="E21" i="21"/>
  <c r="E35" i="21" s="1"/>
  <c r="G19" i="21"/>
  <c r="G33" i="21" s="1"/>
  <c r="G36" i="21" s="1"/>
  <c r="BL18" i="21"/>
  <c r="BL22" i="21" s="1"/>
  <c r="S19" i="21"/>
  <c r="S33" i="21" s="1"/>
  <c r="AC18" i="21"/>
  <c r="AC32" i="21" s="1"/>
  <c r="E20" i="21"/>
  <c r="E34" i="21" s="1"/>
  <c r="BW18" i="21"/>
  <c r="BW32" i="21" s="1"/>
  <c r="S18" i="21"/>
  <c r="S21" i="21"/>
  <c r="S35" i="21" s="1"/>
  <c r="AV21" i="21"/>
  <c r="AV35" i="21" s="1"/>
  <c r="E18" i="21"/>
  <c r="E32" i="21" s="1"/>
  <c r="BO18" i="21"/>
  <c r="BO32" i="21" s="1"/>
  <c r="F22" i="21"/>
  <c r="AL22" i="21"/>
  <c r="AF21" i="21"/>
  <c r="AF35" i="21" s="1"/>
  <c r="BC21" i="21"/>
  <c r="BC35" i="21" s="1"/>
  <c r="BQ20" i="21"/>
  <c r="BQ34" i="21" s="1"/>
  <c r="U22" i="21"/>
  <c r="AN19" i="21"/>
  <c r="AN33" i="21" s="1"/>
  <c r="AY18" i="21"/>
  <c r="AY32" i="21" s="1"/>
  <c r="AY36" i="21" s="1"/>
  <c r="AY21" i="21"/>
  <c r="AY35" i="21" s="1"/>
  <c r="X21" i="21"/>
  <c r="X35" i="21" s="1"/>
  <c r="AE21" i="21"/>
  <c r="AE35" i="21" s="1"/>
  <c r="AS21" i="21"/>
  <c r="AS35" i="21" s="1"/>
  <c r="AS36" i="21" s="1"/>
  <c r="BG21" i="21"/>
  <c r="AQ18" i="21"/>
  <c r="AQ32" i="21" s="1"/>
  <c r="AQ36" i="21" s="1"/>
  <c r="DL13" i="20"/>
  <c r="DL16" i="20" s="1"/>
  <c r="DQ13" i="20"/>
  <c r="DQ16" i="20" s="1"/>
  <c r="BY18" i="20"/>
  <c r="BY29" i="20" s="1"/>
  <c r="BY16" i="20"/>
  <c r="G18" i="20"/>
  <c r="G29" i="20" s="1"/>
  <c r="G16" i="20"/>
  <c r="G19" i="20" s="1"/>
  <c r="CW16" i="20"/>
  <c r="CM18" i="20"/>
  <c r="CM29" i="20" s="1"/>
  <c r="BD13" i="20"/>
  <c r="BD16" i="20" s="1"/>
  <c r="AD16" i="20"/>
  <c r="AD27" i="20" s="1"/>
  <c r="AD30" i="20" s="1"/>
  <c r="AD18" i="20"/>
  <c r="AD29" i="20" s="1"/>
  <c r="DE18" i="20"/>
  <c r="DE29" i="20" s="1"/>
  <c r="DE16" i="20"/>
  <c r="AC18" i="20"/>
  <c r="AC29" i="20" s="1"/>
  <c r="AC16" i="20"/>
  <c r="J18" i="20"/>
  <c r="J29" i="20" s="1"/>
  <c r="J16" i="20"/>
  <c r="J27" i="20" s="1"/>
  <c r="J30" i="20" s="1"/>
  <c r="CY16" i="20"/>
  <c r="CY27" i="20" s="1"/>
  <c r="CY18" i="20"/>
  <c r="CY29" i="20" s="1"/>
  <c r="BS18" i="20"/>
  <c r="BS29" i="20" s="1"/>
  <c r="BS16" i="20"/>
  <c r="AE18" i="20"/>
  <c r="AE29" i="20" s="1"/>
  <c r="AE16" i="20"/>
  <c r="AE27" i="20" s="1"/>
  <c r="DB16" i="20"/>
  <c r="DB27" i="20" s="1"/>
  <c r="DB18" i="20"/>
  <c r="DB29" i="20" s="1"/>
  <c r="CG18" i="20"/>
  <c r="CG29" i="20" s="1"/>
  <c r="CG16" i="20"/>
  <c r="CG27" i="20" s="1"/>
  <c r="CL18" i="20"/>
  <c r="CL29" i="20" s="1"/>
  <c r="AK18" i="20"/>
  <c r="AK29" i="20" s="1"/>
  <c r="BJ13" i="20"/>
  <c r="BJ16" i="20" s="1"/>
  <c r="BJ27" i="20" s="1"/>
  <c r="BQ18" i="20"/>
  <c r="BQ29" i="20" s="1"/>
  <c r="BQ30" i="20" s="1"/>
  <c r="AP18" i="20"/>
  <c r="AP29" i="20" s="1"/>
  <c r="AP30" i="20" s="1"/>
  <c r="BB13" i="20"/>
  <c r="BB16" i="20" s="1"/>
  <c r="BB27" i="20" s="1"/>
  <c r="DG18" i="20"/>
  <c r="DG29" i="20" s="1"/>
  <c r="CJ18" i="20"/>
  <c r="CJ29" i="20" s="1"/>
  <c r="W16" i="20"/>
  <c r="W19" i="20" s="1"/>
  <c r="AS16" i="20"/>
  <c r="BA13" i="20"/>
  <c r="BA16" i="20" s="1"/>
  <c r="CO18" i="20"/>
  <c r="CO29" i="20" s="1"/>
  <c r="AE32" i="21"/>
  <c r="BG32" i="21"/>
  <c r="BC32" i="21"/>
  <c r="AW36" i="21"/>
  <c r="P20" i="21"/>
  <c r="P34" i="21" s="1"/>
  <c r="P19" i="21"/>
  <c r="P33" i="21" s="1"/>
  <c r="I22" i="21"/>
  <c r="BQ36" i="21"/>
  <c r="H20" i="21"/>
  <c r="H34" i="21" s="1"/>
  <c r="H19" i="21"/>
  <c r="H33" i="21" s="1"/>
  <c r="X32" i="21"/>
  <c r="K20" i="21"/>
  <c r="K34" i="21" s="1"/>
  <c r="K19" i="21"/>
  <c r="K33" i="21" s="1"/>
  <c r="AD22" i="21"/>
  <c r="AN21" i="21"/>
  <c r="AN35" i="21" s="1"/>
  <c r="AG36" i="21"/>
  <c r="AU21" i="21"/>
  <c r="AU35" i="21" s="1"/>
  <c r="L22" i="21"/>
  <c r="L32" i="21"/>
  <c r="L36" i="21" s="1"/>
  <c r="AT32" i="21"/>
  <c r="AT36" i="21" s="1"/>
  <c r="BF22" i="21"/>
  <c r="BF32" i="21"/>
  <c r="AW22" i="21"/>
  <c r="Y22" i="21"/>
  <c r="P18" i="21"/>
  <c r="BA22" i="21"/>
  <c r="O20" i="21"/>
  <c r="O34" i="21" s="1"/>
  <c r="O19" i="21"/>
  <c r="O33" i="21" s="1"/>
  <c r="J32" i="21"/>
  <c r="J36" i="21" s="1"/>
  <c r="J22" i="21"/>
  <c r="T22" i="21"/>
  <c r="T32" i="21"/>
  <c r="T36" i="21" s="1"/>
  <c r="BN32" i="21"/>
  <c r="BN36" i="21" s="1"/>
  <c r="BN22" i="21"/>
  <c r="BA36" i="21"/>
  <c r="BK19" i="21"/>
  <c r="BK20" i="21"/>
  <c r="BS19" i="21"/>
  <c r="BS33" i="21" s="1"/>
  <c r="V22" i="21"/>
  <c r="Y36" i="21"/>
  <c r="BP32" i="21"/>
  <c r="BP36" i="21" s="1"/>
  <c r="BP22" i="21"/>
  <c r="D32" i="21"/>
  <c r="D36" i="21" s="1"/>
  <c r="D22" i="21"/>
  <c r="AL32" i="21"/>
  <c r="AL36" i="21" s="1"/>
  <c r="AX32" i="21"/>
  <c r="AX36" i="21" s="1"/>
  <c r="AX22" i="21"/>
  <c r="BD20" i="21"/>
  <c r="BD34" i="21" s="1"/>
  <c r="BD19" i="21"/>
  <c r="BD33" i="21" s="1"/>
  <c r="BU22" i="21"/>
  <c r="AO22" i="21"/>
  <c r="O18" i="21"/>
  <c r="BT18" i="21"/>
  <c r="H18" i="21"/>
  <c r="AB32" i="21"/>
  <c r="AB22" i="21"/>
  <c r="BV32" i="21"/>
  <c r="BV36" i="21" s="1"/>
  <c r="BV22" i="21"/>
  <c r="AI36" i="21"/>
  <c r="BH22" i="21"/>
  <c r="BH32" i="21"/>
  <c r="AP32" i="21"/>
  <c r="G22" i="21"/>
  <c r="AQ22" i="21"/>
  <c r="N22" i="21"/>
  <c r="P21" i="21"/>
  <c r="P35" i="21" s="1"/>
  <c r="I32" i="21"/>
  <c r="I36" i="21" s="1"/>
  <c r="AH22" i="21"/>
  <c r="AH32" i="21"/>
  <c r="AH36" i="21" s="1"/>
  <c r="BM22" i="21"/>
  <c r="Q22" i="21"/>
  <c r="BD32" i="21"/>
  <c r="AA22" i="21"/>
  <c r="AF32" i="21"/>
  <c r="AK36" i="21"/>
  <c r="BR22" i="21"/>
  <c r="AM19" i="21"/>
  <c r="AM33" i="21" s="1"/>
  <c r="AM20" i="21"/>
  <c r="AM34" i="21" s="1"/>
  <c r="O21" i="21"/>
  <c r="O35" i="21" s="1"/>
  <c r="BJ22" i="21"/>
  <c r="BT21" i="21"/>
  <c r="BT35" i="21" s="1"/>
  <c r="H21" i="21"/>
  <c r="H35" i="21" s="1"/>
  <c r="BM32" i="21"/>
  <c r="BM36" i="21" s="1"/>
  <c r="BG20" i="21"/>
  <c r="BG34" i="21" s="1"/>
  <c r="BG19" i="21"/>
  <c r="BG33" i="21" s="1"/>
  <c r="AR32" i="21"/>
  <c r="AR36" i="21" s="1"/>
  <c r="AR22" i="21"/>
  <c r="AU19" i="21"/>
  <c r="AU33" i="21" s="1"/>
  <c r="N32" i="21"/>
  <c r="N36" i="21" s="1"/>
  <c r="Z32" i="21"/>
  <c r="Z36" i="21" s="1"/>
  <c r="Z22" i="21"/>
  <c r="AF20" i="21"/>
  <c r="AF34" i="21" s="1"/>
  <c r="AF19" i="21"/>
  <c r="AF33" i="21" s="1"/>
  <c r="AG22" i="21"/>
  <c r="AV18" i="21"/>
  <c r="AU18" i="21"/>
  <c r="K18" i="21"/>
  <c r="BC19" i="21"/>
  <c r="BC33" i="21" s="1"/>
  <c r="BC20" i="21"/>
  <c r="BC34" i="21" s="1"/>
  <c r="BD35" i="21"/>
  <c r="BE28" i="21"/>
  <c r="BU36" i="21"/>
  <c r="U32" i="21"/>
  <c r="U36" i="21" s="1"/>
  <c r="AE19" i="21"/>
  <c r="AE33" i="21" s="1"/>
  <c r="AE20" i="21"/>
  <c r="AE34" i="21" s="1"/>
  <c r="BS21" i="21"/>
  <c r="BS35" i="21" s="1"/>
  <c r="AJ22" i="21"/>
  <c r="AJ32" i="21"/>
  <c r="BR32" i="21"/>
  <c r="BR36" i="21" s="1"/>
  <c r="F32" i="21"/>
  <c r="F36" i="21" s="1"/>
  <c r="R22" i="21"/>
  <c r="R32" i="21"/>
  <c r="R36" i="21" s="1"/>
  <c r="X20" i="21"/>
  <c r="X34" i="21" s="1"/>
  <c r="X19" i="21"/>
  <c r="X33" i="21" s="1"/>
  <c r="BE22" i="21"/>
  <c r="AN18" i="21"/>
  <c r="AM18" i="21"/>
  <c r="AK22" i="21"/>
  <c r="AI22" i="21"/>
  <c r="AV19" i="21"/>
  <c r="AV33" i="21" s="1"/>
  <c r="AL27" i="20"/>
  <c r="AK27" i="20"/>
  <c r="CZ27" i="20"/>
  <c r="BK19" i="20"/>
  <c r="BK27" i="20"/>
  <c r="BK30" i="20" s="1"/>
  <c r="AF27" i="20"/>
  <c r="BL27" i="20"/>
  <c r="CO27" i="20"/>
  <c r="CP27" i="20"/>
  <c r="CB27" i="20"/>
  <c r="AN27" i="20"/>
  <c r="DI27" i="20"/>
  <c r="AW27" i="20"/>
  <c r="AV27" i="20"/>
  <c r="BD27" i="20"/>
  <c r="CW29" i="20"/>
  <c r="CH27" i="20"/>
  <c r="AT27" i="20"/>
  <c r="CC13" i="20"/>
  <c r="CC16" i="20" s="1"/>
  <c r="AX27" i="20"/>
  <c r="CU19" i="20"/>
  <c r="CU27" i="20"/>
  <c r="CU30" i="20" s="1"/>
  <c r="BR27" i="20"/>
  <c r="BY27" i="20"/>
  <c r="BY30" i="20" s="1"/>
  <c r="AC27" i="20"/>
  <c r="F19" i="20"/>
  <c r="AY13" i="20"/>
  <c r="AY16" i="20" s="1"/>
  <c r="AJ13" i="20"/>
  <c r="AJ16" i="20" s="1"/>
  <c r="CV13" i="20"/>
  <c r="CV16" i="20" s="1"/>
  <c r="CX13" i="20"/>
  <c r="CQ16" i="20"/>
  <c r="BC16" i="20"/>
  <c r="BI16" i="20"/>
  <c r="U16" i="20"/>
  <c r="U19" i="20" s="1"/>
  <c r="DC18" i="20"/>
  <c r="DC29" i="20" s="1"/>
  <c r="BG13" i="20"/>
  <c r="BG16" i="20" s="1"/>
  <c r="CE19" i="20"/>
  <c r="CE27" i="20"/>
  <c r="CE30" i="20" s="1"/>
  <c r="BN13" i="20"/>
  <c r="BN16" i="20" s="1"/>
  <c r="I13" i="20"/>
  <c r="I16" i="20" s="1"/>
  <c r="DF13" i="20"/>
  <c r="DF16" i="20" s="1"/>
  <c r="DE19" i="20"/>
  <c r="DE27" i="20"/>
  <c r="DE30" i="20" s="1"/>
  <c r="AH13" i="20"/>
  <c r="AH16" i="20" s="1"/>
  <c r="AX18" i="20"/>
  <c r="AX29" i="20" s="1"/>
  <c r="DD13" i="20"/>
  <c r="DD16" i="20" s="1"/>
  <c r="AM30" i="20"/>
  <c r="P13" i="20"/>
  <c r="P16" i="20" s="1"/>
  <c r="T22" i="20"/>
  <c r="CI16" i="20"/>
  <c r="AU16" i="20"/>
  <c r="Z18" i="20"/>
  <c r="Z29" i="20" s="1"/>
  <c r="Z30" i="20" s="1"/>
  <c r="F30" i="20"/>
  <c r="AS27" i="20"/>
  <c r="AS30" i="20" s="1"/>
  <c r="AS19" i="20"/>
  <c r="DI18" i="20"/>
  <c r="DI29" i="20" s="1"/>
  <c r="AF18" i="20"/>
  <c r="AF29" i="20" s="1"/>
  <c r="BD18" i="20"/>
  <c r="BD29" i="20" s="1"/>
  <c r="Z19" i="20"/>
  <c r="AI13" i="20"/>
  <c r="AI16" i="20" s="1"/>
  <c r="AI18" i="20"/>
  <c r="AI29" i="20" s="1"/>
  <c r="AA13" i="20"/>
  <c r="AA16" i="20" s="1"/>
  <c r="AA27" i="20" s="1"/>
  <c r="BX13" i="20"/>
  <c r="BX16" i="20" s="1"/>
  <c r="AG13" i="20"/>
  <c r="AG16" i="20" s="1"/>
  <c r="R13" i="20"/>
  <c r="R16" i="20" s="1"/>
  <c r="AN18" i="20"/>
  <c r="AN29" i="20" s="1"/>
  <c r="CB18" i="20"/>
  <c r="CB29" i="20" s="1"/>
  <c r="CM19" i="20"/>
  <c r="CM27" i="20"/>
  <c r="CM30" i="20" s="1"/>
  <c r="CS13" i="20"/>
  <c r="CS16" i="20" s="1"/>
  <c r="CA27" i="20"/>
  <c r="CA30" i="20" s="1"/>
  <c r="CA19" i="20"/>
  <c r="DH18" i="20"/>
  <c r="DH29" i="20" s="1"/>
  <c r="M16" i="20"/>
  <c r="BR18" i="20"/>
  <c r="BR29" i="20" s="1"/>
  <c r="BP13" i="20"/>
  <c r="BP16" i="20" s="1"/>
  <c r="Q13" i="20"/>
  <c r="Q16" i="20" s="1"/>
  <c r="S13" i="20"/>
  <c r="S16" i="20" s="1"/>
  <c r="S27" i="20" s="1"/>
  <c r="AR13" i="20"/>
  <c r="AR16" i="20" s="1"/>
  <c r="CN13" i="20"/>
  <c r="CN16" i="20" s="1"/>
  <c r="H18" i="20"/>
  <c r="H29" i="20" s="1"/>
  <c r="BH13" i="20"/>
  <c r="BH16" i="20" s="1"/>
  <c r="BM13" i="20"/>
  <c r="BM16" i="20" s="1"/>
  <c r="DH27" i="20"/>
  <c r="DH30" i="20" s="1"/>
  <c r="AL18" i="20"/>
  <c r="AL29" i="20" s="1"/>
  <c r="AM19" i="20"/>
  <c r="BS27" i="20"/>
  <c r="BS30" i="20" s="1"/>
  <c r="X18" i="20"/>
  <c r="X29" i="20" s="1"/>
  <c r="BF27" i="20"/>
  <c r="BF18" i="20"/>
  <c r="BF29" i="20" s="1"/>
  <c r="CH18" i="20"/>
  <c r="CH29" i="20" s="1"/>
  <c r="AQ18" i="20"/>
  <c r="AQ29" i="20" s="1"/>
  <c r="AQ13" i="20"/>
  <c r="AQ16" i="20" s="1"/>
  <c r="AO13" i="20"/>
  <c r="AO16" i="20" s="1"/>
  <c r="CZ18" i="20"/>
  <c r="CZ29" i="20" s="1"/>
  <c r="DA13" i="20"/>
  <c r="DA16" i="20" s="1"/>
  <c r="BW13" i="20"/>
  <c r="BW16" i="20" s="1"/>
  <c r="K13" i="20"/>
  <c r="K16" i="20" s="1"/>
  <c r="L13" i="20"/>
  <c r="L16" i="20" s="1"/>
  <c r="BE13" i="20"/>
  <c r="BE16" i="20" s="1"/>
  <c r="Y13" i="20"/>
  <c r="Y16" i="20" s="1"/>
  <c r="AZ13" i="20"/>
  <c r="AZ16" i="20" s="1"/>
  <c r="CP18" i="20"/>
  <c r="CP29" i="20" s="1"/>
  <c r="AV18" i="20"/>
  <c r="AV29" i="20" s="1"/>
  <c r="CR13" i="20"/>
  <c r="CR16" i="20" s="1"/>
  <c r="BV27" i="20"/>
  <c r="BV30" i="20" s="1"/>
  <c r="BV19" i="20"/>
  <c r="CJ27" i="20"/>
  <c r="CJ30" i="20" s="1"/>
  <c r="CK13" i="20"/>
  <c r="CK16" i="20" s="1"/>
  <c r="BT13" i="20"/>
  <c r="BT16" i="20" s="1"/>
  <c r="V16" i="20"/>
  <c r="V19" i="20" s="1"/>
  <c r="CT18" i="20"/>
  <c r="CT29" i="20" s="1"/>
  <c r="CL19" i="20"/>
  <c r="AW18" i="20"/>
  <c r="AW29" i="20" s="1"/>
  <c r="AT18" i="20"/>
  <c r="AT29" i="20" s="1"/>
  <c r="BU13" i="20"/>
  <c r="BU16" i="20" s="1"/>
  <c r="CD13" i="20"/>
  <c r="CD16" i="20" s="1"/>
  <c r="H27" i="20"/>
  <c r="H30" i="20" s="1"/>
  <c r="CW27" i="20"/>
  <c r="CW19" i="20"/>
  <c r="BO13" i="20"/>
  <c r="BO16" i="20" s="1"/>
  <c r="CF13" i="20"/>
  <c r="CF16" i="20" s="1"/>
  <c r="T13" i="20"/>
  <c r="T16" i="20" s="1"/>
  <c r="BL18" i="20"/>
  <c r="BL29" i="20" s="1"/>
  <c r="AB13" i="20"/>
  <c r="AB16" i="20" s="1"/>
  <c r="DC19" i="20"/>
  <c r="DC27" i="20"/>
  <c r="CT27" i="20"/>
  <c r="DG27" i="20"/>
  <c r="BZ13" i="20"/>
  <c r="BZ16" i="20" s="1"/>
  <c r="N13" i="20"/>
  <c r="N16" i="20" s="1"/>
  <c r="CL30" i="20"/>
  <c r="DL18" i="20" l="1"/>
  <c r="DL29" i="20" s="1"/>
  <c r="BW22" i="21"/>
  <c r="BW36" i="21"/>
  <c r="DN18" i="20"/>
  <c r="DN29" i="20" s="1"/>
  <c r="DN30" i="20" s="1"/>
  <c r="DP18" i="20"/>
  <c r="DP29" i="20" s="1"/>
  <c r="DS18" i="20"/>
  <c r="DS29" i="20" s="1"/>
  <c r="DK18" i="20"/>
  <c r="DP27" i="20"/>
  <c r="DO18" i="20"/>
  <c r="DO29" i="20" s="1"/>
  <c r="DU27" i="20"/>
  <c r="DR18" i="20"/>
  <c r="DO27" i="20"/>
  <c r="DM18" i="20"/>
  <c r="DM29" i="20" s="1"/>
  <c r="DM27" i="20"/>
  <c r="DU18" i="20"/>
  <c r="DU29" i="20" s="1"/>
  <c r="CG19" i="20"/>
  <c r="DC30" i="20"/>
  <c r="AE30" i="20"/>
  <c r="CJ19" i="20"/>
  <c r="BM18" i="20"/>
  <c r="BM29" i="20" s="1"/>
  <c r="AC19" i="20"/>
  <c r="AK19" i="20"/>
  <c r="BY19" i="20"/>
  <c r="DT18" i="20"/>
  <c r="DT29" i="20" s="1"/>
  <c r="DT30" i="20" s="1"/>
  <c r="BX18" i="20"/>
  <c r="BX29" i="20" s="1"/>
  <c r="AC30" i="20"/>
  <c r="AK30" i="20"/>
  <c r="G27" i="20"/>
  <c r="G30" i="20" s="1"/>
  <c r="BY18" i="21"/>
  <c r="BY19" i="21"/>
  <c r="BY33" i="21" s="1"/>
  <c r="BY20" i="21"/>
  <c r="BY34" i="21" s="1"/>
  <c r="CB14" i="21"/>
  <c r="CB21" i="21" s="1"/>
  <c r="CB35" i="21" s="1"/>
  <c r="DS27" i="20"/>
  <c r="CA14" i="21"/>
  <c r="CA21" i="21" s="1"/>
  <c r="CA35" i="21" s="1"/>
  <c r="BY21" i="21"/>
  <c r="BY35" i="21" s="1"/>
  <c r="BZ20" i="21"/>
  <c r="BZ34" i="21" s="1"/>
  <c r="BZ18" i="21"/>
  <c r="BZ19" i="21"/>
  <c r="BZ33" i="21" s="1"/>
  <c r="CE19" i="21"/>
  <c r="CE33" i="21" s="1"/>
  <c r="CE20" i="21"/>
  <c r="CE34" i="21" s="1"/>
  <c r="CE18" i="21"/>
  <c r="CC22" i="21"/>
  <c r="CC32" i="21"/>
  <c r="CC36" i="21" s="1"/>
  <c r="CF18" i="21"/>
  <c r="CF19" i="21"/>
  <c r="CF33" i="21" s="1"/>
  <c r="CF20" i="21"/>
  <c r="CF34" i="21" s="1"/>
  <c r="CE21" i="21"/>
  <c r="CE35" i="21" s="1"/>
  <c r="CI21" i="21"/>
  <c r="CI35" i="21" s="1"/>
  <c r="CG14" i="21"/>
  <c r="CG21" i="21" s="1"/>
  <c r="CG35" i="21" s="1"/>
  <c r="CD22" i="21"/>
  <c r="CD32" i="21"/>
  <c r="CD36" i="21" s="1"/>
  <c r="CH20" i="21"/>
  <c r="CH34" i="21" s="1"/>
  <c r="CH18" i="21"/>
  <c r="CH19" i="21"/>
  <c r="CH33" i="21" s="1"/>
  <c r="DV11" i="20"/>
  <c r="BX12" i="21"/>
  <c r="DJ13" i="20"/>
  <c r="DJ18" i="20" s="1"/>
  <c r="AZ22" i="21"/>
  <c r="BQ22" i="21"/>
  <c r="AP22" i="21"/>
  <c r="AY22" i="21"/>
  <c r="BS22" i="21"/>
  <c r="BI22" i="21"/>
  <c r="BO22" i="21"/>
  <c r="AP36" i="21"/>
  <c r="AC22" i="21"/>
  <c r="M36" i="21"/>
  <c r="AB36" i="21"/>
  <c r="AJ36" i="21"/>
  <c r="BO36" i="21"/>
  <c r="AS22" i="21"/>
  <c r="E22" i="21"/>
  <c r="BG22" i="21"/>
  <c r="AF22" i="21"/>
  <c r="BL32" i="21"/>
  <c r="BL36" i="21" s="1"/>
  <c r="AE36" i="21"/>
  <c r="S22" i="21"/>
  <c r="S32" i="21"/>
  <c r="S36" i="21" s="1"/>
  <c r="M22" i="21"/>
  <c r="AF36" i="21"/>
  <c r="AE22" i="21"/>
  <c r="AC36" i="21"/>
  <c r="E36" i="21"/>
  <c r="DL27" i="20"/>
  <c r="DQ18" i="20"/>
  <c r="DQ29" i="20" s="1"/>
  <c r="DQ27" i="20"/>
  <c r="DB19" i="20"/>
  <c r="AP19" i="20"/>
  <c r="AX30" i="20"/>
  <c r="AF19" i="20"/>
  <c r="DB30" i="20"/>
  <c r="DG19" i="20"/>
  <c r="DG30" i="20"/>
  <c r="CB30" i="20"/>
  <c r="AD19" i="20"/>
  <c r="BQ19" i="20"/>
  <c r="BJ18" i="20"/>
  <c r="L18" i="20"/>
  <c r="L29" i="20" s="1"/>
  <c r="CG30" i="20"/>
  <c r="BA27" i="20"/>
  <c r="CK18" i="20"/>
  <c r="CK29" i="20" s="1"/>
  <c r="BF19" i="20"/>
  <c r="S18" i="20"/>
  <c r="S29" i="20" s="1"/>
  <c r="S30" i="20" s="1"/>
  <c r="BG18" i="20"/>
  <c r="BG29" i="20" s="1"/>
  <c r="CH30" i="20"/>
  <c r="BA18" i="20"/>
  <c r="BA29" i="20" s="1"/>
  <c r="BF30" i="20"/>
  <c r="AE19" i="20"/>
  <c r="DD18" i="20"/>
  <c r="DD29" i="20" s="1"/>
  <c r="CP30" i="20"/>
  <c r="CY19" i="20"/>
  <c r="DA18" i="20"/>
  <c r="DA29" i="20" s="1"/>
  <c r="J19" i="20"/>
  <c r="AO18" i="20"/>
  <c r="AO29" i="20" s="1"/>
  <c r="DF18" i="20"/>
  <c r="DF29" i="20" s="1"/>
  <c r="T18" i="20"/>
  <c r="T29" i="20" s="1"/>
  <c r="I18" i="20"/>
  <c r="I29" i="20" s="1"/>
  <c r="BD30" i="20"/>
  <c r="CO19" i="20"/>
  <c r="BB18" i="20"/>
  <c r="AR18" i="20"/>
  <c r="AR29" i="20" s="1"/>
  <c r="CO30" i="20"/>
  <c r="CT19" i="20"/>
  <c r="CF18" i="20"/>
  <c r="CF29" i="20" s="1"/>
  <c r="BS19" i="20"/>
  <c r="CN18" i="20"/>
  <c r="CN29" i="20" s="1"/>
  <c r="R18" i="20"/>
  <c r="R29" i="20" s="1"/>
  <c r="AH18" i="20"/>
  <c r="AH29" i="20" s="1"/>
  <c r="BN18" i="20"/>
  <c r="BN29" i="20" s="1"/>
  <c r="CY30" i="20"/>
  <c r="AW19" i="20"/>
  <c r="AU22" i="21"/>
  <c r="AU32" i="21"/>
  <c r="AU36" i="21" s="1"/>
  <c r="BT32" i="21"/>
  <c r="BT36" i="21" s="1"/>
  <c r="BT22" i="21"/>
  <c r="AV32" i="21"/>
  <c r="AV36" i="21" s="1"/>
  <c r="AV22" i="21"/>
  <c r="O22" i="21"/>
  <c r="O32" i="21"/>
  <c r="O36" i="21" s="1"/>
  <c r="BK34" i="21"/>
  <c r="BD36" i="21"/>
  <c r="BK33" i="21"/>
  <c r="K22" i="21"/>
  <c r="K32" i="21"/>
  <c r="K36" i="21" s="1"/>
  <c r="BD22" i="21"/>
  <c r="BC36" i="21"/>
  <c r="X36" i="21"/>
  <c r="BE35" i="21"/>
  <c r="BE36" i="21" s="1"/>
  <c r="BF28" i="21"/>
  <c r="BK22" i="21"/>
  <c r="BC22" i="21"/>
  <c r="AN22" i="21"/>
  <c r="AN32" i="21"/>
  <c r="AN36" i="21" s="1"/>
  <c r="BS36" i="21"/>
  <c r="P22" i="21"/>
  <c r="P32" i="21"/>
  <c r="P36" i="21" s="1"/>
  <c r="AM22" i="21"/>
  <c r="AM32" i="21"/>
  <c r="AM36" i="21" s="1"/>
  <c r="H32" i="21"/>
  <c r="H36" i="21" s="1"/>
  <c r="H22" i="21"/>
  <c r="X22" i="21"/>
  <c r="N27" i="20"/>
  <c r="BO27" i="20"/>
  <c r="K27" i="20"/>
  <c r="BH27" i="20"/>
  <c r="M27" i="20"/>
  <c r="M30" i="20" s="1"/>
  <c r="M19" i="20"/>
  <c r="AG27" i="20"/>
  <c r="CX16" i="20"/>
  <c r="AT30" i="20"/>
  <c r="AV30" i="20"/>
  <c r="AL19" i="20"/>
  <c r="AB18" i="20"/>
  <c r="AB29" i="20" s="1"/>
  <c r="BO18" i="20"/>
  <c r="BO29" i="20" s="1"/>
  <c r="CD18" i="20"/>
  <c r="CD29" i="20" s="1"/>
  <c r="Y18" i="20"/>
  <c r="Y29" i="20" s="1"/>
  <c r="BW18" i="20"/>
  <c r="BW29" i="20" s="1"/>
  <c r="BH18" i="20"/>
  <c r="BH29" i="20" s="1"/>
  <c r="AG18" i="20"/>
  <c r="AG29" i="20" s="1"/>
  <c r="AI19" i="20"/>
  <c r="AI27" i="20"/>
  <c r="AI30" i="20" s="1"/>
  <c r="U22" i="20"/>
  <c r="T27" i="20"/>
  <c r="T30" i="20" s="1"/>
  <c r="AH27" i="20"/>
  <c r="AH19" i="20"/>
  <c r="BN27" i="20"/>
  <c r="BN30" i="20" s="1"/>
  <c r="BN19" i="20"/>
  <c r="BI27" i="20"/>
  <c r="BI30" i="20" s="1"/>
  <c r="BI19" i="20"/>
  <c r="CX18" i="20"/>
  <c r="CX29" i="20" s="1"/>
  <c r="AX19" i="20"/>
  <c r="CH19" i="20"/>
  <c r="AW30" i="20"/>
  <c r="CP19" i="20"/>
  <c r="CR27" i="20"/>
  <c r="BW27" i="20"/>
  <c r="Q27" i="20"/>
  <c r="BC19" i="20"/>
  <c r="BC27" i="20"/>
  <c r="BC30" i="20" s="1"/>
  <c r="CV27" i="20"/>
  <c r="CT30" i="20"/>
  <c r="BU18" i="20"/>
  <c r="BU29" i="20" s="1"/>
  <c r="CR18" i="20"/>
  <c r="CR29" i="20" s="1"/>
  <c r="BE18" i="20"/>
  <c r="BE29" i="20" s="1"/>
  <c r="DA27" i="20"/>
  <c r="CN19" i="20"/>
  <c r="CN27" i="20"/>
  <c r="CN30" i="20" s="1"/>
  <c r="Q18" i="20"/>
  <c r="Q29" i="20" s="1"/>
  <c r="CS18" i="20"/>
  <c r="CS29" i="20" s="1"/>
  <c r="P27" i="20"/>
  <c r="CQ19" i="20"/>
  <c r="CQ27" i="20"/>
  <c r="CQ30" i="20" s="1"/>
  <c r="CV18" i="20"/>
  <c r="CV29" i="20" s="1"/>
  <c r="P18" i="20"/>
  <c r="P29" i="20" s="1"/>
  <c r="DI30" i="20"/>
  <c r="CZ19" i="20"/>
  <c r="BE27" i="20"/>
  <c r="CW30" i="20"/>
  <c r="BU19" i="20"/>
  <c r="BU27" i="20"/>
  <c r="BT27" i="20"/>
  <c r="BP27" i="20"/>
  <c r="AJ27" i="20"/>
  <c r="DI19" i="20"/>
  <c r="CZ30" i="20"/>
  <c r="CF19" i="20"/>
  <c r="CF27" i="20"/>
  <c r="H19" i="20"/>
  <c r="CK27" i="20"/>
  <c r="L19" i="20"/>
  <c r="L27" i="20"/>
  <c r="L30" i="20" s="1"/>
  <c r="AO27" i="20"/>
  <c r="AO30" i="20" s="1"/>
  <c r="DH19" i="20"/>
  <c r="AR19" i="20"/>
  <c r="AR27" i="20"/>
  <c r="AR30" i="20" s="1"/>
  <c r="BP18" i="20"/>
  <c r="BP29" i="20" s="1"/>
  <c r="R27" i="20"/>
  <c r="BX19" i="20"/>
  <c r="BX27" i="20"/>
  <c r="BX30" i="20" s="1"/>
  <c r="DD27" i="20"/>
  <c r="DD30" i="20" s="1"/>
  <c r="DF27" i="20"/>
  <c r="DF30" i="20" s="1"/>
  <c r="DF19" i="20"/>
  <c r="BG27" i="20"/>
  <c r="AJ18" i="20"/>
  <c r="AJ29" i="20" s="1"/>
  <c r="BR19" i="20"/>
  <c r="CC18" i="20"/>
  <c r="CC29" i="20" s="1"/>
  <c r="BD19" i="20"/>
  <c r="AN30" i="20"/>
  <c r="BL30" i="20"/>
  <c r="AU27" i="20"/>
  <c r="AU30" i="20" s="1"/>
  <c r="AU19" i="20"/>
  <c r="AY27" i="20"/>
  <c r="BR30" i="20"/>
  <c r="CC19" i="20"/>
  <c r="CC27" i="20"/>
  <c r="AN19" i="20"/>
  <c r="BL19" i="20"/>
  <c r="BZ27" i="20"/>
  <c r="BZ18" i="20"/>
  <c r="BZ29" i="20" s="1"/>
  <c r="X19" i="20"/>
  <c r="AZ18" i="20"/>
  <c r="AZ29" i="20" s="1"/>
  <c r="K18" i="20"/>
  <c r="K29" i="20" s="1"/>
  <c r="AQ19" i="20"/>
  <c r="AQ27" i="20"/>
  <c r="AQ30" i="20" s="1"/>
  <c r="BM19" i="20"/>
  <c r="BM27" i="20"/>
  <c r="BM30" i="20" s="1"/>
  <c r="AA18" i="20"/>
  <c r="AA29" i="20" s="1"/>
  <c r="AA30" i="20" s="1"/>
  <c r="CI27" i="20"/>
  <c r="CI30" i="20" s="1"/>
  <c r="CI19" i="20"/>
  <c r="BT18" i="20"/>
  <c r="BT29" i="20" s="1"/>
  <c r="I27" i="20"/>
  <c r="N18" i="20"/>
  <c r="N29" i="20" s="1"/>
  <c r="AY18" i="20"/>
  <c r="AY29" i="20" s="1"/>
  <c r="AT19" i="20"/>
  <c r="AV19" i="20"/>
  <c r="CB19" i="20"/>
  <c r="AF30" i="20"/>
  <c r="AL30" i="20"/>
  <c r="AZ27" i="20"/>
  <c r="AB27" i="20"/>
  <c r="CD27" i="20"/>
  <c r="Y27" i="20"/>
  <c r="CS27" i="20"/>
  <c r="DS30" i="20" l="1"/>
  <c r="DN19" i="20"/>
  <c r="DL30" i="20"/>
  <c r="DL19" i="20"/>
  <c r="DP30" i="20"/>
  <c r="DU30" i="20"/>
  <c r="DO30" i="20"/>
  <c r="DP19" i="20"/>
  <c r="DS19" i="20"/>
  <c r="DT19" i="20"/>
  <c r="DM30" i="20"/>
  <c r="DM19" i="20"/>
  <c r="DU19" i="20"/>
  <c r="DQ19" i="20"/>
  <c r="DQ30" i="20"/>
  <c r="DR29" i="20"/>
  <c r="DR30" i="20" s="1"/>
  <c r="DR19" i="20"/>
  <c r="DK29" i="20"/>
  <c r="DK30" i="20" s="1"/>
  <c r="DK19" i="20"/>
  <c r="DO19" i="20"/>
  <c r="DD19" i="20"/>
  <c r="T19" i="20"/>
  <c r="I19" i="20"/>
  <c r="CR19" i="20"/>
  <c r="CK19" i="20"/>
  <c r="BP19" i="20"/>
  <c r="I30" i="20"/>
  <c r="AB30" i="20"/>
  <c r="AB19" i="20"/>
  <c r="CF30" i="20"/>
  <c r="CI20" i="21"/>
  <c r="CI34" i="21" s="1"/>
  <c r="CI18" i="21"/>
  <c r="CI19" i="21"/>
  <c r="CI33" i="21" s="1"/>
  <c r="CE22" i="21"/>
  <c r="CE32" i="21"/>
  <c r="CE36" i="21" s="1"/>
  <c r="CH22" i="21"/>
  <c r="CH32" i="21"/>
  <c r="CH36" i="21" s="1"/>
  <c r="CG19" i="21"/>
  <c r="CG33" i="21" s="1"/>
  <c r="CG20" i="21"/>
  <c r="CG34" i="21" s="1"/>
  <c r="CG18" i="21"/>
  <c r="BY22" i="21"/>
  <c r="BY32" i="21"/>
  <c r="BY36" i="21" s="1"/>
  <c r="CA18" i="21"/>
  <c r="CA20" i="21"/>
  <c r="CA34" i="21" s="1"/>
  <c r="CA19" i="21"/>
  <c r="CA33" i="21" s="1"/>
  <c r="CB20" i="21"/>
  <c r="CB34" i="21" s="1"/>
  <c r="CB18" i="21"/>
  <c r="CB19" i="21"/>
  <c r="CB33" i="21" s="1"/>
  <c r="BZ22" i="21"/>
  <c r="BZ32" i="21"/>
  <c r="BZ36" i="21" s="1"/>
  <c r="CF22" i="21"/>
  <c r="CF32" i="21"/>
  <c r="CF36" i="21" s="1"/>
  <c r="DJ29" i="20"/>
  <c r="DV18" i="20"/>
  <c r="DJ16" i="20"/>
  <c r="DV13" i="20"/>
  <c r="BX14" i="21"/>
  <c r="CJ12" i="21"/>
  <c r="Y19" i="20"/>
  <c r="CD30" i="20"/>
  <c r="BE30" i="20"/>
  <c r="Y30" i="20"/>
  <c r="CD19" i="20"/>
  <c r="R30" i="20"/>
  <c r="BE19" i="20"/>
  <c r="S19" i="20"/>
  <c r="BG30" i="20"/>
  <c r="R19" i="20"/>
  <c r="CK30" i="20"/>
  <c r="CR30" i="20"/>
  <c r="BJ29" i="20"/>
  <c r="BJ30" i="20" s="1"/>
  <c r="BJ19" i="20"/>
  <c r="BG19" i="20"/>
  <c r="DA19" i="20"/>
  <c r="AH30" i="20"/>
  <c r="N19" i="20"/>
  <c r="CS19" i="20"/>
  <c r="DA30" i="20"/>
  <c r="N30" i="20"/>
  <c r="BB29" i="20"/>
  <c r="BB30" i="20" s="1"/>
  <c r="BB19" i="20"/>
  <c r="AJ19" i="20"/>
  <c r="P19" i="20"/>
  <c r="CS30" i="20"/>
  <c r="BP30" i="20"/>
  <c r="BW30" i="20"/>
  <c r="BA19" i="20"/>
  <c r="BA30" i="20"/>
  <c r="AO19" i="20"/>
  <c r="BU30" i="20"/>
  <c r="BG28" i="21"/>
  <c r="BF35" i="21"/>
  <c r="BF36" i="21" s="1"/>
  <c r="BK36" i="21"/>
  <c r="CV30" i="20"/>
  <c r="CV19" i="20"/>
  <c r="BZ19" i="20"/>
  <c r="BT30" i="20"/>
  <c r="CX27" i="20"/>
  <c r="CX19" i="20"/>
  <c r="AZ19" i="20"/>
  <c r="BZ30" i="20"/>
  <c r="BT19" i="20"/>
  <c r="P30" i="20"/>
  <c r="Q30" i="20"/>
  <c r="K30" i="20"/>
  <c r="AY30" i="20"/>
  <c r="BH30" i="20"/>
  <c r="AZ30" i="20"/>
  <c r="AY19" i="20"/>
  <c r="BH19" i="20"/>
  <c r="Q19" i="20"/>
  <c r="K19" i="20"/>
  <c r="AA19" i="20"/>
  <c r="U27" i="20"/>
  <c r="U30" i="20" s="1"/>
  <c r="V22" i="20"/>
  <c r="AG30" i="20"/>
  <c r="BO30" i="20"/>
  <c r="CC30" i="20"/>
  <c r="AJ30" i="20"/>
  <c r="BW19" i="20"/>
  <c r="AG19" i="20"/>
  <c r="BO19" i="20"/>
  <c r="DV29" i="20" l="1"/>
  <c r="BX21" i="21"/>
  <c r="CJ14" i="21"/>
  <c r="CA22" i="21"/>
  <c r="CA32" i="21"/>
  <c r="CA36" i="21" s="1"/>
  <c r="CB22" i="21"/>
  <c r="CB32" i="21"/>
  <c r="CB36" i="21" s="1"/>
  <c r="CG22" i="21"/>
  <c r="CG32" i="21"/>
  <c r="CG36" i="21" s="1"/>
  <c r="CI22" i="21"/>
  <c r="CI32" i="21"/>
  <c r="CI36" i="21" s="1"/>
  <c r="BX20" i="21"/>
  <c r="BX18" i="21"/>
  <c r="CJ18" i="21" s="1"/>
  <c r="BX19" i="21"/>
  <c r="DV16" i="20"/>
  <c r="DJ27" i="20"/>
  <c r="DJ19" i="20"/>
  <c r="DV19" i="20" s="1"/>
  <c r="BG35" i="21"/>
  <c r="BG36" i="21" s="1"/>
  <c r="BH28" i="21"/>
  <c r="W22" i="20"/>
  <c r="V27" i="20"/>
  <c r="V30" i="20" s="1"/>
  <c r="CX30" i="20"/>
  <c r="BX35" i="21" l="1"/>
  <c r="CJ35" i="21" s="1"/>
  <c r="CJ21" i="21"/>
  <c r="BX22" i="21"/>
  <c r="CJ22" i="21" s="1"/>
  <c r="BX32" i="21"/>
  <c r="BX33" i="21"/>
  <c r="CJ33" i="21" s="1"/>
  <c r="CJ19" i="21"/>
  <c r="BX34" i="21"/>
  <c r="CJ34" i="21" s="1"/>
  <c r="CJ20" i="21"/>
  <c r="DJ30" i="20"/>
  <c r="DV30" i="20" s="1"/>
  <c r="DV27" i="20"/>
  <c r="BI28" i="21"/>
  <c r="BI35" i="21" s="1"/>
  <c r="BI36" i="21" s="1"/>
  <c r="BH35" i="21"/>
  <c r="BH36" i="21" s="1"/>
  <c r="X22" i="20"/>
  <c r="X27" i="20" s="1"/>
  <c r="X30" i="20" s="1"/>
  <c r="W27" i="20"/>
  <c r="W30" i="20" s="1"/>
  <c r="BX36" i="21" l="1"/>
  <c r="CJ36" i="21" s="1"/>
  <c r="CJ32" i="21"/>
  <c r="BX26" i="19"/>
  <c r="BU10" i="19"/>
  <c r="BO10" i="19"/>
  <c r="BP10" i="19"/>
  <c r="BQ10" i="19"/>
  <c r="BR10" i="19"/>
  <c r="BS10" i="19"/>
  <c r="BT10" i="19"/>
  <c r="BN10" i="19"/>
  <c r="BM10" i="19" l="1"/>
  <c r="BV10" i="19"/>
  <c r="BW10" i="19"/>
  <c r="BL10" i="19"/>
  <c r="CL41" i="17" l="1"/>
  <c r="CM41" i="17"/>
  <c r="CN41" i="17"/>
  <c r="CO41" i="17"/>
  <c r="CO40" i="17" s="1"/>
  <c r="CP41" i="17"/>
  <c r="CQ41" i="17"/>
  <c r="CR41" i="17"/>
  <c r="CS41" i="17"/>
  <c r="CT41" i="17"/>
  <c r="CT40" i="17" s="1"/>
  <c r="CU41" i="17"/>
  <c r="CV41" i="17"/>
  <c r="CW41" i="17"/>
  <c r="CX41" i="17"/>
  <c r="CY41" i="17"/>
  <c r="CZ41" i="17"/>
  <c r="DA41" i="17"/>
  <c r="DB41" i="17"/>
  <c r="DC41" i="17"/>
  <c r="DC40" i="17" s="1"/>
  <c r="DD41" i="17"/>
  <c r="DE41" i="17"/>
  <c r="DE40" i="17" s="1"/>
  <c r="DF41" i="17"/>
  <c r="DG41" i="17"/>
  <c r="DH41" i="17"/>
  <c r="DI41" i="17"/>
  <c r="CL42" i="17"/>
  <c r="CM42" i="17"/>
  <c r="CN42" i="17"/>
  <c r="CO42" i="17"/>
  <c r="CP42" i="17"/>
  <c r="CQ42" i="17"/>
  <c r="CR42" i="17"/>
  <c r="CS42" i="17"/>
  <c r="CT42" i="17"/>
  <c r="CU42" i="17"/>
  <c r="CV42" i="17"/>
  <c r="CW42" i="17"/>
  <c r="CX42" i="17"/>
  <c r="CY42" i="17"/>
  <c r="CZ42" i="17"/>
  <c r="DA42" i="17"/>
  <c r="DB42" i="17"/>
  <c r="DC42" i="17"/>
  <c r="DD42" i="17"/>
  <c r="DE42" i="17"/>
  <c r="DF42" i="17"/>
  <c r="DG42" i="17"/>
  <c r="DH42" i="17"/>
  <c r="DI42" i="17"/>
  <c r="DI40" i="17" l="1"/>
  <c r="DA40" i="17"/>
  <c r="CS40" i="17"/>
  <c r="DB40" i="17"/>
  <c r="DH40" i="17"/>
  <c r="CZ40" i="17"/>
  <c r="CR40" i="17"/>
  <c r="DG40" i="17"/>
  <c r="CY40" i="17"/>
  <c r="CQ40" i="17"/>
  <c r="DF40" i="17"/>
  <c r="CX40" i="17"/>
  <c r="CP40" i="17"/>
  <c r="CW40" i="17"/>
  <c r="DD40" i="17"/>
  <c r="CV40" i="17"/>
  <c r="CN40" i="17"/>
  <c r="CU40" i="17"/>
  <c r="CM40" i="17"/>
  <c r="CL40" i="17"/>
  <c r="BX27" i="19" l="1"/>
  <c r="BX11" i="19"/>
  <c r="DJ24" i="17" l="1"/>
  <c r="DJ22" i="17"/>
  <c r="BM25" i="19" l="1"/>
  <c r="BN25" i="19"/>
  <c r="BO25" i="19"/>
  <c r="BP25" i="19"/>
  <c r="BQ25" i="19"/>
  <c r="BR25" i="19"/>
  <c r="BS25" i="19"/>
  <c r="BT25" i="19"/>
  <c r="BU25" i="19"/>
  <c r="BV25" i="19"/>
  <c r="BW25" i="19"/>
  <c r="BM28" i="19"/>
  <c r="BN28" i="19"/>
  <c r="BO28" i="19"/>
  <c r="BP28" i="19"/>
  <c r="BQ28" i="19"/>
  <c r="BR28" i="19"/>
  <c r="BS28" i="19"/>
  <c r="BT28" i="19"/>
  <c r="BU28" i="19"/>
  <c r="BV28" i="19"/>
  <c r="BW28" i="19"/>
  <c r="BL28" i="19"/>
  <c r="BL25" i="19"/>
  <c r="BK28" i="19"/>
  <c r="AZ28" i="19"/>
  <c r="BF26" i="19"/>
  <c r="BK25" i="19"/>
  <c r="BJ25" i="19"/>
  <c r="BI25" i="19"/>
  <c r="BH25" i="19"/>
  <c r="BG25" i="19"/>
  <c r="BF25" i="19"/>
  <c r="BE25" i="19"/>
  <c r="BD25" i="19"/>
  <c r="BC25" i="19"/>
  <c r="BB25" i="19"/>
  <c r="BA25" i="19"/>
  <c r="AZ25" i="19"/>
  <c r="AY25" i="19"/>
  <c r="AX25" i="19"/>
  <c r="AW25" i="19"/>
  <c r="AV25" i="19"/>
  <c r="AU25" i="19"/>
  <c r="AT25" i="19"/>
  <c r="AS25" i="19"/>
  <c r="AR25" i="19"/>
  <c r="AQ25" i="19"/>
  <c r="AP25" i="19"/>
  <c r="AO25" i="19"/>
  <c r="AN25" i="19"/>
  <c r="AM25" i="19"/>
  <c r="AL25" i="19"/>
  <c r="AK25" i="19"/>
  <c r="AJ25" i="19"/>
  <c r="AI25" i="19"/>
  <c r="AH25" i="19"/>
  <c r="AG25" i="19"/>
  <c r="AF25" i="19"/>
  <c r="AE25" i="19"/>
  <c r="AD25" i="19"/>
  <c r="AC25" i="19"/>
  <c r="AB25" i="19"/>
  <c r="AA25" i="19"/>
  <c r="Z25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C20" i="19"/>
  <c r="C19" i="19"/>
  <c r="BX13" i="19"/>
  <c r="AY10" i="19"/>
  <c r="AX10" i="19"/>
  <c r="AW10" i="19"/>
  <c r="AV10" i="19"/>
  <c r="AU10" i="19"/>
  <c r="AT10" i="19"/>
  <c r="AS10" i="19"/>
  <c r="AR10" i="19"/>
  <c r="AQ10" i="19"/>
  <c r="AP10" i="19"/>
  <c r="AO10" i="19"/>
  <c r="AN10" i="19"/>
  <c r="A9" i="19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M6" i="19"/>
  <c r="AL6" i="19"/>
  <c r="AK6" i="19"/>
  <c r="AJ6" i="19"/>
  <c r="AI6" i="19"/>
  <c r="AH6" i="19"/>
  <c r="AG6" i="19"/>
  <c r="AF6" i="19"/>
  <c r="AE6" i="19"/>
  <c r="AD6" i="19"/>
  <c r="AC6" i="19"/>
  <c r="D6" i="19"/>
  <c r="E6" i="19" s="1"/>
  <c r="F6" i="19" s="1"/>
  <c r="G6" i="19" s="1"/>
  <c r="H6" i="19" s="1"/>
  <c r="I6" i="19" s="1"/>
  <c r="J6" i="19" s="1"/>
  <c r="K6" i="19" s="1"/>
  <c r="L6" i="19" s="1"/>
  <c r="M6" i="19" s="1"/>
  <c r="N6" i="19" s="1"/>
  <c r="O6" i="19" s="1"/>
  <c r="BX28" i="19" l="1"/>
  <c r="BX25" i="19"/>
  <c r="BX10" i="19"/>
  <c r="BA28" i="19"/>
  <c r="CX33" i="17"/>
  <c r="CY33" i="17"/>
  <c r="CZ33" i="17"/>
  <c r="DB33" i="17"/>
  <c r="DC33" i="17"/>
  <c r="DD33" i="17"/>
  <c r="DE33" i="17"/>
  <c r="DF33" i="17"/>
  <c r="DG33" i="17"/>
  <c r="DH33" i="17"/>
  <c r="CY9" i="17"/>
  <c r="BM9" i="19" s="1"/>
  <c r="CZ9" i="17"/>
  <c r="BN9" i="19" s="1"/>
  <c r="DA9" i="17"/>
  <c r="BO9" i="19" s="1"/>
  <c r="DB9" i="17"/>
  <c r="BP9" i="19" s="1"/>
  <c r="DC9" i="17"/>
  <c r="BQ9" i="19" s="1"/>
  <c r="DD9" i="17"/>
  <c r="BR9" i="19" s="1"/>
  <c r="DE9" i="17"/>
  <c r="BS9" i="19" s="1"/>
  <c r="DF9" i="17"/>
  <c r="BT9" i="19" s="1"/>
  <c r="DG9" i="17"/>
  <c r="BU9" i="19" s="1"/>
  <c r="DI9" i="17"/>
  <c r="CX34" i="17"/>
  <c r="CY34" i="17"/>
  <c r="CZ34" i="17"/>
  <c r="DA34" i="17"/>
  <c r="DB34" i="17"/>
  <c r="DC34" i="17"/>
  <c r="DD34" i="17"/>
  <c r="DE34" i="17"/>
  <c r="DF34" i="17"/>
  <c r="DG34" i="17"/>
  <c r="DH34" i="17"/>
  <c r="DI34" i="17"/>
  <c r="CX35" i="17"/>
  <c r="CY35" i="17"/>
  <c r="CZ35" i="17"/>
  <c r="DA35" i="17"/>
  <c r="DB35" i="17"/>
  <c r="DC35" i="17"/>
  <c r="DD35" i="17"/>
  <c r="DE35" i="17"/>
  <c r="DF35" i="17"/>
  <c r="DG35" i="17"/>
  <c r="DH35" i="17"/>
  <c r="DI35" i="17"/>
  <c r="CX36" i="17"/>
  <c r="CY36" i="17"/>
  <c r="CZ36" i="17"/>
  <c r="DA36" i="17"/>
  <c r="DB36" i="17"/>
  <c r="DC36" i="17"/>
  <c r="DD36" i="17"/>
  <c r="DE36" i="17"/>
  <c r="DF36" i="17"/>
  <c r="DG36" i="17"/>
  <c r="DH36" i="17"/>
  <c r="DI36" i="17"/>
  <c r="CK42" i="17"/>
  <c r="CK9" i="17" s="1"/>
  <c r="CJ42" i="17"/>
  <c r="CJ9" i="17" s="1"/>
  <c r="CI42" i="17"/>
  <c r="CI40" i="17" s="1"/>
  <c r="CH42" i="17"/>
  <c r="CG42" i="17"/>
  <c r="CF42" i="17"/>
  <c r="CE42" i="17"/>
  <c r="CD42" i="17"/>
  <c r="CD9" i="17" s="1"/>
  <c r="CD13" i="17" s="1"/>
  <c r="CD16" i="17" s="1"/>
  <c r="CC42" i="17"/>
  <c r="CC9" i="17" s="1"/>
  <c r="CB42" i="17"/>
  <c r="CB9" i="17" s="1"/>
  <c r="CA42" i="17"/>
  <c r="CA40" i="17" s="1"/>
  <c r="BZ42" i="17"/>
  <c r="BY42" i="17"/>
  <c r="BX42" i="17"/>
  <c r="BW42" i="17"/>
  <c r="BV42" i="17"/>
  <c r="BV9" i="17" s="1"/>
  <c r="BU42" i="17"/>
  <c r="BU40" i="17" s="1"/>
  <c r="BT42" i="17"/>
  <c r="BT9" i="17" s="1"/>
  <c r="BS42" i="17"/>
  <c r="BS40" i="17" s="1"/>
  <c r="BR42" i="17"/>
  <c r="BQ42" i="17"/>
  <c r="BP42" i="17"/>
  <c r="BO42" i="17"/>
  <c r="BN42" i="17"/>
  <c r="BN9" i="17" s="1"/>
  <c r="BN13" i="17" s="1"/>
  <c r="BM42" i="17"/>
  <c r="BM9" i="17" s="1"/>
  <c r="BL42" i="17"/>
  <c r="BL9" i="17" s="1"/>
  <c r="BK42" i="17"/>
  <c r="BK40" i="17" s="1"/>
  <c r="BJ42" i="17"/>
  <c r="BI42" i="17"/>
  <c r="BH42" i="17"/>
  <c r="BG42" i="17"/>
  <c r="BF42" i="17"/>
  <c r="BF9" i="17" s="1"/>
  <c r="BE42" i="17"/>
  <c r="BE9" i="17" s="1"/>
  <c r="BD42" i="17"/>
  <c r="BD9" i="17" s="1"/>
  <c r="BC42" i="17"/>
  <c r="BC40" i="17" s="1"/>
  <c r="BB42" i="17"/>
  <c r="BA42" i="17"/>
  <c r="AZ42" i="17"/>
  <c r="AY42" i="17"/>
  <c r="AX42" i="17"/>
  <c r="AX9" i="17" s="1"/>
  <c r="AX13" i="17" s="1"/>
  <c r="AW42" i="17"/>
  <c r="AW9" i="17" s="1"/>
  <c r="AV42" i="17"/>
  <c r="AV9" i="17" s="1"/>
  <c r="AU42" i="17"/>
  <c r="AU40" i="17" s="1"/>
  <c r="AT42" i="17"/>
  <c r="AS42" i="17"/>
  <c r="AR42" i="17"/>
  <c r="AQ42" i="17"/>
  <c r="AP42" i="17"/>
  <c r="AP9" i="17" s="1"/>
  <c r="AO42" i="17"/>
  <c r="AO40" i="17" s="1"/>
  <c r="AN42" i="17"/>
  <c r="AN9" i="17" s="1"/>
  <c r="AM42" i="17"/>
  <c r="AM40" i="17" s="1"/>
  <c r="AL42" i="17"/>
  <c r="AK42" i="17"/>
  <c r="AJ42" i="17"/>
  <c r="AI42" i="17"/>
  <c r="AH42" i="17"/>
  <c r="AH9" i="17" s="1"/>
  <c r="AH13" i="17" s="1"/>
  <c r="AH16" i="17" s="1"/>
  <c r="AG42" i="17"/>
  <c r="AG9" i="17" s="1"/>
  <c r="AF42" i="17"/>
  <c r="AF9" i="17" s="1"/>
  <c r="AE42" i="17"/>
  <c r="AE40" i="17" s="1"/>
  <c r="AD42" i="17"/>
  <c r="AC42" i="17"/>
  <c r="AB42" i="17"/>
  <c r="AA42" i="17"/>
  <c r="Z42" i="17"/>
  <c r="Z9" i="17" s="1"/>
  <c r="Y42" i="17"/>
  <c r="Y40" i="17" s="1"/>
  <c r="X42" i="17"/>
  <c r="X9" i="17" s="1"/>
  <c r="W42" i="17"/>
  <c r="W40" i="17" s="1"/>
  <c r="V42" i="17"/>
  <c r="U42" i="17"/>
  <c r="T42" i="17"/>
  <c r="S42" i="17"/>
  <c r="R42" i="17"/>
  <c r="R9" i="17" s="1"/>
  <c r="R13" i="17" s="1"/>
  <c r="R16" i="17" s="1"/>
  <c r="Q42" i="17"/>
  <c r="Q9" i="17" s="1"/>
  <c r="Q13" i="17" s="1"/>
  <c r="P42" i="17"/>
  <c r="P9" i="17" s="1"/>
  <c r="O42" i="17"/>
  <c r="O40" i="17" s="1"/>
  <c r="N42" i="17"/>
  <c r="M42" i="17"/>
  <c r="L42" i="17"/>
  <c r="K42" i="17"/>
  <c r="J42" i="17"/>
  <c r="J9" i="17" s="1"/>
  <c r="I42" i="17"/>
  <c r="I40" i="17" s="1"/>
  <c r="H42" i="17"/>
  <c r="H9" i="17" s="1"/>
  <c r="G42" i="17"/>
  <c r="G40" i="17" s="1"/>
  <c r="F42" i="17"/>
  <c r="CK41" i="17"/>
  <c r="CJ41" i="17"/>
  <c r="CI41" i="17"/>
  <c r="CH41" i="17"/>
  <c r="CG41" i="17"/>
  <c r="CF41" i="17"/>
  <c r="CE41" i="17"/>
  <c r="CE40" i="17" s="1"/>
  <c r="CD41" i="17"/>
  <c r="CC41" i="17"/>
  <c r="CB41" i="17"/>
  <c r="CA41" i="17"/>
  <c r="BZ41" i="17"/>
  <c r="BZ40" i="17" s="1"/>
  <c r="BY41" i="17"/>
  <c r="BY40" i="17" s="1"/>
  <c r="BX41" i="17"/>
  <c r="BX40" i="17" s="1"/>
  <c r="BW41" i="17"/>
  <c r="BW40" i="17" s="1"/>
  <c r="BV41" i="17"/>
  <c r="BU41" i="17"/>
  <c r="BT41" i="17"/>
  <c r="BS41" i="17"/>
  <c r="BR41" i="17"/>
  <c r="BR40" i="17" s="1"/>
  <c r="BQ41" i="17"/>
  <c r="BQ40" i="17" s="1"/>
  <c r="BP41" i="17"/>
  <c r="BP33" i="17" s="1"/>
  <c r="BP37" i="17" s="1"/>
  <c r="BP11" i="17" s="1"/>
  <c r="BO41" i="17"/>
  <c r="BO40" i="17" s="1"/>
  <c r="BN41" i="17"/>
  <c r="BM41" i="17"/>
  <c r="BL41" i="17"/>
  <c r="BK41" i="17"/>
  <c r="BJ41" i="17"/>
  <c r="BJ33" i="17" s="1"/>
  <c r="BJ37" i="17" s="1"/>
  <c r="BJ11" i="17" s="1"/>
  <c r="BI41" i="17"/>
  <c r="BI40" i="17" s="1"/>
  <c r="BH41" i="17"/>
  <c r="BH40" i="17" s="1"/>
  <c r="BG41" i="17"/>
  <c r="BG40" i="17" s="1"/>
  <c r="BF41" i="17"/>
  <c r="BE41" i="17"/>
  <c r="BD41" i="17"/>
  <c r="BC41" i="17"/>
  <c r="BB41" i="17"/>
  <c r="BB33" i="17" s="1"/>
  <c r="BB37" i="17" s="1"/>
  <c r="BB11" i="17" s="1"/>
  <c r="BA41" i="17"/>
  <c r="BA33" i="17" s="1"/>
  <c r="BA37" i="17" s="1"/>
  <c r="BA11" i="17" s="1"/>
  <c r="AZ41" i="17"/>
  <c r="AZ33" i="17" s="1"/>
  <c r="AZ37" i="17" s="1"/>
  <c r="AZ11" i="17" s="1"/>
  <c r="AY41" i="17"/>
  <c r="AY40" i="17" s="1"/>
  <c r="AX41" i="17"/>
  <c r="AW41" i="17"/>
  <c r="AV41" i="17"/>
  <c r="AU41" i="17"/>
  <c r="AT41" i="17"/>
  <c r="AT40" i="17" s="1"/>
  <c r="AS41" i="17"/>
  <c r="AS33" i="17" s="1"/>
  <c r="AS37" i="17" s="1"/>
  <c r="AS11" i="17" s="1"/>
  <c r="AR41" i="17"/>
  <c r="AR33" i="17" s="1"/>
  <c r="AR37" i="17" s="1"/>
  <c r="AR11" i="17" s="1"/>
  <c r="AQ41" i="17"/>
  <c r="AQ33" i="17" s="1"/>
  <c r="AP41" i="17"/>
  <c r="AO41" i="17"/>
  <c r="AN41" i="17"/>
  <c r="AM41" i="17"/>
  <c r="AL41" i="17"/>
  <c r="AL40" i="17" s="1"/>
  <c r="AK41" i="17"/>
  <c r="AK40" i="17" s="1"/>
  <c r="AJ41" i="17"/>
  <c r="AJ33" i="17" s="1"/>
  <c r="AJ37" i="17" s="1"/>
  <c r="AJ11" i="17" s="1"/>
  <c r="AJ13" i="17" s="1"/>
  <c r="AJ16" i="17" s="1"/>
  <c r="AI41" i="17"/>
  <c r="AI40" i="17" s="1"/>
  <c r="AH41" i="17"/>
  <c r="AG41" i="17"/>
  <c r="AF41" i="17"/>
  <c r="AE41" i="17"/>
  <c r="AD41" i="17"/>
  <c r="AC41" i="17"/>
  <c r="AC40" i="17" s="1"/>
  <c r="AB41" i="17"/>
  <c r="AB40" i="17" s="1"/>
  <c r="AA41" i="17"/>
  <c r="AA33" i="17" s="1"/>
  <c r="Z41" i="17"/>
  <c r="Y41" i="17"/>
  <c r="X41" i="17"/>
  <c r="W41" i="17"/>
  <c r="V41" i="17"/>
  <c r="U41" i="17"/>
  <c r="T41" i="17"/>
  <c r="S41" i="17"/>
  <c r="S40" i="17" s="1"/>
  <c r="R41" i="17"/>
  <c r="Q41" i="17"/>
  <c r="P41" i="17"/>
  <c r="O41" i="17"/>
  <c r="N41" i="17"/>
  <c r="N33" i="17" s="1"/>
  <c r="N37" i="17" s="1"/>
  <c r="N11" i="17" s="1"/>
  <c r="M41" i="17"/>
  <c r="M40" i="17" s="1"/>
  <c r="L41" i="17"/>
  <c r="L40" i="17" s="1"/>
  <c r="K41" i="17"/>
  <c r="K33" i="17" s="1"/>
  <c r="J41" i="17"/>
  <c r="I41" i="17"/>
  <c r="H41" i="17"/>
  <c r="G41" i="17"/>
  <c r="F41" i="17"/>
  <c r="F40" i="17" s="1"/>
  <c r="CH40" i="17"/>
  <c r="CG40" i="17"/>
  <c r="CF40" i="17"/>
  <c r="BV40" i="17"/>
  <c r="BN40" i="17"/>
  <c r="BM40" i="17"/>
  <c r="BJ40" i="17"/>
  <c r="BB40" i="17"/>
  <c r="BA40" i="17"/>
  <c r="AZ40" i="17"/>
  <c r="AP40" i="17"/>
  <c r="AH40" i="17"/>
  <c r="AG40" i="17"/>
  <c r="AD40" i="17"/>
  <c r="V40" i="17"/>
  <c r="U40" i="17"/>
  <c r="T40" i="17"/>
  <c r="J40" i="17"/>
  <c r="CW36" i="17"/>
  <c r="CV36" i="17"/>
  <c r="CU36" i="17"/>
  <c r="CT36" i="17"/>
  <c r="CS36" i="17"/>
  <c r="CR36" i="17"/>
  <c r="CQ36" i="17"/>
  <c r="CP36" i="17"/>
  <c r="CO36" i="17"/>
  <c r="CN36" i="17"/>
  <c r="CM36" i="17"/>
  <c r="CL36" i="17"/>
  <c r="CK36" i="17"/>
  <c r="CJ36" i="17"/>
  <c r="CI36" i="17"/>
  <c r="CH36" i="17"/>
  <c r="CG36" i="17"/>
  <c r="CF36" i="17"/>
  <c r="CE36" i="17"/>
  <c r="CD36" i="17"/>
  <c r="CC36" i="17"/>
  <c r="CB36" i="17"/>
  <c r="CA36" i="17"/>
  <c r="BZ36" i="17"/>
  <c r="BY36" i="17"/>
  <c r="BX36" i="17"/>
  <c r="BW36" i="17"/>
  <c r="BV36" i="17"/>
  <c r="BU36" i="17"/>
  <c r="BT36" i="17"/>
  <c r="BS36" i="17"/>
  <c r="BR36" i="17"/>
  <c r="BQ36" i="17"/>
  <c r="BP36" i="17"/>
  <c r="BO36" i="17"/>
  <c r="BN36" i="17"/>
  <c r="BM36" i="17"/>
  <c r="BL36" i="17"/>
  <c r="BK36" i="17"/>
  <c r="BJ36" i="17"/>
  <c r="BI36" i="17"/>
  <c r="BH36" i="17"/>
  <c r="BG36" i="17"/>
  <c r="BF36" i="17"/>
  <c r="BE36" i="17"/>
  <c r="BD36" i="17"/>
  <c r="BC36" i="17"/>
  <c r="BB36" i="17"/>
  <c r="BA36" i="17"/>
  <c r="AZ36" i="17"/>
  <c r="AY36" i="17"/>
  <c r="AX36" i="17"/>
  <c r="AW36" i="17"/>
  <c r="AV36" i="17"/>
  <c r="AU36" i="17"/>
  <c r="AT36" i="17"/>
  <c r="AS36" i="17"/>
  <c r="AR36" i="17"/>
  <c r="AQ36" i="17"/>
  <c r="AP36" i="17"/>
  <c r="AO36" i="17"/>
  <c r="AN36" i="17"/>
  <c r="AM36" i="17"/>
  <c r="AL36" i="17"/>
  <c r="AK36" i="17"/>
  <c r="AJ36" i="17"/>
  <c r="AI36" i="17"/>
  <c r="AH36" i="17"/>
  <c r="AG36" i="17"/>
  <c r="AF36" i="17"/>
  <c r="AE36" i="17"/>
  <c r="AD36" i="17"/>
  <c r="AC36" i="17"/>
  <c r="AB36" i="17"/>
  <c r="AA36" i="17"/>
  <c r="Z36" i="17"/>
  <c r="Y36" i="17"/>
  <c r="X36" i="17"/>
  <c r="W36" i="17"/>
  <c r="V36" i="17"/>
  <c r="U36" i="17"/>
  <c r="T36" i="17"/>
  <c r="S36" i="17"/>
  <c r="R36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CW35" i="17"/>
  <c r="CV35" i="17"/>
  <c r="CU35" i="17"/>
  <c r="CT35" i="17"/>
  <c r="CS35" i="17"/>
  <c r="CR35" i="17"/>
  <c r="CQ35" i="17"/>
  <c r="CP35" i="17"/>
  <c r="CO35" i="17"/>
  <c r="CN35" i="17"/>
  <c r="CM35" i="17"/>
  <c r="CL35" i="17"/>
  <c r="CK35" i="17"/>
  <c r="CJ35" i="17"/>
  <c r="CI35" i="17"/>
  <c r="CH35" i="17"/>
  <c r="CG35" i="17"/>
  <c r="CF35" i="17"/>
  <c r="CE35" i="17"/>
  <c r="CD35" i="17"/>
  <c r="CC35" i="17"/>
  <c r="CB35" i="17"/>
  <c r="CA35" i="17"/>
  <c r="BZ35" i="17"/>
  <c r="BY35" i="17"/>
  <c r="BX35" i="17"/>
  <c r="BW35" i="17"/>
  <c r="BV35" i="17"/>
  <c r="BU35" i="17"/>
  <c r="BT35" i="17"/>
  <c r="BS35" i="17"/>
  <c r="BR35" i="17"/>
  <c r="BQ35" i="17"/>
  <c r="BP35" i="17"/>
  <c r="BO35" i="17"/>
  <c r="BN35" i="17"/>
  <c r="BM35" i="17"/>
  <c r="BL35" i="17"/>
  <c r="BK35" i="17"/>
  <c r="BJ35" i="17"/>
  <c r="BI35" i="17"/>
  <c r="BH35" i="17"/>
  <c r="BG35" i="17"/>
  <c r="BF35" i="17"/>
  <c r="BE35" i="17"/>
  <c r="BD35" i="17"/>
  <c r="BC35" i="17"/>
  <c r="BB35" i="17"/>
  <c r="BA35" i="17"/>
  <c r="AZ35" i="17"/>
  <c r="AY35" i="17"/>
  <c r="AX35" i="17"/>
  <c r="AW35" i="17"/>
  <c r="AV35" i="17"/>
  <c r="AU35" i="17"/>
  <c r="AT35" i="17"/>
  <c r="AS35" i="17"/>
  <c r="AR35" i="17"/>
  <c r="AQ35" i="17"/>
  <c r="AP35" i="17"/>
  <c r="AO35" i="17"/>
  <c r="AN35" i="17"/>
  <c r="AM35" i="17"/>
  <c r="AL35" i="17"/>
  <c r="AK35" i="17"/>
  <c r="AJ35" i="17"/>
  <c r="AI35" i="17"/>
  <c r="AH35" i="17"/>
  <c r="AG35" i="17"/>
  <c r="AF35" i="17"/>
  <c r="AE35" i="17"/>
  <c r="AD35" i="17"/>
  <c r="AC35" i="17"/>
  <c r="AB35" i="17"/>
  <c r="AA35" i="17"/>
  <c r="Z35" i="17"/>
  <c r="Y35" i="17"/>
  <c r="X35" i="17"/>
  <c r="W35" i="17"/>
  <c r="V35" i="17"/>
  <c r="U35" i="17"/>
  <c r="T35" i="17"/>
  <c r="S35" i="17"/>
  <c r="R35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CW34" i="17"/>
  <c r="CV34" i="17"/>
  <c r="CU34" i="17"/>
  <c r="CT34" i="17"/>
  <c r="CS34" i="17"/>
  <c r="CR34" i="17"/>
  <c r="CQ34" i="17"/>
  <c r="CP34" i="17"/>
  <c r="CO34" i="17"/>
  <c r="CN34" i="17"/>
  <c r="CM34" i="17"/>
  <c r="CL34" i="17"/>
  <c r="CK34" i="17"/>
  <c r="CJ34" i="17"/>
  <c r="CI34" i="17"/>
  <c r="CH34" i="17"/>
  <c r="CG34" i="17"/>
  <c r="CF34" i="17"/>
  <c r="CE34" i="17"/>
  <c r="CD34" i="17"/>
  <c r="CC34" i="17"/>
  <c r="CB34" i="17"/>
  <c r="CA34" i="17"/>
  <c r="BZ34" i="17"/>
  <c r="BY34" i="17"/>
  <c r="BX34" i="17"/>
  <c r="BW34" i="17"/>
  <c r="BV34" i="17"/>
  <c r="BU34" i="17"/>
  <c r="BT34" i="17"/>
  <c r="BS34" i="17"/>
  <c r="BR34" i="17"/>
  <c r="BQ34" i="17"/>
  <c r="BP34" i="17"/>
  <c r="BO34" i="17"/>
  <c r="BN34" i="17"/>
  <c r="BM34" i="17"/>
  <c r="BL34" i="17"/>
  <c r="BK34" i="17"/>
  <c r="BJ34" i="17"/>
  <c r="BI34" i="17"/>
  <c r="BH34" i="17"/>
  <c r="BG34" i="17"/>
  <c r="BF34" i="17"/>
  <c r="BE34" i="17"/>
  <c r="BD34" i="17"/>
  <c r="BC34" i="17"/>
  <c r="BB34" i="17"/>
  <c r="BA34" i="17"/>
  <c r="AZ34" i="17"/>
  <c r="AY34" i="17"/>
  <c r="AX34" i="17"/>
  <c r="AW34" i="17"/>
  <c r="AV34" i="17"/>
  <c r="AU34" i="17"/>
  <c r="AT34" i="17"/>
  <c r="AS34" i="17"/>
  <c r="AR34" i="17"/>
  <c r="AQ34" i="17"/>
  <c r="AP34" i="17"/>
  <c r="AO34" i="17"/>
  <c r="AN34" i="17"/>
  <c r="AM34" i="17"/>
  <c r="AL34" i="17"/>
  <c r="AK34" i="17"/>
  <c r="AJ34" i="17"/>
  <c r="AI34" i="17"/>
  <c r="AH34" i="17"/>
  <c r="AG34" i="17"/>
  <c r="AF34" i="17"/>
  <c r="AE34" i="17"/>
  <c r="AD34" i="17"/>
  <c r="AC34" i="17"/>
  <c r="AB34" i="17"/>
  <c r="AA34" i="17"/>
  <c r="Z34" i="17"/>
  <c r="Y34" i="17"/>
  <c r="X34" i="17"/>
  <c r="W34" i="17"/>
  <c r="V34" i="17"/>
  <c r="U34" i="17"/>
  <c r="U37" i="17" s="1"/>
  <c r="U11" i="17" s="1"/>
  <c r="U13" i="17" s="1"/>
  <c r="U16" i="17" s="1"/>
  <c r="T34" i="17"/>
  <c r="S34" i="17"/>
  <c r="R34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CW33" i="17"/>
  <c r="CW37" i="17" s="1"/>
  <c r="CW11" i="17" s="1"/>
  <c r="CV33" i="17"/>
  <c r="CV37" i="17" s="1"/>
  <c r="CU33" i="17"/>
  <c r="CU37" i="17" s="1"/>
  <c r="CT33" i="17"/>
  <c r="CT37" i="17" s="1"/>
  <c r="CT11" i="17" s="1"/>
  <c r="CS33" i="17"/>
  <c r="CS37" i="17" s="1"/>
  <c r="CS11" i="17" s="1"/>
  <c r="CQ33" i="17"/>
  <c r="CP33" i="17"/>
  <c r="CO33" i="17"/>
  <c r="CN33" i="17"/>
  <c r="CN37" i="17" s="1"/>
  <c r="CN11" i="17" s="1"/>
  <c r="CM33" i="17"/>
  <c r="CL33" i="17"/>
  <c r="CL37" i="17" s="1"/>
  <c r="CK33" i="17"/>
  <c r="CI33" i="17"/>
  <c r="CH33" i="17"/>
  <c r="CG33" i="17"/>
  <c r="CG37" i="17" s="1"/>
  <c r="CG11" i="17" s="1"/>
  <c r="CF33" i="17"/>
  <c r="CF37" i="17" s="1"/>
  <c r="CE33" i="17"/>
  <c r="CD33" i="17"/>
  <c r="CD37" i="17" s="1"/>
  <c r="CC33" i="17"/>
  <c r="CC37" i="17" s="1"/>
  <c r="CA33" i="17"/>
  <c r="BV33" i="17"/>
  <c r="BV37" i="17" s="1"/>
  <c r="BV11" i="17" s="1"/>
  <c r="BU33" i="17"/>
  <c r="BS33" i="17"/>
  <c r="BN33" i="17"/>
  <c r="BN37" i="17" s="1"/>
  <c r="BM33" i="17"/>
  <c r="BK33" i="17"/>
  <c r="BF33" i="17"/>
  <c r="BF37" i="17" s="1"/>
  <c r="BF11" i="17" s="1"/>
  <c r="BE33" i="17"/>
  <c r="BC33" i="17"/>
  <c r="BC37" i="17" s="1"/>
  <c r="BC11" i="17" s="1"/>
  <c r="AX33" i="17"/>
  <c r="AX37" i="17" s="1"/>
  <c r="AX11" i="17" s="1"/>
  <c r="AW33" i="17"/>
  <c r="AU33" i="17"/>
  <c r="AU37" i="17" s="1"/>
  <c r="AU11" i="17" s="1"/>
  <c r="AT33" i="17"/>
  <c r="AT37" i="17" s="1"/>
  <c r="AT11" i="17" s="1"/>
  <c r="AP33" i="17"/>
  <c r="AP37" i="17" s="1"/>
  <c r="AP11" i="17" s="1"/>
  <c r="AO33" i="17"/>
  <c r="AO37" i="17" s="1"/>
  <c r="AO11" i="17" s="1"/>
  <c r="AM33" i="17"/>
  <c r="AM37" i="17" s="1"/>
  <c r="AM11" i="17" s="1"/>
  <c r="AL33" i="17"/>
  <c r="AL37" i="17" s="1"/>
  <c r="AL11" i="17" s="1"/>
  <c r="AK33" i="17"/>
  <c r="AK37" i="17" s="1"/>
  <c r="AK11" i="17" s="1"/>
  <c r="AH33" i="17"/>
  <c r="AH37" i="17" s="1"/>
  <c r="AG33" i="17"/>
  <c r="AG37" i="17" s="1"/>
  <c r="AG11" i="17" s="1"/>
  <c r="AG13" i="17" s="1"/>
  <c r="AG16" i="17" s="1"/>
  <c r="AE33" i="17"/>
  <c r="AD33" i="17"/>
  <c r="AC33" i="17"/>
  <c r="AC37" i="17" s="1"/>
  <c r="AC11" i="17" s="1"/>
  <c r="AB33" i="17"/>
  <c r="AB37" i="17" s="1"/>
  <c r="AB11" i="17" s="1"/>
  <c r="Z33" i="17"/>
  <c r="Z37" i="17" s="1"/>
  <c r="Y33" i="17"/>
  <c r="W33" i="17"/>
  <c r="V33" i="17"/>
  <c r="U33" i="17"/>
  <c r="T33" i="17"/>
  <c r="T37" i="17" s="1"/>
  <c r="S33" i="17"/>
  <c r="S37" i="17" s="1"/>
  <c r="S11" i="17" s="1"/>
  <c r="R33" i="17"/>
  <c r="R37" i="17" s="1"/>
  <c r="Q33" i="17"/>
  <c r="Q37" i="17" s="1"/>
  <c r="O33" i="17"/>
  <c r="J33" i="17"/>
  <c r="J37" i="17" s="1"/>
  <c r="J11" i="17" s="1"/>
  <c r="I33" i="17"/>
  <c r="G33" i="17"/>
  <c r="Q24" i="17"/>
  <c r="AM22" i="17"/>
  <c r="AN22" i="17" s="1"/>
  <c r="Z22" i="17"/>
  <c r="Q22" i="17"/>
  <c r="R22" i="17" s="1"/>
  <c r="F22" i="17"/>
  <c r="G22" i="17" s="1"/>
  <c r="CV11" i="17"/>
  <c r="CU11" i="17"/>
  <c r="CL11" i="17"/>
  <c r="CF11" i="17"/>
  <c r="CD11" i="17"/>
  <c r="CC11" i="17"/>
  <c r="BN11" i="17"/>
  <c r="AH11" i="17"/>
  <c r="Z11" i="17"/>
  <c r="T11" i="17"/>
  <c r="R11" i="17"/>
  <c r="Q11" i="17"/>
  <c r="CW9" i="17"/>
  <c r="CV9" i="17"/>
  <c r="CV13" i="17" s="1"/>
  <c r="CV16" i="17" s="1"/>
  <c r="CU9" i="17"/>
  <c r="CU13" i="17" s="1"/>
  <c r="CU18" i="17" s="1"/>
  <c r="CU29" i="17" s="1"/>
  <c r="CT9" i="17"/>
  <c r="CS9" i="17"/>
  <c r="CS13" i="17" s="1"/>
  <c r="CS16" i="17" s="1"/>
  <c r="CR9" i="17"/>
  <c r="CQ9" i="17"/>
  <c r="CP9" i="17"/>
  <c r="CO9" i="17"/>
  <c r="CN9" i="17"/>
  <c r="CM9" i="17"/>
  <c r="CL9" i="17"/>
  <c r="CH9" i="17"/>
  <c r="CG9" i="17"/>
  <c r="CF9" i="17"/>
  <c r="CE9" i="17"/>
  <c r="BZ9" i="17"/>
  <c r="BY9" i="17"/>
  <c r="BX9" i="17"/>
  <c r="BW9" i="17"/>
  <c r="BR9" i="17"/>
  <c r="BQ9" i="17"/>
  <c r="BP9" i="17"/>
  <c r="BO9" i="17"/>
  <c r="BJ9" i="17"/>
  <c r="BI9" i="17"/>
  <c r="BH9" i="17"/>
  <c r="BG9" i="17"/>
  <c r="BB9" i="17"/>
  <c r="BB13" i="17" s="1"/>
  <c r="BB16" i="17" s="1"/>
  <c r="BA9" i="17"/>
  <c r="AZ9" i="17"/>
  <c r="AY9" i="17"/>
  <c r="AT9" i="17"/>
  <c r="AS9" i="17"/>
  <c r="AR9" i="17"/>
  <c r="AQ9" i="17"/>
  <c r="AL9" i="17"/>
  <c r="AK9" i="17"/>
  <c r="AK13" i="17" s="1"/>
  <c r="AK16" i="17" s="1"/>
  <c r="AJ9" i="17"/>
  <c r="AI9" i="17"/>
  <c r="AD9" i="17"/>
  <c r="AC9" i="17"/>
  <c r="AB9" i="17"/>
  <c r="AA9" i="17"/>
  <c r="V9" i="17"/>
  <c r="U9" i="17"/>
  <c r="T9" i="17"/>
  <c r="S9" i="17"/>
  <c r="N9" i="17"/>
  <c r="M9" i="17"/>
  <c r="L9" i="17"/>
  <c r="K9" i="17"/>
  <c r="F9" i="17"/>
  <c r="A9" i="17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CM6" i="17"/>
  <c r="CN6" i="17" s="1"/>
  <c r="CO6" i="17" s="1"/>
  <c r="CP6" i="17" s="1"/>
  <c r="CQ6" i="17" s="1"/>
  <c r="CR6" i="17" s="1"/>
  <c r="CS6" i="17" s="1"/>
  <c r="CT6" i="17" s="1"/>
  <c r="CU6" i="17" s="1"/>
  <c r="CV6" i="17" s="1"/>
  <c r="CW6" i="17" s="1"/>
  <c r="AE6" i="17"/>
  <c r="AF6" i="17" s="1"/>
  <c r="AG6" i="17" s="1"/>
  <c r="AH6" i="17" s="1"/>
  <c r="AI6" i="17" s="1"/>
  <c r="AJ6" i="17" s="1"/>
  <c r="AK6" i="17" s="1"/>
  <c r="AL6" i="17" s="1"/>
  <c r="AM6" i="17" s="1"/>
  <c r="AN6" i="17" s="1"/>
  <c r="AO6" i="17" s="1"/>
  <c r="AP6" i="17" s="1"/>
  <c r="U6" i="17"/>
  <c r="V6" i="17" s="1"/>
  <c r="W6" i="17" s="1"/>
  <c r="X6" i="17" s="1"/>
  <c r="Y6" i="17" s="1"/>
  <c r="Z6" i="17" s="1"/>
  <c r="AA6" i="17" s="1"/>
  <c r="AB6" i="17" s="1"/>
  <c r="AC6" i="17" s="1"/>
  <c r="F6" i="17"/>
  <c r="G6" i="17" s="1"/>
  <c r="H6" i="17" s="1"/>
  <c r="I6" i="17" s="1"/>
  <c r="J6" i="17" s="1"/>
  <c r="K6" i="17" s="1"/>
  <c r="L6" i="17" s="1"/>
  <c r="M6" i="17" s="1"/>
  <c r="N6" i="17" s="1"/>
  <c r="O6" i="17" s="1"/>
  <c r="P6" i="17" s="1"/>
  <c r="Q6" i="17" s="1"/>
  <c r="BR13" i="17" l="1"/>
  <c r="BR16" i="17" s="1"/>
  <c r="BR27" i="17" s="1"/>
  <c r="Q16" i="17"/>
  <c r="Q19" i="17" s="1"/>
  <c r="Q18" i="17"/>
  <c r="AZ13" i="17"/>
  <c r="AZ16" i="17" s="1"/>
  <c r="AZ27" i="17" s="1"/>
  <c r="BB18" i="17"/>
  <c r="BB29" i="17" s="1"/>
  <c r="J13" i="17"/>
  <c r="J18" i="17" s="1"/>
  <c r="J29" i="17" s="1"/>
  <c r="Z13" i="17"/>
  <c r="Z18" i="17" s="1"/>
  <c r="Z29" i="17" s="1"/>
  <c r="BF13" i="17"/>
  <c r="BV13" i="17"/>
  <c r="BV16" i="17" s="1"/>
  <c r="BV18" i="17"/>
  <c r="BV29" i="17" s="1"/>
  <c r="BI13" i="17"/>
  <c r="BI16" i="17" s="1"/>
  <c r="BW33" i="17"/>
  <c r="K40" i="17"/>
  <c r="W9" i="17"/>
  <c r="W13" i="17" s="1"/>
  <c r="W16" i="17" s="1"/>
  <c r="CA9" i="17"/>
  <c r="M33" i="17"/>
  <c r="M37" i="17" s="1"/>
  <c r="M11" i="17" s="1"/>
  <c r="M13" i="17" s="1"/>
  <c r="BG33" i="17"/>
  <c r="BG37" i="17" s="1"/>
  <c r="BG11" i="17" s="1"/>
  <c r="CO37" i="17"/>
  <c r="CO11" i="17" s="1"/>
  <c r="BS9" i="17"/>
  <c r="AD37" i="17"/>
  <c r="AD11" i="17" s="1"/>
  <c r="BX33" i="17"/>
  <c r="BX37" i="17" s="1"/>
  <c r="BX11" i="17" s="1"/>
  <c r="AR40" i="17"/>
  <c r="BY33" i="17"/>
  <c r="BY37" i="17" s="1"/>
  <c r="BY11" i="17" s="1"/>
  <c r="DJ34" i="17"/>
  <c r="BU9" i="17"/>
  <c r="AY33" i="17"/>
  <c r="AY37" i="17" s="1"/>
  <c r="AY11" i="17" s="1"/>
  <c r="BH33" i="17"/>
  <c r="BH37" i="17" s="1"/>
  <c r="BH11" i="17" s="1"/>
  <c r="BQ33" i="17"/>
  <c r="BQ37" i="17" s="1"/>
  <c r="BQ11" i="17" s="1"/>
  <c r="BQ13" i="17" s="1"/>
  <c r="BQ16" i="17" s="1"/>
  <c r="BZ33" i="17"/>
  <c r="BZ37" i="17" s="1"/>
  <c r="BZ11" i="17" s="1"/>
  <c r="CI37" i="17"/>
  <c r="CI11" i="17" s="1"/>
  <c r="N40" i="17"/>
  <c r="Z40" i="17"/>
  <c r="AJ40" i="17"/>
  <c r="BF40" i="17"/>
  <c r="BP40" i="17"/>
  <c r="AQ40" i="17"/>
  <c r="O9" i="17"/>
  <c r="AM9" i="17"/>
  <c r="AM13" i="17" s="1"/>
  <c r="AM18" i="17" s="1"/>
  <c r="AM29" i="17" s="1"/>
  <c r="BC9" i="17"/>
  <c r="BC13" i="17" s="1"/>
  <c r="BC18" i="17" s="1"/>
  <c r="BC29" i="17" s="1"/>
  <c r="CI9" i="17"/>
  <c r="L33" i="17"/>
  <c r="L37" i="17" s="1"/>
  <c r="L11" i="17" s="1"/>
  <c r="L13" i="17" s="1"/>
  <c r="L16" i="17" s="1"/>
  <c r="BO33" i="17"/>
  <c r="AE37" i="17"/>
  <c r="AE11" i="17" s="1"/>
  <c r="CH37" i="17"/>
  <c r="CH11" i="17" s="1"/>
  <c r="CH13" i="17" s="1"/>
  <c r="CH18" i="17" s="1"/>
  <c r="CH29" i="17" s="1"/>
  <c r="BE40" i="17"/>
  <c r="Y9" i="17"/>
  <c r="AO9" i="17"/>
  <c r="F33" i="17"/>
  <c r="F37" i="17" s="1"/>
  <c r="F11" i="17" s="1"/>
  <c r="O37" i="17"/>
  <c r="O11" i="17" s="1"/>
  <c r="BI33" i="17"/>
  <c r="BI37" i="17" s="1"/>
  <c r="BI11" i="17" s="1"/>
  <c r="BR33" i="17"/>
  <c r="BR37" i="17" s="1"/>
  <c r="BR11" i="17" s="1"/>
  <c r="CA37" i="17"/>
  <c r="CA11" i="17" s="1"/>
  <c r="CA13" i="17" s="1"/>
  <c r="Q40" i="17"/>
  <c r="AA40" i="17"/>
  <c r="AW40" i="17"/>
  <c r="CC40" i="17"/>
  <c r="G9" i="17"/>
  <c r="G13" i="17" s="1"/>
  <c r="G18" i="17" s="1"/>
  <c r="G29" i="17" s="1"/>
  <c r="AE9" i="17"/>
  <c r="AU9" i="17"/>
  <c r="AU13" i="17" s="1"/>
  <c r="AU18" i="17" s="1"/>
  <c r="AU29" i="17" s="1"/>
  <c r="BK9" i="17"/>
  <c r="BK13" i="17" s="1"/>
  <c r="BK18" i="17" s="1"/>
  <c r="BK29" i="17" s="1"/>
  <c r="CP37" i="17"/>
  <c r="CP11" i="17" s="1"/>
  <c r="CX37" i="17"/>
  <c r="CQ37" i="17"/>
  <c r="CQ11" i="17" s="1"/>
  <c r="AS40" i="17"/>
  <c r="DJ36" i="17"/>
  <c r="I9" i="17"/>
  <c r="G37" i="17"/>
  <c r="G11" i="17" s="1"/>
  <c r="AI33" i="17"/>
  <c r="AI37" i="17" s="1"/>
  <c r="AI11" i="17" s="1"/>
  <c r="BS37" i="17"/>
  <c r="BS11" i="17" s="1"/>
  <c r="R40" i="17"/>
  <c r="AX40" i="17"/>
  <c r="CD40" i="17"/>
  <c r="CK40" i="17"/>
  <c r="V37" i="17"/>
  <c r="V11" i="17" s="1"/>
  <c r="V13" i="17" s="1"/>
  <c r="V16" i="17" s="1"/>
  <c r="W37" i="17"/>
  <c r="W11" i="17" s="1"/>
  <c r="S13" i="17"/>
  <c r="S18" i="17" s="1"/>
  <c r="S29" i="17" s="1"/>
  <c r="AI13" i="17"/>
  <c r="AI16" i="17" s="1"/>
  <c r="BK37" i="17"/>
  <c r="BK11" i="17" s="1"/>
  <c r="DJ35" i="17"/>
  <c r="CT13" i="17"/>
  <c r="CT16" i="17" s="1"/>
  <c r="BW9" i="19"/>
  <c r="DI33" i="17"/>
  <c r="BB28" i="19"/>
  <c r="DC37" i="17"/>
  <c r="DC11" i="17" s="1"/>
  <c r="BQ12" i="19" s="1"/>
  <c r="DH37" i="17"/>
  <c r="DH11" i="17" s="1"/>
  <c r="BV12" i="19" s="1"/>
  <c r="CZ37" i="17"/>
  <c r="CZ11" i="17" s="1"/>
  <c r="BN12" i="19" s="1"/>
  <c r="DG37" i="17"/>
  <c r="DG11" i="17" s="1"/>
  <c r="BU12" i="19" s="1"/>
  <c r="CY37" i="17"/>
  <c r="CY11" i="17" s="1"/>
  <c r="BM12" i="19" s="1"/>
  <c r="DF37" i="17"/>
  <c r="DF11" i="17" s="1"/>
  <c r="BT12" i="19" s="1"/>
  <c r="DA33" i="17"/>
  <c r="DE37" i="17"/>
  <c r="DE11" i="17" s="1"/>
  <c r="BS12" i="19" s="1"/>
  <c r="CX11" i="17"/>
  <c r="BL12" i="19" s="1"/>
  <c r="DD37" i="17"/>
  <c r="DD11" i="17" s="1"/>
  <c r="DH9" i="17"/>
  <c r="BV9" i="19" s="1"/>
  <c r="DB37" i="17"/>
  <c r="DB11" i="17" s="1"/>
  <c r="CX9" i="17"/>
  <c r="BL9" i="19" s="1"/>
  <c r="AH27" i="17"/>
  <c r="CD27" i="17"/>
  <c r="BA6" i="17"/>
  <c r="AS6" i="17"/>
  <c r="AX6" i="17"/>
  <c r="AW6" i="17"/>
  <c r="AV6" i="17"/>
  <c r="AR6" i="17"/>
  <c r="AU6" i="17"/>
  <c r="AT6" i="17"/>
  <c r="AY6" i="17"/>
  <c r="AZ6" i="17"/>
  <c r="AQ6" i="17"/>
  <c r="CS27" i="17"/>
  <c r="AR16" i="17"/>
  <c r="R18" i="17"/>
  <c r="R29" i="17" s="1"/>
  <c r="CV27" i="17"/>
  <c r="AG27" i="17"/>
  <c r="AG30" i="17" s="1"/>
  <c r="CD18" i="17"/>
  <c r="CD29" i="17" s="1"/>
  <c r="AJ27" i="17"/>
  <c r="AJ19" i="17"/>
  <c r="BF18" i="17"/>
  <c r="BF29" i="17" s="1"/>
  <c r="AH18" i="17"/>
  <c r="AH29" i="17" s="1"/>
  <c r="AK27" i="17"/>
  <c r="BN18" i="17"/>
  <c r="BN29" i="17" s="1"/>
  <c r="AF13" i="17"/>
  <c r="AF16" i="17" s="1"/>
  <c r="BD13" i="17"/>
  <c r="BD16" i="17" s="1"/>
  <c r="BB27" i="17"/>
  <c r="AO13" i="17"/>
  <c r="AO16" i="17" s="1"/>
  <c r="AX18" i="17"/>
  <c r="AX29" i="17" s="1"/>
  <c r="BY13" i="17"/>
  <c r="BY16" i="17" s="1"/>
  <c r="BY18" i="17"/>
  <c r="BY29" i="17" s="1"/>
  <c r="AS13" i="17"/>
  <c r="AS16" i="17" s="1"/>
  <c r="CT27" i="17"/>
  <c r="CG13" i="17"/>
  <c r="CG16" i="17" s="1"/>
  <c r="Q29" i="17"/>
  <c r="CS18" i="17"/>
  <c r="CS29" i="17" s="1"/>
  <c r="AR13" i="17"/>
  <c r="BA13" i="17"/>
  <c r="BA16" i="17" s="1"/>
  <c r="BJ13" i="17"/>
  <c r="BJ18" i="17" s="1"/>
  <c r="BJ29" i="17" s="1"/>
  <c r="CU16" i="17"/>
  <c r="AK18" i="17"/>
  <c r="AK29" i="17" s="1"/>
  <c r="CL13" i="17"/>
  <c r="CL18" i="17" s="1"/>
  <c r="CL29" i="17" s="1"/>
  <c r="AB13" i="17"/>
  <c r="AB18" i="17" s="1"/>
  <c r="AB29" i="17" s="1"/>
  <c r="AT13" i="17"/>
  <c r="AT18" i="17" s="1"/>
  <c r="AT29" i="17" s="1"/>
  <c r="CW13" i="17"/>
  <c r="CW16" i="17" s="1"/>
  <c r="J16" i="17"/>
  <c r="S16" i="17"/>
  <c r="S19" i="17" s="1"/>
  <c r="U18" i="17"/>
  <c r="U29" i="17" s="1"/>
  <c r="AP13" i="17"/>
  <c r="AP16" i="17" s="1"/>
  <c r="BG13" i="17"/>
  <c r="BG18" i="17" s="1"/>
  <c r="BG29" i="17" s="1"/>
  <c r="AR18" i="17"/>
  <c r="AR29" i="17" s="1"/>
  <c r="AJ18" i="17"/>
  <c r="AJ29" i="17" s="1"/>
  <c r="CN13" i="17"/>
  <c r="CN18" i="17" s="1"/>
  <c r="CN29" i="17" s="1"/>
  <c r="CV18" i="17"/>
  <c r="CV29" i="17" s="1"/>
  <c r="T13" i="17"/>
  <c r="T16" i="17" s="1"/>
  <c r="AC13" i="17"/>
  <c r="AC18" i="17" s="1"/>
  <c r="AC29" i="17" s="1"/>
  <c r="AL13" i="17"/>
  <c r="AL18" i="17" s="1"/>
  <c r="AL29" i="17" s="1"/>
  <c r="CF13" i="17"/>
  <c r="CF16" i="17" s="1"/>
  <c r="CO13" i="17"/>
  <c r="CO16" i="17" s="1"/>
  <c r="BN16" i="17"/>
  <c r="V18" i="17"/>
  <c r="V29" i="17" s="1"/>
  <c r="AA22" i="17"/>
  <c r="K13" i="17"/>
  <c r="K16" i="17" s="1"/>
  <c r="AY13" i="17"/>
  <c r="AY18" i="17" s="1"/>
  <c r="AY29" i="17" s="1"/>
  <c r="CF18" i="17"/>
  <c r="CF29" i="17" s="1"/>
  <c r="AD13" i="17"/>
  <c r="AD18" i="17" s="1"/>
  <c r="AD29" i="17" s="1"/>
  <c r="BX13" i="17"/>
  <c r="BX16" i="17" s="1"/>
  <c r="CP13" i="17"/>
  <c r="CP18" i="17" s="1"/>
  <c r="CP29" i="17" s="1"/>
  <c r="BF16" i="17"/>
  <c r="AO22" i="17"/>
  <c r="BM37" i="17"/>
  <c r="BM11" i="17" s="1"/>
  <c r="CE37" i="17"/>
  <c r="CE11" i="17" s="1"/>
  <c r="AU16" i="17"/>
  <c r="AE13" i="17"/>
  <c r="AE18" i="17" s="1"/>
  <c r="AE29" i="17" s="1"/>
  <c r="BP13" i="17"/>
  <c r="BP18" i="17" s="1"/>
  <c r="BP29" i="17" s="1"/>
  <c r="CQ13" i="17"/>
  <c r="CQ18" i="17" s="1"/>
  <c r="CQ29" i="17" s="1"/>
  <c r="AX16" i="17"/>
  <c r="AG18" i="17"/>
  <c r="AG29" i="17" s="1"/>
  <c r="H40" i="17"/>
  <c r="H33" i="17"/>
  <c r="H37" i="17" s="1"/>
  <c r="H11" i="17" s="1"/>
  <c r="P40" i="17"/>
  <c r="P33" i="17"/>
  <c r="P37" i="17" s="1"/>
  <c r="P11" i="17" s="1"/>
  <c r="X40" i="17"/>
  <c r="X33" i="17"/>
  <c r="X37" i="17" s="1"/>
  <c r="X11" i="17" s="1"/>
  <c r="AF40" i="17"/>
  <c r="AF33" i="17"/>
  <c r="AF37" i="17" s="1"/>
  <c r="AF11" i="17" s="1"/>
  <c r="AN40" i="17"/>
  <c r="AN33" i="17"/>
  <c r="AN37" i="17" s="1"/>
  <c r="AN11" i="17" s="1"/>
  <c r="AV40" i="17"/>
  <c r="AV33" i="17"/>
  <c r="AV37" i="17" s="1"/>
  <c r="AV11" i="17" s="1"/>
  <c r="BD40" i="17"/>
  <c r="BD33" i="17"/>
  <c r="BD37" i="17" s="1"/>
  <c r="BD11" i="17" s="1"/>
  <c r="BL40" i="17"/>
  <c r="BL33" i="17"/>
  <c r="BL37" i="17" s="1"/>
  <c r="BL11" i="17" s="1"/>
  <c r="BT40" i="17"/>
  <c r="BT33" i="17"/>
  <c r="BT37" i="17" s="1"/>
  <c r="BT11" i="17" s="1"/>
  <c r="CB40" i="17"/>
  <c r="CB33" i="17"/>
  <c r="CB37" i="17" s="1"/>
  <c r="CB11" i="17" s="1"/>
  <c r="CJ40" i="17"/>
  <c r="CJ33" i="17"/>
  <c r="CJ37" i="17" s="1"/>
  <c r="CJ11" i="17" s="1"/>
  <c r="CR33" i="17"/>
  <c r="CR37" i="17" s="1"/>
  <c r="CR11" i="17" s="1"/>
  <c r="CR13" i="17" s="1"/>
  <c r="CR16" i="17" s="1"/>
  <c r="CC13" i="17"/>
  <c r="CC16" i="17" s="1"/>
  <c r="S22" i="17"/>
  <c r="R27" i="17"/>
  <c r="BC16" i="17"/>
  <c r="N13" i="17"/>
  <c r="N18" i="17" s="1"/>
  <c r="N29" i="17" s="1"/>
  <c r="BH13" i="17"/>
  <c r="BH16" i="17" s="1"/>
  <c r="BZ13" i="17"/>
  <c r="BZ18" i="17" s="1"/>
  <c r="BZ29" i="17" s="1"/>
  <c r="AY16" i="17"/>
  <c r="I37" i="17"/>
  <c r="I11" i="17" s="1"/>
  <c r="AA37" i="17"/>
  <c r="AA11" i="17" s="1"/>
  <c r="AA13" i="17" s="1"/>
  <c r="AA16" i="17" s="1"/>
  <c r="BU37" i="17"/>
  <c r="BU11" i="17" s="1"/>
  <c r="CM37" i="17"/>
  <c r="CM11" i="17" s="1"/>
  <c r="CM13" i="17" s="1"/>
  <c r="CM16" i="17" s="1"/>
  <c r="BE37" i="17"/>
  <c r="BE11" i="17" s="1"/>
  <c r="BW37" i="17"/>
  <c r="BW11" i="17" s="1"/>
  <c r="K37" i="17"/>
  <c r="K11" i="17" s="1"/>
  <c r="AW37" i="17"/>
  <c r="AW11" i="17" s="1"/>
  <c r="BO37" i="17"/>
  <c r="BO11" i="17" s="1"/>
  <c r="Y37" i="17"/>
  <c r="Y11" i="17" s="1"/>
  <c r="AQ37" i="17"/>
  <c r="AQ11" i="17" s="1"/>
  <c r="AQ13" i="17" s="1"/>
  <c r="AQ16" i="17" s="1"/>
  <c r="CK37" i="17"/>
  <c r="CL42" i="14"/>
  <c r="CM42" i="14"/>
  <c r="CO42" i="14"/>
  <c r="CO9" i="14" s="1"/>
  <c r="BC9" i="19" s="1"/>
  <c r="M16" i="17" l="1"/>
  <c r="M18" i="17"/>
  <c r="M29" i="17" s="1"/>
  <c r="CA18" i="17"/>
  <c r="CA29" i="17" s="1"/>
  <c r="CA16" i="17"/>
  <c r="CA19" i="17" s="1"/>
  <c r="W19" i="17"/>
  <c r="W18" i="17"/>
  <c r="W29" i="17" s="1"/>
  <c r="R19" i="17"/>
  <c r="BA18" i="17"/>
  <c r="BA29" i="17" s="1"/>
  <c r="AP18" i="17"/>
  <c r="AP29" i="17" s="1"/>
  <c r="AH30" i="17"/>
  <c r="BR18" i="17"/>
  <c r="BS13" i="17"/>
  <c r="CH16" i="17"/>
  <c r="Z16" i="17"/>
  <c r="BG16" i="17"/>
  <c r="AH19" i="17"/>
  <c r="AI18" i="17"/>
  <c r="AI29" i="17" s="1"/>
  <c r="CI13" i="17"/>
  <c r="CI18" i="17" s="1"/>
  <c r="CI29" i="17" s="1"/>
  <c r="AM16" i="17"/>
  <c r="AO27" i="17"/>
  <c r="CO18" i="17"/>
  <c r="CO29" i="17" s="1"/>
  <c r="AK19" i="17"/>
  <c r="CV19" i="17"/>
  <c r="BI18" i="17"/>
  <c r="BI29" i="17" s="1"/>
  <c r="T19" i="17"/>
  <c r="F18" i="17"/>
  <c r="F29" i="17" s="1"/>
  <c r="F13" i="17"/>
  <c r="F16" i="17" s="1"/>
  <c r="R30" i="17"/>
  <c r="BQ18" i="17"/>
  <c r="BQ29" i="17" s="1"/>
  <c r="BI27" i="17"/>
  <c r="CT18" i="17"/>
  <c r="CT29" i="17" s="1"/>
  <c r="T18" i="17"/>
  <c r="T29" i="17" s="1"/>
  <c r="BB30" i="17"/>
  <c r="U19" i="17"/>
  <c r="G16" i="17"/>
  <c r="G19" i="17" s="1"/>
  <c r="AZ18" i="17"/>
  <c r="AZ29" i="17" s="1"/>
  <c r="AS18" i="17"/>
  <c r="AS29" i="17" s="1"/>
  <c r="BB19" i="17"/>
  <c r="AG19" i="17"/>
  <c r="Q27" i="17"/>
  <c r="Q30" i="17" s="1"/>
  <c r="CD30" i="17"/>
  <c r="O13" i="17"/>
  <c r="CQ16" i="17"/>
  <c r="CS19" i="17"/>
  <c r="CS30" i="17"/>
  <c r="CW18" i="17"/>
  <c r="CW29" i="17" s="1"/>
  <c r="CN16" i="17"/>
  <c r="BV14" i="19"/>
  <c r="BV19" i="19" s="1"/>
  <c r="BV33" i="19" s="1"/>
  <c r="DJ9" i="17"/>
  <c r="CY13" i="17"/>
  <c r="CY16" i="17" s="1"/>
  <c r="CY27" i="17" s="1"/>
  <c r="DG13" i="17"/>
  <c r="DG16" i="17" s="1"/>
  <c r="DG27" i="17" s="1"/>
  <c r="DH13" i="17"/>
  <c r="DH18" i="17" s="1"/>
  <c r="DH29" i="17" s="1"/>
  <c r="CZ13" i="17"/>
  <c r="CZ16" i="17" s="1"/>
  <c r="CZ27" i="17" s="1"/>
  <c r="DF13" i="17"/>
  <c r="DF16" i="17" s="1"/>
  <c r="DF27" i="17" s="1"/>
  <c r="BQ14" i="19"/>
  <c r="BQ21" i="19" s="1"/>
  <c r="BQ35" i="19" s="1"/>
  <c r="DE13" i="17"/>
  <c r="DE18" i="17" s="1"/>
  <c r="DE29" i="17" s="1"/>
  <c r="BL14" i="19"/>
  <c r="BL21" i="19" s="1"/>
  <c r="BL35" i="19" s="1"/>
  <c r="BT14" i="19"/>
  <c r="BU14" i="19"/>
  <c r="BU21" i="19" s="1"/>
  <c r="BU35" i="19" s="1"/>
  <c r="DD13" i="17"/>
  <c r="DD18" i="17" s="1"/>
  <c r="DD29" i="17" s="1"/>
  <c r="BR12" i="19"/>
  <c r="BM14" i="19"/>
  <c r="BM21" i="19" s="1"/>
  <c r="BM35" i="19" s="1"/>
  <c r="DB13" i="17"/>
  <c r="DB18" i="17" s="1"/>
  <c r="DB29" i="17" s="1"/>
  <c r="BP12" i="19"/>
  <c r="BN14" i="19"/>
  <c r="BN21" i="19" s="1"/>
  <c r="BN35" i="19" s="1"/>
  <c r="DC13" i="17"/>
  <c r="DC18" i="17" s="1"/>
  <c r="DC29" i="17" s="1"/>
  <c r="BS14" i="19"/>
  <c r="BS21" i="19" s="1"/>
  <c r="BS35" i="19" s="1"/>
  <c r="DJ33" i="17"/>
  <c r="DI37" i="17"/>
  <c r="DI11" i="17" s="1"/>
  <c r="BW12" i="19" s="1"/>
  <c r="BC28" i="19"/>
  <c r="CX13" i="17"/>
  <c r="CX18" i="17" s="1"/>
  <c r="CX29" i="17" s="1"/>
  <c r="DA37" i="17"/>
  <c r="DA11" i="17" s="1"/>
  <c r="CM27" i="17"/>
  <c r="BH27" i="17"/>
  <c r="K27" i="17"/>
  <c r="AQ27" i="17"/>
  <c r="AP27" i="17"/>
  <c r="L27" i="17"/>
  <c r="BX27" i="17"/>
  <c r="BX30" i="17" s="1"/>
  <c r="BX19" i="17"/>
  <c r="Y13" i="17"/>
  <c r="Y16" i="17" s="1"/>
  <c r="I13" i="17"/>
  <c r="I16" i="17" s="1"/>
  <c r="I18" i="17"/>
  <c r="I29" i="17" s="1"/>
  <c r="BT13" i="17"/>
  <c r="BT16" i="17" s="1"/>
  <c r="AN13" i="17"/>
  <c r="AN16" i="17" s="1"/>
  <c r="H13" i="17"/>
  <c r="H16" i="17" s="1"/>
  <c r="BX18" i="17"/>
  <c r="BX29" i="17" s="1"/>
  <c r="CE13" i="17"/>
  <c r="CE16" i="17" s="1"/>
  <c r="BA27" i="17"/>
  <c r="BA30" i="17" s="1"/>
  <c r="BA19" i="17"/>
  <c r="AK30" i="17"/>
  <c r="AL16" i="17"/>
  <c r="CO27" i="17"/>
  <c r="CO30" i="17" s="1"/>
  <c r="CO19" i="17"/>
  <c r="AW13" i="17"/>
  <c r="AW16" i="17" s="1"/>
  <c r="AY27" i="17"/>
  <c r="AY30" i="17" s="1"/>
  <c r="AY19" i="17"/>
  <c r="BC19" i="17"/>
  <c r="BC27" i="17"/>
  <c r="BC30" i="17" s="1"/>
  <c r="BH18" i="17"/>
  <c r="BH29" i="17" s="1"/>
  <c r="CQ19" i="17"/>
  <c r="CQ27" i="17"/>
  <c r="CQ30" i="17" s="1"/>
  <c r="BM13" i="17"/>
  <c r="BM16" i="17" s="1"/>
  <c r="J27" i="17"/>
  <c r="J30" i="17" s="1"/>
  <c r="J19" i="17"/>
  <c r="CT19" i="17"/>
  <c r="BY27" i="17"/>
  <c r="BY30" i="17" s="1"/>
  <c r="BY19" i="17"/>
  <c r="M27" i="17"/>
  <c r="M30" i="17" s="1"/>
  <c r="M19" i="17"/>
  <c r="CR27" i="17"/>
  <c r="AZ19" i="17"/>
  <c r="AD16" i="17"/>
  <c r="BQ27" i="17"/>
  <c r="BQ30" i="17" s="1"/>
  <c r="BQ19" i="17"/>
  <c r="BP16" i="17"/>
  <c r="K18" i="17"/>
  <c r="K29" i="17" s="1"/>
  <c r="CR18" i="17"/>
  <c r="CR29" i="17" s="1"/>
  <c r="BL13" i="17"/>
  <c r="BL16" i="17" s="1"/>
  <c r="AF18" i="17"/>
  <c r="AF29" i="17" s="1"/>
  <c r="L18" i="17"/>
  <c r="L29" i="17" s="1"/>
  <c r="BN27" i="17"/>
  <c r="BN30" i="17" s="1"/>
  <c r="BN19" i="17"/>
  <c r="CW27" i="17"/>
  <c r="CW30" i="17" s="1"/>
  <c r="CW19" i="17"/>
  <c r="CT30" i="17"/>
  <c r="AZ30" i="17"/>
  <c r="CP16" i="17"/>
  <c r="V19" i="17"/>
  <c r="AJ30" i="17"/>
  <c r="AC16" i="17"/>
  <c r="BK16" i="17"/>
  <c r="BU18" i="17"/>
  <c r="BU29" i="17" s="1"/>
  <c r="BU13" i="17"/>
  <c r="BU16" i="17" s="1"/>
  <c r="AA18" i="17"/>
  <c r="AA29" i="17" s="1"/>
  <c r="BG27" i="17"/>
  <c r="BG30" i="17" s="1"/>
  <c r="BG19" i="17"/>
  <c r="N16" i="17"/>
  <c r="AR27" i="17"/>
  <c r="AR30" i="17" s="1"/>
  <c r="AR19" i="17"/>
  <c r="BE13" i="17"/>
  <c r="BE16" i="17" s="1"/>
  <c r="CJ13" i="17"/>
  <c r="CJ16" i="17" s="1"/>
  <c r="BD18" i="17"/>
  <c r="BD29" i="17" s="1"/>
  <c r="X13" i="17"/>
  <c r="X16" i="17" s="1"/>
  <c r="AX27" i="17"/>
  <c r="AX30" i="17" s="1"/>
  <c r="AX19" i="17"/>
  <c r="AU19" i="17"/>
  <c r="AU27" i="17"/>
  <c r="AU30" i="17" s="1"/>
  <c r="BF27" i="17"/>
  <c r="BF30" i="17" s="1"/>
  <c r="BF19" i="17"/>
  <c r="CU27" i="17"/>
  <c r="CU30" i="17" s="1"/>
  <c r="CU19" i="17"/>
  <c r="AV13" i="17"/>
  <c r="AV16" i="17" s="1"/>
  <c r="CV30" i="17"/>
  <c r="AB16" i="17"/>
  <c r="CK11" i="17"/>
  <c r="CM18" i="17"/>
  <c r="CM29" i="17" s="1"/>
  <c r="AE16" i="17"/>
  <c r="CL16" i="17"/>
  <c r="G27" i="17"/>
  <c r="G30" i="17" s="1"/>
  <c r="AS27" i="17"/>
  <c r="AS30" i="17" s="1"/>
  <c r="AS19" i="17"/>
  <c r="AO18" i="17"/>
  <c r="AO29" i="17" s="1"/>
  <c r="AO30" i="17" s="1"/>
  <c r="BZ16" i="17"/>
  <c r="CD19" i="17"/>
  <c r="CB13" i="17"/>
  <c r="CB16" i="17" s="1"/>
  <c r="P13" i="17"/>
  <c r="P16" i="17" s="1"/>
  <c r="BV27" i="17"/>
  <c r="BV30" i="17" s="1"/>
  <c r="BV19" i="17"/>
  <c r="AI27" i="17"/>
  <c r="CG27" i="17"/>
  <c r="AF27" i="17"/>
  <c r="BJ16" i="17"/>
  <c r="CN27" i="17"/>
  <c r="CN30" i="17" s="1"/>
  <c r="CN19" i="17"/>
  <c r="BW13" i="17"/>
  <c r="BW16" i="17" s="1"/>
  <c r="BD19" i="17"/>
  <c r="BD27" i="17"/>
  <c r="CC18" i="17"/>
  <c r="CC29" i="17" s="1"/>
  <c r="CG18" i="17"/>
  <c r="CG29" i="17" s="1"/>
  <c r="AT16" i="17"/>
  <c r="CF27" i="17"/>
  <c r="CF30" i="17" s="1"/>
  <c r="CF19" i="17"/>
  <c r="AQ18" i="17"/>
  <c r="AQ29" i="17" s="1"/>
  <c r="T22" i="17"/>
  <c r="S27" i="17"/>
  <c r="S30" i="17" s="1"/>
  <c r="CC27" i="17"/>
  <c r="AA27" i="17"/>
  <c r="AA30" i="17" s="1"/>
  <c r="BO13" i="17"/>
  <c r="BO16" i="17" s="1"/>
  <c r="Y1248" i="16"/>
  <c r="X1248" i="16"/>
  <c r="W1248" i="16"/>
  <c r="V1248" i="16"/>
  <c r="U1248" i="16"/>
  <c r="T1248" i="16"/>
  <c r="Y1247" i="16"/>
  <c r="X1247" i="16"/>
  <c r="W1247" i="16"/>
  <c r="V1247" i="16"/>
  <c r="U1247" i="16"/>
  <c r="T1247" i="16"/>
  <c r="Z1247" i="16" s="1"/>
  <c r="Y1246" i="16"/>
  <c r="X1246" i="16"/>
  <c r="W1246" i="16"/>
  <c r="V1246" i="16"/>
  <c r="U1246" i="16"/>
  <c r="T1246" i="16"/>
  <c r="Y1245" i="16"/>
  <c r="X1245" i="16"/>
  <c r="W1245" i="16"/>
  <c r="V1245" i="16"/>
  <c r="Z1245" i="16" s="1"/>
  <c r="U1245" i="16"/>
  <c r="T1245" i="16"/>
  <c r="Y1244" i="16"/>
  <c r="X1244" i="16"/>
  <c r="W1244" i="16"/>
  <c r="V1244" i="16"/>
  <c r="U1244" i="16"/>
  <c r="T1244" i="16"/>
  <c r="Y1243" i="16"/>
  <c r="X1243" i="16"/>
  <c r="W1243" i="16"/>
  <c r="V1243" i="16"/>
  <c r="U1243" i="16"/>
  <c r="T1243" i="16"/>
  <c r="Y1242" i="16"/>
  <c r="X1242" i="16"/>
  <c r="W1242" i="16"/>
  <c r="V1242" i="16"/>
  <c r="U1242" i="16"/>
  <c r="T1242" i="16"/>
  <c r="Y1241" i="16"/>
  <c r="X1241" i="16"/>
  <c r="W1241" i="16"/>
  <c r="V1241" i="16"/>
  <c r="U1241" i="16"/>
  <c r="T1241" i="16"/>
  <c r="Z1241" i="16" s="1"/>
  <c r="Y1240" i="16"/>
  <c r="X1240" i="16"/>
  <c r="W1240" i="16"/>
  <c r="V1240" i="16"/>
  <c r="U1240" i="16"/>
  <c r="T1240" i="16"/>
  <c r="Y1239" i="16"/>
  <c r="X1239" i="16"/>
  <c r="W1239" i="16"/>
  <c r="V1239" i="16"/>
  <c r="U1239" i="16"/>
  <c r="T1239" i="16"/>
  <c r="Z1239" i="16" s="1"/>
  <c r="Y1238" i="16"/>
  <c r="X1238" i="16"/>
  <c r="W1238" i="16"/>
  <c r="V1238" i="16"/>
  <c r="U1238" i="16"/>
  <c r="T1238" i="16"/>
  <c r="Y1237" i="16"/>
  <c r="X1237" i="16"/>
  <c r="W1237" i="16"/>
  <c r="V1237" i="16"/>
  <c r="U1237" i="16"/>
  <c r="T1237" i="16"/>
  <c r="Y1236" i="16"/>
  <c r="X1236" i="16"/>
  <c r="W1236" i="16"/>
  <c r="V1236" i="16"/>
  <c r="U1236" i="16"/>
  <c r="Z1236" i="16" s="1"/>
  <c r="T1236" i="16"/>
  <c r="X436" i="16"/>
  <c r="W436" i="16"/>
  <c r="V436" i="16"/>
  <c r="U436" i="16"/>
  <c r="T436" i="16"/>
  <c r="X435" i="16"/>
  <c r="W435" i="16"/>
  <c r="V435" i="16"/>
  <c r="U435" i="16"/>
  <c r="T435" i="16"/>
  <c r="X434" i="16"/>
  <c r="W434" i="16"/>
  <c r="V434" i="16"/>
  <c r="U434" i="16"/>
  <c r="T434" i="16"/>
  <c r="X433" i="16"/>
  <c r="W433" i="16"/>
  <c r="V433" i="16"/>
  <c r="U433" i="16"/>
  <c r="T433" i="16"/>
  <c r="X432" i="16"/>
  <c r="W432" i="16"/>
  <c r="V432" i="16"/>
  <c r="U432" i="16"/>
  <c r="T432" i="16"/>
  <c r="X431" i="16"/>
  <c r="W431" i="16"/>
  <c r="V431" i="16"/>
  <c r="U431" i="16"/>
  <c r="T431" i="16"/>
  <c r="Y431" i="16" s="1"/>
  <c r="X430" i="16"/>
  <c r="Y430" i="16" s="1"/>
  <c r="W430" i="16"/>
  <c r="V430" i="16"/>
  <c r="U430" i="16"/>
  <c r="T430" i="16"/>
  <c r="X429" i="16"/>
  <c r="W429" i="16"/>
  <c r="V429" i="16"/>
  <c r="U429" i="16"/>
  <c r="T429" i="16"/>
  <c r="X428" i="16"/>
  <c r="W428" i="16"/>
  <c r="V428" i="16"/>
  <c r="U428" i="16"/>
  <c r="T428" i="16"/>
  <c r="X427" i="16"/>
  <c r="W427" i="16"/>
  <c r="V427" i="16"/>
  <c r="U427" i="16"/>
  <c r="T427" i="16"/>
  <c r="X426" i="16"/>
  <c r="W426" i="16"/>
  <c r="V426" i="16"/>
  <c r="U426" i="16"/>
  <c r="T426" i="16"/>
  <c r="X425" i="16"/>
  <c r="W425" i="16"/>
  <c r="V425" i="16"/>
  <c r="U425" i="16"/>
  <c r="T425" i="16"/>
  <c r="X424" i="16"/>
  <c r="W424" i="16"/>
  <c r="V424" i="16"/>
  <c r="U424" i="16"/>
  <c r="T424" i="16"/>
  <c r="V39" i="16"/>
  <c r="U39" i="16"/>
  <c r="T39" i="16"/>
  <c r="W39" i="16" s="1"/>
  <c r="V38" i="16"/>
  <c r="U38" i="16"/>
  <c r="T38" i="16"/>
  <c r="W38" i="16" s="1"/>
  <c r="V37" i="16"/>
  <c r="U37" i="16"/>
  <c r="T37" i="16"/>
  <c r="W37" i="16" s="1"/>
  <c r="V36" i="16"/>
  <c r="U36" i="16"/>
  <c r="T36" i="16"/>
  <c r="W36" i="16" s="1"/>
  <c r="V35" i="16"/>
  <c r="U35" i="16"/>
  <c r="T35" i="16"/>
  <c r="V34" i="16"/>
  <c r="U34" i="16"/>
  <c r="T34" i="16"/>
  <c r="V33" i="16"/>
  <c r="U33" i="16"/>
  <c r="T33" i="16"/>
  <c r="W33" i="16" s="1"/>
  <c r="V32" i="16"/>
  <c r="U32" i="16"/>
  <c r="T32" i="16"/>
  <c r="V31" i="16"/>
  <c r="U31" i="16"/>
  <c r="T31" i="16"/>
  <c r="V30" i="16"/>
  <c r="U30" i="16"/>
  <c r="T30" i="16"/>
  <c r="W30" i="16" s="1"/>
  <c r="V29" i="16"/>
  <c r="U29" i="16"/>
  <c r="T29" i="16"/>
  <c r="V28" i="16"/>
  <c r="U28" i="16"/>
  <c r="T28" i="16"/>
  <c r="W28" i="16" s="1"/>
  <c r="V27" i="16"/>
  <c r="U27" i="16"/>
  <c r="U40" i="16" s="1"/>
  <c r="T27" i="16"/>
  <c r="O18" i="17" l="1"/>
  <c r="O29" i="17" s="1"/>
  <c r="O16" i="17"/>
  <c r="V40" i="16"/>
  <c r="W32" i="16"/>
  <c r="Y424" i="16"/>
  <c r="Y432" i="16"/>
  <c r="AI30" i="17"/>
  <c r="CA27" i="17"/>
  <c r="CA30" i="17" s="1"/>
  <c r="BS18" i="17"/>
  <c r="BS29" i="17" s="1"/>
  <c r="BS16" i="17"/>
  <c r="BI19" i="17"/>
  <c r="T40" i="16"/>
  <c r="W35" i="16"/>
  <c r="Y429" i="16"/>
  <c r="Z1237" i="16"/>
  <c r="BO18" i="17"/>
  <c r="BO29" i="17" s="1"/>
  <c r="Y18" i="17"/>
  <c r="Y29" i="17" s="1"/>
  <c r="F19" i="17"/>
  <c r="F27" i="17"/>
  <c r="F30" i="17" s="1"/>
  <c r="AM19" i="17"/>
  <c r="AM27" i="17"/>
  <c r="AM30" i="17" s="1"/>
  <c r="BR29" i="17"/>
  <c r="BR30" i="17" s="1"/>
  <c r="BR19" i="17"/>
  <c r="BT18" i="17"/>
  <c r="BT29" i="17" s="1"/>
  <c r="Y428" i="16"/>
  <c r="Y436" i="16"/>
  <c r="Z1243" i="16"/>
  <c r="X18" i="17"/>
  <c r="X29" i="17" s="1"/>
  <c r="AV18" i="17"/>
  <c r="AV29" i="17" s="1"/>
  <c r="BL18" i="17"/>
  <c r="BL29" i="17" s="1"/>
  <c r="L30" i="17"/>
  <c r="W31" i="16"/>
  <c r="Y425" i="16"/>
  <c r="Y433" i="16"/>
  <c r="Z1238" i="16"/>
  <c r="AF19" i="17"/>
  <c r="CB18" i="17"/>
  <c r="CB29" i="17" s="1"/>
  <c r="BM18" i="17"/>
  <c r="BM29" i="17" s="1"/>
  <c r="AW18" i="17"/>
  <c r="AW29" i="17" s="1"/>
  <c r="AP19" i="17"/>
  <c r="Z1244" i="16"/>
  <c r="W34" i="16"/>
  <c r="Y426" i="16"/>
  <c r="Y434" i="16"/>
  <c r="Z1240" i="16"/>
  <c r="Z1249" i="16" s="1"/>
  <c r="Z1242" i="16"/>
  <c r="Z1246" i="16"/>
  <c r="CG30" i="17"/>
  <c r="AP30" i="17"/>
  <c r="BI30" i="17"/>
  <c r="Z19" i="17"/>
  <c r="Z27" i="17"/>
  <c r="Z30" i="17" s="1"/>
  <c r="CC30" i="17"/>
  <c r="W29" i="16"/>
  <c r="Y427" i="16"/>
  <c r="Y435" i="16"/>
  <c r="Z1248" i="16"/>
  <c r="AI19" i="17"/>
  <c r="CJ18" i="17"/>
  <c r="CJ29" i="17" s="1"/>
  <c r="H18" i="17"/>
  <c r="H29" i="17" s="1"/>
  <c r="AQ19" i="17"/>
  <c r="CH27" i="17"/>
  <c r="CH30" i="17" s="1"/>
  <c r="CH19" i="17"/>
  <c r="CI16" i="17"/>
  <c r="CR30" i="17"/>
  <c r="BV20" i="19"/>
  <c r="BV34" i="19" s="1"/>
  <c r="DG18" i="17"/>
  <c r="DG29" i="17" s="1"/>
  <c r="DG30" i="17" s="1"/>
  <c r="BV18" i="19"/>
  <c r="BV21" i="19"/>
  <c r="BV35" i="19" s="1"/>
  <c r="CY18" i="17"/>
  <c r="CY29" i="17" s="1"/>
  <c r="CY30" i="17" s="1"/>
  <c r="DE16" i="17"/>
  <c r="DE27" i="17" s="1"/>
  <c r="DE30" i="17" s="1"/>
  <c r="DF18" i="17"/>
  <c r="DF29" i="17" s="1"/>
  <c r="DF30" i="17" s="1"/>
  <c r="DH16" i="17"/>
  <c r="DH27" i="17" s="1"/>
  <c r="DH30" i="17" s="1"/>
  <c r="DB16" i="17"/>
  <c r="DB19" i="17" s="1"/>
  <c r="DC16" i="17"/>
  <c r="DC19" i="17" s="1"/>
  <c r="BV32" i="19"/>
  <c r="DD16" i="17"/>
  <c r="DD27" i="17" s="1"/>
  <c r="DD30" i="17" s="1"/>
  <c r="CZ18" i="17"/>
  <c r="CZ29" i="17" s="1"/>
  <c r="CZ30" i="17" s="1"/>
  <c r="BT18" i="19"/>
  <c r="BT19" i="19"/>
  <c r="BT33" i="19" s="1"/>
  <c r="BT20" i="19"/>
  <c r="BT34" i="19" s="1"/>
  <c r="BP14" i="19"/>
  <c r="BP21" i="19" s="1"/>
  <c r="BP35" i="19" s="1"/>
  <c r="BT21" i="19"/>
  <c r="BT35" i="19" s="1"/>
  <c r="BS18" i="19"/>
  <c r="BS19" i="19"/>
  <c r="BS33" i="19" s="1"/>
  <c r="BS20" i="19"/>
  <c r="BS34" i="19" s="1"/>
  <c r="BR14" i="19"/>
  <c r="BR21" i="19" s="1"/>
  <c r="BR35" i="19" s="1"/>
  <c r="BL18" i="19"/>
  <c r="BL20" i="19"/>
  <c r="BL34" i="19" s="1"/>
  <c r="BL19" i="19"/>
  <c r="BL33" i="19" s="1"/>
  <c r="BM20" i="19"/>
  <c r="BM34" i="19" s="1"/>
  <c r="BM18" i="19"/>
  <c r="BM19" i="19"/>
  <c r="BM33" i="19" s="1"/>
  <c r="DA13" i="17"/>
  <c r="DA16" i="17" s="1"/>
  <c r="DA27" i="17" s="1"/>
  <c r="BO12" i="19"/>
  <c r="BN19" i="19"/>
  <c r="BN33" i="19" s="1"/>
  <c r="BN18" i="19"/>
  <c r="BN20" i="19"/>
  <c r="BN34" i="19" s="1"/>
  <c r="BU20" i="19"/>
  <c r="BU34" i="19" s="1"/>
  <c r="BU18" i="19"/>
  <c r="BU19" i="19"/>
  <c r="BU33" i="19" s="1"/>
  <c r="BQ19" i="19"/>
  <c r="BQ33" i="19" s="1"/>
  <c r="BQ20" i="19"/>
  <c r="BQ34" i="19" s="1"/>
  <c r="BQ18" i="19"/>
  <c r="DJ11" i="17"/>
  <c r="DI13" i="17"/>
  <c r="DJ37" i="17"/>
  <c r="BD28" i="19"/>
  <c r="DG19" i="17"/>
  <c r="CX16" i="17"/>
  <c r="CX19" i="17" s="1"/>
  <c r="DH19" i="17"/>
  <c r="DE19" i="17"/>
  <c r="AN27" i="17"/>
  <c r="BD30" i="17"/>
  <c r="AF30" i="17"/>
  <c r="AB27" i="17"/>
  <c r="AB30" i="17" s="1"/>
  <c r="AB19" i="17"/>
  <c r="AC27" i="17"/>
  <c r="AC30" i="17" s="1"/>
  <c r="AC19" i="17"/>
  <c r="CR19" i="17"/>
  <c r="BM27" i="17"/>
  <c r="BT19" i="17"/>
  <c r="BT27" i="17"/>
  <c r="BT30" i="17" s="1"/>
  <c r="AQ30" i="17"/>
  <c r="K19" i="17"/>
  <c r="BW27" i="17"/>
  <c r="AO19" i="17"/>
  <c r="P18" i="17"/>
  <c r="P29" i="17" s="1"/>
  <c r="AV19" i="17"/>
  <c r="AV27" i="17"/>
  <c r="AV30" i="17" s="1"/>
  <c r="BE27" i="17"/>
  <c r="BP27" i="17"/>
  <c r="BP30" i="17" s="1"/>
  <c r="BP19" i="17"/>
  <c r="AW27" i="17"/>
  <c r="AW30" i="17" s="1"/>
  <c r="AW19" i="17"/>
  <c r="CE18" i="17"/>
  <c r="CE29" i="17" s="1"/>
  <c r="AA19" i="17"/>
  <c r="K30" i="17"/>
  <c r="BJ27" i="17"/>
  <c r="BJ30" i="17" s="1"/>
  <c r="BJ19" i="17"/>
  <c r="P27" i="17"/>
  <c r="P19" i="17"/>
  <c r="CE27" i="17"/>
  <c r="BO27" i="17"/>
  <c r="BO30" i="17" s="1"/>
  <c r="BO19" i="17"/>
  <c r="CG19" i="17"/>
  <c r="CB27" i="17"/>
  <c r="CL27" i="17"/>
  <c r="CL30" i="17" s="1"/>
  <c r="CL19" i="17"/>
  <c r="X19" i="17"/>
  <c r="BE18" i="17"/>
  <c r="BE29" i="17" s="1"/>
  <c r="BU27" i="17"/>
  <c r="BU30" i="17" s="1"/>
  <c r="BU19" i="17"/>
  <c r="CP19" i="17"/>
  <c r="CP27" i="17"/>
  <c r="CP30" i="17" s="1"/>
  <c r="L19" i="17"/>
  <c r="BH19" i="17"/>
  <c r="BH30" i="17"/>
  <c r="U22" i="17"/>
  <c r="T27" i="17"/>
  <c r="T30" i="17" s="1"/>
  <c r="BK19" i="17"/>
  <c r="BK27" i="17"/>
  <c r="BK30" i="17" s="1"/>
  <c r="AD27" i="17"/>
  <c r="AD30" i="17" s="1"/>
  <c r="AD19" i="17"/>
  <c r="AL19" i="17"/>
  <c r="AL27" i="17"/>
  <c r="AL30" i="17" s="1"/>
  <c r="H27" i="17"/>
  <c r="H30" i="17" s="1"/>
  <c r="H19" i="17"/>
  <c r="I27" i="17"/>
  <c r="I30" i="17" s="1"/>
  <c r="I19" i="17"/>
  <c r="CM19" i="17"/>
  <c r="AE19" i="17"/>
  <c r="AE27" i="17"/>
  <c r="AE30" i="17" s="1"/>
  <c r="AT27" i="17"/>
  <c r="AT30" i="17" s="1"/>
  <c r="AT19" i="17"/>
  <c r="CC19" i="17"/>
  <c r="BZ27" i="17"/>
  <c r="BZ30" i="17" s="1"/>
  <c r="BZ19" i="17"/>
  <c r="CK13" i="17"/>
  <c r="CJ19" i="17"/>
  <c r="CJ27" i="17"/>
  <c r="CJ30" i="17" s="1"/>
  <c r="N27" i="17"/>
  <c r="N30" i="17" s="1"/>
  <c r="N19" i="17"/>
  <c r="BW18" i="17"/>
  <c r="BW29" i="17" s="1"/>
  <c r="BL27" i="17"/>
  <c r="AN18" i="17"/>
  <c r="AN29" i="17" s="1"/>
  <c r="Y19" i="17"/>
  <c r="Y27" i="17"/>
  <c r="Y30" i="17" s="1"/>
  <c r="CM30" i="17"/>
  <c r="Y437" i="16"/>
  <c r="W27" i="16"/>
  <c r="CK41" i="2"/>
  <c r="CK41" i="14"/>
  <c r="CK33" i="14" s="1"/>
  <c r="CK42" i="14"/>
  <c r="BF26" i="15"/>
  <c r="W40" i="16" l="1"/>
  <c r="BL19" i="17"/>
  <c r="CI27" i="17"/>
  <c r="CI30" i="17" s="1"/>
  <c r="CI19" i="17"/>
  <c r="BE19" i="17"/>
  <c r="BM19" i="17"/>
  <c r="BM30" i="17"/>
  <c r="BV36" i="19"/>
  <c r="BV22" i="19"/>
  <c r="CB30" i="17"/>
  <c r="P30" i="17"/>
  <c r="CY19" i="17"/>
  <c r="BS19" i="17"/>
  <c r="BS27" i="17"/>
  <c r="BS30" i="17" s="1"/>
  <c r="O27" i="17"/>
  <c r="O30" i="17" s="1"/>
  <c r="O19" i="17"/>
  <c r="CE19" i="17"/>
  <c r="BL30" i="17"/>
  <c r="CB19" i="17"/>
  <c r="CZ19" i="17"/>
  <c r="DC27" i="17"/>
  <c r="DC30" i="17" s="1"/>
  <c r="DF19" i="17"/>
  <c r="DB27" i="17"/>
  <c r="DB30" i="17" s="1"/>
  <c r="CX27" i="17"/>
  <c r="CX30" i="17" s="1"/>
  <c r="DD19" i="17"/>
  <c r="DJ13" i="17"/>
  <c r="DA18" i="17"/>
  <c r="DA29" i="17" s="1"/>
  <c r="DA30" i="17" s="1"/>
  <c r="BM22" i="19"/>
  <c r="BM32" i="19"/>
  <c r="BM36" i="19" s="1"/>
  <c r="BS32" i="19"/>
  <c r="BS36" i="19" s="1"/>
  <c r="BS22" i="19"/>
  <c r="BQ32" i="19"/>
  <c r="BQ36" i="19" s="1"/>
  <c r="BQ22" i="19"/>
  <c r="BL32" i="19"/>
  <c r="BL36" i="19" s="1"/>
  <c r="BL22" i="19"/>
  <c r="BP19" i="19"/>
  <c r="BP33" i="19" s="1"/>
  <c r="BP18" i="19"/>
  <c r="BP20" i="19"/>
  <c r="BP34" i="19" s="1"/>
  <c r="BN22" i="19"/>
  <c r="BN32" i="19"/>
  <c r="BN36" i="19" s="1"/>
  <c r="BO14" i="19"/>
  <c r="BO21" i="19" s="1"/>
  <c r="BO35" i="19" s="1"/>
  <c r="BR20" i="19"/>
  <c r="BR34" i="19" s="1"/>
  <c r="BR19" i="19"/>
  <c r="BR33" i="19" s="1"/>
  <c r="BR18" i="19"/>
  <c r="BU32" i="19"/>
  <c r="BU36" i="19" s="1"/>
  <c r="BU22" i="19"/>
  <c r="BT32" i="19"/>
  <c r="BT36" i="19" s="1"/>
  <c r="BT22" i="19"/>
  <c r="BW14" i="19"/>
  <c r="BW21" i="19" s="1"/>
  <c r="DI16" i="17"/>
  <c r="DI18" i="17"/>
  <c r="BE28" i="19"/>
  <c r="BW30" i="17"/>
  <c r="BE30" i="17"/>
  <c r="U27" i="17"/>
  <c r="U30" i="17" s="1"/>
  <c r="V22" i="17"/>
  <c r="CK16" i="17"/>
  <c r="CK18" i="17"/>
  <c r="CE30" i="17"/>
  <c r="AN30" i="17"/>
  <c r="BW19" i="17"/>
  <c r="AN19" i="17"/>
  <c r="BK28" i="15"/>
  <c r="AZ28" i="15"/>
  <c r="BA28" i="15" s="1"/>
  <c r="BB28" i="15" s="1"/>
  <c r="BC28" i="15" s="1"/>
  <c r="BD28" i="15" s="1"/>
  <c r="BE28" i="15" s="1"/>
  <c r="BF28" i="15" s="1"/>
  <c r="BG28" i="15" s="1"/>
  <c r="BH28" i="15" s="1"/>
  <c r="BI28" i="15" s="1"/>
  <c r="DA19" i="17" l="1"/>
  <c r="BO18" i="19"/>
  <c r="BO20" i="19"/>
  <c r="BO34" i="19" s="1"/>
  <c r="BO19" i="19"/>
  <c r="BO33" i="19" s="1"/>
  <c r="BR32" i="19"/>
  <c r="BR36" i="19" s="1"/>
  <c r="BR22" i="19"/>
  <c r="BP32" i="19"/>
  <c r="BP36" i="19" s="1"/>
  <c r="BP22" i="19"/>
  <c r="BW35" i="19"/>
  <c r="BW20" i="19"/>
  <c r="BW18" i="19"/>
  <c r="BW19" i="19"/>
  <c r="DI27" i="17"/>
  <c r="DJ16" i="17"/>
  <c r="DI19" i="17"/>
  <c r="DJ19" i="17" s="1"/>
  <c r="DJ18" i="17"/>
  <c r="DI29" i="17"/>
  <c r="DJ29" i="17" s="1"/>
  <c r="BF28" i="19"/>
  <c r="CK19" i="17"/>
  <c r="CK27" i="17"/>
  <c r="V27" i="17"/>
  <c r="V30" i="17" s="1"/>
  <c r="W22" i="17"/>
  <c r="CK29" i="17"/>
  <c r="CL41" i="14"/>
  <c r="CO41" i="14"/>
  <c r="BO22" i="19" l="1"/>
  <c r="BO32" i="19"/>
  <c r="BO36" i="19" s="1"/>
  <c r="BW33" i="19"/>
  <c r="BW22" i="19"/>
  <c r="BW32" i="19"/>
  <c r="BW34" i="19"/>
  <c r="DJ27" i="17"/>
  <c r="DI30" i="17"/>
  <c r="DJ30" i="17" s="1"/>
  <c r="BG28" i="19"/>
  <c r="X22" i="17"/>
  <c r="X27" i="17" s="1"/>
  <c r="X30" i="17" s="1"/>
  <c r="W27" i="17"/>
  <c r="W30" i="17" s="1"/>
  <c r="CK30" i="17"/>
  <c r="BL28" i="15"/>
  <c r="BL27" i="15"/>
  <c r="BL26" i="15"/>
  <c r="BL13" i="15"/>
  <c r="BL11" i="15"/>
  <c r="BA25" i="15"/>
  <c r="BB25" i="15"/>
  <c r="BC25" i="15"/>
  <c r="BD25" i="15"/>
  <c r="BE25" i="15"/>
  <c r="BF25" i="15"/>
  <c r="BG25" i="15"/>
  <c r="BH25" i="15"/>
  <c r="BI25" i="15"/>
  <c r="BJ25" i="15"/>
  <c r="BK25" i="15"/>
  <c r="AZ25" i="15"/>
  <c r="BW36" i="19" l="1"/>
  <c r="BH28" i="19"/>
  <c r="CV41" i="14"/>
  <c r="CT42" i="14"/>
  <c r="BI28" i="19" l="1"/>
  <c r="CV42" i="14"/>
  <c r="CK9" i="14" l="1"/>
  <c r="CK40" i="14"/>
  <c r="CX24" i="14" l="1"/>
  <c r="CM41" i="14"/>
  <c r="CM33" i="14" s="1"/>
  <c r="CN41" i="14"/>
  <c r="CO33" i="14"/>
  <c r="CP41" i="14"/>
  <c r="CQ41" i="14"/>
  <c r="CR41" i="14"/>
  <c r="CR33" i="14" s="1"/>
  <c r="CS41" i="14"/>
  <c r="CS33" i="14" s="1"/>
  <c r="CT41" i="14"/>
  <c r="CU41" i="14"/>
  <c r="CW41" i="14"/>
  <c r="CW33" i="14" s="1"/>
  <c r="CL9" i="14"/>
  <c r="CM9" i="14"/>
  <c r="CN42" i="14"/>
  <c r="CN9" i="14" s="1"/>
  <c r="BC9" i="15"/>
  <c r="CP42" i="14"/>
  <c r="CP9" i="14" s="1"/>
  <c r="CQ42" i="14"/>
  <c r="CQ9" i="14" s="1"/>
  <c r="CR42" i="14"/>
  <c r="CR9" i="14" s="1"/>
  <c r="CS42" i="14"/>
  <c r="CS9" i="14" s="1"/>
  <c r="CT9" i="14"/>
  <c r="CU42" i="14"/>
  <c r="CU9" i="14" s="1"/>
  <c r="CV9" i="14"/>
  <c r="CW42" i="14"/>
  <c r="CL34" i="14"/>
  <c r="CM34" i="14"/>
  <c r="CN34" i="14"/>
  <c r="CO34" i="14"/>
  <c r="CP34" i="14"/>
  <c r="CQ34" i="14"/>
  <c r="CR34" i="14"/>
  <c r="CS34" i="14"/>
  <c r="CT34" i="14"/>
  <c r="CU34" i="14"/>
  <c r="CV34" i="14"/>
  <c r="CW34" i="14"/>
  <c r="CL35" i="14"/>
  <c r="CM35" i="14"/>
  <c r="CN35" i="14"/>
  <c r="CO35" i="14"/>
  <c r="CP35" i="14"/>
  <c r="CQ35" i="14"/>
  <c r="CR35" i="14"/>
  <c r="CS35" i="14"/>
  <c r="CT35" i="14"/>
  <c r="CU35" i="14"/>
  <c r="CV35" i="14"/>
  <c r="CW35" i="14"/>
  <c r="CL36" i="14"/>
  <c r="CM36" i="14"/>
  <c r="CN36" i="14"/>
  <c r="CO36" i="14"/>
  <c r="CP36" i="14"/>
  <c r="CQ36" i="14"/>
  <c r="CR36" i="14"/>
  <c r="CS36" i="14"/>
  <c r="CT36" i="14"/>
  <c r="CU36" i="14"/>
  <c r="CV36" i="14"/>
  <c r="CW36" i="14"/>
  <c r="CX22" i="14"/>
  <c r="CM6" i="14"/>
  <c r="CN6" i="14" s="1"/>
  <c r="CO6" i="14" s="1"/>
  <c r="CP6" i="14" s="1"/>
  <c r="CQ6" i="14" s="1"/>
  <c r="CR6" i="14" s="1"/>
  <c r="CS6" i="14" s="1"/>
  <c r="CT6" i="14" s="1"/>
  <c r="CU6" i="14" s="1"/>
  <c r="CV6" i="14" s="1"/>
  <c r="CW6" i="14" s="1"/>
  <c r="BJ9" i="15" l="1"/>
  <c r="BJ9" i="19"/>
  <c r="BI9" i="15"/>
  <c r="BI9" i="19"/>
  <c r="BH9" i="15"/>
  <c r="BH9" i="19"/>
  <c r="BG9" i="15"/>
  <c r="BG9" i="19"/>
  <c r="BA9" i="15"/>
  <c r="BA9" i="19"/>
  <c r="AZ9" i="15"/>
  <c r="AZ9" i="19"/>
  <c r="BF9" i="15"/>
  <c r="BF9" i="19"/>
  <c r="BB9" i="15"/>
  <c r="BB9" i="19"/>
  <c r="BE9" i="15"/>
  <c r="BE9" i="19"/>
  <c r="BD9" i="15"/>
  <c r="BD9" i="19"/>
  <c r="CW9" i="14"/>
  <c r="CR37" i="14"/>
  <c r="CR11" i="14" s="1"/>
  <c r="CW37" i="14"/>
  <c r="CW11" i="14" s="1"/>
  <c r="BK12" i="19" s="1"/>
  <c r="BX12" i="19" s="1"/>
  <c r="CO37" i="14"/>
  <c r="CO11" i="14" s="1"/>
  <c r="BC12" i="19" s="1"/>
  <c r="CM37" i="14"/>
  <c r="CM11" i="14" s="1"/>
  <c r="BA12" i="19" s="1"/>
  <c r="CQ40" i="14"/>
  <c r="CP40" i="14"/>
  <c r="CV40" i="14"/>
  <c r="CN40" i="14"/>
  <c r="CU40" i="14"/>
  <c r="CM40" i="14"/>
  <c r="CT40" i="14"/>
  <c r="CL40" i="14"/>
  <c r="CL33" i="14"/>
  <c r="CQ33" i="14"/>
  <c r="CQ37" i="14" s="1"/>
  <c r="CQ11" i="14" s="1"/>
  <c r="BE12" i="19" s="1"/>
  <c r="CP33" i="14"/>
  <c r="CP37" i="14" s="1"/>
  <c r="CP11" i="14" s="1"/>
  <c r="BD12" i="19" s="1"/>
  <c r="CT33" i="14"/>
  <c r="CT37" i="14" s="1"/>
  <c r="CT11" i="14" s="1"/>
  <c r="BH12" i="19" s="1"/>
  <c r="CR13" i="14"/>
  <c r="CR18" i="14" s="1"/>
  <c r="CR29" i="14" s="1"/>
  <c r="CS37" i="14"/>
  <c r="CS11" i="14" s="1"/>
  <c r="BG12" i="19" s="1"/>
  <c r="CU33" i="14"/>
  <c r="CU37" i="14" s="1"/>
  <c r="CU11" i="14" s="1"/>
  <c r="BI12" i="19" s="1"/>
  <c r="CS40" i="14"/>
  <c r="CV33" i="14"/>
  <c r="CV37" i="14" s="1"/>
  <c r="CV11" i="14" s="1"/>
  <c r="BJ12" i="19" s="1"/>
  <c r="CN33" i="14"/>
  <c r="CR40" i="14"/>
  <c r="CW40" i="14"/>
  <c r="CO40" i="14"/>
  <c r="CX9" i="14"/>
  <c r="BC14" i="19" l="1"/>
  <c r="BG14" i="19"/>
  <c r="BG18" i="19"/>
  <c r="BF12" i="15"/>
  <c r="BF14" i="15" s="1"/>
  <c r="BF19" i="15" s="1"/>
  <c r="BF33" i="15" s="1"/>
  <c r="BF12" i="19"/>
  <c r="BF14" i="19" s="1"/>
  <c r="BH14" i="19"/>
  <c r="BH18" i="19"/>
  <c r="BK9" i="15"/>
  <c r="BK9" i="19"/>
  <c r="BD14" i="19"/>
  <c r="BD18" i="19" s="1"/>
  <c r="BI14" i="19"/>
  <c r="BI18" i="19"/>
  <c r="BJ21" i="19"/>
  <c r="BJ35" i="19" s="1"/>
  <c r="BE14" i="19"/>
  <c r="BE21" i="19" s="1"/>
  <c r="BE35" i="19" s="1"/>
  <c r="BA14" i="19"/>
  <c r="BA18" i="19"/>
  <c r="BJ14" i="19"/>
  <c r="BJ18" i="19"/>
  <c r="BI21" i="19"/>
  <c r="BI35" i="19" s="1"/>
  <c r="BG21" i="19"/>
  <c r="BG35" i="19" s="1"/>
  <c r="BH21" i="19"/>
  <c r="BH35" i="19" s="1"/>
  <c r="CL37" i="14"/>
  <c r="CL11" i="14" s="1"/>
  <c r="AZ12" i="19" s="1"/>
  <c r="CQ13" i="14"/>
  <c r="CQ16" i="14" s="1"/>
  <c r="BE12" i="15"/>
  <c r="CM13" i="14"/>
  <c r="CM18" i="14" s="1"/>
  <c r="CM29" i="14" s="1"/>
  <c r="BA12" i="15"/>
  <c r="CU13" i="14"/>
  <c r="CU16" i="14" s="1"/>
  <c r="CU27" i="14" s="1"/>
  <c r="BI12" i="15"/>
  <c r="BI14" i="15" s="1"/>
  <c r="CV13" i="14"/>
  <c r="CV16" i="14" s="1"/>
  <c r="CV27" i="14" s="1"/>
  <c r="BJ12" i="15"/>
  <c r="CS13" i="14"/>
  <c r="CS18" i="14" s="1"/>
  <c r="CS29" i="14" s="1"/>
  <c r="BG12" i="15"/>
  <c r="CW13" i="14"/>
  <c r="BK12" i="15"/>
  <c r="CT13" i="14"/>
  <c r="CT16" i="14" s="1"/>
  <c r="CT27" i="14" s="1"/>
  <c r="BH12" i="15"/>
  <c r="BF21" i="15"/>
  <c r="BF35" i="15" s="1"/>
  <c r="CP13" i="14"/>
  <c r="CP16" i="14" s="1"/>
  <c r="CP27" i="14" s="1"/>
  <c r="BD12" i="15"/>
  <c r="BF18" i="15"/>
  <c r="CO13" i="14"/>
  <c r="CO16" i="14" s="1"/>
  <c r="CO27" i="14" s="1"/>
  <c r="BC12" i="15"/>
  <c r="CR16" i="14"/>
  <c r="CX33" i="14"/>
  <c r="CN37" i="14"/>
  <c r="BF20" i="19" l="1"/>
  <c r="BF34" i="19" s="1"/>
  <c r="BF19" i="19"/>
  <c r="BF33" i="19" s="1"/>
  <c r="BF18" i="19"/>
  <c r="BD32" i="19"/>
  <c r="BK14" i="19"/>
  <c r="BK18" i="19"/>
  <c r="BX9" i="19"/>
  <c r="BE18" i="19"/>
  <c r="BI32" i="19"/>
  <c r="BJ32" i="19"/>
  <c r="BI19" i="19"/>
  <c r="BI33" i="19" s="1"/>
  <c r="BI20" i="19"/>
  <c r="BI34" i="19" s="1"/>
  <c r="BG32" i="19"/>
  <c r="BG36" i="19" s="1"/>
  <c r="BH32" i="19"/>
  <c r="BF21" i="19"/>
  <c r="BF35" i="19" s="1"/>
  <c r="BF20" i="15"/>
  <c r="BF34" i="15" s="1"/>
  <c r="BJ20" i="19"/>
  <c r="BJ34" i="19" s="1"/>
  <c r="BJ19" i="19"/>
  <c r="BJ33" i="19" s="1"/>
  <c r="BG19" i="19"/>
  <c r="BG33" i="19" s="1"/>
  <c r="BG20" i="19"/>
  <c r="BG34" i="19" s="1"/>
  <c r="AZ21" i="19"/>
  <c r="AZ35" i="19" s="1"/>
  <c r="BH20" i="19"/>
  <c r="BH34" i="19" s="1"/>
  <c r="BH19" i="19"/>
  <c r="BH33" i="19" s="1"/>
  <c r="BA32" i="19"/>
  <c r="BA36" i="19" s="1"/>
  <c r="BA22" i="19"/>
  <c r="BD19" i="19"/>
  <c r="BD33" i="19" s="1"/>
  <c r="BD20" i="19"/>
  <c r="BD34" i="19" s="1"/>
  <c r="BC18" i="19"/>
  <c r="BC19" i="19"/>
  <c r="BC33" i="19" s="1"/>
  <c r="BC20" i="19"/>
  <c r="BC34" i="19" s="1"/>
  <c r="BE20" i="19"/>
  <c r="BE34" i="19" s="1"/>
  <c r="BE19" i="19"/>
  <c r="BE33" i="19" s="1"/>
  <c r="BH36" i="19"/>
  <c r="BA21" i="19"/>
  <c r="BA35" i="19" s="1"/>
  <c r="BA19" i="19"/>
  <c r="BA33" i="19" s="1"/>
  <c r="BA20" i="19"/>
  <c r="BA34" i="19" s="1"/>
  <c r="BD21" i="19"/>
  <c r="BD35" i="19" s="1"/>
  <c r="BD36" i="19" s="1"/>
  <c r="AZ14" i="19"/>
  <c r="BC21" i="19"/>
  <c r="BC35" i="19" s="1"/>
  <c r="CS16" i="14"/>
  <c r="CS19" i="14" s="1"/>
  <c r="AZ12" i="15"/>
  <c r="AZ14" i="15" s="1"/>
  <c r="AZ21" i="15" s="1"/>
  <c r="AZ35" i="15" s="1"/>
  <c r="CL13" i="14"/>
  <c r="CL16" i="14" s="1"/>
  <c r="CL27" i="14" s="1"/>
  <c r="CM16" i="14"/>
  <c r="CM27" i="14" s="1"/>
  <c r="CM30" i="14" s="1"/>
  <c r="CT18" i="14"/>
  <c r="CT29" i="14" s="1"/>
  <c r="CT30" i="14" s="1"/>
  <c r="CU18" i="14"/>
  <c r="CU29" i="14" s="1"/>
  <c r="CU30" i="14" s="1"/>
  <c r="CQ18" i="14"/>
  <c r="CQ29" i="14" s="1"/>
  <c r="BJ14" i="15"/>
  <c r="BH14" i="15"/>
  <c r="CV18" i="14"/>
  <c r="CV29" i="14" s="1"/>
  <c r="CV30" i="14" s="1"/>
  <c r="BK14" i="15"/>
  <c r="BK21" i="15" s="1"/>
  <c r="BK35" i="15" s="1"/>
  <c r="BA14" i="15"/>
  <c r="BA21" i="15" s="1"/>
  <c r="BA35" i="15" s="1"/>
  <c r="BI21" i="15"/>
  <c r="BI35" i="15" s="1"/>
  <c r="BI19" i="15"/>
  <c r="BI33" i="15" s="1"/>
  <c r="BI20" i="15"/>
  <c r="BI34" i="15" s="1"/>
  <c r="BI18" i="15"/>
  <c r="CW16" i="14"/>
  <c r="CW27" i="14" s="1"/>
  <c r="CW18" i="14"/>
  <c r="CP18" i="14"/>
  <c r="CP29" i="14" s="1"/>
  <c r="CP30" i="14" s="1"/>
  <c r="BF32" i="15"/>
  <c r="BG14" i="15"/>
  <c r="BE14" i="15"/>
  <c r="CR19" i="14"/>
  <c r="CR27" i="14"/>
  <c r="CR30" i="14" s="1"/>
  <c r="BD14" i="15"/>
  <c r="BD21" i="15" s="1"/>
  <c r="BD35" i="15" s="1"/>
  <c r="CO18" i="14"/>
  <c r="CO29" i="14" s="1"/>
  <c r="CO30" i="14" s="1"/>
  <c r="BC14" i="15"/>
  <c r="BC21" i="15" s="1"/>
  <c r="CQ27" i="14"/>
  <c r="CN11" i="14"/>
  <c r="BB12" i="15" l="1"/>
  <c r="BB12" i="19"/>
  <c r="BK21" i="19"/>
  <c r="BK19" i="19"/>
  <c r="BK20" i="19"/>
  <c r="BX14" i="19"/>
  <c r="CS27" i="14"/>
  <c r="CS30" i="14" s="1"/>
  <c r="BJ22" i="19"/>
  <c r="BD22" i="19"/>
  <c r="AZ20" i="19"/>
  <c r="AZ34" i="19" s="1"/>
  <c r="AZ19" i="19"/>
  <c r="AZ33" i="19" s="1"/>
  <c r="AZ18" i="19"/>
  <c r="BH22" i="19"/>
  <c r="BI22" i="19"/>
  <c r="BJ36" i="19"/>
  <c r="BI36" i="19"/>
  <c r="AZ18" i="15"/>
  <c r="BF22" i="15"/>
  <c r="BC32" i="19"/>
  <c r="BC36" i="19" s="1"/>
  <c r="BC22" i="19"/>
  <c r="BG22" i="19"/>
  <c r="BF22" i="19"/>
  <c r="BF32" i="19"/>
  <c r="BF36" i="19" s="1"/>
  <c r="AZ19" i="15"/>
  <c r="AZ33" i="15" s="1"/>
  <c r="BF36" i="15"/>
  <c r="BE32" i="19"/>
  <c r="BE36" i="19" s="1"/>
  <c r="BE22" i="19"/>
  <c r="BK22" i="19"/>
  <c r="BX22" i="19" s="1"/>
  <c r="BK32" i="19"/>
  <c r="BX18" i="19"/>
  <c r="AZ20" i="15"/>
  <c r="AZ34" i="15" s="1"/>
  <c r="CT19" i="14"/>
  <c r="CU19" i="14"/>
  <c r="CL18" i="14"/>
  <c r="CQ19" i="14"/>
  <c r="CQ30" i="14"/>
  <c r="CM19" i="14"/>
  <c r="CO19" i="14"/>
  <c r="CV19" i="14"/>
  <c r="CW19" i="14"/>
  <c r="CW29" i="14"/>
  <c r="CW30" i="14" s="1"/>
  <c r="BK18" i="15"/>
  <c r="BK19" i="15"/>
  <c r="BK33" i="15" s="1"/>
  <c r="BK20" i="15"/>
  <c r="BK34" i="15" s="1"/>
  <c r="BJ20" i="15"/>
  <c r="BJ34" i="15" s="1"/>
  <c r="BJ19" i="15"/>
  <c r="BJ33" i="15" s="1"/>
  <c r="BJ18" i="15"/>
  <c r="BB14" i="15"/>
  <c r="BB21" i="15" s="1"/>
  <c r="BB35" i="15" s="1"/>
  <c r="BE19" i="15"/>
  <c r="BE33" i="15" s="1"/>
  <c r="BE20" i="15"/>
  <c r="BE34" i="15" s="1"/>
  <c r="BE18" i="15"/>
  <c r="BG19" i="15"/>
  <c r="BG33" i="15" s="1"/>
  <c r="BG20" i="15"/>
  <c r="BG34" i="15" s="1"/>
  <c r="BG18" i="15"/>
  <c r="BH18" i="15"/>
  <c r="BH19" i="15"/>
  <c r="BH33" i="15" s="1"/>
  <c r="BH20" i="15"/>
  <c r="BH34" i="15" s="1"/>
  <c r="BA19" i="15"/>
  <c r="BA33" i="15" s="1"/>
  <c r="BA20" i="15"/>
  <c r="BA34" i="15" s="1"/>
  <c r="BA18" i="15"/>
  <c r="BE21" i="15"/>
  <c r="BE35" i="15" s="1"/>
  <c r="BI32" i="15"/>
  <c r="BI36" i="15" s="1"/>
  <c r="BI22" i="15"/>
  <c r="BG21" i="15"/>
  <c r="BG35" i="15" s="1"/>
  <c r="BH21" i="15"/>
  <c r="BH35" i="15" s="1"/>
  <c r="CP19" i="14"/>
  <c r="BD19" i="15"/>
  <c r="BD33" i="15" s="1"/>
  <c r="BD20" i="15"/>
  <c r="BD34" i="15" s="1"/>
  <c r="BD18" i="15"/>
  <c r="BJ21" i="15"/>
  <c r="BJ35" i="15" s="1"/>
  <c r="AZ32" i="15"/>
  <c r="AZ36" i="15" s="1"/>
  <c r="AZ22" i="15"/>
  <c r="BC35" i="15"/>
  <c r="BC18" i="15"/>
  <c r="BC20" i="15"/>
  <c r="BC19" i="15"/>
  <c r="CN13" i="14"/>
  <c r="CN18" i="14" s="1"/>
  <c r="CL19" i="14"/>
  <c r="CL29" i="14"/>
  <c r="BX32" i="19" l="1"/>
  <c r="BK34" i="19"/>
  <c r="BX34" i="19" s="1"/>
  <c r="BX20" i="19"/>
  <c r="AZ32" i="19"/>
  <c r="AZ36" i="19" s="1"/>
  <c r="AZ22" i="19"/>
  <c r="BK33" i="19"/>
  <c r="BX33" i="19" s="1"/>
  <c r="BX19" i="19"/>
  <c r="BK35" i="19"/>
  <c r="BX35" i="19" s="1"/>
  <c r="BX21" i="19"/>
  <c r="BB14" i="19"/>
  <c r="BG32" i="15"/>
  <c r="BG36" i="15" s="1"/>
  <c r="BG22" i="15"/>
  <c r="BE32" i="15"/>
  <c r="BE36" i="15" s="1"/>
  <c r="BE22" i="15"/>
  <c r="BD22" i="15"/>
  <c r="BD32" i="15"/>
  <c r="BD36" i="15" s="1"/>
  <c r="BA32" i="15"/>
  <c r="BA36" i="15" s="1"/>
  <c r="BA22" i="15"/>
  <c r="BK22" i="15"/>
  <c r="BK32" i="15"/>
  <c r="BK36" i="15" s="1"/>
  <c r="BJ22" i="15"/>
  <c r="BJ32" i="15"/>
  <c r="BJ36" i="15" s="1"/>
  <c r="BH32" i="15"/>
  <c r="BH36" i="15" s="1"/>
  <c r="BH22" i="15"/>
  <c r="BB20" i="15"/>
  <c r="BB34" i="15" s="1"/>
  <c r="BB19" i="15"/>
  <c r="BB33" i="15" s="1"/>
  <c r="BB18" i="15"/>
  <c r="BC34" i="15"/>
  <c r="BC32" i="15"/>
  <c r="BC22" i="15"/>
  <c r="BC33" i="15"/>
  <c r="CN29" i="14"/>
  <c r="CN16" i="14"/>
  <c r="CL30" i="14"/>
  <c r="BB18" i="19" l="1"/>
  <c r="BB20" i="19"/>
  <c r="BB34" i="19" s="1"/>
  <c r="BB19" i="19"/>
  <c r="BB33" i="19" s="1"/>
  <c r="BB21" i="19"/>
  <c r="BB35" i="19" s="1"/>
  <c r="BK36" i="19"/>
  <c r="BX36" i="19" s="1"/>
  <c r="BB32" i="15"/>
  <c r="BB36" i="15" s="1"/>
  <c r="BB22" i="15"/>
  <c r="BC36" i="15"/>
  <c r="CN19" i="14"/>
  <c r="CN27" i="14"/>
  <c r="BB32" i="19" l="1"/>
  <c r="BB36" i="19" s="1"/>
  <c r="BB22" i="19"/>
  <c r="CN30" i="14"/>
  <c r="AY25" i="15" l="1"/>
  <c r="BL25" i="15" s="1"/>
  <c r="AX25" i="15"/>
  <c r="AW25" i="15"/>
  <c r="AV25" i="15"/>
  <c r="AU25" i="15"/>
  <c r="AT25" i="15"/>
  <c r="AS25" i="15"/>
  <c r="AR25" i="15"/>
  <c r="AQ25" i="15"/>
  <c r="AP25" i="15"/>
  <c r="AO25" i="15"/>
  <c r="AN25" i="15"/>
  <c r="AM25" i="15"/>
  <c r="AL25" i="15"/>
  <c r="AK25" i="15"/>
  <c r="AJ25" i="15"/>
  <c r="AI25" i="15"/>
  <c r="AH25" i="15"/>
  <c r="AG25" i="15"/>
  <c r="AF25" i="15"/>
  <c r="AE25" i="15"/>
  <c r="AD25" i="15"/>
  <c r="AC25" i="15"/>
  <c r="AB25" i="15"/>
  <c r="AA25" i="15"/>
  <c r="Z25" i="15"/>
  <c r="Y25" i="15"/>
  <c r="X25" i="15"/>
  <c r="W25" i="15"/>
  <c r="V25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0" i="15"/>
  <c r="C19" i="15"/>
  <c r="AY10" i="15"/>
  <c r="BL10" i="15" s="1"/>
  <c r="AX10" i="15"/>
  <c r="AW10" i="15"/>
  <c r="AV10" i="15"/>
  <c r="AU10" i="15"/>
  <c r="AT10" i="15"/>
  <c r="AS10" i="15"/>
  <c r="AR10" i="15"/>
  <c r="AQ10" i="15"/>
  <c r="AP10" i="15"/>
  <c r="AO10" i="15"/>
  <c r="AN10" i="15"/>
  <c r="A9" i="15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M6" i="15"/>
  <c r="AL6" i="15"/>
  <c r="AK6" i="15"/>
  <c r="AJ6" i="15"/>
  <c r="AI6" i="15"/>
  <c r="AH6" i="15"/>
  <c r="AG6" i="15"/>
  <c r="AF6" i="15"/>
  <c r="AE6" i="15"/>
  <c r="AD6" i="15"/>
  <c r="AC6" i="15"/>
  <c r="D6" i="15"/>
  <c r="E6" i="15" s="1"/>
  <c r="F6" i="15" s="1"/>
  <c r="G6" i="15" s="1"/>
  <c r="H6" i="15" s="1"/>
  <c r="I6" i="15" s="1"/>
  <c r="J6" i="15" s="1"/>
  <c r="K6" i="15" s="1"/>
  <c r="L6" i="15" s="1"/>
  <c r="M6" i="15" s="1"/>
  <c r="N6" i="15" s="1"/>
  <c r="O6" i="15" s="1"/>
  <c r="CJ42" i="14"/>
  <c r="CJ9" i="14" s="1"/>
  <c r="CI42" i="14"/>
  <c r="CH42" i="14"/>
  <c r="CG42" i="14"/>
  <c r="CG9" i="14" s="1"/>
  <c r="CF42" i="14"/>
  <c r="CF9" i="14" s="1"/>
  <c r="CE42" i="14"/>
  <c r="CD42" i="14"/>
  <c r="CC42" i="14"/>
  <c r="CB42" i="14"/>
  <c r="CB9" i="14" s="1"/>
  <c r="CA42" i="14"/>
  <c r="BZ42" i="14"/>
  <c r="BZ40" i="14" s="1"/>
  <c r="BY42" i="14"/>
  <c r="BX42" i="14"/>
  <c r="BX9" i="14" s="1"/>
  <c r="BW42" i="14"/>
  <c r="BV42" i="14"/>
  <c r="BU42" i="14"/>
  <c r="BU9" i="14" s="1"/>
  <c r="BT42" i="14"/>
  <c r="BT9" i="14" s="1"/>
  <c r="BS42" i="14"/>
  <c r="BR42" i="14"/>
  <c r="BR9" i="14" s="1"/>
  <c r="BQ42" i="14"/>
  <c r="BP42" i="14"/>
  <c r="BP9" i="14" s="1"/>
  <c r="BO42" i="14"/>
  <c r="BO9" i="14" s="1"/>
  <c r="BN42" i="14"/>
  <c r="BM42" i="14"/>
  <c r="BL42" i="14"/>
  <c r="BL9" i="14" s="1"/>
  <c r="BK42" i="14"/>
  <c r="BJ42" i="14"/>
  <c r="BJ9" i="14" s="1"/>
  <c r="BI42" i="14"/>
  <c r="BH42" i="14"/>
  <c r="BH9" i="14" s="1"/>
  <c r="BG42" i="14"/>
  <c r="BG9" i="14" s="1"/>
  <c r="BF42" i="14"/>
  <c r="BE42" i="14"/>
  <c r="BE9" i="14" s="1"/>
  <c r="BD42" i="14"/>
  <c r="BD9" i="14" s="1"/>
  <c r="BC42" i="14"/>
  <c r="BB42" i="14"/>
  <c r="BB9" i="14" s="1"/>
  <c r="BA42" i="14"/>
  <c r="AZ42" i="14"/>
  <c r="AZ9" i="14" s="1"/>
  <c r="AY42" i="14"/>
  <c r="AY9" i="14" s="1"/>
  <c r="AX42" i="14"/>
  <c r="AW42" i="14"/>
  <c r="AW9" i="14" s="1"/>
  <c r="AV42" i="14"/>
  <c r="AV9" i="14" s="1"/>
  <c r="AU42" i="14"/>
  <c r="AT42" i="14"/>
  <c r="AT9" i="14" s="1"/>
  <c r="AS42" i="14"/>
  <c r="AR42" i="14"/>
  <c r="AR9" i="14" s="1"/>
  <c r="AQ42" i="14"/>
  <c r="AP42" i="14"/>
  <c r="AO42" i="14"/>
  <c r="AO9" i="14" s="1"/>
  <c r="AN42" i="14"/>
  <c r="AN9" i="14" s="1"/>
  <c r="AM42" i="14"/>
  <c r="AL42" i="14"/>
  <c r="AK42" i="14"/>
  <c r="AJ42" i="14"/>
  <c r="AJ9" i="14" s="1"/>
  <c r="AI42" i="14"/>
  <c r="AH42" i="14"/>
  <c r="AG42" i="14"/>
  <c r="AF42" i="14"/>
  <c r="AF9" i="14" s="1"/>
  <c r="AE42" i="14"/>
  <c r="AD42" i="14"/>
  <c r="AD9" i="14" s="1"/>
  <c r="AC42" i="14"/>
  <c r="AB42" i="14"/>
  <c r="AB9" i="14" s="1"/>
  <c r="AA42" i="14"/>
  <c r="AA9" i="14" s="1"/>
  <c r="Z42" i="14"/>
  <c r="Y42" i="14"/>
  <c r="Y9" i="14" s="1"/>
  <c r="X42" i="14"/>
  <c r="X9" i="14" s="1"/>
  <c r="W42" i="14"/>
  <c r="V42" i="14"/>
  <c r="V9" i="14" s="1"/>
  <c r="U42" i="14"/>
  <c r="T42" i="14"/>
  <c r="T9" i="14" s="1"/>
  <c r="S42" i="14"/>
  <c r="S9" i="14" s="1"/>
  <c r="R42" i="14"/>
  <c r="Q42" i="14"/>
  <c r="P42" i="14"/>
  <c r="P9" i="14" s="1"/>
  <c r="O42" i="14"/>
  <c r="N42" i="14"/>
  <c r="N9" i="14" s="1"/>
  <c r="M42" i="14"/>
  <c r="L42" i="14"/>
  <c r="L9" i="14" s="1"/>
  <c r="K42" i="14"/>
  <c r="K9" i="14" s="1"/>
  <c r="J42" i="14"/>
  <c r="I42" i="14"/>
  <c r="H42" i="14"/>
  <c r="H9" i="14" s="1"/>
  <c r="G42" i="14"/>
  <c r="F42" i="14"/>
  <c r="F9" i="14" s="1"/>
  <c r="CJ41" i="14"/>
  <c r="CJ33" i="14" s="1"/>
  <c r="CI41" i="14"/>
  <c r="CI33" i="14" s="1"/>
  <c r="CH41" i="14"/>
  <c r="CG41" i="14"/>
  <c r="CF41" i="14"/>
  <c r="CE41" i="14"/>
  <c r="CD41" i="14"/>
  <c r="CD40" i="14" s="1"/>
  <c r="CC41" i="14"/>
  <c r="CC33" i="14" s="1"/>
  <c r="CB41" i="14"/>
  <c r="CB33" i="14" s="1"/>
  <c r="CA41" i="14"/>
  <c r="CA33" i="14" s="1"/>
  <c r="BZ41" i="14"/>
  <c r="BY41" i="14"/>
  <c r="BX41" i="14"/>
  <c r="BW41" i="14"/>
  <c r="BV41" i="14"/>
  <c r="BU41" i="14"/>
  <c r="BU40" i="14" s="1"/>
  <c r="BT41" i="14"/>
  <c r="BS41" i="14"/>
  <c r="BS33" i="14" s="1"/>
  <c r="BR41" i="14"/>
  <c r="BR33" i="14" s="1"/>
  <c r="BQ41" i="14"/>
  <c r="BP41" i="14"/>
  <c r="BO41" i="14"/>
  <c r="BN41" i="14"/>
  <c r="BM41" i="14"/>
  <c r="BM33" i="14" s="1"/>
  <c r="BL41" i="14"/>
  <c r="BK41" i="14"/>
  <c r="BK33" i="14" s="1"/>
  <c r="BJ41" i="14"/>
  <c r="BI41" i="14"/>
  <c r="BH41" i="14"/>
  <c r="BG41" i="14"/>
  <c r="BF41" i="14"/>
  <c r="BE41" i="14"/>
  <c r="BE40" i="14" s="1"/>
  <c r="BD41" i="14"/>
  <c r="BC41" i="14"/>
  <c r="BB41" i="14"/>
  <c r="BB33" i="14" s="1"/>
  <c r="BA41" i="14"/>
  <c r="AZ41" i="14"/>
  <c r="AY41" i="14"/>
  <c r="AX41" i="14"/>
  <c r="AW41" i="14"/>
  <c r="AW33" i="14" s="1"/>
  <c r="AV41" i="14"/>
  <c r="AU41" i="14"/>
  <c r="AT41" i="14"/>
  <c r="AT33" i="14" s="1"/>
  <c r="AS41" i="14"/>
  <c r="AR41" i="14"/>
  <c r="AQ41" i="14"/>
  <c r="AP41" i="14"/>
  <c r="AO41" i="14"/>
  <c r="AO40" i="14" s="1"/>
  <c r="AN41" i="14"/>
  <c r="AM41" i="14"/>
  <c r="AL41" i="14"/>
  <c r="AK41" i="14"/>
  <c r="AJ41" i="14"/>
  <c r="AI41" i="14"/>
  <c r="AH41" i="14"/>
  <c r="AG41" i="14"/>
  <c r="AG33" i="14" s="1"/>
  <c r="AF41" i="14"/>
  <c r="AE41" i="14"/>
  <c r="AD41" i="14"/>
  <c r="AD33" i="14" s="1"/>
  <c r="AC41" i="14"/>
  <c r="AB41" i="14"/>
  <c r="AA41" i="14"/>
  <c r="Z41" i="14"/>
  <c r="Y41" i="14"/>
  <c r="Y40" i="14" s="1"/>
  <c r="X41" i="14"/>
  <c r="W41" i="14"/>
  <c r="V41" i="14"/>
  <c r="U41" i="14"/>
  <c r="T41" i="14"/>
  <c r="S41" i="14"/>
  <c r="R41" i="14"/>
  <c r="Q41" i="14"/>
  <c r="Q33" i="14" s="1"/>
  <c r="P41" i="14"/>
  <c r="O41" i="14"/>
  <c r="N41" i="14"/>
  <c r="N33" i="14" s="1"/>
  <c r="M41" i="14"/>
  <c r="L41" i="14"/>
  <c r="K41" i="14"/>
  <c r="J41" i="14"/>
  <c r="I41" i="14"/>
  <c r="I40" i="14" s="1"/>
  <c r="H41" i="14"/>
  <c r="G41" i="14"/>
  <c r="F41" i="14"/>
  <c r="BV40" i="14"/>
  <c r="BN40" i="14"/>
  <c r="BF40" i="14"/>
  <c r="BB40" i="14"/>
  <c r="AX40" i="14"/>
  <c r="AP40" i="14"/>
  <c r="AH40" i="14"/>
  <c r="AA40" i="14"/>
  <c r="Z40" i="14"/>
  <c r="R40" i="14"/>
  <c r="J40" i="14"/>
  <c r="CK36" i="14"/>
  <c r="CX36" i="14" s="1"/>
  <c r="CJ36" i="14"/>
  <c r="CI36" i="14"/>
  <c r="CH36" i="14"/>
  <c r="CG36" i="14"/>
  <c r="CF36" i="14"/>
  <c r="CE36" i="14"/>
  <c r="CD36" i="14"/>
  <c r="CC36" i="14"/>
  <c r="CB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O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B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B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CK35" i="14"/>
  <c r="CX35" i="14" s="1"/>
  <c r="CJ35" i="14"/>
  <c r="CI35" i="14"/>
  <c r="CH35" i="14"/>
  <c r="CG35" i="14"/>
  <c r="CF35" i="14"/>
  <c r="CE35" i="14"/>
  <c r="CD35" i="14"/>
  <c r="CC35" i="14"/>
  <c r="CB35" i="14"/>
  <c r="CA35" i="14"/>
  <c r="BZ35" i="14"/>
  <c r="BY35" i="14"/>
  <c r="BX35" i="14"/>
  <c r="BW35" i="14"/>
  <c r="BV35" i="14"/>
  <c r="BU35" i="14"/>
  <c r="BT35" i="14"/>
  <c r="BS35" i="14"/>
  <c r="BR35" i="14"/>
  <c r="BQ35" i="14"/>
  <c r="BP35" i="14"/>
  <c r="BO35" i="14"/>
  <c r="BN35" i="14"/>
  <c r="BM35" i="14"/>
  <c r="BL35" i="14"/>
  <c r="BK35" i="14"/>
  <c r="BJ35" i="14"/>
  <c r="BI35" i="14"/>
  <c r="BH35" i="14"/>
  <c r="BG35" i="14"/>
  <c r="BF35" i="14"/>
  <c r="BE35" i="14"/>
  <c r="BD35" i="14"/>
  <c r="BC35" i="14"/>
  <c r="BB35" i="14"/>
  <c r="BA35" i="14"/>
  <c r="AZ35" i="14"/>
  <c r="AY35" i="14"/>
  <c r="AX35" i="14"/>
  <c r="AW35" i="14"/>
  <c r="AV35" i="14"/>
  <c r="AU35" i="14"/>
  <c r="AT35" i="14"/>
  <c r="AS35" i="14"/>
  <c r="AR35" i="14"/>
  <c r="AQ35" i="14"/>
  <c r="AP35" i="14"/>
  <c r="AO35" i="14"/>
  <c r="AN35" i="14"/>
  <c r="AM35" i="14"/>
  <c r="AL35" i="14"/>
  <c r="AK35" i="14"/>
  <c r="AJ35" i="14"/>
  <c r="AI35" i="14"/>
  <c r="AH35" i="14"/>
  <c r="AG35" i="14"/>
  <c r="AF35" i="14"/>
  <c r="AE35" i="14"/>
  <c r="AD35" i="14"/>
  <c r="AC35" i="14"/>
  <c r="AB35" i="14"/>
  <c r="AA35" i="14"/>
  <c r="Z35" i="14"/>
  <c r="Y35" i="14"/>
  <c r="X35" i="14"/>
  <c r="W35" i="14"/>
  <c r="V35" i="14"/>
  <c r="U35" i="14"/>
  <c r="T35" i="14"/>
  <c r="S35" i="14"/>
  <c r="R35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CK34" i="14"/>
  <c r="CJ34" i="14"/>
  <c r="CI34" i="14"/>
  <c r="CH34" i="14"/>
  <c r="CG34" i="14"/>
  <c r="CF34" i="14"/>
  <c r="CE34" i="14"/>
  <c r="CD34" i="14"/>
  <c r="CC34" i="14"/>
  <c r="CB34" i="14"/>
  <c r="CA34" i="14"/>
  <c r="BZ34" i="14"/>
  <c r="BY34" i="14"/>
  <c r="BX34" i="14"/>
  <c r="BW34" i="14"/>
  <c r="BV34" i="14"/>
  <c r="BU34" i="14"/>
  <c r="BT34" i="14"/>
  <c r="BS34" i="14"/>
  <c r="BR34" i="14"/>
  <c r="BQ34" i="14"/>
  <c r="BP34" i="14"/>
  <c r="BO34" i="14"/>
  <c r="BN34" i="14"/>
  <c r="BM34" i="14"/>
  <c r="BL34" i="14"/>
  <c r="BK34" i="14"/>
  <c r="BJ34" i="14"/>
  <c r="BI34" i="14"/>
  <c r="BH34" i="14"/>
  <c r="BG34" i="14"/>
  <c r="BF34" i="14"/>
  <c r="BE34" i="14"/>
  <c r="BD34" i="14"/>
  <c r="BC34" i="14"/>
  <c r="BB34" i="14"/>
  <c r="BA34" i="14"/>
  <c r="AZ34" i="14"/>
  <c r="AY34" i="14"/>
  <c r="AX34" i="14"/>
  <c r="AW34" i="14"/>
  <c r="AV34" i="14"/>
  <c r="AU34" i="14"/>
  <c r="AT34" i="14"/>
  <c r="AS34" i="14"/>
  <c r="AR34" i="14"/>
  <c r="AQ34" i="14"/>
  <c r="AP34" i="14"/>
  <c r="AO34" i="14"/>
  <c r="AN34" i="14"/>
  <c r="AM34" i="14"/>
  <c r="AL34" i="14"/>
  <c r="AK34" i="14"/>
  <c r="AJ34" i="14"/>
  <c r="AI34" i="14"/>
  <c r="AH34" i="14"/>
  <c r="AG34" i="14"/>
  <c r="AF34" i="14"/>
  <c r="AE34" i="14"/>
  <c r="AD34" i="14"/>
  <c r="AC34" i="14"/>
  <c r="AB34" i="14"/>
  <c r="AA34" i="14"/>
  <c r="Z34" i="14"/>
  <c r="Y34" i="14"/>
  <c r="X34" i="14"/>
  <c r="W34" i="14"/>
  <c r="V34" i="14"/>
  <c r="U34" i="14"/>
  <c r="T34" i="14"/>
  <c r="S34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CH33" i="14"/>
  <c r="CE33" i="14"/>
  <c r="CD33" i="14"/>
  <c r="BZ33" i="14"/>
  <c r="BW33" i="14"/>
  <c r="BV33" i="14"/>
  <c r="BT33" i="14"/>
  <c r="BO33" i="14"/>
  <c r="BN33" i="14"/>
  <c r="BL33" i="14"/>
  <c r="BG33" i="14"/>
  <c r="BG37" i="14" s="1"/>
  <c r="BG11" i="14" s="1"/>
  <c r="BF33" i="14"/>
  <c r="BE33" i="14"/>
  <c r="BD33" i="14"/>
  <c r="AY33" i="14"/>
  <c r="AX33" i="14"/>
  <c r="AV33" i="14"/>
  <c r="AQ33" i="14"/>
  <c r="AP33" i="14"/>
  <c r="AO33" i="14"/>
  <c r="AN33" i="14"/>
  <c r="AI33" i="14"/>
  <c r="AH33" i="14"/>
  <c r="AF33" i="14"/>
  <c r="AA33" i="14"/>
  <c r="AA37" i="14" s="1"/>
  <c r="AA11" i="14" s="1"/>
  <c r="Z33" i="14"/>
  <c r="Y33" i="14"/>
  <c r="X33" i="14"/>
  <c r="S33" i="14"/>
  <c r="S37" i="14" s="1"/>
  <c r="S11" i="14" s="1"/>
  <c r="R33" i="14"/>
  <c r="P33" i="14"/>
  <c r="K33" i="14"/>
  <c r="J33" i="14"/>
  <c r="I33" i="14"/>
  <c r="H33" i="14"/>
  <c r="Q24" i="14"/>
  <c r="AM22" i="14"/>
  <c r="AN22" i="14" s="1"/>
  <c r="AO22" i="14" s="1"/>
  <c r="Z22" i="14"/>
  <c r="AA22" i="14" s="1"/>
  <c r="Q22" i="14"/>
  <c r="R22" i="14" s="1"/>
  <c r="S22" i="14" s="1"/>
  <c r="F22" i="14"/>
  <c r="G22" i="14" s="1"/>
  <c r="CI9" i="14"/>
  <c r="CD9" i="14"/>
  <c r="CA9" i="14"/>
  <c r="BY9" i="14"/>
  <c r="BW9" i="14"/>
  <c r="BV9" i="14"/>
  <c r="BS9" i="14"/>
  <c r="BQ9" i="14"/>
  <c r="BN9" i="14"/>
  <c r="BK9" i="14"/>
  <c r="BI9" i="14"/>
  <c r="BF9" i="14"/>
  <c r="BC9" i="14"/>
  <c r="BA9" i="14"/>
  <c r="AX9" i="14"/>
  <c r="AU9" i="14"/>
  <c r="AS9" i="14"/>
  <c r="AQ9" i="14"/>
  <c r="AP9" i="14"/>
  <c r="AM9" i="14"/>
  <c r="AL9" i="14"/>
  <c r="AK9" i="14"/>
  <c r="AH9" i="14"/>
  <c r="AG9" i="14"/>
  <c r="AE9" i="14"/>
  <c r="AC9" i="14"/>
  <c r="Z9" i="14"/>
  <c r="W9" i="14"/>
  <c r="U9" i="14"/>
  <c r="R9" i="14"/>
  <c r="O9" i="14"/>
  <c r="M9" i="14"/>
  <c r="J9" i="14"/>
  <c r="I9" i="14"/>
  <c r="G9" i="14"/>
  <c r="A9" i="14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E6" i="14"/>
  <c r="AF6" i="14" s="1"/>
  <c r="AG6" i="14" s="1"/>
  <c r="AH6" i="14" s="1"/>
  <c r="AI6" i="14" s="1"/>
  <c r="AJ6" i="14" s="1"/>
  <c r="AK6" i="14" s="1"/>
  <c r="AL6" i="14" s="1"/>
  <c r="AM6" i="14" s="1"/>
  <c r="AN6" i="14" s="1"/>
  <c r="AO6" i="14" s="1"/>
  <c r="AP6" i="14" s="1"/>
  <c r="U6" i="14"/>
  <c r="V6" i="14" s="1"/>
  <c r="W6" i="14" s="1"/>
  <c r="X6" i="14" s="1"/>
  <c r="Y6" i="14" s="1"/>
  <c r="Z6" i="14" s="1"/>
  <c r="AA6" i="14" s="1"/>
  <c r="AB6" i="14" s="1"/>
  <c r="AC6" i="14" s="1"/>
  <c r="F6" i="14"/>
  <c r="G6" i="14" s="1"/>
  <c r="H6" i="14" s="1"/>
  <c r="I6" i="14" s="1"/>
  <c r="J6" i="14" s="1"/>
  <c r="K6" i="14" s="1"/>
  <c r="L6" i="14" s="1"/>
  <c r="M6" i="14" s="1"/>
  <c r="N6" i="14" s="1"/>
  <c r="O6" i="14" s="1"/>
  <c r="P6" i="14" s="1"/>
  <c r="Q6" i="14" s="1"/>
  <c r="J37" i="14" l="1"/>
  <c r="J11" i="14" s="1"/>
  <c r="J13" i="14" s="1"/>
  <c r="J18" i="14" s="1"/>
  <c r="J29" i="14" s="1"/>
  <c r="Z37" i="14"/>
  <c r="Z11" i="14" s="1"/>
  <c r="AP37" i="14"/>
  <c r="AP11" i="14" s="1"/>
  <c r="BF37" i="14"/>
  <c r="BF11" i="14" s="1"/>
  <c r="BF13" i="14" s="1"/>
  <c r="BF18" i="14" s="1"/>
  <c r="BF29" i="14" s="1"/>
  <c r="BU33" i="14"/>
  <c r="BV37" i="14"/>
  <c r="BV11" i="14" s="1"/>
  <c r="CX34" i="14"/>
  <c r="CK37" i="14"/>
  <c r="CK11" i="14" s="1"/>
  <c r="BZ9" i="14"/>
  <c r="BZ13" i="14" s="1"/>
  <c r="BZ18" i="14" s="1"/>
  <c r="BZ29" i="14" s="1"/>
  <c r="R37" i="14"/>
  <c r="R11" i="14" s="1"/>
  <c r="AH37" i="14"/>
  <c r="AH11" i="14" s="1"/>
  <c r="AX37" i="14"/>
  <c r="AX11" i="14" s="1"/>
  <c r="AX13" i="14" s="1"/>
  <c r="AX18" i="14" s="1"/>
  <c r="AX29" i="14" s="1"/>
  <c r="BN37" i="14"/>
  <c r="BN11" i="14" s="1"/>
  <c r="F40" i="14"/>
  <c r="V40" i="14"/>
  <c r="AL40" i="14"/>
  <c r="BJ40" i="14"/>
  <c r="BS37" i="14"/>
  <c r="BS11" i="14" s="1"/>
  <c r="CH37" i="14"/>
  <c r="CH11" i="14" s="1"/>
  <c r="BK37" i="14"/>
  <c r="BK11" i="14" s="1"/>
  <c r="BK13" i="14" s="1"/>
  <c r="BK16" i="14" s="1"/>
  <c r="CA37" i="14"/>
  <c r="CA11" i="14" s="1"/>
  <c r="CI37" i="14"/>
  <c r="CI11" i="14" s="1"/>
  <c r="BW37" i="14"/>
  <c r="BW11" i="14" s="1"/>
  <c r="BW13" i="14" s="1"/>
  <c r="BW16" i="14" s="1"/>
  <c r="N37" i="14"/>
  <c r="N11" i="14" s="1"/>
  <c r="N13" i="14" s="1"/>
  <c r="N16" i="14" s="1"/>
  <c r="AD37" i="14"/>
  <c r="AD11" i="14" s="1"/>
  <c r="AT37" i="14"/>
  <c r="AT11" i="14" s="1"/>
  <c r="BB37" i="14"/>
  <c r="BB11" i="14" s="1"/>
  <c r="BR37" i="14"/>
  <c r="BR11" i="14" s="1"/>
  <c r="S13" i="14"/>
  <c r="S16" i="14" s="1"/>
  <c r="AI40" i="14"/>
  <c r="AQ40" i="14"/>
  <c r="BW40" i="14"/>
  <c r="CE40" i="14"/>
  <c r="A46" i="14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V33" i="14"/>
  <c r="V37" i="14" s="1"/>
  <c r="V11" i="14" s="1"/>
  <c r="I37" i="14"/>
  <c r="I11" i="14" s="1"/>
  <c r="I13" i="14" s="1"/>
  <c r="I16" i="14" s="1"/>
  <c r="AT40" i="14"/>
  <c r="K40" i="14"/>
  <c r="AD40" i="14"/>
  <c r="BO40" i="14"/>
  <c r="Y37" i="14"/>
  <c r="Y11" i="14" s="1"/>
  <c r="Y13" i="14" s="1"/>
  <c r="Y16" i="14" s="1"/>
  <c r="AL33" i="14"/>
  <c r="BU37" i="14"/>
  <c r="BU11" i="14" s="1"/>
  <c r="N40" i="14"/>
  <c r="AY40" i="14"/>
  <c r="BR40" i="14"/>
  <c r="BJ33" i="14"/>
  <c r="BJ37" i="14" s="1"/>
  <c r="BJ11" i="14" s="1"/>
  <c r="BJ13" i="14" s="1"/>
  <c r="BJ18" i="14" s="1"/>
  <c r="BJ29" i="14" s="1"/>
  <c r="AI9" i="14"/>
  <c r="F13" i="14"/>
  <c r="F16" i="14" s="1"/>
  <c r="F27" i="14" s="1"/>
  <c r="CC37" i="14"/>
  <c r="CC11" i="14" s="1"/>
  <c r="CH40" i="14"/>
  <c r="S40" i="14"/>
  <c r="Q37" i="14"/>
  <c r="Q11" i="14" s="1"/>
  <c r="BZ37" i="14"/>
  <c r="BZ11" i="14" s="1"/>
  <c r="AO37" i="14"/>
  <c r="AO11" i="14" s="1"/>
  <c r="AO13" i="14" s="1"/>
  <c r="AO16" i="14" s="1"/>
  <c r="BM37" i="14"/>
  <c r="BM11" i="14" s="1"/>
  <c r="CE9" i="14"/>
  <c r="F33" i="14"/>
  <c r="F37" i="14" s="1"/>
  <c r="F11" i="14" s="1"/>
  <c r="BE37" i="14"/>
  <c r="BE11" i="14" s="1"/>
  <c r="BG40" i="14"/>
  <c r="L40" i="14"/>
  <c r="Q40" i="14"/>
  <c r="AG40" i="14"/>
  <c r="BM40" i="14"/>
  <c r="AG37" i="14"/>
  <c r="AG11" i="14" s="1"/>
  <c r="AG13" i="14" s="1"/>
  <c r="AG16" i="14" s="1"/>
  <c r="CH9" i="14"/>
  <c r="CH13" i="14" s="1"/>
  <c r="CH16" i="14" s="1"/>
  <c r="CC40" i="14"/>
  <c r="CI13" i="14"/>
  <c r="CI16" i="14" s="1"/>
  <c r="AT13" i="14"/>
  <c r="AT16" i="14" s="1"/>
  <c r="AT27" i="14" s="1"/>
  <c r="Q9" i="14"/>
  <c r="CC9" i="14"/>
  <c r="CC13" i="14" s="1"/>
  <c r="CC18" i="14" s="1"/>
  <c r="CC29" i="14" s="1"/>
  <c r="CB37" i="14"/>
  <c r="CB11" i="14" s="1"/>
  <c r="CB13" i="14" s="1"/>
  <c r="CB16" i="14" s="1"/>
  <c r="AV37" i="14"/>
  <c r="AV11" i="14" s="1"/>
  <c r="AV13" i="14" s="1"/>
  <c r="AV18" i="14" s="1"/>
  <c r="AV29" i="14" s="1"/>
  <c r="BM9" i="14"/>
  <c r="X37" i="14"/>
  <c r="X11" i="14" s="1"/>
  <c r="X13" i="14" s="1"/>
  <c r="X18" i="14" s="1"/>
  <c r="X29" i="14" s="1"/>
  <c r="AI37" i="14"/>
  <c r="AI11" i="14" s="1"/>
  <c r="AW37" i="14"/>
  <c r="AW11" i="14" s="1"/>
  <c r="AW13" i="14" s="1"/>
  <c r="AW18" i="14" s="1"/>
  <c r="AW29" i="14" s="1"/>
  <c r="CD37" i="14"/>
  <c r="CD11" i="14" s="1"/>
  <c r="CD13" i="14" s="1"/>
  <c r="CD18" i="14" s="1"/>
  <c r="CD29" i="14" s="1"/>
  <c r="AW40" i="14"/>
  <c r="BR13" i="14"/>
  <c r="BR16" i="14" s="1"/>
  <c r="BR27" i="14" s="1"/>
  <c r="AL37" i="14"/>
  <c r="AL11" i="14" s="1"/>
  <c r="AL13" i="14" s="1"/>
  <c r="AL16" i="14" s="1"/>
  <c r="AL27" i="14" s="1"/>
  <c r="BG13" i="14"/>
  <c r="BG18" i="14" s="1"/>
  <c r="BG29" i="14" s="1"/>
  <c r="BS13" i="14"/>
  <c r="BS16" i="14" s="1"/>
  <c r="AD13" i="14"/>
  <c r="AD16" i="14" s="1"/>
  <c r="AW6" i="14"/>
  <c r="AQ6" i="14"/>
  <c r="AV6" i="14"/>
  <c r="AY6" i="14"/>
  <c r="AU6" i="14"/>
  <c r="AT6" i="14"/>
  <c r="BA6" i="14"/>
  <c r="AS6" i="14"/>
  <c r="AZ6" i="14"/>
  <c r="AR6" i="14"/>
  <c r="AX6" i="14"/>
  <c r="AB40" i="14"/>
  <c r="AB33" i="14"/>
  <c r="AB37" i="14" s="1"/>
  <c r="AB11" i="14" s="1"/>
  <c r="BX40" i="14"/>
  <c r="BX33" i="14"/>
  <c r="BX37" i="14" s="1"/>
  <c r="BX11" i="14" s="1"/>
  <c r="BX13" i="14" s="1"/>
  <c r="BX16" i="14" s="1"/>
  <c r="V13" i="14"/>
  <c r="V16" i="14" s="1"/>
  <c r="BU13" i="14"/>
  <c r="BU16" i="14" s="1"/>
  <c r="L33" i="14"/>
  <c r="L37" i="14" s="1"/>
  <c r="L11" i="14" s="1"/>
  <c r="BP40" i="14"/>
  <c r="BP33" i="14"/>
  <c r="BP37" i="14" s="1"/>
  <c r="BP11" i="14" s="1"/>
  <c r="AH13" i="14"/>
  <c r="AH16" i="14" s="1"/>
  <c r="S18" i="14"/>
  <c r="S29" i="14" s="1"/>
  <c r="BB13" i="14"/>
  <c r="BB18" i="14" s="1"/>
  <c r="BB29" i="14" s="1"/>
  <c r="T22" i="14"/>
  <c r="S27" i="14"/>
  <c r="AZ40" i="14"/>
  <c r="AZ33" i="14"/>
  <c r="AZ37" i="14" s="1"/>
  <c r="AZ11" i="14" s="1"/>
  <c r="AZ13" i="14" s="1"/>
  <c r="AZ16" i="14" s="1"/>
  <c r="AR40" i="14"/>
  <c r="AR33" i="14"/>
  <c r="AR37" i="14" s="1"/>
  <c r="AR11" i="14" s="1"/>
  <c r="AR13" i="14" s="1"/>
  <c r="AR16" i="14" s="1"/>
  <c r="AJ40" i="14"/>
  <c r="AJ33" i="14"/>
  <c r="AJ37" i="14" s="1"/>
  <c r="AJ11" i="14" s="1"/>
  <c r="CF40" i="14"/>
  <c r="CF33" i="14"/>
  <c r="CF37" i="14" s="1"/>
  <c r="CF11" i="14" s="1"/>
  <c r="CF13" i="14" s="1"/>
  <c r="CF16" i="14" s="1"/>
  <c r="BV13" i="14"/>
  <c r="BV18" i="14" s="1"/>
  <c r="BV29" i="14" s="1"/>
  <c r="Z13" i="14"/>
  <c r="Z18" i="14" s="1"/>
  <c r="Z29" i="14" s="1"/>
  <c r="CA13" i="14"/>
  <c r="CA18" i="14" s="1"/>
  <c r="CA29" i="14" s="1"/>
  <c r="T40" i="14"/>
  <c r="T33" i="14"/>
  <c r="T37" i="14" s="1"/>
  <c r="T11" i="14" s="1"/>
  <c r="BH40" i="14"/>
  <c r="BH33" i="14"/>
  <c r="BH37" i="14" s="1"/>
  <c r="BH11" i="14" s="1"/>
  <c r="AP13" i="14"/>
  <c r="AP18" i="14" s="1"/>
  <c r="AP29" i="14" s="1"/>
  <c r="BN13" i="14"/>
  <c r="BN16" i="14" s="1"/>
  <c r="R13" i="14"/>
  <c r="R18" i="14" s="1"/>
  <c r="R29" i="14" s="1"/>
  <c r="AA13" i="14"/>
  <c r="AA16" i="14" s="1"/>
  <c r="P37" i="14"/>
  <c r="P11" i="14" s="1"/>
  <c r="P13" i="14" s="1"/>
  <c r="P16" i="14" s="1"/>
  <c r="BT37" i="14"/>
  <c r="BT11" i="14" s="1"/>
  <c r="M40" i="14"/>
  <c r="M33" i="14"/>
  <c r="M37" i="14" s="1"/>
  <c r="M11" i="14" s="1"/>
  <c r="U40" i="14"/>
  <c r="U33" i="14"/>
  <c r="U37" i="14" s="1"/>
  <c r="U11" i="14" s="1"/>
  <c r="U13" i="14" s="1"/>
  <c r="U16" i="14" s="1"/>
  <c r="AC40" i="14"/>
  <c r="AC33" i="14"/>
  <c r="AC37" i="14" s="1"/>
  <c r="AC11" i="14" s="1"/>
  <c r="AC13" i="14" s="1"/>
  <c r="AC16" i="14" s="1"/>
  <c r="AK40" i="14"/>
  <c r="AK33" i="14"/>
  <c r="AK37" i="14" s="1"/>
  <c r="AK11" i="14" s="1"/>
  <c r="AS40" i="14"/>
  <c r="AS33" i="14"/>
  <c r="AS37" i="14" s="1"/>
  <c r="AS11" i="14" s="1"/>
  <c r="AS13" i="14" s="1"/>
  <c r="AS16" i="14" s="1"/>
  <c r="BA40" i="14"/>
  <c r="BA33" i="14"/>
  <c r="BA37" i="14" s="1"/>
  <c r="BA11" i="14" s="1"/>
  <c r="BA13" i="14" s="1"/>
  <c r="BA16" i="14" s="1"/>
  <c r="BI40" i="14"/>
  <c r="BI33" i="14"/>
  <c r="BI37" i="14" s="1"/>
  <c r="BI11" i="14" s="1"/>
  <c r="BI13" i="14" s="1"/>
  <c r="BI16" i="14" s="1"/>
  <c r="BQ40" i="14"/>
  <c r="BQ33" i="14"/>
  <c r="BQ37" i="14" s="1"/>
  <c r="BQ11" i="14" s="1"/>
  <c r="BY40" i="14"/>
  <c r="BY33" i="14"/>
  <c r="CG40" i="14"/>
  <c r="CG33" i="14"/>
  <c r="CG37" i="14" s="1"/>
  <c r="CG11" i="14" s="1"/>
  <c r="CG13" i="14" s="1"/>
  <c r="CG16" i="14" s="1"/>
  <c r="CE37" i="14"/>
  <c r="CE11" i="14" s="1"/>
  <c r="H37" i="14"/>
  <c r="H11" i="14" s="1"/>
  <c r="AN37" i="14"/>
  <c r="AN11" i="14" s="1"/>
  <c r="AN13" i="14" s="1"/>
  <c r="AN16" i="14" s="1"/>
  <c r="AY37" i="14"/>
  <c r="AY11" i="14" s="1"/>
  <c r="BL37" i="14"/>
  <c r="BL11" i="14" s="1"/>
  <c r="G40" i="14"/>
  <c r="O40" i="14"/>
  <c r="W40" i="14"/>
  <c r="AE40" i="14"/>
  <c r="AM40" i="14"/>
  <c r="AU40" i="14"/>
  <c r="BC40" i="14"/>
  <c r="BK40" i="14"/>
  <c r="BS40" i="14"/>
  <c r="CA40" i="14"/>
  <c r="CI40" i="14"/>
  <c r="H40" i="14"/>
  <c r="P40" i="14"/>
  <c r="X40" i="14"/>
  <c r="AF40" i="14"/>
  <c r="AN40" i="14"/>
  <c r="AV40" i="14"/>
  <c r="BD40" i="14"/>
  <c r="BL40" i="14"/>
  <c r="BT40" i="14"/>
  <c r="CB40" i="14"/>
  <c r="CJ40" i="14"/>
  <c r="AF37" i="14"/>
  <c r="AF11" i="14" s="1"/>
  <c r="BD37" i="14"/>
  <c r="BD11" i="14" s="1"/>
  <c r="BD13" i="14" s="1"/>
  <c r="BD16" i="14" s="1"/>
  <c r="CJ37" i="14"/>
  <c r="CJ11" i="14" s="1"/>
  <c r="CJ13" i="14" s="1"/>
  <c r="CJ16" i="14" s="1"/>
  <c r="K37" i="14"/>
  <c r="K11" i="14" s="1"/>
  <c r="AQ37" i="14"/>
  <c r="AQ11" i="14" s="1"/>
  <c r="BO37" i="14"/>
  <c r="BO11" i="14" s="1"/>
  <c r="G33" i="14"/>
  <c r="G37" i="14" s="1"/>
  <c r="G11" i="14" s="1"/>
  <c r="G13" i="14" s="1"/>
  <c r="G16" i="14" s="1"/>
  <c r="G27" i="14" s="1"/>
  <c r="O33" i="14"/>
  <c r="O37" i="14" s="1"/>
  <c r="O11" i="14" s="1"/>
  <c r="O13" i="14" s="1"/>
  <c r="O16" i="14" s="1"/>
  <c r="W33" i="14"/>
  <c r="W37" i="14" s="1"/>
  <c r="W11" i="14" s="1"/>
  <c r="W13" i="14" s="1"/>
  <c r="W16" i="14" s="1"/>
  <c r="AE33" i="14"/>
  <c r="AE37" i="14" s="1"/>
  <c r="AE11" i="14" s="1"/>
  <c r="AM33" i="14"/>
  <c r="AM37" i="14" s="1"/>
  <c r="AM11" i="14" s="1"/>
  <c r="AU33" i="14"/>
  <c r="AU37" i="14" s="1"/>
  <c r="AU11" i="14" s="1"/>
  <c r="AU13" i="14" s="1"/>
  <c r="AU16" i="14" s="1"/>
  <c r="BC33" i="14"/>
  <c r="BC37" i="14" s="1"/>
  <c r="BC11" i="14" s="1"/>
  <c r="CA41" i="2"/>
  <c r="CB41" i="2"/>
  <c r="CC41" i="2"/>
  <c r="CD41" i="2"/>
  <c r="CE41" i="2"/>
  <c r="CF41" i="2"/>
  <c r="CG41" i="2"/>
  <c r="CH41" i="2"/>
  <c r="CI41" i="2"/>
  <c r="CJ41" i="2"/>
  <c r="BZ41" i="2"/>
  <c r="AI13" i="14" l="1"/>
  <c r="AI16" i="14" s="1"/>
  <c r="AI27" i="14" s="1"/>
  <c r="I18" i="14"/>
  <c r="I29" i="14" s="1"/>
  <c r="AO18" i="14"/>
  <c r="AO29" i="14" s="1"/>
  <c r="BM13" i="14"/>
  <c r="BM16" i="14" s="1"/>
  <c r="CX37" i="14"/>
  <c r="AY12" i="15"/>
  <c r="AY12" i="19"/>
  <c r="CX11" i="14"/>
  <c r="A97" i="14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F18" i="14"/>
  <c r="F29" i="14" s="1"/>
  <c r="BE13" i="14"/>
  <c r="BE16" i="14" s="1"/>
  <c r="Q13" i="14"/>
  <c r="Q18" i="14" s="1"/>
  <c r="Q29" i="14" s="1"/>
  <c r="CK13" i="14"/>
  <c r="CX13" i="14" s="1"/>
  <c r="CI18" i="14"/>
  <c r="CI29" i="14" s="1"/>
  <c r="BR18" i="14"/>
  <c r="BR29" i="14" s="1"/>
  <c r="CH18" i="14"/>
  <c r="CH29" i="14" s="1"/>
  <c r="S30" i="14"/>
  <c r="AT18" i="14"/>
  <c r="AT29" i="14" s="1"/>
  <c r="AT30" i="14" s="1"/>
  <c r="Q16" i="14"/>
  <c r="CB18" i="14"/>
  <c r="CB29" i="14" s="1"/>
  <c r="AG18" i="14"/>
  <c r="AG29" i="14" s="1"/>
  <c r="BG16" i="14"/>
  <c r="BG27" i="14" s="1"/>
  <c r="BG30" i="14" s="1"/>
  <c r="BU18" i="14"/>
  <c r="BU29" i="14" s="1"/>
  <c r="BM18" i="14"/>
  <c r="BM29" i="14" s="1"/>
  <c r="AP16" i="14"/>
  <c r="AP27" i="14" s="1"/>
  <c r="AP30" i="14" s="1"/>
  <c r="BW18" i="14"/>
  <c r="BW29" i="14" s="1"/>
  <c r="AX16" i="14"/>
  <c r="AX19" i="14" s="1"/>
  <c r="Z16" i="14"/>
  <c r="Z27" i="14" s="1"/>
  <c r="Z30" i="14" s="1"/>
  <c r="Y18" i="14"/>
  <c r="Y29" i="14" s="1"/>
  <c r="X16" i="14"/>
  <c r="X19" i="14" s="1"/>
  <c r="BR30" i="14"/>
  <c r="CD16" i="14"/>
  <c r="CD27" i="14" s="1"/>
  <c r="CD30" i="14" s="1"/>
  <c r="BK18" i="14"/>
  <c r="BK29" i="14" s="1"/>
  <c r="R16" i="14"/>
  <c r="R19" i="14" s="1"/>
  <c r="AH18" i="14"/>
  <c r="AH29" i="14" s="1"/>
  <c r="BN18" i="14"/>
  <c r="BN29" i="14" s="1"/>
  <c r="BJ16" i="14"/>
  <c r="BJ19" i="14" s="1"/>
  <c r="S19" i="14"/>
  <c r="J16" i="14"/>
  <c r="J19" i="14" s="1"/>
  <c r="BV16" i="14"/>
  <c r="BV27" i="14" s="1"/>
  <c r="BV30" i="14" s="1"/>
  <c r="Q19" i="14"/>
  <c r="AL18" i="14"/>
  <c r="AL29" i="14" s="1"/>
  <c r="AL30" i="14" s="1"/>
  <c r="AV16" i="14"/>
  <c r="AV19" i="14" s="1"/>
  <c r="CA16" i="14"/>
  <c r="CA19" i="14" s="1"/>
  <c r="V18" i="14"/>
  <c r="V29" i="14" s="1"/>
  <c r="N18" i="14"/>
  <c r="N29" i="14" s="1"/>
  <c r="BW27" i="14"/>
  <c r="AR27" i="14"/>
  <c r="AZ27" i="14"/>
  <c r="BN27" i="14"/>
  <c r="CG27" i="14"/>
  <c r="BI27" i="14"/>
  <c r="P27" i="14"/>
  <c r="BX27" i="14"/>
  <c r="CF27" i="14"/>
  <c r="N27" i="14"/>
  <c r="AN27" i="14"/>
  <c r="BA27" i="14"/>
  <c r="BD27" i="14"/>
  <c r="AU27" i="14"/>
  <c r="Y27" i="14"/>
  <c r="O27" i="14"/>
  <c r="AS27" i="14"/>
  <c r="AC27" i="14"/>
  <c r="CB27" i="14"/>
  <c r="AY13" i="14"/>
  <c r="AY16" i="14" s="1"/>
  <c r="BY37" i="14"/>
  <c r="AA18" i="14"/>
  <c r="AA29" i="14" s="1"/>
  <c r="AG27" i="14"/>
  <c r="AO27" i="14"/>
  <c r="AO30" i="14" s="1"/>
  <c r="AO19" i="14"/>
  <c r="AW16" i="14"/>
  <c r="BZ16" i="14"/>
  <c r="BU27" i="14"/>
  <c r="BS18" i="14"/>
  <c r="BS29" i="14" s="1"/>
  <c r="W18" i="14"/>
  <c r="W29" i="14" s="1"/>
  <c r="I27" i="14"/>
  <c r="BT13" i="14"/>
  <c r="BT16" i="14" s="1"/>
  <c r="AD18" i="14"/>
  <c r="AD29" i="14" s="1"/>
  <c r="BB16" i="14"/>
  <c r="K13" i="14"/>
  <c r="K16" i="14" s="1"/>
  <c r="CI27" i="14"/>
  <c r="BF16" i="14"/>
  <c r="AQ13" i="14"/>
  <c r="AQ16" i="14" s="1"/>
  <c r="BM27" i="14"/>
  <c r="BE27" i="14"/>
  <c r="BX18" i="14"/>
  <c r="BX29" i="14" s="1"/>
  <c r="AD27" i="14"/>
  <c r="BK27" i="14"/>
  <c r="CJ18" i="14"/>
  <c r="CJ29" i="14" s="1"/>
  <c r="O18" i="14"/>
  <c r="O29" i="14" s="1"/>
  <c r="BD18" i="14"/>
  <c r="BD29" i="14" s="1"/>
  <c r="CE13" i="14"/>
  <c r="CE16" i="14" s="1"/>
  <c r="P18" i="14"/>
  <c r="P29" i="14" s="1"/>
  <c r="AJ13" i="14"/>
  <c r="AJ16" i="14" s="1"/>
  <c r="BQ13" i="14"/>
  <c r="BQ16" i="14" s="1"/>
  <c r="AK13" i="14"/>
  <c r="AK16" i="14" s="1"/>
  <c r="L13" i="14"/>
  <c r="L16" i="14" s="1"/>
  <c r="AB13" i="14"/>
  <c r="AB16" i="14" s="1"/>
  <c r="H13" i="14"/>
  <c r="H16" i="14" s="1"/>
  <c r="M13" i="14"/>
  <c r="M16" i="14" s="1"/>
  <c r="AU18" i="14"/>
  <c r="AU29" i="14" s="1"/>
  <c r="AM13" i="14"/>
  <c r="AM16" i="14" s="1"/>
  <c r="AS18" i="14"/>
  <c r="AS29" i="14" s="1"/>
  <c r="T13" i="14"/>
  <c r="T16" i="14" s="1"/>
  <c r="T27" i="14" s="1"/>
  <c r="BS27" i="14"/>
  <c r="CF18" i="14"/>
  <c r="CF29" i="14" s="1"/>
  <c r="AZ18" i="14"/>
  <c r="AZ29" i="14" s="1"/>
  <c r="AE13" i="14"/>
  <c r="AE16" i="14" s="1"/>
  <c r="G18" i="14"/>
  <c r="G29" i="14" s="1"/>
  <c r="G30" i="14" s="1"/>
  <c r="BI18" i="14"/>
  <c r="BI29" i="14" s="1"/>
  <c r="AC18" i="14"/>
  <c r="AC29" i="14" s="1"/>
  <c r="AA27" i="14"/>
  <c r="BC13" i="14"/>
  <c r="BC16" i="14" s="1"/>
  <c r="AH27" i="14"/>
  <c r="BL13" i="14"/>
  <c r="BL16" i="14" s="1"/>
  <c r="AF13" i="14"/>
  <c r="AF16" i="14" s="1"/>
  <c r="BR19" i="14"/>
  <c r="BP13" i="14"/>
  <c r="BP16" i="14" s="1"/>
  <c r="Q27" i="14"/>
  <c r="Q30" i="14" s="1"/>
  <c r="AN18" i="14"/>
  <c r="AN29" i="14" s="1"/>
  <c r="CG18" i="14"/>
  <c r="CG29" i="14" s="1"/>
  <c r="BA18" i="14"/>
  <c r="BA29" i="14" s="1"/>
  <c r="U18" i="14"/>
  <c r="U29" i="14" s="1"/>
  <c r="BH13" i="14"/>
  <c r="BH16" i="14" s="1"/>
  <c r="AR18" i="14"/>
  <c r="AR29" i="14" s="1"/>
  <c r="CH27" i="14"/>
  <c r="CH19" i="14"/>
  <c r="CC16" i="14"/>
  <c r="F30" i="14"/>
  <c r="U22" i="14"/>
  <c r="CJ27" i="14"/>
  <c r="BO13" i="14"/>
  <c r="BO16" i="14" s="1"/>
  <c r="CL22" i="2"/>
  <c r="CL24" i="2"/>
  <c r="F19" i="14" l="1"/>
  <c r="AP19" i="14"/>
  <c r="CH30" i="14"/>
  <c r="J27" i="14"/>
  <c r="J30" i="14" s="1"/>
  <c r="I19" i="14"/>
  <c r="I30" i="14"/>
  <c r="AT19" i="14"/>
  <c r="AI18" i="14"/>
  <c r="AI29" i="14" s="1"/>
  <c r="AI30" i="14" s="1"/>
  <c r="CI19" i="14"/>
  <c r="BG19" i="14"/>
  <c r="CI30" i="14"/>
  <c r="AG30" i="14"/>
  <c r="BE18" i="14"/>
  <c r="CK18" i="14"/>
  <c r="CK29" i="14" s="1"/>
  <c r="CX29" i="14" s="1"/>
  <c r="CK16" i="14"/>
  <c r="CK19" i="14" s="1"/>
  <c r="CA27" i="14"/>
  <c r="CA30" i="14" s="1"/>
  <c r="BJ27" i="14"/>
  <c r="BJ30" i="14" s="1"/>
  <c r="BU19" i="14"/>
  <c r="AA19" i="14"/>
  <c r="CB30" i="14"/>
  <c r="AV27" i="14"/>
  <c r="AV30" i="14" s="1"/>
  <c r="AG19" i="14"/>
  <c r="Y19" i="14"/>
  <c r="AH19" i="14"/>
  <c r="BU30" i="14"/>
  <c r="Y30" i="14"/>
  <c r="BM19" i="14"/>
  <c r="AE18" i="14"/>
  <c r="AE29" i="14" s="1"/>
  <c r="BW30" i="14"/>
  <c r="BV19" i="14"/>
  <c r="AH30" i="14"/>
  <c r="R27" i="14"/>
  <c r="R30" i="14" s="1"/>
  <c r="Z19" i="14"/>
  <c r="N19" i="14"/>
  <c r="N30" i="14"/>
  <c r="CB19" i="14"/>
  <c r="AX27" i="14"/>
  <c r="AX30" i="14" s="1"/>
  <c r="BW19" i="14"/>
  <c r="AM18" i="14"/>
  <c r="AM29" i="14" s="1"/>
  <c r="BK30" i="14"/>
  <c r="BK19" i="14"/>
  <c r="CF19" i="14"/>
  <c r="CD19" i="14"/>
  <c r="K18" i="14"/>
  <c r="K29" i="14" s="1"/>
  <c r="BN30" i="14"/>
  <c r="BM30" i="14"/>
  <c r="BN19" i="14"/>
  <c r="M18" i="14"/>
  <c r="M29" i="14" s="1"/>
  <c r="O30" i="14"/>
  <c r="CG30" i="14"/>
  <c r="BH18" i="14"/>
  <c r="BH29" i="14" s="1"/>
  <c r="AF18" i="14"/>
  <c r="AF29" i="14" s="1"/>
  <c r="AL19" i="14"/>
  <c r="AU19" i="14"/>
  <c r="BP18" i="14"/>
  <c r="BP29" i="14" s="1"/>
  <c r="AA30" i="14"/>
  <c r="BX30" i="14"/>
  <c r="V19" i="14"/>
  <c r="BO18" i="14"/>
  <c r="BO29" i="14" s="1"/>
  <c r="AC30" i="14"/>
  <c r="BA19" i="14"/>
  <c r="P30" i="14"/>
  <c r="BQ27" i="14"/>
  <c r="BQ18" i="14"/>
  <c r="BQ29" i="14" s="1"/>
  <c r="AY18" i="14"/>
  <c r="AY29" i="14" s="1"/>
  <c r="O19" i="14"/>
  <c r="BA30" i="14"/>
  <c r="G19" i="14"/>
  <c r="AF27" i="14"/>
  <c r="AE27" i="14"/>
  <c r="T18" i="14"/>
  <c r="T29" i="14" s="1"/>
  <c r="T30" i="14" s="1"/>
  <c r="M27" i="14"/>
  <c r="AJ18" i="14"/>
  <c r="AJ29" i="14" s="1"/>
  <c r="BZ19" i="14"/>
  <c r="BZ27" i="14"/>
  <c r="BZ30" i="14" s="1"/>
  <c r="AN30" i="14"/>
  <c r="BX19" i="14"/>
  <c r="H27" i="14"/>
  <c r="AQ27" i="14"/>
  <c r="BT27" i="14"/>
  <c r="AW27" i="14"/>
  <c r="AW30" i="14" s="1"/>
  <c r="AW19" i="14"/>
  <c r="AN19" i="14"/>
  <c r="AZ30" i="14"/>
  <c r="CJ30" i="14"/>
  <c r="BP27" i="14"/>
  <c r="AB18" i="14"/>
  <c r="AB29" i="14" s="1"/>
  <c r="AD19" i="14"/>
  <c r="BF27" i="14"/>
  <c r="BF30" i="14" s="1"/>
  <c r="BF19" i="14"/>
  <c r="AQ18" i="14"/>
  <c r="AQ29" i="14" s="1"/>
  <c r="AC19" i="14"/>
  <c r="AU30" i="14"/>
  <c r="P19" i="14"/>
  <c r="AZ19" i="14"/>
  <c r="AK18" i="14"/>
  <c r="AK29" i="14" s="1"/>
  <c r="AK27" i="14"/>
  <c r="AY27" i="14"/>
  <c r="CJ19" i="14"/>
  <c r="AB27" i="14"/>
  <c r="AD30" i="14"/>
  <c r="BY11" i="14"/>
  <c r="BI19" i="14"/>
  <c r="AR19" i="14"/>
  <c r="BH27" i="14"/>
  <c r="BC27" i="14"/>
  <c r="BL18" i="14"/>
  <c r="BL29" i="14" s="1"/>
  <c r="BS19" i="14"/>
  <c r="AM19" i="14"/>
  <c r="AM27" i="14"/>
  <c r="AM30" i="14" s="1"/>
  <c r="L18" i="14"/>
  <c r="L29" i="14" s="1"/>
  <c r="CE18" i="14"/>
  <c r="CE29" i="14" s="1"/>
  <c r="H18" i="14"/>
  <c r="H29" i="14" s="1"/>
  <c r="AS19" i="14"/>
  <c r="BD30" i="14"/>
  <c r="W19" i="14"/>
  <c r="BI30" i="14"/>
  <c r="AR30" i="14"/>
  <c r="CC27" i="14"/>
  <c r="CC30" i="14" s="1"/>
  <c r="CC19" i="14"/>
  <c r="BL27" i="14"/>
  <c r="AJ27" i="14"/>
  <c r="CE27" i="14"/>
  <c r="BO27" i="14"/>
  <c r="U27" i="14"/>
  <c r="U30" i="14" s="1"/>
  <c r="V22" i="14"/>
  <c r="BS30" i="14"/>
  <c r="L27" i="14"/>
  <c r="K27" i="14"/>
  <c r="BB27" i="14"/>
  <c r="BB30" i="14" s="1"/>
  <c r="BB19" i="14"/>
  <c r="BT18" i="14"/>
  <c r="BT29" i="14" s="1"/>
  <c r="BC18" i="14"/>
  <c r="BC29" i="14" s="1"/>
  <c r="AS30" i="14"/>
  <c r="BD19" i="14"/>
  <c r="CF30" i="14"/>
  <c r="CG19" i="14"/>
  <c r="U19" i="14"/>
  <c r="AZ26" i="7"/>
  <c r="AZ27" i="7"/>
  <c r="AZ28" i="7"/>
  <c r="AI19" i="14" l="1"/>
  <c r="BP30" i="14"/>
  <c r="BE29" i="14"/>
  <c r="BE30" i="14" s="1"/>
  <c r="BE19" i="14"/>
  <c r="CX18" i="14"/>
  <c r="CX16" i="14"/>
  <c r="CK27" i="14"/>
  <c r="CX27" i="14" s="1"/>
  <c r="BO19" i="14"/>
  <c r="BP19" i="14"/>
  <c r="AE19" i="14"/>
  <c r="AE30" i="14"/>
  <c r="K30" i="14"/>
  <c r="BH19" i="14"/>
  <c r="BQ19" i="14"/>
  <c r="AF19" i="14"/>
  <c r="K19" i="14"/>
  <c r="BO30" i="14"/>
  <c r="AJ30" i="14"/>
  <c r="BT30" i="14"/>
  <c r="BL19" i="14"/>
  <c r="BC19" i="14"/>
  <c r="AQ30" i="14"/>
  <c r="M30" i="14"/>
  <c r="M19" i="14"/>
  <c r="BL30" i="14"/>
  <c r="AB19" i="14"/>
  <c r="BH30" i="14"/>
  <c r="BQ30" i="14"/>
  <c r="AF30" i="14"/>
  <c r="BT19" i="14"/>
  <c r="L19" i="14"/>
  <c r="CE19" i="14"/>
  <c r="AY19" i="14"/>
  <c r="AQ19" i="14"/>
  <c r="BC30" i="14"/>
  <c r="AB30" i="14"/>
  <c r="CE30" i="14"/>
  <c r="L30" i="14"/>
  <c r="AJ19" i="14"/>
  <c r="AY30" i="14"/>
  <c r="H30" i="14"/>
  <c r="BY13" i="14"/>
  <c r="AK19" i="14"/>
  <c r="H19" i="14"/>
  <c r="V27" i="14"/>
  <c r="V30" i="14" s="1"/>
  <c r="W22" i="14"/>
  <c r="T19" i="14"/>
  <c r="AK30" i="14"/>
  <c r="AO10" i="7"/>
  <c r="AP10" i="7"/>
  <c r="AQ10" i="7"/>
  <c r="AR10" i="7"/>
  <c r="AS10" i="7"/>
  <c r="AT10" i="7"/>
  <c r="AU10" i="7"/>
  <c r="AV10" i="7"/>
  <c r="AW10" i="7"/>
  <c r="AX10" i="7"/>
  <c r="AY10" i="7"/>
  <c r="AN10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10" i="7" l="1"/>
  <c r="CK30" i="14"/>
  <c r="CX30" i="14" s="1"/>
  <c r="BY16" i="14"/>
  <c r="BY18" i="14"/>
  <c r="X22" i="14"/>
  <c r="X27" i="14" s="1"/>
  <c r="X30" i="14" s="1"/>
  <c r="W27" i="14"/>
  <c r="W30" i="14" s="1"/>
  <c r="BZ34" i="2"/>
  <c r="CA34" i="2"/>
  <c r="CB34" i="2"/>
  <c r="CC34" i="2"/>
  <c r="CD34" i="2"/>
  <c r="CE34" i="2"/>
  <c r="CF34" i="2"/>
  <c r="CG34" i="2"/>
  <c r="CH34" i="2"/>
  <c r="CI34" i="2"/>
  <c r="CJ34" i="2"/>
  <c r="CK34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BY29" i="14" l="1"/>
  <c r="BY27" i="14"/>
  <c r="BY19" i="14"/>
  <c r="CX19" i="14" s="1"/>
  <c r="BY30" i="14" l="1"/>
  <c r="BZ33" i="2"/>
  <c r="BZ37" i="2" s="1"/>
  <c r="BZ11" i="2" s="1"/>
  <c r="CA33" i="2"/>
  <c r="CA37" i="2" s="1"/>
  <c r="CA11" i="2" s="1"/>
  <c r="CB33" i="2"/>
  <c r="CB37" i="2" s="1"/>
  <c r="CB11" i="2" s="1"/>
  <c r="CC33" i="2"/>
  <c r="CC37" i="2" s="1"/>
  <c r="CC11" i="2" s="1"/>
  <c r="CD33" i="2"/>
  <c r="CD37" i="2" s="1"/>
  <c r="CD11" i="2" s="1"/>
  <c r="CE33" i="2"/>
  <c r="CE37" i="2" s="1"/>
  <c r="CE11" i="2" s="1"/>
  <c r="CF33" i="2"/>
  <c r="CF37" i="2" s="1"/>
  <c r="CF11" i="2" s="1"/>
  <c r="CG33" i="2"/>
  <c r="CG37" i="2" s="1"/>
  <c r="CG11" i="2" s="1"/>
  <c r="CH33" i="2"/>
  <c r="CH37" i="2" s="1"/>
  <c r="CH11" i="2" s="1"/>
  <c r="CI33" i="2"/>
  <c r="CI37" i="2" s="1"/>
  <c r="CI11" i="2" s="1"/>
  <c r="CJ33" i="2"/>
  <c r="CJ37" i="2" s="1"/>
  <c r="CJ11" i="2" s="1"/>
  <c r="CK33" i="2"/>
  <c r="BZ42" i="2"/>
  <c r="BZ9" i="2" s="1"/>
  <c r="CA42" i="2"/>
  <c r="CA9" i="2" s="1"/>
  <c r="CB42" i="2"/>
  <c r="CB9" i="2" s="1"/>
  <c r="CC42" i="2"/>
  <c r="CC9" i="2" s="1"/>
  <c r="CD42" i="2"/>
  <c r="CD9" i="2" s="1"/>
  <c r="CE42" i="2"/>
  <c r="CE9" i="2" s="1"/>
  <c r="CF42" i="2"/>
  <c r="CF9" i="2" s="1"/>
  <c r="CG42" i="2"/>
  <c r="CG9" i="2" s="1"/>
  <c r="CH42" i="2"/>
  <c r="CH9" i="2" s="1"/>
  <c r="CI42" i="2"/>
  <c r="CI9" i="2" s="1"/>
  <c r="CJ42" i="2"/>
  <c r="CJ9" i="2" s="1"/>
  <c r="CK42" i="2"/>
  <c r="CK9" i="2" s="1"/>
  <c r="CD40" i="2"/>
  <c r="CG40" i="2"/>
  <c r="CK40" i="2"/>
  <c r="AO12" i="15" l="1"/>
  <c r="AO12" i="19"/>
  <c r="AT12" i="15"/>
  <c r="AT21" i="15" s="1"/>
  <c r="AT35" i="15" s="1"/>
  <c r="AT12" i="19"/>
  <c r="AO9" i="15"/>
  <c r="AO9" i="19"/>
  <c r="AS12" i="15"/>
  <c r="AS12" i="19"/>
  <c r="AS9" i="15"/>
  <c r="AS9" i="19"/>
  <c r="AX9" i="15"/>
  <c r="AX9" i="19"/>
  <c r="AW9" i="15"/>
  <c r="AW14" i="15" s="1"/>
  <c r="AW18" i="15" s="1"/>
  <c r="AW9" i="19"/>
  <c r="AV9" i="15"/>
  <c r="AV9" i="19"/>
  <c r="AN9" i="15"/>
  <c r="AN9" i="19"/>
  <c r="AR12" i="15"/>
  <c r="AR12" i="19"/>
  <c r="AW12" i="15"/>
  <c r="AW12" i="19"/>
  <c r="AP9" i="15"/>
  <c r="AP9" i="19"/>
  <c r="AU9" i="15"/>
  <c r="AU9" i="19"/>
  <c r="AQ12" i="15"/>
  <c r="AQ21" i="15" s="1"/>
  <c r="AQ35" i="15" s="1"/>
  <c r="AQ12" i="19"/>
  <c r="AT9" i="15"/>
  <c r="AT9" i="19"/>
  <c r="AX12" i="15"/>
  <c r="AX12" i="19"/>
  <c r="AP12" i="15"/>
  <c r="AP12" i="19"/>
  <c r="AR9" i="15"/>
  <c r="AR14" i="15" s="1"/>
  <c r="AR18" i="15" s="1"/>
  <c r="AR9" i="19"/>
  <c r="AV12" i="15"/>
  <c r="AV21" i="15" s="1"/>
  <c r="AV35" i="15" s="1"/>
  <c r="AV12" i="19"/>
  <c r="AN12" i="15"/>
  <c r="AN12" i="19"/>
  <c r="AY9" i="15"/>
  <c r="AY9" i="19"/>
  <c r="AQ9" i="15"/>
  <c r="AQ14" i="15" s="1"/>
  <c r="AQ20" i="15" s="1"/>
  <c r="AQ34" i="15" s="1"/>
  <c r="AQ9" i="19"/>
  <c r="AQ14" i="19" s="1"/>
  <c r="AU12" i="15"/>
  <c r="AU14" i="15" s="1"/>
  <c r="AU12" i="19"/>
  <c r="AP14" i="15"/>
  <c r="AP18" i="15"/>
  <c r="AO14" i="15"/>
  <c r="AO18" i="15" s="1"/>
  <c r="AX14" i="15"/>
  <c r="AV14" i="15"/>
  <c r="AV18" i="15" s="1"/>
  <c r="AN14" i="15"/>
  <c r="AN18" i="15" s="1"/>
  <c r="AT14" i="15"/>
  <c r="AT18" i="15" s="1"/>
  <c r="AP21" i="15"/>
  <c r="AP35" i="15" s="1"/>
  <c r="AS14" i="15"/>
  <c r="AS18" i="15"/>
  <c r="AN21" i="15"/>
  <c r="AN35" i="15" s="1"/>
  <c r="BL9" i="15"/>
  <c r="AW9" i="7"/>
  <c r="CI13" i="2"/>
  <c r="CI16" i="2" s="1"/>
  <c r="AS9" i="7"/>
  <c r="CE13" i="2"/>
  <c r="CE16" i="2" s="1"/>
  <c r="AO9" i="7"/>
  <c r="CA13" i="2"/>
  <c r="CA18" i="2" s="1"/>
  <c r="CA29" i="2" s="1"/>
  <c r="AW12" i="7"/>
  <c r="AS12" i="7"/>
  <c r="AO12" i="7"/>
  <c r="AV9" i="7"/>
  <c r="CH13" i="2"/>
  <c r="CH16" i="2" s="1"/>
  <c r="AR9" i="7"/>
  <c r="CD13" i="2"/>
  <c r="CD16" i="2" s="1"/>
  <c r="AN9" i="7"/>
  <c r="BZ13" i="2"/>
  <c r="BZ18" i="2" s="1"/>
  <c r="BZ29" i="2" s="1"/>
  <c r="AV12" i="7"/>
  <c r="AR12" i="7"/>
  <c r="AN12" i="7"/>
  <c r="AY9" i="7"/>
  <c r="AU9" i="7"/>
  <c r="CG13" i="2"/>
  <c r="CG16" i="2" s="1"/>
  <c r="AQ9" i="7"/>
  <c r="CC13" i="2"/>
  <c r="CC16" i="2" s="1"/>
  <c r="CK37" i="2"/>
  <c r="AU12" i="7"/>
  <c r="AQ12" i="7"/>
  <c r="CH40" i="2"/>
  <c r="AX9" i="7"/>
  <c r="CJ13" i="2"/>
  <c r="CJ16" i="2" s="1"/>
  <c r="AT9" i="7"/>
  <c r="CF13" i="2"/>
  <c r="CF16" i="2"/>
  <c r="AP9" i="7"/>
  <c r="CB13" i="2"/>
  <c r="CB18" i="2" s="1"/>
  <c r="CB29" i="2" s="1"/>
  <c r="CB16" i="2"/>
  <c r="AX12" i="7"/>
  <c r="AT12" i="7"/>
  <c r="CF18" i="2"/>
  <c r="CF29" i="2" s="1"/>
  <c r="AP12" i="7"/>
  <c r="CA40" i="2"/>
  <c r="CJ40" i="2"/>
  <c r="CF40" i="2"/>
  <c r="CB40" i="2"/>
  <c r="CI40" i="2"/>
  <c r="CE40" i="2"/>
  <c r="CC40" i="2"/>
  <c r="BZ40" i="2"/>
  <c r="AP14" i="19" l="1"/>
  <c r="AP18" i="19"/>
  <c r="AO21" i="15"/>
  <c r="AO35" i="15" s="1"/>
  <c r="AV14" i="19"/>
  <c r="AV18" i="19"/>
  <c r="BZ16" i="2"/>
  <c r="AQ19" i="15"/>
  <c r="AQ33" i="15" s="1"/>
  <c r="AU21" i="19"/>
  <c r="AU35" i="19" s="1"/>
  <c r="AT14" i="19"/>
  <c r="AT18" i="19" s="1"/>
  <c r="AW14" i="19"/>
  <c r="AO14" i="19"/>
  <c r="AO18" i="19"/>
  <c r="AQ18" i="15"/>
  <c r="AQ32" i="15" s="1"/>
  <c r="AQ36" i="15" s="1"/>
  <c r="AQ18" i="19"/>
  <c r="AQ20" i="19"/>
  <c r="AQ34" i="19" s="1"/>
  <c r="AQ19" i="19"/>
  <c r="AQ33" i="19" s="1"/>
  <c r="AR14" i="19"/>
  <c r="AR18" i="19"/>
  <c r="AQ21" i="19"/>
  <c r="AQ35" i="19" s="1"/>
  <c r="AR21" i="19"/>
  <c r="AR35" i="19" s="1"/>
  <c r="AX14" i="19"/>
  <c r="AX21" i="19" s="1"/>
  <c r="AX35" i="19" s="1"/>
  <c r="AT21" i="19"/>
  <c r="AT35" i="19" s="1"/>
  <c r="AY14" i="19"/>
  <c r="AY18" i="19"/>
  <c r="AU14" i="19"/>
  <c r="AN14" i="19"/>
  <c r="AN18" i="19"/>
  <c r="AS14" i="19"/>
  <c r="AS18" i="19"/>
  <c r="AO21" i="19"/>
  <c r="AO35" i="19" s="1"/>
  <c r="AT32" i="15"/>
  <c r="AO32" i="15"/>
  <c r="AW32" i="15"/>
  <c r="AR32" i="15"/>
  <c r="CH18" i="2"/>
  <c r="CH29" i="2" s="1"/>
  <c r="AS32" i="15"/>
  <c r="AS20" i="15"/>
  <c r="AS34" i="15" s="1"/>
  <c r="AS19" i="15"/>
  <c r="AS33" i="15" s="1"/>
  <c r="AS21" i="15"/>
  <c r="AS35" i="15" s="1"/>
  <c r="AX20" i="15"/>
  <c r="AX34" i="15" s="1"/>
  <c r="AX19" i="15"/>
  <c r="AX33" i="15" s="1"/>
  <c r="AR21" i="15"/>
  <c r="AR35" i="15" s="1"/>
  <c r="AX21" i="15"/>
  <c r="AX35" i="15" s="1"/>
  <c r="AN32" i="15"/>
  <c r="AO20" i="15"/>
  <c r="AO34" i="15" s="1"/>
  <c r="AO19" i="15"/>
  <c r="AO33" i="15" s="1"/>
  <c r="AU20" i="15"/>
  <c r="AU34" i="15" s="1"/>
  <c r="AU19" i="15"/>
  <c r="AU33" i="15" s="1"/>
  <c r="AU21" i="15"/>
  <c r="AU35" i="15" s="1"/>
  <c r="AN20" i="15"/>
  <c r="AN34" i="15" s="1"/>
  <c r="AN19" i="15"/>
  <c r="AN33" i="15" s="1"/>
  <c r="CA16" i="2"/>
  <c r="AR19" i="15"/>
  <c r="AR33" i="15" s="1"/>
  <c r="AR20" i="15"/>
  <c r="AR34" i="15" s="1"/>
  <c r="AT20" i="15"/>
  <c r="AT34" i="15" s="1"/>
  <c r="AT19" i="15"/>
  <c r="AT33" i="15" s="1"/>
  <c r="AV32" i="15"/>
  <c r="AW20" i="15"/>
  <c r="AW34" i="15" s="1"/>
  <c r="AW19" i="15"/>
  <c r="AW33" i="15" s="1"/>
  <c r="AV20" i="15"/>
  <c r="AV34" i="15" s="1"/>
  <c r="AV19" i="15"/>
  <c r="AV33" i="15" s="1"/>
  <c r="AP32" i="15"/>
  <c r="AP22" i="15"/>
  <c r="AW21" i="15"/>
  <c r="AW35" i="15" s="1"/>
  <c r="AU18" i="15"/>
  <c r="AX18" i="15"/>
  <c r="AP20" i="15"/>
  <c r="AP34" i="15" s="1"/>
  <c r="AP19" i="15"/>
  <c r="AP33" i="15" s="1"/>
  <c r="AP36" i="15" s="1"/>
  <c r="CG18" i="2"/>
  <c r="CG29" i="2" s="1"/>
  <c r="CE18" i="2"/>
  <c r="CE29" i="2" s="1"/>
  <c r="CJ18" i="2"/>
  <c r="CJ29" i="2" s="1"/>
  <c r="AP14" i="7"/>
  <c r="AP20" i="7" s="1"/>
  <c r="AP34" i="7" s="1"/>
  <c r="CC18" i="2"/>
  <c r="CC29" i="2" s="1"/>
  <c r="AN14" i="7"/>
  <c r="AN20" i="7" s="1"/>
  <c r="AN34" i="7" s="1"/>
  <c r="CI27" i="2"/>
  <c r="CD27" i="2"/>
  <c r="CC27" i="2"/>
  <c r="CC30" i="2" s="1"/>
  <c r="CJ27" i="2"/>
  <c r="CJ30" i="2" s="1"/>
  <c r="CK11" i="2"/>
  <c r="AQ14" i="7"/>
  <c r="AN18" i="7"/>
  <c r="CH27" i="2"/>
  <c r="CH30" i="2" s="1"/>
  <c r="CH19" i="2"/>
  <c r="CE27" i="2"/>
  <c r="CE30" i="2" s="1"/>
  <c r="CE19" i="2"/>
  <c r="CF27" i="2"/>
  <c r="CF30" i="2" s="1"/>
  <c r="CF19" i="2"/>
  <c r="CG27" i="2"/>
  <c r="CA27" i="2"/>
  <c r="CA30" i="2" s="1"/>
  <c r="CA19" i="2"/>
  <c r="AW14" i="7"/>
  <c r="AW21" i="7" s="1"/>
  <c r="AW35" i="7" s="1"/>
  <c r="CB27" i="2"/>
  <c r="CB30" i="2" s="1"/>
  <c r="CB19" i="2"/>
  <c r="AX14" i="7"/>
  <c r="AX21" i="7" s="1"/>
  <c r="AX35" i="7" s="1"/>
  <c r="CD18" i="2"/>
  <c r="CD29" i="2" s="1"/>
  <c r="BZ27" i="2"/>
  <c r="BZ30" i="2" s="1"/>
  <c r="BZ19" i="2"/>
  <c r="AV14" i="7"/>
  <c r="AS14" i="7"/>
  <c r="AT14" i="7"/>
  <c r="AT21" i="7" s="1"/>
  <c r="AT35" i="7" s="1"/>
  <c r="AU14" i="7"/>
  <c r="AU18" i="7" s="1"/>
  <c r="AR14" i="7"/>
  <c r="CI18" i="2"/>
  <c r="CI29" i="2" s="1"/>
  <c r="AO14" i="7"/>
  <c r="AO21" i="7" s="1"/>
  <c r="AO35" i="7" s="1"/>
  <c r="AB25" i="7"/>
  <c r="AC25" i="7"/>
  <c r="AD25" i="7"/>
  <c r="AE25" i="7"/>
  <c r="AF25" i="7"/>
  <c r="AG25" i="7"/>
  <c r="AH25" i="7"/>
  <c r="AI25" i="7"/>
  <c r="AJ25" i="7"/>
  <c r="AK25" i="7"/>
  <c r="AL25" i="7"/>
  <c r="AM25" i="7"/>
  <c r="AZ25" i="7" s="1"/>
  <c r="AT32" i="19" l="1"/>
  <c r="AQ22" i="15"/>
  <c r="AW18" i="19"/>
  <c r="AW19" i="19"/>
  <c r="AW33" i="19" s="1"/>
  <c r="AW20" i="19"/>
  <c r="AW34" i="19" s="1"/>
  <c r="AY32" i="19"/>
  <c r="AR20" i="19"/>
  <c r="AR34" i="19" s="1"/>
  <c r="AR19" i="19"/>
  <c r="AR33" i="19" s="1"/>
  <c r="AW21" i="19"/>
  <c r="AW35" i="19" s="1"/>
  <c r="AV20" i="19"/>
  <c r="AV34" i="19" s="1"/>
  <c r="AV19" i="19"/>
  <c r="AV33" i="19" s="1"/>
  <c r="AU20" i="19"/>
  <c r="AU34" i="19" s="1"/>
  <c r="AU19" i="19"/>
  <c r="AU33" i="19" s="1"/>
  <c r="AR32" i="19"/>
  <c r="AR36" i="19" s="1"/>
  <c r="AV32" i="19"/>
  <c r="AY21" i="19"/>
  <c r="AY35" i="19" s="1"/>
  <c r="AY20" i="19"/>
  <c r="AY34" i="19" s="1"/>
  <c r="AY19" i="19"/>
  <c r="AY33" i="19" s="1"/>
  <c r="AP32" i="19"/>
  <c r="AP18" i="7"/>
  <c r="AS32" i="19"/>
  <c r="AT20" i="19"/>
  <c r="AT34" i="19" s="1"/>
  <c r="AT19" i="19"/>
  <c r="AT33" i="19" s="1"/>
  <c r="AX20" i="19"/>
  <c r="AX34" i="19" s="1"/>
  <c r="AX19" i="19"/>
  <c r="AX33" i="19" s="1"/>
  <c r="CJ19" i="2"/>
  <c r="AS20" i="19"/>
  <c r="AS34" i="19" s="1"/>
  <c r="AS19" i="19"/>
  <c r="AS33" i="19" s="1"/>
  <c r="AX18" i="19"/>
  <c r="AQ32" i="19"/>
  <c r="AQ36" i="19" s="1"/>
  <c r="AQ22" i="19"/>
  <c r="AV21" i="19"/>
  <c r="AV35" i="19" s="1"/>
  <c r="AS21" i="19"/>
  <c r="AS35" i="19" s="1"/>
  <c r="AS36" i="19" s="1"/>
  <c r="AN32" i="19"/>
  <c r="AW36" i="15"/>
  <c r="AN20" i="19"/>
  <c r="AN34" i="19" s="1"/>
  <c r="AN19" i="19"/>
  <c r="AN33" i="19" s="1"/>
  <c r="AO32" i="19"/>
  <c r="AP21" i="19"/>
  <c r="AP35" i="19" s="1"/>
  <c r="AP20" i="19"/>
  <c r="AP34" i="19" s="1"/>
  <c r="AP19" i="19"/>
  <c r="AP33" i="19" s="1"/>
  <c r="CC19" i="2"/>
  <c r="AW22" i="15"/>
  <c r="AU18" i="19"/>
  <c r="AO20" i="19"/>
  <c r="AO34" i="19" s="1"/>
  <c r="AO19" i="19"/>
  <c r="AO33" i="19" s="1"/>
  <c r="AN21" i="19"/>
  <c r="AN35" i="19" s="1"/>
  <c r="AR22" i="15"/>
  <c r="AR36" i="15"/>
  <c r="BL12" i="15"/>
  <c r="AY14" i="15"/>
  <c r="AY21" i="15" s="1"/>
  <c r="AX32" i="15"/>
  <c r="AX36" i="15" s="1"/>
  <c r="AX22" i="15"/>
  <c r="AN21" i="7"/>
  <c r="AN35" i="7" s="1"/>
  <c r="AU22" i="15"/>
  <c r="AU32" i="15"/>
  <c r="AU36" i="15" s="1"/>
  <c r="AN22" i="15"/>
  <c r="AO22" i="15"/>
  <c r="CG19" i="2"/>
  <c r="AN36" i="15"/>
  <c r="AS22" i="15"/>
  <c r="AO36" i="15"/>
  <c r="CG30" i="2"/>
  <c r="AN19" i="7"/>
  <c r="AN33" i="7" s="1"/>
  <c r="AV22" i="15"/>
  <c r="AS36" i="15"/>
  <c r="AT22" i="15"/>
  <c r="AV36" i="15"/>
  <c r="AT36" i="15"/>
  <c r="AP19" i="7"/>
  <c r="AP33" i="7" s="1"/>
  <c r="AP21" i="7"/>
  <c r="AP35" i="7" s="1"/>
  <c r="CD19" i="2"/>
  <c r="AU32" i="7"/>
  <c r="AV19" i="7"/>
  <c r="AV33" i="7" s="1"/>
  <c r="AV20" i="7"/>
  <c r="AV34" i="7" s="1"/>
  <c r="AQ20" i="7"/>
  <c r="AQ34" i="7" s="1"/>
  <c r="AQ19" i="7"/>
  <c r="AQ33" i="7" s="1"/>
  <c r="CI19" i="2"/>
  <c r="AR20" i="7"/>
  <c r="AR34" i="7" s="1"/>
  <c r="AR19" i="7"/>
  <c r="AR33" i="7" s="1"/>
  <c r="AU20" i="7"/>
  <c r="AU34" i="7" s="1"/>
  <c r="AU19" i="7"/>
  <c r="AU33" i="7" s="1"/>
  <c r="AS18" i="7"/>
  <c r="AS19" i="7"/>
  <c r="AS33" i="7" s="1"/>
  <c r="AS20" i="7"/>
  <c r="AS34" i="7" s="1"/>
  <c r="AV21" i="7"/>
  <c r="AV35" i="7" s="1"/>
  <c r="AQ21" i="7"/>
  <c r="AQ35" i="7" s="1"/>
  <c r="AY12" i="7"/>
  <c r="CK13" i="2"/>
  <c r="CI30" i="2"/>
  <c r="AR18" i="7"/>
  <c r="AU21" i="7"/>
  <c r="AU35" i="7" s="1"/>
  <c r="AS21" i="7"/>
  <c r="AS35" i="7" s="1"/>
  <c r="AW18" i="7"/>
  <c r="AW19" i="7"/>
  <c r="AW33" i="7" s="1"/>
  <c r="AW20" i="7"/>
  <c r="AW34" i="7" s="1"/>
  <c r="AN32" i="7"/>
  <c r="AN22" i="7"/>
  <c r="AO18" i="7"/>
  <c r="AO19" i="7"/>
  <c r="AO33" i="7" s="1"/>
  <c r="AO20" i="7"/>
  <c r="AO34" i="7" s="1"/>
  <c r="AR21" i="7"/>
  <c r="AR35" i="7" s="1"/>
  <c r="AT18" i="7"/>
  <c r="AT20" i="7"/>
  <c r="AT34" i="7" s="1"/>
  <c r="AT19" i="7"/>
  <c r="AT33" i="7" s="1"/>
  <c r="AV18" i="7"/>
  <c r="AX18" i="7"/>
  <c r="AX20" i="7"/>
  <c r="AX34" i="7" s="1"/>
  <c r="AX19" i="7"/>
  <c r="AX33" i="7" s="1"/>
  <c r="AQ18" i="7"/>
  <c r="AP32" i="7"/>
  <c r="CD30" i="2"/>
  <c r="CU62" i="2"/>
  <c r="CN62" i="2"/>
  <c r="CQ62" i="2"/>
  <c r="CY62" i="2"/>
  <c r="CZ62" i="2"/>
  <c r="CX62" i="2"/>
  <c r="CV62" i="2"/>
  <c r="CT62" i="2"/>
  <c r="CR62" i="2"/>
  <c r="CP62" i="2"/>
  <c r="AN36" i="19" l="1"/>
  <c r="AP36" i="19"/>
  <c r="AR22" i="19"/>
  <c r="AY22" i="19"/>
  <c r="AP22" i="19"/>
  <c r="AY36" i="19"/>
  <c r="AO22" i="19"/>
  <c r="AO36" i="19"/>
  <c r="AU22" i="19"/>
  <c r="AU32" i="19"/>
  <c r="AU36" i="19" s="1"/>
  <c r="AW32" i="19"/>
  <c r="AW36" i="19" s="1"/>
  <c r="AW22" i="19"/>
  <c r="AX32" i="19"/>
  <c r="AX36" i="19" s="1"/>
  <c r="AX22" i="19"/>
  <c r="AS22" i="19"/>
  <c r="AV22" i="19"/>
  <c r="AV36" i="19"/>
  <c r="AT22" i="19"/>
  <c r="AN22" i="19"/>
  <c r="AT36" i="19"/>
  <c r="AY35" i="15"/>
  <c r="BL35" i="15" s="1"/>
  <c r="BL21" i="15"/>
  <c r="AN36" i="7"/>
  <c r="AP22" i="7"/>
  <c r="AY18" i="15"/>
  <c r="AY32" i="15" s="1"/>
  <c r="BL14" i="15"/>
  <c r="AY20" i="15"/>
  <c r="AY34" i="15" s="1"/>
  <c r="AY19" i="15"/>
  <c r="AP36" i="7"/>
  <c r="AX32" i="7"/>
  <c r="AX36" i="7" s="1"/>
  <c r="AX22" i="7"/>
  <c r="AT32" i="7"/>
  <c r="AT36" i="7" s="1"/>
  <c r="AT22" i="7"/>
  <c r="AO32" i="7"/>
  <c r="AO36" i="7" s="1"/>
  <c r="AO22" i="7"/>
  <c r="AR32" i="7"/>
  <c r="AR36" i="7" s="1"/>
  <c r="AR22" i="7"/>
  <c r="AY14" i="7"/>
  <c r="AY21" i="7" s="1"/>
  <c r="AU22" i="7"/>
  <c r="AQ32" i="7"/>
  <c r="AQ36" i="7" s="1"/>
  <c r="AQ22" i="7"/>
  <c r="AV32" i="7"/>
  <c r="AV36" i="7" s="1"/>
  <c r="AV22" i="7"/>
  <c r="AW32" i="7"/>
  <c r="AW36" i="7" s="1"/>
  <c r="AW22" i="7"/>
  <c r="AU36" i="7"/>
  <c r="CK16" i="2"/>
  <c r="AS32" i="7"/>
  <c r="AS36" i="7" s="1"/>
  <c r="AS22" i="7"/>
  <c r="CK18" i="2"/>
  <c r="CW62" i="2"/>
  <c r="CS62" i="2"/>
  <c r="AY33" i="15" l="1"/>
  <c r="AY36" i="15" s="1"/>
  <c r="BL19" i="15"/>
  <c r="BL34" i="15"/>
  <c r="BL20" i="15"/>
  <c r="BL18" i="15"/>
  <c r="AY22" i="15"/>
  <c r="BL22" i="15" s="1"/>
  <c r="AY35" i="7"/>
  <c r="CK27" i="2"/>
  <c r="CK19" i="2"/>
  <c r="CK29" i="2"/>
  <c r="AY20" i="7"/>
  <c r="AY19" i="7"/>
  <c r="AY18" i="7"/>
  <c r="CO62" i="2"/>
  <c r="BN42" i="2"/>
  <c r="BN9" i="2" s="1"/>
  <c r="BN34" i="2"/>
  <c r="BO34" i="2"/>
  <c r="BP34" i="2"/>
  <c r="BQ34" i="2"/>
  <c r="BR34" i="2"/>
  <c r="BS34" i="2"/>
  <c r="BT34" i="2"/>
  <c r="BU34" i="2"/>
  <c r="BV34" i="2"/>
  <c r="BW34" i="2"/>
  <c r="BX34" i="2"/>
  <c r="BY34" i="2"/>
  <c r="CL34" i="2" s="1"/>
  <c r="BN35" i="2"/>
  <c r="BO35" i="2"/>
  <c r="BP35" i="2"/>
  <c r="BQ35" i="2"/>
  <c r="BR35" i="2"/>
  <c r="BS35" i="2"/>
  <c r="BT35" i="2"/>
  <c r="BU35" i="2"/>
  <c r="BV35" i="2"/>
  <c r="BW35" i="2"/>
  <c r="BX35" i="2"/>
  <c r="BY35" i="2"/>
  <c r="CL35" i="2" s="1"/>
  <c r="BN36" i="2"/>
  <c r="BO36" i="2"/>
  <c r="BP36" i="2"/>
  <c r="BQ36" i="2"/>
  <c r="BR36" i="2"/>
  <c r="BS36" i="2"/>
  <c r="BT36" i="2"/>
  <c r="BU36" i="2"/>
  <c r="BV36" i="2"/>
  <c r="BW36" i="2"/>
  <c r="BX36" i="2"/>
  <c r="BY36" i="2"/>
  <c r="CL36" i="2" s="1"/>
  <c r="BN41" i="2"/>
  <c r="BO41" i="2"/>
  <c r="BP41" i="2"/>
  <c r="BQ41" i="2"/>
  <c r="BR41" i="2"/>
  <c r="BS41" i="2"/>
  <c r="BT41" i="2"/>
  <c r="BU41" i="2"/>
  <c r="BV41" i="2"/>
  <c r="BW41" i="2"/>
  <c r="BX41" i="2"/>
  <c r="BY41" i="2"/>
  <c r="BO42" i="2"/>
  <c r="BO9" i="2" s="1"/>
  <c r="BP42" i="2"/>
  <c r="BP9" i="2" s="1"/>
  <c r="BQ42" i="2"/>
  <c r="BQ9" i="2" s="1"/>
  <c r="BR42" i="2"/>
  <c r="BR9" i="2" s="1"/>
  <c r="BS42" i="2"/>
  <c r="BS9" i="2" s="1"/>
  <c r="BT42" i="2"/>
  <c r="BT9" i="2" s="1"/>
  <c r="BU42" i="2"/>
  <c r="BU9" i="2" s="1"/>
  <c r="BV42" i="2"/>
  <c r="BV9" i="2" s="1"/>
  <c r="BW42" i="2"/>
  <c r="BW9" i="2" s="1"/>
  <c r="BX42" i="2"/>
  <c r="BX9" i="2" s="1"/>
  <c r="BY42" i="2"/>
  <c r="BY9" i="2" s="1"/>
  <c r="AM9" i="19" s="1"/>
  <c r="AD6" i="7"/>
  <c r="AE6" i="7"/>
  <c r="AF6" i="7"/>
  <c r="AG6" i="7"/>
  <c r="AH6" i="7"/>
  <c r="AI6" i="7"/>
  <c r="AJ6" i="7"/>
  <c r="AK6" i="7"/>
  <c r="AL6" i="7"/>
  <c r="AM6" i="7"/>
  <c r="AC6" i="7"/>
  <c r="AK9" i="15" l="1"/>
  <c r="AK9" i="19"/>
  <c r="AC9" i="15"/>
  <c r="AC9" i="19"/>
  <c r="AJ9" i="15"/>
  <c r="AJ9" i="19"/>
  <c r="AB9" i="15"/>
  <c r="AB9" i="19"/>
  <c r="AL9" i="15"/>
  <c r="AL9" i="19"/>
  <c r="AI9" i="15"/>
  <c r="AI9" i="19"/>
  <c r="AG9" i="15"/>
  <c r="AG9" i="19"/>
  <c r="AH9" i="15"/>
  <c r="AH9" i="19"/>
  <c r="AF9" i="15"/>
  <c r="AF9" i="19"/>
  <c r="AD9" i="15"/>
  <c r="AD9" i="19"/>
  <c r="AE9" i="15"/>
  <c r="AE9" i="19"/>
  <c r="BL33" i="15"/>
  <c r="AM9" i="15"/>
  <c r="CL9" i="2"/>
  <c r="BL32" i="15"/>
  <c r="BL36" i="15"/>
  <c r="AY33" i="7"/>
  <c r="AY34" i="7"/>
  <c r="AY32" i="7"/>
  <c r="AY22" i="7"/>
  <c r="CK30" i="2"/>
  <c r="BX40" i="2"/>
  <c r="BT40" i="2"/>
  <c r="BP40" i="2"/>
  <c r="AJ9" i="7"/>
  <c r="AF9" i="7"/>
  <c r="AB9" i="7"/>
  <c r="AM9" i="7"/>
  <c r="AZ9" i="7" s="1"/>
  <c r="AI9" i="7"/>
  <c r="AE9" i="7"/>
  <c r="AL9" i="7"/>
  <c r="AH9" i="7"/>
  <c r="AD9" i="7"/>
  <c r="AK9" i="7"/>
  <c r="AG9" i="7"/>
  <c r="AC9" i="7"/>
  <c r="BY40" i="2"/>
  <c r="BU40" i="2"/>
  <c r="BQ40" i="2"/>
  <c r="BP33" i="2"/>
  <c r="BP37" i="2" s="1"/>
  <c r="BP11" i="2" s="1"/>
  <c r="BW40" i="2"/>
  <c r="BS40" i="2"/>
  <c r="BV40" i="2"/>
  <c r="BR40" i="2"/>
  <c r="BU33" i="2"/>
  <c r="BU37" i="2" s="1"/>
  <c r="BU11" i="2" s="1"/>
  <c r="BT33" i="2"/>
  <c r="BT37" i="2" s="1"/>
  <c r="BT11" i="2" s="1"/>
  <c r="BY33" i="2"/>
  <c r="CL33" i="2" s="1"/>
  <c r="BX33" i="2"/>
  <c r="BX37" i="2" s="1"/>
  <c r="BX11" i="2" s="1"/>
  <c r="BR33" i="2"/>
  <c r="BR37" i="2" s="1"/>
  <c r="BR11" i="2" s="1"/>
  <c r="BV33" i="2"/>
  <c r="BV37" i="2" s="1"/>
  <c r="BV11" i="2" s="1"/>
  <c r="BQ33" i="2"/>
  <c r="BQ37" i="2" s="1"/>
  <c r="BQ11" i="2" s="1"/>
  <c r="BO40" i="2"/>
  <c r="BW33" i="2"/>
  <c r="BW37" i="2" s="1"/>
  <c r="BW11" i="2" s="1"/>
  <c r="BS33" i="2"/>
  <c r="BS37" i="2" s="1"/>
  <c r="BS11" i="2" s="1"/>
  <c r="BO33" i="2"/>
  <c r="BO37" i="2" s="1"/>
  <c r="BO11" i="2" s="1"/>
  <c r="BN40" i="2"/>
  <c r="BN33" i="2"/>
  <c r="AK12" i="15" l="1"/>
  <c r="AK14" i="15" s="1"/>
  <c r="AK12" i="19"/>
  <c r="AE12" i="15"/>
  <c r="AE14" i="15" s="1"/>
  <c r="AE12" i="19"/>
  <c r="AE14" i="19"/>
  <c r="AE18" i="19" s="1"/>
  <c r="AH12" i="15"/>
  <c r="AH12" i="19"/>
  <c r="AH14" i="19" s="1"/>
  <c r="AI12" i="15"/>
  <c r="AI14" i="15" s="1"/>
  <c r="AI12" i="19"/>
  <c r="AJ12" i="15"/>
  <c r="AJ14" i="15" s="1"/>
  <c r="AJ12" i="19"/>
  <c r="AG12" i="15"/>
  <c r="AG14" i="15" s="1"/>
  <c r="AG12" i="19"/>
  <c r="AG14" i="19" s="1"/>
  <c r="AL14" i="19"/>
  <c r="AL18" i="19" s="1"/>
  <c r="AF12" i="15"/>
  <c r="AF12" i="19"/>
  <c r="AD12" i="15"/>
  <c r="AD14" i="15" s="1"/>
  <c r="AD12" i="19"/>
  <c r="AD14" i="19"/>
  <c r="AF14" i="19"/>
  <c r="AF18" i="19"/>
  <c r="AL12" i="15"/>
  <c r="AL14" i="15" s="1"/>
  <c r="AL12" i="19"/>
  <c r="AC12" i="15"/>
  <c r="AC14" i="15" s="1"/>
  <c r="AC12" i="19"/>
  <c r="AC14" i="19" s="1"/>
  <c r="AK14" i="19"/>
  <c r="AK18" i="19" s="1"/>
  <c r="AE18" i="15"/>
  <c r="AE19" i="15"/>
  <c r="AE33" i="15" s="1"/>
  <c r="AE20" i="15"/>
  <c r="AE34" i="15" s="1"/>
  <c r="AJ21" i="15"/>
  <c r="AJ35" i="15" s="1"/>
  <c r="AJ20" i="15"/>
  <c r="AJ34" i="15" s="1"/>
  <c r="AJ19" i="15"/>
  <c r="AJ33" i="15" s="1"/>
  <c r="AJ18" i="15"/>
  <c r="AD21" i="15"/>
  <c r="AD35" i="15" s="1"/>
  <c r="AD19" i="15"/>
  <c r="AD33" i="15" s="1"/>
  <c r="AD20" i="15"/>
  <c r="AD34" i="15" s="1"/>
  <c r="AD18" i="15"/>
  <c r="AL21" i="15"/>
  <c r="AL35" i="15" s="1"/>
  <c r="AL19" i="15"/>
  <c r="AL33" i="15" s="1"/>
  <c r="AL20" i="15"/>
  <c r="AL34" i="15" s="1"/>
  <c r="AL18" i="15"/>
  <c r="AG21" i="15"/>
  <c r="AG35" i="15" s="1"/>
  <c r="AG20" i="15"/>
  <c r="AG34" i="15" s="1"/>
  <c r="AG19" i="15"/>
  <c r="AG33" i="15" s="1"/>
  <c r="AG18" i="15"/>
  <c r="AC19" i="15"/>
  <c r="AC33" i="15" s="1"/>
  <c r="AC20" i="15"/>
  <c r="AC34" i="15" s="1"/>
  <c r="AC18" i="15"/>
  <c r="AK19" i="15"/>
  <c r="AK33" i="15" s="1"/>
  <c r="AK20" i="15"/>
  <c r="AK34" i="15" s="1"/>
  <c r="AK18" i="15"/>
  <c r="AI21" i="15"/>
  <c r="AI35" i="15" s="1"/>
  <c r="AI20" i="15"/>
  <c r="AI34" i="15" s="1"/>
  <c r="AI19" i="15"/>
  <c r="AI33" i="15" s="1"/>
  <c r="AI18" i="15"/>
  <c r="AC21" i="15"/>
  <c r="AC35" i="15" s="1"/>
  <c r="AE21" i="15"/>
  <c r="AE35" i="15" s="1"/>
  <c r="AK21" i="15"/>
  <c r="AK35" i="15" s="1"/>
  <c r="AH14" i="15"/>
  <c r="AF14" i="15"/>
  <c r="AF21" i="15" s="1"/>
  <c r="AF35" i="15" s="1"/>
  <c r="AY36" i="7"/>
  <c r="BO13" i="2"/>
  <c r="BO16" i="2" s="1"/>
  <c r="BO27" i="2" s="1"/>
  <c r="AC12" i="7"/>
  <c r="BQ13" i="2"/>
  <c r="BQ18" i="2" s="1"/>
  <c r="BQ29" i="2" s="1"/>
  <c r="AE12" i="7"/>
  <c r="BY37" i="2"/>
  <c r="CL37" i="2" s="1"/>
  <c r="BS13" i="2"/>
  <c r="BS16" i="2" s="1"/>
  <c r="AG12" i="7"/>
  <c r="AG14" i="7" s="1"/>
  <c r="BV13" i="2"/>
  <c r="AJ12" i="7"/>
  <c r="BT13" i="2"/>
  <c r="BT18" i="2" s="1"/>
  <c r="BT29" i="2" s="1"/>
  <c r="AH12" i="7"/>
  <c r="BW13" i="2"/>
  <c r="BW16" i="2" s="1"/>
  <c r="BW27" i="2" s="1"/>
  <c r="AK12" i="7"/>
  <c r="AK14" i="7" s="1"/>
  <c r="BR13" i="2"/>
  <c r="BR18" i="2" s="1"/>
  <c r="BR29" i="2" s="1"/>
  <c r="AF12" i="7"/>
  <c r="AF14" i="7" s="1"/>
  <c r="BU13" i="2"/>
  <c r="AI12" i="7"/>
  <c r="AI14" i="7" s="1"/>
  <c r="BX13" i="2"/>
  <c r="AL12" i="7"/>
  <c r="BP13" i="2"/>
  <c r="AD12" i="7"/>
  <c r="BS27" i="2"/>
  <c r="BN37" i="2"/>
  <c r="CN63" i="2"/>
  <c r="BA41" i="2"/>
  <c r="AC18" i="19" l="1"/>
  <c r="AC19" i="19"/>
  <c r="AC33" i="19" s="1"/>
  <c r="AC20" i="19"/>
  <c r="AC34" i="19" s="1"/>
  <c r="AH21" i="19"/>
  <c r="AH35" i="19" s="1"/>
  <c r="AH20" i="19"/>
  <c r="AH34" i="19" s="1"/>
  <c r="AH19" i="19"/>
  <c r="AH33" i="19" s="1"/>
  <c r="AH18" i="19"/>
  <c r="AE32" i="19"/>
  <c r="AG21" i="19"/>
  <c r="AG35" i="19" s="1"/>
  <c r="AG20" i="19"/>
  <c r="AG34" i="19" s="1"/>
  <c r="AG19" i="19"/>
  <c r="AG33" i="19" s="1"/>
  <c r="AG18" i="19"/>
  <c r="AL32" i="19"/>
  <c r="AL36" i="19" s="1"/>
  <c r="AK32" i="19"/>
  <c r="AK22" i="19"/>
  <c r="AF19" i="19"/>
  <c r="AF33" i="19" s="1"/>
  <c r="AF20" i="19"/>
  <c r="AF34" i="19" s="1"/>
  <c r="AJ21" i="19"/>
  <c r="AJ35" i="19" s="1"/>
  <c r="AE21" i="19"/>
  <c r="AE35" i="19" s="1"/>
  <c r="AL21" i="19"/>
  <c r="AL35" i="19" s="1"/>
  <c r="AL19" i="19"/>
  <c r="AL33" i="19" s="1"/>
  <c r="AL20" i="19"/>
  <c r="AL34" i="19" s="1"/>
  <c r="AI14" i="19"/>
  <c r="AC21" i="19"/>
  <c r="AC35" i="19" s="1"/>
  <c r="AD18" i="19"/>
  <c r="AD20" i="19"/>
  <c r="AD34" i="19" s="1"/>
  <c r="AD19" i="19"/>
  <c r="AD33" i="19" s="1"/>
  <c r="AD21" i="19"/>
  <c r="AD35" i="19" s="1"/>
  <c r="AJ14" i="19"/>
  <c r="AF21" i="19"/>
  <c r="AF35" i="19" s="1"/>
  <c r="AK21" i="19"/>
  <c r="AK35" i="19" s="1"/>
  <c r="AK19" i="19"/>
  <c r="AK33" i="19" s="1"/>
  <c r="AK20" i="19"/>
  <c r="AK34" i="19" s="1"/>
  <c r="AF32" i="19"/>
  <c r="AF36" i="19" s="1"/>
  <c r="AF22" i="19"/>
  <c r="AE19" i="19"/>
  <c r="AE33" i="19" s="1"/>
  <c r="AE20" i="19"/>
  <c r="AE34" i="19" s="1"/>
  <c r="AL22" i="15"/>
  <c r="AL32" i="15"/>
  <c r="AL36" i="15" s="1"/>
  <c r="AJ22" i="15"/>
  <c r="AJ32" i="15"/>
  <c r="AJ36" i="15" s="1"/>
  <c r="AC32" i="15"/>
  <c r="AC36" i="15" s="1"/>
  <c r="AC22" i="15"/>
  <c r="AI32" i="15"/>
  <c r="AI36" i="15" s="1"/>
  <c r="AI22" i="15"/>
  <c r="AG32" i="15"/>
  <c r="AG36" i="15" s="1"/>
  <c r="AG22" i="15"/>
  <c r="AD32" i="15"/>
  <c r="AD36" i="15" s="1"/>
  <c r="AD22" i="15"/>
  <c r="AF20" i="15"/>
  <c r="AF34" i="15" s="1"/>
  <c r="AF19" i="15"/>
  <c r="AF33" i="15" s="1"/>
  <c r="AF18" i="15"/>
  <c r="AH18" i="15"/>
  <c r="AH19" i="15"/>
  <c r="AH33" i="15" s="1"/>
  <c r="AH20" i="15"/>
  <c r="AH34" i="15" s="1"/>
  <c r="AH21" i="15"/>
  <c r="AH35" i="15" s="1"/>
  <c r="AK32" i="15"/>
  <c r="AK36" i="15" s="1"/>
  <c r="AK22" i="15"/>
  <c r="AE32" i="15"/>
  <c r="AE36" i="15" s="1"/>
  <c r="AE22" i="15"/>
  <c r="BW18" i="2"/>
  <c r="BW29" i="2" s="1"/>
  <c r="BX16" i="2"/>
  <c r="AD14" i="7"/>
  <c r="AD21" i="7" s="1"/>
  <c r="AD35" i="7" s="1"/>
  <c r="BU16" i="2"/>
  <c r="BU27" i="2" s="1"/>
  <c r="AK18" i="7"/>
  <c r="AK19" i="7"/>
  <c r="AK33" i="7" s="1"/>
  <c r="AK20" i="7"/>
  <c r="AK34" i="7" s="1"/>
  <c r="BP16" i="2"/>
  <c r="AG18" i="7"/>
  <c r="AG20" i="7"/>
  <c r="AG34" i="7" s="1"/>
  <c r="AG19" i="7"/>
  <c r="AG33" i="7" s="1"/>
  <c r="AK21" i="7"/>
  <c r="AK35" i="7" s="1"/>
  <c r="BV16" i="2"/>
  <c r="BV27" i="2" s="1"/>
  <c r="AC14" i="7"/>
  <c r="AC21" i="7" s="1"/>
  <c r="AC35" i="7" s="1"/>
  <c r="BW30" i="2"/>
  <c r="AF18" i="7"/>
  <c r="AF19" i="7"/>
  <c r="AF33" i="7" s="1"/>
  <c r="AF20" i="7"/>
  <c r="AF34" i="7" s="1"/>
  <c r="BX18" i="2"/>
  <c r="BX29" i="2" s="1"/>
  <c r="AI18" i="7"/>
  <c r="AI19" i="7"/>
  <c r="AI33" i="7" s="1"/>
  <c r="AI20" i="7"/>
  <c r="AI34" i="7" s="1"/>
  <c r="BU18" i="2"/>
  <c r="BU29" i="2" s="1"/>
  <c r="AF21" i="7"/>
  <c r="AF35" i="7" s="1"/>
  <c r="BT16" i="2"/>
  <c r="BT19" i="2" s="1"/>
  <c r="BS18" i="2"/>
  <c r="BS29" i="2" s="1"/>
  <c r="BS30" i="2" s="1"/>
  <c r="AE14" i="7"/>
  <c r="AE21" i="7" s="1"/>
  <c r="AE35" i="7" s="1"/>
  <c r="BQ16" i="2"/>
  <c r="BQ27" i="2" s="1"/>
  <c r="BQ30" i="2" s="1"/>
  <c r="BP18" i="2"/>
  <c r="BP29" i="2" s="1"/>
  <c r="AL14" i="7"/>
  <c r="AI21" i="7"/>
  <c r="AI35" i="7" s="1"/>
  <c r="BR16" i="2"/>
  <c r="BR27" i="2" s="1"/>
  <c r="BR30" i="2" s="1"/>
  <c r="AJ14" i="7"/>
  <c r="AJ21" i="7" s="1"/>
  <c r="AJ35" i="7" s="1"/>
  <c r="BV18" i="2"/>
  <c r="BV29" i="2" s="1"/>
  <c r="AG21" i="7"/>
  <c r="AG35" i="7" s="1"/>
  <c r="AH14" i="7"/>
  <c r="AH21" i="7" s="1"/>
  <c r="AH35" i="7" s="1"/>
  <c r="BY11" i="2"/>
  <c r="AM12" i="19" s="1"/>
  <c r="BO18" i="2"/>
  <c r="CN65" i="2"/>
  <c r="CN66" i="2" s="1"/>
  <c r="BN11" i="2"/>
  <c r="BC41" i="2"/>
  <c r="BG41" i="2"/>
  <c r="BK41" i="2"/>
  <c r="CO63" i="2"/>
  <c r="CW63" i="2"/>
  <c r="BE41" i="2"/>
  <c r="BI41" i="2"/>
  <c r="BM41" i="2"/>
  <c r="CR63" i="2"/>
  <c r="CV63" i="2"/>
  <c r="CZ63" i="2"/>
  <c r="BF41" i="2"/>
  <c r="BJ41" i="2"/>
  <c r="CP63" i="2"/>
  <c r="CT63" i="2"/>
  <c r="CX63" i="2"/>
  <c r="CY63" i="2"/>
  <c r="BH41" i="2"/>
  <c r="CQ63" i="2"/>
  <c r="CS63" i="2"/>
  <c r="BL41" i="2"/>
  <c r="BD41" i="2"/>
  <c r="BM42" i="2"/>
  <c r="BM9" i="2" s="1"/>
  <c r="BB41" i="2"/>
  <c r="BM34" i="2"/>
  <c r="BM35" i="2"/>
  <c r="BM36" i="2"/>
  <c r="AC32" i="19" l="1"/>
  <c r="AC36" i="19" s="1"/>
  <c r="AC22" i="19"/>
  <c r="AJ20" i="19"/>
  <c r="AJ34" i="19" s="1"/>
  <c r="AJ19" i="19"/>
  <c r="AJ33" i="19" s="1"/>
  <c r="AJ18" i="19"/>
  <c r="AK36" i="19"/>
  <c r="AE36" i="19"/>
  <c r="AE22" i="19"/>
  <c r="AB12" i="15"/>
  <c r="AB14" i="15" s="1"/>
  <c r="AB12" i="19"/>
  <c r="AL22" i="19"/>
  <c r="AH32" i="19"/>
  <c r="AH36" i="19" s="1"/>
  <c r="AH22" i="19"/>
  <c r="AM21" i="19"/>
  <c r="AM35" i="19" s="1"/>
  <c r="AM14" i="19"/>
  <c r="AD32" i="19"/>
  <c r="AD36" i="19" s="1"/>
  <c r="AD22" i="19"/>
  <c r="AA9" i="15"/>
  <c r="AA9" i="19"/>
  <c r="AG22" i="19"/>
  <c r="AG32" i="19"/>
  <c r="AG36" i="19" s="1"/>
  <c r="AI18" i="19"/>
  <c r="AI20" i="19"/>
  <c r="AI34" i="19" s="1"/>
  <c r="AI19" i="19"/>
  <c r="AI33" i="19" s="1"/>
  <c r="AI21" i="19"/>
  <c r="AI35" i="19" s="1"/>
  <c r="AF22" i="15"/>
  <c r="AF32" i="15"/>
  <c r="AF36" i="15" s="1"/>
  <c r="AB21" i="15"/>
  <c r="AB35" i="15" s="1"/>
  <c r="AB19" i="15"/>
  <c r="AB33" i="15" s="1"/>
  <c r="AB20" i="15"/>
  <c r="AB34" i="15" s="1"/>
  <c r="AB18" i="15"/>
  <c r="AM12" i="15"/>
  <c r="AM14" i="15" s="1"/>
  <c r="CL11" i="2"/>
  <c r="AH32" i="15"/>
  <c r="AH36" i="15" s="1"/>
  <c r="AH22" i="15"/>
  <c r="BR19" i="2"/>
  <c r="BV19" i="2"/>
  <c r="BW19" i="2"/>
  <c r="BO29" i="2"/>
  <c r="BO30" i="2" s="1"/>
  <c r="BO19" i="2"/>
  <c r="BX19" i="2"/>
  <c r="AG32" i="7"/>
  <c r="AG36" i="7" s="1"/>
  <c r="AG22" i="7"/>
  <c r="BU30" i="2"/>
  <c r="BX27" i="2"/>
  <c r="BX30" i="2" s="1"/>
  <c r="BS19" i="2"/>
  <c r="AB12" i="7"/>
  <c r="BY13" i="2"/>
  <c r="AM12" i="7"/>
  <c r="AZ12" i="7" s="1"/>
  <c r="AJ18" i="7"/>
  <c r="AJ20" i="7"/>
  <c r="AJ34" i="7" s="1"/>
  <c r="AJ19" i="7"/>
  <c r="AJ33" i="7" s="1"/>
  <c r="AL18" i="7"/>
  <c r="AL19" i="7"/>
  <c r="AL33" i="7" s="1"/>
  <c r="AL20" i="7"/>
  <c r="AL34" i="7" s="1"/>
  <c r="BQ19" i="2"/>
  <c r="BT27" i="2"/>
  <c r="BT30" i="2" s="1"/>
  <c r="AC18" i="7"/>
  <c r="AC19" i="7"/>
  <c r="AC33" i="7" s="1"/>
  <c r="AC20" i="7"/>
  <c r="AC34" i="7" s="1"/>
  <c r="BP19" i="2"/>
  <c r="BU19" i="2"/>
  <c r="AH18" i="7"/>
  <c r="AH19" i="7"/>
  <c r="AH33" i="7" s="1"/>
  <c r="AH20" i="7"/>
  <c r="AH34" i="7" s="1"/>
  <c r="AL21" i="7"/>
  <c r="AL35" i="7" s="1"/>
  <c r="AE18" i="7"/>
  <c r="AE19" i="7"/>
  <c r="AE33" i="7" s="1"/>
  <c r="AE20" i="7"/>
  <c r="AE34" i="7" s="1"/>
  <c r="AI32" i="7"/>
  <c r="AI36" i="7" s="1"/>
  <c r="AI22" i="7"/>
  <c r="AF32" i="7"/>
  <c r="AF36" i="7" s="1"/>
  <c r="AF22" i="7"/>
  <c r="BV30" i="2"/>
  <c r="BP27" i="2"/>
  <c r="BP30" i="2" s="1"/>
  <c r="AK32" i="7"/>
  <c r="AK36" i="7" s="1"/>
  <c r="AK22" i="7"/>
  <c r="AD18" i="7"/>
  <c r="AD20" i="7"/>
  <c r="AD34" i="7" s="1"/>
  <c r="AD19" i="7"/>
  <c r="AD33" i="7" s="1"/>
  <c r="CO65" i="2"/>
  <c r="CO66" i="2" s="1"/>
  <c r="CO68" i="2" s="1"/>
  <c r="CV65" i="2"/>
  <c r="CV66" i="2" s="1"/>
  <c r="CV68" i="2" s="1"/>
  <c r="CY65" i="2"/>
  <c r="CY66" i="2" s="1"/>
  <c r="CY68" i="2" s="1"/>
  <c r="CW65" i="2"/>
  <c r="CW66" i="2" s="1"/>
  <c r="CW68" i="2" s="1"/>
  <c r="BN13" i="2"/>
  <c r="BN16" i="2" s="1"/>
  <c r="CX65" i="2"/>
  <c r="CX66" i="2" s="1"/>
  <c r="CX68" i="2" s="1"/>
  <c r="CU63" i="2"/>
  <c r="CQ65" i="2"/>
  <c r="CQ66" i="2" s="1"/>
  <c r="CQ68" i="2" s="1"/>
  <c r="CP65" i="2"/>
  <c r="CP66" i="2" s="1"/>
  <c r="CP68" i="2" s="1"/>
  <c r="CS65" i="2"/>
  <c r="CS66" i="2" s="1"/>
  <c r="CS68" i="2" s="1"/>
  <c r="CZ65" i="2"/>
  <c r="CZ66" i="2" s="1"/>
  <c r="CZ68" i="2" s="1"/>
  <c r="CR65" i="2"/>
  <c r="CR66" i="2" s="1"/>
  <c r="CR68" i="2" s="1"/>
  <c r="CT65" i="2"/>
  <c r="CT66" i="2" s="1"/>
  <c r="CT68" i="2" s="1"/>
  <c r="BM40" i="2"/>
  <c r="CN68" i="2" s="1"/>
  <c r="BM33" i="2"/>
  <c r="AM18" i="19" l="1"/>
  <c r="AM20" i="19"/>
  <c r="AM34" i="19" s="1"/>
  <c r="AM19" i="19"/>
  <c r="AM33" i="19" s="1"/>
  <c r="AJ32" i="19"/>
  <c r="AJ36" i="19" s="1"/>
  <c r="AJ22" i="19"/>
  <c r="AI32" i="19"/>
  <c r="AI36" i="19" s="1"/>
  <c r="AI22" i="19"/>
  <c r="AB14" i="19"/>
  <c r="AB22" i="15"/>
  <c r="AB32" i="15"/>
  <c r="AB36" i="15" s="1"/>
  <c r="BY18" i="2"/>
  <c r="CL18" i="2" s="1"/>
  <c r="CL13" i="2"/>
  <c r="AM21" i="15"/>
  <c r="AM35" i="15" s="1"/>
  <c r="AM19" i="15"/>
  <c r="AM33" i="15" s="1"/>
  <c r="AM20" i="15"/>
  <c r="AM34" i="15" s="1"/>
  <c r="AM18" i="15"/>
  <c r="BN18" i="2"/>
  <c r="BN29" i="2" s="1"/>
  <c r="AD32" i="7"/>
  <c r="AD36" i="7" s="1"/>
  <c r="AD22" i="7"/>
  <c r="AM14" i="7"/>
  <c r="AJ32" i="7"/>
  <c r="AJ36" i="7" s="1"/>
  <c r="AJ22" i="7"/>
  <c r="BY16" i="2"/>
  <c r="CL16" i="2" s="1"/>
  <c r="AL32" i="7"/>
  <c r="AL36" i="7" s="1"/>
  <c r="AL22" i="7"/>
  <c r="AE32" i="7"/>
  <c r="AE36" i="7" s="1"/>
  <c r="AE22" i="7"/>
  <c r="AH32" i="7"/>
  <c r="AH36" i="7" s="1"/>
  <c r="AH22" i="7"/>
  <c r="AC32" i="7"/>
  <c r="AC36" i="7" s="1"/>
  <c r="AC22" i="7"/>
  <c r="AB14" i="7"/>
  <c r="AB21" i="7" s="1"/>
  <c r="AB35" i="7" s="1"/>
  <c r="CU65" i="2"/>
  <c r="CU66" i="2" s="1"/>
  <c r="CU68" i="2" s="1"/>
  <c r="BM37" i="2"/>
  <c r="P25" i="7"/>
  <c r="Q25" i="7"/>
  <c r="R25" i="7"/>
  <c r="S25" i="7"/>
  <c r="T25" i="7"/>
  <c r="U25" i="7"/>
  <c r="V25" i="7"/>
  <c r="W25" i="7"/>
  <c r="X25" i="7"/>
  <c r="Y25" i="7"/>
  <c r="Z25" i="7"/>
  <c r="AA25" i="7"/>
  <c r="AA9" i="7"/>
  <c r="BC34" i="2"/>
  <c r="BD34" i="2"/>
  <c r="BE34" i="2"/>
  <c r="BF34" i="2"/>
  <c r="BG34" i="2"/>
  <c r="BH34" i="2"/>
  <c r="BI34" i="2"/>
  <c r="BJ34" i="2"/>
  <c r="BK34" i="2"/>
  <c r="BL34" i="2"/>
  <c r="BC36" i="2"/>
  <c r="BD36" i="2"/>
  <c r="BE36" i="2"/>
  <c r="BF36" i="2"/>
  <c r="BG36" i="2"/>
  <c r="BH36" i="2"/>
  <c r="BI36" i="2"/>
  <c r="BJ36" i="2"/>
  <c r="BK36" i="2"/>
  <c r="BL36" i="2"/>
  <c r="BC35" i="2"/>
  <c r="BD35" i="2"/>
  <c r="BE35" i="2"/>
  <c r="BF35" i="2"/>
  <c r="BG35" i="2"/>
  <c r="BH35" i="2"/>
  <c r="BI35" i="2"/>
  <c r="BJ35" i="2"/>
  <c r="BK35" i="2"/>
  <c r="BL35" i="2"/>
  <c r="BB34" i="2"/>
  <c r="BB36" i="2"/>
  <c r="BB35" i="2"/>
  <c r="AZ14" i="7" l="1"/>
  <c r="AM19" i="7"/>
  <c r="BY29" i="2"/>
  <c r="CL29" i="2" s="1"/>
  <c r="AB20" i="19"/>
  <c r="AB34" i="19" s="1"/>
  <c r="AB19" i="19"/>
  <c r="AB33" i="19" s="1"/>
  <c r="AB18" i="19"/>
  <c r="AB21" i="19"/>
  <c r="AB35" i="19" s="1"/>
  <c r="AM32" i="19"/>
  <c r="AM36" i="19" s="1"/>
  <c r="AM22" i="19"/>
  <c r="AM32" i="15"/>
  <c r="AM36" i="15" s="1"/>
  <c r="AM22" i="15"/>
  <c r="BY27" i="2"/>
  <c r="CL27" i="2" s="1"/>
  <c r="BY19" i="2"/>
  <c r="CL19" i="2" s="1"/>
  <c r="AB18" i="7"/>
  <c r="AB19" i="7"/>
  <c r="AB33" i="7" s="1"/>
  <c r="AB20" i="7"/>
  <c r="AB34" i="7" s="1"/>
  <c r="AM18" i="7"/>
  <c r="AZ18" i="7" s="1"/>
  <c r="AM20" i="7"/>
  <c r="AM21" i="7"/>
  <c r="BM11" i="2"/>
  <c r="BN27" i="2"/>
  <c r="BN19" i="2"/>
  <c r="BD33" i="2"/>
  <c r="BD37" i="2" s="1"/>
  <c r="BD11" i="2" s="1"/>
  <c r="R12" i="19" s="1"/>
  <c r="BH33" i="2"/>
  <c r="BH37" i="2" s="1"/>
  <c r="BH11" i="2" s="1"/>
  <c r="V12" i="19" s="1"/>
  <c r="BI33" i="2"/>
  <c r="BI37" i="2" s="1"/>
  <c r="BI11" i="2" s="1"/>
  <c r="W12" i="19" s="1"/>
  <c r="BF33" i="2"/>
  <c r="BF37" i="2" s="1"/>
  <c r="BF11" i="2" s="1"/>
  <c r="T12" i="19" s="1"/>
  <c r="BJ33" i="2"/>
  <c r="BJ37" i="2" s="1"/>
  <c r="BJ11" i="2" s="1"/>
  <c r="X12" i="19" s="1"/>
  <c r="BE33" i="2"/>
  <c r="BE37" i="2" s="1"/>
  <c r="BE11" i="2" s="1"/>
  <c r="S12" i="19" s="1"/>
  <c r="BC33" i="2"/>
  <c r="BC37" i="2" s="1"/>
  <c r="BC11" i="2" s="1"/>
  <c r="BG33" i="2"/>
  <c r="BG37" i="2" s="1"/>
  <c r="BG11" i="2" s="1"/>
  <c r="BI42" i="2"/>
  <c r="BI9" i="2" s="1"/>
  <c r="W9" i="19" s="1"/>
  <c r="BL42" i="2"/>
  <c r="BL9" i="2" s="1"/>
  <c r="Z9" i="19" s="1"/>
  <c r="BD42" i="2"/>
  <c r="BD9" i="2" s="1"/>
  <c r="R9" i="19" s="1"/>
  <c r="BB42" i="2"/>
  <c r="BB9" i="2" s="1"/>
  <c r="P9" i="19" s="1"/>
  <c r="BK42" i="2"/>
  <c r="BK9" i="2" s="1"/>
  <c r="Y9" i="19" s="1"/>
  <c r="BG42" i="2"/>
  <c r="BG9" i="2" s="1"/>
  <c r="U9" i="19" s="1"/>
  <c r="BC42" i="2"/>
  <c r="BC9" i="2" s="1"/>
  <c r="Q9" i="19" s="1"/>
  <c r="BE42" i="2"/>
  <c r="BE9" i="2" s="1"/>
  <c r="S9" i="19" s="1"/>
  <c r="BH42" i="2"/>
  <c r="BH9" i="2" s="1"/>
  <c r="V9" i="19" s="1"/>
  <c r="BJ42" i="2"/>
  <c r="BJ9" i="2" s="1"/>
  <c r="X9" i="19" s="1"/>
  <c r="BF42" i="2"/>
  <c r="BF9" i="2" s="1"/>
  <c r="T9" i="19" s="1"/>
  <c r="BL33" i="2"/>
  <c r="BL37" i="2" s="1"/>
  <c r="BL11" i="2" s="1"/>
  <c r="Z12" i="19" s="1"/>
  <c r="BB33" i="2"/>
  <c r="BB37" i="2" s="1"/>
  <c r="BB11" i="2" s="1"/>
  <c r="D25" i="7"/>
  <c r="E25" i="7"/>
  <c r="F25" i="7"/>
  <c r="G25" i="7"/>
  <c r="H25" i="7"/>
  <c r="I25" i="7"/>
  <c r="J25" i="7"/>
  <c r="K25" i="7"/>
  <c r="L25" i="7"/>
  <c r="M25" i="7"/>
  <c r="N25" i="7"/>
  <c r="O25" i="7"/>
  <c r="S14" i="19" l="1"/>
  <c r="S18" i="19" s="1"/>
  <c r="U12" i="15"/>
  <c r="U12" i="19"/>
  <c r="W14" i="19"/>
  <c r="W18" i="19"/>
  <c r="Q14" i="19"/>
  <c r="Q12" i="15"/>
  <c r="Q12" i="19"/>
  <c r="AB22" i="19"/>
  <c r="AB32" i="19"/>
  <c r="AB36" i="19" s="1"/>
  <c r="U14" i="19"/>
  <c r="U18" i="19" s="1"/>
  <c r="S21" i="19"/>
  <c r="S35" i="19" s="1"/>
  <c r="AA12" i="15"/>
  <c r="AA14" i="15" s="1"/>
  <c r="AA12" i="19"/>
  <c r="P12" i="15"/>
  <c r="P12" i="19"/>
  <c r="V14" i="19"/>
  <c r="R14" i="19"/>
  <c r="W21" i="19"/>
  <c r="W35" i="19" s="1"/>
  <c r="T14" i="19"/>
  <c r="T18" i="19"/>
  <c r="X14" i="19"/>
  <c r="X21" i="19" s="1"/>
  <c r="X35" i="19" s="1"/>
  <c r="Z14" i="19"/>
  <c r="Z18" i="19" s="1"/>
  <c r="BY30" i="2"/>
  <c r="CL30" i="2" s="1"/>
  <c r="W9" i="7"/>
  <c r="W9" i="15"/>
  <c r="R12" i="7"/>
  <c r="R14" i="7" s="1"/>
  <c r="R21" i="7" s="1"/>
  <c r="R35" i="7" s="1"/>
  <c r="R12" i="15"/>
  <c r="S9" i="7"/>
  <c r="S9" i="15"/>
  <c r="V9" i="7"/>
  <c r="V9" i="15"/>
  <c r="Q9" i="7"/>
  <c r="Q9" i="15"/>
  <c r="Y9" i="7"/>
  <c r="Y9" i="15"/>
  <c r="X12" i="7"/>
  <c r="X12" i="15"/>
  <c r="AM35" i="7"/>
  <c r="AZ35" i="7" s="1"/>
  <c r="AZ21" i="7"/>
  <c r="U9" i="7"/>
  <c r="U9" i="15"/>
  <c r="P9" i="7"/>
  <c r="P9" i="15"/>
  <c r="T12" i="7"/>
  <c r="T12" i="15"/>
  <c r="AM34" i="7"/>
  <c r="AZ34" i="7" s="1"/>
  <c r="AZ20" i="7"/>
  <c r="S12" i="7"/>
  <c r="S12" i="15"/>
  <c r="T9" i="7"/>
  <c r="T9" i="15"/>
  <c r="R9" i="7"/>
  <c r="R9" i="15"/>
  <c r="W12" i="7"/>
  <c r="W12" i="15"/>
  <c r="AM33" i="7"/>
  <c r="AZ33" i="7" s="1"/>
  <c r="AZ19" i="7"/>
  <c r="AA21" i="15"/>
  <c r="AA35" i="15" s="1"/>
  <c r="AA19" i="15"/>
  <c r="AA33" i="15" s="1"/>
  <c r="AA20" i="15"/>
  <c r="AA34" i="15" s="1"/>
  <c r="AA18" i="15"/>
  <c r="Z12" i="7"/>
  <c r="Z12" i="15"/>
  <c r="X9" i="7"/>
  <c r="X9" i="15"/>
  <c r="Z9" i="7"/>
  <c r="Z9" i="15"/>
  <c r="V12" i="7"/>
  <c r="V12" i="15"/>
  <c r="AM32" i="7"/>
  <c r="AZ32" i="7" s="1"/>
  <c r="AM22" i="7"/>
  <c r="AZ22" i="7" s="1"/>
  <c r="AB32" i="7"/>
  <c r="AB36" i="7" s="1"/>
  <c r="AB22" i="7"/>
  <c r="AM36" i="7"/>
  <c r="AZ36" i="7" s="1"/>
  <c r="BM13" i="2"/>
  <c r="AA12" i="7"/>
  <c r="BN30" i="2"/>
  <c r="BK40" i="2"/>
  <c r="BK33" i="2"/>
  <c r="BK37" i="2" s="1"/>
  <c r="BK11" i="2" s="1"/>
  <c r="Y12" i="19" s="1"/>
  <c r="Y14" i="19" s="1"/>
  <c r="BF40" i="2"/>
  <c r="BL40" i="2"/>
  <c r="Z14" i="7"/>
  <c r="Z21" i="7" s="1"/>
  <c r="Z35" i="7" s="1"/>
  <c r="BE40" i="2"/>
  <c r="BB40" i="2"/>
  <c r="BB13" i="2"/>
  <c r="BB16" i="2" s="1"/>
  <c r="BB27" i="2" s="1"/>
  <c r="BI40" i="2"/>
  <c r="BH40" i="2"/>
  <c r="BG40" i="2"/>
  <c r="BC40" i="2"/>
  <c r="BD40" i="2"/>
  <c r="BJ40" i="2"/>
  <c r="BD13" i="2"/>
  <c r="BD16" i="2" s="1"/>
  <c r="BD27" i="2" s="1"/>
  <c r="BL13" i="2"/>
  <c r="BL16" i="2" s="1"/>
  <c r="BL27" i="2" s="1"/>
  <c r="BH13" i="2"/>
  <c r="BH16" i="2" s="1"/>
  <c r="BH27" i="2" s="1"/>
  <c r="BI13" i="2"/>
  <c r="BI16" i="2" s="1"/>
  <c r="BI27" i="2" s="1"/>
  <c r="BE13" i="2"/>
  <c r="BE16" i="2" s="1"/>
  <c r="BE27" i="2" s="1"/>
  <c r="BF13" i="2"/>
  <c r="BF16" i="2" s="1"/>
  <c r="BF27" i="2" s="1"/>
  <c r="U12" i="7"/>
  <c r="BG13" i="2"/>
  <c r="BG18" i="2" s="1"/>
  <c r="BG29" i="2" s="1"/>
  <c r="Q12" i="7"/>
  <c r="BC13" i="2"/>
  <c r="BC16" i="2" s="1"/>
  <c r="BC27" i="2" s="1"/>
  <c r="S14" i="7"/>
  <c r="P12" i="7"/>
  <c r="BJ13" i="2"/>
  <c r="BJ16" i="2" s="1"/>
  <c r="BJ27" i="2" s="1"/>
  <c r="W14" i="7"/>
  <c r="W21" i="7" s="1"/>
  <c r="W35" i="7" s="1"/>
  <c r="AP34" i="2"/>
  <c r="AQ34" i="2"/>
  <c r="AR34" i="2"/>
  <c r="AS34" i="2"/>
  <c r="AT34" i="2"/>
  <c r="AU34" i="2"/>
  <c r="AV34" i="2"/>
  <c r="AW34" i="2"/>
  <c r="AX34" i="2"/>
  <c r="AY34" i="2"/>
  <c r="AZ34" i="2"/>
  <c r="BA34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AP41" i="2"/>
  <c r="AQ41" i="2"/>
  <c r="AR41" i="2"/>
  <c r="AS41" i="2"/>
  <c r="AT41" i="2"/>
  <c r="AU41" i="2"/>
  <c r="AV41" i="2"/>
  <c r="AW41" i="2"/>
  <c r="AX41" i="2"/>
  <c r="AY41" i="2"/>
  <c r="AZ41" i="2"/>
  <c r="BA33" i="2"/>
  <c r="AP42" i="2"/>
  <c r="AP9" i="2" s="1"/>
  <c r="AQ42" i="2"/>
  <c r="AQ9" i="2" s="1"/>
  <c r="AR42" i="2"/>
  <c r="AR9" i="2" s="1"/>
  <c r="AS42" i="2"/>
  <c r="AS9" i="2" s="1"/>
  <c r="AT42" i="2"/>
  <c r="AT9" i="2" s="1"/>
  <c r="AU42" i="2"/>
  <c r="AU9" i="2" s="1"/>
  <c r="AV42" i="2"/>
  <c r="AV9" i="2" s="1"/>
  <c r="AW42" i="2"/>
  <c r="AW9" i="2" s="1"/>
  <c r="AX42" i="2"/>
  <c r="AX9" i="2" s="1"/>
  <c r="AY42" i="2"/>
  <c r="AY9" i="2" s="1"/>
  <c r="AZ42" i="2"/>
  <c r="AZ9" i="2" s="1"/>
  <c r="BA42" i="2"/>
  <c r="BA9" i="2" s="1"/>
  <c r="Z32" i="19" l="1"/>
  <c r="Y20" i="19"/>
  <c r="Y34" i="19" s="1"/>
  <c r="Y19" i="19"/>
  <c r="Y33" i="19" s="1"/>
  <c r="Y18" i="19"/>
  <c r="U32" i="19"/>
  <c r="S32" i="19"/>
  <c r="S36" i="19" s="1"/>
  <c r="V21" i="19"/>
  <c r="V35" i="19" s="1"/>
  <c r="V19" i="19"/>
  <c r="V33" i="19" s="1"/>
  <c r="V20" i="19"/>
  <c r="V34" i="19" s="1"/>
  <c r="K9" i="15"/>
  <c r="K9" i="19"/>
  <c r="W32" i="19"/>
  <c r="W22" i="19"/>
  <c r="J9" i="15"/>
  <c r="J9" i="19"/>
  <c r="T21" i="19"/>
  <c r="T35" i="19" s="1"/>
  <c r="T20" i="19"/>
  <c r="T34" i="19" s="1"/>
  <c r="T19" i="19"/>
  <c r="T33" i="19" s="1"/>
  <c r="W19" i="19"/>
  <c r="W33" i="19" s="1"/>
  <c r="W20" i="19"/>
  <c r="W34" i="19" s="1"/>
  <c r="D9" i="15"/>
  <c r="D9" i="19"/>
  <c r="U19" i="19"/>
  <c r="U33" i="19" s="1"/>
  <c r="U20" i="19"/>
  <c r="U34" i="19" s="1"/>
  <c r="I9" i="15"/>
  <c r="I9" i="19"/>
  <c r="U21" i="19"/>
  <c r="U35" i="19" s="1"/>
  <c r="L9" i="15"/>
  <c r="L9" i="19"/>
  <c r="Q21" i="19"/>
  <c r="Q35" i="19" s="1"/>
  <c r="Q20" i="19"/>
  <c r="Q34" i="19" s="1"/>
  <c r="Q19" i="19"/>
  <c r="Q33" i="19" s="1"/>
  <c r="H9" i="15"/>
  <c r="H9" i="19"/>
  <c r="Y21" i="19"/>
  <c r="Y35" i="19" s="1"/>
  <c r="R18" i="19"/>
  <c r="R20" i="19"/>
  <c r="R34" i="19" s="1"/>
  <c r="R19" i="19"/>
  <c r="R33" i="19" s="1"/>
  <c r="X19" i="19"/>
  <c r="X33" i="19" s="1"/>
  <c r="X20" i="19"/>
  <c r="X34" i="19" s="1"/>
  <c r="T32" i="19"/>
  <c r="T36" i="19" s="1"/>
  <c r="T22" i="19"/>
  <c r="O9" i="15"/>
  <c r="O9" i="19"/>
  <c r="G9" i="15"/>
  <c r="G9" i="19"/>
  <c r="V14" i="7"/>
  <c r="V21" i="7" s="1"/>
  <c r="V35" i="7" s="1"/>
  <c r="N9" i="15"/>
  <c r="N9" i="19"/>
  <c r="F9" i="15"/>
  <c r="F9" i="19"/>
  <c r="Z21" i="19"/>
  <c r="Z35" i="19" s="1"/>
  <c r="Z20" i="19"/>
  <c r="Z34" i="19" s="1"/>
  <c r="Z19" i="19"/>
  <c r="Z33" i="19" s="1"/>
  <c r="P14" i="19"/>
  <c r="AA21" i="19"/>
  <c r="AA35" i="19" s="1"/>
  <c r="AA14" i="19"/>
  <c r="S19" i="19"/>
  <c r="S33" i="19" s="1"/>
  <c r="S20" i="19"/>
  <c r="S34" i="19" s="1"/>
  <c r="M9" i="15"/>
  <c r="M9" i="19"/>
  <c r="E9" i="15"/>
  <c r="E9" i="19"/>
  <c r="T14" i="7"/>
  <c r="X14" i="7"/>
  <c r="X18" i="19"/>
  <c r="V18" i="19"/>
  <c r="Q18" i="19"/>
  <c r="R21" i="19"/>
  <c r="R35" i="19" s="1"/>
  <c r="Z14" i="15"/>
  <c r="Z18" i="15"/>
  <c r="T14" i="15"/>
  <c r="T18" i="15" s="1"/>
  <c r="P14" i="15"/>
  <c r="P18" i="15" s="1"/>
  <c r="Y14" i="15"/>
  <c r="Y18" i="15" s="1"/>
  <c r="S14" i="15"/>
  <c r="S18" i="15"/>
  <c r="S21" i="15"/>
  <c r="S35" i="15" s="1"/>
  <c r="Y12" i="7"/>
  <c r="Y14" i="7" s="1"/>
  <c r="Y12" i="15"/>
  <c r="X14" i="15"/>
  <c r="X18" i="15" s="1"/>
  <c r="Q14" i="15"/>
  <c r="Q18" i="15"/>
  <c r="U14" i="15"/>
  <c r="U18" i="15" s="1"/>
  <c r="W14" i="15"/>
  <c r="W18" i="15" s="1"/>
  <c r="AA32" i="15"/>
  <c r="AA36" i="15" s="1"/>
  <c r="AA22" i="15"/>
  <c r="R14" i="15"/>
  <c r="R21" i="15" s="1"/>
  <c r="R35" i="15" s="1"/>
  <c r="T21" i="15"/>
  <c r="T35" i="15" s="1"/>
  <c r="X21" i="15"/>
  <c r="X35" i="15" s="1"/>
  <c r="V14" i="15"/>
  <c r="V18" i="15" s="1"/>
  <c r="AA14" i="7"/>
  <c r="AA18" i="7" s="1"/>
  <c r="BM18" i="2"/>
  <c r="BM29" i="2" s="1"/>
  <c r="BM16" i="2"/>
  <c r="V18" i="7"/>
  <c r="V32" i="7" s="1"/>
  <c r="BA37" i="2"/>
  <c r="V19" i="7"/>
  <c r="V33" i="7" s="1"/>
  <c r="V20" i="7"/>
  <c r="V34" i="7" s="1"/>
  <c r="BK13" i="2"/>
  <c r="BK18" i="2" s="1"/>
  <c r="BK29" i="2" s="1"/>
  <c r="BD18" i="2"/>
  <c r="BD29" i="2" s="1"/>
  <c r="BD30" i="2" s="1"/>
  <c r="BB18" i="2"/>
  <c r="BB29" i="2" s="1"/>
  <c r="BB30" i="2" s="1"/>
  <c r="R19" i="7"/>
  <c r="R33" i="7" s="1"/>
  <c r="Z18" i="7"/>
  <c r="Z32" i="7" s="1"/>
  <c r="R18" i="7"/>
  <c r="R32" i="7" s="1"/>
  <c r="R20" i="7"/>
  <c r="R34" i="7" s="1"/>
  <c r="Z19" i="7"/>
  <c r="Z33" i="7" s="1"/>
  <c r="Z20" i="7"/>
  <c r="Z34" i="7" s="1"/>
  <c r="BL18" i="2"/>
  <c r="BL29" i="2" s="1"/>
  <c r="BL30" i="2" s="1"/>
  <c r="BE18" i="2"/>
  <c r="BE29" i="2" s="1"/>
  <c r="BE30" i="2" s="1"/>
  <c r="BJ18" i="2"/>
  <c r="BJ29" i="2" s="1"/>
  <c r="BJ30" i="2" s="1"/>
  <c r="BG16" i="2"/>
  <c r="BG19" i="2" s="1"/>
  <c r="BD19" i="2"/>
  <c r="BH18" i="2"/>
  <c r="Y21" i="7"/>
  <c r="Y35" i="7" s="1"/>
  <c r="BF18" i="2"/>
  <c r="BI18" i="2"/>
  <c r="BI29" i="2" s="1"/>
  <c r="BI30" i="2" s="1"/>
  <c r="T19" i="7"/>
  <c r="T33" i="7" s="1"/>
  <c r="T18" i="7"/>
  <c r="T20" i="7"/>
  <c r="T34" i="7" s="1"/>
  <c r="P14" i="7"/>
  <c r="P21" i="7" s="1"/>
  <c r="P35" i="7" s="1"/>
  <c r="S19" i="7"/>
  <c r="S33" i="7" s="1"/>
  <c r="S18" i="7"/>
  <c r="S20" i="7"/>
  <c r="S34" i="7" s="1"/>
  <c r="Q14" i="7"/>
  <c r="X18" i="7"/>
  <c r="X20" i="7"/>
  <c r="X34" i="7" s="1"/>
  <c r="X19" i="7"/>
  <c r="X33" i="7" s="1"/>
  <c r="T21" i="7"/>
  <c r="T35" i="7" s="1"/>
  <c r="Y18" i="7"/>
  <c r="Y19" i="7"/>
  <c r="Y33" i="7" s="1"/>
  <c r="Y20" i="7"/>
  <c r="Y34" i="7" s="1"/>
  <c r="S21" i="7"/>
  <c r="S35" i="7" s="1"/>
  <c r="BC18" i="2"/>
  <c r="BC29" i="2" s="1"/>
  <c r="BC30" i="2" s="1"/>
  <c r="W18" i="7"/>
  <c r="W20" i="7"/>
  <c r="W34" i="7" s="1"/>
  <c r="W19" i="7"/>
  <c r="W33" i="7" s="1"/>
  <c r="X21" i="7"/>
  <c r="X35" i="7" s="1"/>
  <c r="U14" i="7"/>
  <c r="U21" i="7" s="1"/>
  <c r="U35" i="7" s="1"/>
  <c r="L9" i="7"/>
  <c r="H9" i="7"/>
  <c r="D9" i="7"/>
  <c r="O9" i="7"/>
  <c r="K9" i="7"/>
  <c r="G9" i="7"/>
  <c r="BA40" i="2"/>
  <c r="AW40" i="2"/>
  <c r="AS40" i="2"/>
  <c r="AW33" i="2"/>
  <c r="AW37" i="2" s="1"/>
  <c r="AW11" i="2" s="1"/>
  <c r="N9" i="7"/>
  <c r="J9" i="7"/>
  <c r="F9" i="7"/>
  <c r="AS33" i="2"/>
  <c r="AS37" i="2" s="1"/>
  <c r="AS11" i="2" s="1"/>
  <c r="G12" i="19" s="1"/>
  <c r="M9" i="7"/>
  <c r="I9" i="7"/>
  <c r="E9" i="7"/>
  <c r="AZ40" i="2"/>
  <c r="AV40" i="2"/>
  <c r="AR40" i="2"/>
  <c r="AZ33" i="2"/>
  <c r="AZ37" i="2" s="1"/>
  <c r="AZ11" i="2" s="1"/>
  <c r="AV33" i="2"/>
  <c r="AV37" i="2" s="1"/>
  <c r="AV11" i="2" s="1"/>
  <c r="AR33" i="2"/>
  <c r="AR37" i="2" s="1"/>
  <c r="AR11" i="2" s="1"/>
  <c r="F12" i="19" s="1"/>
  <c r="AY40" i="2"/>
  <c r="AU40" i="2"/>
  <c r="AQ40" i="2"/>
  <c r="AY33" i="2"/>
  <c r="AY37" i="2" s="1"/>
  <c r="AY11" i="2" s="1"/>
  <c r="AU33" i="2"/>
  <c r="AU37" i="2" s="1"/>
  <c r="AU11" i="2" s="1"/>
  <c r="I12" i="19" s="1"/>
  <c r="AQ33" i="2"/>
  <c r="AQ37" i="2" s="1"/>
  <c r="AQ11" i="2" s="1"/>
  <c r="AX40" i="2"/>
  <c r="AT40" i="2"/>
  <c r="AP40" i="2"/>
  <c r="AX33" i="2"/>
  <c r="AX37" i="2" s="1"/>
  <c r="AX11" i="2" s="1"/>
  <c r="AT33" i="2"/>
  <c r="AT37" i="2" s="1"/>
  <c r="AT11" i="2" s="1"/>
  <c r="H12" i="19" s="1"/>
  <c r="AP33" i="2"/>
  <c r="AP37" i="2" s="1"/>
  <c r="AP11" i="2" s="1"/>
  <c r="AO42" i="2"/>
  <c r="Q32" i="19" l="1"/>
  <c r="Q36" i="19" s="1"/>
  <c r="Q22" i="19"/>
  <c r="J12" i="15"/>
  <c r="J12" i="19"/>
  <c r="V32" i="19"/>
  <c r="V36" i="19" s="1"/>
  <c r="V22" i="19"/>
  <c r="F14" i="19"/>
  <c r="R32" i="19"/>
  <c r="R36" i="19" s="1"/>
  <c r="R22" i="19"/>
  <c r="W36" i="19"/>
  <c r="U22" i="19"/>
  <c r="E12" i="15"/>
  <c r="E14" i="15" s="1"/>
  <c r="E19" i="15" s="1"/>
  <c r="E33" i="15" s="1"/>
  <c r="E12" i="19"/>
  <c r="N12" i="15"/>
  <c r="N12" i="19"/>
  <c r="X32" i="19"/>
  <c r="X36" i="19" s="1"/>
  <c r="X22" i="19"/>
  <c r="U36" i="19"/>
  <c r="AA19" i="19"/>
  <c r="AA33" i="19" s="1"/>
  <c r="AA20" i="19"/>
  <c r="AA34" i="19" s="1"/>
  <c r="AA18" i="19"/>
  <c r="N14" i="19"/>
  <c r="H14" i="19"/>
  <c r="H21" i="19" s="1"/>
  <c r="H35" i="19" s="1"/>
  <c r="I14" i="19"/>
  <c r="Y32" i="19"/>
  <c r="Y36" i="19" s="1"/>
  <c r="Y22" i="19"/>
  <c r="K12" i="15"/>
  <c r="K12" i="19"/>
  <c r="E14" i="19"/>
  <c r="E18" i="19" s="1"/>
  <c r="P19" i="19"/>
  <c r="P33" i="19" s="1"/>
  <c r="P20" i="19"/>
  <c r="P34" i="19" s="1"/>
  <c r="P18" i="19"/>
  <c r="M12" i="15"/>
  <c r="M14" i="15" s="1"/>
  <c r="M19" i="15" s="1"/>
  <c r="M33" i="15" s="1"/>
  <c r="M12" i="19"/>
  <c r="L12" i="15"/>
  <c r="L14" i="15" s="1"/>
  <c r="L18" i="15" s="1"/>
  <c r="L12" i="19"/>
  <c r="G14" i="19"/>
  <c r="G21" i="19" s="1"/>
  <c r="G35" i="19" s="1"/>
  <c r="P21" i="19"/>
  <c r="P35" i="19" s="1"/>
  <c r="J14" i="19"/>
  <c r="Z36" i="19"/>
  <c r="D12" i="15"/>
  <c r="D12" i="19"/>
  <c r="D14" i="19" s="1"/>
  <c r="M18" i="19"/>
  <c r="M14" i="19"/>
  <c r="S22" i="19"/>
  <c r="Z22" i="19"/>
  <c r="U32" i="15"/>
  <c r="V32" i="15"/>
  <c r="X32" i="15"/>
  <c r="Y32" i="15"/>
  <c r="M20" i="15"/>
  <c r="M34" i="15" s="1"/>
  <c r="M18" i="15"/>
  <c r="W32" i="15"/>
  <c r="S32" i="15"/>
  <c r="AA19" i="7"/>
  <c r="R18" i="15"/>
  <c r="Q20" i="15"/>
  <c r="Q34" i="15" s="1"/>
  <c r="Q19" i="15"/>
  <c r="Q33" i="15" s="1"/>
  <c r="Q21" i="15"/>
  <c r="Q35" i="15" s="1"/>
  <c r="S20" i="15"/>
  <c r="S34" i="15" s="1"/>
  <c r="S19" i="15"/>
  <c r="S33" i="15" s="1"/>
  <c r="P20" i="15"/>
  <c r="P34" i="15" s="1"/>
  <c r="P19" i="15"/>
  <c r="P33" i="15" s="1"/>
  <c r="P21" i="15"/>
  <c r="P35" i="15" s="1"/>
  <c r="P32" i="15"/>
  <c r="AA21" i="7"/>
  <c r="AA35" i="7" s="1"/>
  <c r="R19" i="15"/>
  <c r="R33" i="15" s="1"/>
  <c r="R20" i="15"/>
  <c r="R34" i="15" s="1"/>
  <c r="T32" i="15"/>
  <c r="AT13" i="2"/>
  <c r="AT16" i="2" s="1"/>
  <c r="H12" i="15"/>
  <c r="T20" i="15"/>
  <c r="T34" i="15" s="1"/>
  <c r="T19" i="15"/>
  <c r="T33" i="15" s="1"/>
  <c r="Q32" i="15"/>
  <c r="AR13" i="2"/>
  <c r="AR16" i="2" s="1"/>
  <c r="F12" i="15"/>
  <c r="W21" i="15"/>
  <c r="W35" i="15" s="1"/>
  <c r="W20" i="15"/>
  <c r="W34" i="15" s="1"/>
  <c r="W19" i="15"/>
  <c r="W33" i="15" s="1"/>
  <c r="Z32" i="15"/>
  <c r="AS13" i="2"/>
  <c r="AS16" i="2" s="1"/>
  <c r="G12" i="15"/>
  <c r="D14" i="15"/>
  <c r="J14" i="15"/>
  <c r="J21" i="15" s="1"/>
  <c r="J35" i="15" s="1"/>
  <c r="Z21" i="15"/>
  <c r="Z35" i="15" s="1"/>
  <c r="Z20" i="15"/>
  <c r="Z34" i="15" s="1"/>
  <c r="Z19" i="15"/>
  <c r="Z33" i="15" s="1"/>
  <c r="M21" i="15"/>
  <c r="M35" i="15" s="1"/>
  <c r="V21" i="15"/>
  <c r="V35" i="15" s="1"/>
  <c r="V19" i="15"/>
  <c r="V33" i="15" s="1"/>
  <c r="V20" i="15"/>
  <c r="V34" i="15" s="1"/>
  <c r="K14" i="15"/>
  <c r="N14" i="15"/>
  <c r="N21" i="15" s="1"/>
  <c r="N35" i="15" s="1"/>
  <c r="AU13" i="2"/>
  <c r="AU16" i="2" s="1"/>
  <c r="I12" i="15"/>
  <c r="U19" i="15"/>
  <c r="U33" i="15" s="1"/>
  <c r="U20" i="15"/>
  <c r="U34" i="15" s="1"/>
  <c r="U21" i="15"/>
  <c r="U35" i="15" s="1"/>
  <c r="X20" i="15"/>
  <c r="X34" i="15" s="1"/>
  <c r="X19" i="15"/>
  <c r="X33" i="15" s="1"/>
  <c r="Y21" i="15"/>
  <c r="Y35" i="15" s="1"/>
  <c r="Y20" i="15"/>
  <c r="Y34" i="15" s="1"/>
  <c r="Y19" i="15"/>
  <c r="Y33" i="15" s="1"/>
  <c r="AA32" i="7"/>
  <c r="AA33" i="7"/>
  <c r="AA20" i="7"/>
  <c r="BM27" i="2"/>
  <c r="BM19" i="2"/>
  <c r="BA11" i="2"/>
  <c r="BB19" i="2"/>
  <c r="BL19" i="2"/>
  <c r="V22" i="7"/>
  <c r="V36" i="7"/>
  <c r="Z36" i="7"/>
  <c r="BE19" i="2"/>
  <c r="R36" i="7"/>
  <c r="BK16" i="2"/>
  <c r="BK27" i="2" s="1"/>
  <c r="BK30" i="2" s="1"/>
  <c r="Z22" i="7"/>
  <c r="R22" i="7"/>
  <c r="BG27" i="2"/>
  <c r="BG30" i="2" s="1"/>
  <c r="BJ19" i="2"/>
  <c r="BH29" i="2"/>
  <c r="BH30" i="2" s="1"/>
  <c r="BH19" i="2"/>
  <c r="BF29" i="2"/>
  <c r="BF30" i="2" s="1"/>
  <c r="BF19" i="2"/>
  <c r="BI19" i="2"/>
  <c r="W22" i="7"/>
  <c r="W32" i="7"/>
  <c r="W36" i="7" s="1"/>
  <c r="Q18" i="7"/>
  <c r="Q19" i="7"/>
  <c r="Q33" i="7" s="1"/>
  <c r="Q20" i="7"/>
  <c r="Q34" i="7" s="1"/>
  <c r="T32" i="7"/>
  <c r="T36" i="7" s="1"/>
  <c r="T22" i="7"/>
  <c r="Y32" i="7"/>
  <c r="Y36" i="7" s="1"/>
  <c r="Y22" i="7"/>
  <c r="X22" i="7"/>
  <c r="X32" i="7"/>
  <c r="X36" i="7" s="1"/>
  <c r="U18" i="7"/>
  <c r="U19" i="7"/>
  <c r="U33" i="7" s="1"/>
  <c r="U20" i="7"/>
  <c r="U34" i="7" s="1"/>
  <c r="S32" i="7"/>
  <c r="S36" i="7" s="1"/>
  <c r="S22" i="7"/>
  <c r="P19" i="7"/>
  <c r="P33" i="7" s="1"/>
  <c r="P18" i="7"/>
  <c r="P20" i="7"/>
  <c r="P34" i="7" s="1"/>
  <c r="BC19" i="2"/>
  <c r="Q21" i="7"/>
  <c r="Q35" i="7" s="1"/>
  <c r="AR27" i="2"/>
  <c r="AU27" i="2"/>
  <c r="L12" i="7"/>
  <c r="E12" i="7"/>
  <c r="N12" i="7"/>
  <c r="I12" i="7"/>
  <c r="AU18" i="2"/>
  <c r="AU29" i="2" s="1"/>
  <c r="AQ13" i="2"/>
  <c r="AQ16" i="2" s="1"/>
  <c r="D12" i="7"/>
  <c r="M12" i="7"/>
  <c r="F12" i="7"/>
  <c r="AR18" i="2"/>
  <c r="AR29" i="2" s="1"/>
  <c r="G12" i="7"/>
  <c r="AS18" i="2"/>
  <c r="AS29" i="2" s="1"/>
  <c r="AZ13" i="2"/>
  <c r="AZ16" i="2" s="1"/>
  <c r="AP13" i="2"/>
  <c r="AP16" i="2" s="1"/>
  <c r="H12" i="7"/>
  <c r="AT18" i="2"/>
  <c r="AT29" i="2" s="1"/>
  <c r="J12" i="7"/>
  <c r="AY13" i="2"/>
  <c r="AY16" i="2" s="1"/>
  <c r="AV13" i="2"/>
  <c r="AV16" i="2" s="1"/>
  <c r="K12" i="7"/>
  <c r="AS27" i="2"/>
  <c r="AW13" i="2"/>
  <c r="AW16" i="2" s="1"/>
  <c r="AT27" i="2"/>
  <c r="AX13" i="2"/>
  <c r="AX16" i="2" s="1"/>
  <c r="AO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E32" i="19" l="1"/>
  <c r="D21" i="19"/>
  <c r="D35" i="19" s="1"/>
  <c r="D20" i="19"/>
  <c r="D34" i="19" s="1"/>
  <c r="D19" i="19"/>
  <c r="D33" i="19" s="1"/>
  <c r="D18" i="19"/>
  <c r="AA22" i="7"/>
  <c r="L21" i="15"/>
  <c r="L35" i="15" s="1"/>
  <c r="M21" i="19"/>
  <c r="M35" i="19" s="1"/>
  <c r="N18" i="19"/>
  <c r="N20" i="19"/>
  <c r="N34" i="19" s="1"/>
  <c r="N19" i="19"/>
  <c r="N33" i="19" s="1"/>
  <c r="P22" i="15"/>
  <c r="AA32" i="19"/>
  <c r="AA36" i="19" s="1"/>
  <c r="AA22" i="19"/>
  <c r="K14" i="19"/>
  <c r="K21" i="19" s="1"/>
  <c r="K35" i="19" s="1"/>
  <c r="M32" i="19"/>
  <c r="H20" i="19"/>
  <c r="H34" i="19" s="1"/>
  <c r="H19" i="19"/>
  <c r="H33" i="19" s="1"/>
  <c r="L19" i="15"/>
  <c r="L33" i="15" s="1"/>
  <c r="P36" i="15"/>
  <c r="P32" i="19"/>
  <c r="P36" i="19" s="1"/>
  <c r="P22" i="19"/>
  <c r="L20" i="15"/>
  <c r="L34" i="15" s="1"/>
  <c r="J18" i="19"/>
  <c r="J20" i="19"/>
  <c r="J34" i="19" s="1"/>
  <c r="J19" i="19"/>
  <c r="J33" i="19" s="1"/>
  <c r="J21" i="19"/>
  <c r="J35" i="19" s="1"/>
  <c r="T36" i="15"/>
  <c r="E18" i="15"/>
  <c r="I20" i="19"/>
  <c r="I34" i="19" s="1"/>
  <c r="I19" i="19"/>
  <c r="I33" i="19" s="1"/>
  <c r="I21" i="19"/>
  <c r="I35" i="19" s="1"/>
  <c r="N21" i="19"/>
  <c r="N35" i="19" s="1"/>
  <c r="F21" i="19"/>
  <c r="F35" i="19" s="1"/>
  <c r="F20" i="19"/>
  <c r="F34" i="19" s="1"/>
  <c r="F19" i="19"/>
  <c r="F33" i="19" s="1"/>
  <c r="O12" i="15"/>
  <c r="O14" i="15" s="1"/>
  <c r="O12" i="19"/>
  <c r="E21" i="15"/>
  <c r="E35" i="15" s="1"/>
  <c r="E20" i="15"/>
  <c r="E34" i="15" s="1"/>
  <c r="G18" i="19"/>
  <c r="G20" i="19"/>
  <c r="G34" i="19" s="1"/>
  <c r="G19" i="19"/>
  <c r="G33" i="19" s="1"/>
  <c r="I18" i="19"/>
  <c r="W22" i="15"/>
  <c r="M19" i="19"/>
  <c r="M33" i="19" s="1"/>
  <c r="M20" i="19"/>
  <c r="M34" i="19" s="1"/>
  <c r="L21" i="19"/>
  <c r="L35" i="19" s="1"/>
  <c r="E19" i="19"/>
  <c r="E33" i="19" s="1"/>
  <c r="E20" i="19"/>
  <c r="E34" i="19" s="1"/>
  <c r="H18" i="19"/>
  <c r="L14" i="19"/>
  <c r="E21" i="19"/>
  <c r="E35" i="19" s="1"/>
  <c r="F18" i="19"/>
  <c r="I14" i="15"/>
  <c r="W36" i="15"/>
  <c r="F14" i="15"/>
  <c r="Q22" i="15"/>
  <c r="R32" i="15"/>
  <c r="R36" i="15" s="1"/>
  <c r="R22" i="15"/>
  <c r="M32" i="15"/>
  <c r="M36" i="15" s="1"/>
  <c r="M22" i="15"/>
  <c r="X36" i="15"/>
  <c r="G14" i="15"/>
  <c r="N18" i="15"/>
  <c r="N19" i="15"/>
  <c r="N33" i="15" s="1"/>
  <c r="N20" i="15"/>
  <c r="N34" i="15" s="1"/>
  <c r="Z36" i="15"/>
  <c r="Q36" i="15"/>
  <c r="T22" i="15"/>
  <c r="X22" i="15"/>
  <c r="L32" i="15"/>
  <c r="K20" i="15"/>
  <c r="K34" i="15" s="1"/>
  <c r="K19" i="15"/>
  <c r="K33" i="15" s="1"/>
  <c r="K18" i="15"/>
  <c r="Z22" i="15"/>
  <c r="K21" i="15"/>
  <c r="K35" i="15" s="1"/>
  <c r="V36" i="15"/>
  <c r="S22" i="15"/>
  <c r="Y36" i="15"/>
  <c r="V22" i="15"/>
  <c r="J20" i="15"/>
  <c r="J34" i="15" s="1"/>
  <c r="J19" i="15"/>
  <c r="J33" i="15" s="1"/>
  <c r="J18" i="15"/>
  <c r="H14" i="15"/>
  <c r="H21" i="15" s="1"/>
  <c r="H35" i="15" s="1"/>
  <c r="S36" i="15"/>
  <c r="Y22" i="15"/>
  <c r="U22" i="15"/>
  <c r="D18" i="15"/>
  <c r="D20" i="15"/>
  <c r="D34" i="15" s="1"/>
  <c r="D19" i="15"/>
  <c r="D33" i="15" s="1"/>
  <c r="D21" i="15"/>
  <c r="D35" i="15" s="1"/>
  <c r="E32" i="15"/>
  <c r="E36" i="15" s="1"/>
  <c r="E22" i="15"/>
  <c r="U36" i="15"/>
  <c r="AA34" i="7"/>
  <c r="BM30" i="2"/>
  <c r="BA13" i="2"/>
  <c r="O12" i="7"/>
  <c r="BK19" i="2"/>
  <c r="P22" i="7"/>
  <c r="P32" i="7"/>
  <c r="Q32" i="7"/>
  <c r="Q36" i="7" s="1"/>
  <c r="Q22" i="7"/>
  <c r="U32" i="7"/>
  <c r="U36" i="7" s="1"/>
  <c r="U22" i="7"/>
  <c r="AY18" i="2"/>
  <c r="AY29" i="2" s="1"/>
  <c r="AS19" i="2"/>
  <c r="AQ18" i="2"/>
  <c r="AQ29" i="2" s="1"/>
  <c r="AW27" i="2"/>
  <c r="AX27" i="2"/>
  <c r="AV27" i="2"/>
  <c r="AU19" i="2"/>
  <c r="AT30" i="2"/>
  <c r="AS30" i="2"/>
  <c r="AY27" i="2"/>
  <c r="AZ18" i="2"/>
  <c r="AZ29" i="2" s="1"/>
  <c r="AX18" i="2"/>
  <c r="AX29" i="2" s="1"/>
  <c r="AR30" i="2"/>
  <c r="AZ27" i="2"/>
  <c r="AU30" i="2"/>
  <c r="AT19" i="2"/>
  <c r="AW18" i="2"/>
  <c r="AW29" i="2" s="1"/>
  <c r="AV18" i="2"/>
  <c r="AV29" i="2" s="1"/>
  <c r="AP27" i="2"/>
  <c r="AP18" i="2"/>
  <c r="AP29" i="2" s="1"/>
  <c r="AQ27" i="2"/>
  <c r="AR19" i="2"/>
  <c r="AM22" i="2"/>
  <c r="L20" i="19" l="1"/>
  <c r="L34" i="19" s="1"/>
  <c r="L19" i="19"/>
  <c r="L33" i="19" s="1"/>
  <c r="L18" i="19"/>
  <c r="I32" i="19"/>
  <c r="I36" i="19" s="1"/>
  <c r="I22" i="19"/>
  <c r="D32" i="19"/>
  <c r="D36" i="19" s="1"/>
  <c r="D22" i="19"/>
  <c r="L22" i="15"/>
  <c r="L36" i="15"/>
  <c r="G32" i="19"/>
  <c r="G36" i="19" s="1"/>
  <c r="G22" i="19"/>
  <c r="J32" i="19"/>
  <c r="J36" i="19" s="1"/>
  <c r="J22" i="19"/>
  <c r="M36" i="19"/>
  <c r="M22" i="19"/>
  <c r="N32" i="19"/>
  <c r="N36" i="19" s="1"/>
  <c r="N22" i="19"/>
  <c r="E22" i="19"/>
  <c r="H32" i="19"/>
  <c r="H36" i="19" s="1"/>
  <c r="H22" i="19"/>
  <c r="F22" i="19"/>
  <c r="F32" i="19"/>
  <c r="F36" i="19" s="1"/>
  <c r="O14" i="19"/>
  <c r="K19" i="19"/>
  <c r="K33" i="19" s="1"/>
  <c r="K20" i="19"/>
  <c r="K34" i="19" s="1"/>
  <c r="K18" i="19"/>
  <c r="E36" i="19"/>
  <c r="N32" i="15"/>
  <c r="N36" i="15" s="1"/>
  <c r="N22" i="15"/>
  <c r="G18" i="15"/>
  <c r="G20" i="15"/>
  <c r="G34" i="15" s="1"/>
  <c r="G19" i="15"/>
  <c r="G33" i="15" s="1"/>
  <c r="F19" i="15"/>
  <c r="F33" i="15" s="1"/>
  <c r="F20" i="15"/>
  <c r="F34" i="15" s="1"/>
  <c r="F18" i="15"/>
  <c r="H20" i="15"/>
  <c r="H34" i="15" s="1"/>
  <c r="H19" i="15"/>
  <c r="H33" i="15" s="1"/>
  <c r="H18" i="15"/>
  <c r="G21" i="15"/>
  <c r="G35" i="15" s="1"/>
  <c r="F21" i="15"/>
  <c r="F35" i="15" s="1"/>
  <c r="J32" i="15"/>
  <c r="J36" i="15" s="1"/>
  <c r="J22" i="15"/>
  <c r="I20" i="15"/>
  <c r="I34" i="15" s="1"/>
  <c r="I19" i="15"/>
  <c r="I33" i="15" s="1"/>
  <c r="I18" i="15"/>
  <c r="K22" i="15"/>
  <c r="K32" i="15"/>
  <c r="K36" i="15" s="1"/>
  <c r="I21" i="15"/>
  <c r="I35" i="15" s="1"/>
  <c r="D32" i="15"/>
  <c r="D36" i="15" s="1"/>
  <c r="D22" i="15"/>
  <c r="O19" i="15"/>
  <c r="O33" i="15" s="1"/>
  <c r="O20" i="15"/>
  <c r="O34" i="15" s="1"/>
  <c r="O18" i="15"/>
  <c r="O21" i="15"/>
  <c r="O35" i="15" s="1"/>
  <c r="AA36" i="7"/>
  <c r="AZ30" i="2"/>
  <c r="AY19" i="2"/>
  <c r="BA18" i="2"/>
  <c r="BA29" i="2" s="1"/>
  <c r="BA16" i="2"/>
  <c r="AY30" i="2"/>
  <c r="AQ19" i="2"/>
  <c r="P36" i="7"/>
  <c r="AQ30" i="2"/>
  <c r="AP19" i="2"/>
  <c r="AW19" i="2"/>
  <c r="AV30" i="2"/>
  <c r="AW30" i="2"/>
  <c r="AP30" i="2"/>
  <c r="AV19" i="2"/>
  <c r="AX30" i="2"/>
  <c r="AZ19" i="2"/>
  <c r="AX19" i="2"/>
  <c r="AN22" i="2"/>
  <c r="O19" i="19" l="1"/>
  <c r="O33" i="19" s="1"/>
  <c r="O20" i="19"/>
  <c r="O34" i="19" s="1"/>
  <c r="O18" i="19"/>
  <c r="O21" i="19"/>
  <c r="O35" i="19" s="1"/>
  <c r="K32" i="19"/>
  <c r="K36" i="19" s="1"/>
  <c r="K22" i="19"/>
  <c r="L32" i="19"/>
  <c r="L36" i="19" s="1"/>
  <c r="L22" i="19"/>
  <c r="F22" i="15"/>
  <c r="F32" i="15"/>
  <c r="F36" i="15" s="1"/>
  <c r="H32" i="15"/>
  <c r="H36" i="15" s="1"/>
  <c r="H22" i="15"/>
  <c r="G32" i="15"/>
  <c r="G36" i="15" s="1"/>
  <c r="G22" i="15"/>
  <c r="O22" i="15"/>
  <c r="O32" i="15"/>
  <c r="O36" i="15" s="1"/>
  <c r="I32" i="15"/>
  <c r="I36" i="15" s="1"/>
  <c r="I22" i="15"/>
  <c r="BA27" i="2"/>
  <c r="BA30" i="2" s="1"/>
  <c r="BA19" i="2"/>
  <c r="AO22" i="2"/>
  <c r="AI42" i="2"/>
  <c r="AH35" i="2"/>
  <c r="AG35" i="2"/>
  <c r="AD35" i="2"/>
  <c r="AH36" i="2"/>
  <c r="AE36" i="2"/>
  <c r="AD36" i="2"/>
  <c r="AF34" i="2"/>
  <c r="AE34" i="2"/>
  <c r="AE42" i="2"/>
  <c r="AE9" i="2" s="1"/>
  <c r="AH42" i="2"/>
  <c r="AH9" i="2" s="1"/>
  <c r="AD42" i="2"/>
  <c r="AD9" i="2" s="1"/>
  <c r="AO36" i="2"/>
  <c r="AN36" i="2"/>
  <c r="AM36" i="2"/>
  <c r="AL36" i="2"/>
  <c r="AK36" i="2"/>
  <c r="AJ36" i="2"/>
  <c r="AI36" i="2"/>
  <c r="AG36" i="2"/>
  <c r="AF36" i="2"/>
  <c r="AI35" i="2"/>
  <c r="AF35" i="2"/>
  <c r="AE35" i="2"/>
  <c r="AI34" i="2"/>
  <c r="AH34" i="2"/>
  <c r="AG34" i="2"/>
  <c r="AD34" i="2"/>
  <c r="AE6" i="2"/>
  <c r="AF6" i="2" s="1"/>
  <c r="AG6" i="2" s="1"/>
  <c r="AH6" i="2" s="1"/>
  <c r="AI6" i="2" s="1"/>
  <c r="AJ6" i="2" s="1"/>
  <c r="AK6" i="2" s="1"/>
  <c r="AL6" i="2" s="1"/>
  <c r="AM6" i="2" s="1"/>
  <c r="AN6" i="2" s="1"/>
  <c r="AO6" i="2" s="1"/>
  <c r="AP6" i="2" s="1"/>
  <c r="C25" i="15" l="1"/>
  <c r="C25" i="19"/>
  <c r="O32" i="19"/>
  <c r="O36" i="19" s="1"/>
  <c r="O22" i="19"/>
  <c r="C25" i="7"/>
  <c r="AZ6" i="2"/>
  <c r="AT6" i="2"/>
  <c r="AX6" i="2"/>
  <c r="BA6" i="2"/>
  <c r="AU6" i="2"/>
  <c r="AY6" i="2"/>
  <c r="AR6" i="2"/>
  <c r="AV6" i="2"/>
  <c r="AQ6" i="2"/>
  <c r="AS6" i="2"/>
  <c r="AW6" i="2"/>
  <c r="AJ42" i="2"/>
  <c r="AJ9" i="2" s="1"/>
  <c r="AO9" i="2"/>
  <c r="AI33" i="2"/>
  <c r="AJ35" i="2"/>
  <c r="AJ34" i="2"/>
  <c r="AI9" i="2"/>
  <c r="AE40" i="2"/>
  <c r="AH40" i="2"/>
  <c r="AG42" i="2"/>
  <c r="AG9" i="2" s="1"/>
  <c r="AF42" i="2"/>
  <c r="AF9" i="2" s="1"/>
  <c r="AD33" i="2"/>
  <c r="AD40" i="2"/>
  <c r="AG33" i="2"/>
  <c r="C9" i="15" l="1"/>
  <c r="C18" i="15" s="1"/>
  <c r="C9" i="19"/>
  <c r="C18" i="19" s="1"/>
  <c r="C9" i="7"/>
  <c r="AD37" i="2"/>
  <c r="AD11" i="2" s="1"/>
  <c r="AG37" i="2"/>
  <c r="AG11" i="2" s="1"/>
  <c r="AH33" i="2"/>
  <c r="AI37" i="2"/>
  <c r="AI11" i="2" s="1"/>
  <c r="AE33" i="2"/>
  <c r="AN42" i="2"/>
  <c r="AN9" i="2" s="1"/>
  <c r="AK42" i="2"/>
  <c r="AK9" i="2" s="1"/>
  <c r="AL42" i="2"/>
  <c r="AL9" i="2" s="1"/>
  <c r="AK34" i="2"/>
  <c r="AM42" i="2"/>
  <c r="AM9" i="2" s="1"/>
  <c r="AI40" i="2"/>
  <c r="AK35" i="2"/>
  <c r="AL34" i="2"/>
  <c r="AF40" i="2"/>
  <c r="AG40" i="2"/>
  <c r="AF33" i="2"/>
  <c r="AD13" i="2" l="1"/>
  <c r="AD16" i="2" s="1"/>
  <c r="AD27" i="2" s="1"/>
  <c r="AI13" i="2"/>
  <c r="AI18" i="2" s="1"/>
  <c r="AI29" i="2" s="1"/>
  <c r="AG13" i="2"/>
  <c r="AF37" i="2"/>
  <c r="AF11" i="2" s="1"/>
  <c r="AE37" i="2"/>
  <c r="AE11" i="2" s="1"/>
  <c r="AH37" i="2"/>
  <c r="AH11" i="2" s="1"/>
  <c r="AJ33" i="2"/>
  <c r="AJ40" i="2"/>
  <c r="AL35" i="2"/>
  <c r="AM34" i="2"/>
  <c r="AD18" i="2" l="1"/>
  <c r="AD29" i="2" s="1"/>
  <c r="AD30" i="2" s="1"/>
  <c r="AI16" i="2"/>
  <c r="AI19" i="2" s="1"/>
  <c r="AF13" i="2"/>
  <c r="AH13" i="2"/>
  <c r="AJ37" i="2"/>
  <c r="AJ11" i="2" s="1"/>
  <c r="AG18" i="2"/>
  <c r="AG29" i="2" s="1"/>
  <c r="AG16" i="2"/>
  <c r="AE13" i="2"/>
  <c r="AK33" i="2"/>
  <c r="AK40" i="2"/>
  <c r="AM35" i="2"/>
  <c r="AO34" i="2"/>
  <c r="AN34" i="2"/>
  <c r="AD19" i="2" l="1"/>
  <c r="AI27" i="2"/>
  <c r="AI30" i="2" s="1"/>
  <c r="AE16" i="2"/>
  <c r="AE18" i="2"/>
  <c r="AE29" i="2" s="1"/>
  <c r="AJ13" i="2"/>
  <c r="AJ16" i="2" s="1"/>
  <c r="AJ27" i="2" s="1"/>
  <c r="AF18" i="2"/>
  <c r="AF29" i="2" s="1"/>
  <c r="AF16" i="2"/>
  <c r="AK37" i="2"/>
  <c r="AK11" i="2" s="1"/>
  <c r="AG27" i="2"/>
  <c r="AG30" i="2" s="1"/>
  <c r="AG19" i="2"/>
  <c r="AH18" i="2"/>
  <c r="AH29" i="2" s="1"/>
  <c r="AH16" i="2"/>
  <c r="AO35" i="2"/>
  <c r="AN35" i="2"/>
  <c r="AK13" i="2" l="1"/>
  <c r="AK16" i="2" s="1"/>
  <c r="AK27" i="2" s="1"/>
  <c r="AF27" i="2"/>
  <c r="AF30" i="2" s="1"/>
  <c r="AF19" i="2"/>
  <c r="AH19" i="2"/>
  <c r="AH27" i="2"/>
  <c r="AH30" i="2" s="1"/>
  <c r="AJ18" i="2"/>
  <c r="AJ29" i="2" s="1"/>
  <c r="AJ30" i="2" s="1"/>
  <c r="AE27" i="2"/>
  <c r="AE30" i="2" s="1"/>
  <c r="AE19" i="2"/>
  <c r="AK18" i="2"/>
  <c r="AK29" i="2" s="1"/>
  <c r="AJ19" i="2" l="1"/>
  <c r="AK19" i="2"/>
  <c r="AK30" i="2"/>
  <c r="Y42" i="2" l="1"/>
  <c r="X42" i="2"/>
  <c r="W42" i="2"/>
  <c r="V42" i="2"/>
  <c r="U42" i="2"/>
  <c r="T42" i="2"/>
  <c r="S42" i="2"/>
  <c r="R42" i="2"/>
  <c r="Q42" i="2"/>
  <c r="AC35" i="2"/>
  <c r="AC36" i="2"/>
  <c r="AC34" i="2"/>
  <c r="AC42" i="2" l="1"/>
  <c r="AC9" i="2" s="1"/>
  <c r="Y9" i="2"/>
  <c r="X9" i="2"/>
  <c r="W9" i="2"/>
  <c r="V9" i="2"/>
  <c r="U9" i="2"/>
  <c r="T9" i="2"/>
  <c r="S9" i="2"/>
  <c r="R9" i="2"/>
  <c r="AB35" i="2"/>
  <c r="AA35" i="2"/>
  <c r="Z35" i="2"/>
  <c r="AB36" i="2"/>
  <c r="AA36" i="2"/>
  <c r="Z36" i="2"/>
  <c r="AB34" i="2"/>
  <c r="AA34" i="2"/>
  <c r="Z34" i="2"/>
  <c r="AA41" i="2" l="1"/>
  <c r="AA33" i="2" s="1"/>
  <c r="Z41" i="2"/>
  <c r="Z33" i="2" s="1"/>
  <c r="Z42" i="2"/>
  <c r="Z9" i="2" s="1"/>
  <c r="AB41" i="2"/>
  <c r="AB33" i="2" s="1"/>
  <c r="AB42" i="2"/>
  <c r="AB9" i="2" s="1"/>
  <c r="AA42" i="2"/>
  <c r="AA9" i="2" s="1"/>
  <c r="AC33" i="2"/>
  <c r="AC37" i="2" s="1"/>
  <c r="AC40" i="2"/>
  <c r="Z37" i="2" l="1"/>
  <c r="Z11" i="2" s="1"/>
  <c r="AA37" i="2"/>
  <c r="AA11" i="2" s="1"/>
  <c r="AC11" i="2"/>
  <c r="AB37" i="2"/>
  <c r="AB11" i="2" s="1"/>
  <c r="Z40" i="2"/>
  <c r="AB40" i="2"/>
  <c r="AA40" i="2"/>
  <c r="P42" i="2" l="1"/>
  <c r="O42" i="2"/>
  <c r="N42" i="2"/>
  <c r="M42" i="2"/>
  <c r="L42" i="2"/>
  <c r="K42" i="2"/>
  <c r="J42" i="2"/>
  <c r="Y35" i="2"/>
  <c r="W35" i="2"/>
  <c r="Y36" i="2"/>
  <c r="Y34" i="2"/>
  <c r="X34" i="2"/>
  <c r="X36" i="2"/>
  <c r="X35" i="2"/>
  <c r="W36" i="2"/>
  <c r="W34" i="2"/>
  <c r="X41" i="2" l="1"/>
  <c r="X40" i="2" s="1"/>
  <c r="Y41" i="2"/>
  <c r="Y40" i="2" s="1"/>
  <c r="W41" i="2"/>
  <c r="W33" i="2" s="1"/>
  <c r="W37" i="2" l="1"/>
  <c r="W11" i="2" s="1"/>
  <c r="X33" i="2"/>
  <c r="W40" i="2"/>
  <c r="Y33" i="2"/>
  <c r="Y37" i="2" l="1"/>
  <c r="Y11" i="2" s="1"/>
  <c r="X37" i="2"/>
  <c r="X11" i="2" s="1"/>
  <c r="V41" i="2" l="1"/>
  <c r="U41" i="2"/>
  <c r="U40" i="2" s="1"/>
  <c r="V36" i="2"/>
  <c r="V35" i="2"/>
  <c r="V34" i="2"/>
  <c r="U36" i="2"/>
  <c r="U35" i="2"/>
  <c r="U34" i="2"/>
  <c r="V40" i="2" l="1"/>
  <c r="V33" i="2"/>
  <c r="U33" i="2"/>
  <c r="U37" i="2" l="1"/>
  <c r="U11" i="2" s="1"/>
  <c r="V37" i="2"/>
  <c r="V11" i="2" s="1"/>
  <c r="Z22" i="2"/>
  <c r="U6" i="2"/>
  <c r="V6" i="2" s="1"/>
  <c r="W6" i="2" s="1"/>
  <c r="X6" i="2" s="1"/>
  <c r="Y6" i="2" s="1"/>
  <c r="Z6" i="2" s="1"/>
  <c r="AA6" i="2" s="1"/>
  <c r="AB6" i="2" s="1"/>
  <c r="AC6" i="2" s="1"/>
  <c r="AA22" i="2" l="1"/>
  <c r="T41" i="2"/>
  <c r="T40" i="2" s="1"/>
  <c r="S41" i="2"/>
  <c r="S33" i="2" s="1"/>
  <c r="R41" i="2"/>
  <c r="R33" i="2" s="1"/>
  <c r="T35" i="2"/>
  <c r="S35" i="2"/>
  <c r="R35" i="2"/>
  <c r="T36" i="2"/>
  <c r="T34" i="2"/>
  <c r="R34" i="2"/>
  <c r="Q35" i="2"/>
  <c r="P35" i="2"/>
  <c r="O35" i="2"/>
  <c r="N35" i="2"/>
  <c r="M35" i="2"/>
  <c r="L35" i="2"/>
  <c r="K35" i="2"/>
  <c r="J35" i="2"/>
  <c r="I35" i="2"/>
  <c r="H35" i="2"/>
  <c r="G35" i="2"/>
  <c r="F35" i="2"/>
  <c r="S34" i="2"/>
  <c r="S36" i="2"/>
  <c r="R36" i="2"/>
  <c r="R37" i="2" l="1"/>
  <c r="R11" i="2" s="1"/>
  <c r="S37" i="2"/>
  <c r="S11" i="2" s="1"/>
  <c r="T33" i="2"/>
  <c r="U13" i="2"/>
  <c r="R40" i="2"/>
  <c r="S40" i="2"/>
  <c r="T37" i="2" l="1"/>
  <c r="T11" i="2" s="1"/>
  <c r="V13" i="2"/>
  <c r="U16" i="2"/>
  <c r="U18" i="2"/>
  <c r="U29" i="2" s="1"/>
  <c r="S13" i="2"/>
  <c r="S16" i="2" s="1"/>
  <c r="R13" i="2"/>
  <c r="R16" i="2" s="1"/>
  <c r="T13" i="2" l="1"/>
  <c r="T16" i="2" s="1"/>
  <c r="V16" i="2"/>
  <c r="V18" i="2"/>
  <c r="V29" i="2" s="1"/>
  <c r="U19" i="2"/>
  <c r="W13" i="2"/>
  <c r="W18" i="2" s="1"/>
  <c r="W29" i="2" s="1"/>
  <c r="R18" i="2"/>
  <c r="R29" i="2" s="1"/>
  <c r="S18" i="2"/>
  <c r="S29" i="2" s="1"/>
  <c r="Q22" i="2"/>
  <c r="T18" i="2" l="1"/>
  <c r="T29" i="2" s="1"/>
  <c r="W16" i="2"/>
  <c r="W19" i="2" s="1"/>
  <c r="S19" i="2"/>
  <c r="R22" i="2"/>
  <c r="X13" i="2"/>
  <c r="X18" i="2" s="1"/>
  <c r="X29" i="2" s="1"/>
  <c r="V19" i="2"/>
  <c r="R19" i="2"/>
  <c r="Q41" i="2"/>
  <c r="T19" i="2" l="1"/>
  <c r="X16" i="2"/>
  <c r="S22" i="2"/>
  <c r="R27" i="2"/>
  <c r="R30" i="2" s="1"/>
  <c r="Y13" i="2"/>
  <c r="Q40" i="2"/>
  <c r="X19" i="2" l="1"/>
  <c r="T22" i="2"/>
  <c r="S27" i="2"/>
  <c r="S30" i="2" s="1"/>
  <c r="Y16" i="2"/>
  <c r="Y18" i="2"/>
  <c r="Y29" i="2" s="1"/>
  <c r="Z13" i="2"/>
  <c r="Z18" i="2" s="1"/>
  <c r="Z29" i="2" s="1"/>
  <c r="Q36" i="2"/>
  <c r="Q34" i="2"/>
  <c r="Q33" i="2"/>
  <c r="Q24" i="2"/>
  <c r="Q9" i="2"/>
  <c r="Z16" i="2" l="1"/>
  <c r="Z27" i="2" s="1"/>
  <c r="Z30" i="2" s="1"/>
  <c r="Y19" i="2"/>
  <c r="Y27" i="2"/>
  <c r="Y30" i="2" s="1"/>
  <c r="AA13" i="2"/>
  <c r="AA18" i="2" s="1"/>
  <c r="AA29" i="2" s="1"/>
  <c r="U22" i="2"/>
  <c r="T27" i="2"/>
  <c r="T30" i="2" s="1"/>
  <c r="Q37" i="2"/>
  <c r="Q11" i="2" s="1"/>
  <c r="P9" i="2"/>
  <c r="P41" i="2"/>
  <c r="P33" i="2" s="1"/>
  <c r="P36" i="2"/>
  <c r="P34" i="2"/>
  <c r="O9" i="2"/>
  <c r="O41" i="2"/>
  <c r="O33" i="2" s="1"/>
  <c r="O36" i="2"/>
  <c r="O34" i="2"/>
  <c r="N41" i="2"/>
  <c r="N33" i="2" s="1"/>
  <c r="N36" i="2"/>
  <c r="N34" i="2"/>
  <c r="Z19" i="2" l="1"/>
  <c r="AA16" i="2"/>
  <c r="AA19" i="2" s="1"/>
  <c r="V22" i="2"/>
  <c r="U27" i="2"/>
  <c r="U30" i="2" s="1"/>
  <c r="AB13" i="2"/>
  <c r="AB18" i="2" s="1"/>
  <c r="AB29" i="2" s="1"/>
  <c r="Q13" i="2"/>
  <c r="Q18" i="2" s="1"/>
  <c r="Q29" i="2" s="1"/>
  <c r="O40" i="2"/>
  <c r="O37" i="2"/>
  <c r="O11" i="2" s="1"/>
  <c r="N40" i="2"/>
  <c r="N37" i="2"/>
  <c r="N11" i="2" s="1"/>
  <c r="P37" i="2"/>
  <c r="P11" i="2" s="1"/>
  <c r="P40" i="2"/>
  <c r="N9" i="2"/>
  <c r="L34" i="2"/>
  <c r="K36" i="2"/>
  <c r="M36" i="2"/>
  <c r="M34" i="2"/>
  <c r="L36" i="2"/>
  <c r="K34" i="2"/>
  <c r="AA27" i="2" l="1"/>
  <c r="AA30" i="2" s="1"/>
  <c r="AB16" i="2"/>
  <c r="AC13" i="2"/>
  <c r="W22" i="2"/>
  <c r="V27" i="2"/>
  <c r="V30" i="2" s="1"/>
  <c r="O13" i="2"/>
  <c r="O16" i="2" s="1"/>
  <c r="O27" i="2" s="1"/>
  <c r="P13" i="2"/>
  <c r="P16" i="2" s="1"/>
  <c r="P27" i="2" s="1"/>
  <c r="Q16" i="2"/>
  <c r="Q19" i="2" s="1"/>
  <c r="N13" i="2"/>
  <c r="N16" i="2" s="1"/>
  <c r="N27" i="2" s="1"/>
  <c r="L41" i="2"/>
  <c r="L40" i="2" s="1"/>
  <c r="M41" i="2"/>
  <c r="M40" i="2" s="1"/>
  <c r="K41" i="2"/>
  <c r="K40" i="2" s="1"/>
  <c r="X22" i="2" l="1"/>
  <c r="AC16" i="2"/>
  <c r="AC18" i="2"/>
  <c r="AC29" i="2" s="1"/>
  <c r="W27" i="2"/>
  <c r="W30" i="2" s="1"/>
  <c r="AB19" i="2"/>
  <c r="AB27" i="2"/>
  <c r="AB30" i="2" s="1"/>
  <c r="O18" i="2"/>
  <c r="O29" i="2" s="1"/>
  <c r="O30" i="2" s="1"/>
  <c r="P18" i="2"/>
  <c r="P29" i="2" s="1"/>
  <c r="P30" i="2" s="1"/>
  <c r="Q27" i="2"/>
  <c r="Q30" i="2" s="1"/>
  <c r="N18" i="2"/>
  <c r="N29" i="2" s="1"/>
  <c r="N30" i="2" s="1"/>
  <c r="M33" i="2"/>
  <c r="M37" i="2" s="1"/>
  <c r="L33" i="2"/>
  <c r="L37" i="2" s="1"/>
  <c r="K33" i="2"/>
  <c r="K37" i="2" s="1"/>
  <c r="P19" i="2" l="1"/>
  <c r="X27" i="2"/>
  <c r="X30" i="2" s="1"/>
  <c r="O19" i="2"/>
  <c r="AC27" i="2"/>
  <c r="AC30" i="2" s="1"/>
  <c r="AC19" i="2"/>
  <c r="N19" i="2"/>
  <c r="M11" i="2"/>
  <c r="M9" i="2"/>
  <c r="L11" i="2"/>
  <c r="L9" i="2"/>
  <c r="K11" i="2"/>
  <c r="K9" i="2"/>
  <c r="M13" i="2" l="1"/>
  <c r="M16" i="2" s="1"/>
  <c r="L13" i="2"/>
  <c r="L16" i="2" s="1"/>
  <c r="K13" i="2"/>
  <c r="K16" i="2" s="1"/>
  <c r="M18" i="2" l="1"/>
  <c r="M29" i="2" s="1"/>
  <c r="L18" i="2"/>
  <c r="L29" i="2" s="1"/>
  <c r="M27" i="2"/>
  <c r="L27" i="2"/>
  <c r="K27" i="2"/>
  <c r="K18" i="2"/>
  <c r="K29" i="2" s="1"/>
  <c r="M30" i="2" l="1"/>
  <c r="K30" i="2"/>
  <c r="K19" i="2"/>
  <c r="L19" i="2"/>
  <c r="L30" i="2"/>
  <c r="M19" i="2"/>
  <c r="J36" i="2"/>
  <c r="I36" i="2"/>
  <c r="H36" i="2"/>
  <c r="G36" i="2"/>
  <c r="F36" i="2"/>
  <c r="J34" i="2"/>
  <c r="I34" i="2"/>
  <c r="H34" i="2"/>
  <c r="G34" i="2"/>
  <c r="F34" i="2"/>
  <c r="J9" i="2"/>
  <c r="I42" i="2"/>
  <c r="I9" i="2" s="1"/>
  <c r="H42" i="2"/>
  <c r="H9" i="2" s="1"/>
  <c r="G42" i="2"/>
  <c r="G9" i="2" s="1"/>
  <c r="F42" i="2"/>
  <c r="F9" i="2" s="1"/>
  <c r="J41" i="2"/>
  <c r="J33" i="2" s="1"/>
  <c r="I41" i="2"/>
  <c r="I33" i="2" s="1"/>
  <c r="H41" i="2"/>
  <c r="H33" i="2" s="1"/>
  <c r="G41" i="2"/>
  <c r="F41" i="2"/>
  <c r="F33" i="2" s="1"/>
  <c r="J37" i="2" l="1"/>
  <c r="J11" i="2" s="1"/>
  <c r="I37" i="2"/>
  <c r="I11" i="2" s="1"/>
  <c r="F37" i="2"/>
  <c r="F11" i="2" s="1"/>
  <c r="G40" i="2"/>
  <c r="H37" i="2"/>
  <c r="H11" i="2" s="1"/>
  <c r="G33" i="2"/>
  <c r="G37" i="2" s="1"/>
  <c r="G11" i="2" s="1"/>
  <c r="F40" i="2"/>
  <c r="J40" i="2"/>
  <c r="I40" i="2"/>
  <c r="H40" i="2"/>
  <c r="I13" i="2" l="1"/>
  <c r="I18" i="2" s="1"/>
  <c r="I29" i="2" s="1"/>
  <c r="F13" i="2"/>
  <c r="F18" i="2" s="1"/>
  <c r="F29" i="2" s="1"/>
  <c r="J13" i="2"/>
  <c r="J18" i="2" s="1"/>
  <c r="J29" i="2" s="1"/>
  <c r="H13" i="2"/>
  <c r="H18" i="2" s="1"/>
  <c r="H29" i="2" s="1"/>
  <c r="G13" i="2"/>
  <c r="G18" i="2" s="1"/>
  <c r="G29" i="2" s="1"/>
  <c r="F16" i="2" l="1"/>
  <c r="F19" i="2" s="1"/>
  <c r="I16" i="2"/>
  <c r="I19" i="2" s="1"/>
  <c r="H16" i="2"/>
  <c r="H19" i="2" s="1"/>
  <c r="J16" i="2"/>
  <c r="J27" i="2" s="1"/>
  <c r="J30" i="2" s="1"/>
  <c r="G16" i="2"/>
  <c r="G19" i="2" s="1"/>
  <c r="H27" i="2" l="1"/>
  <c r="H30" i="2" s="1"/>
  <c r="J19" i="2"/>
  <c r="I27" i="2"/>
  <c r="I30" i="2" s="1"/>
  <c r="C20" i="7" l="1"/>
  <c r="C19" i="7"/>
  <c r="C18" i="7"/>
  <c r="A9" i="7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D6" i="7"/>
  <c r="E6" i="7" s="1"/>
  <c r="F6" i="7" s="1"/>
  <c r="G6" i="7" s="1"/>
  <c r="H6" i="7" s="1"/>
  <c r="I6" i="7" s="1"/>
  <c r="J6" i="7" s="1"/>
  <c r="K6" i="7" s="1"/>
  <c r="L6" i="7" s="1"/>
  <c r="M6" i="7" s="1"/>
  <c r="N6" i="7" s="1"/>
  <c r="O6" i="7" s="1"/>
  <c r="F6" i="2" l="1"/>
  <c r="G6" i="2" s="1"/>
  <c r="H6" i="2" s="1"/>
  <c r="I6" i="2" s="1"/>
  <c r="J6" i="2" s="1"/>
  <c r="K6" i="2" s="1"/>
  <c r="L6" i="2" s="1"/>
  <c r="M6" i="2" s="1"/>
  <c r="N6" i="2" s="1"/>
  <c r="O6" i="2" s="1"/>
  <c r="P6" i="2" s="1"/>
  <c r="Q6" i="2" s="1"/>
  <c r="A9" i="2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l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l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7" i="2" s="1"/>
  <c r="A98" i="2" s="1"/>
  <c r="A99" i="2" s="1"/>
  <c r="A100" i="2" s="1"/>
  <c r="A101" i="2" s="1"/>
  <c r="A102" i="2" s="1"/>
  <c r="H14" i="7"/>
  <c r="H21" i="7" l="1"/>
  <c r="H35" i="7" s="1"/>
  <c r="H19" i="7"/>
  <c r="H33" i="7" s="1"/>
  <c r="H20" i="7"/>
  <c r="H34" i="7" s="1"/>
  <c r="D14" i="7"/>
  <c r="D21" i="7" s="1"/>
  <c r="D35" i="7" s="1"/>
  <c r="F14" i="7"/>
  <c r="J14" i="7"/>
  <c r="J21" i="7" s="1"/>
  <c r="J35" i="7" s="1"/>
  <c r="H18" i="7"/>
  <c r="I14" i="7" l="1"/>
  <c r="I21" i="7" s="1"/>
  <c r="I35" i="7" s="1"/>
  <c r="J18" i="7"/>
  <c r="J19" i="7"/>
  <c r="J33" i="7" s="1"/>
  <c r="J20" i="7"/>
  <c r="J34" i="7" s="1"/>
  <c r="D19" i="7"/>
  <c r="D33" i="7" s="1"/>
  <c r="D20" i="7"/>
  <c r="D34" i="7" s="1"/>
  <c r="D18" i="7"/>
  <c r="E14" i="7"/>
  <c r="F19" i="7"/>
  <c r="F33" i="7" s="1"/>
  <c r="F20" i="7"/>
  <c r="F34" i="7" s="1"/>
  <c r="F18" i="7"/>
  <c r="H32" i="7"/>
  <c r="H36" i="7" s="1"/>
  <c r="H22" i="7"/>
  <c r="F21" i="7"/>
  <c r="F35" i="7" s="1"/>
  <c r="K14" i="7"/>
  <c r="G14" i="7"/>
  <c r="G21" i="7" s="1"/>
  <c r="G35" i="7" s="1"/>
  <c r="G18" i="7" l="1"/>
  <c r="G20" i="7"/>
  <c r="G34" i="7" s="1"/>
  <c r="G19" i="7"/>
  <c r="G33" i="7" s="1"/>
  <c r="I18" i="7"/>
  <c r="I19" i="7"/>
  <c r="I33" i="7" s="1"/>
  <c r="I20" i="7"/>
  <c r="I34" i="7" s="1"/>
  <c r="F22" i="7"/>
  <c r="F32" i="7"/>
  <c r="F36" i="7" s="1"/>
  <c r="E20" i="7"/>
  <c r="E34" i="7" s="1"/>
  <c r="E19" i="7"/>
  <c r="E33" i="7" s="1"/>
  <c r="E18" i="7"/>
  <c r="K20" i="7"/>
  <c r="K34" i="7" s="1"/>
  <c r="K19" i="7"/>
  <c r="K33" i="7" s="1"/>
  <c r="K18" i="7"/>
  <c r="E21" i="7"/>
  <c r="E35" i="7" s="1"/>
  <c r="D22" i="7"/>
  <c r="K21" i="7"/>
  <c r="K35" i="7" s="1"/>
  <c r="J32" i="7"/>
  <c r="J36" i="7" s="1"/>
  <c r="J22" i="7"/>
  <c r="I32" i="7" l="1"/>
  <c r="I36" i="7" s="1"/>
  <c r="I22" i="7"/>
  <c r="G32" i="7"/>
  <c r="G36" i="7" s="1"/>
  <c r="G22" i="7"/>
  <c r="E22" i="7"/>
  <c r="K22" i="7"/>
  <c r="K32" i="7"/>
  <c r="K36" i="7" s="1"/>
  <c r="F22" i="2" l="1"/>
  <c r="D32" i="7" l="1"/>
  <c r="D36" i="7" s="1"/>
  <c r="G22" i="2"/>
  <c r="F27" i="2"/>
  <c r="F30" i="2" s="1"/>
  <c r="G27" i="2" l="1"/>
  <c r="G30" i="2" s="1"/>
  <c r="E32" i="7" l="1"/>
  <c r="E36" i="7" l="1"/>
  <c r="AO33" i="2" l="1"/>
  <c r="AO37" i="2" l="1"/>
  <c r="AO11" i="2" s="1"/>
  <c r="AO40" i="2"/>
  <c r="C12" i="15" l="1"/>
  <c r="C21" i="15" s="1"/>
  <c r="C12" i="19"/>
  <c r="C21" i="19" s="1"/>
  <c r="O14" i="7"/>
  <c r="O21" i="7" s="1"/>
  <c r="O35" i="7" s="1"/>
  <c r="C12" i="7"/>
  <c r="C21" i="7" s="1"/>
  <c r="AO13" i="2"/>
  <c r="AO16" i="2" s="1"/>
  <c r="AO27" i="2" s="1"/>
  <c r="AN40" i="2"/>
  <c r="O19" i="7" l="1"/>
  <c r="O33" i="7" s="1"/>
  <c r="O18" i="7"/>
  <c r="O32" i="7" s="1"/>
  <c r="O20" i="7"/>
  <c r="O34" i="7" s="1"/>
  <c r="AO18" i="2"/>
  <c r="AO29" i="2" s="1"/>
  <c r="AO30" i="2" s="1"/>
  <c r="AN33" i="2"/>
  <c r="O22" i="7" l="1"/>
  <c r="AN37" i="2"/>
  <c r="AN11" i="2" s="1"/>
  <c r="AO19" i="2"/>
  <c r="O36" i="7"/>
  <c r="AM40" i="2"/>
  <c r="AN13" i="2" l="1"/>
  <c r="AN16" i="2" s="1"/>
  <c r="AN27" i="2" s="1"/>
  <c r="AM33" i="2"/>
  <c r="AN18" i="2" l="1"/>
  <c r="AM37" i="2"/>
  <c r="AM11" i="2" s="1"/>
  <c r="N14" i="7"/>
  <c r="AL40" i="2"/>
  <c r="AM13" i="2" l="1"/>
  <c r="AM16" i="2" s="1"/>
  <c r="AM27" i="2" s="1"/>
  <c r="M14" i="7"/>
  <c r="N18" i="7"/>
  <c r="N20" i="7"/>
  <c r="N34" i="7" s="1"/>
  <c r="N19" i="7"/>
  <c r="N33" i="7" s="1"/>
  <c r="N21" i="7"/>
  <c r="N35" i="7" s="1"/>
  <c r="AN29" i="2"/>
  <c r="AN30" i="2" s="1"/>
  <c r="AN19" i="2"/>
  <c r="AL33" i="2"/>
  <c r="N32" i="7" l="1"/>
  <c r="N36" i="7" s="1"/>
  <c r="N22" i="7"/>
  <c r="AL37" i="2"/>
  <c r="AL11" i="2" s="1"/>
  <c r="AM18" i="2"/>
  <c r="AM29" i="2" s="1"/>
  <c r="AM30" i="2" s="1"/>
  <c r="M21" i="7"/>
  <c r="M35" i="7" s="1"/>
  <c r="M19" i="7"/>
  <c r="M33" i="7" s="1"/>
  <c r="M20" i="7"/>
  <c r="M34" i="7" s="1"/>
  <c r="M18" i="7"/>
  <c r="AL13" i="2" l="1"/>
  <c r="AL16" i="2" s="1"/>
  <c r="AL27" i="2" s="1"/>
  <c r="M22" i="7"/>
  <c r="M32" i="7"/>
  <c r="M36" i="7" s="1"/>
  <c r="AM19" i="2"/>
  <c r="AL18" i="2" l="1"/>
  <c r="AL29" i="2" s="1"/>
  <c r="AL30" i="2" s="1"/>
  <c r="L14" i="7"/>
  <c r="AL19" i="2" l="1"/>
  <c r="L21" i="7"/>
  <c r="L35" i="7" s="1"/>
  <c r="L19" i="7"/>
  <c r="L33" i="7" s="1"/>
  <c r="L20" i="7"/>
  <c r="L34" i="7" s="1"/>
  <c r="L18" i="7"/>
  <c r="L22" i="7" l="1"/>
  <c r="L32" i="7"/>
  <c r="L36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Walker, Kyle T.</author>
    <author>Chao, Susan</author>
  </authors>
  <commentList>
    <comment ref="C22" authorId="0" shapeId="0" xr:uid="{639E0251-A5E9-4A68-99E1-0C82E4DB7698}">
      <text>
        <r>
          <rPr>
            <b/>
            <sz val="9"/>
            <color indexed="81"/>
            <rFont val="Tahoma"/>
            <family val="2"/>
          </rPr>
          <t>Walker, Kyle T.:</t>
        </r>
        <r>
          <rPr>
            <sz val="9"/>
            <color indexed="81"/>
            <rFont val="Tahoma"/>
            <family val="2"/>
          </rPr>
          <t xml:space="preserve">
see Embedded Cost of Debt Folder within the Earnings Test 2020 folder</t>
        </r>
      </text>
    </comment>
    <comment ref="C24" authorId="1" shapeId="0" xr:uid="{2EC05532-F354-4CDB-BEAD-7BD79163D105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Authorized ROE in the most recent rate case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Chao, Susan</author>
  </authors>
  <commentList>
    <comment ref="BE10" authorId="0" shapeId="0" xr:uid="{02102D51-DFB5-4295-9815-596688A8485A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No S/T borrowing due to excess cash from equity issuance</t>
        </r>
      </text>
    </comment>
    <comment ref="BF10" authorId="0" shapeId="0" xr:uid="{93A9E567-3DDF-4ABC-93FD-AECCD5ACA1A0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No S/T borrowing due to excess cash from equity issuance</t>
        </r>
      </text>
    </comment>
    <comment ref="BG10" authorId="0" shapeId="0" xr:uid="{E42F9476-B6A3-4348-8440-AF0C4B1F9D9F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No S/T borrowing due to excess cash from equity issuance</t>
        </r>
      </text>
    </comment>
    <comment ref="B26" authorId="0" shapeId="0" xr:uid="{8B7F2212-5A45-45B8-9DE8-531C5D10802F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Monthly S/T Borrowing Rate from Diana Hoang</t>
        </r>
      </text>
    </comment>
    <comment ref="BF26" authorId="0" shapeId="0" xr:uid="{1F750EC6-648D-42E8-A080-D2514CEAE55E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No Avg, but I've taken the average of 7/1 &amp; 7/31 rate from Diana.
Rate on 7/1 was 2.54%
Rate on 7/31 was 2.29%</t>
        </r>
      </text>
    </comment>
    <comment ref="BJ28" authorId="0" shapeId="0" xr:uid="{9CE712EE-A8BC-4228-9BEA-0AA8615D82D0}">
      <text>
        <r>
          <rPr>
            <b/>
            <sz val="9"/>
            <color indexed="81"/>
            <rFont val="Tahoma"/>
            <family val="2"/>
          </rPr>
          <t xml:space="preserve">Chao, Susan:
</t>
        </r>
        <r>
          <rPr>
            <sz val="9"/>
            <color indexed="81"/>
            <rFont val="Tahoma"/>
            <family val="2"/>
          </rPr>
          <t>Authorized in WA GRC UG-181053 effective 11/01/2019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Walker, Kyle T.</author>
    <author>Chao, Susan</author>
  </authors>
  <commentList>
    <comment ref="C22" authorId="0" shapeId="0" xr:uid="{A966DCA3-E675-411A-BE69-CB76AC191134}">
      <text>
        <r>
          <rPr>
            <b/>
            <sz val="9"/>
            <color indexed="81"/>
            <rFont val="Tahoma"/>
            <family val="2"/>
          </rPr>
          <t>Walker, Kyle T.:</t>
        </r>
        <r>
          <rPr>
            <sz val="9"/>
            <color indexed="81"/>
            <rFont val="Tahoma"/>
            <family val="2"/>
          </rPr>
          <t xml:space="preserve">
see Embedded Cost of Debt Folder within the Earnings Test 2020 folder</t>
        </r>
      </text>
    </comment>
    <comment ref="C24" authorId="1" shapeId="0" xr:uid="{A3EE65B5-E3B7-4CBE-BE26-DC2AA9090B4D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Authorized ROE in the most recent rate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Chao, Susan</author>
    <author>Walker, Kyle T.</author>
  </authors>
  <commentList>
    <comment ref="BE10" authorId="0" shapeId="0" xr:uid="{7A72DA7B-8C98-4B78-B775-1A6B5AD7AE6D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No S/T borrowing due to excess cash from equity issuance</t>
        </r>
      </text>
    </comment>
    <comment ref="BF10" authorId="0" shapeId="0" xr:uid="{148B8E5B-78C8-4544-9094-7C117475890D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No S/T borrowing due to excess cash from equity issuance</t>
        </r>
      </text>
    </comment>
    <comment ref="BG10" authorId="0" shapeId="0" xr:uid="{AFEFDD9D-55B9-43B1-97FD-0BFFA540915D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No S/T borrowing due to excess cash from equity issuance</t>
        </r>
      </text>
    </comment>
    <comment ref="BK10" authorId="1" shapeId="0" xr:uid="{46535B0C-EB8E-4D52-AB59-3A3056B7FE59}">
      <text>
        <r>
          <rPr>
            <b/>
            <sz val="9"/>
            <color indexed="81"/>
            <rFont val="Tahoma"/>
            <family val="2"/>
          </rPr>
          <t>Walker, Kyle T.:</t>
        </r>
        <r>
          <rPr>
            <sz val="9"/>
            <color indexed="81"/>
            <rFont val="Tahoma"/>
            <family val="2"/>
          </rPr>
          <t xml:space="preserve">
We need to double check this figure.
Note Payable = GL 500168 (BS GL 231002, 231003, 231004)</t>
        </r>
      </text>
    </comment>
    <comment ref="B26" authorId="0" shapeId="0" xr:uid="{E7AF6141-77D8-4B78-9A00-2F5569D53D92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Monthly S/T Borrowing Rate from Diana Hoang</t>
        </r>
      </text>
    </comment>
    <comment ref="BF26" authorId="0" shapeId="0" xr:uid="{3BF02012-AA7E-46D4-90D4-765D0A8FA867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No Avg, but I've taken the average of 7/1 &amp; 7/31 rate from Diana.
Rate on 7/1 was 2.54%
Rate on 7/31 was 2.29%</t>
        </r>
      </text>
    </comment>
    <comment ref="BJ28" authorId="0" shapeId="0" xr:uid="{3D7E22FC-7C1A-458C-BEC7-6D011F3A71EB}">
      <text>
        <r>
          <rPr>
            <b/>
            <sz val="9"/>
            <color indexed="81"/>
            <rFont val="Tahoma"/>
            <family val="2"/>
          </rPr>
          <t xml:space="preserve">Chao, Susan:
</t>
        </r>
        <r>
          <rPr>
            <sz val="9"/>
            <color indexed="81"/>
            <rFont val="Tahoma"/>
            <family val="2"/>
          </rPr>
          <t>Authorized in WA GRC UG-181053 effective 11/01/2019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Walker, Kyle T.</author>
    <author>Chao, Susan</author>
  </authors>
  <commentList>
    <comment ref="C2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Walker, Kyle T.:</t>
        </r>
        <r>
          <rPr>
            <sz val="9"/>
            <color indexed="81"/>
            <rFont val="Tahoma"/>
            <family val="2"/>
          </rPr>
          <t xml:space="preserve">
see Embedded Cost of Debt Folder within the Earnings Test 2016 folder</t>
        </r>
      </text>
    </comment>
    <comment ref="C24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Authorized ROE in the most recent rate case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Chao, Susan</author>
  </authors>
  <commentList>
    <comment ref="BE10" authorId="0" shapeId="0" xr:uid="{D420B3E4-322E-4D3D-8D32-36C07E9CABAE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No S/T borrowing due to excess cash from equity issuance</t>
        </r>
      </text>
    </comment>
    <comment ref="BF10" authorId="0" shapeId="0" xr:uid="{6AEBA732-2E4F-497B-8D95-8E9A581D5092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No S/T borrowing due to excess cash from equity issuance</t>
        </r>
      </text>
    </comment>
    <comment ref="BG10" authorId="0" shapeId="0" xr:uid="{60A36BB0-C7EA-4B71-AAF4-81F5D08D9AC5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No S/T borrowing due to excess cash from equity issuance</t>
        </r>
      </text>
    </comment>
    <comment ref="B26" authorId="0" shapeId="0" xr:uid="{C609245C-3810-48BB-B7FE-5ED12BAA3DD5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Monthly S/T Borrowing Rate from Diana Hoang</t>
        </r>
      </text>
    </comment>
    <comment ref="BF26" authorId="0" shapeId="0" xr:uid="{05634A06-C6DF-453F-8AD9-02B7C16A0DE1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No Avg, but I've taken the average of 7/1 &amp; 7/31 rate from Diana.
Rate on 7/1 was 2.54%
Rate on 7/31 was 2.29%</t>
        </r>
      </text>
    </comment>
    <comment ref="BJ28" authorId="0" shapeId="0" xr:uid="{7E67AE4B-3A5D-4746-90B1-E8D410C2E34C}">
      <text>
        <r>
          <rPr>
            <b/>
            <sz val="9"/>
            <color indexed="81"/>
            <rFont val="Tahoma"/>
            <family val="2"/>
          </rPr>
          <t xml:space="preserve">Chao, Susan:
</t>
        </r>
        <r>
          <rPr>
            <sz val="9"/>
            <color indexed="81"/>
            <rFont val="Tahoma"/>
            <family val="2"/>
          </rPr>
          <t>Authorized in WA GRC UG-181053 effective 11/01/2019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Walker, Kyle T.</author>
  </authors>
  <commentList>
    <comment ref="C2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Walker, Kyle T.:</t>
        </r>
        <r>
          <rPr>
            <sz val="9"/>
            <color indexed="81"/>
            <rFont val="Tahoma"/>
            <family val="2"/>
          </rPr>
          <t xml:space="preserve">
see Embedded Cost of Debt Folder within the Earnings Test 2016 folder</t>
        </r>
      </text>
    </comment>
  </commentList>
</comments>
</file>

<file path=xl/sharedStrings.xml><?xml version="1.0" encoding="utf-8"?>
<sst xmlns="http://schemas.openxmlformats.org/spreadsheetml/2006/main" count="20319" uniqueCount="2805">
  <si>
    <t>NCS BEX Standard BS3 Query</t>
  </si>
  <si>
    <t>Cumulative Balance</t>
  </si>
  <si>
    <t>G/L Account</t>
  </si>
  <si>
    <t>UTIL PLANT IN SVCE</t>
  </si>
  <si>
    <t>PROP HELD/FUT USE</t>
  </si>
  <si>
    <t>COMPL CONST NOT CLAS</t>
  </si>
  <si>
    <t>CONST WORK IN PROGR</t>
  </si>
  <si>
    <t>CWIP UTILITY</t>
  </si>
  <si>
    <t>GAS STORED UNDRGRD-B</t>
  </si>
  <si>
    <t>GAS STORED UNDRGRD-A</t>
  </si>
  <si>
    <t>GAS STORED UNDRGRD-R</t>
  </si>
  <si>
    <t>GAS STORED UNDRGRD-S</t>
  </si>
  <si>
    <t>GAS STORED UNDGRRD-S</t>
  </si>
  <si>
    <t>GAS STORED UNDRGRD-N</t>
  </si>
  <si>
    <t>RWIP-REMOVAL-B CHARG</t>
  </si>
  <si>
    <t>SWIP-SALV UTILITY PL</t>
  </si>
  <si>
    <t>SWIP-SALV TRANSP C C</t>
  </si>
  <si>
    <t>SWIP-SALV POWER EQUI</t>
  </si>
  <si>
    <t>ACCUM DEPRN UTILITY</t>
  </si>
  <si>
    <t>DEP PROV-UTIL PLANT</t>
  </si>
  <si>
    <t>DEP PROV-TRANS EQUIP</t>
  </si>
  <si>
    <t>A/D-TRANS EQUIP PROV</t>
  </si>
  <si>
    <t>A/D-POWER EQUIP PROV</t>
  </si>
  <si>
    <t>DEP PROV-POWER EQUIP</t>
  </si>
  <si>
    <t>NON-UTIL PROP-DOCK</t>
  </si>
  <si>
    <t>NON-UTIL PROP-LAND</t>
  </si>
  <si>
    <t>NON-UTIL PROP-OIL ST</t>
  </si>
  <si>
    <t>NON-UTIL PROP-APPL C</t>
  </si>
  <si>
    <t>NON-UTIL PROP-STORAG</t>
  </si>
  <si>
    <t>NON-UTIL PROP-GARDEN</t>
  </si>
  <si>
    <t>NON-UTIL PROP-MISC</t>
  </si>
  <si>
    <t>CONST WORK IN PROGRE</t>
  </si>
  <si>
    <t>GAS STD UNGRD-ST HEL</t>
  </si>
  <si>
    <t>CWIP NON UTILITY</t>
  </si>
  <si>
    <t>SWIP-SALV NON UTILIT</t>
  </si>
  <si>
    <t>DEP PROV-DOCK/OIL TK</t>
  </si>
  <si>
    <t>DEP PROV-INT STOR</t>
  </si>
  <si>
    <t>ACCUM DEP NONUTILITY</t>
  </si>
  <si>
    <t>CASH - WELLS FARGO G</t>
  </si>
  <si>
    <t>CASH - BANK OF AMERI</t>
  </si>
  <si>
    <t>US BANK 2901 - REMIT</t>
  </si>
  <si>
    <t>US BANK 2919 - ELECT</t>
  </si>
  <si>
    <t>US BANK 2927 - SECUR</t>
  </si>
  <si>
    <t>US BANK 9971 - ONLIN</t>
  </si>
  <si>
    <t>US BANK 2950 - CONCE</t>
  </si>
  <si>
    <t>CASH - WELLS - PAYRO</t>
  </si>
  <si>
    <t>CASH - WELLS - AP</t>
  </si>
  <si>
    <t>CASH - WF GAS STORAG</t>
  </si>
  <si>
    <t>RECLASS - O/S CHECKS</t>
  </si>
  <si>
    <t>EMPLOYEE EXP ADV</t>
  </si>
  <si>
    <t>PAYROLL ADVANCES 09</t>
  </si>
  <si>
    <t>WORKING FUNDS - LAND</t>
  </si>
  <si>
    <t>WORKING FUNDS - APPL</t>
  </si>
  <si>
    <t>WKING FUNDS - ENG -</t>
  </si>
  <si>
    <t>WKING FUNDS-VEHICLE</t>
  </si>
  <si>
    <t>WORKING FUNDS - WC</t>
  </si>
  <si>
    <t>TEMP CASH INVEST</t>
  </si>
  <si>
    <t>TEMP CASH INVEST MAR</t>
  </si>
  <si>
    <t>A/R-SERVICE</t>
  </si>
  <si>
    <t>A/R - CONTRA-CLN ENE</t>
  </si>
  <si>
    <t>A/R-OPTIMIZATION REC</t>
  </si>
  <si>
    <t>A/R-COMMERCIAL</t>
  </si>
  <si>
    <t>A/R-INDUSTRIAL FIRM</t>
  </si>
  <si>
    <t>A/R-INDUSTRIAL INT</t>
  </si>
  <si>
    <t>A/R GST TAX PAID</t>
  </si>
  <si>
    <t>A/R-GENERAL</t>
  </si>
  <si>
    <t>A/R-GAP</t>
  </si>
  <si>
    <t>A/R OTHER</t>
  </si>
  <si>
    <t>A/R - INTERSTATE STO</t>
  </si>
  <si>
    <t>A/R Palomar</t>
  </si>
  <si>
    <t>A/R - P CARDS</t>
  </si>
  <si>
    <t>A/R LIFE INSURANCE</t>
  </si>
  <si>
    <t>A/R - EMPLOYEE POSTA</t>
  </si>
  <si>
    <t>ACCRUED REVENUES</t>
  </si>
  <si>
    <t>ACCRUED REV UNBILLED</t>
  </si>
  <si>
    <t>PROV-UNCOLL RESIDEN</t>
  </si>
  <si>
    <t>PROV-UNCOLL COMMER</t>
  </si>
  <si>
    <t>PROV-UNCOLL IND FIRM</t>
  </si>
  <si>
    <t>PROV-UNCOLL IND INT</t>
  </si>
  <si>
    <t>PROV-UNCOLL UNBILLED</t>
  </si>
  <si>
    <t>PROV-UNCOLL MISC</t>
  </si>
  <si>
    <t>ASSET CONS. RECLASS</t>
  </si>
  <si>
    <t>FAS133 S.T. REG LOSS</t>
  </si>
  <si>
    <t>PHY OPT-ST LOSS REG</t>
  </si>
  <si>
    <t>FAS 133 S.T. GAIN SW</t>
  </si>
  <si>
    <t>FASFAS 133 S.T. GAIN</t>
  </si>
  <si>
    <t>PHYSICAL OPT-ST GAIN</t>
  </si>
  <si>
    <t>UNDRGRD STG MIST BRU</t>
  </si>
  <si>
    <t>UNDRGRD STG-J P. 2F</t>
  </si>
  <si>
    <t>LNG STORAGE-GASCO</t>
  </si>
  <si>
    <t>LNG STORAGE-PLYMOUTH</t>
  </si>
  <si>
    <t>LNG STORAGE-NEWPORT</t>
  </si>
  <si>
    <t>UNDRGRD STG - OPTN</t>
  </si>
  <si>
    <t>MAT &amp; SUPPLIES-GEN</t>
  </si>
  <si>
    <t>PURCHASED APPL-PTLD-</t>
  </si>
  <si>
    <t>MAT &amp; SUPP-GAR TOOLS</t>
  </si>
  <si>
    <t>MAT &amp; SUPPLIES-GARAG</t>
  </si>
  <si>
    <t>MAT &amp; SUPPLIES-POSTA</t>
  </si>
  <si>
    <t>MAT &amp; SUPPLIES-ODORA</t>
  </si>
  <si>
    <t>INVENTORY-OFFICE SUP</t>
  </si>
  <si>
    <t>MAT &amp; SUPP-DIESEL AU</t>
  </si>
  <si>
    <t>MAT &amp; SUPP-UNLEADED</t>
  </si>
  <si>
    <t>MAT &amp; SUPP-SMPE</t>
  </si>
  <si>
    <t>CONVERSION INV BALAN</t>
  </si>
  <si>
    <t>STORES EXP-INV ADJ</t>
  </si>
  <si>
    <t>STORES EXP-FREIGHT</t>
  </si>
  <si>
    <t>PREPMTS-NOTE DISC</t>
  </si>
  <si>
    <t>VIRTUAL STORAGE</t>
  </si>
  <si>
    <t>PREPMTS-PROP TAXES</t>
  </si>
  <si>
    <t>PREPMTS-OTHER TAXES</t>
  </si>
  <si>
    <t>PREPD LEASES &amp; MAINT</t>
  </si>
  <si>
    <t>PREPMTS-NETWORK OPER</t>
  </si>
  <si>
    <t>PREPMTS-INSURANCE</t>
  </si>
  <si>
    <t>PREPMTS-MISC</t>
  </si>
  <si>
    <t>PREPMTS-NPC DEM CHGE</t>
  </si>
  <si>
    <t>PREPMTS-DEC-NOV DEM</t>
  </si>
  <si>
    <t>US BANK-OLGA INVEST</t>
  </si>
  <si>
    <t>US BANK-OLIEE INVEST</t>
  </si>
  <si>
    <t>SMART ENERGY INVEST</t>
  </si>
  <si>
    <t>DEBT ISSUANCE COST</t>
  </si>
  <si>
    <t>A/R INTER NNG FIN</t>
  </si>
  <si>
    <t>A/R INTER NW BIOGAS</t>
  </si>
  <si>
    <t>INVEST IN NNG FINL</t>
  </si>
  <si>
    <t>INVEST - NWN ENERGY</t>
  </si>
  <si>
    <t>INVEST - GILL RANCH</t>
  </si>
  <si>
    <t>UNAMTZD LOSS 9.80%</t>
  </si>
  <si>
    <t>UNAMTZD LOSS 9.125%</t>
  </si>
  <si>
    <t>UNAMTZD LOSS 9.75%</t>
  </si>
  <si>
    <t>UNAMTZD EXPENSE 5.62</t>
  </si>
  <si>
    <t>FAS133 L.T. REG LOSS</t>
  </si>
  <si>
    <t>PHY OPT-LT LOSS REG</t>
  </si>
  <si>
    <t>FAS 109 DFED ASSET</t>
  </si>
  <si>
    <t>2003 ENVIR INV-GASCO</t>
  </si>
  <si>
    <t>2003 ENVIR INV-EUGEN</t>
  </si>
  <si>
    <t>2003 ENVIR INV-WACKE</t>
  </si>
  <si>
    <t>2003 ENVIR INV-PORTL</t>
  </si>
  <si>
    <t>2003 ENVIR INV-FRONT</t>
  </si>
  <si>
    <t>OREGON STEEL MILLS</t>
  </si>
  <si>
    <t>CENTRAL SERVICE CENT</t>
  </si>
  <si>
    <t>FR AMERICAN SCHOOL</t>
  </si>
  <si>
    <t>TUALATIN UNDERGROUND</t>
  </si>
  <si>
    <t>GASCO - WASH</t>
  </si>
  <si>
    <t>CENT SERV CENT-WASH</t>
  </si>
  <si>
    <t>TARBODY - WASH</t>
  </si>
  <si>
    <t>PDX HARBOR - WASH</t>
  </si>
  <si>
    <t>SILTRONIC - WASH</t>
  </si>
  <si>
    <t>DBP PENSION COSTS</t>
  </si>
  <si>
    <t>FAS 106 COSTS</t>
  </si>
  <si>
    <t>WACOG - ACCR. OR</t>
  </si>
  <si>
    <t>DEMAND - ACCR OR</t>
  </si>
  <si>
    <t>DEMAND - ACCR COOS B</t>
  </si>
  <si>
    <t>WACOG - ACCR. WA</t>
  </si>
  <si>
    <t>DEMAND - ACCR WA</t>
  </si>
  <si>
    <t>UNBILLED REVENUE INC</t>
  </si>
  <si>
    <t>TEMP HOLDING-RATES</t>
  </si>
  <si>
    <t>DEF OR INDSTRIAL DSM</t>
  </si>
  <si>
    <t>DEF WA GREAT PROGRAM</t>
  </si>
  <si>
    <t>AMORT WA GREAT PRGM</t>
  </si>
  <si>
    <t>DEFER OR PUC FEE</t>
  </si>
  <si>
    <t>AMORT OR PUC FEE</t>
  </si>
  <si>
    <t>OR DEFERRED WARM</t>
  </si>
  <si>
    <t>INTERVENER FUNDING</t>
  </si>
  <si>
    <t>NWIGU INTERVENOR MAT</t>
  </si>
  <si>
    <t>DEFER- INTERV ISSUE</t>
  </si>
  <si>
    <t>AMORT - CUB INTERVEN</t>
  </si>
  <si>
    <t>AMORT - NWIGU INTERV</t>
  </si>
  <si>
    <t>SMART ENERGY DEFEF</t>
  </si>
  <si>
    <t>WA ENERGY EFFICIENCY</t>
  </si>
  <si>
    <t>WA - AUDIT RESIDENTI</t>
  </si>
  <si>
    <t>WA - LOW INCOME WEAT</t>
  </si>
  <si>
    <t>WA - WA - LIEE AMORT</t>
  </si>
  <si>
    <t>PENSION BALANCING-OR</t>
  </si>
  <si>
    <t>FAS133 L.T. GAIN SW&amp;</t>
  </si>
  <si>
    <t>FAS 133 L.T. GAIN PH</t>
  </si>
  <si>
    <t>INVEST IN NW BIOGAS</t>
  </si>
  <si>
    <t>INVEST - NW BIOGAS</t>
  </si>
  <si>
    <t>INVEST - PALOMAR PIP</t>
  </si>
  <si>
    <t>INVEST - VANCOUVER</t>
  </si>
  <si>
    <t>UNAMT DEBT DIS 9.05%</t>
  </si>
  <si>
    <t>UNAMT DEBT DIS 8.31%</t>
  </si>
  <si>
    <t>UNAMT DEBT DIS 6.52%</t>
  </si>
  <si>
    <t>UNAMT DEBT DIS 7.05%</t>
  </si>
  <si>
    <t>UNAMT DEBT DIS 7.00%</t>
  </si>
  <si>
    <t>UNAMT DEBT DIS 6.65%</t>
  </si>
  <si>
    <t>UNAMT DEBT DIS 6.60%</t>
  </si>
  <si>
    <t>UNAMT DEBT DIS 7.63%</t>
  </si>
  <si>
    <t>UNAMT DEBT DIS 7.74%</t>
  </si>
  <si>
    <t>UNAMT DEBT DIS 7.85%</t>
  </si>
  <si>
    <t>UNAMT DEBT DIS 7.72%</t>
  </si>
  <si>
    <t>UNAMT DEBT DIS 5.82%</t>
  </si>
  <si>
    <t>UNAMT DEBT DISC 5.66</t>
  </si>
  <si>
    <t>UNAMT DEBT DISC 5.62</t>
  </si>
  <si>
    <t>UNAMT DEBT DISC 5.25</t>
  </si>
  <si>
    <t>UNAMT DEBT DISC 5.37</t>
  </si>
  <si>
    <t>UNAMT DEBT DISC3.176</t>
  </si>
  <si>
    <t>UNAMT DEBT EXP LOC</t>
  </si>
  <si>
    <t>2007 SHELF REGISTRAT</t>
  </si>
  <si>
    <t>SHELF REGISTRATION</t>
  </si>
  <si>
    <t>DELL LEASE DEFERRED</t>
  </si>
  <si>
    <t>CIS SUSPENSE</t>
  </si>
  <si>
    <t>SUSPENSE</t>
  </si>
  <si>
    <t>CLEARING</t>
  </si>
  <si>
    <t>CLEARING - MULT CNTY</t>
  </si>
  <si>
    <t>ACCOUNT ADJUSTMENTS</t>
  </si>
  <si>
    <t>CAPITAL IO SETTLE</t>
  </si>
  <si>
    <t>NON-UTILITY LEASEHOL</t>
  </si>
  <si>
    <t>AMT OF NON-UTILITY L</t>
  </si>
  <si>
    <t>OPS LEASEHOLD IMPROV</t>
  </si>
  <si>
    <t>AMORT - OPS LEASEHOL</t>
  </si>
  <si>
    <t>ALBANY LEASEHOLD IMP</t>
  </si>
  <si>
    <t>AMORT - ALB LEASEHOL</t>
  </si>
  <si>
    <t>COMMON STOCK</t>
  </si>
  <si>
    <t>COMMON STOCK - NO PA</t>
  </si>
  <si>
    <t>CS EXP - DRIP &amp; ESPP</t>
  </si>
  <si>
    <t>PREM-CAP STOCK-OTHER</t>
  </si>
  <si>
    <t>APIC - STOCK BASED C</t>
  </si>
  <si>
    <t>APIC - LTIP</t>
  </si>
  <si>
    <t>REDUCTION IN PAR - C</t>
  </si>
  <si>
    <t>APIC - REAQRD PRFD S</t>
  </si>
  <si>
    <t>INST RECD-STOCK-EMP</t>
  </si>
  <si>
    <t>OTHER COMP INCOME</t>
  </si>
  <si>
    <t>RETAINED EARNINGS</t>
  </si>
  <si>
    <t>UNDIST EARN-NNG FINA</t>
  </si>
  <si>
    <t>UNDIST EARN - NW ENE</t>
  </si>
  <si>
    <t>R/E - KB PIPELINE</t>
  </si>
  <si>
    <t>R/E-EARNINGS-FIN</t>
  </si>
  <si>
    <t>UNDISTRIBUTED RETAIN</t>
  </si>
  <si>
    <t>CURR PORTION LT DEBT</t>
  </si>
  <si>
    <t>BONDS 9.05% - 2021</t>
  </si>
  <si>
    <t>SEC MTN'S 8.26%-2014</t>
  </si>
  <si>
    <t>SEC MTN'S 8.31%-2019</t>
  </si>
  <si>
    <t>SEC MTN'S 6.52%-2025</t>
  </si>
  <si>
    <t>SEC MTN'S 7.05%-2026</t>
  </si>
  <si>
    <t>SEC MTN'S 7.00%-2027</t>
  </si>
  <si>
    <t>SEC MTN'S 6.65%-2027</t>
  </si>
  <si>
    <t>SEC MTN'S 6.60%-2018</t>
  </si>
  <si>
    <t>SEC MTN'S 6.65%-2028</t>
  </si>
  <si>
    <t>SEC MTN'S 7.63%-2019</t>
  </si>
  <si>
    <t>SEC MTN'S 7.74%-2030</t>
  </si>
  <si>
    <t>SEC MTN'S 7.85%-2030</t>
  </si>
  <si>
    <t>SEC MTN'S 7.72%-2025</t>
  </si>
  <si>
    <t>SEC MTN'S 5.82%-2032</t>
  </si>
  <si>
    <t>SEC MTN'S 5.66%-2033</t>
  </si>
  <si>
    <t>SEC MTN'S 5.62%-2023</t>
  </si>
  <si>
    <t>SEC MTN'S 4.70%-2015</t>
  </si>
  <si>
    <t>SEC MTN'S 5.25%-2035</t>
  </si>
  <si>
    <t>SEC MTN'S 5.15%-2016</t>
  </si>
  <si>
    <t>SEC MTN'S 5.37%-2020</t>
  </si>
  <si>
    <t>SEC MTN'S3.176%-2021</t>
  </si>
  <si>
    <t>N/P COM PAPER</t>
  </si>
  <si>
    <t>GR/IR</t>
  </si>
  <si>
    <t>A/P VOUCHERS</t>
  </si>
  <si>
    <t>CLN ENERGY WORKS PDX</t>
  </si>
  <si>
    <t>A/P ACCRUED INV</t>
  </si>
  <si>
    <t>A/P-TRADE-INV GEN</t>
  </si>
  <si>
    <t>A/P OFFICE PAYROLL</t>
  </si>
  <si>
    <t>A/P HOURLY PAYROLL</t>
  </si>
  <si>
    <t>KEY GOAL BONUS ACCRU</t>
  </si>
  <si>
    <t>PERFORMANCE BONUS AC</t>
  </si>
  <si>
    <t>A/P HOURLY PTO-BARGA</t>
  </si>
  <si>
    <t>DEMAND CHARGE EQUALI</t>
  </si>
  <si>
    <t>OTHER OVERHEAD EXEC</t>
  </si>
  <si>
    <t>OTHER OVERHEAD ALLOC</t>
  </si>
  <si>
    <t>OT/DB OVERHEAD ALLOC</t>
  </si>
  <si>
    <t>A/P TAX LEVY/GARNISH</t>
  </si>
  <si>
    <t>A/P UNION DUES-GAS W</t>
  </si>
  <si>
    <t>A/P UNION DUES-OFFIC</t>
  </si>
  <si>
    <t>A/P NW RESOURCE CR U</t>
  </si>
  <si>
    <t>A/P EMP SAVING BOND</t>
  </si>
  <si>
    <t>A/P NGPAC</t>
  </si>
  <si>
    <t>A/P EMP SAVINGS PLAN</t>
  </si>
  <si>
    <t>A/P UN WAY-GENERAL</t>
  </si>
  <si>
    <t>A/P BLACK UNITED FUN</t>
  </si>
  <si>
    <t>A/P ENVIRON FUND</t>
  </si>
  <si>
    <t>A/P PARKING</t>
  </si>
  <si>
    <t>A/P EQUAL PAY BAL</t>
  </si>
  <si>
    <t>COG LIABILITY</t>
  </si>
  <si>
    <t>A/P GAS TRANSP IMBAL</t>
  </si>
  <si>
    <t>A/P MELODY TEPPOLA</t>
  </si>
  <si>
    <t>A/P WORK FOR ART</t>
  </si>
  <si>
    <t>A/P LTIP &amp; PERF AWAR</t>
  </si>
  <si>
    <t>RECLASS - CHECK O/D</t>
  </si>
  <si>
    <t>TX COL PAY-FED W/H</t>
  </si>
  <si>
    <t>TX COL PAY-SOC SEC W</t>
  </si>
  <si>
    <t>TX COL PAY-ST W/H</t>
  </si>
  <si>
    <t>TX COL PAY-FED W/H P</t>
  </si>
  <si>
    <t>TX COL PAY-ST W/H PE</t>
  </si>
  <si>
    <t>TX COL PAY-CALIF W/H</t>
  </si>
  <si>
    <t>TX COL PAY-MEDICARE</t>
  </si>
  <si>
    <t>TAX ACC-OPER PROP-OR</t>
  </si>
  <si>
    <t>TAX ACC-OPER PROP-WA</t>
  </si>
  <si>
    <t>TAX ACC-BUSINESS-WA</t>
  </si>
  <si>
    <t>TAX ACC-COMPENSATING</t>
  </si>
  <si>
    <t>TAX ACC-FRAN-WA</t>
  </si>
  <si>
    <t>TAX ACC-FRAN-UNBLD</t>
  </si>
  <si>
    <t>TAX ACC-FRAN-UNB WAR</t>
  </si>
  <si>
    <t>TAX ACC-SO CLAC 98</t>
  </si>
  <si>
    <t>TAX ACC-PAYROLL</t>
  </si>
  <si>
    <t>TAX ACC-UNEMP-OR</t>
  </si>
  <si>
    <t>TAX ACC-UNEMP-WA</t>
  </si>
  <si>
    <t>TAX ACC-FED UNEMP</t>
  </si>
  <si>
    <t>TAX ACC-FED UNEMP-WA</t>
  </si>
  <si>
    <t>TAX ACC-PAYROLL-SOC</t>
  </si>
  <si>
    <t>TAX ACC-PAYROLL-TRI-</t>
  </si>
  <si>
    <t>TAX ACC-LANE CO TRAN</t>
  </si>
  <si>
    <t>TAX ACC-PAYROLL-MEDI</t>
  </si>
  <si>
    <t>TAX ACC-UNEMP-OR GS</t>
  </si>
  <si>
    <t>TAX ACC-FED UNEMP-OR</t>
  </si>
  <si>
    <t>TAX ACC-PAYROLL SEVE</t>
  </si>
  <si>
    <t>TAX ACC BONUS</t>
  </si>
  <si>
    <t>FRAN TAX - PORTLAND</t>
  </si>
  <si>
    <t>FRAN TAX - ALBANY</t>
  </si>
  <si>
    <t>FRAN TAX - AURORA</t>
  </si>
  <si>
    <t>FRAN TAX - CORVALLIS</t>
  </si>
  <si>
    <t>FRAN TAX - FAIRVIEW</t>
  </si>
  <si>
    <t>FRAN TAX - GERVAIS</t>
  </si>
  <si>
    <t>FRAN TAX - HUBBARD</t>
  </si>
  <si>
    <t>FRAN TAX - LEBANON</t>
  </si>
  <si>
    <t>FRAN TAX - MILWAUKIE</t>
  </si>
  <si>
    <t>FRANTAX - MT ANGEL</t>
  </si>
  <si>
    <t>FRAN TAX - SALEM</t>
  </si>
  <si>
    <t>FRANTAX - SILVERTON</t>
  </si>
  <si>
    <t>FRAN TAX - TROUTDALE</t>
  </si>
  <si>
    <t>FRAN TAX - WEST LINN</t>
  </si>
  <si>
    <t>FRAN TAX - WOODBURN</t>
  </si>
  <si>
    <t>FRAN TAX - BEAVERTON</t>
  </si>
  <si>
    <t>FRAN TAX - DALLAS</t>
  </si>
  <si>
    <t>FRAN TAX - MONMOUTH</t>
  </si>
  <si>
    <t>FRAN TAX - INDEPENDE</t>
  </si>
  <si>
    <t>FRANTAX - TUALATIN</t>
  </si>
  <si>
    <t>FRAN TAX - LAKE OSWE</t>
  </si>
  <si>
    <t>FRAN TAX - NEWBERG</t>
  </si>
  <si>
    <t>FRAN TAX - SHERWOOD</t>
  </si>
  <si>
    <t>FRAN TAX - HILLSBORO</t>
  </si>
  <si>
    <t>FRAN TAX - FOREST GR</t>
  </si>
  <si>
    <t>FRAN TAX - CORNELIUS</t>
  </si>
  <si>
    <t>FRAN TAX - GRESHAM</t>
  </si>
  <si>
    <t>FRAN TAX - GLADSTONE</t>
  </si>
  <si>
    <t>FRAN TAX - OREGON CI</t>
  </si>
  <si>
    <t>FRAN TAX - WOOD VILL</t>
  </si>
  <si>
    <t>FRAN TAX - EUGENE</t>
  </si>
  <si>
    <t>FRAN TAX - SPRINGFIE</t>
  </si>
  <si>
    <t>FRAN TAX - THE DALLE</t>
  </si>
  <si>
    <t>FRAN TAX - TURNER</t>
  </si>
  <si>
    <t>FRAN TAX - COBURG</t>
  </si>
  <si>
    <t>FRAN TAX - ST HELENS</t>
  </si>
  <si>
    <t>FRANTAX - SCAPPOOSE</t>
  </si>
  <si>
    <t>FRAN TAX - TIGARD</t>
  </si>
  <si>
    <t>FRAN TAX - SWEET HOM</t>
  </si>
  <si>
    <t>FRAN TAX - HOOD RIVE</t>
  </si>
  <si>
    <t>FRANTAX - STAYTON</t>
  </si>
  <si>
    <t>FRANTAX - AUMSVILLE</t>
  </si>
  <si>
    <t>FRANTAX - LYONS</t>
  </si>
  <si>
    <t>FRANTAX - MILL CITY</t>
  </si>
  <si>
    <t>FRAN TAX - JUNCTION</t>
  </si>
  <si>
    <t>FRAN TAX - COTTAGE G</t>
  </si>
  <si>
    <t>FRAN TAX - CRESWELL</t>
  </si>
  <si>
    <t>FRAN TAX - COLUMBIA</t>
  </si>
  <si>
    <t>FRANTAX - PHILOMATH</t>
  </si>
  <si>
    <t>FRAN TAX - DONALD</t>
  </si>
  <si>
    <t>FRAN TAX - MCMINNVIL</t>
  </si>
  <si>
    <t>FRAN TAX - AMITY</t>
  </si>
  <si>
    <t>FRAN TAX - HALSEY</t>
  </si>
  <si>
    <t>FRAN TAX - HARRISBUR</t>
  </si>
  <si>
    <t>FRAN TAX - BROWNSVIL</t>
  </si>
  <si>
    <t>FRAN TAX - NORTH PLA</t>
  </si>
  <si>
    <t>FRAN TAX - ASTORIA</t>
  </si>
  <si>
    <t>FRAN TAX - CLATSKANI</t>
  </si>
  <si>
    <t>FRAN TAX - JEFFERSON</t>
  </si>
  <si>
    <t>FRAN TAX - SCIO</t>
  </si>
  <si>
    <t>FRAN TAX - SUBLIMITY</t>
  </si>
  <si>
    <t>FRAN TAX - MOLALLA</t>
  </si>
  <si>
    <t>FRAN TAX - BARLOW</t>
  </si>
  <si>
    <t>FRAN TAX - WILLAMINA</t>
  </si>
  <si>
    <t>FRAN TAX - WATERLOO</t>
  </si>
  <si>
    <t>FRAN TAX - SODAVILLE</t>
  </si>
  <si>
    <t>FRAN TAX - RAINIER</t>
  </si>
  <si>
    <t>FRAN TAX - GEARHART</t>
  </si>
  <si>
    <t>FRAN TAX - WARRENTON</t>
  </si>
  <si>
    <t>FRAN TAX - SEASIDE</t>
  </si>
  <si>
    <t>FRAN TAX - SHERIDAN</t>
  </si>
  <si>
    <t>FRAN TAX - TOLEDO</t>
  </si>
  <si>
    <t>FRAN TAX - NEWPORT</t>
  </si>
  <si>
    <t>FRAN TAX - BANKS</t>
  </si>
  <si>
    <t>FRAN TAX - LINCOLN C</t>
  </si>
  <si>
    <t>FRAN TAX - SILETZ</t>
  </si>
  <si>
    <t>FRAN TAX - SANDY</t>
  </si>
  <si>
    <t>FRAN TAX - CANBY</t>
  </si>
  <si>
    <t>FRAN TAX - KING CITY</t>
  </si>
  <si>
    <t>FRAN TAX - HAPPY VAL</t>
  </si>
  <si>
    <t>FRAN TAX - DURHAM</t>
  </si>
  <si>
    <t>FRAN TAX - DUNDEE</t>
  </si>
  <si>
    <t>FRAN TAX - MAYWOOD P</t>
  </si>
  <si>
    <t>FRAN TAX - WILSONVIL</t>
  </si>
  <si>
    <t>FRAN TAX - JOHNSON C</t>
  </si>
  <si>
    <t>FRAN TAX - RIVERGROV</t>
  </si>
  <si>
    <t>FRAN TAX - TANGENT</t>
  </si>
  <si>
    <t>FRAN TAX - DEPOE BAY</t>
  </si>
  <si>
    <t>FRAN TAX - MILLERSBU</t>
  </si>
  <si>
    <t>FRAN TAX - ADAIR VIL</t>
  </si>
  <si>
    <t>FRAN TAX - KEIZER</t>
  </si>
  <si>
    <t>FRAN TAX - LAFAYETTE</t>
  </si>
  <si>
    <t>FRAN TAX - CANNON BE</t>
  </si>
  <si>
    <t>FRAN TAX - VERNONIA</t>
  </si>
  <si>
    <t>FRAN TAX - COOS BAY</t>
  </si>
  <si>
    <t>FRAN TAX - NORTH BEN</t>
  </si>
  <si>
    <t>FRAN TAX - MYRTLE PO</t>
  </si>
  <si>
    <t>FRAN TAX - COQUILLE</t>
  </si>
  <si>
    <t>FRAN TAX - DAMASCUS</t>
  </si>
  <si>
    <t>WASH EXCISE TAX PYMN</t>
  </si>
  <si>
    <t>FRANCHISE TAX - WA</t>
  </si>
  <si>
    <t>INT ACC-9.05% BND-20</t>
  </si>
  <si>
    <t>INT ACC-COMMIT COMMI</t>
  </si>
  <si>
    <t>INT ACC-8.26% NOTES</t>
  </si>
  <si>
    <t>INT ACC-8.31% NOTES</t>
  </si>
  <si>
    <t>INT ACC-6.52% NOTES</t>
  </si>
  <si>
    <t>INT ACC-7.05% NOTE</t>
  </si>
  <si>
    <t>INT ACC-7.00% NOTE</t>
  </si>
  <si>
    <t>INT ACC-6.65% NOTE</t>
  </si>
  <si>
    <t>INT ACC-6.60% NOTE</t>
  </si>
  <si>
    <t>INT ACC-7.63% NOTE</t>
  </si>
  <si>
    <t>INT ACC-7.74% NOTE</t>
  </si>
  <si>
    <t>INT ACC-7.85% NOTE</t>
  </si>
  <si>
    <t>INT ACC-7.72% NOTE</t>
  </si>
  <si>
    <t>INT ACC-5.82% NOTE</t>
  </si>
  <si>
    <t xml:space="preserve"> INT ACC-5.66% NOTE</t>
  </si>
  <si>
    <t>INT ACC-5.62% NOTE</t>
  </si>
  <si>
    <t>INT ACC-4.7% NOTE</t>
  </si>
  <si>
    <t>INT ACC-5.25% NOTE</t>
  </si>
  <si>
    <t>INT ACC-5.15% NOTE</t>
  </si>
  <si>
    <t>INT ACC-5.37%, 2020</t>
  </si>
  <si>
    <t>INT ACC-3.95%, 2014</t>
  </si>
  <si>
    <t>INT ACC-3.176%, 2021</t>
  </si>
  <si>
    <t>LIABILITY CONS RECL</t>
  </si>
  <si>
    <t>FAS 133 ST REG GNS</t>
  </si>
  <si>
    <t>PHY OPT ST GAINS REG</t>
  </si>
  <si>
    <t>FAS133 S.T.  LOSS SW</t>
  </si>
  <si>
    <t>FAS133 S.T. LOSS PHY</t>
  </si>
  <si>
    <t>PHY OPT ST LOSSES</t>
  </si>
  <si>
    <t>DIVIDENDS DECLARED</t>
  </si>
  <si>
    <t>CUSTOMER DEPOSITS</t>
  </si>
  <si>
    <t>UNPAID DEPOSIT INT</t>
  </si>
  <si>
    <t>APPLIED INITIAL DEPO</t>
  </si>
  <si>
    <t>FRAN TAX - MT ANGEL</t>
  </si>
  <si>
    <t>FRAN TAX - SILVERTON</t>
  </si>
  <si>
    <t>FRAN TAX - TUALATIN</t>
  </si>
  <si>
    <t>FRAN TAX - SCAPPOOSE</t>
  </si>
  <si>
    <t>FRAN TAX - STAYTON</t>
  </si>
  <si>
    <t>FRAN TAX - AUMSVILLE</t>
  </si>
  <si>
    <t>FRAN TAX - PHILOMATH</t>
  </si>
  <si>
    <t>FRAN TAX - VANCOUVER</t>
  </si>
  <si>
    <t>FRAN TAX - WASHOUGAL</t>
  </si>
  <si>
    <t>FRAN TAX - CAMAS</t>
  </si>
  <si>
    <t>FRAN TAX - BINGEN</t>
  </si>
  <si>
    <t>FRAN TAX - WHITE SAL</t>
  </si>
  <si>
    <t>FRAN TAX - BATTLEGRO</t>
  </si>
  <si>
    <t>FRAN TAX - RIDGEFIEL</t>
  </si>
  <si>
    <t>FRAN TAX - NORTH BON</t>
  </si>
  <si>
    <t>CAP LEASE CUR DELL</t>
  </si>
  <si>
    <t>ESRIP LIABILITY CURR</t>
  </si>
  <si>
    <t>FAS 106 LIABILITY CU</t>
  </si>
  <si>
    <t>OPTIMIZATION LIAB</t>
  </si>
  <si>
    <t>VS&amp;H O/H ALLOCATION</t>
  </si>
  <si>
    <t>ENVIRON. LIAB. RECLA</t>
  </si>
  <si>
    <t>OTHER LIAB-UNCL OTHE</t>
  </si>
  <si>
    <t>OTHER LIAB-W/C SHIRR</t>
  </si>
  <si>
    <t>OTHER LIAB-EST W/C C</t>
  </si>
  <si>
    <t>OTHER LIAB-W/C GAUTH</t>
  </si>
  <si>
    <t>OTHER LIAB-UNCL CUST</t>
  </si>
  <si>
    <t>OTHER LIA-WC MCRAE</t>
  </si>
  <si>
    <t>OTHER LIAB-WK COMP</t>
  </si>
  <si>
    <t>DEALER DEPOSITS - FI</t>
  </si>
  <si>
    <t>DEPOSITS-DISTRIBUTOR</t>
  </si>
  <si>
    <t>DEALER DEPOSITS HVAC</t>
  </si>
  <si>
    <t>NEW CONSTRUCTION</t>
  </si>
  <si>
    <t>OSU / U OF O SPONSOR</t>
  </si>
  <si>
    <t>NATE TRAINING &amp; TEST</t>
  </si>
  <si>
    <t>ENERGY ASSIST - DUKE</t>
  </si>
  <si>
    <t>SMART ENERGY LIABILI</t>
  </si>
  <si>
    <t>ENERGY ASSISTANCE LI</t>
  </si>
  <si>
    <t>OR HEAT/WILLIAM</t>
  </si>
  <si>
    <t>DEFD REVENUE</t>
  </si>
  <si>
    <t>APP CTR FIN DEP WFB</t>
  </si>
  <si>
    <t>PR CLR TO 602-04580</t>
  </si>
  <si>
    <t>PR CLR TO 602-64580</t>
  </si>
  <si>
    <t>PR CLR TO 602-02005</t>
  </si>
  <si>
    <t>PR CLR TO 602-62005</t>
  </si>
  <si>
    <t>PR CLR TO 603-04610</t>
  </si>
  <si>
    <t>NBU $100 CREDIT PLAN</t>
  </si>
  <si>
    <t>PAYROLL MISC</t>
  </si>
  <si>
    <t>PR CLR TO 603-64610</t>
  </si>
  <si>
    <t>DEFD INV TAX CREDIT</t>
  </si>
  <si>
    <t>DEF INC TAX-PROP 109</t>
  </si>
  <si>
    <t>DEF INC TAX-OR RATE</t>
  </si>
  <si>
    <t>DEF INC TAX-PRE 1981</t>
  </si>
  <si>
    <t>DEF INC TAX-UTIL-REV</t>
  </si>
  <si>
    <t>DEF INC TAX-NON UTIL</t>
  </si>
  <si>
    <t>DEF INC TAX-UTIL-DEP</t>
  </si>
  <si>
    <t>DEF INC TAX-UTIL-OTH</t>
  </si>
  <si>
    <t>DEF INC TAX-STOR DEP</t>
  </si>
  <si>
    <t>DEF INC TAX- OCI FED</t>
  </si>
  <si>
    <t>DEF ORE TAX-KB</t>
  </si>
  <si>
    <t>DEF INC TAX FED - DB</t>
  </si>
  <si>
    <t>DEF ORE TAX-INV GEN</t>
  </si>
  <si>
    <t>DEF INC TAX FED - FA</t>
  </si>
  <si>
    <t>DEF INC TAX STATE -</t>
  </si>
  <si>
    <t>ASSET RETIRE OBLIGTN</t>
  </si>
  <si>
    <t>ACCUM COR NONUTILITY</t>
  </si>
  <si>
    <t>FAS 133 LT REG GNS</t>
  </si>
  <si>
    <t>CUST CONTR - RES NEW</t>
  </si>
  <si>
    <t>CUST CONTR - RES CON</t>
  </si>
  <si>
    <t>CUST CONTR - M/F NEW</t>
  </si>
  <si>
    <t>CUST CONTR - M/F CON</t>
  </si>
  <si>
    <t>CUST CONTR - COMM NE</t>
  </si>
  <si>
    <t>CUST CONTR - COMM CO</t>
  </si>
  <si>
    <t>CUST CONTR - OR IND</t>
  </si>
  <si>
    <t>FAS133 L.T. LOSS SW&amp;</t>
  </si>
  <si>
    <t>FAS133 L.T. LOSS PHY</t>
  </si>
  <si>
    <t>PHY OPTIONS LT LOSS</t>
  </si>
  <si>
    <t>ESRIP LIABILITY LONG</t>
  </si>
  <si>
    <t>SERP LIABILITY LONG</t>
  </si>
  <si>
    <t>DBP PENSION LIABILIT</t>
  </si>
  <si>
    <t>FAS 106 LIABILITY LO</t>
  </si>
  <si>
    <t>ENVIR INV-GASCO</t>
  </si>
  <si>
    <t>ENVIR INV-WACKER</t>
  </si>
  <si>
    <t>ENVIR INV - PORTLAND</t>
  </si>
  <si>
    <t>ENVIRON. LIABILITIES</t>
  </si>
  <si>
    <t>AUTO SELF-INSURANCE</t>
  </si>
  <si>
    <t>INJ &amp; DAMAGE RES-OPE</t>
  </si>
  <si>
    <t>INJ &amp; DAMAGE RES-CON</t>
  </si>
  <si>
    <t>INJ &amp; DAMAGE RES-HR</t>
  </si>
  <si>
    <t>INJ &amp; DAM RES-EXTRAO</t>
  </si>
  <si>
    <t>INJ &amp; DAM RES-EXT-GA</t>
  </si>
  <si>
    <t>INJ &amp; DAM RES-EXT-WA</t>
  </si>
  <si>
    <t>INJ &amp; DAM INS-EXT HA</t>
  </si>
  <si>
    <t>INJ &amp; DAM RES-EXT OR</t>
  </si>
  <si>
    <t>INJ &amp; DAM RES-EXT TA</t>
  </si>
  <si>
    <t>INJ &amp; DAM RES-ENV CE</t>
  </si>
  <si>
    <t>INJ &amp; DAM RES-FR AM</t>
  </si>
  <si>
    <t>RES OFFSET - ENV GAS</t>
  </si>
  <si>
    <t>RES OFFSET - ENV SIL</t>
  </si>
  <si>
    <t>RES OFFSET - ENV HAR</t>
  </si>
  <si>
    <t>RES OFFSET - ENV TAR</t>
  </si>
  <si>
    <t>RES OFFSET - ENV EUG</t>
  </si>
  <si>
    <t>RES OFFSET - ENV FRO</t>
  </si>
  <si>
    <t>RES OFFSET - ENV STE</t>
  </si>
  <si>
    <t>RES OFFSET - ENV CRT</t>
  </si>
  <si>
    <t>ACC LIAB-EXEMPT VACA</t>
  </si>
  <si>
    <t>216xxx</t>
  </si>
  <si>
    <t>NW Natural</t>
  </si>
  <si>
    <t>Rates &amp; Regulatory Affairs</t>
  </si>
  <si>
    <t>Calculation of 13-month average Cost of Capital</t>
  </si>
  <si>
    <t>Line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</si>
  <si>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</si>
  <si>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</si>
  <si>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</si>
  <si>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</si>
  <si>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</si>
  <si>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</si>
  <si>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</si>
  <si>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</si>
  <si>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</si>
  <si>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</si>
  <si>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</si>
  <si>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</si>
  <si>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13 Mo Average</t>
  </si>
  <si>
    <t>Balances</t>
  </si>
  <si>
    <t>Long Term Debt (see line 39)</t>
  </si>
  <si>
    <t>Preferred Stock</t>
  </si>
  <si>
    <t>Common Stock (see line 33)</t>
  </si>
  <si>
    <t>Total Capital</t>
  </si>
  <si>
    <t>% of Total Capital</t>
  </si>
  <si>
    <t>Long Term Debt</t>
  </si>
  <si>
    <t>Common Stock</t>
  </si>
  <si>
    <t>Average Cost</t>
  </si>
  <si>
    <t>Weighted Average Cost of Debt</t>
  </si>
  <si>
    <t>Calculation of Utility Equity:</t>
  </si>
  <si>
    <t>NWN Corporate Equity</t>
  </si>
  <si>
    <t>NWN Utility Equity</t>
  </si>
  <si>
    <t>NW Natural CORP 5000 Capitalization:</t>
  </si>
  <si>
    <t>Checkpoint</t>
  </si>
  <si>
    <t>Balance Sheet Detail (Corp 5000):</t>
  </si>
  <si>
    <t>Less</t>
  </si>
  <si>
    <t>Equity (sum lines 42 through 57)</t>
  </si>
  <si>
    <t>NWN/263012</t>
  </si>
  <si>
    <t>NWN/263002</t>
  </si>
  <si>
    <t>NWN/262159</t>
  </si>
  <si>
    <t>NWN/262157</t>
  </si>
  <si>
    <t>NWN/262156</t>
  </si>
  <si>
    <t>NWN/262155</t>
  </si>
  <si>
    <t>NWN/262154</t>
  </si>
  <si>
    <t>NWN/262153</t>
  </si>
  <si>
    <t>NWN/262152</t>
  </si>
  <si>
    <t>NWN/262151</t>
  </si>
  <si>
    <t>NWN/262150</t>
  </si>
  <si>
    <t>NWN/262149</t>
  </si>
  <si>
    <t>NWN/262148</t>
  </si>
  <si>
    <t>NWN/262147</t>
  </si>
  <si>
    <t>NWN/262146</t>
  </si>
  <si>
    <t>NWN/262145</t>
  </si>
  <si>
    <t>NWN/262144</t>
  </si>
  <si>
    <t>NWN/262143</t>
  </si>
  <si>
    <t>NWN/262140</t>
  </si>
  <si>
    <t>NWN/262004</t>
  </si>
  <si>
    <t>NWN/262003</t>
  </si>
  <si>
    <t>NWN/262002</t>
  </si>
  <si>
    <t>NWN/262001</t>
  </si>
  <si>
    <t>NWN/261001</t>
  </si>
  <si>
    <t>NWN/253000</t>
  </si>
  <si>
    <t>NWN/228402</t>
  </si>
  <si>
    <t>NWN/228400</t>
  </si>
  <si>
    <t>NWN/186144</t>
  </si>
  <si>
    <t>NWN/186143</t>
  </si>
  <si>
    <t>NWN/186140</t>
  </si>
  <si>
    <t>NWN/228306</t>
  </si>
  <si>
    <t>NWN/228304</t>
  </si>
  <si>
    <t>NWN/228302</t>
  </si>
  <si>
    <t>NWN/228300</t>
  </si>
  <si>
    <t>NWN/262635</t>
  </si>
  <si>
    <t>NWN/262630</t>
  </si>
  <si>
    <t>NWN/252043</t>
  </si>
  <si>
    <t>NWN/252034</t>
  </si>
  <si>
    <t>NWN/252033</t>
  </si>
  <si>
    <t>NWN/252032</t>
  </si>
  <si>
    <t>NWN/252031</t>
  </si>
  <si>
    <t>NWN/252024</t>
  </si>
  <si>
    <t>NWN/252023</t>
  </si>
  <si>
    <t>NWN/252022</t>
  </si>
  <si>
    <t>NWN/252021</t>
  </si>
  <si>
    <t>NWN/252014</t>
  </si>
  <si>
    <t>NWN/252013</t>
  </si>
  <si>
    <t>NWN/252012</t>
  </si>
  <si>
    <t>NWN/252011</t>
  </si>
  <si>
    <t>NWN/254635</t>
  </si>
  <si>
    <t>NWN/254630</t>
  </si>
  <si>
    <t>NWN/122100</t>
  </si>
  <si>
    <t>NWN/108100</t>
  </si>
  <si>
    <t>NWN/254001</t>
  </si>
  <si>
    <t>NWN/283307</t>
  </si>
  <si>
    <t>NWN/283306</t>
  </si>
  <si>
    <t>NWN/283305</t>
  </si>
  <si>
    <t>NWN/283304</t>
  </si>
  <si>
    <t>NWN/283300</t>
  </si>
  <si>
    <t>NWN/283097</t>
  </si>
  <si>
    <t>NWN/283096</t>
  </si>
  <si>
    <t>NWN/283082</t>
  </si>
  <si>
    <t>NWN/283081</t>
  </si>
  <si>
    <t>NWN/283072</t>
  </si>
  <si>
    <t>NWN/283071</t>
  </si>
  <si>
    <t>NWN/283062</t>
  </si>
  <si>
    <t>NWN/283061</t>
  </si>
  <si>
    <t>NWN/283032</t>
  </si>
  <si>
    <t>NWN/283031</t>
  </si>
  <si>
    <t>NWN/283022</t>
  </si>
  <si>
    <t>NWN/283021</t>
  </si>
  <si>
    <t>NWN/283016</t>
  </si>
  <si>
    <t>NWN/283015</t>
  </si>
  <si>
    <t>NWN/283014</t>
  </si>
  <si>
    <t>NWN/283013</t>
  </si>
  <si>
    <t>NWN/255084</t>
  </si>
  <si>
    <t>NWN/243000</t>
  </si>
  <si>
    <t>NWN/242999</t>
  </si>
  <si>
    <t>NWN/242990</t>
  </si>
  <si>
    <t>NWN/242980</t>
  </si>
  <si>
    <t>NWN/242926</t>
  </si>
  <si>
    <t>NWN/242920</t>
  </si>
  <si>
    <t>NWN/242916</t>
  </si>
  <si>
    <t>NWN/242910</t>
  </si>
  <si>
    <t>NWN/242145</t>
  </si>
  <si>
    <t>NWN/242140</t>
  </si>
  <si>
    <t>NWN/242108</t>
  </si>
  <si>
    <t>NWN/242107</t>
  </si>
  <si>
    <t>NWN/242105</t>
  </si>
  <si>
    <t>NWN/242104</t>
  </si>
  <si>
    <t>NWN/242102</t>
  </si>
  <si>
    <t>NWN/242101</t>
  </si>
  <si>
    <t>NWN/242100</t>
  </si>
  <si>
    <t>NWN/242075</t>
  </si>
  <si>
    <t>NWN/242074</t>
  </si>
  <si>
    <t>NWN/242073</t>
  </si>
  <si>
    <t>NWN/242072</t>
  </si>
  <si>
    <t>NWN/242066</t>
  </si>
  <si>
    <t>NWN/242064</t>
  </si>
  <si>
    <t>NWN/242057</t>
  </si>
  <si>
    <t>NWN/242018</t>
  </si>
  <si>
    <t>NWN/242017</t>
  </si>
  <si>
    <t>NWN/242011</t>
  </si>
  <si>
    <t>NWN/242010</t>
  </si>
  <si>
    <t>NWN/242008</t>
  </si>
  <si>
    <t>NWN/242003</t>
  </si>
  <si>
    <t>NWN/242000</t>
  </si>
  <si>
    <t>NWN/232209</t>
  </si>
  <si>
    <t>NWN/232199</t>
  </si>
  <si>
    <t>NWN/232132</t>
  </si>
  <si>
    <t>NWN/228106</t>
  </si>
  <si>
    <t>NWN/228100</t>
  </si>
  <si>
    <t>NWN/243048</t>
  </si>
  <si>
    <t>NWN/241364</t>
  </si>
  <si>
    <t>NWN/241351</t>
  </si>
  <si>
    <t>NWN/241350</t>
  </si>
  <si>
    <t>NWN/241344</t>
  </si>
  <si>
    <t>NWN/241343</t>
  </si>
  <si>
    <t>NWN/241327</t>
  </si>
  <si>
    <t>NWN/241326</t>
  </si>
  <si>
    <t>NWN/241316</t>
  </si>
  <si>
    <t>NWN/241232</t>
  </si>
  <si>
    <t>NWN/241230</t>
  </si>
  <si>
    <t>NWN/241229</t>
  </si>
  <si>
    <t>NWN/241226</t>
  </si>
  <si>
    <t>NWN/241225</t>
  </si>
  <si>
    <t>NWN/241218</t>
  </si>
  <si>
    <t>NWN/241214</t>
  </si>
  <si>
    <t>NWN/241200</t>
  </si>
  <si>
    <t>NWN/241198</t>
  </si>
  <si>
    <t>NWN/241196</t>
  </si>
  <si>
    <t>NWN/241195</t>
  </si>
  <si>
    <t>NWN/241194</t>
  </si>
  <si>
    <t>NWN/241192</t>
  </si>
  <si>
    <t>NWN/241191</t>
  </si>
  <si>
    <t>NWN/241190</t>
  </si>
  <si>
    <t>NWN/241189</t>
  </si>
  <si>
    <t>NWN/241187</t>
  </si>
  <si>
    <t>NWN/241186</t>
  </si>
  <si>
    <t>NWN/241185</t>
  </si>
  <si>
    <t>NWN/241184</t>
  </si>
  <si>
    <t>NWN/241183</t>
  </si>
  <si>
    <t>NWN/241182</t>
  </si>
  <si>
    <t>NWN/241181</t>
  </si>
  <si>
    <t>NWN/241180</t>
  </si>
  <si>
    <t>NWN/241179</t>
  </si>
  <si>
    <t>NWN/241175</t>
  </si>
  <si>
    <t>NWN/241174</t>
  </si>
  <si>
    <t>NWN/241173</t>
  </si>
  <si>
    <t>NWN/241172</t>
  </si>
  <si>
    <t>NWN/241167</t>
  </si>
  <si>
    <t>NWN/241166</t>
  </si>
  <si>
    <t>NWN/241165</t>
  </si>
  <si>
    <t>NWN/241162</t>
  </si>
  <si>
    <t>NWN/241161</t>
  </si>
  <si>
    <t>NWN/241160</t>
  </si>
  <si>
    <t>NWN/241158</t>
  </si>
  <si>
    <t>NWN/241156</t>
  </si>
  <si>
    <t>NWN/241155</t>
  </si>
  <si>
    <t>NWN/241154</t>
  </si>
  <si>
    <t>NWN/241152</t>
  </si>
  <si>
    <t>NWN/241147</t>
  </si>
  <si>
    <t>NWN/241146</t>
  </si>
  <si>
    <t>NWN/241145</t>
  </si>
  <si>
    <t>NWN/241142</t>
  </si>
  <si>
    <t>NWN/241141</t>
  </si>
  <si>
    <t>NWN/241140</t>
  </si>
  <si>
    <t>NWN/241139</t>
  </si>
  <si>
    <t>NWN/241137</t>
  </si>
  <si>
    <t>NWN/241136</t>
  </si>
  <si>
    <t>NWN/241135</t>
  </si>
  <si>
    <t>NWN/241134</t>
  </si>
  <si>
    <t>NWN/241133</t>
  </si>
  <si>
    <t>NWN/241130</t>
  </si>
  <si>
    <t>NWN/241129</t>
  </si>
  <si>
    <t>NWN/241128</t>
  </si>
  <si>
    <t>NWN/241124</t>
  </si>
  <si>
    <t>NWN/241123</t>
  </si>
  <si>
    <t>NWN/241122</t>
  </si>
  <si>
    <t>NWN/241121</t>
  </si>
  <si>
    <t>NWN/241120</t>
  </si>
  <si>
    <t>NWN/241119</t>
  </si>
  <si>
    <t>NWN/241118</t>
  </si>
  <si>
    <t>NWN/241115</t>
  </si>
  <si>
    <t>NWN/241114</t>
  </si>
  <si>
    <t>NWN/241113</t>
  </si>
  <si>
    <t>NWN/241112</t>
  </si>
  <si>
    <t>NWN/241111</t>
  </si>
  <si>
    <t>NWN/241110</t>
  </si>
  <si>
    <t>NWN/241109</t>
  </si>
  <si>
    <t>NWN/241108</t>
  </si>
  <si>
    <t>NWN/241107</t>
  </si>
  <si>
    <t>NWN/241105</t>
  </si>
  <si>
    <t>NWN/241104</t>
  </si>
  <si>
    <t>NWN/241103</t>
  </si>
  <si>
    <t>NWN/241102</t>
  </si>
  <si>
    <t>NWN/241101</t>
  </si>
  <si>
    <t>NWN/235005</t>
  </si>
  <si>
    <t>NWN/235001</t>
  </si>
  <si>
    <t>NWN/235000</t>
  </si>
  <si>
    <t>NWN/238000</t>
  </si>
  <si>
    <t>NWN/262648</t>
  </si>
  <si>
    <t>NWN/262645</t>
  </si>
  <si>
    <t>NWN/262640</t>
  </si>
  <si>
    <t>NWN/254647</t>
  </si>
  <si>
    <t>NWN/254645</t>
  </si>
  <si>
    <t>NWN/254640</t>
  </si>
  <si>
    <t>NWN/254000</t>
  </si>
  <si>
    <t>NWN/237104</t>
  </si>
  <si>
    <t>NWN/237103</t>
  </si>
  <si>
    <t>NWN/237102</t>
  </si>
  <si>
    <t>NWN/237101</t>
  </si>
  <si>
    <t>NWN/237100</t>
  </si>
  <si>
    <t>NWN/237099</t>
  </si>
  <si>
    <t>NWN/237097</t>
  </si>
  <si>
    <t>NWN/237095</t>
  </si>
  <si>
    <t>NWN/237094</t>
  </si>
  <si>
    <t>NWN/237088</t>
  </si>
  <si>
    <t>NWN/237087</t>
  </si>
  <si>
    <t>NWN/237086</t>
  </si>
  <si>
    <t>NWN/237085</t>
  </si>
  <si>
    <t>NWN/237081</t>
  </si>
  <si>
    <t>NWN/237080</t>
  </si>
  <si>
    <t>NWN/237079</t>
  </si>
  <si>
    <t>NWN/237078</t>
  </si>
  <si>
    <t>NWN/237076</t>
  </si>
  <si>
    <t>NWN/237075</t>
  </si>
  <si>
    <t>NWN/237074</t>
  </si>
  <si>
    <t>NWN/237073</t>
  </si>
  <si>
    <t>NWN/237072</t>
  </si>
  <si>
    <t>NWN/237032</t>
  </si>
  <si>
    <t>NWN/237026</t>
  </si>
  <si>
    <t>NWN/236999</t>
  </si>
  <si>
    <t>NWN/236995</t>
  </si>
  <si>
    <t>NWN/236232</t>
  </si>
  <si>
    <t>NWN/236230</t>
  </si>
  <si>
    <t>NWN/236229</t>
  </si>
  <si>
    <t>NWN/236226</t>
  </si>
  <si>
    <t>NWN/236225</t>
  </si>
  <si>
    <t>NWN/236218</t>
  </si>
  <si>
    <t>NWN/236217</t>
  </si>
  <si>
    <t>NWN/236215</t>
  </si>
  <si>
    <t>NWN/236214</t>
  </si>
  <si>
    <t>NWN/236213</t>
  </si>
  <si>
    <t>NWN/236200</t>
  </si>
  <si>
    <t>NWN/236199</t>
  </si>
  <si>
    <t>NWN/236198</t>
  </si>
  <si>
    <t>NWN/236197</t>
  </si>
  <si>
    <t>NWN/236196</t>
  </si>
  <si>
    <t>NWN/236195</t>
  </si>
  <si>
    <t>NWN/236194</t>
  </si>
  <si>
    <t>NWN/236193</t>
  </si>
  <si>
    <t>NWN/236192</t>
  </si>
  <si>
    <t>NWN/236191</t>
  </si>
  <si>
    <t>NWN/236190</t>
  </si>
  <si>
    <t>NWN/236189</t>
  </si>
  <si>
    <t>NWN/236187</t>
  </si>
  <si>
    <t>NWN/236186</t>
  </si>
  <si>
    <t>NWN/236185</t>
  </si>
  <si>
    <t>NWN/236184</t>
  </si>
  <si>
    <t>NWN/236183</t>
  </si>
  <si>
    <t>NWN/236182</t>
  </si>
  <si>
    <t>NWN/236181</t>
  </si>
  <si>
    <t>NWN/236180</t>
  </si>
  <si>
    <t>NWN/236179</t>
  </si>
  <si>
    <t>NWN/236177</t>
  </si>
  <si>
    <t>NWN/236176</t>
  </si>
  <si>
    <t>NWN/236175</t>
  </si>
  <si>
    <t>NWN/236174</t>
  </si>
  <si>
    <t>NWN/236173</t>
  </si>
  <si>
    <t>NWN/236172</t>
  </si>
  <si>
    <t>NWN/236171</t>
  </si>
  <si>
    <t>NWN/236170</t>
  </si>
  <si>
    <t>NWN/236169</t>
  </si>
  <si>
    <t>NWN/236168</t>
  </si>
  <si>
    <t>NWN/236167</t>
  </si>
  <si>
    <t>NWN/236166</t>
  </si>
  <si>
    <t>NWN/236165</t>
  </si>
  <si>
    <t>NWN/236163</t>
  </si>
  <si>
    <t>NWN/236162</t>
  </si>
  <si>
    <t>NWN/236161</t>
  </si>
  <si>
    <t>NWN/236160</t>
  </si>
  <si>
    <t>NWN/236159</t>
  </si>
  <si>
    <t>NWN/236158</t>
  </si>
  <si>
    <t>NWN/236156</t>
  </si>
  <si>
    <t>NWN/236155</t>
  </si>
  <si>
    <t>NWN/236154</t>
  </si>
  <si>
    <t>NWN/236153</t>
  </si>
  <si>
    <t>NWN/236152</t>
  </si>
  <si>
    <t>NWN/236149</t>
  </si>
  <si>
    <t>NWN/236148</t>
  </si>
  <si>
    <t>NWN/236147</t>
  </si>
  <si>
    <t>NWN/236146</t>
  </si>
  <si>
    <t>NWN/236145</t>
  </si>
  <si>
    <t>NWN/236142</t>
  </si>
  <si>
    <t>NWN/236141</t>
  </si>
  <si>
    <t>NWN/236140</t>
  </si>
  <si>
    <t>NWN/236139</t>
  </si>
  <si>
    <t>NWN/236138</t>
  </si>
  <si>
    <t>NWN/236137</t>
  </si>
  <si>
    <t>NWN/236136</t>
  </si>
  <si>
    <t>NWN/236135</t>
  </si>
  <si>
    <t>NWN/236134</t>
  </si>
  <si>
    <t>NWN/236133</t>
  </si>
  <si>
    <t>NWN/236132</t>
  </si>
  <si>
    <t>NWN/236131</t>
  </si>
  <si>
    <t>NWN/236130</t>
  </si>
  <si>
    <t>NWN/236129</t>
  </si>
  <si>
    <t>NWN/236128</t>
  </si>
  <si>
    <t>NWN/236125</t>
  </si>
  <si>
    <t>NWN/236124</t>
  </si>
  <si>
    <t>NWN/236123</t>
  </si>
  <si>
    <t>NWN/236122</t>
  </si>
  <si>
    <t>NWN/236121</t>
  </si>
  <si>
    <t>NWN/236120</t>
  </si>
  <si>
    <t>NWN/236119</t>
  </si>
  <si>
    <t>NWN/236118</t>
  </si>
  <si>
    <t>NWN/236117</t>
  </si>
  <si>
    <t>NWN/236115</t>
  </si>
  <si>
    <t>NWN/236114</t>
  </si>
  <si>
    <t>NWN/236113</t>
  </si>
  <si>
    <t>NWN/236112</t>
  </si>
  <si>
    <t>NWN/236111</t>
  </si>
  <si>
    <t>NWN/236110</t>
  </si>
  <si>
    <t>NWN/236109</t>
  </si>
  <si>
    <t>NWN/236108</t>
  </si>
  <si>
    <t>NWN/236107</t>
  </si>
  <si>
    <t>NWN/236106</t>
  </si>
  <si>
    <t>NWN/236105</t>
  </si>
  <si>
    <t>NWN/236104</t>
  </si>
  <si>
    <t>NWN/236103</t>
  </si>
  <si>
    <t>NWN/236102</t>
  </si>
  <si>
    <t>NWN/236101</t>
  </si>
  <si>
    <t>NWN/236100</t>
  </si>
  <si>
    <t>NWN/236078</t>
  </si>
  <si>
    <t>NWN/236076</t>
  </si>
  <si>
    <t>NWN/236069</t>
  </si>
  <si>
    <t>NWN/236067</t>
  </si>
  <si>
    <t>NWN/236066</t>
  </si>
  <si>
    <t>NWN/236064</t>
  </si>
  <si>
    <t>NWN/236062</t>
  </si>
  <si>
    <t>NWN/236059</t>
  </si>
  <si>
    <t>NWN/236058</t>
  </si>
  <si>
    <t>NWN/236057</t>
  </si>
  <si>
    <t>NWN/236056</t>
  </si>
  <si>
    <t>NWN/236055</t>
  </si>
  <si>
    <t>NWN/236054</t>
  </si>
  <si>
    <t>NWN/236053</t>
  </si>
  <si>
    <t>NWN/236052</t>
  </si>
  <si>
    <t>NWN/236051</t>
  </si>
  <si>
    <t>NWN/236050</t>
  </si>
  <si>
    <t>NWN/236047</t>
  </si>
  <si>
    <t>NWN/236046</t>
  </si>
  <si>
    <t>NWN/236045</t>
  </si>
  <si>
    <t>NWN/236038</t>
  </si>
  <si>
    <t>NWN/236037</t>
  </si>
  <si>
    <t>NWN/236028</t>
  </si>
  <si>
    <t>NWN/236027</t>
  </si>
  <si>
    <t>NWN/236016</t>
  </si>
  <si>
    <t>NWN/236015</t>
  </si>
  <si>
    <t>NWN/236012</t>
  </si>
  <si>
    <t>NWN/236011</t>
  </si>
  <si>
    <t>NWN/241041</t>
  </si>
  <si>
    <t>NWN/241031</t>
  </si>
  <si>
    <t>NWN/241023</t>
  </si>
  <si>
    <t>NWN/241013</t>
  </si>
  <si>
    <t>NWN/241012</t>
  </si>
  <si>
    <t>NWN/241011</t>
  </si>
  <si>
    <t>NWN/241007</t>
  </si>
  <si>
    <t>NWN/241006</t>
  </si>
  <si>
    <t>NWN/241003</t>
  </si>
  <si>
    <t>NWN/241002</t>
  </si>
  <si>
    <t>NWN/241001</t>
  </si>
  <si>
    <t>NWN/232999</t>
  </si>
  <si>
    <t>NWN/232450</t>
  </si>
  <si>
    <t>NWN/232400</t>
  </si>
  <si>
    <t>NWN/232249</t>
  </si>
  <si>
    <t>NWN/232242</t>
  </si>
  <si>
    <t>NWN/232239</t>
  </si>
  <si>
    <t>NWN/232235</t>
  </si>
  <si>
    <t>NWN/232233</t>
  </si>
  <si>
    <t>NWN/232232</t>
  </si>
  <si>
    <t>NWN/232230</t>
  </si>
  <si>
    <t>NWN/232223</t>
  </si>
  <si>
    <t>NWN/232222</t>
  </si>
  <si>
    <t>NWN/232221</t>
  </si>
  <si>
    <t>NWN/232220</t>
  </si>
  <si>
    <t>NWN/232219</t>
  </si>
  <si>
    <t>NWN/232218</t>
  </si>
  <si>
    <t>NWN/232217</t>
  </si>
  <si>
    <t>NWN/232213</t>
  </si>
  <si>
    <t>NWN/232212</t>
  </si>
  <si>
    <t>NWN/232211</t>
  </si>
  <si>
    <t>NWN/232202</t>
  </si>
  <si>
    <t>NWN/232109</t>
  </si>
  <si>
    <t>NWN/232100</t>
  </si>
  <si>
    <t>NWN/232099</t>
  </si>
  <si>
    <t>NWN/232098</t>
  </si>
  <si>
    <t>NWN/232040</t>
  </si>
  <si>
    <t>NWN/232032</t>
  </si>
  <si>
    <t>NWN/232031</t>
  </si>
  <si>
    <t>NWN/232028</t>
  </si>
  <si>
    <t>NWN/232027</t>
  </si>
  <si>
    <t>NWN/232026</t>
  </si>
  <si>
    <t>NWN/232025</t>
  </si>
  <si>
    <t>NWN/232024</t>
  </si>
  <si>
    <t>NWN/232022</t>
  </si>
  <si>
    <t>NWN/232021</t>
  </si>
  <si>
    <t>NWN/232017</t>
  </si>
  <si>
    <t>NWN/232014</t>
  </si>
  <si>
    <t>NWN/232010</t>
  </si>
  <si>
    <t>NWN/232001</t>
  </si>
  <si>
    <t>NWN/232000</t>
  </si>
  <si>
    <t>NWN/239001</t>
  </si>
  <si>
    <t>NWN/231002</t>
  </si>
  <si>
    <t>NWN/221104</t>
  </si>
  <si>
    <t>NWN/221102</t>
  </si>
  <si>
    <t>NWN/221100</t>
  </si>
  <si>
    <t>NWN/221099</t>
  </si>
  <si>
    <t>NWN/221097</t>
  </si>
  <si>
    <t>NWN/221095</t>
  </si>
  <si>
    <t>NWN/221094</t>
  </si>
  <si>
    <t>NWN/221088</t>
  </si>
  <si>
    <t>NWN/221087</t>
  </si>
  <si>
    <t>NWN/221086</t>
  </si>
  <si>
    <t>NWN/221085</t>
  </si>
  <si>
    <t>NWN/221081</t>
  </si>
  <si>
    <t>NWN/221080</t>
  </si>
  <si>
    <t>NWN/221079</t>
  </si>
  <si>
    <t>NWN/221076</t>
  </si>
  <si>
    <t>NWN/221075</t>
  </si>
  <si>
    <t>NWN/221074</t>
  </si>
  <si>
    <t>NWN/221073</t>
  </si>
  <si>
    <t>NWN/221072</t>
  </si>
  <si>
    <t>NWN/221026</t>
  </si>
  <si>
    <t>NWN/221001</t>
  </si>
  <si>
    <t>NWN/216999</t>
  </si>
  <si>
    <t>NWN/216100</t>
  </si>
  <si>
    <t>NWN/216018</t>
  </si>
  <si>
    <t>NWN/216016</t>
  </si>
  <si>
    <t>NWN/216000</t>
  </si>
  <si>
    <t>NWN/218000</t>
  </si>
  <si>
    <t>NWN/212001</t>
  </si>
  <si>
    <t>NWN/210000</t>
  </si>
  <si>
    <t>NWN/209000</t>
  </si>
  <si>
    <t>NWN/207004</t>
  </si>
  <si>
    <t>NWN/207003</t>
  </si>
  <si>
    <t>NWN/207001</t>
  </si>
  <si>
    <t>NWN/214001</t>
  </si>
  <si>
    <t>NWN/201100</t>
  </si>
  <si>
    <t>NWN/201000</t>
  </si>
  <si>
    <t>NWN/234042</t>
  </si>
  <si>
    <t>NWN/186043</t>
  </si>
  <si>
    <t>NWN/186042</t>
  </si>
  <si>
    <t>NWN/186028</t>
  </si>
  <si>
    <t>NWN/186026</t>
  </si>
  <si>
    <t>NWN/186006</t>
  </si>
  <si>
    <t>NWN/186005</t>
  </si>
  <si>
    <t>NWN/184999</t>
  </si>
  <si>
    <t>NWN/184900</t>
  </si>
  <si>
    <t>NWN/184100</t>
  </si>
  <si>
    <t>NWN/184000</t>
  </si>
  <si>
    <t>NWN/199999</t>
  </si>
  <si>
    <t>NWN/199998</t>
  </si>
  <si>
    <t>NWN/186900</t>
  </si>
  <si>
    <t>NWN/186801</t>
  </si>
  <si>
    <t>NWN/186800</t>
  </si>
  <si>
    <t>NWN/181999</t>
  </si>
  <si>
    <t>NWN/181998</t>
  </si>
  <si>
    <t>NWN/181500</t>
  </si>
  <si>
    <t>NWN/181104</t>
  </si>
  <si>
    <t>NWN/181102</t>
  </si>
  <si>
    <t>NWN/181100</t>
  </si>
  <si>
    <t>NWN/181097</t>
  </si>
  <si>
    <t>NWN/181095</t>
  </si>
  <si>
    <t>NWN/181094</t>
  </si>
  <si>
    <t>NWN/181088</t>
  </si>
  <si>
    <t>NWN/181087</t>
  </si>
  <si>
    <t>NWN/181086</t>
  </si>
  <si>
    <t>NWN/181085</t>
  </si>
  <si>
    <t>NWN/181081</t>
  </si>
  <si>
    <t>NWN/181080</t>
  </si>
  <si>
    <t>NWN/181079</t>
  </si>
  <si>
    <t>NWN/181076</t>
  </si>
  <si>
    <t>NWN/181075</t>
  </si>
  <si>
    <t>NWN/181074</t>
  </si>
  <si>
    <t>NWN/181073</t>
  </si>
  <si>
    <t>NWN/181026</t>
  </si>
  <si>
    <t>NWN/181000</t>
  </si>
  <si>
    <t>NWN/124109</t>
  </si>
  <si>
    <t>NWN/124108</t>
  </si>
  <si>
    <t>NWN/124107</t>
  </si>
  <si>
    <t>NWN/124104</t>
  </si>
  <si>
    <t>NWN/124103</t>
  </si>
  <si>
    <t>NWN/124102</t>
  </si>
  <si>
    <t>NWN/124101</t>
  </si>
  <si>
    <t>NWN/124100</t>
  </si>
  <si>
    <t>NWN/124301</t>
  </si>
  <si>
    <t>NWN/124059</t>
  </si>
  <si>
    <t>NWN/124040</t>
  </si>
  <si>
    <t>NWN/123020</t>
  </si>
  <si>
    <t>NWN/186635</t>
  </si>
  <si>
    <t>NWN/186630</t>
  </si>
  <si>
    <t>NWN/186500</t>
  </si>
  <si>
    <t>NWN/186370</t>
  </si>
  <si>
    <t>NWN/186316</t>
  </si>
  <si>
    <t>NWN/186315</t>
  </si>
  <si>
    <t>NWN/186314</t>
  </si>
  <si>
    <t>NWN/186312</t>
  </si>
  <si>
    <t>NWN/186310</t>
  </si>
  <si>
    <t>NWN/186304</t>
  </si>
  <si>
    <t>NWN/186288</t>
  </si>
  <si>
    <t>NWN/186286</t>
  </si>
  <si>
    <t>NWN/186284</t>
  </si>
  <si>
    <t>NWN/186278</t>
  </si>
  <si>
    <t>NWN/186277</t>
  </si>
  <si>
    <t>NWN/186276</t>
  </si>
  <si>
    <t>NWN/186275</t>
  </si>
  <si>
    <t>NWN/186271</t>
  </si>
  <si>
    <t>NWN/186270</t>
  </si>
  <si>
    <t>NWN/186248</t>
  </si>
  <si>
    <t>NWN/186237</t>
  </si>
  <si>
    <t>NWN/186236</t>
  </si>
  <si>
    <t>NWN/186235</t>
  </si>
  <si>
    <t>NWN/186234</t>
  </si>
  <si>
    <t>NWN/186233</t>
  </si>
  <si>
    <t>NWN/186232</t>
  </si>
  <si>
    <t>NWN/186221</t>
  </si>
  <si>
    <t>NWN/186203</t>
  </si>
  <si>
    <t>NWN/191451</t>
  </si>
  <si>
    <t>NWN/191450</t>
  </si>
  <si>
    <t>NWN/191431</t>
  </si>
  <si>
    <t>NWN/191430</t>
  </si>
  <si>
    <t>NWN/191421</t>
  </si>
  <si>
    <t>NWN/191420</t>
  </si>
  <si>
    <t>NWN/191417</t>
  </si>
  <si>
    <t>NWN/191411</t>
  </si>
  <si>
    <t>NWN/191410</t>
  </si>
  <si>
    <t>NWN/191401</t>
  </si>
  <si>
    <t>NWN/191400</t>
  </si>
  <si>
    <t>NWN/186406</t>
  </si>
  <si>
    <t>NWN/186404</t>
  </si>
  <si>
    <t>NWN/186179</t>
  </si>
  <si>
    <t>NWN/186178</t>
  </si>
  <si>
    <t>NWN/186177</t>
  </si>
  <si>
    <t>NWN/186176</t>
  </si>
  <si>
    <t>NWN/186175</t>
  </si>
  <si>
    <t>NWN/186160</t>
  </si>
  <si>
    <t>NWN/186158</t>
  </si>
  <si>
    <t>NWN/186155</t>
  </si>
  <si>
    <t>NWN/186154</t>
  </si>
  <si>
    <t>NWN/186153</t>
  </si>
  <si>
    <t>NWN/186152</t>
  </si>
  <si>
    <t>NWN/186151</t>
  </si>
  <si>
    <t>NWN/186149</t>
  </si>
  <si>
    <t>NWN/186148</t>
  </si>
  <si>
    <t>NWN/186147</t>
  </si>
  <si>
    <t>NWN/186146</t>
  </si>
  <si>
    <t>NWN/186145</t>
  </si>
  <si>
    <t>NWN/186016</t>
  </si>
  <si>
    <t>NWN/192637</t>
  </si>
  <si>
    <t>NWN/192635</t>
  </si>
  <si>
    <t>NWN/192630</t>
  </si>
  <si>
    <t>NWN/189013</t>
  </si>
  <si>
    <t>NWN/189008</t>
  </si>
  <si>
    <t>NWN/189007</t>
  </si>
  <si>
    <t>NWN/189006</t>
  </si>
  <si>
    <t>NWN/124062</t>
  </si>
  <si>
    <t>NWN/123410</t>
  </si>
  <si>
    <t>NWN/123016</t>
  </si>
  <si>
    <t>NWN/146096</t>
  </si>
  <si>
    <t>NWN/146016</t>
  </si>
  <si>
    <t>NWN/146060</t>
  </si>
  <si>
    <t>NWN/146050</t>
  </si>
  <si>
    <t>NWN/146042</t>
  </si>
  <si>
    <t>NWN/146040</t>
  </si>
  <si>
    <t>NWN/146031</t>
  </si>
  <si>
    <t>NWN/174000</t>
  </si>
  <si>
    <t>NWN/136105</t>
  </si>
  <si>
    <t>NWN/136104</t>
  </si>
  <si>
    <t>NWN/136100</t>
  </si>
  <si>
    <t>NWN/165131</t>
  </si>
  <si>
    <t>NWN/165130</t>
  </si>
  <si>
    <t>NWN/165070</t>
  </si>
  <si>
    <t>NWN/165031</t>
  </si>
  <si>
    <t>NWN/165020</t>
  </si>
  <si>
    <t>NWN/165018</t>
  </si>
  <si>
    <t>NWN/165015</t>
  </si>
  <si>
    <t>NWN/165012</t>
  </si>
  <si>
    <t>NWN/165011</t>
  </si>
  <si>
    <t>NWN/165010</t>
  </si>
  <si>
    <t>NWN/165009</t>
  </si>
  <si>
    <t>NWN/165008</t>
  </si>
  <si>
    <t>NWN/163003</t>
  </si>
  <si>
    <t>NWN/163002</t>
  </si>
  <si>
    <t>NWN/154666</t>
  </si>
  <si>
    <t>NWN/154085</t>
  </si>
  <si>
    <t>NWN/154073</t>
  </si>
  <si>
    <t>NWN/154071</t>
  </si>
  <si>
    <t>NWN/154050</t>
  </si>
  <si>
    <t>NWN/154040</t>
  </si>
  <si>
    <t>NWN/154039</t>
  </si>
  <si>
    <t>NWN/154010</t>
  </si>
  <si>
    <t>NWN/154007</t>
  </si>
  <si>
    <t>NWN/154005</t>
  </si>
  <si>
    <t>NWN/154003</t>
  </si>
  <si>
    <t>NWN/154001</t>
  </si>
  <si>
    <t>NWN/164032</t>
  </si>
  <si>
    <t>NWN/164023</t>
  </si>
  <si>
    <t>NWN/164022</t>
  </si>
  <si>
    <t>NWN/164021</t>
  </si>
  <si>
    <t>NWN/164016</t>
  </si>
  <si>
    <t>NWN/164012</t>
  </si>
  <si>
    <t>NWN/186647</t>
  </si>
  <si>
    <t>NWN/186645</t>
  </si>
  <si>
    <t>NWN/186640</t>
  </si>
  <si>
    <t>NWN/192647</t>
  </si>
  <si>
    <t>NWN/192645</t>
  </si>
  <si>
    <t>NWN/192640</t>
  </si>
  <si>
    <t>NWN/182301</t>
  </si>
  <si>
    <t>NWN/144025</t>
  </si>
  <si>
    <t>NWN/144021</t>
  </si>
  <si>
    <t>NWN/144020</t>
  </si>
  <si>
    <t>NWN/144014</t>
  </si>
  <si>
    <t>NWN/144013</t>
  </si>
  <si>
    <t>NWN/144012</t>
  </si>
  <si>
    <t>NWN/144011</t>
  </si>
  <si>
    <t>NWN/173003</t>
  </si>
  <si>
    <t>NWN/173001</t>
  </si>
  <si>
    <t>NWN/143028</t>
  </si>
  <si>
    <t>NWN/143026</t>
  </si>
  <si>
    <t>NWN/143025</t>
  </si>
  <si>
    <t>NWN/143022</t>
  </si>
  <si>
    <t>NWN/143020</t>
  </si>
  <si>
    <t>NWN/143019</t>
  </si>
  <si>
    <t>NWN/143016</t>
  </si>
  <si>
    <t>NWN/143011</t>
  </si>
  <si>
    <t>NWN/143009</t>
  </si>
  <si>
    <t>NWN/143006</t>
  </si>
  <si>
    <t>NWN/143001</t>
  </si>
  <si>
    <t>NWN/142107</t>
  </si>
  <si>
    <t>NWN/142103</t>
  </si>
  <si>
    <t>NWN/142102</t>
  </si>
  <si>
    <t>NWN/142101</t>
  </si>
  <si>
    <t>NWN/142032</t>
  </si>
  <si>
    <t>NWN/142010</t>
  </si>
  <si>
    <t>NWN/142001</t>
  </si>
  <si>
    <t>NWN/136032</t>
  </si>
  <si>
    <t>NWN/136002</t>
  </si>
  <si>
    <t>NWN/135140</t>
  </si>
  <si>
    <t>NWN/135137</t>
  </si>
  <si>
    <t>NWN/135135</t>
  </si>
  <si>
    <t>NWN/135122</t>
  </si>
  <si>
    <t>NWN/135121</t>
  </si>
  <si>
    <t>NWN/135112</t>
  </si>
  <si>
    <t>NWN/135110</t>
  </si>
  <si>
    <t>NWN/135009</t>
  </si>
  <si>
    <t>NWN/135002</t>
  </si>
  <si>
    <t>NWN/134036</t>
  </si>
  <si>
    <t>NWN/131999</t>
  </si>
  <si>
    <t>NWN/131060</t>
  </si>
  <si>
    <t>NWN/131052</t>
  </si>
  <si>
    <t>NWN/131051</t>
  </si>
  <si>
    <t>NWN/131045</t>
  </si>
  <si>
    <t>NWN/131044</t>
  </si>
  <si>
    <t>NWN/131042</t>
  </si>
  <si>
    <t>NWN/131041</t>
  </si>
  <si>
    <t>NWN/131040</t>
  </si>
  <si>
    <t>NWN/131006</t>
  </si>
  <si>
    <t>NWN/131001</t>
  </si>
  <si>
    <t>NWN/122029</t>
  </si>
  <si>
    <t>NWN/122028</t>
  </si>
  <si>
    <t>NWN/122027</t>
  </si>
  <si>
    <t>NWN/122002</t>
  </si>
  <si>
    <t>NWN/121707</t>
  </si>
  <si>
    <t>NWN/121117</t>
  </si>
  <si>
    <t>NWN/121107</t>
  </si>
  <si>
    <t>NWN/121045</t>
  </si>
  <si>
    <t>NWN/121044</t>
  </si>
  <si>
    <t>NWN/121008</t>
  </si>
  <si>
    <t>NWN/121007</t>
  </si>
  <si>
    <t>NWN/121003</t>
  </si>
  <si>
    <t>NWN/121002</t>
  </si>
  <si>
    <t>NWN/121001</t>
  </si>
  <si>
    <t>NWN/108015</t>
  </si>
  <si>
    <t>NWN/108014</t>
  </si>
  <si>
    <t>NWN/108013</t>
  </si>
  <si>
    <t>NWN/108012</t>
  </si>
  <si>
    <t>NWN/108011</t>
  </si>
  <si>
    <t>NWN/108010</t>
  </si>
  <si>
    <t>NWN/108004</t>
  </si>
  <si>
    <t>NWN/108003</t>
  </si>
  <si>
    <t>NWN/108002</t>
  </si>
  <si>
    <t>NWN/108001</t>
  </si>
  <si>
    <t>NWN/117008</t>
  </si>
  <si>
    <t>NWN/117007</t>
  </si>
  <si>
    <t>NWN/117006</t>
  </si>
  <si>
    <t>NWN/117005</t>
  </si>
  <si>
    <t>NWN/117004</t>
  </si>
  <si>
    <t>NWN/117003</t>
  </si>
  <si>
    <t>NWN/117002</t>
  </si>
  <si>
    <t>NWN/117001</t>
  </si>
  <si>
    <t>NWN/107707</t>
  </si>
  <si>
    <t>NWN/107000</t>
  </si>
  <si>
    <t>NWN/106000</t>
  </si>
  <si>
    <t>NWN/105000</t>
  </si>
  <si>
    <t>NWN/101000</t>
  </si>
  <si>
    <t>Overall Result</t>
  </si>
  <si>
    <t>$</t>
  </si>
  <si>
    <t>CUR REG ASSETS - TAX</t>
  </si>
  <si>
    <t>WA-ENVIRON RECOVERY</t>
  </si>
  <si>
    <t>Short Term Debt</t>
  </si>
  <si>
    <t>PRVT BOND 4.00%-2042</t>
  </si>
  <si>
    <t>NORTHWEST ENERGY COR</t>
  </si>
  <si>
    <t>#</t>
  </si>
  <si>
    <t>SEC MTN'S3.542%-2023</t>
  </si>
  <si>
    <t>Long Term Debt (Sum lines 58 - 88)</t>
  </si>
  <si>
    <t xml:space="preserve">13 Month </t>
  </si>
  <si>
    <t>Average</t>
  </si>
  <si>
    <t>ENV SEC DEF REG INT</t>
  </si>
  <si>
    <t>SEC DEF INT REV DMND</t>
  </si>
  <si>
    <t>SEC DEF INT REV IND</t>
  </si>
  <si>
    <t>SEC INT ADJ COM DECG</t>
  </si>
  <si>
    <t>SEC INT ADJ RES DECG</t>
  </si>
  <si>
    <t>Amort-SEC Def. Int</t>
  </si>
  <si>
    <t>SEC DEFD REG PEN INT</t>
  </si>
  <si>
    <t>Fiscal year/period</t>
  </si>
  <si>
    <t>Balance Sheet Acct</t>
  </si>
  <si>
    <t>ASSETS</t>
  </si>
  <si>
    <t>PLANT</t>
  </si>
  <si>
    <t>UTILITY PLANT - NET</t>
  </si>
  <si>
    <t>UTILITY PLANT &amp; GAS</t>
  </si>
  <si>
    <t>UTILITY PLANT</t>
  </si>
  <si>
    <t>GAS STORED UNDERGROU</t>
  </si>
  <si>
    <t>LESS:ACCUMULATED DEP</t>
  </si>
  <si>
    <t>OTHER PROPERTY</t>
  </si>
  <si>
    <t>NON-UTILITY PROPERTY</t>
  </si>
  <si>
    <t>600 COMP OVRHL-COST</t>
  </si>
  <si>
    <t>NWN/121200</t>
  </si>
  <si>
    <t>LESS: ACCUM DEP - NO</t>
  </si>
  <si>
    <t>NWN/122026</t>
  </si>
  <si>
    <t>CURRENT ASSETS</t>
  </si>
  <si>
    <t>CASH &amp; TEMPORARY INV</t>
  </si>
  <si>
    <t>NWN Health Reimburse</t>
  </si>
  <si>
    <t>NWN/131025</t>
  </si>
  <si>
    <t>Treasury WF Clearing</t>
  </si>
  <si>
    <t>NWN/131530</t>
  </si>
  <si>
    <t>Accts Pay WF Clearin</t>
  </si>
  <si>
    <t>NWN/131540</t>
  </si>
  <si>
    <t>Accts Pay WF-AP Clea</t>
  </si>
  <si>
    <t>NWN/131541</t>
  </si>
  <si>
    <t>Payroll WF Clearing</t>
  </si>
  <si>
    <t>NWN/131550</t>
  </si>
  <si>
    <t>Towers Watson Clring</t>
  </si>
  <si>
    <t>NWN/131555</t>
  </si>
  <si>
    <t>Pmt Proc Cash Cleari</t>
  </si>
  <si>
    <t>NWN/131600</t>
  </si>
  <si>
    <t>Gen Actg USB Clearin</t>
  </si>
  <si>
    <t>NWN/131621</t>
  </si>
  <si>
    <t>Appl Ctr BofA Cleari</t>
  </si>
  <si>
    <t>NWN/131710</t>
  </si>
  <si>
    <t>EDC &amp; ESRIP CASH</t>
  </si>
  <si>
    <t>DDC CASH</t>
  </si>
  <si>
    <t>NWN/134037</t>
  </si>
  <si>
    <t>SUPP TRUST CASH</t>
  </si>
  <si>
    <t>NWN/134038</t>
  </si>
  <si>
    <t>WORKING FUNDS - SHWD</t>
  </si>
  <si>
    <t>ACCOUNTS RECEIVABLE</t>
  </si>
  <si>
    <t>A/R Vehicle Parts Re</t>
  </si>
  <si>
    <t>NWN/142005</t>
  </si>
  <si>
    <t>A/R-CITY OF INDEPEND</t>
  </si>
  <si>
    <t>A/R-CITY OF VANCOUVE</t>
  </si>
  <si>
    <t>A/R - WC MCRAE</t>
  </si>
  <si>
    <t>ACCRUED REVENUE</t>
  </si>
  <si>
    <t>ALLOWANCE FOR UNCOLL</t>
  </si>
  <si>
    <t>REGULATORY ASSETS -</t>
  </si>
  <si>
    <t>REG ASSETS - OTHER</t>
  </si>
  <si>
    <t>NWN/182302</t>
  </si>
  <si>
    <t>ENV ASSET ST RECLASS</t>
  </si>
  <si>
    <t>NWN/182303</t>
  </si>
  <si>
    <t>REG ASSET - FV OF DE</t>
  </si>
  <si>
    <t>FV OF DERIVATIVES -</t>
  </si>
  <si>
    <t>INVENTORIES OF GAS &amp;</t>
  </si>
  <si>
    <t>INVENTORY - GAS</t>
  </si>
  <si>
    <t>STORAGE-TRANS CAN</t>
  </si>
  <si>
    <t>NWN/164017</t>
  </si>
  <si>
    <t>INVENTORY - MATERIAL</t>
  </si>
  <si>
    <t>INCOME TAX RECLASS</t>
  </si>
  <si>
    <t>PREPAIDS &amp; OTHER</t>
  </si>
  <si>
    <t>PREPAIDS</t>
  </si>
  <si>
    <t>Prepaid Income Tax</t>
  </si>
  <si>
    <t>NWN/165013</t>
  </si>
  <si>
    <t>VIRTUAL STORAGE-TMC</t>
  </si>
  <si>
    <t>NWN/165014</t>
  </si>
  <si>
    <t>PREPAID NT SYSTEM EX</t>
  </si>
  <si>
    <t>PREPMTS-BONUS</t>
  </si>
  <si>
    <t>NWN/165019</t>
  </si>
  <si>
    <t>PRE-PD ANNUAL TRIMET</t>
  </si>
  <si>
    <t>NWN/165021</t>
  </si>
  <si>
    <t>PPD STORAGE RENT</t>
  </si>
  <si>
    <t>NWN/165071</t>
  </si>
  <si>
    <t>OTHER CURRENT - CASH</t>
  </si>
  <si>
    <t>INVESTMENT IN SUBSID</t>
  </si>
  <si>
    <t>INTERCOMPANY RECEIVA</t>
  </si>
  <si>
    <t>A/R INTERCO. NNGFC</t>
  </si>
  <si>
    <t>NWN/123030</t>
  </si>
  <si>
    <t>INVESTMENTS, DEFERRE</t>
  </si>
  <si>
    <t>REG ASSET - LONG TER</t>
  </si>
  <si>
    <t>UNAMORTIZED LOSS ON</t>
  </si>
  <si>
    <t>INCOME TAX ASSET</t>
  </si>
  <si>
    <t>REG REC. - ENVIRONME</t>
  </si>
  <si>
    <t>TAR DEPOSIT EARLY AC</t>
  </si>
  <si>
    <t>GASCO INTEREST RESER</t>
  </si>
  <si>
    <t>NWN/186159</t>
  </si>
  <si>
    <t>OR-ENVIRON RECOVERY</t>
  </si>
  <si>
    <t>ENV BASE RATE DEFERR</t>
  </si>
  <si>
    <t>NWN/186161</t>
  </si>
  <si>
    <t>NWN/186180</t>
  </si>
  <si>
    <t>ENVIR WA Int &amp; Spend</t>
  </si>
  <si>
    <t>NWN/186181</t>
  </si>
  <si>
    <t>ENVIRO POST PRUDENCE</t>
  </si>
  <si>
    <t>NWN/186182</t>
  </si>
  <si>
    <t>ENVIRON. SRRM AMORT.</t>
  </si>
  <si>
    <t>NWN/186183</t>
  </si>
  <si>
    <t>PENSIONS - LONG TERM</t>
  </si>
  <si>
    <t>DEFERRED GAS COST RE</t>
  </si>
  <si>
    <t>AMORT OR WACOG</t>
  </si>
  <si>
    <t>AMORT OR DEMAND</t>
  </si>
  <si>
    <t>AMORT WA  WACOG</t>
  </si>
  <si>
    <t>AMORT WA DEMAND</t>
  </si>
  <si>
    <t>OR DEMAND ACCR VOLU</t>
  </si>
  <si>
    <t>OR WAGOC EQUAL 00-0</t>
  </si>
  <si>
    <t>NWN/191452</t>
  </si>
  <si>
    <t>REG ASSETS - LT - OT</t>
  </si>
  <si>
    <t>NWN/186231</t>
  </si>
  <si>
    <t>AMORT OR DSM-INDUSTR</t>
  </si>
  <si>
    <t>OR DEF WARM - Res</t>
  </si>
  <si>
    <t>NWN/186238</t>
  </si>
  <si>
    <t>OR DEF WARM - Com</t>
  </si>
  <si>
    <t>NWN/186244</t>
  </si>
  <si>
    <t>WS Pen Reg Asset-OR</t>
  </si>
  <si>
    <t>NWN/186250</t>
  </si>
  <si>
    <t>West States CP - OR</t>
  </si>
  <si>
    <t>NWN/186251</t>
  </si>
  <si>
    <t>WS Pen Reg Asset-WA</t>
  </si>
  <si>
    <t>NWN/186254</t>
  </si>
  <si>
    <t>West States CP - WA</t>
  </si>
  <si>
    <t>NWN/186257</t>
  </si>
  <si>
    <t>NWN/186272</t>
  </si>
  <si>
    <t>NWN/186273</t>
  </si>
  <si>
    <t>NWN/186274</t>
  </si>
  <si>
    <t>DECOUP DEF OR - RES</t>
  </si>
  <si>
    <t>AMORT OR DECOUP-RES</t>
  </si>
  <si>
    <t>WA-OR SITES RESERVE</t>
  </si>
  <si>
    <t>NWN/186280</t>
  </si>
  <si>
    <t>WA-OR SITES DEFERRAL</t>
  </si>
  <si>
    <t>NWN/186281</t>
  </si>
  <si>
    <t>OR INSUR CARRYFWD</t>
  </si>
  <si>
    <t>NWN/186282</t>
  </si>
  <si>
    <t>SB 844 Deferral</t>
  </si>
  <si>
    <t>NWN/186285</t>
  </si>
  <si>
    <t>SB 844 Reserve</t>
  </si>
  <si>
    <t>NWN/186287</t>
  </si>
  <si>
    <t>AMORT SCH 178 RESID.</t>
  </si>
  <si>
    <t>NWN/186311</t>
  </si>
  <si>
    <t>AMORT WA DSM</t>
  </si>
  <si>
    <t>NWN/186375</t>
  </si>
  <si>
    <t>OTHER INVESTMENTS</t>
  </si>
  <si>
    <t>INVESTMENT IN LIFE I</t>
  </si>
  <si>
    <t>CSV EDC LIFE INSUR</t>
  </si>
  <si>
    <t>CSV DDC W/ TOLI</t>
  </si>
  <si>
    <t>CSV COLI 6/19 YE</t>
  </si>
  <si>
    <t>CSV COLI 12/31 YE</t>
  </si>
  <si>
    <t>CSV ESRIP W/ TOLI</t>
  </si>
  <si>
    <t>CSV TODD LIFE INSUR</t>
  </si>
  <si>
    <t>SUP TRUST DC PLAN</t>
  </si>
  <si>
    <t>NWN/124110</t>
  </si>
  <si>
    <t>NWN/124111</t>
  </si>
  <si>
    <t>SUP TRUST SERP PLAN</t>
  </si>
  <si>
    <t>NWN/124112</t>
  </si>
  <si>
    <t>NWN/124113</t>
  </si>
  <si>
    <t>OTHER ASSETS</t>
  </si>
  <si>
    <t>OTHER ASSETS - MISC.</t>
  </si>
  <si>
    <t>CLEARING ACCOUNTS</t>
  </si>
  <si>
    <t>PRELIMINARY SURVEYS</t>
  </si>
  <si>
    <t>NWN/183002</t>
  </si>
  <si>
    <t>VANCOUVER LEASEHOLD</t>
  </si>
  <si>
    <t>NWN/186008</t>
  </si>
  <si>
    <t>CAPITALIZATION AND L</t>
  </si>
  <si>
    <t>INTERCOMPANY LIABILI</t>
  </si>
  <si>
    <t>A/P TAX SHARE-NW ENE</t>
  </si>
  <si>
    <t>NWN/234905</t>
  </si>
  <si>
    <t>NWN/234915</t>
  </si>
  <si>
    <t>NWN/234920</t>
  </si>
  <si>
    <t>NWN/234925</t>
  </si>
  <si>
    <t>CAPITALIZATION</t>
  </si>
  <si>
    <t>TOTAL STOCK AND RETA</t>
  </si>
  <si>
    <t>TOTAL COMMON STOCK</t>
  </si>
  <si>
    <t>PREMIUM AND INSTALL</t>
  </si>
  <si>
    <t>ACCUM. OTHER COMP. I</t>
  </si>
  <si>
    <t>LONG TERM DEBT</t>
  </si>
  <si>
    <t>UNAMT DEBT DISC4.000</t>
  </si>
  <si>
    <t>NWN/181105</t>
  </si>
  <si>
    <t>UNAMT DEBT DISC3.542</t>
  </si>
  <si>
    <t>NWN/181106</t>
  </si>
  <si>
    <t>UNAMT DEBT DISC 1.54</t>
  </si>
  <si>
    <t>NWN/181107</t>
  </si>
  <si>
    <t>UNAMT DEBT DISC 3.21</t>
  </si>
  <si>
    <t>UNAMT DEBT DISC 4.13</t>
  </si>
  <si>
    <t>NWN/181109</t>
  </si>
  <si>
    <t>MRTG 22 SUPP INDENTU</t>
  </si>
  <si>
    <t>NWN/181996</t>
  </si>
  <si>
    <t>2016 SHELF REGISTRAT</t>
  </si>
  <si>
    <t>NWN/181997</t>
  </si>
  <si>
    <t>NWN/221105</t>
  </si>
  <si>
    <t>NWN/221106</t>
  </si>
  <si>
    <t>SEC MTN'S1.54%-2018</t>
  </si>
  <si>
    <t>NWN/221107</t>
  </si>
  <si>
    <t>SEC MTN'S3.21%-2026</t>
  </si>
  <si>
    <t>NWN/221108</t>
  </si>
  <si>
    <t>SEC MTN'S4.13%-2046</t>
  </si>
  <si>
    <t>NWN/221109</t>
  </si>
  <si>
    <t>CURRENT LIABILITIES</t>
  </si>
  <si>
    <t>NOTES PAYABLE</t>
  </si>
  <si>
    <t>CURRENT PORTION OF L</t>
  </si>
  <si>
    <t>ACCOUNTS PAYABLE</t>
  </si>
  <si>
    <t>A/P PENSION</t>
  </si>
  <si>
    <t>FLEX SPENDING ACCT</t>
  </si>
  <si>
    <t>HEALTH SAVINGS ACCT</t>
  </si>
  <si>
    <t>OTHER BONUS LIAB</t>
  </si>
  <si>
    <t>Safety Gear Enhanc F</t>
  </si>
  <si>
    <t>NWN/232500</t>
  </si>
  <si>
    <t>TAXES ACCRUED</t>
  </si>
  <si>
    <t>NWN/236998</t>
  </si>
  <si>
    <t>INTEREST ACCRUED</t>
  </si>
  <si>
    <t>INT ACC-4.00%, 2042</t>
  </si>
  <si>
    <t>NWN/237105</t>
  </si>
  <si>
    <t>INT ACC-3.542%, 2023</t>
  </si>
  <si>
    <t>NWN/237106</t>
  </si>
  <si>
    <t>INT ACC-1.545%, 2018</t>
  </si>
  <si>
    <t>NWN/237107</t>
  </si>
  <si>
    <t>INT ACC-3.211%, 2026</t>
  </si>
  <si>
    <t>NWN/237108</t>
  </si>
  <si>
    <t>INT ACC-4.136%, 2046</t>
  </si>
  <si>
    <t>NWN/237109</t>
  </si>
  <si>
    <t>REG LIABILITIES - CU</t>
  </si>
  <si>
    <t>REG LIAB - ST - OTHE</t>
  </si>
  <si>
    <t>STOR MARGIN SHARE-OR</t>
  </si>
  <si>
    <t>NWN/254301</t>
  </si>
  <si>
    <t>STOR MARGIN SHARE-WA</t>
  </si>
  <si>
    <t>NWN/254302</t>
  </si>
  <si>
    <t>UNREALIZED OPTIMIZAT</t>
  </si>
  <si>
    <t>NWN/254304</t>
  </si>
  <si>
    <t>REG LIAB. - FV OF DE</t>
  </si>
  <si>
    <t>OTHER CURRENT &amp; ACCR</t>
  </si>
  <si>
    <t>CUSTOMERS' DEPOSITS</t>
  </si>
  <si>
    <t>FRANCHISE TAXES - CU</t>
  </si>
  <si>
    <t>NWN/241117</t>
  </si>
  <si>
    <t>FRAN TAX - Gladstone</t>
  </si>
  <si>
    <t>NWN/241131</t>
  </si>
  <si>
    <t>NWN/241132</t>
  </si>
  <si>
    <t>NWN/241168</t>
  </si>
  <si>
    <t>NWN/241193</t>
  </si>
  <si>
    <t>NWN/241197</t>
  </si>
  <si>
    <t>NWN/241199</t>
  </si>
  <si>
    <t>NWN/241213</t>
  </si>
  <si>
    <t>CAPITAL LEASES - CUR</t>
  </si>
  <si>
    <t>OTHER CURRENT LIABIL</t>
  </si>
  <si>
    <t>SERP LIABILITY CP</t>
  </si>
  <si>
    <t>NWN/228102</t>
  </si>
  <si>
    <t>OTHER LIAB-W/C Powel</t>
  </si>
  <si>
    <t>NWN/242016</t>
  </si>
  <si>
    <t>ACCRUED DOE FEE</t>
  </si>
  <si>
    <t>NWN/242059</t>
  </si>
  <si>
    <t>West States C.P.</t>
  </si>
  <si>
    <t>NWN/242063</t>
  </si>
  <si>
    <t>PUBLIC PURPOSE-OLGA</t>
  </si>
  <si>
    <t>PUBLIC PURPOSE-OGEE</t>
  </si>
  <si>
    <t>PUBLIC PURPOSE-OLIEE</t>
  </si>
  <si>
    <t>LONG TERM LIABILITIE</t>
  </si>
  <si>
    <t>DEF INCOME TAX LIAB</t>
  </si>
  <si>
    <t>DEFERRED INVESTMENT</t>
  </si>
  <si>
    <t>DEFERRED TAXES &amp; INV</t>
  </si>
  <si>
    <t>REGULATORY LIABILITY</t>
  </si>
  <si>
    <t>REG LIAB - LT - OTHE</t>
  </si>
  <si>
    <t>LT STOR MRGN SH - OR</t>
  </si>
  <si>
    <t>NWN/254311</t>
  </si>
  <si>
    <t>ASSET RETIREMENT OBL</t>
  </si>
  <si>
    <t>NWN/108102</t>
  </si>
  <si>
    <t>NWN/122102</t>
  </si>
  <si>
    <t>REG LIABILITY - FV O</t>
  </si>
  <si>
    <t>CUSTOMER ADVANCES</t>
  </si>
  <si>
    <t>CUST CONTR - M/F CO</t>
  </si>
  <si>
    <t>NWN/252041</t>
  </si>
  <si>
    <t>NWN/262638</t>
  </si>
  <si>
    <t>PENSION LIABILITY</t>
  </si>
  <si>
    <t>OTHER LIABILITES</t>
  </si>
  <si>
    <t>ENVIRONMENTAL LIABIL</t>
  </si>
  <si>
    <t>GASCO PRE 2003</t>
  </si>
  <si>
    <t>NWN/186130</t>
  </si>
  <si>
    <t>SILTRONIC PRE 2003</t>
  </si>
  <si>
    <t>NWN/186133</t>
  </si>
  <si>
    <t>HARBOR PRE 2003</t>
  </si>
  <si>
    <t>NWN/186134</t>
  </si>
  <si>
    <t>CAPITAL LEASE - LT</t>
  </si>
  <si>
    <t>OTHER LIABILITIES -</t>
  </si>
  <si>
    <t>DCP - EXEC AND DIR</t>
  </si>
  <si>
    <t>DDCP</t>
  </si>
  <si>
    <t>Western States Liab</t>
  </si>
  <si>
    <t>NWN/253201</t>
  </si>
  <si>
    <t>West States LT-contr</t>
  </si>
  <si>
    <t>NWN/253205</t>
  </si>
  <si>
    <t>INJ &amp; DAM RES-EUG</t>
  </si>
  <si>
    <t>NWN/262142</t>
  </si>
  <si>
    <t>INJ &amp; DAM RES-FRONT</t>
  </si>
  <si>
    <t>RES OFFSET - FR AMER</t>
  </si>
  <si>
    <t>NWN/107666</t>
  </si>
  <si>
    <t>CS EXP - Issuance</t>
  </si>
  <si>
    <t>NWN/214002</t>
  </si>
  <si>
    <t>RESIDENTIAL</t>
  </si>
  <si>
    <t>NWN/400100</t>
  </si>
  <si>
    <t>COMMERCIAL</t>
  </si>
  <si>
    <t>NWN/400200</t>
  </si>
  <si>
    <t>FIRM</t>
  </si>
  <si>
    <t>NWN/400300</t>
  </si>
  <si>
    <t>INDUSTRIAL</t>
  </si>
  <si>
    <t>NWN/400400</t>
  </si>
  <si>
    <t>UNBILLED</t>
  </si>
  <si>
    <t>NWN/400600</t>
  </si>
  <si>
    <t>NWN/401200</t>
  </si>
  <si>
    <t>NWN/401300</t>
  </si>
  <si>
    <t>INTERRUPTIBLE</t>
  </si>
  <si>
    <t>NWN/401400</t>
  </si>
  <si>
    <t>BALANCING CHR</t>
  </si>
  <si>
    <t>NWN/401800</t>
  </si>
  <si>
    <t>OVERRUN</t>
  </si>
  <si>
    <t>NWN/401900</t>
  </si>
  <si>
    <t>RATE ADJUSTMENT</t>
  </si>
  <si>
    <t>NWN/402000</t>
  </si>
  <si>
    <t>MISC GAS REVENUE</t>
  </si>
  <si>
    <t>NWN/403000</t>
  </si>
  <si>
    <t>INTEREST INCOME</t>
  </si>
  <si>
    <t>NWN/411000</t>
  </si>
  <si>
    <t>AFUDC - DEBT</t>
  </si>
  <si>
    <t>NWN/411200</t>
  </si>
  <si>
    <t>AFUDC - EQUITY</t>
  </si>
  <si>
    <t>NWN/411201</t>
  </si>
  <si>
    <t>MERCHANDISE SALES</t>
  </si>
  <si>
    <t>NWN/413000</t>
  </si>
  <si>
    <t>RENT INCOME</t>
  </si>
  <si>
    <t>NWN/414000</t>
  </si>
  <si>
    <t>STORAGE INCOME</t>
  </si>
  <si>
    <t>NWN/415000</t>
  </si>
  <si>
    <t>MISC NON OP</t>
  </si>
  <si>
    <t>NWN/416000</t>
  </si>
  <si>
    <t>INCOME FROM SUB</t>
  </si>
  <si>
    <t>NWN/421000</t>
  </si>
  <si>
    <t>NWN/450100</t>
  </si>
  <si>
    <t>NWN/450200</t>
  </si>
  <si>
    <t>INDUSTRIAL - FIRM</t>
  </si>
  <si>
    <t>NWN/450300</t>
  </si>
  <si>
    <t>INDUSTRIAL - INTERRU</t>
  </si>
  <si>
    <t>NWN/450400</t>
  </si>
  <si>
    <t>NWN/460100</t>
  </si>
  <si>
    <t>NWN/460200</t>
  </si>
  <si>
    <t>NWN/460300</t>
  </si>
  <si>
    <t>NWN/460400</t>
  </si>
  <si>
    <t>NWN/461200</t>
  </si>
  <si>
    <t>NWN/461300</t>
  </si>
  <si>
    <t>NWN/461400</t>
  </si>
  <si>
    <t>SALARY PAYROLL</t>
  </si>
  <si>
    <t>NWN/500100</t>
  </si>
  <si>
    <t>SALARY  OVERTIME</t>
  </si>
  <si>
    <t>NWN/500106</t>
  </si>
  <si>
    <t>HOURLY PAYROLL</t>
  </si>
  <si>
    <t>NWN/500300</t>
  </si>
  <si>
    <t>HOURLY DOUBLE PAY</t>
  </si>
  <si>
    <t>NWN/500301</t>
  </si>
  <si>
    <t>HOURLY REGULAR  PAY</t>
  </si>
  <si>
    <t>NWN/500305</t>
  </si>
  <si>
    <t>HOURLY OVERTIME PAY</t>
  </si>
  <si>
    <t>NWN/500306</t>
  </si>
  <si>
    <t>P/T HOURLY PAYROLL</t>
  </si>
  <si>
    <t>NWN/500400</t>
  </si>
  <si>
    <t>SALARY BONUS PAYROLL</t>
  </si>
  <si>
    <t>NWN/500500</t>
  </si>
  <si>
    <t>HOURLY BONUS PAYROLL</t>
  </si>
  <si>
    <t>NWN/500700</t>
  </si>
  <si>
    <t>SALARY P/T PAYROLL</t>
  </si>
  <si>
    <t>NWN/500800</t>
  </si>
  <si>
    <t>VACATION, SICK &amp; HOL</t>
  </si>
  <si>
    <t>NWN/500900</t>
  </si>
  <si>
    <t>PAYROLL OVERHEAD</t>
  </si>
  <si>
    <t>NWN/501000</t>
  </si>
  <si>
    <t>CONSTRUCTION OH</t>
  </si>
  <si>
    <t>NWN/501001</t>
  </si>
  <si>
    <t>CONSTRUCTION OH - CI</t>
  </si>
  <si>
    <t>NWN/501002</t>
  </si>
  <si>
    <t>CONS OH - OVER (UNDE</t>
  </si>
  <si>
    <t>NWN/501003</t>
  </si>
  <si>
    <t>PAYROLL OH - OFFICER</t>
  </si>
  <si>
    <t>NWN/501005</t>
  </si>
  <si>
    <t>EDUCATION</t>
  </si>
  <si>
    <t>NWN/501100</t>
  </si>
  <si>
    <t>AUTO ALLOWANCE</t>
  </si>
  <si>
    <t>NWN/501200</t>
  </si>
  <si>
    <t>COMMISSIONS</t>
  </si>
  <si>
    <t>NWN/501300</t>
  </si>
  <si>
    <t>MATERIALS</t>
  </si>
  <si>
    <t>NWN/501400</t>
  </si>
  <si>
    <t>MATERIALS - CONS INV</t>
  </si>
  <si>
    <t>NWN/501401</t>
  </si>
  <si>
    <t>MATERIALS -CONS PIPE</t>
  </si>
  <si>
    <t>NWN/501402</t>
  </si>
  <si>
    <t>MAT CONS -PIPE SCRAP</t>
  </si>
  <si>
    <t>NWN/501403</t>
  </si>
  <si>
    <t>MATERIALS - PIPE</t>
  </si>
  <si>
    <t>NWN/501404</t>
  </si>
  <si>
    <t>MATERIALS - PRODUCTI</t>
  </si>
  <si>
    <t>NWN/501411</t>
  </si>
  <si>
    <t>MATERIALS - GRAVEL</t>
  </si>
  <si>
    <t>NWN/501414</t>
  </si>
  <si>
    <t>MATERIALS - OTHER</t>
  </si>
  <si>
    <t>NWN/501415</t>
  </si>
  <si>
    <t>MATERIALS - FTGS &amp; V</t>
  </si>
  <si>
    <t>NWN/501416</t>
  </si>
  <si>
    <t>GAUGES AND INSTRMNTS</t>
  </si>
  <si>
    <t>NWN/501450</t>
  </si>
  <si>
    <t>MATERIALS - AGGREG</t>
  </si>
  <si>
    <t>NWN/501459</t>
  </si>
  <si>
    <t>MATERIALS - SAND</t>
  </si>
  <si>
    <t>NWN/501470</t>
  </si>
  <si>
    <t>MILEAGE REIMBURSE</t>
  </si>
  <si>
    <t>NWN/501500</t>
  </si>
  <si>
    <t>TRANSPORTATION</t>
  </si>
  <si>
    <t>NWN/501600</t>
  </si>
  <si>
    <t>EQUIPMENT</t>
  </si>
  <si>
    <t>NWN/501700</t>
  </si>
  <si>
    <t>NWN/501800</t>
  </si>
  <si>
    <t>DUES/MEMBERSHIP</t>
  </si>
  <si>
    <t>NWN/501900</t>
  </si>
  <si>
    <t>OFFICE CONTRACT WORK</t>
  </si>
  <si>
    <t>NWN/502000</t>
  </si>
  <si>
    <t>OTHER CONTRACT WORK</t>
  </si>
  <si>
    <t>NWN/502100</t>
  </si>
  <si>
    <t>DRILLING</t>
  </si>
  <si>
    <t>NWN/502104</t>
  </si>
  <si>
    <t>NWN/502105</t>
  </si>
  <si>
    <t>ENVIRONMENTAL</t>
  </si>
  <si>
    <t>NWN/502106</t>
  </si>
  <si>
    <t>WATER SUPPLY</t>
  </si>
  <si>
    <t>NWN/502107</t>
  </si>
  <si>
    <t>DIRECTIONAL DRILLING</t>
  </si>
  <si>
    <t>NWN/502111</t>
  </si>
  <si>
    <t>SURVEYS</t>
  </si>
  <si>
    <t>NWN/502113</t>
  </si>
  <si>
    <t>SIDEBOOM</t>
  </si>
  <si>
    <t>NWN/502115</t>
  </si>
  <si>
    <t>TRACKHOE</t>
  </si>
  <si>
    <t>NWN/502116</t>
  </si>
  <si>
    <t>BID MAIN WORK</t>
  </si>
  <si>
    <t>NWN/502125</t>
  </si>
  <si>
    <t>DIRECTIONAL BORE</t>
  </si>
  <si>
    <t>NWN/502126</t>
  </si>
  <si>
    <t>FENCING</t>
  </si>
  <si>
    <t>NWN/502127</t>
  </si>
  <si>
    <t>WELDING</t>
  </si>
  <si>
    <t>NWN/502129</t>
  </si>
  <si>
    <t>CONCRETE PAVING</t>
  </si>
  <si>
    <t>NWN/502134</t>
  </si>
  <si>
    <t>OTHER CONTRACTING</t>
  </si>
  <si>
    <t>NWN/502140</t>
  </si>
  <si>
    <t>VACUUM TRUCK</t>
  </si>
  <si>
    <t>NWN/502160</t>
  </si>
  <si>
    <t>DUMP TRUCK</t>
  </si>
  <si>
    <t>NWN/502165</t>
  </si>
  <si>
    <t>FLAGGING</t>
  </si>
  <si>
    <t>NWN/502170</t>
  </si>
  <si>
    <t>GEO LOGICAL  SVC</t>
  </si>
  <si>
    <t>NWN/502171</t>
  </si>
  <si>
    <t>ASPHALT PAVING</t>
  </si>
  <si>
    <t>NWN/502180</t>
  </si>
  <si>
    <t>SAW CUTS</t>
  </si>
  <si>
    <t>NWN/502195</t>
  </si>
  <si>
    <t>TRANSPORTATION SERVI</t>
  </si>
  <si>
    <t>NWN/502199</t>
  </si>
  <si>
    <t>BENEFITS</t>
  </si>
  <si>
    <t>NWN/502200</t>
  </si>
  <si>
    <t>BENEFIT-ENHANCED401K</t>
  </si>
  <si>
    <t>NWN/502220</t>
  </si>
  <si>
    <t>RENTS AND LEASES</t>
  </si>
  <si>
    <t>NWN/502300</t>
  </si>
  <si>
    <t>TOOLS AND EQUIP RENT</t>
  </si>
  <si>
    <t>NWN/502302</t>
  </si>
  <si>
    <t>EASEMENTS</t>
  </si>
  <si>
    <t>NWN/502330</t>
  </si>
  <si>
    <t>LARGE EQUIPMENT RENT</t>
  </si>
  <si>
    <t>NWN/502357</t>
  </si>
  <si>
    <t>STORAGE LEASES</t>
  </si>
  <si>
    <t>NWN/502390</t>
  </si>
  <si>
    <t>MISCELLANEOUS</t>
  </si>
  <si>
    <t>NWN/502400</t>
  </si>
  <si>
    <t>NWN/502401</t>
  </si>
  <si>
    <t>P CARD UNCODED CHARG</t>
  </si>
  <si>
    <t>NWN/502466</t>
  </si>
  <si>
    <t>BANK CHARGES</t>
  </si>
  <si>
    <t>NWN/502500</t>
  </si>
  <si>
    <t>UTILITIES</t>
  </si>
  <si>
    <t>NWN/502600</t>
  </si>
  <si>
    <t>TELEPHONE</t>
  </si>
  <si>
    <t>NWN/502700</t>
  </si>
  <si>
    <t>POSTAGE</t>
  </si>
  <si>
    <t>NWN/502800</t>
  </si>
  <si>
    <t>COMPANY GAS USE</t>
  </si>
  <si>
    <t>NWN/502900</t>
  </si>
  <si>
    <t>OFFICE SUPPLIES</t>
  </si>
  <si>
    <t>NWN/503000</t>
  </si>
  <si>
    <t>PRINTING</t>
  </si>
  <si>
    <t>NWN/503100</t>
  </si>
  <si>
    <t>BOOKS AND MAGAZINES</t>
  </si>
  <si>
    <t>NWN/503200</t>
  </si>
  <si>
    <t>REFRESHMENTS</t>
  </si>
  <si>
    <t>NWN/503300</t>
  </si>
  <si>
    <t>TOOL EXPENSE</t>
  </si>
  <si>
    <t>NWN/503400</t>
  </si>
  <si>
    <t>MOTOR OIL</t>
  </si>
  <si>
    <t>NWN/503500</t>
  </si>
  <si>
    <t>COPIER LEASE/MAINT</t>
  </si>
  <si>
    <t>NWN/503600</t>
  </si>
  <si>
    <t>DEPRECIATION</t>
  </si>
  <si>
    <t>NWN/503700</t>
  </si>
  <si>
    <t>TAXES</t>
  </si>
  <si>
    <t>NWN/503800</t>
  </si>
  <si>
    <t>TAXES-OTHER</t>
  </si>
  <si>
    <t>NWN/503806</t>
  </si>
  <si>
    <t>INC TAX-FED STORAGE</t>
  </si>
  <si>
    <t>NWN/503811</t>
  </si>
  <si>
    <t>INC TAX-FEDL NONOP</t>
  </si>
  <si>
    <t>NWN/503812</t>
  </si>
  <si>
    <t>NWN/503813</t>
  </si>
  <si>
    <t>NONOP OR EXC TAX</t>
  </si>
  <si>
    <t>NWN/503816</t>
  </si>
  <si>
    <t>OR EXCISE TAX-NONOP</t>
  </si>
  <si>
    <t>NWN/503817</t>
  </si>
  <si>
    <t>NWN/503818</t>
  </si>
  <si>
    <t>DEFD EXCISE TAX-OR</t>
  </si>
  <si>
    <t>NWN/503819</t>
  </si>
  <si>
    <t>DEFD FED STORAGE TAX</t>
  </si>
  <si>
    <t>NWN/503820</t>
  </si>
  <si>
    <t>DEFD FEDL INC TAX</t>
  </si>
  <si>
    <t>NWN/503821</t>
  </si>
  <si>
    <t>DEFD NONOP TAX-FED</t>
  </si>
  <si>
    <t>NWN/503822</t>
  </si>
  <si>
    <t>NWN/503824</t>
  </si>
  <si>
    <t>OR DEFD EX TAX-NONOP</t>
  </si>
  <si>
    <t>NWN/503825</t>
  </si>
  <si>
    <t>DEFD EX TAX CR-OR</t>
  </si>
  <si>
    <t>NWN/503826</t>
  </si>
  <si>
    <t>DEFD EXCISE TAX-OR-C</t>
  </si>
  <si>
    <t>NWN/503827</t>
  </si>
  <si>
    <t>DEFD FEDL INC TAX-CR</t>
  </si>
  <si>
    <t>NWN/503828</t>
  </si>
  <si>
    <t>DEFD INC TAX CR-FEDL</t>
  </si>
  <si>
    <t>NWN/503829</t>
  </si>
  <si>
    <t>TAXES -WA CAPITAL CO</t>
  </si>
  <si>
    <t>NWN/503840</t>
  </si>
  <si>
    <t>INSURANCE</t>
  </si>
  <si>
    <t>NWN/503900</t>
  </si>
  <si>
    <t>CASH DISCOUNT</t>
  </si>
  <si>
    <t>NWN/504000</t>
  </si>
  <si>
    <t>PAYSTATION COMMISSIO</t>
  </si>
  <si>
    <t>NWN/504100</t>
  </si>
  <si>
    <t xml:space="preserve"> REGULATORY DEFEERAL</t>
  </si>
  <si>
    <t>NWN/504200</t>
  </si>
  <si>
    <t>CASH RECEIPTS</t>
  </si>
  <si>
    <t>NWN/504300</t>
  </si>
  <si>
    <t>BENEFITS - BU HEALTH</t>
  </si>
  <si>
    <t>NWN/504305</t>
  </si>
  <si>
    <t>AMORTIZATION</t>
  </si>
  <si>
    <t>NWN/504400</t>
  </si>
  <si>
    <t>BAD DEBT EXPENSE</t>
  </si>
  <si>
    <t>NWN/504500</t>
  </si>
  <si>
    <t>DEALER RELATIONS</t>
  </si>
  <si>
    <t>NWN/504600</t>
  </si>
  <si>
    <t>PARKING</t>
  </si>
  <si>
    <t>NWN/504700</t>
  </si>
  <si>
    <t>LAUNDRY</t>
  </si>
  <si>
    <t>NWN/504800</t>
  </si>
  <si>
    <t>UNIFORMS</t>
  </si>
  <si>
    <t>NWN/504900</t>
  </si>
  <si>
    <t>LEGAL FEES</t>
  </si>
  <si>
    <t>NWN/505000</t>
  </si>
  <si>
    <t>PROFESSIONAL SERVICE</t>
  </si>
  <si>
    <t>NWN/505100</t>
  </si>
  <si>
    <t>ADVERTISING</t>
  </si>
  <si>
    <t>NWN/505200</t>
  </si>
  <si>
    <t>CUSTOMER RECOVERY</t>
  </si>
  <si>
    <t>NWN/505300</t>
  </si>
  <si>
    <t>NWN/505400</t>
  </si>
  <si>
    <t>REPAIRS AND MAINT</t>
  </si>
  <si>
    <t>NWN/505500</t>
  </si>
  <si>
    <t>SOFTWARE MAINT</t>
  </si>
  <si>
    <t>NWN/505600</t>
  </si>
  <si>
    <t>COLLECTION FEES</t>
  </si>
  <si>
    <t>NWN/505700</t>
  </si>
  <si>
    <t>MEAL TICKETS</t>
  </si>
  <si>
    <t>NWN/505800</t>
  </si>
  <si>
    <t>HARDWARE MAINT</t>
  </si>
  <si>
    <t>NWN/505900</t>
  </si>
  <si>
    <t>PENSION CONTRIBUTION</t>
  </si>
  <si>
    <t>NWN/506000</t>
  </si>
  <si>
    <t>SECURITY</t>
  </si>
  <si>
    <t>NWN/506100</t>
  </si>
  <si>
    <t>PERMITS AND FEES</t>
  </si>
  <si>
    <t>NWN/506200</t>
  </si>
  <si>
    <t>CONS PERMITS - REG</t>
  </si>
  <si>
    <t>NWN/506245</t>
  </si>
  <si>
    <t>CELLULAR PHONES</t>
  </si>
  <si>
    <t>NWN/506300</t>
  </si>
  <si>
    <t>DONATIONS</t>
  </si>
  <si>
    <t>NWN/506400</t>
  </si>
  <si>
    <t>UNLEADED FUEL</t>
  </si>
  <si>
    <t>NWN/506500</t>
  </si>
  <si>
    <t>DIESEL FUEL</t>
  </si>
  <si>
    <t>NWN/506600</t>
  </si>
  <si>
    <t>INVENTORY ADJUSTMENT</t>
  </si>
  <si>
    <t>NWN/506800</t>
  </si>
  <si>
    <t>PLANT TRANSFERS</t>
  </si>
  <si>
    <t>NWN/506801</t>
  </si>
  <si>
    <t>DAMAGES</t>
  </si>
  <si>
    <t>NWN/506810</t>
  </si>
  <si>
    <t>REBATES</t>
  </si>
  <si>
    <t>NWN/507000</t>
  </si>
  <si>
    <t xml:space="preserve"> RESEARCH AND DEV</t>
  </si>
  <si>
    <t>NWN/507100</t>
  </si>
  <si>
    <t>DIRECTOR FEES</t>
  </si>
  <si>
    <t>NWN/507400</t>
  </si>
  <si>
    <t>CORPORATE IDENTITY</t>
  </si>
  <si>
    <t>NWN/507500</t>
  </si>
  <si>
    <t>SMALL TOOLS</t>
  </si>
  <si>
    <t>NWN/507700</t>
  </si>
  <si>
    <t>5-ORDER DISTRIBUTION</t>
  </si>
  <si>
    <t>NWN/508000</t>
  </si>
  <si>
    <t>ADMINISTRATIVE EXPEN</t>
  </si>
  <si>
    <t>NWN/508400</t>
  </si>
  <si>
    <t>SHARED SERVICES COST</t>
  </si>
  <si>
    <t>NWN/508410</t>
  </si>
  <si>
    <t>NWN/509100</t>
  </si>
  <si>
    <t>MEALS AND ENTERTAIN</t>
  </si>
  <si>
    <t>NWN/512100</t>
  </si>
  <si>
    <t>TRAVEL IN TERRITORY</t>
  </si>
  <si>
    <t>NWN/512200</t>
  </si>
  <si>
    <t>CONFERENCE TRAVEL</t>
  </si>
  <si>
    <t>NWN/513100</t>
  </si>
  <si>
    <t>BUSINESS TRAVEL</t>
  </si>
  <si>
    <t>NWN/513200</t>
  </si>
  <si>
    <t>EMPLOYEE AWARDS</t>
  </si>
  <si>
    <t>NWN/522000</t>
  </si>
  <si>
    <t>EMPLOYEE AWRDS MLS &amp;</t>
  </si>
  <si>
    <t>NWN/522100</t>
  </si>
  <si>
    <t>NON EMPLOYEE GIFTS</t>
  </si>
  <si>
    <t>NWN/522200</t>
  </si>
  <si>
    <t>BUILDER SIGNS</t>
  </si>
  <si>
    <t>NWN/524100</t>
  </si>
  <si>
    <t>CLAIMS &amp; ACCRUALS</t>
  </si>
  <si>
    <t>NWN/524200</t>
  </si>
  <si>
    <t>INTEREST EXPENSE</t>
  </si>
  <si>
    <t>NWN/530100</t>
  </si>
  <si>
    <t>DIVIDEND EXPENSE</t>
  </si>
  <si>
    <t>NWN/530200</t>
  </si>
  <si>
    <t>AFUDC DEBT</t>
  </si>
  <si>
    <t>NWN/531200</t>
  </si>
  <si>
    <t>AFUDC EQUITY</t>
  </si>
  <si>
    <t>NWN/531201</t>
  </si>
  <si>
    <t>DEMAND CHARGES</t>
  </si>
  <si>
    <t>NWN/540100</t>
  </si>
  <si>
    <t>COMMODITY CHARGES</t>
  </si>
  <si>
    <t>NWN/540200</t>
  </si>
  <si>
    <t>EQUALIZATION</t>
  </si>
  <si>
    <t>NWN/540300</t>
  </si>
  <si>
    <t>LNG</t>
  </si>
  <si>
    <t>NWN/540600</t>
  </si>
  <si>
    <t>NWN/540700</t>
  </si>
  <si>
    <t>DEFERRAL</t>
  </si>
  <si>
    <t>NWN/540800</t>
  </si>
  <si>
    <t>UNDERGROUND STORAGE</t>
  </si>
  <si>
    <t>NWN/540900</t>
  </si>
  <si>
    <t>COMMODITY AMORT</t>
  </si>
  <si>
    <t>NWN/541000</t>
  </si>
  <si>
    <t>DMG Write-Offs</t>
  </si>
  <si>
    <t>NWN/561000</t>
  </si>
  <si>
    <t>ORDERS NOT SOLD W/O</t>
  </si>
  <si>
    <t>NWN/562000</t>
  </si>
  <si>
    <t>INTERCO PAYROLL</t>
  </si>
  <si>
    <t>NWN/589999</t>
  </si>
  <si>
    <t>MISC. EXPENSE BUDGET</t>
  </si>
  <si>
    <t>NWN/599900</t>
  </si>
  <si>
    <t>CAPITAL ORD SETTLE</t>
  </si>
  <si>
    <t>NWN/599999</t>
  </si>
  <si>
    <t>(13mo. AMA)</t>
  </si>
  <si>
    <t>N.Mist COH Reg. Liab</t>
  </si>
  <si>
    <t>NWN/254002</t>
  </si>
  <si>
    <t>state tax</t>
  </si>
  <si>
    <t>state taxable</t>
  </si>
  <si>
    <t>federal taxable</t>
  </si>
  <si>
    <t>federal tax</t>
  </si>
  <si>
    <t>Check:</t>
  </si>
  <si>
    <t>Deferred Interest Tax Calculation</t>
  </si>
  <si>
    <t>Pre Tax</t>
  </si>
  <si>
    <t>PREPMTS-NETWORK HARD</t>
  </si>
  <si>
    <t>SEC DEF INT RV DEMND</t>
  </si>
  <si>
    <t>NWN/191412</t>
  </si>
  <si>
    <t>CWIP - 250 Taylor HQ</t>
  </si>
  <si>
    <t>NWN/107700</t>
  </si>
  <si>
    <t>A/R-CITY OF COTTAGE</t>
  </si>
  <si>
    <t>NWN/143053</t>
  </si>
  <si>
    <t>WC INS Recover - ST</t>
  </si>
  <si>
    <t>NWN/174100</t>
  </si>
  <si>
    <t>NWN/146920</t>
  </si>
  <si>
    <t>Tax - AFUDC Eq Rec</t>
  </si>
  <si>
    <t>NWN/186020</t>
  </si>
  <si>
    <t>SEC DEF INT RV WACOG</t>
  </si>
  <si>
    <t>NWN/191402</t>
  </si>
  <si>
    <t>Amort OR DEF WARM R</t>
  </si>
  <si>
    <t>NWN/186239</t>
  </si>
  <si>
    <t>Amort OR DEF WARM C</t>
  </si>
  <si>
    <t>NWN/186245</t>
  </si>
  <si>
    <t>ISS STUDY DEFERRAL</t>
  </si>
  <si>
    <t>NWN/186420</t>
  </si>
  <si>
    <t>PHYSICAL OPT-LT GAIN</t>
  </si>
  <si>
    <t>NWN/186637</t>
  </si>
  <si>
    <t>WC INS Recover - LT</t>
  </si>
  <si>
    <t>NWN/174101</t>
  </si>
  <si>
    <t>LG COMP MAINT 17 Cst</t>
  </si>
  <si>
    <t>NWN/186802</t>
  </si>
  <si>
    <t>NWN/186803</t>
  </si>
  <si>
    <t>LH Imp-250 Taylor HQ</t>
  </si>
  <si>
    <t>NWN/186021</t>
  </si>
  <si>
    <t>MATERIALS - TUBING</t>
  </si>
  <si>
    <t>NWN/501412</t>
  </si>
  <si>
    <t>OPEN HOLE LOGGING</t>
  </si>
  <si>
    <t>NWN/502112</t>
  </si>
  <si>
    <t>TRUCKING AND HAULING</t>
  </si>
  <si>
    <t>NWN/502114</t>
  </si>
  <si>
    <t>INSPECTION</t>
  </si>
  <si>
    <t>NWN/502118</t>
  </si>
  <si>
    <t>PIPELINE CONSTRCTION</t>
  </si>
  <si>
    <t>NWN/502185</t>
  </si>
  <si>
    <t>TAXES-PROPERTY</t>
  </si>
  <si>
    <t>NWN/503808</t>
  </si>
  <si>
    <t>CLOTHING</t>
  </si>
  <si>
    <t>NWN/504950</t>
  </si>
  <si>
    <t>UNAMT DEBT DISC 2.82</t>
  </si>
  <si>
    <t>NWN/181110</t>
  </si>
  <si>
    <t>NWN/181111</t>
  </si>
  <si>
    <t>UNAMT DEBT DISC 3.68</t>
  </si>
  <si>
    <t>NWN/181112</t>
  </si>
  <si>
    <t>SEC MTN'S2.822%-2027</t>
  </si>
  <si>
    <t>NWN/221110</t>
  </si>
  <si>
    <t>SEC MTN'S3.68%-2047</t>
  </si>
  <si>
    <t>NWN/221112</t>
  </si>
  <si>
    <t>ACCRUED SEVERANCE</t>
  </si>
  <si>
    <t>TAX ACC-FED-2017</t>
  </si>
  <si>
    <t>TAX ACC-CA-2017</t>
  </si>
  <si>
    <t>NWN/236087</t>
  </si>
  <si>
    <t>INT ACC-2.822%, 2027</t>
  </si>
  <si>
    <t>NWN/237110</t>
  </si>
  <si>
    <t>INT ACC-3.685%, 2047</t>
  </si>
  <si>
    <t>NWN/237112</t>
  </si>
  <si>
    <t>NWN/241153</t>
  </si>
  <si>
    <t>NWN/241159</t>
  </si>
  <si>
    <t>FRAN TAX - LA CENTER</t>
  </si>
  <si>
    <t>NWN/241419</t>
  </si>
  <si>
    <t>O/L - WC Reclass- ST</t>
  </si>
  <si>
    <t>NWN/242019</t>
  </si>
  <si>
    <t>PHY OPT LT GAINS REG</t>
  </si>
  <si>
    <t>NWN/254637</t>
  </si>
  <si>
    <t>O/L - WC Reclass- LT</t>
  </si>
  <si>
    <t>NWN/228200</t>
  </si>
  <si>
    <t>CWIPLiab-250TaylorHQ</t>
  </si>
  <si>
    <t>NWN/253700</t>
  </si>
  <si>
    <t>2018 Earnings Test</t>
  </si>
  <si>
    <t>JAN 2018</t>
  </si>
  <si>
    <t>FEB 2018</t>
  </si>
  <si>
    <t>MAR 2018</t>
  </si>
  <si>
    <t>APR 2018</t>
  </si>
  <si>
    <t>MAY 2018</t>
  </si>
  <si>
    <t>JUN 2018</t>
  </si>
  <si>
    <t>JUL 2018</t>
  </si>
  <si>
    <t>AUG 2018</t>
  </si>
  <si>
    <t>SEP 2018</t>
  </si>
  <si>
    <t>OCT 2018</t>
  </si>
  <si>
    <t>NOV 2018</t>
  </si>
  <si>
    <t>DEC 2018</t>
  </si>
  <si>
    <t>X</t>
  </si>
  <si>
    <t>PLANT RECLASS-LEASE</t>
  </si>
  <si>
    <t>NWN/101500</t>
  </si>
  <si>
    <t>RESERVE ADJ FOR AMOR</t>
  </si>
  <si>
    <t>NWN/108009</t>
  </si>
  <si>
    <t>PLANT RECLASS-DEPR</t>
  </si>
  <si>
    <t>NWN/108500</t>
  </si>
  <si>
    <t>600 Comp Maint-Costs</t>
  </si>
  <si>
    <t>NWN/121201</t>
  </si>
  <si>
    <t>600 Comp Maint-Amort</t>
  </si>
  <si>
    <t>NWN/121202</t>
  </si>
  <si>
    <t>A/R - WC POWELL</t>
  </si>
  <si>
    <t>NWN/143029</t>
  </si>
  <si>
    <t>GAS STRD-WRK GAS-NMI</t>
  </si>
  <si>
    <t>NWN/164013</t>
  </si>
  <si>
    <t>INVEN RESERVE - UTIL</t>
  </si>
  <si>
    <t>NWN/154038</t>
  </si>
  <si>
    <t>INVEN RESERVE - APP</t>
  </si>
  <si>
    <t>Cash in Escrow</t>
  </si>
  <si>
    <t>NWN/134200</t>
  </si>
  <si>
    <t>PROP HELD FOR SALE</t>
  </si>
  <si>
    <t>NWN/174008</t>
  </si>
  <si>
    <t>A/R INTERCO-NWNEN</t>
  </si>
  <si>
    <t>A/R INTERCO-NWNWTR</t>
  </si>
  <si>
    <t>NWN/146035</t>
  </si>
  <si>
    <t>A/R INTERCO - GRS</t>
  </si>
  <si>
    <t>A/R INTERCO-NWNGS</t>
  </si>
  <si>
    <t>A/R TAX SHARE-NW ENE</t>
  </si>
  <si>
    <t>NWN/146905</t>
  </si>
  <si>
    <t>A/R TAX SHARE-NWNGS</t>
  </si>
  <si>
    <t>A/R INTERCO-HLD</t>
  </si>
  <si>
    <t>NWN/146010</t>
  </si>
  <si>
    <t>A/R INTERCO - NNGFC</t>
  </si>
  <si>
    <t>A/R TAX SHARE-NNGFC</t>
  </si>
  <si>
    <t>A/R TAX SHARE-HLD</t>
  </si>
  <si>
    <t>NWN/146800</t>
  </si>
  <si>
    <t>INVEST IN NNGFC</t>
  </si>
  <si>
    <t>INVEST IN SUB-HLD</t>
  </si>
  <si>
    <t>NWN/123017</t>
  </si>
  <si>
    <t>INVEST IN NWN WATER</t>
  </si>
  <si>
    <t>NWN/123060</t>
  </si>
  <si>
    <t>OR COM 31 DECOUP DEF</t>
  </si>
  <si>
    <t>NWN/186265</t>
  </si>
  <si>
    <t>SEC ADJ COM 31 D DEF</t>
  </si>
  <si>
    <t>NWN/186268</t>
  </si>
  <si>
    <t>OR COMM 3 DECOUP DEF</t>
  </si>
  <si>
    <t>OR COMM 3 DECOUP AMO</t>
  </si>
  <si>
    <t>Long Term Prepaids</t>
  </si>
  <si>
    <t>NWN/165900</t>
  </si>
  <si>
    <t>LEASE RECEIVABLE- LT</t>
  </si>
  <si>
    <t>NWN/172500</t>
  </si>
  <si>
    <t>PDX CNG PRJ - TAX CR</t>
  </si>
  <si>
    <t>NWN/186031</t>
  </si>
  <si>
    <t>Def Ince-Sng Fam Con</t>
  </si>
  <si>
    <t>NWN/186700</t>
  </si>
  <si>
    <t>Acc Amort - DI - SFC</t>
  </si>
  <si>
    <t>NWN/186701</t>
  </si>
  <si>
    <t>Def Ince-Mltf Mult M</t>
  </si>
  <si>
    <t>NWN/186710</t>
  </si>
  <si>
    <t>Acc Amort - DI - MMM</t>
  </si>
  <si>
    <t>NWN/186711</t>
  </si>
  <si>
    <t>COMP MAINT 2009 Cost</t>
  </si>
  <si>
    <t>COMP MAINT AMORT2013</t>
  </si>
  <si>
    <t>LRG COMP MAINT AMORT</t>
  </si>
  <si>
    <t>N LNG COMP MAINT Exp</t>
  </si>
  <si>
    <t>NWN/186804</t>
  </si>
  <si>
    <t>N LNG COMP MAINT Amo</t>
  </si>
  <si>
    <t>NWN/186805</t>
  </si>
  <si>
    <t>Mist 500 Compr Main</t>
  </si>
  <si>
    <t>NWN/186806</t>
  </si>
  <si>
    <t>Mist600Comp Maint-18</t>
  </si>
  <si>
    <t>NWN/186808</t>
  </si>
  <si>
    <t>Mist 600 Comp Amort</t>
  </si>
  <si>
    <t>NWN/186809</t>
  </si>
  <si>
    <t>NWN/186810</t>
  </si>
  <si>
    <t>NWN/186811</t>
  </si>
  <si>
    <t>A/P INTERCO-HLD</t>
  </si>
  <si>
    <t>NWN/234010</t>
  </si>
  <si>
    <t>A/P INTERCO-NWNGS</t>
  </si>
  <si>
    <t>A/P TAX SHARE-HLD</t>
  </si>
  <si>
    <t>NWN/234800</t>
  </si>
  <si>
    <t>A/P TAX SHARE-GRS</t>
  </si>
  <si>
    <t>A/P TAX SHARE-NWNGS</t>
  </si>
  <si>
    <t>A/P TAX SHARE-NWNEN</t>
  </si>
  <si>
    <t>APIC - OTHER</t>
  </si>
  <si>
    <t>NWN/207010</t>
  </si>
  <si>
    <t>FURNITURE</t>
  </si>
  <si>
    <t>ENGINEERING</t>
  </si>
  <si>
    <t>CONTROLS INSTALLATIO</t>
  </si>
  <si>
    <t>NWN/502121</t>
  </si>
  <si>
    <t>CONTRACT CONS LABOR</t>
  </si>
  <si>
    <t>NWN/502150</t>
  </si>
  <si>
    <t>CIAC RECEIPTS</t>
  </si>
  <si>
    <t>INC TAX - FED OPER</t>
  </si>
  <si>
    <t>STAT EXCISE TAX-OPER</t>
  </si>
  <si>
    <t>DEFD STATE TAX</t>
  </si>
  <si>
    <t>CNG FUEL</t>
  </si>
  <si>
    <t>NWN/506700</t>
  </si>
  <si>
    <t xml:space="preserve"> INVENTORY DIFF</t>
  </si>
  <si>
    <t>P CARD SUSPENSE</t>
  </si>
  <si>
    <t>NWN/566666</t>
  </si>
  <si>
    <t>UNAMT DEBT DISC 4.11</t>
  </si>
  <si>
    <t>NWN/181113</t>
  </si>
  <si>
    <t>SEC MTN'S4.11%-2048</t>
  </si>
  <si>
    <t>NWN/221113</t>
  </si>
  <si>
    <t>N/P BANK LOAN</t>
  </si>
  <si>
    <t>NWN/231003</t>
  </si>
  <si>
    <t>A/P OREGON FOOD BANK</t>
  </si>
  <si>
    <t>TAX ACC-FED-2018</t>
  </si>
  <si>
    <t>TAX ACC-ST-2017</t>
  </si>
  <si>
    <t>TAX ACC-ST-2018</t>
  </si>
  <si>
    <t>TAX ACC-CALIF. SUI</t>
  </si>
  <si>
    <t>NWN/236061</t>
  </si>
  <si>
    <t>TAX ACC-CA-2018</t>
  </si>
  <si>
    <t>NWN/236088</t>
  </si>
  <si>
    <t>TAX ACC-MULT CO</t>
  </si>
  <si>
    <t>INT ACC-4.11%, 2048</t>
  </si>
  <si>
    <t>NWN/237113</t>
  </si>
  <si>
    <t>DefIncTax-EDIT Remea</t>
  </si>
  <si>
    <t>NWN/283012</t>
  </si>
  <si>
    <t>DEFINCTAX-AFUDC-FED</t>
  </si>
  <si>
    <t>NWN/283018</t>
  </si>
  <si>
    <t>DEFINCTAX-AFUDC - ST</t>
  </si>
  <si>
    <t>NWN/283019</t>
  </si>
  <si>
    <t>DEF INC TAX- OCI ST</t>
  </si>
  <si>
    <t>Tax - EDIT -Plant LT</t>
  </si>
  <si>
    <t>NWN/254100</t>
  </si>
  <si>
    <t>Tax - EDIT -Other LT</t>
  </si>
  <si>
    <t>NWN/254105</t>
  </si>
  <si>
    <t>Tax -EDIT-Gas Res LT</t>
  </si>
  <si>
    <t>NWN/254110</t>
  </si>
  <si>
    <t>Tx Rfrm Df-OR ROO-LT</t>
  </si>
  <si>
    <t>NWN/254115</t>
  </si>
  <si>
    <t>Tx Rfrm Df-WA ROO-LT</t>
  </si>
  <si>
    <t>NWN/254120</t>
  </si>
  <si>
    <t>Tx Rfrm Df-OR Rsv-LT</t>
  </si>
  <si>
    <t>NWN/254125</t>
  </si>
  <si>
    <t>Tx Rfrm Df-WA Rsv-LT</t>
  </si>
  <si>
    <t>NWN/254130</t>
  </si>
  <si>
    <t>CAP LS NON-CUR Meter</t>
  </si>
  <si>
    <t>NWN/227586</t>
  </si>
  <si>
    <t>2018 Commission Basis Reprt</t>
  </si>
  <si>
    <t>Calculation of 13-month Average Cost of Capital</t>
  </si>
  <si>
    <t>2019 Earnings Test</t>
  </si>
  <si>
    <t>CAPITAL</t>
  </si>
  <si>
    <t>CS EXP - ISSUANCE</t>
  </si>
  <si>
    <t>SEC MTN'S3.869%-2049</t>
  </si>
  <si>
    <t>SEC MTN'S3.141%-2029</t>
  </si>
  <si>
    <t>2019 Commission Basis Reprt</t>
  </si>
  <si>
    <t>Long Term Debt (Sum lines 63 - 95)</t>
  </si>
  <si>
    <t>Equity (sum lines 38 through 62)</t>
  </si>
  <si>
    <t>Run Date: 1/09/2020</t>
  </si>
  <si>
    <t>Period 00 2019</t>
  </si>
  <si>
    <t>JAN 2019</t>
  </si>
  <si>
    <t>FEB 2019</t>
  </si>
  <si>
    <t>MAR 2019</t>
  </si>
  <si>
    <t>APR 2019</t>
  </si>
  <si>
    <t>MAY 2019</t>
  </si>
  <si>
    <t>JUN 2019</t>
  </si>
  <si>
    <t>JUL 2019</t>
  </si>
  <si>
    <t>AUG 2019</t>
  </si>
  <si>
    <t>SEP 2019</t>
  </si>
  <si>
    <t>OCT 2019</t>
  </si>
  <si>
    <t>NOV 2019</t>
  </si>
  <si>
    <t>DEC 2019</t>
  </si>
  <si>
    <t>50018</t>
  </si>
  <si>
    <t>50019</t>
  </si>
  <si>
    <t>LEASED ASSETS - FINA</t>
  </si>
  <si>
    <t>5001111</t>
  </si>
  <si>
    <t>FINANCE LEASED ASSET</t>
  </si>
  <si>
    <t>5001112</t>
  </si>
  <si>
    <t>FIN UTIL LEAS ASSET</t>
  </si>
  <si>
    <t>NWN/101601</t>
  </si>
  <si>
    <t>FIN UTIL LEA ACC DEP</t>
  </si>
  <si>
    <t>NWN/108601</t>
  </si>
  <si>
    <t>500114</t>
  </si>
  <si>
    <t>500118</t>
  </si>
  <si>
    <t>500115</t>
  </si>
  <si>
    <t>N. MIST GROSS PT OFF</t>
  </si>
  <si>
    <t>NWN/101501</t>
  </si>
  <si>
    <t>UTIL PL IN SVCE CNVS</t>
  </si>
  <si>
    <t>NWN/101666</t>
  </si>
  <si>
    <t>N. MIST CON COMP NYC</t>
  </si>
  <si>
    <t>NWN/106001</t>
  </si>
  <si>
    <t xml:space="preserve">System Storage </t>
  </si>
  <si>
    <t>&amp; Perm Gas</t>
  </si>
  <si>
    <t>Gas Storage</t>
  </si>
  <si>
    <t>Inventory Gas</t>
  </si>
  <si>
    <t>Working Gas</t>
  </si>
  <si>
    <t>Net</t>
  </si>
  <si>
    <t>500116</t>
  </si>
  <si>
    <t>500122</t>
  </si>
  <si>
    <t>N. MIST SWIP</t>
  </si>
  <si>
    <t>NWN/108005</t>
  </si>
  <si>
    <t>ACCUM DEPR UT-GAINLO</t>
  </si>
  <si>
    <t>N. MIST UTL PL DEPR</t>
  </si>
  <si>
    <t>NWN/108016</t>
  </si>
  <si>
    <t>N. MIST ACC DEPR OFF</t>
  </si>
  <si>
    <t>NWN/108501</t>
  </si>
  <si>
    <t>500113</t>
  </si>
  <si>
    <t>500119</t>
  </si>
  <si>
    <t>500120</t>
  </si>
  <si>
    <t>500110</t>
  </si>
  <si>
    <t>500117</t>
  </si>
  <si>
    <t>TREASURY WF CLEARING</t>
  </si>
  <si>
    <t>PAYROLL WF CLEARING</t>
  </si>
  <si>
    <t>PMT PROC CASH CLEAR</t>
  </si>
  <si>
    <t>C&amp;CE-RESTRICTED CASH</t>
  </si>
  <si>
    <t>NWN/134300</t>
  </si>
  <si>
    <t>500121</t>
  </si>
  <si>
    <t>500123</t>
  </si>
  <si>
    <t>500124</t>
  </si>
  <si>
    <t>500125</t>
  </si>
  <si>
    <t>500198</t>
  </si>
  <si>
    <t>PENSION - CURRENT</t>
  </si>
  <si>
    <t>500129</t>
  </si>
  <si>
    <t>PENSION CUR REG ASST</t>
  </si>
  <si>
    <t>NWN/182300</t>
  </si>
  <si>
    <t>ST SEC DEF REG PEN I</t>
  </si>
  <si>
    <t>NWN/182305</t>
  </si>
  <si>
    <t>500130</t>
  </si>
  <si>
    <t>500126</t>
  </si>
  <si>
    <t>500127</t>
  </si>
  <si>
    <t>500131</t>
  </si>
  <si>
    <t>500132</t>
  </si>
  <si>
    <t xml:space="preserve"> Materials &amp; Supplies</t>
  </si>
  <si>
    <t>Appls for Resale</t>
  </si>
  <si>
    <t>500128</t>
  </si>
  <si>
    <t>500133</t>
  </si>
  <si>
    <t>OTHER AS - LEASE IND</t>
  </si>
  <si>
    <t>NWN/165800</t>
  </si>
  <si>
    <t>500134</t>
  </si>
  <si>
    <t>N. MIST ST LEASE REC</t>
  </si>
  <si>
    <t>NWN/172502</t>
  </si>
  <si>
    <t>500111</t>
  </si>
  <si>
    <t>500135</t>
  </si>
  <si>
    <t>500137</t>
  </si>
  <si>
    <t>A/R INTERCO-WTR SR</t>
  </si>
  <si>
    <t>NWN/146012</t>
  </si>
  <si>
    <t>A/R INTERCO-WTR SRE</t>
  </si>
  <si>
    <t>NWN/146013</t>
  </si>
  <si>
    <t>500149</t>
  </si>
  <si>
    <t>500136</t>
  </si>
  <si>
    <t>500112</t>
  </si>
  <si>
    <t>OPERATING LEASED ASS</t>
  </si>
  <si>
    <t>5001109</t>
  </si>
  <si>
    <t>ROU UTIL LEASE ASSET</t>
  </si>
  <si>
    <t>NWN/101600</t>
  </si>
  <si>
    <t>ROU UTIL LEAS ACC DE</t>
  </si>
  <si>
    <t>NWN/108600</t>
  </si>
  <si>
    <t>500138</t>
  </si>
  <si>
    <t>500142</t>
  </si>
  <si>
    <t>500143</t>
  </si>
  <si>
    <t>500144</t>
  </si>
  <si>
    <t>TAX NMEP AFDUCT EQ R</t>
  </si>
  <si>
    <t>NWN/186033</t>
  </si>
  <si>
    <t>500145</t>
  </si>
  <si>
    <t>ENVIRONMENTAL RESERV</t>
  </si>
  <si>
    <t>NWN/186011</t>
  </si>
  <si>
    <t>500146</t>
  </si>
  <si>
    <t>500147</t>
  </si>
  <si>
    <t>500148</t>
  </si>
  <si>
    <t>OR COM 31 DECOUP AMR</t>
  </si>
  <si>
    <t>NWN/186266</t>
  </si>
  <si>
    <t>OR COM 3 DECOUP AMRT</t>
  </si>
  <si>
    <t>NWN/186269</t>
  </si>
  <si>
    <t>OR COM COMB AMORT</t>
  </si>
  <si>
    <t>ENG EFF DEF - HISTOR</t>
  </si>
  <si>
    <t>NWN/186317</t>
  </si>
  <si>
    <t>ENG EFF DEF - TRUEUP</t>
  </si>
  <si>
    <t>NWN/186318</t>
  </si>
  <si>
    <t>MLT FAM SCHD405 PMTS</t>
  </si>
  <si>
    <t>NWN/186380</t>
  </si>
  <si>
    <t>MLT FAM SCHD4 AMORT</t>
  </si>
  <si>
    <t>NWN/186381</t>
  </si>
  <si>
    <t>DEF ISS OPTM STU AMR</t>
  </si>
  <si>
    <t>NWN/186421</t>
  </si>
  <si>
    <t>500139</t>
  </si>
  <si>
    <t>LEASE RECEIVABLE - L</t>
  </si>
  <si>
    <t>5001114</t>
  </si>
  <si>
    <t>N. MIST LT LEASE REC</t>
  </si>
  <si>
    <t>NWN/172501</t>
  </si>
  <si>
    <t>500140</t>
  </si>
  <si>
    <t>500150</t>
  </si>
  <si>
    <t>500151</t>
  </si>
  <si>
    <t>500141</t>
  </si>
  <si>
    <t>500153</t>
  </si>
  <si>
    <t>A/R-INSURANCE RECOV</t>
  </si>
  <si>
    <t>NWN/143008</t>
  </si>
  <si>
    <t>2019 GC300 COMP COST</t>
  </si>
  <si>
    <t>NWN/186812</t>
  </si>
  <si>
    <t>2019 GC300 COMP AMOR</t>
  </si>
  <si>
    <t>NWN/186813</t>
  </si>
  <si>
    <t>2019 GC400 COMP COST</t>
  </si>
  <si>
    <t>NWN/186814</t>
  </si>
  <si>
    <t>2019 GC400 COMP AMOR</t>
  </si>
  <si>
    <t>NWN/186815</t>
  </si>
  <si>
    <t>2019 GC500 COMP COST</t>
  </si>
  <si>
    <t>NWN/186816</t>
  </si>
  <si>
    <t>2019 GC600 COMP COST</t>
  </si>
  <si>
    <t>NWN/186818</t>
  </si>
  <si>
    <t>2019 GC600 COMP UT C</t>
  </si>
  <si>
    <t>NWN/186820</t>
  </si>
  <si>
    <t>LEASE CLEARING</t>
  </si>
  <si>
    <t>NWN/199991</t>
  </si>
  <si>
    <t>LEASE ASSET CLEARING</t>
  </si>
  <si>
    <t>NWN/199992</t>
  </si>
  <si>
    <t>500154</t>
  </si>
  <si>
    <t>System</t>
  </si>
  <si>
    <t>Leasehold</t>
  </si>
  <si>
    <t>Improvements</t>
  </si>
  <si>
    <t>Livingston Tower LHI</t>
  </si>
  <si>
    <t>NWN/186044</t>
  </si>
  <si>
    <t>LIVING TOWNE LHI AMO</t>
  </si>
  <si>
    <t>NWN/186045</t>
  </si>
  <si>
    <t>500165</t>
  </si>
  <si>
    <t>500195</t>
  </si>
  <si>
    <t>500155</t>
  </si>
  <si>
    <t>500158</t>
  </si>
  <si>
    <t>500160</t>
  </si>
  <si>
    <t>500166</t>
  </si>
  <si>
    <t>NWN/211400</t>
  </si>
  <si>
    <t>500167</t>
  </si>
  <si>
    <t>500161</t>
  </si>
  <si>
    <t>500162</t>
  </si>
  <si>
    <t>500163</t>
  </si>
  <si>
    <t>500164</t>
  </si>
  <si>
    <t>SAP to BI DIFF FIX</t>
  </si>
  <si>
    <t>NWN/499999</t>
  </si>
  <si>
    <t>OFFICE PAYROLL</t>
  </si>
  <si>
    <t>NWN/500200</t>
  </si>
  <si>
    <t>ON CALL ASSIGN. PAY</t>
  </si>
  <si>
    <t>NWN/500307</t>
  </si>
  <si>
    <t>MATERIALS - INTERMED</t>
  </si>
  <si>
    <t>NWN/501407</t>
  </si>
  <si>
    <t>MATERIALS - PACKERS</t>
  </si>
  <si>
    <t>NWN/501409</t>
  </si>
  <si>
    <t>TANGIBLE EXPENSE</t>
  </si>
  <si>
    <t>NWN/501435</t>
  </si>
  <si>
    <t>RESIDENTIAL METERS</t>
  </si>
  <si>
    <t>NWN/501440</t>
  </si>
  <si>
    <t>CASING AND OTHER CRE</t>
  </si>
  <si>
    <t>NWN/502102</t>
  </si>
  <si>
    <t>LOCATION RESTORATION</t>
  </si>
  <si>
    <t>NWN/502108</t>
  </si>
  <si>
    <t>INTANGIBLE EXPENSE</t>
  </si>
  <si>
    <t>NWN/502130</t>
  </si>
  <si>
    <t>ROU UTIL LEA RENT EX</t>
  </si>
  <si>
    <t>NWN/502360</t>
  </si>
  <si>
    <t>NON-LEASE COMP EXP</t>
  </si>
  <si>
    <t>NWN/502362</t>
  </si>
  <si>
    <t>FIN LEAS DEPR</t>
  </si>
  <si>
    <t>NWN/503760</t>
  </si>
  <si>
    <t>MULT CO BUS TAX</t>
  </si>
  <si>
    <t>NWN/503803</t>
  </si>
  <si>
    <t>ITC-DEFERRED</t>
  </si>
  <si>
    <t>NWN/503831</t>
  </si>
  <si>
    <t>ITC-RESTORED</t>
  </si>
  <si>
    <t>NWN/503832</t>
  </si>
  <si>
    <t>RETIREMENTS</t>
  </si>
  <si>
    <t>NWN/506804</t>
  </si>
  <si>
    <t>GARAGE OVERHEAD</t>
  </si>
  <si>
    <t>NWN/508200</t>
  </si>
  <si>
    <t>NWN/511111</t>
  </si>
  <si>
    <t>SALARY PAYROLL ZTFSO</t>
  </si>
  <si>
    <t>NWN/588105</t>
  </si>
  <si>
    <t>500159</t>
  </si>
  <si>
    <t>UNAMT DEBT DISC 3.86</t>
  </si>
  <si>
    <t>NWN/181114</t>
  </si>
  <si>
    <t>UNAMT DEBT DISC 3.14</t>
  </si>
  <si>
    <t>NWN/181115</t>
  </si>
  <si>
    <t>NWN/221114</t>
  </si>
  <si>
    <t>NWN/221115</t>
  </si>
  <si>
    <t>500156</t>
  </si>
  <si>
    <t>5001107</t>
  </si>
  <si>
    <t>ROU UTIL LEAS ST LIA</t>
  </si>
  <si>
    <t>NWN/243600</t>
  </si>
  <si>
    <t>500168</t>
  </si>
  <si>
    <t>500169</t>
  </si>
  <si>
    <t>500170</t>
  </si>
  <si>
    <t>A/P YOURCAUSE</t>
  </si>
  <si>
    <t>NWN/232250</t>
  </si>
  <si>
    <t>500171</t>
  </si>
  <si>
    <t>TAX ACC-FED-2019</t>
  </si>
  <si>
    <t>NWN/236029</t>
  </si>
  <si>
    <t>TAX ACC-ST-2019</t>
  </si>
  <si>
    <t>NWN/236039</t>
  </si>
  <si>
    <t>500172</t>
  </si>
  <si>
    <t>INT ACC- 3.86%, 2049</t>
  </si>
  <si>
    <t>NWN/237114</t>
  </si>
  <si>
    <t>INT ACC- 3.14%, 2029</t>
  </si>
  <si>
    <t>NWN/237115</t>
  </si>
  <si>
    <t>500173</t>
  </si>
  <si>
    <t>500199</t>
  </si>
  <si>
    <t>Tax - EDIT -Plant ST</t>
  </si>
  <si>
    <t>NWN/254200</t>
  </si>
  <si>
    <t>REG LIAB-TAX-EDIT-PL</t>
  </si>
  <si>
    <t>NWN/254201</t>
  </si>
  <si>
    <t>REG LIAB-TAX-EDIT-GR</t>
  </si>
  <si>
    <t>NWN/254202</t>
  </si>
  <si>
    <t>Tax - EDIT -Other ST</t>
  </si>
  <si>
    <t>NWN/254205</t>
  </si>
  <si>
    <t>Tax -EDIT-Gas Res ST</t>
  </si>
  <si>
    <t>NWN/254210</t>
  </si>
  <si>
    <t>OR REV REQ TRUE-UP</t>
  </si>
  <si>
    <t>NWN/254310</t>
  </si>
  <si>
    <t>N. MIST ST DEF GAIN</t>
  </si>
  <si>
    <t>NWN/254400</t>
  </si>
  <si>
    <t>500177</t>
  </si>
  <si>
    <t>500174</t>
  </si>
  <si>
    <t>500175</t>
  </si>
  <si>
    <t>500176</t>
  </si>
  <si>
    <t>500178</t>
  </si>
  <si>
    <t>500179</t>
  </si>
  <si>
    <t>500180</t>
  </si>
  <si>
    <t>500181</t>
  </si>
  <si>
    <t>OTHER LIAB-UNCL CAL</t>
  </si>
  <si>
    <t>NWN/242021</t>
  </si>
  <si>
    <t>500157</t>
  </si>
  <si>
    <t>FIN LEASE LIABILITIE</t>
  </si>
  <si>
    <t>5001106</t>
  </si>
  <si>
    <t>FIN UTIL LEASE LIA</t>
  </si>
  <si>
    <t>NWN/227602</t>
  </si>
  <si>
    <t>OPERATING LEASE LIAB</t>
  </si>
  <si>
    <t>5001105</t>
  </si>
  <si>
    <t>ROU UTILIT LEASE LIA</t>
  </si>
  <si>
    <t>NWN/227600</t>
  </si>
  <si>
    <t>500182</t>
  </si>
  <si>
    <t>500187</t>
  </si>
  <si>
    <t>500188</t>
  </si>
  <si>
    <t>R&amp;E TAX CREDIT</t>
  </si>
  <si>
    <t>NWN/283017</t>
  </si>
  <si>
    <t>DEF INC TAX-NMIS FED</t>
  </si>
  <si>
    <t>NWN/283041</t>
  </si>
  <si>
    <t>DEF INC TAX-NMIS STA</t>
  </si>
  <si>
    <t>NWN/283042</t>
  </si>
  <si>
    <t>DEF INC TAX-NM A FED</t>
  </si>
  <si>
    <t>NWN/283043</t>
  </si>
  <si>
    <t>NWN/283044</t>
  </si>
  <si>
    <t>500183</t>
  </si>
  <si>
    <t>5001100</t>
  </si>
  <si>
    <t>DEFER NMIST EXPA CR</t>
  </si>
  <si>
    <t>NWN/254003</t>
  </si>
  <si>
    <t>NWN/254101</t>
  </si>
  <si>
    <t>NWN/254102</t>
  </si>
  <si>
    <t>WA INTERIM PER TAX A</t>
  </si>
  <si>
    <t>NWN/254121</t>
  </si>
  <si>
    <t>N. MIST LT DEF GAIN</t>
  </si>
  <si>
    <t>NWN/254401</t>
  </si>
  <si>
    <t>500189</t>
  </si>
  <si>
    <t>N. MIST ARO</t>
  </si>
  <si>
    <t>NWN/108103</t>
  </si>
  <si>
    <t>500190</t>
  </si>
  <si>
    <t>500191</t>
  </si>
  <si>
    <t>System Contributions</t>
  </si>
  <si>
    <t>Washington Contributions</t>
  </si>
  <si>
    <t>TOTAL</t>
  </si>
  <si>
    <t>500184</t>
  </si>
  <si>
    <t>500185</t>
  </si>
  <si>
    <t>500186</t>
  </si>
  <si>
    <t>500192</t>
  </si>
  <si>
    <t>500193</t>
  </si>
  <si>
    <t>500194</t>
  </si>
  <si>
    <t>2020 Earnings Test</t>
  </si>
  <si>
    <t>JAN 2020</t>
  </si>
  <si>
    <t>FEB 2020</t>
  </si>
  <si>
    <t>MAR 2020</t>
  </si>
  <si>
    <t>APR 2020</t>
  </si>
  <si>
    <t>MAY 2020</t>
  </si>
  <si>
    <t>JUN 2020</t>
  </si>
  <si>
    <t>JUL 2020</t>
  </si>
  <si>
    <t>AUG 2020</t>
  </si>
  <si>
    <t>SEP 2020</t>
  </si>
  <si>
    <t>OCT 2020</t>
  </si>
  <si>
    <t>NOV 2020</t>
  </si>
  <si>
    <t>MANUAL LEASE ASSET</t>
  </si>
  <si>
    <t>NWN/101603</t>
  </si>
  <si>
    <t>COST OF REMOVAL</t>
  </si>
  <si>
    <t>NWN/108666</t>
  </si>
  <si>
    <t>TREASURY WF WIRE CLE</t>
  </si>
  <si>
    <t>NWN/131535</t>
  </si>
  <si>
    <t>A/R - WC GAUTHIER</t>
  </si>
  <si>
    <t>NWN/143030</t>
  </si>
  <si>
    <t>ROU UTIL LS ASS-250</t>
  </si>
  <si>
    <t>NWN/101602</t>
  </si>
  <si>
    <t>ROU UTIL LEASA/D-250</t>
  </si>
  <si>
    <t>NWN/108602</t>
  </si>
  <si>
    <t>AMORT-ECRM ENV COST</t>
  </si>
  <si>
    <t>NWN/186184</t>
  </si>
  <si>
    <t>250 TAYLOR LEASE DEF</t>
  </si>
  <si>
    <t>NWN/186225</t>
  </si>
  <si>
    <t>OR CAT DEFERRAL</t>
  </si>
  <si>
    <t>NWN/186227</t>
  </si>
  <si>
    <t>OR CAT AMORTIZATION</t>
  </si>
  <si>
    <t>NWN/186228</t>
  </si>
  <si>
    <t>OR CAT ASC 740 ADJ</t>
  </si>
  <si>
    <t>NWN/186229</t>
  </si>
  <si>
    <t>OR COVID19 UNCOL DEF</t>
  </si>
  <si>
    <t>NWN/186430</t>
  </si>
  <si>
    <t>OR COVID LAT FEE &amp; O</t>
  </si>
  <si>
    <t>NWN/186431</t>
  </si>
  <si>
    <t>OR COVID19 OTHER DEF</t>
  </si>
  <si>
    <t>NWN/186432</t>
  </si>
  <si>
    <t>WA COVID19 UNCOL DEF</t>
  </si>
  <si>
    <t>NWN/186434</t>
  </si>
  <si>
    <t>WA COVID LAT FEE DEF</t>
  </si>
  <si>
    <t>NWN/186435</t>
  </si>
  <si>
    <t>WA COVID19 OTHER DEF</t>
  </si>
  <si>
    <t>NWN/186436</t>
  </si>
  <si>
    <t>OR COVID UNCOL DEF R</t>
  </si>
  <si>
    <t>NWN/186438</t>
  </si>
  <si>
    <t>OR COVID OTHER DEF R</t>
  </si>
  <si>
    <t>NWN/186439</t>
  </si>
  <si>
    <t>WA COVID UNCOL DEF R</t>
  </si>
  <si>
    <t>NWN/186440</t>
  </si>
  <si>
    <t>WA COVID OTHER DEF R</t>
  </si>
  <si>
    <t>NWN/186441</t>
  </si>
  <si>
    <t>OR COVID COST SAV DE</t>
  </si>
  <si>
    <t>NWN/186442</t>
  </si>
  <si>
    <t>WA COVID COST SAV DE</t>
  </si>
  <si>
    <t>NWN/186443</t>
  </si>
  <si>
    <t>OR COVID LATE FEE RS</t>
  </si>
  <si>
    <t>NWN/186444</t>
  </si>
  <si>
    <t>WA COVID LATE FEE RS</t>
  </si>
  <si>
    <t>NWN/186445</t>
  </si>
  <si>
    <t>CLOUD UTIL PLANT INS</t>
  </si>
  <si>
    <t>NWN/101003</t>
  </si>
  <si>
    <t>CLOUD UTL PL DEPR</t>
  </si>
  <si>
    <t>NWN/108018</t>
  </si>
  <si>
    <t>Mist500COMP MAIN Amo</t>
  </si>
  <si>
    <t>NWN/186807</t>
  </si>
  <si>
    <t>2019 GC500 COMP AMOR</t>
  </si>
  <si>
    <t>NWN/186817</t>
  </si>
  <si>
    <t>2019 GC600 COMP AMOR</t>
  </si>
  <si>
    <t>NWN/186819</t>
  </si>
  <si>
    <t>2019 GC600 COMP UT A</t>
  </si>
  <si>
    <t>NWN/186821</t>
  </si>
  <si>
    <t>SALEM COMP REBUI COS</t>
  </si>
  <si>
    <t>NWN/186822</t>
  </si>
  <si>
    <t>GAIN TRUCK LOT LHI</t>
  </si>
  <si>
    <t>NWN/186019</t>
  </si>
  <si>
    <t>AMT-LH 250 Taylor HQ</t>
  </si>
  <si>
    <t>NWN/186022</t>
  </si>
  <si>
    <t>AMORT GAIN ON TRUCK</t>
  </si>
  <si>
    <t>NWN/186027</t>
  </si>
  <si>
    <t>ONE NECK BEND LHI</t>
  </si>
  <si>
    <t>NWN/186046</t>
  </si>
  <si>
    <t>ONENECK BEND LHI AMR</t>
  </si>
  <si>
    <t>NWN/186047</t>
  </si>
  <si>
    <t>ST. HONORE LHI COSTS</t>
  </si>
  <si>
    <t>NWN/186048</t>
  </si>
  <si>
    <t>DAIRY BUIL LHI COSTS</t>
  </si>
  <si>
    <t>NWN/186050</t>
  </si>
  <si>
    <t>CASED HOLE LOGGING</t>
  </si>
  <si>
    <t>NWN/502101</t>
  </si>
  <si>
    <t>CONSULTING</t>
  </si>
  <si>
    <t>NWN/502190</t>
  </si>
  <si>
    <t>UNAMT DEBT DISC 3.60</t>
  </si>
  <si>
    <t>NWN/181116</t>
  </si>
  <si>
    <t>SEC MTN'S3.60%-2050</t>
  </si>
  <si>
    <t>NWN/221116</t>
  </si>
  <si>
    <t>5001108</t>
  </si>
  <si>
    <t>FIN UTIL LEAS ST LIA</t>
  </si>
  <si>
    <t>NWN/243602</t>
  </si>
  <si>
    <t>N/P BANK LOAN-BI LAT</t>
  </si>
  <si>
    <t>NWN/231004</t>
  </si>
  <si>
    <t>A/P - CONCUR</t>
  </si>
  <si>
    <t>NWN/232210</t>
  </si>
  <si>
    <t>OR CAT</t>
  </si>
  <si>
    <t>NWN/236017</t>
  </si>
  <si>
    <t>TAX ACC-FED-2010</t>
  </si>
  <si>
    <t>NWN/236020</t>
  </si>
  <si>
    <t>TAX ACC-ST-2010</t>
  </si>
  <si>
    <t>NWN/236030</t>
  </si>
  <si>
    <t>TAX ACC-PR DFD 6.2%</t>
  </si>
  <si>
    <t>NWN/236049</t>
  </si>
  <si>
    <t>INT ACC- 3.60%, 2050</t>
  </si>
  <si>
    <t>NWN/237116</t>
  </si>
  <si>
    <t>ACCRUED INT PAY</t>
  </si>
  <si>
    <t>NWN/237401</t>
  </si>
  <si>
    <t>ACCRUED INT PAY BI L</t>
  </si>
  <si>
    <t>NWN/237402</t>
  </si>
  <si>
    <t>PROP GAIN REFUND-OR</t>
  </si>
  <si>
    <t>NWN/254305</t>
  </si>
  <si>
    <t>AMT-PROP SALE REF-OR</t>
  </si>
  <si>
    <t>NWN/254315</t>
  </si>
  <si>
    <t>PROP SALE REFUNDS-WA</t>
  </si>
  <si>
    <t>NWN/254317</t>
  </si>
  <si>
    <t>SALE OF OPS LHI-DEFE</t>
  </si>
  <si>
    <t>NWN/254318</t>
  </si>
  <si>
    <t>AMORT GAS RS EDIT RE</t>
  </si>
  <si>
    <t>NWN/254320</t>
  </si>
  <si>
    <t>AMORT PLANT EDIT TRU</t>
  </si>
  <si>
    <t>NWN/254321</t>
  </si>
  <si>
    <t>EASCR</t>
  </si>
  <si>
    <t>NWN/242110</t>
  </si>
  <si>
    <t>OR CARES</t>
  </si>
  <si>
    <t>NWN/242111</t>
  </si>
  <si>
    <t>EDCP</t>
  </si>
  <si>
    <t>NWN/228401</t>
  </si>
  <si>
    <t>MISC NONCUR LIA-RECL</t>
  </si>
  <si>
    <t>NWN/253039</t>
  </si>
  <si>
    <t>2020 Commission Basis Reprt</t>
  </si>
  <si>
    <t>DEC 2020</t>
  </si>
  <si>
    <t>A/R INTERCO-RNG HLD</t>
  </si>
  <si>
    <t>NWN/146021</t>
  </si>
  <si>
    <t>OR DEF-HOOD RIV SVC</t>
  </si>
  <si>
    <t>NWN/186446</t>
  </si>
  <si>
    <t>WA DEF-WHITE S SVC R</t>
  </si>
  <si>
    <t>NWN/186447</t>
  </si>
  <si>
    <t>A/P INTERCO-NWNEN</t>
  </si>
  <si>
    <t>NWN/234405</t>
  </si>
  <si>
    <t>INVEST IN RNG HOLDCO</t>
  </si>
  <si>
    <t>NWN/123700</t>
  </si>
  <si>
    <t>AMORT ISS OPTM STUDY</t>
  </si>
  <si>
    <t>MULT CNTY TAX</t>
  </si>
  <si>
    <t>Run Date: 3/1/2021</t>
  </si>
  <si>
    <t>w/o COVID</t>
  </si>
  <si>
    <t>2021 Earnings Test</t>
  </si>
  <si>
    <t>2021 Commission Basis Reprt</t>
  </si>
  <si>
    <t>NWN/242116</t>
  </si>
  <si>
    <t>OR OERA</t>
  </si>
  <si>
    <t>NWN/242115</t>
  </si>
  <si>
    <t>WA ARPA</t>
  </si>
  <si>
    <t>NWN/242114</t>
  </si>
  <si>
    <t>OR ARPA</t>
  </si>
  <si>
    <t>NWN/242113</t>
  </si>
  <si>
    <t>OR WA COUNTY CARES –</t>
  </si>
  <si>
    <t>NWN/254313</t>
  </si>
  <si>
    <t>AMT-CURTAIL/ENTI REV</t>
  </si>
  <si>
    <t>NWN/254312</t>
  </si>
  <si>
    <t>DEF-CURTAIL/ENTI REV</t>
  </si>
  <si>
    <t>NWN/254307</t>
  </si>
  <si>
    <t>PROP GAIN REFUND-WA</t>
  </si>
  <si>
    <t>NWN/237117</t>
  </si>
  <si>
    <t>INT ACC - 3.07% NOTE</t>
  </si>
  <si>
    <t>NWN/236040</t>
  </si>
  <si>
    <t>TAX ACC-METRO SHS TA</t>
  </si>
  <si>
    <t>NWN/236031</t>
  </si>
  <si>
    <t>NWN/236021</t>
  </si>
  <si>
    <t>NWN/221117</t>
  </si>
  <si>
    <t>SEC MTN'S 3.07% 2051</t>
  </si>
  <si>
    <t>NWN/181117</t>
  </si>
  <si>
    <t>UNAMT DEBT DISC 3.07</t>
  </si>
  <si>
    <t>NWN/501601</t>
  </si>
  <si>
    <t>TRANS- ATV</t>
  </si>
  <si>
    <t>NWN/501408</t>
  </si>
  <si>
    <t>MATERIALS - MONITORI</t>
  </si>
  <si>
    <t>NWN/234906</t>
  </si>
  <si>
    <t>A/P TAX SHARE-RNG</t>
  </si>
  <si>
    <t>NWN/234035</t>
  </si>
  <si>
    <t>A/P INTERCO-NWNWTR</t>
  </si>
  <si>
    <t>NWN/186049</t>
  </si>
  <si>
    <t>ST. HONORE LHI AMORT</t>
  </si>
  <si>
    <t>NWN/184105</t>
  </si>
  <si>
    <t>METRO SHS TAX</t>
  </si>
  <si>
    <t>NWN/186823</t>
  </si>
  <si>
    <t>SALEM COMP REBUI AMO</t>
  </si>
  <si>
    <t>NWN/186449</t>
  </si>
  <si>
    <t>WA COVID AMP</t>
  </si>
  <si>
    <t>NWN/186448</t>
  </si>
  <si>
    <t>OR COVID AMP</t>
  </si>
  <si>
    <t>NWN/186423</t>
  </si>
  <si>
    <t>AMORT WA CONSERV ASS</t>
  </si>
  <si>
    <t>NWN/186422</t>
  </si>
  <si>
    <t>DEFER WA CONSERV ASS</t>
  </si>
  <si>
    <t>NWN/186321</t>
  </si>
  <si>
    <t>DEF GEOTEE - RES</t>
  </si>
  <si>
    <t>NWN/186320</t>
  </si>
  <si>
    <t>DEF GEOTEE - COM</t>
  </si>
  <si>
    <t>NWN/186297</t>
  </si>
  <si>
    <t>WA HORIZON O&amp;M RESER</t>
  </si>
  <si>
    <t>NWN/186296</t>
  </si>
  <si>
    <t>WA HORIZON O&amp;M DEFER</t>
  </si>
  <si>
    <t>NWN/186295</t>
  </si>
  <si>
    <t>OR HORIZON O&amp;M RESER</t>
  </si>
  <si>
    <t>NWN/186294</t>
  </si>
  <si>
    <t>OR HORIZON O&amp;M DEFER</t>
  </si>
  <si>
    <t>NWN/186063</t>
  </si>
  <si>
    <t>TSA SEC DIR2 OM WA</t>
  </si>
  <si>
    <t>NWN/186061</t>
  </si>
  <si>
    <t>TSA SEC DIR2 OM OR</t>
  </si>
  <si>
    <t>NWN/165074</t>
  </si>
  <si>
    <t>PREPAID POSTAGE - OT</t>
  </si>
  <si>
    <t>NWN/165073</t>
  </si>
  <si>
    <t>PREPAID POSTAGE - AC</t>
  </si>
  <si>
    <t>NWN/165065</t>
  </si>
  <si>
    <t>PREP SHELF REG EXP</t>
  </si>
  <si>
    <t>NWN/158100</t>
  </si>
  <si>
    <t>RTC INVENTORY</t>
  </si>
  <si>
    <t>NWN/108702</t>
  </si>
  <si>
    <t>DEP PROV-UTIL WA MET</t>
  </si>
  <si>
    <t>NWN/108701</t>
  </si>
  <si>
    <t>DEP PROV-UTIL OR MET</t>
  </si>
  <si>
    <t>NWN/108217</t>
  </si>
  <si>
    <t>NWN ONLY N. MIST GAI</t>
  </si>
  <si>
    <t>NWN/108216</t>
  </si>
  <si>
    <t>NWN ONLY N. MIST DEP</t>
  </si>
  <si>
    <t>NWN/101201</t>
  </si>
  <si>
    <t>NWN ONLY N. MIST UTI</t>
  </si>
  <si>
    <t>NWN/101001</t>
  </si>
  <si>
    <t>N. MIST UTL PL IN SR</t>
  </si>
  <si>
    <t>DEC 2021</t>
  </si>
  <si>
    <t>NOV 2021</t>
  </si>
  <si>
    <t>OCT 2021</t>
  </si>
  <si>
    <t>SEP 2021</t>
  </si>
  <si>
    <t>AUG 2021</t>
  </si>
  <si>
    <t>JUL 2021</t>
  </si>
  <si>
    <t>JUN 2021</t>
  </si>
  <si>
    <t>MAY 2021</t>
  </si>
  <si>
    <t>APR 2021</t>
  </si>
  <si>
    <t>MAR 2021</t>
  </si>
  <si>
    <t>FEB 2021</t>
  </si>
  <si>
    <t>JAN 2021</t>
  </si>
  <si>
    <t>Yellow - Removed STD associated w COVID</t>
  </si>
  <si>
    <t>Period 00 2021</t>
  </si>
  <si>
    <t>A/R - WC SHIRRELL</t>
  </si>
  <si>
    <t>NWN/143031</t>
  </si>
  <si>
    <t>TAX ACC-FED-20X0</t>
  </si>
  <si>
    <t>TAX ACC-FED-20X1</t>
  </si>
  <si>
    <t>TAX ACC-FED-20X8</t>
  </si>
  <si>
    <t>TAX ACC-FED-20X9</t>
  </si>
  <si>
    <t>TAX ACC-ST-20X0</t>
  </si>
  <si>
    <t>TAX ACC-ST-20X1</t>
  </si>
  <si>
    <t>TAX ACC-ST-20X8</t>
  </si>
  <si>
    <t>TAX ACC-ST-20X9</t>
  </si>
  <si>
    <t>Var is related to Pre-Tax Accounts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</si>
</sst>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_);\(#,##0.0\)"/>
    <numFmt numFmtId="165" formatCode="0.000%"/>
    <numFmt numFmtId="166" formatCode="General_)"/>
    <numFmt numFmtId="167" formatCode="_(* #,##0_);_(* \(#,##0\);_(* &quot;-&quot;??_);_(@_)"/>
    <numFmt numFmtId="168" formatCode="#,##0.00;\-#,##0.00;#,##0.00;@"/>
  </numFmts>
  <fonts count="101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Tahoma"/>
      <family val="2"/>
    </font>
    <font>
      <b/>
      <sz val="13"/>
      <color theme="3"/>
      <name val="Tahoma"/>
      <family val="2"/>
    </font>
    <font>
      <b/>
      <sz val="11"/>
      <color theme="3"/>
      <name val="Tahoma"/>
      <family val="2"/>
    </font>
    <font>
      <sz val="10"/>
      <color rgb="FF006100"/>
      <name val="Tahoma"/>
      <family val="2"/>
    </font>
    <font>
      <sz val="10"/>
      <color rgb="FF9C0006"/>
      <name val="Tahoma"/>
      <family val="2"/>
    </font>
    <font>
      <sz val="10"/>
      <color rgb="FF9C6500"/>
      <name val="Tahoma"/>
      <family val="2"/>
    </font>
    <font>
      <sz val="10"/>
      <color rgb="FF3F3F76"/>
      <name val="Tahoma"/>
      <family val="2"/>
    </font>
    <font>
      <b/>
      <sz val="10"/>
      <color rgb="FF3F3F3F"/>
      <name val="Tahoma"/>
      <family val="2"/>
    </font>
    <font>
      <b/>
      <sz val="10"/>
      <color rgb="FFFA7D00"/>
      <name val="Tahoma"/>
      <family val="2"/>
    </font>
    <font>
      <sz val="10"/>
      <color rgb="FFFA7D00"/>
      <name val="Tahoma"/>
      <family val="2"/>
    </font>
    <font>
      <b/>
      <sz val="10"/>
      <color theme="0"/>
      <name val="Tahoma"/>
      <family val="2"/>
    </font>
    <font>
      <sz val="10"/>
      <color rgb="FFFF0000"/>
      <name val="Tahoma"/>
      <family val="2"/>
    </font>
    <font>
      <i/>
      <sz val="10"/>
      <color rgb="FF7F7F7F"/>
      <name val="Tahoma"/>
      <family val="2"/>
    </font>
    <font>
      <b/>
      <sz val="10"/>
      <color theme="1"/>
      <name val="Tahoma"/>
      <family val="2"/>
    </font>
    <font>
      <sz val="10"/>
      <color theme="0"/>
      <name val="Tahoma"/>
      <family val="2"/>
    </font>
    <font>
      <sz val="10"/>
      <color rgb="FF000000"/>
      <name val="Tahoma"/>
      <family val="2"/>
    </font>
    <font>
      <b/>
      <sz val="10"/>
      <name val="Tahoma"/>
      <family val="2"/>
    </font>
    <font>
      <b/>
      <sz val="10"/>
      <color rgb="FF0000FF"/>
      <name val="Tahoma"/>
      <family val="2"/>
    </font>
    <font>
      <u/>
      <sz val="8"/>
      <name val="Tahoma"/>
      <family val="2"/>
    </font>
    <font>
      <sz val="8"/>
      <name val="Tahoma"/>
      <family val="2"/>
    </font>
    <font>
      <u/>
      <sz val="10"/>
      <name val="Tahoma"/>
      <family val="2"/>
    </font>
    <font>
      <sz val="10"/>
      <name val="Tahoma"/>
      <family val="2"/>
    </font>
    <font>
      <sz val="10"/>
      <color indexed="48"/>
      <name val="Tahoma"/>
      <family val="2"/>
    </font>
    <font>
      <b/>
      <u/>
      <sz val="10"/>
      <name val="Tahoma"/>
      <family val="2"/>
    </font>
    <font>
      <sz val="10"/>
      <color rgb="FF0000FF"/>
      <name val="Tahoma"/>
      <family val="2"/>
    </font>
    <font>
      <b/>
      <sz val="8"/>
      <name val="Tahoma"/>
      <family val="2"/>
    </font>
    <font>
      <sz val="10"/>
      <name val="Arial"/>
      <family val="2"/>
    </font>
    <font>
      <sz val="12"/>
      <name val="Arial"/>
      <family val="2"/>
    </font>
    <font>
      <sz val="10"/>
      <color indexed="12"/>
      <name val="Tahoma"/>
      <family val="2"/>
    </font>
    <font>
      <b/>
      <sz val="10"/>
      <color rgb="FFFF0000"/>
      <name val="Tahoma"/>
      <family val="2"/>
    </font>
    <font>
      <sz val="10"/>
      <name val="Courier"/>
      <family val="3"/>
    </font>
    <font>
      <sz val="11"/>
      <color theme="0"/>
      <name val="Calibri"/>
      <family val="2"/>
      <scheme val="minor"/>
    </font>
    <font>
      <sz val="10"/>
      <name val="MS Sans Serif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rgb="FF000000"/>
      <name val="Arial"/>
      <family val="2"/>
    </font>
    <font>
      <sz val="10"/>
      <color theme="1"/>
      <name val="Calibri"/>
      <family val="2"/>
      <scheme val="minor"/>
    </font>
    <font>
      <sz val="8"/>
      <color rgb="FF000000"/>
      <name val="Arial"/>
      <family val="2"/>
    </font>
    <font>
      <sz val="11"/>
      <color rgb="FF0000FF"/>
      <name val="Calibri"/>
      <family val="2"/>
      <scheme val="minor"/>
    </font>
    <font>
      <sz val="10"/>
      <color rgb="FF0000FF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8"/>
      <color theme="3"/>
      <name val="Tahoma"/>
      <family val="2"/>
    </font>
    <font>
      <u/>
      <sz val="10"/>
      <color theme="3"/>
      <name val="Tahoma"/>
      <family val="2"/>
    </font>
    <font>
      <sz val="10"/>
      <color theme="3"/>
      <name val="Tahoma"/>
      <family val="2"/>
    </font>
    <font>
      <b/>
      <sz val="10"/>
      <color theme="3"/>
      <name val="Tahoma"/>
      <family val="2"/>
    </font>
    <font>
      <sz val="10"/>
      <name val="Courier"/>
    </font>
    <font>
      <sz val="10"/>
      <color indexed="8"/>
      <name val="Tahoma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sz val="10"/>
      <color rgb="FFC00000"/>
      <name val="Tahoma"/>
      <family val="2"/>
    </font>
    <font>
      <sz val="11"/>
      <color theme="3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color rgb="FFC00000"/>
      <name val="Arial"/>
      <family val="2"/>
    </font>
    <font>
      <sz val="11"/>
      <color theme="9" tint="-0.499984740745262"/>
      <name val="Calibri"/>
      <family val="2"/>
      <scheme val="minor"/>
    </font>
    <font>
      <sz val="8"/>
      <color theme="9" tint="-0.499984740745262"/>
      <name val="Arial"/>
      <family val="2"/>
    </font>
  </fonts>
  <fills count="9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6C4C4"/>
        <bgColor indexed="64"/>
      </patternFill>
    </fill>
    <fill>
      <patternFill patternType="solid">
        <fgColor rgb="FFFFF843"/>
        <bgColor indexed="64"/>
      </patternFill>
    </fill>
    <fill>
      <patternFill patternType="solid">
        <fgColor rgb="FFB7CFE8"/>
        <bgColor indexed="64"/>
      </patternFill>
    </fill>
    <fill>
      <patternFill patternType="solid">
        <fgColor rgb="FFE9EEF4"/>
        <bgColor indexed="64"/>
      </patternFill>
    </fill>
    <fill>
      <patternFill patternType="solid">
        <fgColor rgb="FFC3D6EB"/>
        <bgColor indexed="64"/>
      </patternFill>
    </fill>
    <fill>
      <patternFill patternType="solid">
        <fgColor rgb="FFD5E3F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CFF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24"/>
      </left>
      <right style="thick">
        <color indexed="24"/>
      </right>
      <top style="thick">
        <color indexed="24"/>
      </top>
      <bottom style="thick">
        <color indexed="24"/>
      </bottom>
      <diagonal/>
    </border>
    <border>
      <left style="medium">
        <color rgb="FFAEAEAE"/>
      </left>
      <right/>
      <top style="medium">
        <color rgb="FFAEAEAE"/>
      </top>
      <bottom/>
      <diagonal/>
    </border>
    <border>
      <left/>
      <right style="medium">
        <color rgb="FFAEAEAE"/>
      </right>
      <top style="medium">
        <color rgb="FFAEAEAE"/>
      </top>
      <bottom/>
      <diagonal/>
    </border>
    <border>
      <left style="medium">
        <color rgb="FFAEAEAE"/>
      </left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 style="medium">
        <color rgb="FFAEAEAE"/>
      </left>
      <right/>
      <top/>
      <bottom style="medium">
        <color rgb="FFAEAEAE"/>
      </bottom>
      <diagonal/>
    </border>
    <border>
      <left/>
      <right style="medium">
        <color rgb="FFAEAEAE"/>
      </right>
      <top/>
      <bottom style="medium">
        <color rgb="FFAEAEAE"/>
      </bottom>
      <diagonal/>
    </border>
    <border>
      <left style="medium">
        <color rgb="FFAEAEAE"/>
      </left>
      <right/>
      <top style="medium">
        <color rgb="FFAEAEAE"/>
      </top>
      <bottom style="medium">
        <color rgb="FFAEAEAE"/>
      </bottom>
      <diagonal/>
    </border>
    <border>
      <left/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/>
      <right/>
      <top style="medium">
        <color rgb="FFAEAEAE"/>
      </top>
      <bottom style="medium">
        <color rgb="FFAEAEAE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35">
    <xf numFmtId="0" fontId="0" fillId="0" borderId="0"/>
    <xf numFmtId="9" fontId="1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1" applyNumberFormat="0" applyFill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5" fillId="0" borderId="0" applyNumberFormat="0" applyFill="0" applyBorder="0" applyAlignment="0" applyProtection="0"/>
    <xf numFmtId="0" fontId="16" fillId="2" borderId="0" applyNumberFormat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4" applyNumberFormat="0" applyAlignment="0" applyProtection="0"/>
    <xf numFmtId="0" fontId="20" fillId="6" borderId="5" applyNumberFormat="0" applyAlignment="0" applyProtection="0"/>
    <xf numFmtId="0" fontId="21" fillId="6" borderId="4" applyNumberFormat="0" applyAlignment="0" applyProtection="0"/>
    <xf numFmtId="0" fontId="22" fillId="0" borderId="6" applyNumberFormat="0" applyFill="0" applyAlignment="0" applyProtection="0"/>
    <xf numFmtId="0" fontId="23" fillId="7" borderId="7" applyNumberFormat="0" applyAlignment="0" applyProtection="0"/>
    <xf numFmtId="0" fontId="24" fillId="0" borderId="0" applyNumberFormat="0" applyFill="0" applyBorder="0" applyAlignment="0" applyProtection="0"/>
    <xf numFmtId="0" fontId="11" fillId="8" borderId="8" applyNumberFormat="0" applyFont="0" applyAlignment="0" applyProtection="0"/>
    <xf numFmtId="0" fontId="25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7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27" fillId="32" borderId="0" applyNumberFormat="0" applyBorder="0" applyAlignment="0" applyProtection="0"/>
    <xf numFmtId="0" fontId="10" fillId="0" borderId="0"/>
    <xf numFmtId="0" fontId="39" fillId="0" borderId="0">
      <alignment vertical="top"/>
    </xf>
    <xf numFmtId="4" fontId="39" fillId="0" borderId="0" applyFill="0" applyBorder="0" applyProtection="0">
      <alignment horizontal="right" vertical="top"/>
    </xf>
    <xf numFmtId="3" fontId="39" fillId="0" borderId="0" applyFont="0" applyFill="0" applyBorder="0" applyAlignment="0" applyProtection="0">
      <alignment vertical="top"/>
    </xf>
    <xf numFmtId="0" fontId="39" fillId="0" borderId="0" applyFont="0" applyFill="0" applyBorder="0" applyAlignment="0" applyProtection="0">
      <alignment vertical="top"/>
    </xf>
    <xf numFmtId="5" fontId="39" fillId="0" borderId="0">
      <alignment vertical="top"/>
    </xf>
    <xf numFmtId="5" fontId="39" fillId="0" borderId="0" applyFont="0" applyFill="0" applyBorder="0" applyAlignment="0" applyProtection="0">
      <alignment vertical="top"/>
    </xf>
    <xf numFmtId="0" fontId="39" fillId="0" borderId="0">
      <alignment vertical="top"/>
    </xf>
    <xf numFmtId="15" fontId="39" fillId="0" borderId="0" applyFont="0" applyFill="0" applyBorder="0" applyAlignment="0" applyProtection="0">
      <alignment vertical="top"/>
    </xf>
    <xf numFmtId="2" fontId="39" fillId="0" borderId="0" applyFont="0" applyFill="0" applyBorder="0" applyAlignment="0" applyProtection="0">
      <alignment vertical="top"/>
    </xf>
    <xf numFmtId="0" fontId="39" fillId="0" borderId="0">
      <alignment horizontal="right" vertical="top"/>
    </xf>
    <xf numFmtId="0" fontId="40" fillId="0" borderId="0">
      <alignment vertical="top"/>
    </xf>
    <xf numFmtId="0" fontId="11" fillId="0" borderId="0"/>
    <xf numFmtId="0" fontId="39" fillId="0" borderId="0"/>
    <xf numFmtId="3" fontId="40" fillId="0" borderId="16">
      <alignment vertical="top"/>
    </xf>
    <xf numFmtId="9" fontId="39" fillId="0" borderId="0" applyFill="0" applyBorder="0" applyAlignment="0" applyProtection="0">
      <alignment vertical="top"/>
    </xf>
    <xf numFmtId="10" fontId="39" fillId="0" borderId="0" applyFont="0" applyFill="0" applyBorder="0" applyAlignment="0" applyProtection="0">
      <alignment vertical="top"/>
    </xf>
    <xf numFmtId="0" fontId="39" fillId="0" borderId="0" applyFont="0" applyFill="0" applyBorder="0" applyAlignment="0" applyProtection="0">
      <alignment vertical="top"/>
    </xf>
    <xf numFmtId="0" fontId="34" fillId="0" borderId="0"/>
    <xf numFmtId="9" fontId="34" fillId="0" borderId="0" applyFont="0" applyFill="0" applyBorder="0" applyAlignment="0" applyProtection="0"/>
    <xf numFmtId="43" fontId="11" fillId="0" borderId="0" applyFont="0" applyFill="0" applyBorder="0" applyAlignment="0" applyProtection="0"/>
    <xf numFmtId="166" fontId="43" fillId="0" borderId="0"/>
    <xf numFmtId="0" fontId="9" fillId="0" borderId="0"/>
    <xf numFmtId="9" fontId="43" fillId="0" borderId="0" applyFont="0" applyFill="0" applyBorder="0" applyAlignment="0" applyProtection="0"/>
    <xf numFmtId="0" fontId="9" fillId="0" borderId="0"/>
    <xf numFmtId="0" fontId="9" fillId="0" borderId="0"/>
    <xf numFmtId="43" fontId="11" fillId="0" borderId="0" applyFont="0" applyFill="0" applyBorder="0" applyAlignment="0" applyProtection="0"/>
    <xf numFmtId="9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0" fontId="9" fillId="0" borderId="0"/>
    <xf numFmtId="0" fontId="9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6" fontId="43" fillId="0" borderId="0"/>
    <xf numFmtId="166" fontId="43" fillId="0" borderId="0"/>
    <xf numFmtId="166" fontId="43" fillId="0" borderId="0"/>
    <xf numFmtId="166" fontId="4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46" fillId="0" borderId="1" applyNumberFormat="0" applyFill="0" applyAlignment="0" applyProtection="0"/>
    <xf numFmtId="0" fontId="47" fillId="0" borderId="2" applyNumberFormat="0" applyFill="0" applyAlignment="0" applyProtection="0"/>
    <xf numFmtId="0" fontId="48" fillId="0" borderId="3" applyNumberFormat="0" applyFill="0" applyAlignment="0" applyProtection="0"/>
    <xf numFmtId="0" fontId="48" fillId="0" borderId="0" applyNumberFormat="0" applyFill="0" applyBorder="0" applyAlignment="0" applyProtection="0"/>
    <xf numFmtId="0" fontId="49" fillId="2" borderId="0" applyNumberFormat="0" applyBorder="0" applyAlignment="0" applyProtection="0"/>
    <xf numFmtId="0" fontId="50" fillId="3" borderId="0" applyNumberFormat="0" applyBorder="0" applyAlignment="0" applyProtection="0"/>
    <xf numFmtId="0" fontId="51" fillId="4" borderId="0" applyNumberFormat="0" applyBorder="0" applyAlignment="0" applyProtection="0"/>
    <xf numFmtId="0" fontId="52" fillId="5" borderId="4" applyNumberFormat="0" applyAlignment="0" applyProtection="0"/>
    <xf numFmtId="0" fontId="53" fillId="6" borderId="5" applyNumberFormat="0" applyAlignment="0" applyProtection="0"/>
    <xf numFmtId="0" fontId="54" fillId="6" borderId="4" applyNumberFormat="0" applyAlignment="0" applyProtection="0"/>
    <xf numFmtId="0" fontId="55" fillId="0" borderId="6" applyNumberFormat="0" applyFill="0" applyAlignment="0" applyProtection="0"/>
    <xf numFmtId="0" fontId="56" fillId="7" borderId="7" applyNumberFormat="0" applyAlignment="0" applyProtection="0"/>
    <xf numFmtId="0" fontId="57" fillId="0" borderId="0" applyNumberFormat="0" applyFill="0" applyBorder="0" applyAlignment="0" applyProtection="0"/>
    <xf numFmtId="0" fontId="6" fillId="8" borderId="8" applyNumberFormat="0" applyFont="0" applyAlignment="0" applyProtection="0"/>
    <xf numFmtId="0" fontId="58" fillId="0" borderId="0" applyNumberFormat="0" applyFill="0" applyBorder="0" applyAlignment="0" applyProtection="0"/>
    <xf numFmtId="0" fontId="59" fillId="0" borderId="9" applyNumberFormat="0" applyFill="0" applyAlignment="0" applyProtection="0"/>
    <xf numFmtId="0" fontId="44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44" fillId="24" borderId="0" applyNumberFormat="0" applyBorder="0" applyAlignment="0" applyProtection="0"/>
    <xf numFmtId="0" fontId="44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44" fillId="28" borderId="0" applyNumberFormat="0" applyBorder="0" applyAlignment="0" applyProtection="0"/>
    <xf numFmtId="0" fontId="44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44" fillId="32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44" fontId="11" fillId="0" borderId="0" applyFont="0" applyFill="0" applyBorder="0" applyAlignment="0" applyProtection="0"/>
    <xf numFmtId="0" fontId="3" fillId="0" borderId="0"/>
    <xf numFmtId="166" fontId="72" fillId="0" borderId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" fontId="7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46" borderId="0"/>
    <xf numFmtId="0" fontId="80" fillId="47" borderId="0" applyNumberFormat="0" applyBorder="0" applyAlignment="0" applyProtection="0"/>
    <xf numFmtId="0" fontId="81" fillId="48" borderId="0" applyNumberFormat="0" applyBorder="0" applyAlignment="0" applyProtection="0"/>
    <xf numFmtId="0" fontId="81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1" fillId="52" borderId="0" applyNumberFormat="0" applyBorder="0" applyAlignment="0" applyProtection="0"/>
    <xf numFmtId="0" fontId="81" fillId="53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1" fillId="56" borderId="0" applyNumberFormat="0" applyBorder="0" applyAlignment="0" applyProtection="0"/>
    <xf numFmtId="0" fontId="81" fillId="57" borderId="0" applyNumberFormat="0" applyBorder="0" applyAlignment="0" applyProtection="0"/>
    <xf numFmtId="0" fontId="80" fillId="58" borderId="0" applyNumberFormat="0" applyBorder="0" applyAlignment="0" applyProtection="0"/>
    <xf numFmtId="0" fontId="80" fillId="59" borderId="0" applyNumberFormat="0" applyBorder="0" applyAlignment="0" applyProtection="0"/>
    <xf numFmtId="0" fontId="81" fillId="52" borderId="0" applyNumberFormat="0" applyBorder="0" applyAlignment="0" applyProtection="0"/>
    <xf numFmtId="0" fontId="81" fillId="60" borderId="0" applyNumberFormat="0" applyBorder="0" applyAlignment="0" applyProtection="0"/>
    <xf numFmtId="0" fontId="80" fillId="53" borderId="0" applyNumberFormat="0" applyBorder="0" applyAlignment="0" applyProtection="0"/>
    <xf numFmtId="0" fontId="80" fillId="50" borderId="0" applyNumberFormat="0" applyBorder="0" applyAlignment="0" applyProtection="0"/>
    <xf numFmtId="0" fontId="81" fillId="61" borderId="0" applyNumberFormat="0" applyBorder="0" applyAlignment="0" applyProtection="0"/>
    <xf numFmtId="0" fontId="81" fillId="62" borderId="0" applyNumberFormat="0" applyBorder="0" applyAlignment="0" applyProtection="0"/>
    <xf numFmtId="0" fontId="80" fillId="50" borderId="0" applyNumberFormat="0" applyBorder="0" applyAlignment="0" applyProtection="0"/>
    <xf numFmtId="0" fontId="80" fillId="63" borderId="0" applyNumberFormat="0" applyBorder="0" applyAlignment="0" applyProtection="0"/>
    <xf numFmtId="0" fontId="81" fillId="64" borderId="0" applyNumberFormat="0" applyBorder="0" applyAlignment="0" applyProtection="0"/>
    <xf numFmtId="0" fontId="81" fillId="65" borderId="0" applyNumberFormat="0" applyBorder="0" applyAlignment="0" applyProtection="0"/>
    <xf numFmtId="0" fontId="80" fillId="66" borderId="0" applyNumberFormat="0" applyBorder="0" applyAlignment="0" applyProtection="0"/>
    <xf numFmtId="0" fontId="82" fillId="64" borderId="0" applyNumberFormat="0" applyBorder="0" applyAlignment="0" applyProtection="0"/>
    <xf numFmtId="0" fontId="83" fillId="67" borderId="35" applyNumberFormat="0" applyAlignment="0" applyProtection="0"/>
    <xf numFmtId="0" fontId="84" fillId="59" borderId="36" applyNumberFormat="0" applyAlignment="0" applyProtection="0"/>
    <xf numFmtId="0" fontId="85" fillId="68" borderId="0" applyNumberFormat="0" applyBorder="0" applyAlignment="0" applyProtection="0"/>
    <xf numFmtId="0" fontId="85" fillId="69" borderId="0" applyNumberFormat="0" applyBorder="0" applyAlignment="0" applyProtection="0"/>
    <xf numFmtId="0" fontId="85" fillId="70" borderId="0" applyNumberFormat="0" applyBorder="0" applyAlignment="0" applyProtection="0"/>
    <xf numFmtId="0" fontId="81" fillId="57" borderId="0" applyNumberFormat="0" applyBorder="0" applyAlignment="0" applyProtection="0"/>
    <xf numFmtId="0" fontId="86" fillId="0" borderId="37" applyNumberFormat="0" applyFill="0" applyAlignment="0" applyProtection="0"/>
    <xf numFmtId="0" fontId="87" fillId="0" borderId="38" applyNumberFormat="0" applyFill="0" applyAlignment="0" applyProtection="0"/>
    <xf numFmtId="0" fontId="88" fillId="0" borderId="39" applyNumberFormat="0" applyFill="0" applyAlignment="0" applyProtection="0"/>
    <xf numFmtId="0" fontId="88" fillId="0" borderId="0" applyNumberFormat="0" applyFill="0" applyBorder="0" applyAlignment="0" applyProtection="0"/>
    <xf numFmtId="0" fontId="89" fillId="65" borderId="35" applyNumberFormat="0" applyAlignment="0" applyProtection="0"/>
    <xf numFmtId="0" fontId="90" fillId="0" borderId="40" applyNumberFormat="0" applyFill="0" applyAlignment="0" applyProtection="0"/>
    <xf numFmtId="0" fontId="90" fillId="65" borderId="0" applyNumberFormat="0" applyBorder="0" applyAlignment="0" applyProtection="0"/>
    <xf numFmtId="0" fontId="74" fillId="64" borderId="35" applyNumberFormat="0" applyFont="0" applyAlignment="0" applyProtection="0"/>
    <xf numFmtId="0" fontId="91" fillId="67" borderId="41" applyNumberFormat="0" applyAlignment="0" applyProtection="0"/>
    <xf numFmtId="4" fontId="74" fillId="71" borderId="35" applyNumberFormat="0" applyProtection="0">
      <alignment vertical="center"/>
    </xf>
    <xf numFmtId="4" fontId="94" fillId="45" borderId="35" applyNumberFormat="0" applyProtection="0">
      <alignment vertical="center"/>
    </xf>
    <xf numFmtId="4" fontId="74" fillId="45" borderId="35" applyNumberFormat="0" applyProtection="0">
      <alignment horizontal="left" vertical="center" indent="1"/>
    </xf>
    <xf numFmtId="0" fontId="77" fillId="71" borderId="42" applyNumberFormat="0" applyProtection="0">
      <alignment horizontal="left" vertical="top" indent="1"/>
    </xf>
    <xf numFmtId="4" fontId="74" fillId="72" borderId="35" applyNumberFormat="0" applyProtection="0">
      <alignment horizontal="left" vertical="center" indent="1"/>
    </xf>
    <xf numFmtId="4" fontId="74" fillId="73" borderId="35" applyNumberFormat="0" applyProtection="0">
      <alignment horizontal="right" vertical="center"/>
    </xf>
    <xf numFmtId="4" fontId="74" fillId="74" borderId="35" applyNumberFormat="0" applyProtection="0">
      <alignment horizontal="right" vertical="center"/>
    </xf>
    <xf numFmtId="4" fontId="74" fillId="75" borderId="43" applyNumberFormat="0" applyProtection="0">
      <alignment horizontal="right" vertical="center"/>
    </xf>
    <xf numFmtId="4" fontId="74" fillId="76" borderId="35" applyNumberFormat="0" applyProtection="0">
      <alignment horizontal="right" vertical="center"/>
    </xf>
    <xf numFmtId="4" fontId="74" fillId="77" borderId="35" applyNumberFormat="0" applyProtection="0">
      <alignment horizontal="right" vertical="center"/>
    </xf>
    <xf numFmtId="4" fontId="74" fillId="78" borderId="35" applyNumberFormat="0" applyProtection="0">
      <alignment horizontal="right" vertical="center"/>
    </xf>
    <xf numFmtId="4" fontId="74" fillId="79" borderId="35" applyNumberFormat="0" applyProtection="0">
      <alignment horizontal="right" vertical="center"/>
    </xf>
    <xf numFmtId="4" fontId="74" fillId="80" borderId="35" applyNumberFormat="0" applyProtection="0">
      <alignment horizontal="right" vertical="center"/>
    </xf>
    <xf numFmtId="4" fontId="74" fillId="81" borderId="35" applyNumberFormat="0" applyProtection="0">
      <alignment horizontal="right" vertical="center"/>
    </xf>
    <xf numFmtId="4" fontId="74" fillId="82" borderId="43" applyNumberFormat="0" applyProtection="0">
      <alignment horizontal="left" vertical="center" indent="1"/>
    </xf>
    <xf numFmtId="4" fontId="39" fillId="83" borderId="43" applyNumberFormat="0" applyProtection="0">
      <alignment horizontal="left" vertical="center" indent="1"/>
    </xf>
    <xf numFmtId="4" fontId="39" fillId="83" borderId="43" applyNumberFormat="0" applyProtection="0">
      <alignment horizontal="left" vertical="center" indent="1"/>
    </xf>
    <xf numFmtId="4" fontId="74" fillId="84" borderId="35" applyNumberFormat="0" applyProtection="0">
      <alignment horizontal="right" vertical="center"/>
    </xf>
    <xf numFmtId="4" fontId="74" fillId="85" borderId="43" applyNumberFormat="0" applyProtection="0">
      <alignment horizontal="left" vertical="center" indent="1"/>
    </xf>
    <xf numFmtId="4" fontId="74" fillId="84" borderId="43" applyNumberFormat="0" applyProtection="0">
      <alignment horizontal="left" vertical="center" indent="1"/>
    </xf>
    <xf numFmtId="0" fontId="74" fillId="86" borderId="35" applyNumberFormat="0" applyProtection="0">
      <alignment horizontal="left" vertical="center" indent="1"/>
    </xf>
    <xf numFmtId="0" fontId="74" fillId="83" borderId="42" applyNumberFormat="0" applyProtection="0">
      <alignment horizontal="left" vertical="top" indent="1"/>
    </xf>
    <xf numFmtId="0" fontId="74" fillId="87" borderId="35" applyNumberFormat="0" applyProtection="0">
      <alignment horizontal="left" vertical="center" indent="1"/>
    </xf>
    <xf numFmtId="0" fontId="74" fillId="84" borderId="42" applyNumberFormat="0" applyProtection="0">
      <alignment horizontal="left" vertical="top" indent="1"/>
    </xf>
    <xf numFmtId="0" fontId="74" fillId="88" borderId="35" applyNumberFormat="0" applyProtection="0">
      <alignment horizontal="left" vertical="center" indent="1"/>
    </xf>
    <xf numFmtId="0" fontId="74" fillId="88" borderId="42" applyNumberFormat="0" applyProtection="0">
      <alignment horizontal="left" vertical="top" indent="1"/>
    </xf>
    <xf numFmtId="0" fontId="74" fillId="85" borderId="35" applyNumberFormat="0" applyProtection="0">
      <alignment horizontal="left" vertical="center" indent="1"/>
    </xf>
    <xf numFmtId="0" fontId="74" fillId="85" borderId="42" applyNumberFormat="0" applyProtection="0">
      <alignment horizontal="left" vertical="top" indent="1"/>
    </xf>
    <xf numFmtId="0" fontId="74" fillId="89" borderId="44" applyNumberFormat="0">
      <protection locked="0"/>
    </xf>
    <xf numFmtId="0" fontId="75" fillId="83" borderId="45" applyBorder="0"/>
    <xf numFmtId="4" fontId="76" fillId="90" borderId="42" applyNumberFormat="0" applyProtection="0">
      <alignment vertical="center"/>
    </xf>
    <xf numFmtId="4" fontId="94" fillId="91" borderId="34" applyNumberFormat="0" applyProtection="0">
      <alignment vertical="center"/>
    </xf>
    <xf numFmtId="4" fontId="76" fillId="86" borderId="42" applyNumberFormat="0" applyProtection="0">
      <alignment horizontal="left" vertical="center" indent="1"/>
    </xf>
    <xf numFmtId="0" fontId="76" fillId="90" borderId="42" applyNumberFormat="0" applyProtection="0">
      <alignment horizontal="left" vertical="top" indent="1"/>
    </xf>
    <xf numFmtId="4" fontId="74" fillId="0" borderId="35" applyNumberFormat="0" applyProtection="0">
      <alignment horizontal="right" vertical="center"/>
    </xf>
    <xf numFmtId="4" fontId="94" fillId="92" borderId="35" applyNumberFormat="0" applyProtection="0">
      <alignment horizontal="right" vertical="center"/>
    </xf>
    <xf numFmtId="4" fontId="74" fillId="72" borderId="35" applyNumberFormat="0" applyProtection="0">
      <alignment horizontal="left" vertical="center" indent="1"/>
    </xf>
    <xf numFmtId="0" fontId="76" fillId="84" borderId="42" applyNumberFormat="0" applyProtection="0">
      <alignment horizontal="left" vertical="top" indent="1"/>
    </xf>
    <xf numFmtId="4" fontId="78" fillId="93" borderId="43" applyNumberFormat="0" applyProtection="0">
      <alignment horizontal="left" vertical="center" indent="1"/>
    </xf>
    <xf numFmtId="0" fontId="74" fillId="94" borderId="34"/>
    <xf numFmtId="4" fontId="79" fillId="89" borderId="35" applyNumberFormat="0" applyProtection="0">
      <alignment horizontal="right" vertical="center"/>
    </xf>
    <xf numFmtId="0" fontId="92" fillId="0" borderId="0" applyNumberFormat="0" applyFill="0" applyBorder="0" applyAlignment="0" applyProtection="0"/>
    <xf numFmtId="0" fontId="85" fillId="0" borderId="46" applyNumberFormat="0" applyFill="0" applyAlignment="0" applyProtection="0"/>
    <xf numFmtId="0" fontId="93" fillId="0" borderId="0" applyNumberFormat="0" applyFill="0" applyBorder="0" applyAlignment="0" applyProtection="0"/>
    <xf numFmtId="0" fontId="80" fillId="47" borderId="0" applyNumberFormat="0" applyBorder="0" applyAlignment="0" applyProtection="0"/>
    <xf numFmtId="0" fontId="80" fillId="51" borderId="0" applyNumberFormat="0" applyBorder="0" applyAlignment="0" applyProtection="0"/>
    <xf numFmtId="0" fontId="80" fillId="55" borderId="0" applyNumberFormat="0" applyBorder="0" applyAlignment="0" applyProtection="0"/>
    <xf numFmtId="0" fontId="80" fillId="59" borderId="0" applyNumberFormat="0" applyBorder="0" applyAlignment="0" applyProtection="0"/>
    <xf numFmtId="0" fontId="80" fillId="50" borderId="0" applyNumberFormat="0" applyBorder="0" applyAlignment="0" applyProtection="0"/>
    <xf numFmtId="0" fontId="80" fillId="63" borderId="0" applyNumberFormat="0" applyBorder="0" applyAlignment="0" applyProtection="0"/>
    <xf numFmtId="0" fontId="80" fillId="47" borderId="0" applyNumberFormat="0" applyBorder="0" applyAlignment="0" applyProtection="0"/>
    <xf numFmtId="0" fontId="80" fillId="51" borderId="0" applyNumberFormat="0" applyBorder="0" applyAlignment="0" applyProtection="0"/>
    <xf numFmtId="0" fontId="80" fillId="55" borderId="0" applyNumberFormat="0" applyBorder="0" applyAlignment="0" applyProtection="0"/>
    <xf numFmtId="0" fontId="80" fillId="59" borderId="0" applyNumberFormat="0" applyBorder="0" applyAlignment="0" applyProtection="0"/>
    <xf numFmtId="0" fontId="80" fillId="50" borderId="0" applyNumberFormat="0" applyBorder="0" applyAlignment="0" applyProtection="0"/>
    <xf numFmtId="0" fontId="80" fillId="63" borderId="0" applyNumberFormat="0" applyBorder="0" applyAlignment="0" applyProtection="0"/>
    <xf numFmtId="0" fontId="80" fillId="47" borderId="0" applyNumberFormat="0" applyBorder="0" applyAlignment="0" applyProtection="0"/>
    <xf numFmtId="0" fontId="80" fillId="51" borderId="0" applyNumberFormat="0" applyBorder="0" applyAlignment="0" applyProtection="0"/>
    <xf numFmtId="0" fontId="80" fillId="55" borderId="0" applyNumberFormat="0" applyBorder="0" applyAlignment="0" applyProtection="0"/>
    <xf numFmtId="0" fontId="80" fillId="59" borderId="0" applyNumberFormat="0" applyBorder="0" applyAlignment="0" applyProtection="0"/>
    <xf numFmtId="0" fontId="80" fillId="50" borderId="0" applyNumberFormat="0" applyBorder="0" applyAlignment="0" applyProtection="0"/>
    <xf numFmtId="0" fontId="80" fillId="63" borderId="0" applyNumberFormat="0" applyBorder="0" applyAlignment="0" applyProtection="0"/>
    <xf numFmtId="0" fontId="80" fillId="47" borderId="0" applyNumberFormat="0" applyBorder="0" applyAlignment="0" applyProtection="0"/>
    <xf numFmtId="0" fontId="80" fillId="51" borderId="0" applyNumberFormat="0" applyBorder="0" applyAlignment="0" applyProtection="0"/>
    <xf numFmtId="0" fontId="80" fillId="55" borderId="0" applyNumberFormat="0" applyBorder="0" applyAlignment="0" applyProtection="0"/>
    <xf numFmtId="0" fontId="80" fillId="59" borderId="0" applyNumberFormat="0" applyBorder="0" applyAlignment="0" applyProtection="0"/>
    <xf numFmtId="0" fontId="80" fillId="50" borderId="0" applyNumberFormat="0" applyBorder="0" applyAlignment="0" applyProtection="0"/>
    <xf numFmtId="0" fontId="80" fillId="63" borderId="0" applyNumberFormat="0" applyBorder="0" applyAlignment="0" applyProtection="0"/>
    <xf numFmtId="0" fontId="80" fillId="47" borderId="0" applyNumberFormat="0" applyBorder="0" applyAlignment="0" applyProtection="0"/>
    <xf numFmtId="0" fontId="80" fillId="51" borderId="0" applyNumberFormat="0" applyBorder="0" applyAlignment="0" applyProtection="0"/>
    <xf numFmtId="0" fontId="80" fillId="55" borderId="0" applyNumberFormat="0" applyBorder="0" applyAlignment="0" applyProtection="0"/>
    <xf numFmtId="0" fontId="80" fillId="59" borderId="0" applyNumberFormat="0" applyBorder="0" applyAlignment="0" applyProtection="0"/>
    <xf numFmtId="0" fontId="80" fillId="50" borderId="0" applyNumberFormat="0" applyBorder="0" applyAlignment="0" applyProtection="0"/>
    <xf numFmtId="0" fontId="80" fillId="63" borderId="0" applyNumberFormat="0" applyBorder="0" applyAlignment="0" applyProtection="0"/>
    <xf numFmtId="0" fontId="74" fillId="46" borderId="0"/>
    <xf numFmtId="0" fontId="80" fillId="47" borderId="0" applyNumberFormat="0" applyBorder="0" applyAlignment="0" applyProtection="0"/>
    <xf numFmtId="0" fontId="80" fillId="51" borderId="0" applyNumberFormat="0" applyBorder="0" applyAlignment="0" applyProtection="0"/>
    <xf numFmtId="0" fontId="80" fillId="55" borderId="0" applyNumberFormat="0" applyBorder="0" applyAlignment="0" applyProtection="0"/>
    <xf numFmtId="0" fontId="80" fillId="59" borderId="0" applyNumberFormat="0" applyBorder="0" applyAlignment="0" applyProtection="0"/>
    <xf numFmtId="0" fontId="80" fillId="50" borderId="0" applyNumberFormat="0" applyBorder="0" applyAlignment="0" applyProtection="0"/>
    <xf numFmtId="0" fontId="80" fillId="63" borderId="0" applyNumberFormat="0" applyBorder="0" applyAlignment="0" applyProtection="0"/>
    <xf numFmtId="0" fontId="80" fillId="47" borderId="0" applyNumberFormat="0" applyBorder="0" applyAlignment="0" applyProtection="0"/>
    <xf numFmtId="0" fontId="80" fillId="51" borderId="0" applyNumberFormat="0" applyBorder="0" applyAlignment="0" applyProtection="0"/>
    <xf numFmtId="0" fontId="80" fillId="55" borderId="0" applyNumberFormat="0" applyBorder="0" applyAlignment="0" applyProtection="0"/>
    <xf numFmtId="0" fontId="80" fillId="59" borderId="0" applyNumberFormat="0" applyBorder="0" applyAlignment="0" applyProtection="0"/>
    <xf numFmtId="0" fontId="80" fillId="50" borderId="0" applyNumberFormat="0" applyBorder="0" applyAlignment="0" applyProtection="0"/>
    <xf numFmtId="0" fontId="80" fillId="63" borderId="0" applyNumberFormat="0" applyBorder="0" applyAlignment="0" applyProtection="0"/>
    <xf numFmtId="0" fontId="80" fillId="47" borderId="0" applyNumberFormat="0" applyBorder="0" applyAlignment="0" applyProtection="0"/>
    <xf numFmtId="0" fontId="80" fillId="51" borderId="0" applyNumberFormat="0" applyBorder="0" applyAlignment="0" applyProtection="0"/>
    <xf numFmtId="0" fontId="80" fillId="55" borderId="0" applyNumberFormat="0" applyBorder="0" applyAlignment="0" applyProtection="0"/>
    <xf numFmtId="0" fontId="80" fillId="59" borderId="0" applyNumberFormat="0" applyBorder="0" applyAlignment="0" applyProtection="0"/>
    <xf numFmtId="0" fontId="80" fillId="50" borderId="0" applyNumberFormat="0" applyBorder="0" applyAlignment="0" applyProtection="0"/>
    <xf numFmtId="0" fontId="80" fillId="63" borderId="0" applyNumberFormat="0" applyBorder="0" applyAlignment="0" applyProtection="0"/>
    <xf numFmtId="0" fontId="74" fillId="46" borderId="0"/>
    <xf numFmtId="4" fontId="74" fillId="72" borderId="35" applyNumberFormat="0" applyProtection="0">
      <alignment horizontal="left" vertical="center" indent="1"/>
    </xf>
    <xf numFmtId="4" fontId="74" fillId="72" borderId="35" applyNumberFormat="0" applyProtection="0">
      <alignment horizontal="left" vertical="center" indent="1"/>
    </xf>
    <xf numFmtId="4" fontId="74" fillId="45" borderId="35" applyNumberFormat="0" applyProtection="0">
      <alignment horizontal="left" vertical="center" indent="1"/>
    </xf>
    <xf numFmtId="0" fontId="74" fillId="85" borderId="35" applyNumberFormat="0" applyProtection="0">
      <alignment horizontal="left" vertical="center" indent="1"/>
    </xf>
    <xf numFmtId="4" fontId="74" fillId="0" borderId="35" applyNumberFormat="0" applyProtection="0">
      <alignment horizontal="right" vertical="center"/>
    </xf>
    <xf numFmtId="4" fontId="74" fillId="71" borderId="35" applyNumberFormat="0" applyProtection="0">
      <alignment vertical="center"/>
    </xf>
    <xf numFmtId="0" fontId="74" fillId="88" borderId="35" applyNumberFormat="0" applyProtection="0">
      <alignment horizontal="left" vertical="center" indent="1"/>
    </xf>
    <xf numFmtId="0" fontId="74" fillId="87" borderId="35" applyNumberFormat="0" applyProtection="0">
      <alignment horizontal="left" vertical="center" indent="1"/>
    </xf>
    <xf numFmtId="0" fontId="74" fillId="86" borderId="35" applyNumberFormat="0" applyProtection="0">
      <alignment horizontal="left" vertical="center" indent="1"/>
    </xf>
    <xf numFmtId="0" fontId="74" fillId="46" borderId="0"/>
    <xf numFmtId="0" fontId="74" fillId="46" borderId="0"/>
    <xf numFmtId="166" fontId="72" fillId="0" borderId="0"/>
    <xf numFmtId="40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45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58">
    <xf numFmtId="0" fontId="0" fillId="0" borderId="0" xfId="0"/>
    <xf numFmtId="37" fontId="28" fillId="0" borderId="0" xfId="0" applyNumberFormat="1" applyFont="1" applyFill="1" applyBorder="1" applyAlignment="1">
      <alignment horizontal="left" vertical="center"/>
    </xf>
    <xf numFmtId="37" fontId="28" fillId="0" borderId="0" xfId="0" applyNumberFormat="1" applyFont="1" applyFill="1" applyBorder="1" applyAlignment="1">
      <alignment horizontal="right" vertical="center"/>
    </xf>
    <xf numFmtId="0" fontId="29" fillId="0" borderId="0" xfId="0" applyFont="1"/>
    <xf numFmtId="37" fontId="0" fillId="0" borderId="0" xfId="0" applyNumberFormat="1"/>
    <xf numFmtId="0" fontId="30" fillId="0" borderId="0" xfId="0" applyFont="1"/>
    <xf numFmtId="0" fontId="29" fillId="0" borderId="0" xfId="0" applyFont="1" applyFill="1"/>
    <xf numFmtId="0" fontId="0" fillId="0" borderId="0" xfId="0" applyFill="1"/>
    <xf numFmtId="37" fontId="29" fillId="0" borderId="0" xfId="0" applyNumberFormat="1" applyFont="1" applyAlignment="1">
      <alignment horizontal="center"/>
    </xf>
    <xf numFmtId="0" fontId="29" fillId="0" borderId="0" xfId="0" applyNumberFormat="1" applyFont="1" applyAlignment="1">
      <alignment horizontal="center" vertical="top"/>
    </xf>
    <xf numFmtId="0" fontId="31" fillId="0" borderId="0" xfId="0" applyFont="1" applyAlignment="1">
      <alignment horizontal="center"/>
    </xf>
    <xf numFmtId="37" fontId="29" fillId="0" borderId="10" xfId="0" applyNumberFormat="1" applyFont="1" applyBorder="1" applyAlignment="1">
      <alignment horizontal="center" vertical="top"/>
    </xf>
    <xf numFmtId="0" fontId="29" fillId="0" borderId="10" xfId="0" applyFont="1" applyFill="1" applyBorder="1" applyAlignment="1">
      <alignment horizontal="center" vertical="top"/>
    </xf>
    <xf numFmtId="0" fontId="32" fillId="0" borderId="0" xfId="0" applyFont="1" applyAlignment="1">
      <alignment horizontal="center"/>
    </xf>
    <xf numFmtId="0" fontId="33" fillId="0" borderId="0" xfId="0" applyFont="1"/>
    <xf numFmtId="37" fontId="34" fillId="0" borderId="0" xfId="0" applyNumberFormat="1" applyFont="1"/>
    <xf numFmtId="0" fontId="34" fillId="0" borderId="0" xfId="0" applyFont="1"/>
    <xf numFmtId="37" fontId="34" fillId="0" borderId="10" xfId="0" applyNumberFormat="1" applyFont="1" applyFill="1" applyBorder="1"/>
    <xf numFmtId="37" fontId="35" fillId="0" borderId="0" xfId="0" applyNumberFormat="1" applyFont="1"/>
    <xf numFmtId="37" fontId="34" fillId="0" borderId="11" xfId="0" applyNumberFormat="1" applyFont="1" applyBorder="1"/>
    <xf numFmtId="37" fontId="34" fillId="0" borderId="0" xfId="0" applyNumberFormat="1" applyFont="1" applyBorder="1"/>
    <xf numFmtId="37" fontId="34" fillId="0" borderId="0" xfId="1" applyNumberFormat="1" applyFont="1" applyBorder="1"/>
    <xf numFmtId="10" fontId="34" fillId="0" borderId="0" xfId="1" applyNumberFormat="1" applyFont="1" applyFill="1" applyBorder="1"/>
    <xf numFmtId="10" fontId="34" fillId="0" borderId="0" xfId="1" applyNumberFormat="1" applyFont="1" applyFill="1" applyBorder="1" applyProtection="1"/>
    <xf numFmtId="10" fontId="34" fillId="0" borderId="12" xfId="1" applyNumberFormat="1" applyFont="1" applyFill="1" applyBorder="1"/>
    <xf numFmtId="10" fontId="0" fillId="0" borderId="0" xfId="1" applyNumberFormat="1" applyFont="1"/>
    <xf numFmtId="10" fontId="34" fillId="0" borderId="0" xfId="1" applyNumberFormat="1" applyFont="1" applyAlignment="1">
      <alignment vertical="top"/>
    </xf>
    <xf numFmtId="10" fontId="34" fillId="0" borderId="0" xfId="1" applyNumberFormat="1" applyFont="1" applyBorder="1" applyAlignment="1">
      <alignment vertical="top"/>
    </xf>
    <xf numFmtId="10" fontId="34" fillId="0" borderId="10" xfId="1" applyNumberFormat="1" applyFont="1" applyBorder="1" applyAlignment="1">
      <alignment vertical="top"/>
    </xf>
    <xf numFmtId="0" fontId="36" fillId="0" borderId="0" xfId="0" applyFont="1"/>
    <xf numFmtId="0" fontId="29" fillId="33" borderId="13" xfId="0" applyFont="1" applyFill="1" applyBorder="1" applyAlignment="1">
      <alignment horizontal="left"/>
    </xf>
    <xf numFmtId="0" fontId="0" fillId="33" borderId="14" xfId="0" applyFill="1" applyBorder="1"/>
    <xf numFmtId="37" fontId="0" fillId="33" borderId="14" xfId="0" applyNumberFormat="1" applyFill="1" applyBorder="1"/>
    <xf numFmtId="49" fontId="0" fillId="0" borderId="0" xfId="0" applyNumberFormat="1"/>
    <xf numFmtId="165" fontId="37" fillId="0" borderId="0" xfId="1" applyNumberFormat="1" applyFont="1" applyFill="1" applyAlignment="1">
      <alignment vertical="top"/>
    </xf>
    <xf numFmtId="10" fontId="37" fillId="0" borderId="0" xfId="1" applyNumberFormat="1" applyFont="1" applyAlignment="1">
      <alignment vertical="top"/>
    </xf>
    <xf numFmtId="37" fontId="0" fillId="0" borderId="10" xfId="0" applyNumberFormat="1" applyBorder="1"/>
    <xf numFmtId="0" fontId="0" fillId="0" borderId="0" xfId="0" applyNumberFormat="1" applyFont="1" applyFill="1" applyBorder="1" applyAlignment="1">
      <alignment horizontal="center"/>
    </xf>
    <xf numFmtId="37" fontId="28" fillId="0" borderId="0" xfId="0" applyNumberFormat="1" applyFont="1" applyFill="1" applyBorder="1" applyAlignment="1">
      <alignment horizontal="center" vertical="center"/>
    </xf>
    <xf numFmtId="0" fontId="38" fillId="0" borderId="0" xfId="0" applyFont="1" applyAlignment="1"/>
    <xf numFmtId="37" fontId="0" fillId="0" borderId="0" xfId="0" applyNumberFormat="1" applyBorder="1"/>
    <xf numFmtId="0" fontId="29" fillId="0" borderId="0" xfId="61" applyFont="1"/>
    <xf numFmtId="0" fontId="34" fillId="0" borderId="0" xfId="61"/>
    <xf numFmtId="0" fontId="29" fillId="0" borderId="0" xfId="61" applyFont="1" applyAlignment="1">
      <alignment horizontal="center" vertical="top"/>
    </xf>
    <xf numFmtId="0" fontId="29" fillId="0" borderId="10" xfId="61" applyFont="1" applyBorder="1" applyAlignment="1">
      <alignment horizontal="center" vertical="top"/>
    </xf>
    <xf numFmtId="0" fontId="29" fillId="0" borderId="10" xfId="61" applyFont="1" applyFill="1" applyBorder="1" applyAlignment="1">
      <alignment horizontal="center" vertical="top"/>
    </xf>
    <xf numFmtId="0" fontId="32" fillId="0" borderId="0" xfId="61" applyFont="1" applyAlignment="1">
      <alignment horizontal="center"/>
    </xf>
    <xf numFmtId="0" fontId="33" fillId="0" borderId="0" xfId="61" applyFont="1"/>
    <xf numFmtId="0" fontId="34" fillId="0" borderId="0" xfId="61" applyFont="1"/>
    <xf numFmtId="164" fontId="34" fillId="0" borderId="0" xfId="61" applyNumberFormat="1" applyFont="1" applyBorder="1"/>
    <xf numFmtId="165" fontId="34" fillId="0" borderId="0" xfId="62" applyNumberFormat="1" applyFont="1" applyBorder="1"/>
    <xf numFmtId="10" fontId="34" fillId="0" borderId="0" xfId="61" applyNumberFormat="1" applyFont="1" applyFill="1" applyBorder="1"/>
    <xf numFmtId="10" fontId="34" fillId="0" borderId="0" xfId="61" applyNumberFormat="1" applyFont="1" applyFill="1" applyBorder="1" applyProtection="1"/>
    <xf numFmtId="10" fontId="34" fillId="0" borderId="12" xfId="61" applyNumberFormat="1" applyFont="1" applyFill="1" applyBorder="1"/>
    <xf numFmtId="165" fontId="34" fillId="0" borderId="0" xfId="62" applyNumberFormat="1" applyFont="1" applyAlignment="1">
      <alignment vertical="top"/>
    </xf>
    <xf numFmtId="10" fontId="34" fillId="0" borderId="0" xfId="59" applyNumberFormat="1" applyFont="1" applyBorder="1">
      <alignment vertical="top"/>
    </xf>
    <xf numFmtId="10" fontId="34" fillId="0" borderId="0" xfId="59" applyNumberFormat="1" applyFont="1">
      <alignment vertical="top"/>
    </xf>
    <xf numFmtId="10" fontId="34" fillId="0" borderId="0" xfId="62" applyNumberFormat="1" applyFont="1" applyAlignment="1">
      <alignment vertical="top"/>
    </xf>
    <xf numFmtId="10" fontId="34" fillId="0" borderId="10" xfId="59" applyNumberFormat="1" applyFont="1" applyBorder="1">
      <alignment vertical="top"/>
    </xf>
    <xf numFmtId="10" fontId="34" fillId="0" borderId="10" xfId="62" applyNumberFormat="1" applyFont="1" applyBorder="1" applyAlignment="1">
      <alignment vertical="top"/>
    </xf>
    <xf numFmtId="10" fontId="34" fillId="0" borderId="0" xfId="61" applyNumberFormat="1"/>
    <xf numFmtId="0" fontId="34" fillId="0" borderId="0" xfId="61" applyAlignment="1">
      <alignment horizontal="center"/>
    </xf>
    <xf numFmtId="0" fontId="42" fillId="0" borderId="0" xfId="61" applyFont="1"/>
    <xf numFmtId="37" fontId="0" fillId="0" borderId="0" xfId="0" applyNumberFormat="1" applyFill="1"/>
    <xf numFmtId="37" fontId="0" fillId="33" borderId="15" xfId="0" applyNumberFormat="1" applyFill="1" applyBorder="1"/>
    <xf numFmtId="37" fontId="34" fillId="0" borderId="0" xfId="61" applyNumberFormat="1" applyFont="1"/>
    <xf numFmtId="37" fontId="34" fillId="0" borderId="0" xfId="61" applyNumberFormat="1"/>
    <xf numFmtId="37" fontId="41" fillId="0" borderId="0" xfId="61" applyNumberFormat="1" applyFont="1"/>
    <xf numFmtId="37" fontId="35" fillId="0" borderId="0" xfId="61" applyNumberFormat="1" applyFont="1"/>
    <xf numFmtId="37" fontId="34" fillId="0" borderId="10" xfId="61" applyNumberFormat="1" applyFont="1" applyBorder="1"/>
    <xf numFmtId="37" fontId="34" fillId="0" borderId="10" xfId="61" applyNumberFormat="1" applyBorder="1"/>
    <xf numFmtId="37" fontId="34" fillId="0" borderId="11" xfId="61" applyNumberFormat="1" applyFont="1" applyBorder="1"/>
    <xf numFmtId="43" fontId="34" fillId="0" borderId="0" xfId="63" applyFont="1"/>
    <xf numFmtId="37" fontId="0" fillId="33" borderId="0" xfId="0" applyNumberFormat="1" applyFill="1" applyBorder="1"/>
    <xf numFmtId="49" fontId="28" fillId="0" borderId="0" xfId="0" applyNumberFormat="1" applyFont="1" applyFill="1" applyBorder="1" applyAlignment="1">
      <alignment horizontal="left" vertical="center"/>
    </xf>
    <xf numFmtId="0" fontId="24" fillId="0" borderId="0" xfId="0" applyFont="1"/>
    <xf numFmtId="10" fontId="34" fillId="0" borderId="0" xfId="1" applyNumberFormat="1" applyFont="1" applyFill="1" applyBorder="1" applyAlignment="1">
      <alignment vertical="top"/>
    </xf>
    <xf numFmtId="0" fontId="32" fillId="0" borderId="0" xfId="0" applyFont="1" applyFill="1" applyAlignment="1">
      <alignment horizontal="center"/>
    </xf>
    <xf numFmtId="0" fontId="26" fillId="0" borderId="0" xfId="0" applyFont="1" applyAlignment="1">
      <alignment horizontal="center"/>
    </xf>
    <xf numFmtId="3" fontId="0" fillId="0" borderId="0" xfId="0" applyNumberFormat="1"/>
    <xf numFmtId="9" fontId="0" fillId="0" borderId="0" xfId="0" applyNumberFormat="1"/>
    <xf numFmtId="0" fontId="0" fillId="0" borderId="0" xfId="0" applyFill="1" applyAlignment="1">
      <alignment horizontal="center"/>
    </xf>
    <xf numFmtId="0" fontId="30" fillId="0" borderId="0" xfId="61" quotePrefix="1" applyFont="1" applyAlignment="1">
      <alignment horizontal="center" vertical="top"/>
    </xf>
    <xf numFmtId="0" fontId="30" fillId="0" borderId="0" xfId="61" applyFont="1"/>
    <xf numFmtId="37" fontId="41" fillId="0" borderId="0" xfId="61" applyNumberFormat="1" applyFont="1" applyFill="1"/>
    <xf numFmtId="165" fontId="41" fillId="0" borderId="0" xfId="62" applyNumberFormat="1" applyFont="1" applyFill="1" applyAlignment="1">
      <alignment vertical="top"/>
    </xf>
    <xf numFmtId="49" fontId="0" fillId="0" borderId="0" xfId="0" applyNumberFormat="1" applyFill="1"/>
    <xf numFmtId="10" fontId="37" fillId="0" borderId="0" xfId="1" applyNumberFormat="1" applyFont="1" applyFill="1" applyAlignment="1">
      <alignment vertical="top"/>
    </xf>
    <xf numFmtId="10" fontId="0" fillId="0" borderId="0" xfId="1" applyNumberFormat="1" applyFont="1" applyFill="1"/>
    <xf numFmtId="37" fontId="0" fillId="0" borderId="27" xfId="0" applyNumberFormat="1" applyBorder="1"/>
    <xf numFmtId="167" fontId="0" fillId="0" borderId="0" xfId="63" applyNumberFormat="1" applyFont="1" applyFill="1"/>
    <xf numFmtId="0" fontId="0" fillId="0" borderId="28" xfId="0" applyBorder="1"/>
    <xf numFmtId="37" fontId="0" fillId="0" borderId="26" xfId="0" applyNumberFormat="1" applyBorder="1"/>
    <xf numFmtId="165" fontId="34" fillId="0" borderId="0" xfId="1" applyNumberFormat="1" applyFont="1" applyFill="1" applyAlignment="1">
      <alignment vertical="top"/>
    </xf>
    <xf numFmtId="37" fontId="0" fillId="0" borderId="25" xfId="0" applyNumberFormat="1" applyBorder="1"/>
    <xf numFmtId="37" fontId="0" fillId="0" borderId="31" xfId="0" applyNumberFormat="1" applyBorder="1"/>
    <xf numFmtId="37" fontId="0" fillId="0" borderId="30" xfId="0" applyNumberFormat="1" applyBorder="1"/>
    <xf numFmtId="0" fontId="0" fillId="0" borderId="29" xfId="0" applyBorder="1"/>
    <xf numFmtId="0" fontId="0" fillId="0" borderId="0" xfId="0" applyBorder="1"/>
    <xf numFmtId="37" fontId="0" fillId="0" borderId="28" xfId="0" applyNumberFormat="1" applyBorder="1"/>
    <xf numFmtId="37" fontId="0" fillId="0" borderId="29" xfId="0" applyNumberFormat="1" applyBorder="1"/>
    <xf numFmtId="37" fontId="0" fillId="0" borderId="32" xfId="0" applyNumberFormat="1" applyBorder="1"/>
    <xf numFmtId="167" fontId="0" fillId="34" borderId="25" xfId="63" applyNumberFormat="1" applyFont="1" applyFill="1" applyBorder="1"/>
    <xf numFmtId="37" fontId="28" fillId="34" borderId="26" xfId="0" applyNumberFormat="1" applyFont="1" applyFill="1" applyBorder="1" applyAlignment="1">
      <alignment horizontal="right" vertical="center"/>
    </xf>
    <xf numFmtId="37" fontId="28" fillId="34" borderId="27" xfId="0" applyNumberFormat="1" applyFont="1" applyFill="1" applyBorder="1" applyAlignment="1">
      <alignment horizontal="right" vertical="center"/>
    </xf>
    <xf numFmtId="167" fontId="0" fillId="34" borderId="28" xfId="63" applyNumberFormat="1" applyFont="1" applyFill="1" applyBorder="1"/>
    <xf numFmtId="37" fontId="28" fillId="34" borderId="0" xfId="0" applyNumberFormat="1" applyFont="1" applyFill="1" applyBorder="1" applyAlignment="1">
      <alignment horizontal="right" vertical="center"/>
    </xf>
    <xf numFmtId="37" fontId="28" fillId="34" borderId="29" xfId="0" applyNumberFormat="1" applyFont="1" applyFill="1" applyBorder="1" applyAlignment="1">
      <alignment horizontal="right" vertical="center"/>
    </xf>
    <xf numFmtId="167" fontId="0" fillId="34" borderId="30" xfId="63" applyNumberFormat="1" applyFont="1" applyFill="1" applyBorder="1"/>
    <xf numFmtId="37" fontId="28" fillId="34" borderId="31" xfId="0" applyNumberFormat="1" applyFont="1" applyFill="1" applyBorder="1" applyAlignment="1">
      <alignment horizontal="right" vertical="center"/>
    </xf>
    <xf numFmtId="37" fontId="28" fillId="34" borderId="32" xfId="0" applyNumberFormat="1" applyFont="1" applyFill="1" applyBorder="1" applyAlignment="1">
      <alignment horizontal="right" vertical="center"/>
    </xf>
    <xf numFmtId="165" fontId="34" fillId="0" borderId="0" xfId="62" applyNumberFormat="1" applyFont="1" applyFill="1" applyAlignment="1">
      <alignment vertical="top"/>
    </xf>
    <xf numFmtId="1" fontId="0" fillId="0" borderId="0" xfId="0" applyNumberFormat="1" applyFill="1"/>
    <xf numFmtId="1" fontId="0" fillId="0" borderId="0" xfId="0" applyNumberFormat="1" applyFill="1" applyAlignment="1">
      <alignment horizontal="right"/>
    </xf>
    <xf numFmtId="1" fontId="0" fillId="0" borderId="0" xfId="0" applyNumberFormat="1"/>
    <xf numFmtId="1" fontId="0" fillId="0" borderId="0" xfId="0" applyNumberFormat="1" applyFont="1" applyFill="1" applyBorder="1" applyAlignment="1"/>
    <xf numFmtId="5" fontId="65" fillId="0" borderId="33" xfId="0" applyNumberFormat="1" applyFont="1" applyFill="1" applyBorder="1"/>
    <xf numFmtId="5" fontId="65" fillId="0" borderId="33" xfId="0" applyNumberFormat="1" applyFont="1" applyBorder="1"/>
    <xf numFmtId="37" fontId="34" fillId="0" borderId="33" xfId="61" applyNumberFormat="1" applyBorder="1"/>
    <xf numFmtId="10" fontId="34" fillId="0" borderId="0" xfId="1" applyNumberFormat="1" applyFont="1"/>
    <xf numFmtId="0" fontId="30" fillId="0" borderId="0" xfId="61" applyFont="1" applyAlignment="1">
      <alignment horizontal="center" vertical="top"/>
    </xf>
    <xf numFmtId="49" fontId="62" fillId="35" borderId="0" xfId="0" applyNumberFormat="1" applyFont="1" applyFill="1" applyAlignment="1">
      <alignment wrapText="1"/>
    </xf>
    <xf numFmtId="0" fontId="63" fillId="0" borderId="0" xfId="0" applyFont="1" applyAlignment="1">
      <alignment wrapText="1"/>
    </xf>
    <xf numFmtId="49" fontId="64" fillId="36" borderId="19" xfId="0" applyNumberFormat="1" applyFont="1" applyFill="1" applyBorder="1" applyAlignment="1">
      <alignment horizontal="right" vertical="center" wrapText="1"/>
    </xf>
    <xf numFmtId="49" fontId="64" fillId="36" borderId="19" xfId="0" applyNumberFormat="1" applyFont="1" applyFill="1" applyBorder="1" applyAlignment="1">
      <alignment horizontal="left" vertical="center" wrapText="1"/>
    </xf>
    <xf numFmtId="49" fontId="64" fillId="37" borderId="19" xfId="0" applyNumberFormat="1" applyFont="1" applyFill="1" applyBorder="1" applyAlignment="1">
      <alignment horizontal="left" vertical="center" wrapText="1"/>
    </xf>
    <xf numFmtId="49" fontId="64" fillId="37" borderId="19" xfId="0" applyNumberFormat="1" applyFont="1" applyFill="1" applyBorder="1" applyAlignment="1">
      <alignment horizontal="right" vertical="center" wrapText="1"/>
    </xf>
    <xf numFmtId="168" fontId="64" fillId="37" borderId="19" xfId="0" applyNumberFormat="1" applyFont="1" applyFill="1" applyBorder="1" applyAlignment="1">
      <alignment horizontal="right" vertical="center" wrapText="1"/>
    </xf>
    <xf numFmtId="49" fontId="64" fillId="38" borderId="19" xfId="0" applyNumberFormat="1" applyFont="1" applyFill="1" applyBorder="1" applyAlignment="1">
      <alignment horizontal="left" vertical="center" wrapText="1"/>
    </xf>
    <xf numFmtId="49" fontId="0" fillId="38" borderId="19" xfId="0" applyNumberFormat="1" applyFill="1" applyBorder="1" applyAlignment="1">
      <alignment horizontal="left" vertical="center" wrapText="1"/>
    </xf>
    <xf numFmtId="168" fontId="64" fillId="39" borderId="19" xfId="0" applyNumberFormat="1" applyFont="1" applyFill="1" applyBorder="1" applyAlignment="1">
      <alignment horizontal="right" vertical="center" wrapText="1"/>
    </xf>
    <xf numFmtId="49" fontId="64" fillId="40" borderId="19" xfId="0" applyNumberFormat="1" applyFont="1" applyFill="1" applyBorder="1" applyAlignment="1">
      <alignment horizontal="left" vertical="center" wrapText="1" indent="1"/>
    </xf>
    <xf numFmtId="168" fontId="64" fillId="35" borderId="19" xfId="0" applyNumberFormat="1" applyFont="1" applyFill="1" applyBorder="1" applyAlignment="1">
      <alignment horizontal="right" vertical="center" wrapText="1"/>
    </xf>
    <xf numFmtId="49" fontId="64" fillId="41" borderId="19" xfId="0" applyNumberFormat="1" applyFont="1" applyFill="1" applyBorder="1" applyAlignment="1">
      <alignment horizontal="left" vertical="center" wrapText="1" indent="2"/>
    </xf>
    <xf numFmtId="49" fontId="64" fillId="41" borderId="19" xfId="0" applyNumberFormat="1" applyFont="1" applyFill="1" applyBorder="1" applyAlignment="1">
      <alignment horizontal="left" vertical="center" wrapText="1"/>
    </xf>
    <xf numFmtId="49" fontId="64" fillId="41" borderId="19" xfId="0" applyNumberFormat="1" applyFont="1" applyFill="1" applyBorder="1" applyAlignment="1">
      <alignment horizontal="left" vertical="center" wrapText="1" indent="3"/>
    </xf>
    <xf numFmtId="49" fontId="64" fillId="41" borderId="19" xfId="0" applyNumberFormat="1" applyFont="1" applyFill="1" applyBorder="1" applyAlignment="1">
      <alignment horizontal="left" vertical="center" wrapText="1" indent="4"/>
    </xf>
    <xf numFmtId="49" fontId="64" fillId="41" borderId="19" xfId="0" applyNumberFormat="1" applyFont="1" applyFill="1" applyBorder="1" applyAlignment="1">
      <alignment horizontal="left" vertical="center" wrapText="1" indent="5"/>
    </xf>
    <xf numFmtId="37" fontId="28" fillId="34" borderId="25" xfId="0" applyNumberFormat="1" applyFont="1" applyFill="1" applyBorder="1" applyAlignment="1">
      <alignment horizontal="right" vertical="center"/>
    </xf>
    <xf numFmtId="37" fontId="28" fillId="34" borderId="28" xfId="0" applyNumberFormat="1" applyFont="1" applyFill="1" applyBorder="1" applyAlignment="1">
      <alignment horizontal="right" vertical="center"/>
    </xf>
    <xf numFmtId="37" fontId="28" fillId="34" borderId="30" xfId="0" applyNumberFormat="1" applyFont="1" applyFill="1" applyBorder="1" applyAlignment="1">
      <alignment horizontal="right" vertical="center"/>
    </xf>
    <xf numFmtId="49" fontId="0" fillId="40" borderId="19" xfId="0" applyNumberFormat="1" applyFill="1" applyBorder="1" applyAlignment="1">
      <alignment horizontal="left" vertical="center" wrapText="1"/>
    </xf>
    <xf numFmtId="49" fontId="0" fillId="41" borderId="19" xfId="0" applyNumberFormat="1" applyFill="1" applyBorder="1" applyAlignment="1">
      <alignment horizontal="left" vertical="center" wrapText="1"/>
    </xf>
    <xf numFmtId="4" fontId="64" fillId="39" borderId="19" xfId="0" applyNumberFormat="1" applyFont="1" applyFill="1" applyBorder="1" applyAlignment="1">
      <alignment horizontal="right" vertical="center" wrapText="1"/>
    </xf>
    <xf numFmtId="4" fontId="64" fillId="35" borderId="19" xfId="0" applyNumberFormat="1" applyFont="1" applyFill="1" applyBorder="1" applyAlignment="1">
      <alignment horizontal="right" vertical="center" wrapText="1"/>
    </xf>
    <xf numFmtId="1" fontId="64" fillId="38" borderId="19" xfId="0" applyNumberFormat="1" applyFont="1" applyFill="1" applyBorder="1" applyAlignment="1">
      <alignment horizontal="left" vertical="center" wrapText="1"/>
    </xf>
    <xf numFmtId="1" fontId="64" fillId="40" borderId="19" xfId="0" applyNumberFormat="1" applyFont="1" applyFill="1" applyBorder="1" applyAlignment="1">
      <alignment horizontal="left" vertical="center" wrapText="1"/>
    </xf>
    <xf numFmtId="1" fontId="64" fillId="41" borderId="19" xfId="0" applyNumberFormat="1" applyFont="1" applyFill="1" applyBorder="1" applyAlignment="1">
      <alignment horizontal="left" vertical="center" wrapText="1"/>
    </xf>
    <xf numFmtId="165" fontId="34" fillId="0" borderId="0" xfId="1" applyNumberFormat="1" applyFont="1" applyAlignment="1">
      <alignment vertical="top"/>
    </xf>
    <xf numFmtId="37" fontId="37" fillId="0" borderId="33" xfId="0" applyNumberFormat="1" applyFont="1" applyBorder="1"/>
    <xf numFmtId="37" fontId="34" fillId="0" borderId="33" xfId="0" applyNumberFormat="1" applyFont="1" applyBorder="1"/>
    <xf numFmtId="0" fontId="29" fillId="0" borderId="0" xfId="0" applyFont="1" applyFill="1" applyBorder="1" applyAlignment="1">
      <alignment horizontal="center" vertical="top"/>
    </xf>
    <xf numFmtId="37" fontId="34" fillId="0" borderId="0" xfId="0" applyNumberFormat="1" applyFont="1" applyFill="1" applyBorder="1"/>
    <xf numFmtId="37" fontId="34" fillId="0" borderId="0" xfId="0" applyNumberFormat="1" applyFont="1" applyFill="1"/>
    <xf numFmtId="37" fontId="28" fillId="0" borderId="0" xfId="0" applyNumberFormat="1" applyFont="1" applyFill="1" applyBorder="1" applyAlignment="1">
      <alignment vertical="center"/>
    </xf>
    <xf numFmtId="37" fontId="34" fillId="0" borderId="0" xfId="61" applyNumberFormat="1" applyFont="1" applyBorder="1"/>
    <xf numFmtId="37" fontId="34" fillId="0" borderId="0" xfId="61" applyNumberFormat="1" applyBorder="1"/>
    <xf numFmtId="37" fontId="37" fillId="0" borderId="0" xfId="0" applyNumberFormat="1" applyFont="1" applyBorder="1"/>
    <xf numFmtId="37" fontId="41" fillId="0" borderId="0" xfId="61" applyNumberFormat="1" applyFont="1" applyFill="1" applyBorder="1"/>
    <xf numFmtId="5" fontId="65" fillId="0" borderId="0" xfId="0" applyNumberFormat="1" applyFont="1" applyFill="1" applyBorder="1"/>
    <xf numFmtId="5" fontId="65" fillId="0" borderId="0" xfId="0" applyNumberFormat="1" applyFont="1" applyBorder="1"/>
    <xf numFmtId="0" fontId="66" fillId="0" borderId="0" xfId="0" applyFont="1" applyAlignment="1">
      <alignment wrapText="1"/>
    </xf>
    <xf numFmtId="49" fontId="64" fillId="40" borderId="19" xfId="0" applyNumberFormat="1" applyFont="1" applyFill="1" applyBorder="1" applyAlignment="1">
      <alignment horizontal="left" vertical="center" wrapText="1"/>
    </xf>
    <xf numFmtId="0" fontId="64" fillId="39" borderId="19" xfId="0" applyFont="1" applyFill="1" applyBorder="1" applyAlignment="1">
      <alignment horizontal="right" vertical="center" wrapText="1"/>
    </xf>
    <xf numFmtId="0" fontId="64" fillId="35" borderId="19" xfId="0" applyFont="1" applyFill="1" applyBorder="1" applyAlignment="1">
      <alignment horizontal="right" vertical="center" wrapText="1"/>
    </xf>
    <xf numFmtId="0" fontId="59" fillId="0" borderId="0" xfId="0" applyFont="1"/>
    <xf numFmtId="0" fontId="59" fillId="0" borderId="10" xfId="0" applyFont="1" applyBorder="1"/>
    <xf numFmtId="0" fontId="59" fillId="0" borderId="10" xfId="0" applyFont="1" applyBorder="1" applyAlignment="1">
      <alignment horizontal="center"/>
    </xf>
    <xf numFmtId="17" fontId="0" fillId="0" borderId="0" xfId="0" applyNumberFormat="1"/>
    <xf numFmtId="167" fontId="0" fillId="0" borderId="0" xfId="63" applyNumberFormat="1" applyFont="1"/>
    <xf numFmtId="168" fontId="0" fillId="0" borderId="0" xfId="0" applyNumberFormat="1"/>
    <xf numFmtId="167" fontId="0" fillId="0" borderId="12" xfId="0" applyNumberFormat="1" applyBorder="1"/>
    <xf numFmtId="49" fontId="64" fillId="42" borderId="19" xfId="0" applyNumberFormat="1" applyFont="1" applyFill="1" applyBorder="1" applyAlignment="1">
      <alignment horizontal="left" vertical="center" wrapText="1" indent="3"/>
    </xf>
    <xf numFmtId="49" fontId="64" fillId="42" borderId="19" xfId="0" applyNumberFormat="1" applyFont="1" applyFill="1" applyBorder="1" applyAlignment="1">
      <alignment horizontal="left" vertical="center" wrapText="1" indent="4"/>
    </xf>
    <xf numFmtId="0" fontId="59" fillId="0" borderId="0" xfId="0" applyFont="1" applyAlignment="1">
      <alignment horizontal="center"/>
    </xf>
    <xf numFmtId="0" fontId="0" fillId="0" borderId="10" xfId="0" applyBorder="1"/>
    <xf numFmtId="168" fontId="59" fillId="0" borderId="12" xfId="0" applyNumberFormat="1" applyFont="1" applyBorder="1"/>
    <xf numFmtId="49" fontId="64" fillId="34" borderId="19" xfId="0" applyNumberFormat="1" applyFont="1" applyFill="1" applyBorder="1" applyAlignment="1">
      <alignment horizontal="left" vertical="center" wrapText="1" indent="5"/>
    </xf>
    <xf numFmtId="49" fontId="64" fillId="43" borderId="19" xfId="0" applyNumberFormat="1" applyFont="1" applyFill="1" applyBorder="1" applyAlignment="1">
      <alignment horizontal="left" vertical="center" wrapText="1" indent="4"/>
    </xf>
    <xf numFmtId="49" fontId="64" fillId="43" borderId="19" xfId="0" applyNumberFormat="1" applyFont="1" applyFill="1" applyBorder="1" applyAlignment="1">
      <alignment horizontal="left" vertical="center" wrapText="1" indent="3"/>
    </xf>
    <xf numFmtId="49" fontId="64" fillId="44" borderId="19" xfId="0" applyNumberFormat="1" applyFont="1" applyFill="1" applyBorder="1" applyAlignment="1">
      <alignment horizontal="left" vertical="center" wrapText="1" indent="4"/>
    </xf>
    <xf numFmtId="49" fontId="64" fillId="44" borderId="19" xfId="0" applyNumberFormat="1" applyFont="1" applyFill="1" applyBorder="1" applyAlignment="1">
      <alignment horizontal="left" vertical="center" wrapText="1"/>
    </xf>
    <xf numFmtId="0" fontId="67" fillId="0" borderId="0" xfId="0" applyFont="1"/>
    <xf numFmtId="0" fontId="67" fillId="0" borderId="0" xfId="0" applyFont="1" applyAlignment="1">
      <alignment horizontal="center"/>
    </xf>
    <xf numFmtId="44" fontId="0" fillId="0" borderId="0" xfId="212" applyFont="1"/>
    <xf numFmtId="44" fontId="0" fillId="0" borderId="0" xfId="0" applyNumberFormat="1"/>
    <xf numFmtId="44" fontId="59" fillId="0" borderId="0" xfId="0" applyNumberFormat="1" applyFont="1"/>
    <xf numFmtId="37" fontId="37" fillId="0" borderId="0" xfId="0" applyNumberFormat="1" applyFont="1"/>
    <xf numFmtId="37" fontId="37" fillId="0" borderId="0" xfId="0" applyNumberFormat="1" applyFont="1" applyFill="1"/>
    <xf numFmtId="0" fontId="37" fillId="0" borderId="0" xfId="0" applyFont="1"/>
    <xf numFmtId="0" fontId="37" fillId="0" borderId="0" xfId="0" applyFont="1" applyFill="1"/>
    <xf numFmtId="37" fontId="24" fillId="0" borderId="0" xfId="0" applyNumberFormat="1" applyFont="1" applyFill="1"/>
    <xf numFmtId="0" fontId="68" fillId="0" borderId="0" xfId="0" applyFont="1" applyAlignment="1">
      <alignment horizontal="center"/>
    </xf>
    <xf numFmtId="0" fontId="69" fillId="0" borderId="0" xfId="0" applyFont="1"/>
    <xf numFmtId="37" fontId="70" fillId="0" borderId="0" xfId="0" applyNumberFormat="1" applyFont="1"/>
    <xf numFmtId="37" fontId="70" fillId="0" borderId="0" xfId="0" applyNumberFormat="1" applyFont="1" applyFill="1" applyBorder="1" applyAlignment="1">
      <alignment horizontal="right" vertical="center"/>
    </xf>
    <xf numFmtId="1" fontId="70" fillId="0" borderId="0" xfId="0" applyNumberFormat="1" applyFont="1" applyFill="1"/>
    <xf numFmtId="49" fontId="70" fillId="0" borderId="0" xfId="0" applyNumberFormat="1" applyFont="1" applyFill="1"/>
    <xf numFmtId="37" fontId="70" fillId="0" borderId="0" xfId="0" applyNumberFormat="1" applyFont="1" applyFill="1"/>
    <xf numFmtId="0" fontId="68" fillId="0" borderId="0" xfId="0" applyFont="1" applyFill="1" applyAlignment="1">
      <alignment horizontal="center"/>
    </xf>
    <xf numFmtId="1" fontId="70" fillId="0" borderId="0" xfId="0" applyNumberFormat="1" applyFont="1" applyFill="1" applyAlignment="1">
      <alignment horizontal="right"/>
    </xf>
    <xf numFmtId="0" fontId="70" fillId="0" borderId="0" xfId="0" applyFont="1" applyFill="1"/>
    <xf numFmtId="167" fontId="70" fillId="0" borderId="0" xfId="63" applyNumberFormat="1" applyFont="1" applyFill="1"/>
    <xf numFmtId="167" fontId="70" fillId="34" borderId="25" xfId="63" applyNumberFormat="1" applyFont="1" applyFill="1" applyBorder="1"/>
    <xf numFmtId="37" fontId="70" fillId="34" borderId="26" xfId="0" applyNumberFormat="1" applyFont="1" applyFill="1" applyBorder="1" applyAlignment="1">
      <alignment horizontal="right" vertical="center"/>
    </xf>
    <xf numFmtId="37" fontId="70" fillId="34" borderId="27" xfId="0" applyNumberFormat="1" applyFont="1" applyFill="1" applyBorder="1" applyAlignment="1">
      <alignment horizontal="right" vertical="center"/>
    </xf>
    <xf numFmtId="37" fontId="70" fillId="34" borderId="25" xfId="0" applyNumberFormat="1" applyFont="1" applyFill="1" applyBorder="1" applyAlignment="1">
      <alignment horizontal="right" vertical="center"/>
    </xf>
    <xf numFmtId="167" fontId="70" fillId="34" borderId="28" xfId="63" applyNumberFormat="1" applyFont="1" applyFill="1" applyBorder="1"/>
    <xf numFmtId="37" fontId="70" fillId="34" borderId="0" xfId="0" applyNumberFormat="1" applyFont="1" applyFill="1" applyBorder="1" applyAlignment="1">
      <alignment horizontal="right" vertical="center"/>
    </xf>
    <xf numFmtId="37" fontId="70" fillId="34" borderId="29" xfId="0" applyNumberFormat="1" applyFont="1" applyFill="1" applyBorder="1" applyAlignment="1">
      <alignment horizontal="right" vertical="center"/>
    </xf>
    <xf numFmtId="37" fontId="70" fillId="34" borderId="28" xfId="0" applyNumberFormat="1" applyFont="1" applyFill="1" applyBorder="1" applyAlignment="1">
      <alignment horizontal="right" vertical="center"/>
    </xf>
    <xf numFmtId="167" fontId="70" fillId="34" borderId="30" xfId="63" applyNumberFormat="1" applyFont="1" applyFill="1" applyBorder="1"/>
    <xf numFmtId="37" fontId="70" fillId="34" borderId="31" xfId="0" applyNumberFormat="1" applyFont="1" applyFill="1" applyBorder="1" applyAlignment="1">
      <alignment horizontal="right" vertical="center"/>
    </xf>
    <xf numFmtId="37" fontId="70" fillId="34" borderId="32" xfId="0" applyNumberFormat="1" applyFont="1" applyFill="1" applyBorder="1" applyAlignment="1">
      <alignment horizontal="right" vertical="center"/>
    </xf>
    <xf numFmtId="37" fontId="70" fillId="34" borderId="30" xfId="0" applyNumberFormat="1" applyFont="1" applyFill="1" applyBorder="1" applyAlignment="1">
      <alignment horizontal="right" vertical="center"/>
    </xf>
    <xf numFmtId="1" fontId="70" fillId="0" borderId="0" xfId="0" applyNumberFormat="1" applyFont="1" applyFill="1" applyBorder="1" applyAlignment="1"/>
    <xf numFmtId="37" fontId="70" fillId="0" borderId="0" xfId="0" applyNumberFormat="1" applyFont="1" applyFill="1" applyBorder="1" applyAlignment="1">
      <alignment horizontal="left" vertical="center"/>
    </xf>
    <xf numFmtId="1" fontId="70" fillId="0" borderId="0" xfId="0" applyNumberFormat="1" applyFont="1"/>
    <xf numFmtId="0" fontId="70" fillId="0" borderId="0" xfId="0" applyFont="1"/>
    <xf numFmtId="49" fontId="70" fillId="0" borderId="0" xfId="0" applyNumberFormat="1" applyFont="1" applyFill="1" applyBorder="1" applyAlignment="1">
      <alignment horizontal="left" vertical="center"/>
    </xf>
    <xf numFmtId="10" fontId="24" fillId="0" borderId="0" xfId="1" applyNumberFormat="1" applyFont="1"/>
    <xf numFmtId="167" fontId="24" fillId="0" borderId="0" xfId="63" applyNumberFormat="1" applyFont="1"/>
    <xf numFmtId="0" fontId="95" fillId="0" borderId="0" xfId="0" applyFont="1"/>
    <xf numFmtId="49" fontId="74" fillId="36" borderId="19" xfId="0" applyNumberFormat="1" applyFont="1" applyFill="1" applyBorder="1" applyAlignment="1">
      <alignment horizontal="left" vertical="center" wrapText="1"/>
    </xf>
    <xf numFmtId="49" fontId="74" fillId="36" borderId="19" xfId="0" applyNumberFormat="1" applyFont="1" applyFill="1" applyBorder="1" applyAlignment="1">
      <alignment horizontal="right" vertical="center" wrapText="1"/>
    </xf>
    <xf numFmtId="168" fontId="74" fillId="37" borderId="19" xfId="0" applyNumberFormat="1" applyFont="1" applyFill="1" applyBorder="1" applyAlignment="1">
      <alignment horizontal="right" vertical="center" wrapText="1"/>
    </xf>
    <xf numFmtId="1" fontId="96" fillId="0" borderId="0" xfId="0" applyNumberFormat="1" applyFont="1" applyFill="1"/>
    <xf numFmtId="49" fontId="96" fillId="0" borderId="0" xfId="0" applyNumberFormat="1" applyFont="1" applyFill="1"/>
    <xf numFmtId="37" fontId="96" fillId="0" borderId="0" xfId="0" applyNumberFormat="1" applyFont="1"/>
    <xf numFmtId="37" fontId="96" fillId="0" borderId="0" xfId="0" applyNumberFormat="1" applyFont="1" applyFill="1"/>
    <xf numFmtId="37" fontId="96" fillId="0" borderId="0" xfId="0" applyNumberFormat="1" applyFont="1" applyFill="1" applyBorder="1" applyAlignment="1">
      <alignment horizontal="right" vertical="center"/>
    </xf>
    <xf numFmtId="1" fontId="96" fillId="0" borderId="0" xfId="0" applyNumberFormat="1" applyFont="1" applyFill="1" applyAlignment="1">
      <alignment horizontal="right"/>
    </xf>
    <xf numFmtId="0" fontId="96" fillId="0" borderId="0" xfId="0" applyFont="1" applyFill="1"/>
    <xf numFmtId="167" fontId="96" fillId="0" borderId="0" xfId="63" applyNumberFormat="1" applyFont="1" applyFill="1"/>
    <xf numFmtId="1" fontId="96" fillId="0" borderId="0" xfId="0" applyNumberFormat="1" applyFont="1" applyFill="1" applyBorder="1" applyAlignment="1"/>
    <xf numFmtId="37" fontId="96" fillId="0" borderId="0" xfId="0" applyNumberFormat="1" applyFont="1" applyFill="1" applyBorder="1" applyAlignment="1">
      <alignment horizontal="left" vertical="center"/>
    </xf>
    <xf numFmtId="49" fontId="96" fillId="0" borderId="0" xfId="0" applyNumberFormat="1" applyFont="1" applyFill="1" applyBorder="1" applyAlignment="1">
      <alignment horizontal="left" vertical="center"/>
    </xf>
    <xf numFmtId="37" fontId="37" fillId="95" borderId="0" xfId="0" applyNumberFormat="1" applyFont="1" applyFill="1" applyBorder="1"/>
    <xf numFmtId="0" fontId="97" fillId="0" borderId="0" xfId="0" applyFont="1" applyAlignment="1">
      <alignment wrapText="1"/>
    </xf>
    <xf numFmtId="167" fontId="96" fillId="0" borderId="25" xfId="63" applyNumberFormat="1" applyFont="1" applyFill="1" applyBorder="1"/>
    <xf numFmtId="37" fontId="96" fillId="0" borderId="26" xfId="0" applyNumberFormat="1" applyFont="1" applyFill="1" applyBorder="1" applyAlignment="1">
      <alignment horizontal="right" vertical="center"/>
    </xf>
    <xf numFmtId="37" fontId="96" fillId="0" borderId="27" xfId="0" applyNumberFormat="1" applyFont="1" applyFill="1" applyBorder="1" applyAlignment="1">
      <alignment horizontal="right" vertical="center"/>
    </xf>
    <xf numFmtId="37" fontId="96" fillId="0" borderId="25" xfId="0" applyNumberFormat="1" applyFont="1" applyFill="1" applyBorder="1" applyAlignment="1">
      <alignment horizontal="right" vertical="center"/>
    </xf>
    <xf numFmtId="167" fontId="96" fillId="0" borderId="28" xfId="63" applyNumberFormat="1" applyFont="1" applyFill="1" applyBorder="1"/>
    <xf numFmtId="37" fontId="96" fillId="0" borderId="29" xfId="0" applyNumberFormat="1" applyFont="1" applyFill="1" applyBorder="1" applyAlignment="1">
      <alignment horizontal="right" vertical="center"/>
    </xf>
    <xf numFmtId="37" fontId="96" fillId="0" borderId="28" xfId="0" applyNumberFormat="1" applyFont="1" applyFill="1" applyBorder="1" applyAlignment="1">
      <alignment horizontal="right" vertical="center"/>
    </xf>
    <xf numFmtId="167" fontId="96" fillId="0" borderId="30" xfId="63" applyNumberFormat="1" applyFont="1" applyFill="1" applyBorder="1"/>
    <xf numFmtId="37" fontId="96" fillId="0" borderId="31" xfId="0" applyNumberFormat="1" applyFont="1" applyFill="1" applyBorder="1" applyAlignment="1">
      <alignment horizontal="right" vertical="center"/>
    </xf>
    <xf numFmtId="37" fontId="96" fillId="0" borderId="32" xfId="0" applyNumberFormat="1" applyFont="1" applyFill="1" applyBorder="1" applyAlignment="1">
      <alignment horizontal="right" vertical="center"/>
    </xf>
    <xf numFmtId="37" fontId="96" fillId="0" borderId="30" xfId="0" applyNumberFormat="1" applyFont="1" applyFill="1" applyBorder="1" applyAlignment="1">
      <alignment horizontal="right" vertical="center"/>
    </xf>
    <xf numFmtId="167" fontId="34" fillId="0" borderId="47" xfId="63" applyNumberFormat="1" applyFont="1" applyBorder="1"/>
    <xf numFmtId="167" fontId="34" fillId="0" borderId="48" xfId="63" applyNumberFormat="1" applyFont="1" applyBorder="1"/>
    <xf numFmtId="167" fontId="34" fillId="0" borderId="49" xfId="63" applyNumberFormat="1" applyFont="1" applyBorder="1"/>
    <xf numFmtId="0" fontId="29" fillId="0" borderId="0" xfId="61" applyFont="1" applyAlignment="1">
      <alignment horizontal="center"/>
    </xf>
    <xf numFmtId="10" fontId="24" fillId="0" borderId="0" xfId="1" applyNumberFormat="1" applyFont="1" applyAlignment="1">
      <alignment vertical="top"/>
    </xf>
    <xf numFmtId="37" fontId="37" fillId="0" borderId="0" xfId="0" applyNumberFormat="1" applyFont="1" applyFill="1" applyBorder="1"/>
    <xf numFmtId="165" fontId="41" fillId="96" borderId="0" xfId="62" applyNumberFormat="1" applyFont="1" applyFill="1" applyAlignment="1">
      <alignment vertical="top"/>
    </xf>
    <xf numFmtId="49" fontId="64" fillId="97" borderId="19" xfId="0" applyNumberFormat="1" applyFont="1" applyFill="1" applyBorder="1" applyAlignment="1">
      <alignment horizontal="left" vertical="center" wrapText="1" indent="2"/>
    </xf>
    <xf numFmtId="49" fontId="64" fillId="97" borderId="19" xfId="0" applyNumberFormat="1" applyFont="1" applyFill="1" applyBorder="1" applyAlignment="1">
      <alignment horizontal="left" vertical="center" wrapText="1"/>
    </xf>
    <xf numFmtId="49" fontId="0" fillId="97" borderId="19" xfId="0" applyNumberFormat="1" applyFill="1" applyBorder="1" applyAlignment="1">
      <alignment horizontal="left" vertical="center" wrapText="1"/>
    </xf>
    <xf numFmtId="168" fontId="64" fillId="97" borderId="19" xfId="0" applyNumberFormat="1" applyFont="1" applyFill="1" applyBorder="1" applyAlignment="1">
      <alignment horizontal="right" vertical="center" wrapText="1"/>
    </xf>
    <xf numFmtId="49" fontId="98" fillId="41" borderId="19" xfId="0" applyNumberFormat="1" applyFont="1" applyFill="1" applyBorder="1" applyAlignment="1">
      <alignment horizontal="left" vertical="center" wrapText="1" indent="3"/>
    </xf>
    <xf numFmtId="49" fontId="98" fillId="41" borderId="19" xfId="0" applyNumberFormat="1" applyFont="1" applyFill="1" applyBorder="1" applyAlignment="1">
      <alignment horizontal="left" vertical="center" wrapText="1"/>
    </xf>
    <xf numFmtId="168" fontId="98" fillId="35" borderId="19" xfId="0" applyNumberFormat="1" applyFont="1" applyFill="1" applyBorder="1" applyAlignment="1">
      <alignment horizontal="right" vertical="center" wrapText="1"/>
    </xf>
    <xf numFmtId="168" fontId="98" fillId="37" borderId="19" xfId="0" applyNumberFormat="1" applyFont="1" applyFill="1" applyBorder="1" applyAlignment="1">
      <alignment horizontal="right" vertical="center" wrapText="1"/>
    </xf>
    <xf numFmtId="168" fontId="98" fillId="39" borderId="19" xfId="0" applyNumberFormat="1" applyFont="1" applyFill="1" applyBorder="1" applyAlignment="1">
      <alignment horizontal="right" vertical="center" wrapText="1"/>
    </xf>
    <xf numFmtId="14" fontId="97" fillId="0" borderId="0" xfId="0" applyNumberFormat="1" applyFont="1" applyAlignment="1">
      <alignment horizontal="left" wrapText="1"/>
    </xf>
    <xf numFmtId="0" fontId="0" fillId="95" borderId="0" xfId="0" applyFill="1"/>
    <xf numFmtId="49" fontId="64" fillId="95" borderId="19" xfId="0" applyNumberFormat="1" applyFont="1" applyFill="1" applyBorder="1" applyAlignment="1">
      <alignment horizontal="left" vertical="center" wrapText="1" indent="3"/>
    </xf>
    <xf numFmtId="49" fontId="64" fillId="95" borderId="19" xfId="0" applyNumberFormat="1" applyFont="1" applyFill="1" applyBorder="1" applyAlignment="1">
      <alignment horizontal="left" vertical="center" wrapText="1"/>
    </xf>
    <xf numFmtId="168" fontId="64" fillId="95" borderId="19" xfId="0" applyNumberFormat="1" applyFont="1" applyFill="1" applyBorder="1" applyAlignment="1">
      <alignment horizontal="right" vertical="center" wrapText="1"/>
    </xf>
    <xf numFmtId="0" fontId="34" fillId="0" borderId="0" xfId="61" applyFill="1"/>
    <xf numFmtId="49" fontId="62" fillId="35" borderId="0" xfId="431" applyNumberFormat="1" applyFont="1" applyFill="1" applyAlignment="1">
      <alignment wrapText="1"/>
    </xf>
    <xf numFmtId="0" fontId="1" fillId="0" borderId="0" xfId="431"/>
    <xf numFmtId="0" fontId="63" fillId="0" borderId="0" xfId="431" applyFont="1" applyAlignment="1">
      <alignment wrapText="1"/>
    </xf>
    <xf numFmtId="49" fontId="64" fillId="36" borderId="19" xfId="431" applyNumberFormat="1" applyFont="1" applyFill="1" applyBorder="1" applyAlignment="1">
      <alignment horizontal="right" vertical="center" wrapText="1"/>
    </xf>
    <xf numFmtId="49" fontId="64" fillId="36" borderId="19" xfId="431" applyNumberFormat="1" applyFont="1" applyFill="1" applyBorder="1" applyAlignment="1">
      <alignment horizontal="left" vertical="center" wrapText="1"/>
    </xf>
    <xf numFmtId="49" fontId="64" fillId="37" borderId="19" xfId="431" applyNumberFormat="1" applyFont="1" applyFill="1" applyBorder="1" applyAlignment="1">
      <alignment horizontal="left" vertical="center" wrapText="1"/>
    </xf>
    <xf numFmtId="49" fontId="64" fillId="37" borderId="19" xfId="431" applyNumberFormat="1" applyFont="1" applyFill="1" applyBorder="1" applyAlignment="1">
      <alignment horizontal="right" vertical="center" wrapText="1"/>
    </xf>
    <xf numFmtId="168" fontId="64" fillId="37" borderId="19" xfId="431" applyNumberFormat="1" applyFont="1" applyFill="1" applyBorder="1" applyAlignment="1">
      <alignment horizontal="right" vertical="center" wrapText="1"/>
    </xf>
    <xf numFmtId="49" fontId="64" fillId="38" borderId="19" xfId="431" applyNumberFormat="1" applyFont="1" applyFill="1" applyBorder="1" applyAlignment="1">
      <alignment horizontal="left" vertical="center" wrapText="1"/>
    </xf>
    <xf numFmtId="49" fontId="1" fillId="38" borderId="19" xfId="431" applyNumberFormat="1" applyFill="1" applyBorder="1" applyAlignment="1">
      <alignment horizontal="left" vertical="center" wrapText="1"/>
    </xf>
    <xf numFmtId="168" fontId="64" fillId="39" borderId="19" xfId="431" applyNumberFormat="1" applyFont="1" applyFill="1" applyBorder="1" applyAlignment="1">
      <alignment horizontal="right" vertical="center" wrapText="1"/>
    </xf>
    <xf numFmtId="49" fontId="64" fillId="40" borderId="19" xfId="431" applyNumberFormat="1" applyFont="1" applyFill="1" applyBorder="1" applyAlignment="1">
      <alignment horizontal="left" vertical="center" wrapText="1" indent="1"/>
    </xf>
    <xf numFmtId="49" fontId="64" fillId="40" borderId="19" xfId="431" applyNumberFormat="1" applyFont="1" applyFill="1" applyBorder="1" applyAlignment="1">
      <alignment horizontal="left" vertical="center" wrapText="1"/>
    </xf>
    <xf numFmtId="49" fontId="1" fillId="40" borderId="19" xfId="431" applyNumberFormat="1" applyFill="1" applyBorder="1" applyAlignment="1">
      <alignment horizontal="left" vertical="center" wrapText="1"/>
    </xf>
    <xf numFmtId="168" fontId="64" fillId="35" borderId="19" xfId="431" applyNumberFormat="1" applyFont="1" applyFill="1" applyBorder="1" applyAlignment="1">
      <alignment horizontal="right" vertical="center" wrapText="1"/>
    </xf>
    <xf numFmtId="49" fontId="64" fillId="41" borderId="19" xfId="431" applyNumberFormat="1" applyFont="1" applyFill="1" applyBorder="1" applyAlignment="1">
      <alignment horizontal="left" vertical="center" wrapText="1" indent="2"/>
    </xf>
    <xf numFmtId="49" fontId="64" fillId="41" borderId="19" xfId="431" applyNumberFormat="1" applyFont="1" applyFill="1" applyBorder="1" applyAlignment="1">
      <alignment horizontal="left" vertical="center" wrapText="1"/>
    </xf>
    <xf numFmtId="49" fontId="1" fillId="41" borderId="19" xfId="431" applyNumberFormat="1" applyFill="1" applyBorder="1" applyAlignment="1">
      <alignment horizontal="left" vertical="center" wrapText="1"/>
    </xf>
    <xf numFmtId="49" fontId="64" fillId="41" borderId="19" xfId="431" applyNumberFormat="1" applyFont="1" applyFill="1" applyBorder="1" applyAlignment="1">
      <alignment horizontal="left" vertical="center" wrapText="1" indent="3"/>
    </xf>
    <xf numFmtId="49" fontId="64" fillId="41" borderId="19" xfId="431" applyNumberFormat="1" applyFont="1" applyFill="1" applyBorder="1" applyAlignment="1">
      <alignment horizontal="left" vertical="center" wrapText="1" indent="4"/>
    </xf>
    <xf numFmtId="49" fontId="64" fillId="41" borderId="19" xfId="431" applyNumberFormat="1" applyFont="1" applyFill="1" applyBorder="1" applyAlignment="1">
      <alignment horizontal="left" vertical="center" wrapText="1" indent="5"/>
    </xf>
    <xf numFmtId="0" fontId="64" fillId="35" borderId="19" xfId="431" applyFont="1" applyFill="1" applyBorder="1" applyAlignment="1">
      <alignment horizontal="right" vertical="center" wrapText="1"/>
    </xf>
    <xf numFmtId="0" fontId="64" fillId="39" borderId="19" xfId="431" applyFont="1" applyFill="1" applyBorder="1" applyAlignment="1">
      <alignment horizontal="right" vertical="center" wrapText="1"/>
    </xf>
    <xf numFmtId="0" fontId="99" fillId="0" borderId="0" xfId="431" applyFont="1"/>
    <xf numFmtId="49" fontId="100" fillId="36" borderId="19" xfId="431" applyNumberFormat="1" applyFont="1" applyFill="1" applyBorder="1" applyAlignment="1">
      <alignment horizontal="left" vertical="center" wrapText="1"/>
    </xf>
    <xf numFmtId="49" fontId="100" fillId="36" borderId="19" xfId="431" applyNumberFormat="1" applyFont="1" applyFill="1" applyBorder="1" applyAlignment="1">
      <alignment horizontal="right" vertical="center" wrapText="1"/>
    </xf>
    <xf numFmtId="168" fontId="100" fillId="37" borderId="19" xfId="431" applyNumberFormat="1" applyFont="1" applyFill="1" applyBorder="1" applyAlignment="1">
      <alignment horizontal="right" vertical="center" wrapText="1"/>
    </xf>
    <xf numFmtId="168" fontId="100" fillId="39" borderId="19" xfId="431" applyNumberFormat="1" applyFont="1" applyFill="1" applyBorder="1" applyAlignment="1">
      <alignment horizontal="right" vertical="center" wrapText="1"/>
    </xf>
    <xf numFmtId="168" fontId="100" fillId="35" borderId="19" xfId="431" applyNumberFormat="1" applyFont="1" applyFill="1" applyBorder="1" applyAlignment="1">
      <alignment horizontal="right" vertical="center" wrapText="1"/>
    </xf>
    <xf numFmtId="0" fontId="100" fillId="39" borderId="19" xfId="431" applyFont="1" applyFill="1" applyBorder="1" applyAlignment="1">
      <alignment horizontal="right" vertical="center" wrapText="1"/>
    </xf>
    <xf numFmtId="0" fontId="100" fillId="35" borderId="19" xfId="431" applyFont="1" applyFill="1" applyBorder="1" applyAlignment="1">
      <alignment horizontal="right" vertical="center" wrapText="1"/>
    </xf>
    <xf numFmtId="37" fontId="99" fillId="0" borderId="0" xfId="0" applyNumberFormat="1" applyFont="1" applyFill="1" applyBorder="1" applyAlignment="1">
      <alignment horizontal="right" vertical="center"/>
    </xf>
    <xf numFmtId="1" fontId="99" fillId="0" borderId="0" xfId="0" applyNumberFormat="1" applyFont="1" applyFill="1"/>
    <xf numFmtId="49" fontId="99" fillId="0" borderId="0" xfId="0" applyNumberFormat="1" applyFont="1" applyFill="1"/>
    <xf numFmtId="37" fontId="99" fillId="0" borderId="0" xfId="0" applyNumberFormat="1" applyFont="1" applyFill="1"/>
    <xf numFmtId="1" fontId="99" fillId="0" borderId="0" xfId="0" applyNumberFormat="1" applyFont="1" applyFill="1" applyAlignment="1">
      <alignment horizontal="right"/>
    </xf>
    <xf numFmtId="0" fontId="99" fillId="0" borderId="0" xfId="0" applyFont="1" applyFill="1"/>
    <xf numFmtId="1" fontId="99" fillId="0" borderId="0" xfId="0" applyNumberFormat="1" applyFont="1" applyFill="1" applyBorder="1" applyAlignment="1"/>
    <xf numFmtId="37" fontId="99" fillId="0" borderId="0" xfId="0" applyNumberFormat="1" applyFont="1" applyFill="1" applyBorder="1" applyAlignment="1">
      <alignment horizontal="left" vertical="center"/>
    </xf>
    <xf numFmtId="49" fontId="99" fillId="0" borderId="0" xfId="0" applyNumberFormat="1" applyFont="1" applyFill="1" applyBorder="1" applyAlignment="1">
      <alignment horizontal="left" vertical="center"/>
    </xf>
    <xf numFmtId="1" fontId="99" fillId="98" borderId="0" xfId="0" applyNumberFormat="1" applyFont="1" applyFill="1"/>
    <xf numFmtId="0" fontId="99" fillId="98" borderId="0" xfId="0" applyFont="1" applyFill="1"/>
    <xf numFmtId="167" fontId="99" fillId="98" borderId="0" xfId="63" applyNumberFormat="1" applyFont="1" applyFill="1"/>
    <xf numFmtId="167" fontId="99" fillId="98" borderId="25" xfId="63" applyNumberFormat="1" applyFont="1" applyFill="1" applyBorder="1"/>
    <xf numFmtId="37" fontId="99" fillId="98" borderId="26" xfId="0" applyNumberFormat="1" applyFont="1" applyFill="1" applyBorder="1" applyAlignment="1">
      <alignment horizontal="right" vertical="center"/>
    </xf>
    <xf numFmtId="37" fontId="99" fillId="98" borderId="27" xfId="0" applyNumberFormat="1" applyFont="1" applyFill="1" applyBorder="1" applyAlignment="1">
      <alignment horizontal="right" vertical="center"/>
    </xf>
    <xf numFmtId="37" fontId="99" fillId="98" borderId="25" xfId="0" applyNumberFormat="1" applyFont="1" applyFill="1" applyBorder="1" applyAlignment="1">
      <alignment horizontal="right" vertical="center"/>
    </xf>
    <xf numFmtId="37" fontId="99" fillId="98" borderId="0" xfId="0" applyNumberFormat="1" applyFont="1" applyFill="1" applyBorder="1" applyAlignment="1">
      <alignment horizontal="right" vertical="center"/>
    </xf>
    <xf numFmtId="167" fontId="99" fillId="98" borderId="28" xfId="63" applyNumberFormat="1" applyFont="1" applyFill="1" applyBorder="1"/>
    <xf numFmtId="37" fontId="99" fillId="98" borderId="29" xfId="0" applyNumberFormat="1" applyFont="1" applyFill="1" applyBorder="1" applyAlignment="1">
      <alignment horizontal="right" vertical="center"/>
    </xf>
    <xf numFmtId="37" fontId="99" fillId="98" borderId="28" xfId="0" applyNumberFormat="1" applyFont="1" applyFill="1" applyBorder="1" applyAlignment="1">
      <alignment horizontal="right" vertical="center"/>
    </xf>
    <xf numFmtId="167" fontId="99" fillId="98" borderId="30" xfId="63" applyNumberFormat="1" applyFont="1" applyFill="1" applyBorder="1"/>
    <xf numFmtId="37" fontId="99" fillId="98" borderId="31" xfId="0" applyNumberFormat="1" applyFont="1" applyFill="1" applyBorder="1" applyAlignment="1">
      <alignment horizontal="right" vertical="center"/>
    </xf>
    <xf numFmtId="37" fontId="99" fillId="98" borderId="32" xfId="0" applyNumberFormat="1" applyFont="1" applyFill="1" applyBorder="1" applyAlignment="1">
      <alignment horizontal="right" vertical="center"/>
    </xf>
    <xf numFmtId="37" fontId="99" fillId="98" borderId="30" xfId="0" applyNumberFormat="1" applyFont="1" applyFill="1" applyBorder="1" applyAlignment="1">
      <alignment horizontal="right" vertical="center"/>
    </xf>
    <xf numFmtId="37" fontId="24" fillId="0" borderId="0" xfId="0" applyNumberFormat="1" applyFont="1" applyAlignment="1">
      <alignment horizontal="left" vertical="center"/>
    </xf>
    <xf numFmtId="0" fontId="29" fillId="0" borderId="0" xfId="61" applyFont="1" applyFill="1" applyAlignment="1">
      <alignment horizontal="center" vertical="top"/>
    </xf>
    <xf numFmtId="0" fontId="34" fillId="0" borderId="0" xfId="61" applyFont="1" applyFill="1"/>
    <xf numFmtId="37" fontId="34" fillId="0" borderId="0" xfId="61" applyNumberFormat="1" applyFont="1" applyFill="1" applyBorder="1"/>
    <xf numFmtId="0" fontId="29" fillId="0" borderId="0" xfId="61" applyFont="1" applyFill="1" applyAlignment="1">
      <alignment horizontal="center"/>
    </xf>
    <xf numFmtId="37" fontId="34" fillId="0" borderId="0" xfId="61" applyNumberFormat="1" applyFill="1" applyBorder="1"/>
    <xf numFmtId="37" fontId="34" fillId="0" borderId="0" xfId="61" applyNumberFormat="1" applyFill="1"/>
    <xf numFmtId="0" fontId="71" fillId="95" borderId="0" xfId="0" applyFont="1" applyFill="1" applyAlignment="1">
      <alignment horizontal="center" vertical="center" wrapText="1"/>
    </xf>
    <xf numFmtId="49" fontId="0" fillId="36" borderId="17" xfId="0" applyNumberFormat="1" applyFill="1" applyBorder="1" applyAlignment="1">
      <alignment horizontal="left" vertical="center" wrapText="1"/>
    </xf>
    <xf numFmtId="49" fontId="0" fillId="36" borderId="18" xfId="0" applyNumberFormat="1" applyFill="1" applyBorder="1" applyAlignment="1">
      <alignment horizontal="left" vertical="center" wrapText="1"/>
    </xf>
    <xf numFmtId="49" fontId="0" fillId="36" borderId="20" xfId="0" applyNumberFormat="1" applyFill="1" applyBorder="1" applyAlignment="1">
      <alignment horizontal="left" vertical="center" wrapText="1"/>
    </xf>
    <xf numFmtId="49" fontId="0" fillId="36" borderId="21" xfId="0" applyNumberFormat="1" applyFill="1" applyBorder="1" applyAlignment="1">
      <alignment horizontal="left" vertical="center" wrapText="1"/>
    </xf>
    <xf numFmtId="49" fontId="64" fillId="36" borderId="22" xfId="0" applyNumberFormat="1" applyFont="1" applyFill="1" applyBorder="1" applyAlignment="1">
      <alignment horizontal="left" vertical="center" wrapText="1"/>
    </xf>
    <xf numFmtId="49" fontId="64" fillId="36" borderId="23" xfId="0" applyNumberFormat="1" applyFont="1" applyFill="1" applyBorder="1" applyAlignment="1">
      <alignment horizontal="left" vertical="center" wrapText="1"/>
    </xf>
    <xf numFmtId="49" fontId="64" fillId="37" borderId="22" xfId="0" applyNumberFormat="1" applyFont="1" applyFill="1" applyBorder="1" applyAlignment="1">
      <alignment horizontal="left" vertical="center" wrapText="1"/>
    </xf>
    <xf numFmtId="49" fontId="64" fillId="37" borderId="24" xfId="0" applyNumberFormat="1" applyFont="1" applyFill="1" applyBorder="1" applyAlignment="1">
      <alignment horizontal="left" vertical="center" wrapText="1"/>
    </xf>
    <xf numFmtId="49" fontId="64" fillId="37" borderId="23" xfId="0" applyNumberFormat="1" applyFont="1" applyFill="1" applyBorder="1" applyAlignment="1">
      <alignment horizontal="left" vertical="center" wrapText="1"/>
    </xf>
    <xf numFmtId="49" fontId="1" fillId="36" borderId="17" xfId="431" applyNumberFormat="1" applyFill="1" applyBorder="1" applyAlignment="1">
      <alignment horizontal="left" vertical="center" wrapText="1"/>
    </xf>
    <xf numFmtId="49" fontId="1" fillId="36" borderId="18" xfId="431" applyNumberFormat="1" applyFill="1" applyBorder="1" applyAlignment="1">
      <alignment horizontal="left" vertical="center" wrapText="1"/>
    </xf>
    <xf numFmtId="49" fontId="1" fillId="36" borderId="20" xfId="431" applyNumberFormat="1" applyFill="1" applyBorder="1" applyAlignment="1">
      <alignment horizontal="left" vertical="center" wrapText="1"/>
    </xf>
    <xf numFmtId="49" fontId="1" fillId="36" borderId="21" xfId="431" applyNumberFormat="1" applyFill="1" applyBorder="1" applyAlignment="1">
      <alignment horizontal="left" vertical="center" wrapText="1"/>
    </xf>
    <xf numFmtId="49" fontId="64" fillId="36" borderId="22" xfId="431" applyNumberFormat="1" applyFont="1" applyFill="1" applyBorder="1" applyAlignment="1">
      <alignment horizontal="left" vertical="center" wrapText="1"/>
    </xf>
    <xf numFmtId="49" fontId="64" fillId="36" borderId="23" xfId="431" applyNumberFormat="1" applyFont="1" applyFill="1" applyBorder="1" applyAlignment="1">
      <alignment horizontal="left" vertical="center" wrapText="1"/>
    </xf>
    <xf numFmtId="49" fontId="64" fillId="37" borderId="22" xfId="431" applyNumberFormat="1" applyFont="1" applyFill="1" applyBorder="1" applyAlignment="1">
      <alignment horizontal="left" vertical="center" wrapText="1"/>
    </xf>
    <xf numFmtId="49" fontId="64" fillId="37" borderId="24" xfId="431" applyNumberFormat="1" applyFont="1" applyFill="1" applyBorder="1" applyAlignment="1">
      <alignment horizontal="left" vertical="center" wrapText="1"/>
    </xf>
    <xf numFmtId="49" fontId="64" fillId="37" borderId="23" xfId="431" applyNumberFormat="1" applyFont="1" applyFill="1" applyBorder="1" applyAlignment="1">
      <alignment horizontal="left" vertical="center" wrapText="1"/>
    </xf>
    <xf numFmtId="0" fontId="71" fillId="34" borderId="0" xfId="0" applyFont="1" applyFill="1" applyAlignment="1">
      <alignment horizontal="center" vertical="center" wrapText="1"/>
    </xf>
    <xf numFmtId="0" fontId="26" fillId="0" borderId="13" xfId="0" applyFont="1" applyBorder="1" applyAlignment="1">
      <alignment horizontal="center"/>
    </xf>
    <xf numFmtId="0" fontId="26" fillId="0" borderId="14" xfId="0" applyFont="1" applyBorder="1" applyAlignment="1">
      <alignment horizontal="center"/>
    </xf>
    <xf numFmtId="0" fontId="26" fillId="0" borderId="15" xfId="0" applyFont="1" applyBorder="1" applyAlignment="1">
      <alignment horizontal="center"/>
    </xf>
    <xf numFmtId="0" fontId="29" fillId="34" borderId="0" xfId="0" applyFont="1" applyFill="1" applyAlignment="1">
      <alignment horizontal="center" vertical="center" wrapText="1"/>
    </xf>
  </cellXfs>
  <cellStyles count="435">
    <cellStyle name="20% - Accent1" xfId="20" builtinId="30" customBuiltin="1"/>
    <cellStyle name="20% - Accent1 2" xfId="161" xr:uid="{00000000-0005-0000-0000-000001000000}"/>
    <cellStyle name="20% - Accent1 3" xfId="186" xr:uid="{00000000-0005-0000-0000-000002000000}"/>
    <cellStyle name="20% - Accent1 4" xfId="200" xr:uid="{00000000-0005-0000-0000-000003000000}"/>
    <cellStyle name="20% - Accent2" xfId="24" builtinId="34" customBuiltin="1"/>
    <cellStyle name="20% - Accent2 2" xfId="165" xr:uid="{00000000-0005-0000-0000-000005000000}"/>
    <cellStyle name="20% - Accent2 3" xfId="188" xr:uid="{00000000-0005-0000-0000-000006000000}"/>
    <cellStyle name="20% - Accent2 4" xfId="202" xr:uid="{00000000-0005-0000-0000-000007000000}"/>
    <cellStyle name="20% - Accent3" xfId="28" builtinId="38" customBuiltin="1"/>
    <cellStyle name="20% - Accent3 2" xfId="169" xr:uid="{00000000-0005-0000-0000-000009000000}"/>
    <cellStyle name="20% - Accent3 3" xfId="190" xr:uid="{00000000-0005-0000-0000-00000A000000}"/>
    <cellStyle name="20% - Accent3 4" xfId="204" xr:uid="{00000000-0005-0000-0000-00000B000000}"/>
    <cellStyle name="20% - Accent4" xfId="32" builtinId="42" customBuiltin="1"/>
    <cellStyle name="20% - Accent4 2" xfId="173" xr:uid="{00000000-0005-0000-0000-00000D000000}"/>
    <cellStyle name="20% - Accent4 3" xfId="192" xr:uid="{00000000-0005-0000-0000-00000E000000}"/>
    <cellStyle name="20% - Accent4 4" xfId="206" xr:uid="{00000000-0005-0000-0000-00000F000000}"/>
    <cellStyle name="20% - Accent5" xfId="36" builtinId="46" customBuiltin="1"/>
    <cellStyle name="20% - Accent5 2" xfId="177" xr:uid="{00000000-0005-0000-0000-000011000000}"/>
    <cellStyle name="20% - Accent5 3" xfId="194" xr:uid="{00000000-0005-0000-0000-000012000000}"/>
    <cellStyle name="20% - Accent5 4" xfId="208" xr:uid="{00000000-0005-0000-0000-000013000000}"/>
    <cellStyle name="20% - Accent6" xfId="40" builtinId="50" customBuiltin="1"/>
    <cellStyle name="20% - Accent6 2" xfId="181" xr:uid="{00000000-0005-0000-0000-000015000000}"/>
    <cellStyle name="20% - Accent6 3" xfId="196" xr:uid="{00000000-0005-0000-0000-000016000000}"/>
    <cellStyle name="20% - Accent6 4" xfId="210" xr:uid="{00000000-0005-0000-0000-000017000000}"/>
    <cellStyle name="40% - Accent1" xfId="21" builtinId="31" customBuiltin="1"/>
    <cellStyle name="40% - Accent1 2" xfId="162" xr:uid="{00000000-0005-0000-0000-000019000000}"/>
    <cellStyle name="40% - Accent1 3" xfId="187" xr:uid="{00000000-0005-0000-0000-00001A000000}"/>
    <cellStyle name="40% - Accent1 4" xfId="201" xr:uid="{00000000-0005-0000-0000-00001B000000}"/>
    <cellStyle name="40% - Accent2" xfId="25" builtinId="35" customBuiltin="1"/>
    <cellStyle name="40% - Accent2 2" xfId="166" xr:uid="{00000000-0005-0000-0000-00001D000000}"/>
    <cellStyle name="40% - Accent2 3" xfId="189" xr:uid="{00000000-0005-0000-0000-00001E000000}"/>
    <cellStyle name="40% - Accent2 4" xfId="203" xr:uid="{00000000-0005-0000-0000-00001F000000}"/>
    <cellStyle name="40% - Accent3" xfId="29" builtinId="39" customBuiltin="1"/>
    <cellStyle name="40% - Accent3 2" xfId="170" xr:uid="{00000000-0005-0000-0000-000021000000}"/>
    <cellStyle name="40% - Accent3 3" xfId="191" xr:uid="{00000000-0005-0000-0000-000022000000}"/>
    <cellStyle name="40% - Accent3 4" xfId="205" xr:uid="{00000000-0005-0000-0000-000023000000}"/>
    <cellStyle name="40% - Accent4" xfId="33" builtinId="43" customBuiltin="1"/>
    <cellStyle name="40% - Accent4 2" xfId="174" xr:uid="{00000000-0005-0000-0000-000025000000}"/>
    <cellStyle name="40% - Accent4 3" xfId="193" xr:uid="{00000000-0005-0000-0000-000026000000}"/>
    <cellStyle name="40% - Accent4 4" xfId="207" xr:uid="{00000000-0005-0000-0000-000027000000}"/>
    <cellStyle name="40% - Accent5" xfId="37" builtinId="47" customBuiltin="1"/>
    <cellStyle name="40% - Accent5 2" xfId="178" xr:uid="{00000000-0005-0000-0000-000029000000}"/>
    <cellStyle name="40% - Accent5 3" xfId="195" xr:uid="{00000000-0005-0000-0000-00002A000000}"/>
    <cellStyle name="40% - Accent5 4" xfId="209" xr:uid="{00000000-0005-0000-0000-00002B000000}"/>
    <cellStyle name="40% - Accent6" xfId="41" builtinId="51" customBuiltin="1"/>
    <cellStyle name="40% - Accent6 2" xfId="182" xr:uid="{00000000-0005-0000-0000-00002D000000}"/>
    <cellStyle name="40% - Accent6 3" xfId="197" xr:uid="{00000000-0005-0000-0000-00002E000000}"/>
    <cellStyle name="40% - Accent6 4" xfId="211" xr:uid="{00000000-0005-0000-0000-00002F000000}"/>
    <cellStyle name="60% - Accent1" xfId="22" builtinId="32" customBuiltin="1"/>
    <cellStyle name="60% - Accent1 2" xfId="163" xr:uid="{00000000-0005-0000-0000-000031000000}"/>
    <cellStyle name="60% - Accent2" xfId="26" builtinId="36" customBuiltin="1"/>
    <cellStyle name="60% - Accent2 2" xfId="167" xr:uid="{00000000-0005-0000-0000-000033000000}"/>
    <cellStyle name="60% - Accent3" xfId="30" builtinId="40" customBuiltin="1"/>
    <cellStyle name="60% - Accent3 2" xfId="171" xr:uid="{00000000-0005-0000-0000-000035000000}"/>
    <cellStyle name="60% - Accent4" xfId="34" builtinId="44" customBuiltin="1"/>
    <cellStyle name="60% - Accent4 2" xfId="175" xr:uid="{00000000-0005-0000-0000-000037000000}"/>
    <cellStyle name="60% - Accent5" xfId="38" builtinId="48" customBuiltin="1"/>
    <cellStyle name="60% - Accent5 2" xfId="179" xr:uid="{00000000-0005-0000-0000-000039000000}"/>
    <cellStyle name="60% - Accent6" xfId="42" builtinId="52" customBuiltin="1"/>
    <cellStyle name="60% - Accent6 2" xfId="183" xr:uid="{00000000-0005-0000-0000-00003B000000}"/>
    <cellStyle name="Accent1" xfId="19" builtinId="29" customBuiltin="1"/>
    <cellStyle name="Accent1 - 20%" xfId="281" xr:uid="{00000000-0005-0000-0000-000000000000}"/>
    <cellStyle name="Accent1 - 40%" xfId="282" xr:uid="{00000000-0005-0000-0000-000001000000}"/>
    <cellStyle name="Accent1 - 60%" xfId="283" xr:uid="{00000000-0005-0000-0000-000002000000}"/>
    <cellStyle name="Accent1 10" xfId="407" xr:uid="{00000000-0005-0000-0000-000003000000}"/>
    <cellStyle name="Accent1 2" xfId="160" xr:uid="{00000000-0005-0000-0000-00003D000000}"/>
    <cellStyle name="Accent1 2 2" xfId="280" xr:uid="{00000000-0005-0000-0000-000004000000}"/>
    <cellStyle name="Accent1 3" xfId="364" xr:uid="{00000000-0005-0000-0000-000005000000}"/>
    <cellStyle name="Accent1 4" xfId="370" xr:uid="{00000000-0005-0000-0000-000006000000}"/>
    <cellStyle name="Accent1 5" xfId="376" xr:uid="{00000000-0005-0000-0000-000007000000}"/>
    <cellStyle name="Accent1 6" xfId="382" xr:uid="{00000000-0005-0000-0000-000008000000}"/>
    <cellStyle name="Accent1 7" xfId="388" xr:uid="{00000000-0005-0000-0000-000009000000}"/>
    <cellStyle name="Accent1 8" xfId="395" xr:uid="{00000000-0005-0000-0000-00000A000000}"/>
    <cellStyle name="Accent1 9" xfId="401" xr:uid="{00000000-0005-0000-0000-00000B000000}"/>
    <cellStyle name="Accent2" xfId="23" builtinId="33" customBuiltin="1"/>
    <cellStyle name="Accent2 - 20%" xfId="285" xr:uid="{00000000-0005-0000-0000-00000C000000}"/>
    <cellStyle name="Accent2 - 40%" xfId="286" xr:uid="{00000000-0005-0000-0000-00000D000000}"/>
    <cellStyle name="Accent2 - 60%" xfId="287" xr:uid="{00000000-0005-0000-0000-00000E000000}"/>
    <cellStyle name="Accent2 10" xfId="408" xr:uid="{00000000-0005-0000-0000-00000F000000}"/>
    <cellStyle name="Accent2 2" xfId="164" xr:uid="{00000000-0005-0000-0000-00003F000000}"/>
    <cellStyle name="Accent2 2 2" xfId="284" xr:uid="{00000000-0005-0000-0000-000010000000}"/>
    <cellStyle name="Accent2 3" xfId="365" xr:uid="{00000000-0005-0000-0000-000011000000}"/>
    <cellStyle name="Accent2 4" xfId="371" xr:uid="{00000000-0005-0000-0000-000012000000}"/>
    <cellStyle name="Accent2 5" xfId="377" xr:uid="{00000000-0005-0000-0000-000013000000}"/>
    <cellStyle name="Accent2 6" xfId="383" xr:uid="{00000000-0005-0000-0000-000014000000}"/>
    <cellStyle name="Accent2 7" xfId="389" xr:uid="{00000000-0005-0000-0000-000015000000}"/>
    <cellStyle name="Accent2 8" xfId="396" xr:uid="{00000000-0005-0000-0000-000016000000}"/>
    <cellStyle name="Accent2 9" xfId="402" xr:uid="{00000000-0005-0000-0000-000017000000}"/>
    <cellStyle name="Accent3" xfId="27" builtinId="37" customBuiltin="1"/>
    <cellStyle name="Accent3 - 20%" xfId="289" xr:uid="{00000000-0005-0000-0000-000018000000}"/>
    <cellStyle name="Accent3 - 40%" xfId="290" xr:uid="{00000000-0005-0000-0000-000019000000}"/>
    <cellStyle name="Accent3 - 60%" xfId="291" xr:uid="{00000000-0005-0000-0000-00001A000000}"/>
    <cellStyle name="Accent3 10" xfId="409" xr:uid="{00000000-0005-0000-0000-00001B000000}"/>
    <cellStyle name="Accent3 2" xfId="168" xr:uid="{00000000-0005-0000-0000-000041000000}"/>
    <cellStyle name="Accent3 2 2" xfId="288" xr:uid="{00000000-0005-0000-0000-00001C000000}"/>
    <cellStyle name="Accent3 3" xfId="366" xr:uid="{00000000-0005-0000-0000-00001D000000}"/>
    <cellStyle name="Accent3 4" xfId="372" xr:uid="{00000000-0005-0000-0000-00001E000000}"/>
    <cellStyle name="Accent3 5" xfId="378" xr:uid="{00000000-0005-0000-0000-00001F000000}"/>
    <cellStyle name="Accent3 6" xfId="384" xr:uid="{00000000-0005-0000-0000-000020000000}"/>
    <cellStyle name="Accent3 7" xfId="390" xr:uid="{00000000-0005-0000-0000-000021000000}"/>
    <cellStyle name="Accent3 8" xfId="397" xr:uid="{00000000-0005-0000-0000-000022000000}"/>
    <cellStyle name="Accent3 9" xfId="403" xr:uid="{00000000-0005-0000-0000-000023000000}"/>
    <cellStyle name="Accent4" xfId="31" builtinId="41" customBuiltin="1"/>
    <cellStyle name="Accent4 - 20%" xfId="293" xr:uid="{00000000-0005-0000-0000-000024000000}"/>
    <cellStyle name="Accent4 - 40%" xfId="294" xr:uid="{00000000-0005-0000-0000-000025000000}"/>
    <cellStyle name="Accent4 - 60%" xfId="295" xr:uid="{00000000-0005-0000-0000-000026000000}"/>
    <cellStyle name="Accent4 10" xfId="410" xr:uid="{00000000-0005-0000-0000-000027000000}"/>
    <cellStyle name="Accent4 2" xfId="172" xr:uid="{00000000-0005-0000-0000-000043000000}"/>
    <cellStyle name="Accent4 2 2" xfId="292" xr:uid="{00000000-0005-0000-0000-000028000000}"/>
    <cellStyle name="Accent4 3" xfId="367" xr:uid="{00000000-0005-0000-0000-000029000000}"/>
    <cellStyle name="Accent4 4" xfId="373" xr:uid="{00000000-0005-0000-0000-00002A000000}"/>
    <cellStyle name="Accent4 5" xfId="379" xr:uid="{00000000-0005-0000-0000-00002B000000}"/>
    <cellStyle name="Accent4 6" xfId="385" xr:uid="{00000000-0005-0000-0000-00002C000000}"/>
    <cellStyle name="Accent4 7" xfId="391" xr:uid="{00000000-0005-0000-0000-00002D000000}"/>
    <cellStyle name="Accent4 8" xfId="398" xr:uid="{00000000-0005-0000-0000-00002E000000}"/>
    <cellStyle name="Accent4 9" xfId="404" xr:uid="{00000000-0005-0000-0000-00002F000000}"/>
    <cellStyle name="Accent5" xfId="35" builtinId="45" customBuiltin="1"/>
    <cellStyle name="Accent5 - 20%" xfId="297" xr:uid="{00000000-0005-0000-0000-000030000000}"/>
    <cellStyle name="Accent5 - 40%" xfId="298" xr:uid="{00000000-0005-0000-0000-000031000000}"/>
    <cellStyle name="Accent5 - 60%" xfId="299" xr:uid="{00000000-0005-0000-0000-000032000000}"/>
    <cellStyle name="Accent5 10" xfId="411" xr:uid="{00000000-0005-0000-0000-000033000000}"/>
    <cellStyle name="Accent5 2" xfId="176" xr:uid="{00000000-0005-0000-0000-000045000000}"/>
    <cellStyle name="Accent5 2 2" xfId="296" xr:uid="{00000000-0005-0000-0000-000034000000}"/>
    <cellStyle name="Accent5 3" xfId="368" xr:uid="{00000000-0005-0000-0000-000035000000}"/>
    <cellStyle name="Accent5 4" xfId="374" xr:uid="{00000000-0005-0000-0000-000036000000}"/>
    <cellStyle name="Accent5 5" xfId="380" xr:uid="{00000000-0005-0000-0000-000037000000}"/>
    <cellStyle name="Accent5 6" xfId="386" xr:uid="{00000000-0005-0000-0000-000038000000}"/>
    <cellStyle name="Accent5 7" xfId="392" xr:uid="{00000000-0005-0000-0000-000039000000}"/>
    <cellStyle name="Accent5 8" xfId="399" xr:uid="{00000000-0005-0000-0000-00003A000000}"/>
    <cellStyle name="Accent5 9" xfId="405" xr:uid="{00000000-0005-0000-0000-00003B000000}"/>
    <cellStyle name="Accent6" xfId="39" builtinId="49" customBuiltin="1"/>
    <cellStyle name="Accent6 - 20%" xfId="301" xr:uid="{00000000-0005-0000-0000-00003C000000}"/>
    <cellStyle name="Accent6 - 40%" xfId="302" xr:uid="{00000000-0005-0000-0000-00003D000000}"/>
    <cellStyle name="Accent6 - 60%" xfId="303" xr:uid="{00000000-0005-0000-0000-00003E000000}"/>
    <cellStyle name="Accent6 10" xfId="412" xr:uid="{00000000-0005-0000-0000-00003F000000}"/>
    <cellStyle name="Accent6 2" xfId="180" xr:uid="{00000000-0005-0000-0000-000047000000}"/>
    <cellStyle name="Accent6 2 2" xfId="300" xr:uid="{00000000-0005-0000-0000-000040000000}"/>
    <cellStyle name="Accent6 3" xfId="369" xr:uid="{00000000-0005-0000-0000-000041000000}"/>
    <cellStyle name="Accent6 4" xfId="375" xr:uid="{00000000-0005-0000-0000-000042000000}"/>
    <cellStyle name="Accent6 5" xfId="381" xr:uid="{00000000-0005-0000-0000-000043000000}"/>
    <cellStyle name="Accent6 6" xfId="387" xr:uid="{00000000-0005-0000-0000-000044000000}"/>
    <cellStyle name="Accent6 7" xfId="393" xr:uid="{00000000-0005-0000-0000-000045000000}"/>
    <cellStyle name="Accent6 8" xfId="400" xr:uid="{00000000-0005-0000-0000-000046000000}"/>
    <cellStyle name="Accent6 9" xfId="406" xr:uid="{00000000-0005-0000-0000-000047000000}"/>
    <cellStyle name="Bad" xfId="8" builtinId="27" customBuiltin="1"/>
    <cellStyle name="Bad 2" xfId="149" xr:uid="{00000000-0005-0000-0000-000049000000}"/>
    <cellStyle name="Bad 2 2" xfId="304" xr:uid="{00000000-0005-0000-0000-000048000000}"/>
    <cellStyle name="Calculation" xfId="12" builtinId="22" customBuiltin="1"/>
    <cellStyle name="Calculation 2" xfId="153" xr:uid="{00000000-0005-0000-0000-00004B000000}"/>
    <cellStyle name="Calculation 2 2" xfId="305" xr:uid="{00000000-0005-0000-0000-000049000000}"/>
    <cellStyle name="Check Cell" xfId="14" builtinId="23" customBuiltin="1"/>
    <cellStyle name="Check Cell 2" xfId="155" xr:uid="{00000000-0005-0000-0000-00004D000000}"/>
    <cellStyle name="Check Cell 2 2" xfId="306" xr:uid="{00000000-0005-0000-0000-00004A000000}"/>
    <cellStyle name="coma 5" xfId="44" xr:uid="{00000000-0005-0000-0000-00004E000000}"/>
    <cellStyle name="Comma" xfId="63" builtinId="3"/>
    <cellStyle name="Comma [0] 2" xfId="72" xr:uid="{00000000-0005-0000-0000-000050000000}"/>
    <cellStyle name="Comma 2" xfId="45" xr:uid="{00000000-0005-0000-0000-000051000000}"/>
    <cellStyle name="Comma 2 2" xfId="426" xr:uid="{7D0583A2-BF30-4FDE-913C-310D3D9297FB}"/>
    <cellStyle name="Comma 3" xfId="69" xr:uid="{00000000-0005-0000-0000-000052000000}"/>
    <cellStyle name="Comma 3 2" xfId="75" xr:uid="{00000000-0005-0000-0000-000053000000}"/>
    <cellStyle name="Comma 3 3" xfId="76" xr:uid="{00000000-0005-0000-0000-000054000000}"/>
    <cellStyle name="Comma 4" xfId="71" xr:uid="{00000000-0005-0000-0000-000055000000}"/>
    <cellStyle name="Comma 4 2" xfId="428" xr:uid="{042DE6C9-0002-4E45-A8E5-EC9043340EBB}"/>
    <cellStyle name="Comma 5" xfId="215" xr:uid="{00000000-0005-0000-0000-000023010000}"/>
    <cellStyle name="Comma 6" xfId="216" xr:uid="{00000000-0005-0000-0000-0000AE010000}"/>
    <cellStyle name="Comma 7" xfId="429" xr:uid="{00000000-0005-0000-0000-0000AF010000}"/>
    <cellStyle name="Comma 8" xfId="432" xr:uid="{4EA70A64-A2B4-4A36-B08F-0227D9B63F4F}"/>
    <cellStyle name="Comma0" xfId="46" xr:uid="{00000000-0005-0000-0000-000056000000}"/>
    <cellStyle name="Comma0 2" xfId="222" xr:uid="{00000000-0005-0000-0000-000050000000}"/>
    <cellStyle name="Comma4" xfId="47" xr:uid="{00000000-0005-0000-0000-000057000000}"/>
    <cellStyle name="Currency" xfId="212" builtinId="4"/>
    <cellStyle name="currency 0" xfId="48" xr:uid="{00000000-0005-0000-0000-000058000000}"/>
    <cellStyle name="Currency 2" xfId="434" xr:uid="{0E5322D2-5B31-4736-B8A5-5985D9C728F0}"/>
    <cellStyle name="Currency0" xfId="49" xr:uid="{00000000-0005-0000-0000-000059000000}"/>
    <cellStyle name="Currency4" xfId="50" xr:uid="{00000000-0005-0000-0000-00005A000000}"/>
    <cellStyle name="Date" xfId="51" xr:uid="{00000000-0005-0000-0000-00005B000000}"/>
    <cellStyle name="Emphasis 1" xfId="307" xr:uid="{00000000-0005-0000-0000-000051000000}"/>
    <cellStyle name="Emphasis 2" xfId="308" xr:uid="{00000000-0005-0000-0000-000052000000}"/>
    <cellStyle name="Emphasis 3" xfId="309" xr:uid="{00000000-0005-0000-0000-000053000000}"/>
    <cellStyle name="Explanatory Text" xfId="17" builtinId="53" customBuiltin="1"/>
    <cellStyle name="Explanatory Text 2" xfId="158" xr:uid="{00000000-0005-0000-0000-00005D000000}"/>
    <cellStyle name="Fixed" xfId="52" xr:uid="{00000000-0005-0000-0000-00005E000000}"/>
    <cellStyle name="Good" xfId="7" builtinId="26" customBuiltin="1"/>
    <cellStyle name="Good 2" xfId="148" xr:uid="{00000000-0005-0000-0000-000060000000}"/>
    <cellStyle name="Good 2 2" xfId="310" xr:uid="{00000000-0005-0000-0000-000054000000}"/>
    <cellStyle name="Heading 1" xfId="3" builtinId="16" customBuiltin="1"/>
    <cellStyle name="Heading 1 2" xfId="144" xr:uid="{00000000-0005-0000-0000-000062000000}"/>
    <cellStyle name="Heading 1 2 2" xfId="311" xr:uid="{00000000-0005-0000-0000-000055000000}"/>
    <cellStyle name="Heading 2" xfId="4" builtinId="17" customBuiltin="1"/>
    <cellStyle name="Heading 2 2" xfId="145" xr:uid="{00000000-0005-0000-0000-000064000000}"/>
    <cellStyle name="Heading 2 2 2" xfId="312" xr:uid="{00000000-0005-0000-0000-000056000000}"/>
    <cellStyle name="Heading 3" xfId="5" builtinId="18" customBuiltin="1"/>
    <cellStyle name="Heading 3 2" xfId="146" xr:uid="{00000000-0005-0000-0000-000066000000}"/>
    <cellStyle name="Heading 3 2 2" xfId="313" xr:uid="{00000000-0005-0000-0000-000057000000}"/>
    <cellStyle name="Heading 4" xfId="6" builtinId="19" customBuiltin="1"/>
    <cellStyle name="Heading 4 2" xfId="147" xr:uid="{00000000-0005-0000-0000-000068000000}"/>
    <cellStyle name="Heading 4 2 2" xfId="314" xr:uid="{00000000-0005-0000-0000-000058000000}"/>
    <cellStyle name="hidden" xfId="53" xr:uid="{00000000-0005-0000-0000-000069000000}"/>
    <cellStyle name="hide" xfId="54" xr:uid="{00000000-0005-0000-0000-00006A000000}"/>
    <cellStyle name="Input" xfId="10" builtinId="20" customBuiltin="1"/>
    <cellStyle name="Input 2" xfId="151" xr:uid="{00000000-0005-0000-0000-00006C000000}"/>
    <cellStyle name="Input 2 2" xfId="315" xr:uid="{00000000-0005-0000-0000-000059000000}"/>
    <cellStyle name="Linked Cell" xfId="13" builtinId="24" customBuiltin="1"/>
    <cellStyle name="Linked Cell 2" xfId="154" xr:uid="{00000000-0005-0000-0000-00006E000000}"/>
    <cellStyle name="Linked Cell 2 2" xfId="316" xr:uid="{00000000-0005-0000-0000-00005A000000}"/>
    <cellStyle name="Neutral" xfId="9" builtinId="28" customBuiltin="1"/>
    <cellStyle name="Neutral 2" xfId="150" xr:uid="{00000000-0005-0000-0000-000070000000}"/>
    <cellStyle name="Neutral 2 2" xfId="317" xr:uid="{00000000-0005-0000-0000-00005B000000}"/>
    <cellStyle name="Normal" xfId="0" builtinId="0"/>
    <cellStyle name="Normal 10" xfId="213" xr:uid="{B32FC2C7-D9BD-4945-BA7A-75D2BC79517D}"/>
    <cellStyle name="Normal 10 2" xfId="423" xr:uid="{00000000-0005-0000-0000-00005D000000}"/>
    <cellStyle name="Normal 11" xfId="214" xr:uid="{00000000-0005-0000-0000-000032010000}"/>
    <cellStyle name="Normal 12" xfId="430" xr:uid="{60F30A5D-01BC-421E-A694-9384D049F93A}"/>
    <cellStyle name="Normal 13" xfId="431" xr:uid="{8BFB0F89-7E54-47FF-A7CB-389E3FE5106C}"/>
    <cellStyle name="Normal 2" xfId="55" xr:uid="{00000000-0005-0000-0000-000072000000}"/>
    <cellStyle name="Normal 2 2" xfId="77" xr:uid="{00000000-0005-0000-0000-000073000000}"/>
    <cellStyle name="Normal 2 3" xfId="78" xr:uid="{00000000-0005-0000-0000-000074000000}"/>
    <cellStyle name="Normal 2 4" xfId="79" xr:uid="{00000000-0005-0000-0000-000075000000}"/>
    <cellStyle name="Normal 2 5" xfId="80" xr:uid="{00000000-0005-0000-0000-000076000000}"/>
    <cellStyle name="Normal 2 6" xfId="425" xr:uid="{FDF437BD-DD76-4767-91F5-E85C9096A1E5}"/>
    <cellStyle name="Normal 2 7" xfId="278" xr:uid="{00000000-0005-0000-0000-00005E000000}"/>
    <cellStyle name="Normal 3" xfId="56" xr:uid="{00000000-0005-0000-0000-000077000000}"/>
    <cellStyle name="Normal 3 2" xfId="279" xr:uid="{00000000-0005-0000-0000-000063000000}"/>
    <cellStyle name="Normal 308" xfId="413" xr:uid="{00000000-0005-0000-0000-000064000000}"/>
    <cellStyle name="Normal 312" xfId="424" xr:uid="{00000000-0005-0000-0000-000065000000}"/>
    <cellStyle name="Normal 4" xfId="43" xr:uid="{00000000-0005-0000-0000-000078000000}"/>
    <cellStyle name="Normal 4 10" xfId="134" xr:uid="{00000000-0005-0000-0000-000079000000}"/>
    <cellStyle name="Normal 4 11" xfId="139" xr:uid="{00000000-0005-0000-0000-00007A000000}"/>
    <cellStyle name="Normal 4 12" xfId="218" xr:uid="{00000000-0005-0000-0000-000066000000}"/>
    <cellStyle name="Normal 4 2" xfId="67" xr:uid="{00000000-0005-0000-0000-00007B000000}"/>
    <cellStyle name="Normal 4 2 2" xfId="81" xr:uid="{00000000-0005-0000-0000-00007C000000}"/>
    <cellStyle name="Normal 4 2 2 2" xfId="82" xr:uid="{00000000-0005-0000-0000-00007D000000}"/>
    <cellStyle name="Normal 4 2 2 2 2" xfId="259" xr:uid="{00000000-0005-0000-0000-000069000000}"/>
    <cellStyle name="Normal 4 2 2 3" xfId="224" xr:uid="{00000000-0005-0000-0000-000068000000}"/>
    <cellStyle name="Normal 4 2 3" xfId="83" xr:uid="{00000000-0005-0000-0000-00007E000000}"/>
    <cellStyle name="Normal 4 2 3 2" xfId="84" xr:uid="{00000000-0005-0000-0000-00007F000000}"/>
    <cellStyle name="Normal 4 2 3 2 2" xfId="265" xr:uid="{00000000-0005-0000-0000-00006B000000}"/>
    <cellStyle name="Normal 4 2 3 3" xfId="225" xr:uid="{00000000-0005-0000-0000-00006A000000}"/>
    <cellStyle name="Normal 4 2 4" xfId="85" xr:uid="{00000000-0005-0000-0000-000080000000}"/>
    <cellStyle name="Normal 4 2 4 2" xfId="86" xr:uid="{00000000-0005-0000-0000-000081000000}"/>
    <cellStyle name="Normal 4 2 4 2 2" xfId="270" xr:uid="{00000000-0005-0000-0000-00006D000000}"/>
    <cellStyle name="Normal 4 2 4 3" xfId="226" xr:uid="{00000000-0005-0000-0000-00006C000000}"/>
    <cellStyle name="Normal 4 2 5" xfId="87" xr:uid="{00000000-0005-0000-0000-000082000000}"/>
    <cellStyle name="Normal 4 2 5 2" xfId="88" xr:uid="{00000000-0005-0000-0000-000083000000}"/>
    <cellStyle name="Normal 4 2 5 2 2" xfId="261" xr:uid="{00000000-0005-0000-0000-00006F000000}"/>
    <cellStyle name="Normal 4 2 5 3" xfId="227" xr:uid="{00000000-0005-0000-0000-00006E000000}"/>
    <cellStyle name="Normal 4 2 6" xfId="89" xr:uid="{00000000-0005-0000-0000-000084000000}"/>
    <cellStyle name="Normal 4 2 6 2" xfId="90" xr:uid="{00000000-0005-0000-0000-000085000000}"/>
    <cellStyle name="Normal 4 2 6 2 2" xfId="273" xr:uid="{00000000-0005-0000-0000-000071000000}"/>
    <cellStyle name="Normal 4 2 6 3" xfId="228" xr:uid="{00000000-0005-0000-0000-000070000000}"/>
    <cellStyle name="Normal 4 2 7" xfId="91" xr:uid="{00000000-0005-0000-0000-000086000000}"/>
    <cellStyle name="Normal 4 2 7 2" xfId="250" xr:uid="{00000000-0005-0000-0000-000072000000}"/>
    <cellStyle name="Normal 4 2 8" xfId="223" xr:uid="{00000000-0005-0000-0000-000067000000}"/>
    <cellStyle name="Normal 4 3" xfId="92" xr:uid="{00000000-0005-0000-0000-000087000000}"/>
    <cellStyle name="Normal 4 3 2" xfId="93" xr:uid="{00000000-0005-0000-0000-000088000000}"/>
    <cellStyle name="Normal 4 3 2 2" xfId="94" xr:uid="{00000000-0005-0000-0000-000089000000}"/>
    <cellStyle name="Normal 4 3 2 2 2" xfId="262" xr:uid="{00000000-0005-0000-0000-000075000000}"/>
    <cellStyle name="Normal 4 3 2 3" xfId="230" xr:uid="{00000000-0005-0000-0000-000074000000}"/>
    <cellStyle name="Normal 4 3 3" xfId="95" xr:uid="{00000000-0005-0000-0000-00008A000000}"/>
    <cellStyle name="Normal 4 3 3 2" xfId="96" xr:uid="{00000000-0005-0000-0000-00008B000000}"/>
    <cellStyle name="Normal 4 3 3 2 2" xfId="267" xr:uid="{00000000-0005-0000-0000-000077000000}"/>
    <cellStyle name="Normal 4 3 3 3" xfId="231" xr:uid="{00000000-0005-0000-0000-000076000000}"/>
    <cellStyle name="Normal 4 3 4" xfId="97" xr:uid="{00000000-0005-0000-0000-00008C000000}"/>
    <cellStyle name="Normal 4 3 4 2" xfId="98" xr:uid="{00000000-0005-0000-0000-00008D000000}"/>
    <cellStyle name="Normal 4 3 4 2 2" xfId="272" xr:uid="{00000000-0005-0000-0000-000079000000}"/>
    <cellStyle name="Normal 4 3 4 3" xfId="232" xr:uid="{00000000-0005-0000-0000-000078000000}"/>
    <cellStyle name="Normal 4 3 5" xfId="99" xr:uid="{00000000-0005-0000-0000-00008E000000}"/>
    <cellStyle name="Normal 4 3 5 2" xfId="100" xr:uid="{00000000-0005-0000-0000-00008F000000}"/>
    <cellStyle name="Normal 4 3 5 2 2" xfId="253" xr:uid="{00000000-0005-0000-0000-00007B000000}"/>
    <cellStyle name="Normal 4 3 5 3" xfId="233" xr:uid="{00000000-0005-0000-0000-00007A000000}"/>
    <cellStyle name="Normal 4 3 6" xfId="101" xr:uid="{00000000-0005-0000-0000-000090000000}"/>
    <cellStyle name="Normal 4 3 6 2" xfId="102" xr:uid="{00000000-0005-0000-0000-000091000000}"/>
    <cellStyle name="Normal 4 3 6 2 2" xfId="276" xr:uid="{00000000-0005-0000-0000-00007D000000}"/>
    <cellStyle name="Normal 4 3 6 3" xfId="234" xr:uid="{00000000-0005-0000-0000-00007C000000}"/>
    <cellStyle name="Normal 4 3 7" xfId="103" xr:uid="{00000000-0005-0000-0000-000092000000}"/>
    <cellStyle name="Normal 4 3 7 2" xfId="252" xr:uid="{00000000-0005-0000-0000-00007E000000}"/>
    <cellStyle name="Normal 4 3 8" xfId="229" xr:uid="{00000000-0005-0000-0000-000073000000}"/>
    <cellStyle name="Normal 4 4" xfId="104" xr:uid="{00000000-0005-0000-0000-000093000000}"/>
    <cellStyle name="Normal 4 4 2" xfId="105" xr:uid="{00000000-0005-0000-0000-000094000000}"/>
    <cellStyle name="Normal 4 4 2 2" xfId="256" xr:uid="{00000000-0005-0000-0000-000080000000}"/>
    <cellStyle name="Normal 4 4 3" xfId="235" xr:uid="{00000000-0005-0000-0000-00007F000000}"/>
    <cellStyle name="Normal 4 5" xfId="106" xr:uid="{00000000-0005-0000-0000-000095000000}"/>
    <cellStyle name="Normal 4 5 2" xfId="107" xr:uid="{00000000-0005-0000-0000-000096000000}"/>
    <cellStyle name="Normal 4 5 2 2" xfId="264" xr:uid="{00000000-0005-0000-0000-000082000000}"/>
    <cellStyle name="Normal 4 5 3" xfId="236" xr:uid="{00000000-0005-0000-0000-000081000000}"/>
    <cellStyle name="Normal 4 6" xfId="108" xr:uid="{00000000-0005-0000-0000-000097000000}"/>
    <cellStyle name="Normal 4 6 2" xfId="109" xr:uid="{00000000-0005-0000-0000-000098000000}"/>
    <cellStyle name="Normal 4 6 2 2" xfId="268" xr:uid="{00000000-0005-0000-0000-000084000000}"/>
    <cellStyle name="Normal 4 6 3" xfId="220" xr:uid="{00000000-0005-0000-0000-000083000000}"/>
    <cellStyle name="Normal 4 7" xfId="110" xr:uid="{00000000-0005-0000-0000-000099000000}"/>
    <cellStyle name="Normal 4 7 2" xfId="111" xr:uid="{00000000-0005-0000-0000-00009A000000}"/>
    <cellStyle name="Normal 4 7 2 2" xfId="255" xr:uid="{00000000-0005-0000-0000-000086000000}"/>
    <cellStyle name="Normal 4 7 3" xfId="237" xr:uid="{00000000-0005-0000-0000-000085000000}"/>
    <cellStyle name="Normal 4 8" xfId="112" xr:uid="{00000000-0005-0000-0000-00009B000000}"/>
    <cellStyle name="Normal 4 8 2" xfId="113" xr:uid="{00000000-0005-0000-0000-00009C000000}"/>
    <cellStyle name="Normal 4 8 2 2" xfId="275" xr:uid="{00000000-0005-0000-0000-000088000000}"/>
    <cellStyle name="Normal 4 8 3" xfId="238" xr:uid="{00000000-0005-0000-0000-000087000000}"/>
    <cellStyle name="Normal 4 9" xfId="73" xr:uid="{00000000-0005-0000-0000-00009D000000}"/>
    <cellStyle name="Normal 4 9 2" xfId="136" xr:uid="{00000000-0005-0000-0000-00009E000000}"/>
    <cellStyle name="Normal 4 9 3" xfId="141" xr:uid="{00000000-0005-0000-0000-00009F000000}"/>
    <cellStyle name="Normal 4 9 4" xfId="248" xr:uid="{00000000-0005-0000-0000-000089000000}"/>
    <cellStyle name="Normal 5" xfId="61" xr:uid="{00000000-0005-0000-0000-0000A0000000}"/>
    <cellStyle name="Normal 5 10" xfId="217" xr:uid="{00000000-0005-0000-0000-00008A000000}"/>
    <cellStyle name="Normal 5 2" xfId="68" xr:uid="{00000000-0005-0000-0000-0000A1000000}"/>
    <cellStyle name="Normal 5 2 2" xfId="114" xr:uid="{00000000-0005-0000-0000-0000A2000000}"/>
    <cellStyle name="Normal 5 2 2 2" xfId="257" xr:uid="{00000000-0005-0000-0000-00008C000000}"/>
    <cellStyle name="Normal 5 2 3" xfId="239" xr:uid="{00000000-0005-0000-0000-00008B000000}"/>
    <cellStyle name="Normal 5 3" xfId="115" xr:uid="{00000000-0005-0000-0000-0000A3000000}"/>
    <cellStyle name="Normal 5 3 2" xfId="116" xr:uid="{00000000-0005-0000-0000-0000A4000000}"/>
    <cellStyle name="Normal 5 3 2 2" xfId="263" xr:uid="{00000000-0005-0000-0000-00008E000000}"/>
    <cellStyle name="Normal 5 3 3" xfId="240" xr:uid="{00000000-0005-0000-0000-00008D000000}"/>
    <cellStyle name="Normal 5 4" xfId="117" xr:uid="{00000000-0005-0000-0000-0000A5000000}"/>
    <cellStyle name="Normal 5 4 2" xfId="118" xr:uid="{00000000-0005-0000-0000-0000A6000000}"/>
    <cellStyle name="Normal 5 4 2 2" xfId="269" xr:uid="{00000000-0005-0000-0000-000090000000}"/>
    <cellStyle name="Normal 5 4 3" xfId="219" xr:uid="{00000000-0005-0000-0000-00008F000000}"/>
    <cellStyle name="Normal 5 5" xfId="119" xr:uid="{00000000-0005-0000-0000-0000A7000000}"/>
    <cellStyle name="Normal 5 5 2" xfId="120" xr:uid="{00000000-0005-0000-0000-0000A8000000}"/>
    <cellStyle name="Normal 5 5 2 2" xfId="254" xr:uid="{00000000-0005-0000-0000-000092000000}"/>
    <cellStyle name="Normal 5 5 3" xfId="241" xr:uid="{00000000-0005-0000-0000-000091000000}"/>
    <cellStyle name="Normal 5 6" xfId="121" xr:uid="{00000000-0005-0000-0000-0000A9000000}"/>
    <cellStyle name="Normal 5 6 2" xfId="122" xr:uid="{00000000-0005-0000-0000-0000AA000000}"/>
    <cellStyle name="Normal 5 6 2 2" xfId="274" xr:uid="{00000000-0005-0000-0000-000094000000}"/>
    <cellStyle name="Normal 5 6 3" xfId="242" xr:uid="{00000000-0005-0000-0000-000093000000}"/>
    <cellStyle name="Normal 5 7" xfId="74" xr:uid="{00000000-0005-0000-0000-0000AB000000}"/>
    <cellStyle name="Normal 5 7 2" xfId="137" xr:uid="{00000000-0005-0000-0000-0000AC000000}"/>
    <cellStyle name="Normal 5 7 3" xfId="142" xr:uid="{00000000-0005-0000-0000-0000AD000000}"/>
    <cellStyle name="Normal 5 7 4" xfId="249" xr:uid="{00000000-0005-0000-0000-000095000000}"/>
    <cellStyle name="Normal 5 8" xfId="135" xr:uid="{00000000-0005-0000-0000-0000AE000000}"/>
    <cellStyle name="Normal 5 9" xfId="140" xr:uid="{00000000-0005-0000-0000-0000AF000000}"/>
    <cellStyle name="Normal 6" xfId="64" xr:uid="{00000000-0005-0000-0000-0000B0000000}"/>
    <cellStyle name="Normal 6 2" xfId="123" xr:uid="{00000000-0005-0000-0000-0000B1000000}"/>
    <cellStyle name="Normal 6 2 2" xfId="124" xr:uid="{00000000-0005-0000-0000-0000B2000000}"/>
    <cellStyle name="Normal 6 2 2 2" xfId="260" xr:uid="{00000000-0005-0000-0000-000098000000}"/>
    <cellStyle name="Normal 6 2 3" xfId="244" xr:uid="{00000000-0005-0000-0000-000097000000}"/>
    <cellStyle name="Normal 6 3" xfId="125" xr:uid="{00000000-0005-0000-0000-0000B3000000}"/>
    <cellStyle name="Normal 6 3 2" xfId="126" xr:uid="{00000000-0005-0000-0000-0000B4000000}"/>
    <cellStyle name="Normal 6 3 2 2" xfId="266" xr:uid="{00000000-0005-0000-0000-00009A000000}"/>
    <cellStyle name="Normal 6 3 3" xfId="245" xr:uid="{00000000-0005-0000-0000-000099000000}"/>
    <cellStyle name="Normal 6 4" xfId="127" xr:uid="{00000000-0005-0000-0000-0000B5000000}"/>
    <cellStyle name="Normal 6 4 2" xfId="128" xr:uid="{00000000-0005-0000-0000-0000B6000000}"/>
    <cellStyle name="Normal 6 4 2 2" xfId="271" xr:uid="{00000000-0005-0000-0000-00009C000000}"/>
    <cellStyle name="Normal 6 4 3" xfId="246" xr:uid="{00000000-0005-0000-0000-00009B000000}"/>
    <cellStyle name="Normal 6 5" xfId="129" xr:uid="{00000000-0005-0000-0000-0000B7000000}"/>
    <cellStyle name="Normal 6 5 2" xfId="130" xr:uid="{00000000-0005-0000-0000-0000B8000000}"/>
    <cellStyle name="Normal 6 5 2 2" xfId="258" xr:uid="{00000000-0005-0000-0000-00009E000000}"/>
    <cellStyle name="Normal 6 5 3" xfId="247" xr:uid="{00000000-0005-0000-0000-00009D000000}"/>
    <cellStyle name="Normal 6 6" xfId="65" xr:uid="{00000000-0005-0000-0000-0000B9000000}"/>
    <cellStyle name="Normal 6 6 2" xfId="131" xr:uid="{00000000-0005-0000-0000-0000BA000000}"/>
    <cellStyle name="Normal 6 6 2 2" xfId="277" xr:uid="{00000000-0005-0000-0000-0000A0000000}"/>
    <cellStyle name="Normal 6 6 3" xfId="133" xr:uid="{00000000-0005-0000-0000-0000BB000000}"/>
    <cellStyle name="Normal 6 6 4" xfId="138" xr:uid="{00000000-0005-0000-0000-0000BC000000}"/>
    <cellStyle name="Normal 6 6 5" xfId="221" xr:uid="{00000000-0005-0000-0000-00009F000000}"/>
    <cellStyle name="Normal 6 7" xfId="132" xr:uid="{00000000-0005-0000-0000-0000BD000000}"/>
    <cellStyle name="Normal 6 7 2" xfId="251" xr:uid="{00000000-0005-0000-0000-0000A1000000}"/>
    <cellStyle name="Normal 6 8" xfId="243" xr:uid="{00000000-0005-0000-0000-000096000000}"/>
    <cellStyle name="Normal 7" xfId="143" xr:uid="{00000000-0005-0000-0000-0000BE000000}"/>
    <cellStyle name="Normal 7 2" xfId="394" xr:uid="{00000000-0005-0000-0000-0000A2000000}"/>
    <cellStyle name="Normal 8" xfId="184" xr:uid="{00000000-0005-0000-0000-0000BF000000}"/>
    <cellStyle name="Normal 9" xfId="198" xr:uid="{00000000-0005-0000-0000-0000C0000000}"/>
    <cellStyle name="Note" xfId="16" builtinId="10" customBuiltin="1"/>
    <cellStyle name="Note 2" xfId="157" xr:uid="{00000000-0005-0000-0000-0000C2000000}"/>
    <cellStyle name="Note 2 2" xfId="318" xr:uid="{00000000-0005-0000-0000-0000A4000000}"/>
    <cellStyle name="Note 3" xfId="185" xr:uid="{00000000-0005-0000-0000-0000C3000000}"/>
    <cellStyle name="Note 4" xfId="199" xr:uid="{00000000-0005-0000-0000-0000C4000000}"/>
    <cellStyle name="Outline" xfId="57" xr:uid="{00000000-0005-0000-0000-0000C5000000}"/>
    <cellStyle name="Output" xfId="11" builtinId="21" customBuiltin="1"/>
    <cellStyle name="Output 2" xfId="152" xr:uid="{00000000-0005-0000-0000-0000C7000000}"/>
    <cellStyle name="Output 2 2" xfId="319" xr:uid="{00000000-0005-0000-0000-0000A5000000}"/>
    <cellStyle name="Percent" xfId="1" builtinId="5"/>
    <cellStyle name="Percent 2" xfId="58" xr:uid="{00000000-0005-0000-0000-0000C9000000}"/>
    <cellStyle name="Percent 2 2" xfId="66" xr:uid="{00000000-0005-0000-0000-0000CA000000}"/>
    <cellStyle name="Percent 2 2 2" xfId="427" xr:uid="{511A91EB-1FC1-4CCD-9EC6-970B65741686}"/>
    <cellStyle name="Percent 3" xfId="62" xr:uid="{00000000-0005-0000-0000-0000CB000000}"/>
    <cellStyle name="Percent 4" xfId="70" xr:uid="{00000000-0005-0000-0000-0000CC000000}"/>
    <cellStyle name="Percent 5" xfId="433" xr:uid="{3A5F60AB-7E9E-4D68-9BB3-77981D2DD929}"/>
    <cellStyle name="Percent2" xfId="59" xr:uid="{00000000-0005-0000-0000-0000CD000000}"/>
    <cellStyle name="percent3" xfId="60" xr:uid="{00000000-0005-0000-0000-0000CE000000}"/>
    <cellStyle name="SAPBEXaggData" xfId="320" xr:uid="{00000000-0005-0000-0000-0000A8000000}"/>
    <cellStyle name="SAPBEXaggData 10" xfId="419" xr:uid="{00000000-0005-0000-0000-0000A9000000}"/>
    <cellStyle name="SAPBEXaggDataEmph" xfId="321" xr:uid="{00000000-0005-0000-0000-0000AA000000}"/>
    <cellStyle name="SAPBEXaggItem" xfId="322" xr:uid="{00000000-0005-0000-0000-0000AB000000}"/>
    <cellStyle name="SAPBEXaggItem 10" xfId="416" xr:uid="{00000000-0005-0000-0000-0000AC000000}"/>
    <cellStyle name="SAPBEXaggItemX" xfId="323" xr:uid="{00000000-0005-0000-0000-0000AD000000}"/>
    <cellStyle name="SAPBEXchaText" xfId="324" xr:uid="{00000000-0005-0000-0000-0000AE000000}"/>
    <cellStyle name="SAPBEXchaText 10" xfId="414" xr:uid="{00000000-0005-0000-0000-0000AF000000}"/>
    <cellStyle name="SAPBEXexcBad7" xfId="325" xr:uid="{00000000-0005-0000-0000-0000B0000000}"/>
    <cellStyle name="SAPBEXexcBad8" xfId="326" xr:uid="{00000000-0005-0000-0000-0000B1000000}"/>
    <cellStyle name="SAPBEXexcBad9" xfId="327" xr:uid="{00000000-0005-0000-0000-0000B2000000}"/>
    <cellStyle name="SAPBEXexcCritical4" xfId="328" xr:uid="{00000000-0005-0000-0000-0000B3000000}"/>
    <cellStyle name="SAPBEXexcCritical5" xfId="329" xr:uid="{00000000-0005-0000-0000-0000B4000000}"/>
    <cellStyle name="SAPBEXexcCritical6" xfId="330" xr:uid="{00000000-0005-0000-0000-0000B5000000}"/>
    <cellStyle name="SAPBEXexcGood1" xfId="331" xr:uid="{00000000-0005-0000-0000-0000B6000000}"/>
    <cellStyle name="SAPBEXexcGood2" xfId="332" xr:uid="{00000000-0005-0000-0000-0000B7000000}"/>
    <cellStyle name="SAPBEXexcGood3" xfId="333" xr:uid="{00000000-0005-0000-0000-0000B8000000}"/>
    <cellStyle name="SAPBEXfilterDrill" xfId="334" xr:uid="{00000000-0005-0000-0000-0000B9000000}"/>
    <cellStyle name="SAPBEXfilterItem" xfId="335" xr:uid="{00000000-0005-0000-0000-0000BA000000}"/>
    <cellStyle name="SAPBEXfilterText" xfId="336" xr:uid="{00000000-0005-0000-0000-0000BB000000}"/>
    <cellStyle name="SAPBEXformats" xfId="337" xr:uid="{00000000-0005-0000-0000-0000BC000000}"/>
    <cellStyle name="SAPBEXheaderItem" xfId="338" xr:uid="{00000000-0005-0000-0000-0000BD000000}"/>
    <cellStyle name="SAPBEXheaderText" xfId="339" xr:uid="{00000000-0005-0000-0000-0000BE000000}"/>
    <cellStyle name="SAPBEXHLevel0" xfId="340" xr:uid="{00000000-0005-0000-0000-0000BF000000}"/>
    <cellStyle name="SAPBEXHLevel0 10" xfId="422" xr:uid="{00000000-0005-0000-0000-0000C0000000}"/>
    <cellStyle name="SAPBEXHLevel0X" xfId="341" xr:uid="{00000000-0005-0000-0000-0000C1000000}"/>
    <cellStyle name="SAPBEXHLevel1" xfId="342" xr:uid="{00000000-0005-0000-0000-0000C2000000}"/>
    <cellStyle name="SAPBEXHLevel1 10" xfId="421" xr:uid="{00000000-0005-0000-0000-0000C3000000}"/>
    <cellStyle name="SAPBEXHLevel1X" xfId="343" xr:uid="{00000000-0005-0000-0000-0000C4000000}"/>
    <cellStyle name="SAPBEXHLevel2" xfId="344" xr:uid="{00000000-0005-0000-0000-0000C5000000}"/>
    <cellStyle name="SAPBEXHLevel2 10" xfId="420" xr:uid="{00000000-0005-0000-0000-0000C6000000}"/>
    <cellStyle name="SAPBEXHLevel2X" xfId="345" xr:uid="{00000000-0005-0000-0000-0000C7000000}"/>
    <cellStyle name="SAPBEXHLevel3" xfId="346" xr:uid="{00000000-0005-0000-0000-0000C8000000}"/>
    <cellStyle name="SAPBEXHLevel3 10" xfId="417" xr:uid="{00000000-0005-0000-0000-0000C9000000}"/>
    <cellStyle name="SAPBEXHLevel3X" xfId="347" xr:uid="{00000000-0005-0000-0000-0000CA000000}"/>
    <cellStyle name="SAPBEXinputData" xfId="348" xr:uid="{00000000-0005-0000-0000-0000CB000000}"/>
    <cellStyle name="SAPBEXItemHeader" xfId="349" xr:uid="{00000000-0005-0000-0000-0000CC000000}"/>
    <cellStyle name="SAPBEXresData" xfId="350" xr:uid="{00000000-0005-0000-0000-0000CD000000}"/>
    <cellStyle name="SAPBEXresDataEmph" xfId="351" xr:uid="{00000000-0005-0000-0000-0000CE000000}"/>
    <cellStyle name="SAPBEXresItem" xfId="352" xr:uid="{00000000-0005-0000-0000-0000CF000000}"/>
    <cellStyle name="SAPBEXresItemX" xfId="353" xr:uid="{00000000-0005-0000-0000-0000D0000000}"/>
    <cellStyle name="SAPBEXstdData" xfId="354" xr:uid="{00000000-0005-0000-0000-0000D1000000}"/>
    <cellStyle name="SAPBEXstdData 10" xfId="418" xr:uid="{00000000-0005-0000-0000-0000D2000000}"/>
    <cellStyle name="SAPBEXstdDataEmph" xfId="355" xr:uid="{00000000-0005-0000-0000-0000D3000000}"/>
    <cellStyle name="SAPBEXstdItem" xfId="356" xr:uid="{00000000-0005-0000-0000-0000D4000000}"/>
    <cellStyle name="SAPBEXstdItem 10" xfId="415" xr:uid="{00000000-0005-0000-0000-0000D5000000}"/>
    <cellStyle name="SAPBEXstdItemX" xfId="357" xr:uid="{00000000-0005-0000-0000-0000D6000000}"/>
    <cellStyle name="SAPBEXtitle" xfId="358" xr:uid="{00000000-0005-0000-0000-0000D7000000}"/>
    <cellStyle name="SAPBEXunassignedItem" xfId="359" xr:uid="{00000000-0005-0000-0000-0000D8000000}"/>
    <cellStyle name="SAPBEXundefined" xfId="360" xr:uid="{00000000-0005-0000-0000-0000D9000000}"/>
    <cellStyle name="Sheet Title" xfId="361" xr:uid="{00000000-0005-0000-0000-0000DA000000}"/>
    <cellStyle name="Title" xfId="2" builtinId="15" customBuiltin="1"/>
    <cellStyle name="Total" xfId="18" builtinId="25" customBuiltin="1"/>
    <cellStyle name="Total 2" xfId="159" xr:uid="{00000000-0005-0000-0000-0000D1000000}"/>
    <cellStyle name="Total 2 2" xfId="362" xr:uid="{00000000-0005-0000-0000-0000DB000000}"/>
    <cellStyle name="Warning Text" xfId="15" builtinId="11" customBuiltin="1"/>
    <cellStyle name="Warning Text 2" xfId="156" xr:uid="{00000000-0005-0000-0000-0000D3000000}"/>
    <cellStyle name="Warning Text 2 2" xfId="363" xr:uid="{00000000-0005-0000-0000-0000DC000000}"/>
  </cellStyles>
  <dxfs count="0"/>
  <tableStyles count="0" defaultTableStyle="TableStyleMedium2" defaultPivotStyle="PivotStyleLight16"/>
  <colors>
    <mruColors>
      <color rgb="FFFFCCFF"/>
      <color rgb="FF3C98E4"/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GLMonthlyFiles/2007-09/Balance%20Sheet%20-%20Sept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 2007 Balance Sheet"/>
      <sheetName val="123104 vs 93004"/>
      <sheetName val="Sept07vsJune07"/>
      <sheetName val="Essbase"/>
      <sheetName val="Def'd Debits"/>
      <sheetName val="Recon to Lawson"/>
      <sheetName val="Recon to 2006"/>
      <sheetName val="ALL ACCOUNTS"/>
      <sheetName val="Util Plant"/>
      <sheetName val="Accum Depr"/>
      <sheetName val="Gas Stored"/>
      <sheetName val="Non Util Prop"/>
      <sheetName val="Inv in Subs"/>
      <sheetName val="Other Inv"/>
      <sheetName val="Cash"/>
      <sheetName val="Acct Rec"/>
      <sheetName val="Allow Uncoll Acct"/>
      <sheetName val="Accrued Rev"/>
      <sheetName val="Inv of Gas"/>
      <sheetName val="Prepaid Prop"/>
      <sheetName val="Unamt Debt Disc"/>
      <sheetName val="Def Reg and Other"/>
      <sheetName val="Comm Stock"/>
      <sheetName val="Prem on Stock"/>
      <sheetName val="Retain Earn"/>
      <sheetName val="Pref Stock"/>
      <sheetName val="Long Term Debt"/>
      <sheetName val="Acct Pay"/>
      <sheetName val="Note Pay"/>
      <sheetName val="Curr Por LT Debt"/>
      <sheetName val="Cust Depos"/>
      <sheetName val="Taxes Accrued"/>
      <sheetName val="Interest Accrued"/>
      <sheetName val="Oth Current Liab"/>
      <sheetName val="Def Taxes Inv Credit"/>
      <sheetName val="Other Liabilities"/>
    </sheetNames>
    <sheetDataSet>
      <sheetData sheetId="0" refreshError="1"/>
      <sheetData sheetId="1" refreshError="1"/>
      <sheetData sheetId="2" refreshError="1"/>
      <sheetData sheetId="3">
        <row r="6">
          <cell r="D6" t="str">
            <v>Y-T-D(Sep)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8ED12-8E72-42E5-9D6B-A5213A1C65A5}">
  <sheetPr>
    <tabColor rgb="FF3C98E4"/>
    <pageSetUpPr fitToPage="1"/>
  </sheetPr>
  <dimension ref="A1:DW111"/>
  <sheetViews>
    <sheetView zoomScale="90" zoomScaleNormal="90" zoomScaleSheetLayoutView="85" workbookViewId="0">
      <pane xSplit="4" ySplit="7" topLeftCell="DK8" activePane="bottomRight" state="frozen"/>
      <selection pane="topRight" activeCell="E1" sqref="E1"/>
      <selection pane="bottomLeft" activeCell="A8" sqref="A8"/>
      <selection pane="bottomRight" activeCell="DW20" sqref="DW20"/>
    </sheetView>
  </sheetViews>
  <sheetFormatPr defaultRowHeight="12.75" outlineLevelRow="1" outlineLevelCol="1" x14ac:dyDescent="0.2"/>
  <cols>
    <col min="1" max="1" width="7.140625" customWidth="1"/>
    <col min="2" max="2" width="4.42578125" customWidth="1"/>
    <col min="3" max="3" width="13.5703125" customWidth="1"/>
    <col min="4" max="4" width="22.7109375" customWidth="1"/>
    <col min="5" max="9" width="15.7109375" hidden="1" customWidth="1" outlineLevel="1"/>
    <col min="10" max="10" width="15.7109375" hidden="1" customWidth="1" outlineLevel="1" collapsed="1"/>
    <col min="11" max="16" width="15.7109375" hidden="1" customWidth="1" outlineLevel="1"/>
    <col min="17" max="17" width="15.7109375" hidden="1" customWidth="1" outlineLevel="1" collapsed="1"/>
    <col min="18" max="52" width="15.7109375" hidden="1" customWidth="1" outlineLevel="1"/>
    <col min="53" max="53" width="15.7109375" hidden="1" customWidth="1" outlineLevel="1" collapsed="1"/>
    <col min="54" max="69" width="15.7109375" hidden="1" customWidth="1" outlineLevel="1"/>
    <col min="70" max="70" width="16.85546875" hidden="1" customWidth="1" outlineLevel="1"/>
    <col min="71" max="112" width="15.7109375" hidden="1" customWidth="1" outlineLevel="1"/>
    <col min="113" max="113" width="15.7109375" customWidth="1" collapsed="1"/>
    <col min="114" max="125" width="15.7109375" customWidth="1"/>
    <col min="126" max="127" width="16" customWidth="1"/>
  </cols>
  <sheetData>
    <row r="1" spans="1:127" x14ac:dyDescent="0.2">
      <c r="C1" s="3" t="s">
        <v>549</v>
      </c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127" x14ac:dyDescent="0.2">
      <c r="C2" s="3" t="s">
        <v>550</v>
      </c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N2" s="79"/>
    </row>
    <row r="3" spans="1:127" x14ac:dyDescent="0.2">
      <c r="C3" s="5" t="s">
        <v>2696</v>
      </c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127" x14ac:dyDescent="0.2">
      <c r="C4" s="3" t="s">
        <v>2220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127" x14ac:dyDescent="0.2">
      <c r="C5" s="6"/>
      <c r="D5" s="7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CA5">
        <v>6</v>
      </c>
      <c r="CB5">
        <v>7</v>
      </c>
      <c r="CC5">
        <v>8</v>
      </c>
      <c r="CD5">
        <v>9</v>
      </c>
      <c r="CE5">
        <v>10</v>
      </c>
      <c r="CF5">
        <v>11</v>
      </c>
      <c r="CG5">
        <v>12</v>
      </c>
      <c r="CH5">
        <v>13</v>
      </c>
      <c r="CI5">
        <v>14</v>
      </c>
      <c r="CJ5">
        <v>15</v>
      </c>
      <c r="CK5">
        <v>16</v>
      </c>
    </row>
    <row r="6" spans="1:127" x14ac:dyDescent="0.2">
      <c r="E6" s="9">
        <v>2011</v>
      </c>
      <c r="F6" s="9">
        <f>+E6+1</f>
        <v>2012</v>
      </c>
      <c r="G6" s="9">
        <f>+F6</f>
        <v>2012</v>
      </c>
      <c r="H6" s="9">
        <f t="shared" ref="H6:P6" si="0">+G6</f>
        <v>2012</v>
      </c>
      <c r="I6" s="9">
        <f t="shared" si="0"/>
        <v>2012</v>
      </c>
      <c r="J6" s="9">
        <f t="shared" si="0"/>
        <v>2012</v>
      </c>
      <c r="K6" s="9">
        <f t="shared" si="0"/>
        <v>2012</v>
      </c>
      <c r="L6" s="9">
        <f t="shared" si="0"/>
        <v>2012</v>
      </c>
      <c r="M6" s="9">
        <f t="shared" si="0"/>
        <v>2012</v>
      </c>
      <c r="N6" s="9">
        <f t="shared" si="0"/>
        <v>2012</v>
      </c>
      <c r="O6" s="9">
        <f t="shared" si="0"/>
        <v>2012</v>
      </c>
      <c r="P6" s="9">
        <f t="shared" si="0"/>
        <v>2012</v>
      </c>
      <c r="Q6" s="9">
        <f>+P6</f>
        <v>2012</v>
      </c>
      <c r="R6" s="9">
        <v>2013</v>
      </c>
      <c r="S6" s="9">
        <v>2013</v>
      </c>
      <c r="T6" s="9">
        <v>2013</v>
      </c>
      <c r="U6" s="9">
        <f>+T6</f>
        <v>2013</v>
      </c>
      <c r="V6" s="9">
        <f t="shared" ref="V6:AC6" si="1">+U6</f>
        <v>2013</v>
      </c>
      <c r="W6" s="9">
        <f t="shared" si="1"/>
        <v>2013</v>
      </c>
      <c r="X6" s="9">
        <f t="shared" si="1"/>
        <v>2013</v>
      </c>
      <c r="Y6" s="9">
        <f t="shared" si="1"/>
        <v>2013</v>
      </c>
      <c r="Z6" s="9">
        <f t="shared" si="1"/>
        <v>2013</v>
      </c>
      <c r="AA6" s="9">
        <f t="shared" si="1"/>
        <v>2013</v>
      </c>
      <c r="AB6" s="9">
        <f t="shared" si="1"/>
        <v>2013</v>
      </c>
      <c r="AC6" s="9">
        <f t="shared" si="1"/>
        <v>2013</v>
      </c>
      <c r="AD6" s="9">
        <v>2014</v>
      </c>
      <c r="AE6" s="9">
        <f>+AD6</f>
        <v>2014</v>
      </c>
      <c r="AF6" s="9">
        <f t="shared" ref="AF6:AO6" si="2">+AE6</f>
        <v>2014</v>
      </c>
      <c r="AG6" s="9">
        <f t="shared" si="2"/>
        <v>2014</v>
      </c>
      <c r="AH6" s="9">
        <f t="shared" si="2"/>
        <v>2014</v>
      </c>
      <c r="AI6" s="9">
        <f t="shared" si="2"/>
        <v>2014</v>
      </c>
      <c r="AJ6" s="9">
        <f t="shared" si="2"/>
        <v>2014</v>
      </c>
      <c r="AK6" s="9">
        <f t="shared" si="2"/>
        <v>2014</v>
      </c>
      <c r="AL6" s="9">
        <f t="shared" si="2"/>
        <v>2014</v>
      </c>
      <c r="AM6" s="9">
        <f t="shared" si="2"/>
        <v>2014</v>
      </c>
      <c r="AN6" s="9">
        <f t="shared" si="2"/>
        <v>2014</v>
      </c>
      <c r="AO6" s="9">
        <f t="shared" si="2"/>
        <v>2014</v>
      </c>
      <c r="AP6" s="9">
        <f>+AO6+1</f>
        <v>2015</v>
      </c>
      <c r="AQ6" s="9">
        <f>$AP$6</f>
        <v>2015</v>
      </c>
      <c r="AR6" s="9">
        <f t="shared" ref="AR6:BA6" si="3">$AP$6</f>
        <v>2015</v>
      </c>
      <c r="AS6" s="9">
        <f t="shared" si="3"/>
        <v>2015</v>
      </c>
      <c r="AT6" s="9">
        <f t="shared" si="3"/>
        <v>2015</v>
      </c>
      <c r="AU6" s="9">
        <f t="shared" si="3"/>
        <v>2015</v>
      </c>
      <c r="AV6" s="9">
        <f t="shared" si="3"/>
        <v>2015</v>
      </c>
      <c r="AW6" s="9">
        <f t="shared" si="3"/>
        <v>2015</v>
      </c>
      <c r="AX6" s="9">
        <f t="shared" si="3"/>
        <v>2015</v>
      </c>
      <c r="AY6" s="9">
        <f t="shared" si="3"/>
        <v>2015</v>
      </c>
      <c r="AZ6" s="9">
        <f t="shared" si="3"/>
        <v>2015</v>
      </c>
      <c r="BA6" s="9">
        <f t="shared" si="3"/>
        <v>2015</v>
      </c>
      <c r="BB6" s="9">
        <v>2016</v>
      </c>
      <c r="BC6" s="9">
        <v>2016</v>
      </c>
      <c r="BD6" s="9">
        <v>2016</v>
      </c>
      <c r="BE6" s="9">
        <v>2016</v>
      </c>
      <c r="BF6" s="9">
        <v>2016</v>
      </c>
      <c r="BG6" s="9">
        <v>2016</v>
      </c>
      <c r="BH6" s="9">
        <v>2016</v>
      </c>
      <c r="BI6" s="9">
        <v>2016</v>
      </c>
      <c r="BJ6" s="9">
        <v>2016</v>
      </c>
      <c r="BK6" s="9">
        <v>2016</v>
      </c>
      <c r="BL6" s="9">
        <v>2016</v>
      </c>
      <c r="BM6" s="9">
        <v>2016</v>
      </c>
      <c r="BN6" s="9">
        <v>2017</v>
      </c>
      <c r="BO6" s="9">
        <v>2017</v>
      </c>
      <c r="BP6" s="9">
        <v>2017</v>
      </c>
      <c r="BQ6" s="9">
        <v>2017</v>
      </c>
      <c r="BR6" s="9">
        <v>2017</v>
      </c>
      <c r="BS6" s="9">
        <v>2017</v>
      </c>
      <c r="BT6" s="9">
        <v>2017</v>
      </c>
      <c r="BU6" s="9">
        <v>2017</v>
      </c>
      <c r="BV6" s="9">
        <v>2017</v>
      </c>
      <c r="BW6" s="9">
        <v>2017</v>
      </c>
      <c r="BX6" s="9">
        <v>2017</v>
      </c>
      <c r="BY6" s="9">
        <v>2017</v>
      </c>
      <c r="BZ6" s="9">
        <v>2018</v>
      </c>
      <c r="CA6" s="9">
        <v>2018</v>
      </c>
      <c r="CB6" s="9">
        <v>2018</v>
      </c>
      <c r="CC6" s="9">
        <v>2018</v>
      </c>
      <c r="CD6" s="9">
        <v>2018</v>
      </c>
      <c r="CE6" s="9">
        <v>2018</v>
      </c>
      <c r="CF6" s="9">
        <v>2018</v>
      </c>
      <c r="CG6" s="9">
        <v>2018</v>
      </c>
      <c r="CH6" s="9">
        <v>2018</v>
      </c>
      <c r="CI6" s="9">
        <v>2018</v>
      </c>
      <c r="CJ6" s="9">
        <v>2018</v>
      </c>
      <c r="CK6" s="9">
        <v>2018</v>
      </c>
      <c r="CL6" s="9">
        <v>2019</v>
      </c>
      <c r="CM6" s="9">
        <f>CL6</f>
        <v>2019</v>
      </c>
      <c r="CN6" s="9">
        <f t="shared" ref="CN6:CW6" si="4">CM6</f>
        <v>2019</v>
      </c>
      <c r="CO6" s="9">
        <f t="shared" si="4"/>
        <v>2019</v>
      </c>
      <c r="CP6" s="9">
        <f t="shared" si="4"/>
        <v>2019</v>
      </c>
      <c r="CQ6" s="9">
        <f t="shared" si="4"/>
        <v>2019</v>
      </c>
      <c r="CR6" s="9">
        <f t="shared" si="4"/>
        <v>2019</v>
      </c>
      <c r="CS6" s="9">
        <f t="shared" si="4"/>
        <v>2019</v>
      </c>
      <c r="CT6" s="9">
        <f t="shared" si="4"/>
        <v>2019</v>
      </c>
      <c r="CU6" s="9">
        <f t="shared" si="4"/>
        <v>2019</v>
      </c>
      <c r="CV6" s="9">
        <f t="shared" si="4"/>
        <v>2019</v>
      </c>
      <c r="CW6" s="9">
        <f t="shared" si="4"/>
        <v>2019</v>
      </c>
      <c r="CX6" s="9">
        <v>2020</v>
      </c>
      <c r="CY6" s="9">
        <v>2020</v>
      </c>
      <c r="CZ6" s="9">
        <v>2020</v>
      </c>
      <c r="DA6" s="9">
        <v>2020</v>
      </c>
      <c r="DB6" s="9">
        <v>2020</v>
      </c>
      <c r="DC6" s="9">
        <v>2020</v>
      </c>
      <c r="DD6" s="9">
        <v>2020</v>
      </c>
      <c r="DE6" s="9">
        <v>2020</v>
      </c>
      <c r="DF6" s="9">
        <v>2020</v>
      </c>
      <c r="DG6" s="9">
        <v>2020</v>
      </c>
      <c r="DH6" s="9">
        <v>2020</v>
      </c>
      <c r="DI6" s="9">
        <v>2020</v>
      </c>
      <c r="DJ6" s="9">
        <v>2021</v>
      </c>
      <c r="DK6" s="9">
        <v>2021</v>
      </c>
      <c r="DL6" s="9">
        <v>2021</v>
      </c>
      <c r="DM6" s="9">
        <v>2021</v>
      </c>
      <c r="DN6" s="9">
        <v>2021</v>
      </c>
      <c r="DO6" s="9">
        <v>2021</v>
      </c>
      <c r="DP6" s="9">
        <v>2021</v>
      </c>
      <c r="DQ6" s="9">
        <v>2021</v>
      </c>
      <c r="DR6" s="9">
        <v>2021</v>
      </c>
      <c r="DS6" s="9">
        <v>2021</v>
      </c>
      <c r="DT6" s="9">
        <v>2021</v>
      </c>
      <c r="DU6" s="9">
        <v>2021</v>
      </c>
      <c r="DV6" s="78" t="s">
        <v>1301</v>
      </c>
      <c r="DW6" s="78"/>
    </row>
    <row r="7" spans="1:127" x14ac:dyDescent="0.2">
      <c r="A7" s="10" t="s">
        <v>552</v>
      </c>
      <c r="B7" s="10"/>
      <c r="E7" s="11" t="s">
        <v>553</v>
      </c>
      <c r="F7" s="11" t="s">
        <v>554</v>
      </c>
      <c r="G7" s="11" t="s">
        <v>555</v>
      </c>
      <c r="H7" s="11" t="s">
        <v>556</v>
      </c>
      <c r="I7" s="11" t="s">
        <v>557</v>
      </c>
      <c r="J7" s="11" t="s">
        <v>558</v>
      </c>
      <c r="K7" s="11" t="s">
        <v>559</v>
      </c>
      <c r="L7" s="11" t="s">
        <v>560</v>
      </c>
      <c r="M7" s="11" t="s">
        <v>561</v>
      </c>
      <c r="N7" s="11" t="s">
        <v>562</v>
      </c>
      <c r="O7" s="11" t="s">
        <v>563</v>
      </c>
      <c r="P7" s="11" t="s">
        <v>564</v>
      </c>
      <c r="Q7" s="11" t="s">
        <v>553</v>
      </c>
      <c r="R7" s="11" t="s">
        <v>554</v>
      </c>
      <c r="S7" s="11" t="s">
        <v>555</v>
      </c>
      <c r="T7" s="11" t="s">
        <v>556</v>
      </c>
      <c r="U7" s="11" t="s">
        <v>557</v>
      </c>
      <c r="V7" s="11" t="s">
        <v>558</v>
      </c>
      <c r="W7" s="11" t="s">
        <v>559</v>
      </c>
      <c r="X7" s="11" t="s">
        <v>560</v>
      </c>
      <c r="Y7" s="11" t="s">
        <v>561</v>
      </c>
      <c r="Z7" s="11" t="s">
        <v>562</v>
      </c>
      <c r="AA7" s="11" t="s">
        <v>563</v>
      </c>
      <c r="AB7" s="11" t="s">
        <v>564</v>
      </c>
      <c r="AC7" s="11" t="s">
        <v>553</v>
      </c>
      <c r="AD7" s="11" t="s">
        <v>554</v>
      </c>
      <c r="AE7" s="11" t="s">
        <v>555</v>
      </c>
      <c r="AF7" s="11" t="s">
        <v>556</v>
      </c>
      <c r="AG7" s="11" t="s">
        <v>557</v>
      </c>
      <c r="AH7" s="11" t="s">
        <v>558</v>
      </c>
      <c r="AI7" s="11" t="s">
        <v>559</v>
      </c>
      <c r="AJ7" s="11" t="s">
        <v>560</v>
      </c>
      <c r="AK7" s="11" t="s">
        <v>561</v>
      </c>
      <c r="AL7" s="11" t="s">
        <v>562</v>
      </c>
      <c r="AM7" s="11" t="s">
        <v>563</v>
      </c>
      <c r="AN7" s="11" t="s">
        <v>564</v>
      </c>
      <c r="AO7" s="11" t="s">
        <v>553</v>
      </c>
      <c r="AP7" s="11" t="s">
        <v>554</v>
      </c>
      <c r="AQ7" s="11" t="s">
        <v>555</v>
      </c>
      <c r="AR7" s="11" t="s">
        <v>556</v>
      </c>
      <c r="AS7" s="11" t="s">
        <v>557</v>
      </c>
      <c r="AT7" s="11" t="s">
        <v>558</v>
      </c>
      <c r="AU7" s="11" t="s">
        <v>559</v>
      </c>
      <c r="AV7" s="11" t="s">
        <v>560</v>
      </c>
      <c r="AW7" s="11" t="s">
        <v>561</v>
      </c>
      <c r="AX7" s="11" t="s">
        <v>562</v>
      </c>
      <c r="AY7" s="11" t="s">
        <v>563</v>
      </c>
      <c r="AZ7" s="11" t="s">
        <v>564</v>
      </c>
      <c r="BA7" s="11" t="s">
        <v>553</v>
      </c>
      <c r="BB7" s="11" t="s">
        <v>554</v>
      </c>
      <c r="BC7" s="11" t="s">
        <v>555</v>
      </c>
      <c r="BD7" s="11" t="s">
        <v>556</v>
      </c>
      <c r="BE7" s="11" t="s">
        <v>557</v>
      </c>
      <c r="BF7" s="11" t="s">
        <v>558</v>
      </c>
      <c r="BG7" s="11" t="s">
        <v>559</v>
      </c>
      <c r="BH7" s="11" t="s">
        <v>560</v>
      </c>
      <c r="BI7" s="11" t="s">
        <v>561</v>
      </c>
      <c r="BJ7" s="11" t="s">
        <v>562</v>
      </c>
      <c r="BK7" s="11" t="s">
        <v>563</v>
      </c>
      <c r="BL7" s="11" t="s">
        <v>564</v>
      </c>
      <c r="BM7" s="11" t="s">
        <v>553</v>
      </c>
      <c r="BN7" s="11" t="s">
        <v>554</v>
      </c>
      <c r="BO7" s="11" t="s">
        <v>555</v>
      </c>
      <c r="BP7" s="11" t="s">
        <v>556</v>
      </c>
      <c r="BQ7" s="11" t="s">
        <v>557</v>
      </c>
      <c r="BR7" s="11" t="s">
        <v>558</v>
      </c>
      <c r="BS7" s="11" t="s">
        <v>559</v>
      </c>
      <c r="BT7" s="11" t="s">
        <v>560</v>
      </c>
      <c r="BU7" s="11" t="s">
        <v>561</v>
      </c>
      <c r="BV7" s="11" t="s">
        <v>562</v>
      </c>
      <c r="BW7" s="11" t="s">
        <v>563</v>
      </c>
      <c r="BX7" s="11" t="s">
        <v>564</v>
      </c>
      <c r="BY7" s="11" t="s">
        <v>553</v>
      </c>
      <c r="BZ7" s="11" t="s">
        <v>554</v>
      </c>
      <c r="CA7" s="11" t="s">
        <v>555</v>
      </c>
      <c r="CB7" s="11" t="s">
        <v>556</v>
      </c>
      <c r="CC7" s="11" t="s">
        <v>557</v>
      </c>
      <c r="CD7" s="11" t="s">
        <v>558</v>
      </c>
      <c r="CE7" s="11" t="s">
        <v>559</v>
      </c>
      <c r="CF7" s="11" t="s">
        <v>560</v>
      </c>
      <c r="CG7" s="11" t="s">
        <v>561</v>
      </c>
      <c r="CH7" s="11" t="s">
        <v>562</v>
      </c>
      <c r="CI7" s="11" t="s">
        <v>563</v>
      </c>
      <c r="CJ7" s="11" t="s">
        <v>564</v>
      </c>
      <c r="CK7" s="11" t="s">
        <v>553</v>
      </c>
      <c r="CL7" s="11" t="s">
        <v>554</v>
      </c>
      <c r="CM7" s="11" t="s">
        <v>555</v>
      </c>
      <c r="CN7" s="11" t="s">
        <v>556</v>
      </c>
      <c r="CO7" s="11" t="s">
        <v>557</v>
      </c>
      <c r="CP7" s="11" t="s">
        <v>558</v>
      </c>
      <c r="CQ7" s="11" t="s">
        <v>559</v>
      </c>
      <c r="CR7" s="11" t="s">
        <v>560</v>
      </c>
      <c r="CS7" s="11" t="s">
        <v>561</v>
      </c>
      <c r="CT7" s="11" t="s">
        <v>562</v>
      </c>
      <c r="CU7" s="11" t="s">
        <v>563</v>
      </c>
      <c r="CV7" s="11" t="s">
        <v>564</v>
      </c>
      <c r="CW7" s="11" t="s">
        <v>553</v>
      </c>
      <c r="CX7" s="11" t="s">
        <v>554</v>
      </c>
      <c r="CY7" s="11" t="s">
        <v>555</v>
      </c>
      <c r="CZ7" s="11" t="s">
        <v>556</v>
      </c>
      <c r="DA7" s="11" t="s">
        <v>557</v>
      </c>
      <c r="DB7" s="11" t="s">
        <v>558</v>
      </c>
      <c r="DC7" s="11" t="s">
        <v>559</v>
      </c>
      <c r="DD7" s="11" t="s">
        <v>560</v>
      </c>
      <c r="DE7" s="11" t="s">
        <v>561</v>
      </c>
      <c r="DF7" s="11" t="s">
        <v>562</v>
      </c>
      <c r="DG7" s="11" t="s">
        <v>563</v>
      </c>
      <c r="DH7" s="11" t="s">
        <v>564</v>
      </c>
      <c r="DI7" s="11" t="s">
        <v>553</v>
      </c>
      <c r="DJ7" s="11" t="s">
        <v>554</v>
      </c>
      <c r="DK7" s="11" t="s">
        <v>555</v>
      </c>
      <c r="DL7" s="11" t="s">
        <v>556</v>
      </c>
      <c r="DM7" s="11" t="s">
        <v>557</v>
      </c>
      <c r="DN7" s="11" t="s">
        <v>558</v>
      </c>
      <c r="DO7" s="11" t="s">
        <v>559</v>
      </c>
      <c r="DP7" s="11" t="s">
        <v>560</v>
      </c>
      <c r="DQ7" s="11" t="s">
        <v>561</v>
      </c>
      <c r="DR7" s="11" t="s">
        <v>562</v>
      </c>
      <c r="DS7" s="11" t="s">
        <v>563</v>
      </c>
      <c r="DT7" s="11" t="s">
        <v>564</v>
      </c>
      <c r="DU7" s="11" t="s">
        <v>553</v>
      </c>
      <c r="DV7" s="12" t="s">
        <v>1302</v>
      </c>
      <c r="DW7" s="151"/>
    </row>
    <row r="8" spans="1:127" x14ac:dyDescent="0.2">
      <c r="A8" s="13">
        <v>1</v>
      </c>
      <c r="B8" s="13"/>
      <c r="C8" s="14" t="s">
        <v>566</v>
      </c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</row>
    <row r="9" spans="1:127" x14ac:dyDescent="0.2">
      <c r="A9" s="13">
        <f t="shared" ref="A9:A72" si="5">+A8+1</f>
        <v>2</v>
      </c>
      <c r="B9" s="13"/>
      <c r="C9" s="16" t="s">
        <v>567</v>
      </c>
      <c r="E9" s="15">
        <v>601700000</v>
      </c>
      <c r="F9" s="15">
        <f t="shared" ref="F9:BQ9" si="6">-F42</f>
        <v>471700000</v>
      </c>
      <c r="G9" s="15">
        <f t="shared" si="6"/>
        <v>471700000</v>
      </c>
      <c r="H9" s="15">
        <f t="shared" si="6"/>
        <v>511700000</v>
      </c>
      <c r="I9" s="15">
        <f t="shared" si="6"/>
        <v>511700000</v>
      </c>
      <c r="J9" s="15">
        <f t="shared" si="6"/>
        <v>511700000</v>
      </c>
      <c r="K9" s="15">
        <f t="shared" si="6"/>
        <v>511700000</v>
      </c>
      <c r="L9" s="15">
        <f t="shared" si="6"/>
        <v>511700000</v>
      </c>
      <c r="M9" s="15">
        <f t="shared" si="6"/>
        <v>511700000</v>
      </c>
      <c r="N9" s="15">
        <f t="shared" si="6"/>
        <v>511700000</v>
      </c>
      <c r="O9" s="15">
        <f t="shared" si="6"/>
        <v>561700000</v>
      </c>
      <c r="P9" s="15">
        <f t="shared" si="6"/>
        <v>561700000</v>
      </c>
      <c r="Q9" s="15">
        <f t="shared" si="6"/>
        <v>561700000</v>
      </c>
      <c r="R9" s="15">
        <f t="shared" si="6"/>
        <v>561700000</v>
      </c>
      <c r="S9" s="15">
        <f t="shared" si="6"/>
        <v>561700000</v>
      </c>
      <c r="T9" s="15">
        <f t="shared" si="6"/>
        <v>561700000</v>
      </c>
      <c r="U9" s="15">
        <f t="shared" si="6"/>
        <v>561700000</v>
      </c>
      <c r="V9" s="15">
        <f t="shared" si="6"/>
        <v>561700000</v>
      </c>
      <c r="W9" s="15">
        <f t="shared" si="6"/>
        <v>561700000</v>
      </c>
      <c r="X9" s="15">
        <f t="shared" si="6"/>
        <v>561700000</v>
      </c>
      <c r="Y9" s="15">
        <f t="shared" si="6"/>
        <v>611700000</v>
      </c>
      <c r="Z9" s="15">
        <f t="shared" si="6"/>
        <v>611700000</v>
      </c>
      <c r="AA9" s="15">
        <f t="shared" si="6"/>
        <v>611700000</v>
      </c>
      <c r="AB9" s="15">
        <f t="shared" si="6"/>
        <v>611700000</v>
      </c>
      <c r="AC9" s="15">
        <f t="shared" si="6"/>
        <v>611700000</v>
      </c>
      <c r="AD9" s="15">
        <f t="shared" si="6"/>
        <v>611700000</v>
      </c>
      <c r="AE9" s="15">
        <f t="shared" si="6"/>
        <v>611700000</v>
      </c>
      <c r="AF9" s="15">
        <f t="shared" si="6"/>
        <v>611700000</v>
      </c>
      <c r="AG9" s="15">
        <f t="shared" si="6"/>
        <v>611700000</v>
      </c>
      <c r="AH9" s="15">
        <f t="shared" si="6"/>
        <v>611700000</v>
      </c>
      <c r="AI9" s="15">
        <f t="shared" si="6"/>
        <v>611700000</v>
      </c>
      <c r="AJ9" s="15">
        <f t="shared" si="6"/>
        <v>611700000</v>
      </c>
      <c r="AK9" s="15">
        <f t="shared" si="6"/>
        <v>611700000</v>
      </c>
      <c r="AL9" s="15">
        <f t="shared" si="6"/>
        <v>601700000</v>
      </c>
      <c r="AM9" s="15">
        <f t="shared" si="6"/>
        <v>601700000</v>
      </c>
      <c r="AN9" s="15">
        <f t="shared" si="6"/>
        <v>601700000</v>
      </c>
      <c r="AO9" s="15">
        <f t="shared" si="6"/>
        <v>601700000</v>
      </c>
      <c r="AP9" s="15">
        <f t="shared" si="6"/>
        <v>601700000</v>
      </c>
      <c r="AQ9" s="15">
        <f t="shared" si="6"/>
        <v>601700000</v>
      </c>
      <c r="AR9" s="15">
        <f t="shared" si="6"/>
        <v>601700000</v>
      </c>
      <c r="AS9" s="15">
        <f t="shared" si="6"/>
        <v>601700000</v>
      </c>
      <c r="AT9" s="15">
        <f t="shared" si="6"/>
        <v>601700000</v>
      </c>
      <c r="AU9" s="15">
        <f t="shared" si="6"/>
        <v>561700000</v>
      </c>
      <c r="AV9" s="15">
        <f t="shared" si="6"/>
        <v>561700000</v>
      </c>
      <c r="AW9" s="15">
        <f t="shared" si="6"/>
        <v>561700000</v>
      </c>
      <c r="AX9" s="15">
        <f t="shared" si="6"/>
        <v>561700000</v>
      </c>
      <c r="AY9" s="15">
        <f t="shared" si="6"/>
        <v>561700000</v>
      </c>
      <c r="AZ9" s="15">
        <f t="shared" si="6"/>
        <v>561700000</v>
      </c>
      <c r="BA9" s="15">
        <f t="shared" si="6"/>
        <v>561700000</v>
      </c>
      <c r="BB9" s="15">
        <f t="shared" si="6"/>
        <v>561700000</v>
      </c>
      <c r="BC9" s="15">
        <f t="shared" si="6"/>
        <v>561700000</v>
      </c>
      <c r="BD9" s="15">
        <f t="shared" si="6"/>
        <v>561700000</v>
      </c>
      <c r="BE9" s="15">
        <f t="shared" si="6"/>
        <v>561700000</v>
      </c>
      <c r="BF9" s="15">
        <f t="shared" si="6"/>
        <v>561700000</v>
      </c>
      <c r="BG9" s="15">
        <f t="shared" si="6"/>
        <v>561700000</v>
      </c>
      <c r="BH9" s="15">
        <f t="shared" si="6"/>
        <v>561700000</v>
      </c>
      <c r="BI9" s="15">
        <f t="shared" si="6"/>
        <v>561700000</v>
      </c>
      <c r="BJ9" s="15">
        <f t="shared" si="6"/>
        <v>561700000</v>
      </c>
      <c r="BK9" s="15">
        <f t="shared" si="6"/>
        <v>561700000</v>
      </c>
      <c r="BL9" s="15">
        <f t="shared" si="6"/>
        <v>561700000</v>
      </c>
      <c r="BM9" s="15">
        <f t="shared" si="6"/>
        <v>686700000</v>
      </c>
      <c r="BN9" s="15">
        <f t="shared" si="6"/>
        <v>686700000</v>
      </c>
      <c r="BO9" s="15">
        <f t="shared" si="6"/>
        <v>686700000</v>
      </c>
      <c r="BP9" s="15">
        <f t="shared" si="6"/>
        <v>686700000</v>
      </c>
      <c r="BQ9" s="15">
        <f t="shared" si="6"/>
        <v>686700000</v>
      </c>
      <c r="BR9" s="15">
        <f t="shared" ref="BR9:CJ9" si="7">-BR42</f>
        <v>686700000</v>
      </c>
      <c r="BS9" s="15">
        <f t="shared" si="7"/>
        <v>686700000</v>
      </c>
      <c r="BT9" s="15">
        <f t="shared" si="7"/>
        <v>686700000</v>
      </c>
      <c r="BU9" s="15">
        <f t="shared" si="7"/>
        <v>686700000</v>
      </c>
      <c r="BV9" s="15">
        <f t="shared" si="7"/>
        <v>686700000</v>
      </c>
      <c r="BW9" s="15">
        <f t="shared" si="7"/>
        <v>686700000</v>
      </c>
      <c r="BX9" s="15">
        <f t="shared" si="7"/>
        <v>686700000</v>
      </c>
      <c r="BY9" s="15">
        <f t="shared" si="7"/>
        <v>686700000</v>
      </c>
      <c r="BZ9" s="15">
        <f t="shared" si="7"/>
        <v>786700000</v>
      </c>
      <c r="CA9" s="15">
        <f t="shared" si="7"/>
        <v>786700000</v>
      </c>
      <c r="CB9" s="15">
        <f t="shared" si="7"/>
        <v>764700000</v>
      </c>
      <c r="CC9" s="15">
        <f t="shared" si="7"/>
        <v>764700000</v>
      </c>
      <c r="CD9" s="15">
        <f t="shared" si="7"/>
        <v>764700000</v>
      </c>
      <c r="CE9" s="15">
        <f t="shared" si="7"/>
        <v>764700000</v>
      </c>
      <c r="CF9" s="15">
        <f t="shared" si="7"/>
        <v>764700000</v>
      </c>
      <c r="CG9" s="15">
        <f t="shared" si="7"/>
        <v>764700000</v>
      </c>
      <c r="CH9" s="15">
        <f t="shared" si="7"/>
        <v>814700000</v>
      </c>
      <c r="CI9" s="15">
        <f t="shared" si="7"/>
        <v>814700000</v>
      </c>
      <c r="CJ9" s="15">
        <f t="shared" si="7"/>
        <v>814700000</v>
      </c>
      <c r="CK9" s="15">
        <f>-CK42</f>
        <v>739700000</v>
      </c>
      <c r="CL9" s="15">
        <f>-CL42</f>
        <v>739700000</v>
      </c>
      <c r="CM9" s="15">
        <f t="shared" ref="CM9:CV9" si="8">-CM42</f>
        <v>739700000</v>
      </c>
      <c r="CN9" s="15">
        <f t="shared" si="8"/>
        <v>739700000</v>
      </c>
      <c r="CO9" s="15">
        <f>-CO42</f>
        <v>739700000</v>
      </c>
      <c r="CP9" s="15">
        <f t="shared" si="8"/>
        <v>739700000</v>
      </c>
      <c r="CQ9" s="15">
        <f t="shared" si="8"/>
        <v>879700000</v>
      </c>
      <c r="CR9" s="15">
        <f t="shared" si="8"/>
        <v>879700000</v>
      </c>
      <c r="CS9" s="15">
        <f t="shared" si="8"/>
        <v>879700000</v>
      </c>
      <c r="CT9" s="15">
        <f t="shared" si="8"/>
        <v>869700000</v>
      </c>
      <c r="CU9" s="15">
        <f t="shared" si="8"/>
        <v>869700000</v>
      </c>
      <c r="CV9" s="15">
        <f t="shared" si="8"/>
        <v>869700000</v>
      </c>
      <c r="CW9" s="153">
        <f>-CW42</f>
        <v>849700000</v>
      </c>
      <c r="CX9" s="153">
        <f t="shared" ref="CX9:DI9" si="9">-CX42</f>
        <v>849700000</v>
      </c>
      <c r="CY9" s="153">
        <f t="shared" si="9"/>
        <v>774700000</v>
      </c>
      <c r="CZ9" s="153">
        <f t="shared" si="9"/>
        <v>924700000</v>
      </c>
      <c r="DA9" s="153">
        <f t="shared" si="9"/>
        <v>924700000</v>
      </c>
      <c r="DB9" s="153">
        <f t="shared" si="9"/>
        <v>924700000</v>
      </c>
      <c r="DC9" s="153">
        <f t="shared" si="9"/>
        <v>924700000</v>
      </c>
      <c r="DD9" s="153">
        <f t="shared" si="9"/>
        <v>924700000</v>
      </c>
      <c r="DE9" s="153">
        <f t="shared" si="9"/>
        <v>924700000</v>
      </c>
      <c r="DF9" s="153">
        <f t="shared" si="9"/>
        <v>924700000</v>
      </c>
      <c r="DG9" s="153">
        <f t="shared" si="9"/>
        <v>924700000</v>
      </c>
      <c r="DH9" s="153">
        <f t="shared" si="9"/>
        <v>924700000</v>
      </c>
      <c r="DI9" s="153">
        <f t="shared" si="9"/>
        <v>924700000</v>
      </c>
      <c r="DJ9" s="153">
        <f t="shared" ref="DJ9:DU9" si="10">-DJ42</f>
        <v>924700000</v>
      </c>
      <c r="DK9" s="153">
        <f t="shared" si="10"/>
        <v>924700000</v>
      </c>
      <c r="DL9" s="153">
        <f t="shared" si="10"/>
        <v>924700000</v>
      </c>
      <c r="DM9" s="153">
        <f t="shared" si="10"/>
        <v>924700000</v>
      </c>
      <c r="DN9" s="153">
        <f t="shared" si="10"/>
        <v>924700000</v>
      </c>
      <c r="DO9" s="153">
        <f t="shared" si="10"/>
        <v>924700000</v>
      </c>
      <c r="DP9" s="153">
        <f t="shared" si="10"/>
        <v>924700000</v>
      </c>
      <c r="DQ9" s="153">
        <f t="shared" si="10"/>
        <v>914700000</v>
      </c>
      <c r="DR9" s="153">
        <f t="shared" si="10"/>
        <v>864700000</v>
      </c>
      <c r="DS9" s="153">
        <f t="shared" si="10"/>
        <v>864700000</v>
      </c>
      <c r="DT9" s="153">
        <f t="shared" si="10"/>
        <v>994700000</v>
      </c>
      <c r="DU9" s="153">
        <f t="shared" si="10"/>
        <v>994700000</v>
      </c>
      <c r="DV9" s="15">
        <f>((DI9/2+SUM(DJ9:DT9)+DU9/2))/12</f>
        <v>922616666.66666663</v>
      </c>
      <c r="DW9" s="221"/>
    </row>
    <row r="10" spans="1:127" x14ac:dyDescent="0.2">
      <c r="A10" s="13">
        <f t="shared" si="5"/>
        <v>3</v>
      </c>
      <c r="B10" s="13"/>
      <c r="C10" t="s">
        <v>568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91"/>
      <c r="DJ10" s="191"/>
      <c r="DK10" s="191"/>
      <c r="DL10" s="191"/>
      <c r="DM10" s="191"/>
      <c r="DN10" s="191"/>
      <c r="DO10" s="191"/>
      <c r="DP10" s="191"/>
      <c r="DQ10" s="191"/>
      <c r="DR10" s="191"/>
      <c r="DS10" s="191"/>
      <c r="DT10" s="191"/>
      <c r="DU10" s="191"/>
      <c r="DV10" s="15"/>
      <c r="DW10" s="15"/>
    </row>
    <row r="11" spans="1:127" x14ac:dyDescent="0.2">
      <c r="A11" s="13">
        <f t="shared" si="5"/>
        <v>4</v>
      </c>
      <c r="B11" s="13"/>
      <c r="C11" s="16" t="s">
        <v>569</v>
      </c>
      <c r="E11" s="17">
        <v>541111362.7099998</v>
      </c>
      <c r="F11" s="17">
        <f t="shared" ref="F11:BQ11" si="11">+F37</f>
        <v>548916606.71000004</v>
      </c>
      <c r="G11" s="17">
        <f t="shared" si="11"/>
        <v>564170718.58999991</v>
      </c>
      <c r="H11" s="17">
        <f t="shared" si="11"/>
        <v>573219697.94000006</v>
      </c>
      <c r="I11" s="17">
        <f t="shared" si="11"/>
        <v>563628577.18999982</v>
      </c>
      <c r="J11" s="17">
        <f t="shared" si="11"/>
        <v>564963128.20000005</v>
      </c>
      <c r="K11" s="17">
        <f t="shared" si="11"/>
        <v>563078934.16000009</v>
      </c>
      <c r="L11" s="17">
        <f t="shared" si="11"/>
        <v>548169301.01999998</v>
      </c>
      <c r="M11" s="17">
        <f t="shared" si="11"/>
        <v>546280652.92999995</v>
      </c>
      <c r="N11" s="17">
        <f t="shared" si="11"/>
        <v>543562533.46000016</v>
      </c>
      <c r="O11" s="17">
        <f t="shared" si="11"/>
        <v>534539527.41000009</v>
      </c>
      <c r="P11" s="17">
        <f t="shared" si="11"/>
        <v>544696007.81000006</v>
      </c>
      <c r="Q11" s="17">
        <f t="shared" si="11"/>
        <v>560196195.62</v>
      </c>
      <c r="R11" s="17">
        <f t="shared" si="11"/>
        <v>564670803.95999992</v>
      </c>
      <c r="S11" s="17">
        <f t="shared" si="11"/>
        <v>577898614.66999996</v>
      </c>
      <c r="T11" s="17">
        <f t="shared" si="11"/>
        <v>586493353.3499999</v>
      </c>
      <c r="U11" s="17">
        <f t="shared" si="11"/>
        <v>575073523.46000004</v>
      </c>
      <c r="V11" s="17">
        <f t="shared" si="11"/>
        <v>580652129.43000019</v>
      </c>
      <c r="W11" s="17">
        <f t="shared" si="11"/>
        <v>579412194.37</v>
      </c>
      <c r="X11" s="17">
        <f t="shared" si="11"/>
        <v>564847872.56999981</v>
      </c>
      <c r="Y11" s="17">
        <f t="shared" si="11"/>
        <v>563474457.37</v>
      </c>
      <c r="Z11" s="17">
        <f t="shared" si="11"/>
        <v>561737712.05000007</v>
      </c>
      <c r="AA11" s="17">
        <f t="shared" si="11"/>
        <v>552327607.11000001</v>
      </c>
      <c r="AB11" s="17">
        <f t="shared" si="11"/>
        <v>564474767.83000004</v>
      </c>
      <c r="AC11" s="17">
        <f t="shared" si="11"/>
        <v>585199975.19999993</v>
      </c>
      <c r="AD11" s="17">
        <f t="shared" si="11"/>
        <v>590119633.24999976</v>
      </c>
      <c r="AE11" s="17">
        <f t="shared" si="11"/>
        <v>605101218.19999993</v>
      </c>
      <c r="AF11" s="17">
        <f t="shared" si="11"/>
        <v>613185357.0200001</v>
      </c>
      <c r="AG11" s="17">
        <f t="shared" si="11"/>
        <v>606344598.12</v>
      </c>
      <c r="AH11" s="17">
        <f t="shared" si="11"/>
        <v>608029980.24999976</v>
      </c>
      <c r="AI11" s="17">
        <f t="shared" si="11"/>
        <v>607760319.30999994</v>
      </c>
      <c r="AJ11" s="17">
        <f t="shared" si="11"/>
        <v>592764678.6500001</v>
      </c>
      <c r="AK11" s="17">
        <f t="shared" si="11"/>
        <v>592019358.52999997</v>
      </c>
      <c r="AL11" s="17">
        <f t="shared" si="11"/>
        <v>591354866.35000002</v>
      </c>
      <c r="AM11" s="17">
        <f t="shared" si="11"/>
        <v>582024425.83000004</v>
      </c>
      <c r="AN11" s="17">
        <f t="shared" si="11"/>
        <v>594693790.13999987</v>
      </c>
      <c r="AO11" s="17">
        <f t="shared" si="11"/>
        <v>609176750.48000002</v>
      </c>
      <c r="AP11" s="17">
        <f t="shared" si="11"/>
        <v>614072689.5999999</v>
      </c>
      <c r="AQ11" s="17">
        <f t="shared" si="11"/>
        <v>626736262.42999983</v>
      </c>
      <c r="AR11" s="17">
        <f t="shared" si="11"/>
        <v>628594241.57999969</v>
      </c>
      <c r="AS11" s="17">
        <f t="shared" si="11"/>
        <v>621080091.98000002</v>
      </c>
      <c r="AT11" s="17">
        <f t="shared" si="11"/>
        <v>621188045.9599998</v>
      </c>
      <c r="AU11" s="17">
        <f t="shared" si="11"/>
        <v>620432264.83999979</v>
      </c>
      <c r="AV11" s="17">
        <f t="shared" si="11"/>
        <v>605534153.52999985</v>
      </c>
      <c r="AW11" s="17">
        <f t="shared" si="11"/>
        <v>603903490.84999979</v>
      </c>
      <c r="AX11" s="17">
        <f t="shared" si="11"/>
        <v>604023492.24999988</v>
      </c>
      <c r="AY11" s="17">
        <f t="shared" si="11"/>
        <v>595043700.06000006</v>
      </c>
      <c r="AZ11" s="17">
        <f t="shared" si="11"/>
        <v>607089322.06999981</v>
      </c>
      <c r="BA11" s="17">
        <f t="shared" si="11"/>
        <v>614798710.91479588</v>
      </c>
      <c r="BB11" s="17">
        <f t="shared" si="11"/>
        <v>622367837.95238209</v>
      </c>
      <c r="BC11" s="17">
        <f t="shared" si="11"/>
        <v>633710713.82429588</v>
      </c>
      <c r="BD11" s="17">
        <f t="shared" si="11"/>
        <v>643958225.1143899</v>
      </c>
      <c r="BE11" s="17">
        <f t="shared" si="11"/>
        <v>635454240.29780412</v>
      </c>
      <c r="BF11" s="17">
        <f t="shared" si="11"/>
        <v>636856983.78687</v>
      </c>
      <c r="BG11" s="17">
        <f t="shared" si="11"/>
        <v>638346717.45547402</v>
      </c>
      <c r="BH11" s="17">
        <f t="shared" si="11"/>
        <v>623170809.84777796</v>
      </c>
      <c r="BI11" s="17">
        <f t="shared" si="11"/>
        <v>621133694.34965003</v>
      </c>
      <c r="BJ11" s="17">
        <f t="shared" si="11"/>
        <v>618754932.97332191</v>
      </c>
      <c r="BK11" s="17">
        <f t="shared" si="11"/>
        <v>608564788.48446393</v>
      </c>
      <c r="BL11" s="17">
        <f t="shared" si="11"/>
        <v>677122864.24556601</v>
      </c>
      <c r="BM11" s="17">
        <f t="shared" si="11"/>
        <v>696353713.25920975</v>
      </c>
      <c r="BN11" s="17">
        <f t="shared" si="11"/>
        <v>704485495.09618771</v>
      </c>
      <c r="BO11" s="17">
        <f t="shared" si="11"/>
        <v>717557371.85491979</v>
      </c>
      <c r="BP11" s="17">
        <f t="shared" si="11"/>
        <v>722461159.63231575</v>
      </c>
      <c r="BQ11" s="17">
        <f t="shared" si="11"/>
        <v>714363485.10224974</v>
      </c>
      <c r="BR11" s="17">
        <f t="shared" ref="BR11:CJ11" si="12">+BR37</f>
        <v>715162372.31186187</v>
      </c>
      <c r="BS11" s="17">
        <f t="shared" si="12"/>
        <v>714454384.6121279</v>
      </c>
      <c r="BT11" s="17">
        <f t="shared" si="12"/>
        <v>698091953.10583198</v>
      </c>
      <c r="BU11" s="17">
        <f t="shared" si="12"/>
        <v>695165769.92047</v>
      </c>
      <c r="BV11" s="17">
        <f t="shared" si="12"/>
        <v>696431704.938362</v>
      </c>
      <c r="BW11" s="17">
        <f t="shared" si="12"/>
        <v>685207996.33645201</v>
      </c>
      <c r="BX11" s="17">
        <f t="shared" si="12"/>
        <v>697183058.66838205</v>
      </c>
      <c r="BY11" s="17">
        <f t="shared" si="12"/>
        <v>714850526.03315008</v>
      </c>
      <c r="BZ11" s="17">
        <f t="shared" si="12"/>
        <v>721641948.14365685</v>
      </c>
      <c r="CA11" s="17">
        <f t="shared" si="12"/>
        <v>737665279.36644089</v>
      </c>
      <c r="CB11" s="17">
        <f t="shared" si="12"/>
        <v>747544145.74568677</v>
      </c>
      <c r="CC11" s="17">
        <f t="shared" si="12"/>
        <v>739073292.57874477</v>
      </c>
      <c r="CD11" s="17">
        <f t="shared" si="12"/>
        <v>738763094.22346282</v>
      </c>
      <c r="CE11" s="17">
        <f t="shared" si="12"/>
        <v>736679083.56109929</v>
      </c>
      <c r="CF11" s="17">
        <f t="shared" si="12"/>
        <v>719188574.54007089</v>
      </c>
      <c r="CG11" s="17">
        <f t="shared" si="12"/>
        <v>716064116.47956121</v>
      </c>
      <c r="CH11" s="17">
        <f t="shared" si="12"/>
        <v>714858662.4394505</v>
      </c>
      <c r="CI11" s="17">
        <f t="shared" si="12"/>
        <v>749409869.02475286</v>
      </c>
      <c r="CJ11" s="17">
        <f t="shared" si="12"/>
        <v>762949354.41137087</v>
      </c>
      <c r="CK11" s="17">
        <f>+CK37</f>
        <v>720703298.59467888</v>
      </c>
      <c r="CL11" s="17">
        <f t="shared" ref="CL11:DI11" si="13">+CL37</f>
        <v>741401549.58765948</v>
      </c>
      <c r="CM11" s="17">
        <f t="shared" si="13"/>
        <v>747701219.46485245</v>
      </c>
      <c r="CN11" s="17">
        <f t="shared" si="13"/>
        <v>747442410.44061232</v>
      </c>
      <c r="CO11" s="17">
        <f t="shared" si="13"/>
        <v>753082951.91026866</v>
      </c>
      <c r="CP11" s="17">
        <f t="shared" si="13"/>
        <v>737424483.11944389</v>
      </c>
      <c r="CQ11" s="17">
        <f t="shared" si="13"/>
        <v>830176986.81847227</v>
      </c>
      <c r="CR11" s="17">
        <f t="shared" si="13"/>
        <v>823886959.13069975</v>
      </c>
      <c r="CS11" s="17">
        <f t="shared" si="13"/>
        <v>804638974.24959195</v>
      </c>
      <c r="CT11" s="17">
        <f t="shared" si="13"/>
        <v>798975925.18485332</v>
      </c>
      <c r="CU11" s="17">
        <f t="shared" si="13"/>
        <v>801855435.98576963</v>
      </c>
      <c r="CV11" s="17">
        <f t="shared" si="13"/>
        <v>803841451.22725761</v>
      </c>
      <c r="CW11" s="17">
        <f t="shared" si="13"/>
        <v>822396768.47508216</v>
      </c>
      <c r="CX11" s="17">
        <f t="shared" si="13"/>
        <v>844992113.17212331</v>
      </c>
      <c r="CY11" s="17">
        <f t="shared" si="13"/>
        <v>849218800.42278361</v>
      </c>
      <c r="CZ11" s="17">
        <f t="shared" si="13"/>
        <v>857858010.68101943</v>
      </c>
      <c r="DA11" s="17">
        <f t="shared" si="13"/>
        <v>861339854.9089818</v>
      </c>
      <c r="DB11" s="17">
        <f t="shared" si="13"/>
        <v>845245991.68882251</v>
      </c>
      <c r="DC11" s="17">
        <f t="shared" si="13"/>
        <v>839437549.51688242</v>
      </c>
      <c r="DD11" s="17">
        <f t="shared" si="13"/>
        <v>830907304.73708606</v>
      </c>
      <c r="DE11" s="17">
        <f t="shared" si="13"/>
        <v>810200544.07440364</v>
      </c>
      <c r="DF11" s="17">
        <f t="shared" si="13"/>
        <v>805543627.41955566</v>
      </c>
      <c r="DG11" s="17">
        <f t="shared" si="13"/>
        <v>805585192.34331048</v>
      </c>
      <c r="DH11" s="17">
        <f t="shared" si="13"/>
        <v>809612267.10188162</v>
      </c>
      <c r="DI11" s="17">
        <f t="shared" si="13"/>
        <v>835214333.1572206</v>
      </c>
      <c r="DJ11" s="17">
        <f t="shared" ref="DJ11:DU11" si="14">+DJ37</f>
        <v>860915951.04641736</v>
      </c>
      <c r="DK11" s="17">
        <f t="shared" si="14"/>
        <v>870861025.93334162</v>
      </c>
      <c r="DL11" s="17">
        <f t="shared" si="14"/>
        <v>881606789.12552881</v>
      </c>
      <c r="DM11" s="17">
        <f t="shared" si="14"/>
        <v>887765096.49378121</v>
      </c>
      <c r="DN11" s="17">
        <f t="shared" si="14"/>
        <v>873445101.05961967</v>
      </c>
      <c r="DO11" s="17">
        <f t="shared" si="14"/>
        <v>868449970.14972079</v>
      </c>
      <c r="DP11" s="17">
        <f t="shared" si="14"/>
        <v>861071058.20374727</v>
      </c>
      <c r="DQ11" s="17">
        <f t="shared" si="14"/>
        <v>841747599.45247781</v>
      </c>
      <c r="DR11" s="17">
        <f t="shared" si="14"/>
        <v>835817950.42387879</v>
      </c>
      <c r="DS11" s="17">
        <f t="shared" si="14"/>
        <v>848312512.3692075</v>
      </c>
      <c r="DT11" s="17">
        <f t="shared" si="14"/>
        <v>942003840.39217818</v>
      </c>
      <c r="DU11" s="17">
        <f t="shared" si="14"/>
        <v>978170500.51900482</v>
      </c>
      <c r="DV11" s="17">
        <f>((DI11/2+SUM(DJ11:DT11)+DU11/2))/12</f>
        <v>873224109.29066753</v>
      </c>
      <c r="DW11" s="221"/>
    </row>
    <row r="12" spans="1:127" x14ac:dyDescent="0.2">
      <c r="A12" s="13">
        <f t="shared" si="5"/>
        <v>5</v>
      </c>
      <c r="B12" s="13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</row>
    <row r="13" spans="1:127" ht="13.5" thickBot="1" x14ac:dyDescent="0.25">
      <c r="A13" s="13">
        <f t="shared" si="5"/>
        <v>6</v>
      </c>
      <c r="B13" s="13"/>
      <c r="C13" t="s">
        <v>570</v>
      </c>
      <c r="E13" s="19">
        <v>1142811362.7099998</v>
      </c>
      <c r="F13" s="19">
        <f t="shared" ref="F13:BQ13" si="15">F9+F10+F11</f>
        <v>1020616606.71</v>
      </c>
      <c r="G13" s="19">
        <f t="shared" si="15"/>
        <v>1035870718.5899999</v>
      </c>
      <c r="H13" s="19">
        <f t="shared" si="15"/>
        <v>1084919697.9400001</v>
      </c>
      <c r="I13" s="19">
        <f t="shared" si="15"/>
        <v>1075328577.1899998</v>
      </c>
      <c r="J13" s="19">
        <f t="shared" si="15"/>
        <v>1076663128.2</v>
      </c>
      <c r="K13" s="19">
        <f t="shared" si="15"/>
        <v>1074778934.1600001</v>
      </c>
      <c r="L13" s="19">
        <f t="shared" si="15"/>
        <v>1059869301.02</v>
      </c>
      <c r="M13" s="19">
        <f t="shared" si="15"/>
        <v>1057980652.9299999</v>
      </c>
      <c r="N13" s="19">
        <f t="shared" si="15"/>
        <v>1055262533.4600002</v>
      </c>
      <c r="O13" s="19">
        <f t="shared" si="15"/>
        <v>1096239527.4100001</v>
      </c>
      <c r="P13" s="19">
        <f t="shared" si="15"/>
        <v>1106396007.8099999</v>
      </c>
      <c r="Q13" s="19">
        <f t="shared" si="15"/>
        <v>1121896195.6199999</v>
      </c>
      <c r="R13" s="19">
        <f t="shared" si="15"/>
        <v>1126370803.96</v>
      </c>
      <c r="S13" s="19">
        <f t="shared" si="15"/>
        <v>1139598614.6700001</v>
      </c>
      <c r="T13" s="19">
        <f t="shared" si="15"/>
        <v>1148193353.3499999</v>
      </c>
      <c r="U13" s="19">
        <f t="shared" si="15"/>
        <v>1136773523.46</v>
      </c>
      <c r="V13" s="19">
        <f t="shared" si="15"/>
        <v>1142352129.4300003</v>
      </c>
      <c r="W13" s="19">
        <f t="shared" si="15"/>
        <v>1141112194.3699999</v>
      </c>
      <c r="X13" s="19">
        <f t="shared" si="15"/>
        <v>1126547872.5699997</v>
      </c>
      <c r="Y13" s="19">
        <f t="shared" si="15"/>
        <v>1175174457.3699999</v>
      </c>
      <c r="Z13" s="19">
        <f t="shared" si="15"/>
        <v>1173437712.0500002</v>
      </c>
      <c r="AA13" s="19">
        <f t="shared" si="15"/>
        <v>1164027607.1100001</v>
      </c>
      <c r="AB13" s="19">
        <f t="shared" si="15"/>
        <v>1176174767.8299999</v>
      </c>
      <c r="AC13" s="19">
        <f t="shared" si="15"/>
        <v>1196899975.1999998</v>
      </c>
      <c r="AD13" s="19">
        <f t="shared" si="15"/>
        <v>1201819633.2499998</v>
      </c>
      <c r="AE13" s="19">
        <f t="shared" si="15"/>
        <v>1216801218.1999998</v>
      </c>
      <c r="AF13" s="19">
        <f t="shared" si="15"/>
        <v>1224885357.02</v>
      </c>
      <c r="AG13" s="19">
        <f t="shared" si="15"/>
        <v>1218044598.1199999</v>
      </c>
      <c r="AH13" s="19">
        <f t="shared" si="15"/>
        <v>1219729980.2499998</v>
      </c>
      <c r="AI13" s="19">
        <f t="shared" si="15"/>
        <v>1219460319.3099999</v>
      </c>
      <c r="AJ13" s="19">
        <f t="shared" si="15"/>
        <v>1204464678.6500001</v>
      </c>
      <c r="AK13" s="19">
        <f t="shared" si="15"/>
        <v>1203719358.53</v>
      </c>
      <c r="AL13" s="19">
        <f t="shared" si="15"/>
        <v>1193054866.3499999</v>
      </c>
      <c r="AM13" s="19">
        <f t="shared" si="15"/>
        <v>1183724425.8299999</v>
      </c>
      <c r="AN13" s="19">
        <f t="shared" si="15"/>
        <v>1196393790.1399999</v>
      </c>
      <c r="AO13" s="19">
        <f t="shared" si="15"/>
        <v>1210876750.48</v>
      </c>
      <c r="AP13" s="19">
        <f t="shared" si="15"/>
        <v>1215772689.5999999</v>
      </c>
      <c r="AQ13" s="19">
        <f t="shared" si="15"/>
        <v>1228436262.4299998</v>
      </c>
      <c r="AR13" s="19">
        <f t="shared" si="15"/>
        <v>1230294241.5799997</v>
      </c>
      <c r="AS13" s="19">
        <f t="shared" si="15"/>
        <v>1222780091.98</v>
      </c>
      <c r="AT13" s="19">
        <f t="shared" si="15"/>
        <v>1222888045.9599998</v>
      </c>
      <c r="AU13" s="19">
        <f t="shared" si="15"/>
        <v>1182132264.8399997</v>
      </c>
      <c r="AV13" s="19">
        <f t="shared" si="15"/>
        <v>1167234153.5299997</v>
      </c>
      <c r="AW13" s="19">
        <f t="shared" si="15"/>
        <v>1165603490.8499999</v>
      </c>
      <c r="AX13" s="19">
        <f t="shared" si="15"/>
        <v>1165723492.25</v>
      </c>
      <c r="AY13" s="19">
        <f t="shared" si="15"/>
        <v>1156743700.0599999</v>
      </c>
      <c r="AZ13" s="19">
        <f t="shared" si="15"/>
        <v>1168789322.0699997</v>
      </c>
      <c r="BA13" s="19">
        <f t="shared" si="15"/>
        <v>1176498710.9147959</v>
      </c>
      <c r="BB13" s="19">
        <f t="shared" si="15"/>
        <v>1184067837.9523821</v>
      </c>
      <c r="BC13" s="19">
        <f t="shared" si="15"/>
        <v>1195410713.824296</v>
      </c>
      <c r="BD13" s="19">
        <f t="shared" si="15"/>
        <v>1205658225.1143899</v>
      </c>
      <c r="BE13" s="19">
        <f t="shared" si="15"/>
        <v>1197154240.2978041</v>
      </c>
      <c r="BF13" s="19">
        <f t="shared" si="15"/>
        <v>1198556983.78687</v>
      </c>
      <c r="BG13" s="19">
        <f t="shared" si="15"/>
        <v>1200046717.4554739</v>
      </c>
      <c r="BH13" s="19">
        <f t="shared" si="15"/>
        <v>1184870809.8477778</v>
      </c>
      <c r="BI13" s="19">
        <f t="shared" si="15"/>
        <v>1182833694.3496499</v>
      </c>
      <c r="BJ13" s="19">
        <f t="shared" si="15"/>
        <v>1180454932.9733219</v>
      </c>
      <c r="BK13" s="19">
        <f t="shared" si="15"/>
        <v>1170264788.4844639</v>
      </c>
      <c r="BL13" s="19">
        <f t="shared" si="15"/>
        <v>1238822864.2455659</v>
      </c>
      <c r="BM13" s="19">
        <f t="shared" si="15"/>
        <v>1383053713.2592096</v>
      </c>
      <c r="BN13" s="19">
        <f t="shared" si="15"/>
        <v>1391185495.0961876</v>
      </c>
      <c r="BO13" s="19">
        <f t="shared" si="15"/>
        <v>1404257371.8549199</v>
      </c>
      <c r="BP13" s="19">
        <f t="shared" si="15"/>
        <v>1409161159.6323156</v>
      </c>
      <c r="BQ13" s="19">
        <f t="shared" si="15"/>
        <v>1401063485.1022496</v>
      </c>
      <c r="BR13" s="19">
        <f t="shared" ref="BR13:DI13" si="16">BR9+BR10+BR11</f>
        <v>1401862372.311862</v>
      </c>
      <c r="BS13" s="19">
        <f t="shared" si="16"/>
        <v>1401154384.6121278</v>
      </c>
      <c r="BT13" s="19">
        <f t="shared" si="16"/>
        <v>1384791953.1058321</v>
      </c>
      <c r="BU13" s="19">
        <f t="shared" si="16"/>
        <v>1381865769.92047</v>
      </c>
      <c r="BV13" s="19">
        <f t="shared" si="16"/>
        <v>1383131704.9383621</v>
      </c>
      <c r="BW13" s="19">
        <f t="shared" si="16"/>
        <v>1371907996.336452</v>
      </c>
      <c r="BX13" s="19">
        <f t="shared" si="16"/>
        <v>1383883058.6683822</v>
      </c>
      <c r="BY13" s="19">
        <f t="shared" si="16"/>
        <v>1401550526.0331502</v>
      </c>
      <c r="BZ13" s="19">
        <f t="shared" si="16"/>
        <v>1508341948.1436567</v>
      </c>
      <c r="CA13" s="19">
        <f t="shared" si="16"/>
        <v>1524365279.3664408</v>
      </c>
      <c r="CB13" s="19">
        <f t="shared" si="16"/>
        <v>1512244145.7456868</v>
      </c>
      <c r="CC13" s="19">
        <f t="shared" si="16"/>
        <v>1503773292.5787449</v>
      </c>
      <c r="CD13" s="19">
        <f t="shared" si="16"/>
        <v>1503463094.2234628</v>
      </c>
      <c r="CE13" s="19">
        <f t="shared" si="16"/>
        <v>1501379083.5610993</v>
      </c>
      <c r="CF13" s="19">
        <f t="shared" si="16"/>
        <v>1483888574.540071</v>
      </c>
      <c r="CG13" s="19">
        <f t="shared" si="16"/>
        <v>1480764116.4795613</v>
      </c>
      <c r="CH13" s="19">
        <f t="shared" si="16"/>
        <v>1529558662.4394505</v>
      </c>
      <c r="CI13" s="19">
        <f t="shared" si="16"/>
        <v>1564109869.0247529</v>
      </c>
      <c r="CJ13" s="19">
        <f t="shared" si="16"/>
        <v>1577649354.4113708</v>
      </c>
      <c r="CK13" s="19">
        <f t="shared" si="16"/>
        <v>1460403298.5946789</v>
      </c>
      <c r="CL13" s="19">
        <f t="shared" si="16"/>
        <v>1481101549.5876594</v>
      </c>
      <c r="CM13" s="19">
        <f t="shared" si="16"/>
        <v>1487401219.4648523</v>
      </c>
      <c r="CN13" s="19">
        <f t="shared" si="16"/>
        <v>1487142410.4406123</v>
      </c>
      <c r="CO13" s="19">
        <f t="shared" si="16"/>
        <v>1492782951.9102688</v>
      </c>
      <c r="CP13" s="19">
        <f t="shared" si="16"/>
        <v>1477124483.1194439</v>
      </c>
      <c r="CQ13" s="19">
        <f t="shared" si="16"/>
        <v>1709876986.8184724</v>
      </c>
      <c r="CR13" s="19">
        <f t="shared" si="16"/>
        <v>1703586959.1306996</v>
      </c>
      <c r="CS13" s="19">
        <f t="shared" si="16"/>
        <v>1684338974.2495918</v>
      </c>
      <c r="CT13" s="19">
        <f t="shared" si="16"/>
        <v>1668675925.1848533</v>
      </c>
      <c r="CU13" s="19">
        <f t="shared" si="16"/>
        <v>1671555435.9857697</v>
      </c>
      <c r="CV13" s="19">
        <f t="shared" si="16"/>
        <v>1673541451.2272577</v>
      </c>
      <c r="CW13" s="19">
        <f t="shared" si="16"/>
        <v>1672096768.4750822</v>
      </c>
      <c r="CX13" s="19">
        <f t="shared" si="16"/>
        <v>1694692113.1721234</v>
      </c>
      <c r="CY13" s="19">
        <f t="shared" si="16"/>
        <v>1623918800.4227836</v>
      </c>
      <c r="CZ13" s="19">
        <f t="shared" si="16"/>
        <v>1782558010.6810193</v>
      </c>
      <c r="DA13" s="19">
        <f t="shared" si="16"/>
        <v>1786039854.9089818</v>
      </c>
      <c r="DB13" s="19">
        <f t="shared" si="16"/>
        <v>1769945991.6888225</v>
      </c>
      <c r="DC13" s="19">
        <f t="shared" si="16"/>
        <v>1764137549.5168824</v>
      </c>
      <c r="DD13" s="19">
        <f t="shared" si="16"/>
        <v>1755607304.7370861</v>
      </c>
      <c r="DE13" s="19">
        <f t="shared" si="16"/>
        <v>1734900544.0744038</v>
      </c>
      <c r="DF13" s="19">
        <f t="shared" si="16"/>
        <v>1730243627.4195557</v>
      </c>
      <c r="DG13" s="19">
        <f t="shared" si="16"/>
        <v>1730285192.3433104</v>
      </c>
      <c r="DH13" s="19">
        <f t="shared" si="16"/>
        <v>1734312267.1018815</v>
      </c>
      <c r="DI13" s="19">
        <f t="shared" si="16"/>
        <v>1759914333.1572206</v>
      </c>
      <c r="DJ13" s="19">
        <f t="shared" ref="DJ13:DU13" si="17">DJ9+DJ10+DJ11</f>
        <v>1785615951.0464172</v>
      </c>
      <c r="DK13" s="19">
        <f t="shared" si="17"/>
        <v>1795561025.9333415</v>
      </c>
      <c r="DL13" s="19">
        <f t="shared" si="17"/>
        <v>1806306789.1255288</v>
      </c>
      <c r="DM13" s="19">
        <f t="shared" si="17"/>
        <v>1812465096.4937811</v>
      </c>
      <c r="DN13" s="19">
        <f t="shared" si="17"/>
        <v>1798145101.0596197</v>
      </c>
      <c r="DO13" s="19">
        <f t="shared" si="17"/>
        <v>1793149970.1497207</v>
      </c>
      <c r="DP13" s="19">
        <f t="shared" si="17"/>
        <v>1785771058.2037473</v>
      </c>
      <c r="DQ13" s="19">
        <f t="shared" si="17"/>
        <v>1756447599.4524779</v>
      </c>
      <c r="DR13" s="19">
        <f t="shared" si="17"/>
        <v>1700517950.4238787</v>
      </c>
      <c r="DS13" s="19">
        <f t="shared" si="17"/>
        <v>1713012512.3692074</v>
      </c>
      <c r="DT13" s="19">
        <f t="shared" si="17"/>
        <v>1936703840.3921781</v>
      </c>
      <c r="DU13" s="19">
        <f t="shared" si="17"/>
        <v>1972870500.5190048</v>
      </c>
      <c r="DV13" s="19">
        <f>((DI13/2+SUM(DJ13:DT13)+DU13/2))/12</f>
        <v>1795840775.9573343</v>
      </c>
      <c r="DW13" s="20"/>
    </row>
    <row r="14" spans="1:127" ht="13.5" thickTop="1" x14ac:dyDescent="0.2">
      <c r="A14" s="13">
        <f t="shared" si="5"/>
        <v>7</v>
      </c>
      <c r="B14" s="13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</row>
    <row r="15" spans="1:127" x14ac:dyDescent="0.2">
      <c r="A15" s="13">
        <f t="shared" si="5"/>
        <v>8</v>
      </c>
      <c r="B15" s="13"/>
      <c r="C15" s="14" t="s">
        <v>571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</row>
    <row r="16" spans="1:127" x14ac:dyDescent="0.2">
      <c r="A16" s="13">
        <f t="shared" si="5"/>
        <v>9</v>
      </c>
      <c r="B16" s="13"/>
      <c r="C16" t="s">
        <v>572</v>
      </c>
      <c r="E16" s="22">
        <v>0.52650859068565947</v>
      </c>
      <c r="F16" s="22">
        <f t="shared" ref="F16:BQ16" si="18">+F9/F13</f>
        <v>0.46217159009448661</v>
      </c>
      <c r="G16" s="22">
        <f t="shared" si="18"/>
        <v>0.45536570494247164</v>
      </c>
      <c r="H16" s="22">
        <f t="shared" si="18"/>
        <v>0.47164781040623971</v>
      </c>
      <c r="I16" s="22">
        <f t="shared" si="18"/>
        <v>0.47585455353297818</v>
      </c>
      <c r="J16" s="22">
        <f t="shared" si="18"/>
        <v>0.4752647198529743</v>
      </c>
      <c r="K16" s="22">
        <f t="shared" si="18"/>
        <v>0.47609790603118046</v>
      </c>
      <c r="L16" s="22">
        <f t="shared" si="18"/>
        <v>0.48279537817309054</v>
      </c>
      <c r="M16" s="22">
        <f t="shared" si="18"/>
        <v>0.48365723757129614</v>
      </c>
      <c r="N16" s="22">
        <f t="shared" si="18"/>
        <v>0.4849030300755921</v>
      </c>
      <c r="O16" s="22">
        <f t="shared" si="18"/>
        <v>0.51238801918325727</v>
      </c>
      <c r="P16" s="22">
        <f t="shared" si="18"/>
        <v>0.50768440597668907</v>
      </c>
      <c r="Q16" s="22">
        <f t="shared" si="18"/>
        <v>0.50067020656005035</v>
      </c>
      <c r="R16" s="22">
        <f t="shared" si="18"/>
        <v>0.49868124957183035</v>
      </c>
      <c r="S16" s="22">
        <f t="shared" si="18"/>
        <v>0.4928928420667259</v>
      </c>
      <c r="T16" s="22">
        <f t="shared" si="18"/>
        <v>0.48920331959871471</v>
      </c>
      <c r="U16" s="22">
        <f t="shared" si="18"/>
        <v>0.49411777140124841</v>
      </c>
      <c r="V16" s="22">
        <f t="shared" si="18"/>
        <v>0.49170477782561806</v>
      </c>
      <c r="W16" s="22">
        <f t="shared" si="18"/>
        <v>0.49223906533582412</v>
      </c>
      <c r="X16" s="22">
        <f t="shared" si="18"/>
        <v>0.49860286782006946</v>
      </c>
      <c r="Y16" s="22">
        <f t="shared" si="18"/>
        <v>0.52051846103680943</v>
      </c>
      <c r="Z16" s="22">
        <f t="shared" si="18"/>
        <v>0.52128885386797208</v>
      </c>
      <c r="AA16" s="22">
        <f t="shared" si="18"/>
        <v>0.52550300032720321</v>
      </c>
      <c r="AB16" s="22">
        <f t="shared" si="18"/>
        <v>0.5200757716717257</v>
      </c>
      <c r="AC16" s="22">
        <f t="shared" si="18"/>
        <v>0.51107027544034</v>
      </c>
      <c r="AD16" s="22">
        <f t="shared" si="18"/>
        <v>0.50897820527845838</v>
      </c>
      <c r="AE16" s="22">
        <f t="shared" si="18"/>
        <v>0.50271152826825805</v>
      </c>
      <c r="AF16" s="22">
        <f t="shared" si="18"/>
        <v>0.49939367508498361</v>
      </c>
      <c r="AG16" s="22">
        <f t="shared" si="18"/>
        <v>0.50219836034257936</v>
      </c>
      <c r="AH16" s="22">
        <f t="shared" si="18"/>
        <v>0.50150443942898248</v>
      </c>
      <c r="AI16" s="22">
        <f t="shared" si="18"/>
        <v>0.50161533779640699</v>
      </c>
      <c r="AJ16" s="22">
        <f t="shared" si="18"/>
        <v>0.50786047182854011</v>
      </c>
      <c r="AK16" s="22">
        <f t="shared" si="18"/>
        <v>0.50817492936810216</v>
      </c>
      <c r="AL16" s="22">
        <f t="shared" si="18"/>
        <v>0.50433556491900899</v>
      </c>
      <c r="AM16" s="22">
        <f t="shared" si="18"/>
        <v>0.50831087613833936</v>
      </c>
      <c r="AN16" s="22">
        <f t="shared" si="18"/>
        <v>0.50292805342093105</v>
      </c>
      <c r="AO16" s="22">
        <f t="shared" si="18"/>
        <v>0.4969126707251435</v>
      </c>
      <c r="AP16" s="22">
        <f t="shared" si="18"/>
        <v>0.49491159420431191</v>
      </c>
      <c r="AQ16" s="22">
        <f t="shared" si="18"/>
        <v>0.4898097023037748</v>
      </c>
      <c r="AR16" s="22">
        <f t="shared" si="18"/>
        <v>0.4890699961557729</v>
      </c>
      <c r="AS16" s="22">
        <f t="shared" si="18"/>
        <v>0.49207539765035813</v>
      </c>
      <c r="AT16" s="22">
        <f t="shared" si="18"/>
        <v>0.49203195827108559</v>
      </c>
      <c r="AU16" s="22">
        <f t="shared" si="18"/>
        <v>0.47515833609027286</v>
      </c>
      <c r="AV16" s="22">
        <f t="shared" si="18"/>
        <v>0.48122306762639072</v>
      </c>
      <c r="AW16" s="22">
        <f t="shared" si="18"/>
        <v>0.48189629184311056</v>
      </c>
      <c r="AX16" s="22">
        <f t="shared" si="18"/>
        <v>0.48184668468492897</v>
      </c>
      <c r="AY16" s="22">
        <f t="shared" si="18"/>
        <v>0.48558725668517994</v>
      </c>
      <c r="AZ16" s="22">
        <f t="shared" si="18"/>
        <v>0.48058276148963597</v>
      </c>
      <c r="BA16" s="22">
        <f t="shared" si="18"/>
        <v>0.47743358729500496</v>
      </c>
      <c r="BB16" s="22">
        <f t="shared" si="18"/>
        <v>0.47438160382039618</v>
      </c>
      <c r="BC16" s="22">
        <f t="shared" si="18"/>
        <v>0.46988034614734081</v>
      </c>
      <c r="BD16" s="22">
        <f t="shared" si="18"/>
        <v>0.46588659066022403</v>
      </c>
      <c r="BE16" s="22">
        <f t="shared" si="18"/>
        <v>0.46919601592880089</v>
      </c>
      <c r="BF16" s="22">
        <f t="shared" si="18"/>
        <v>0.46864688754746991</v>
      </c>
      <c r="BG16" s="22">
        <f t="shared" si="18"/>
        <v>0.46806511099084869</v>
      </c>
      <c r="BH16" s="22">
        <f t="shared" si="18"/>
        <v>0.4740601214339667</v>
      </c>
      <c r="BI16" s="22">
        <f t="shared" si="18"/>
        <v>0.47487656352978347</v>
      </c>
      <c r="BJ16" s="22">
        <f t="shared" si="18"/>
        <v>0.47583349801012209</v>
      </c>
      <c r="BK16" s="22">
        <f t="shared" si="18"/>
        <v>0.47997684415287095</v>
      </c>
      <c r="BL16" s="22">
        <f t="shared" si="18"/>
        <v>0.45341429853417436</v>
      </c>
      <c r="BM16" s="22">
        <f t="shared" si="18"/>
        <v>0.49651000059988259</v>
      </c>
      <c r="BN16" s="22">
        <f t="shared" si="18"/>
        <v>0.49360779164285423</v>
      </c>
      <c r="BO16" s="22">
        <f t="shared" si="18"/>
        <v>0.48901292153654152</v>
      </c>
      <c r="BP16" s="22">
        <f t="shared" si="18"/>
        <v>0.48731118886300889</v>
      </c>
      <c r="BQ16" s="22">
        <f t="shared" si="18"/>
        <v>0.49012768322192385</v>
      </c>
      <c r="BR16" s="22">
        <f t="shared" ref="BR16:DH16" si="19">+BR9/BR13</f>
        <v>0.48984837139721366</v>
      </c>
      <c r="BS16" s="22">
        <f t="shared" si="19"/>
        <v>0.49009588632168793</v>
      </c>
      <c r="BT16" s="22">
        <f t="shared" si="19"/>
        <v>0.49588676368306372</v>
      </c>
      <c r="BU16" s="22">
        <f t="shared" si="19"/>
        <v>0.4969368334809548</v>
      </c>
      <c r="BV16" s="22">
        <f t="shared" si="19"/>
        <v>0.49648200352012184</v>
      </c>
      <c r="BW16" s="22">
        <f t="shared" si="19"/>
        <v>0.50054376957767288</v>
      </c>
      <c r="BX16" s="22">
        <f t="shared" si="19"/>
        <v>0.49621244779220386</v>
      </c>
      <c r="BY16" s="22">
        <f t="shared" si="19"/>
        <v>0.48995736310954646</v>
      </c>
      <c r="BZ16" s="22">
        <f t="shared" si="19"/>
        <v>0.52156608186108311</v>
      </c>
      <c r="CA16" s="22">
        <f t="shared" si="19"/>
        <v>0.51608365176552007</v>
      </c>
      <c r="CB16" s="22">
        <f t="shared" si="19"/>
        <v>0.50567231630639031</v>
      </c>
      <c r="CC16" s="22">
        <f t="shared" si="19"/>
        <v>0.50852080148906931</v>
      </c>
      <c r="CD16" s="22">
        <f t="shared" si="19"/>
        <v>0.5086257208029219</v>
      </c>
      <c r="CE16" s="22">
        <f t="shared" si="19"/>
        <v>0.50933172599302445</v>
      </c>
      <c r="CF16" s="22">
        <f t="shared" si="19"/>
        <v>0.51533518966342706</v>
      </c>
      <c r="CG16" s="22">
        <f t="shared" si="19"/>
        <v>0.51642256284413079</v>
      </c>
      <c r="CH16" s="22">
        <f t="shared" si="19"/>
        <v>0.53263730251486896</v>
      </c>
      <c r="CI16" s="22">
        <f t="shared" si="19"/>
        <v>0.52087133783509609</v>
      </c>
      <c r="CJ16" s="22">
        <f t="shared" si="19"/>
        <v>0.51640118745142127</v>
      </c>
      <c r="CK16" s="22">
        <f t="shared" si="19"/>
        <v>0.50650392306823788</v>
      </c>
      <c r="CL16" s="22">
        <f t="shared" si="19"/>
        <v>0.49942557970176554</v>
      </c>
      <c r="CM16" s="22">
        <f t="shared" si="19"/>
        <v>0.49731033585284706</v>
      </c>
      <c r="CN16" s="22">
        <f t="shared" si="19"/>
        <v>0.49739688331586268</v>
      </c>
      <c r="CO16" s="22">
        <f t="shared" si="19"/>
        <v>0.49551744883837834</v>
      </c>
      <c r="CP16" s="22">
        <f t="shared" si="19"/>
        <v>0.50077025223891447</v>
      </c>
      <c r="CQ16" s="22">
        <f t="shared" si="19"/>
        <v>0.51448145497111863</v>
      </c>
      <c r="CR16" s="22">
        <f t="shared" si="19"/>
        <v>0.51638103666213209</v>
      </c>
      <c r="CS16" s="22">
        <f t="shared" si="19"/>
        <v>0.52228204265826284</v>
      </c>
      <c r="CT16" s="22">
        <f t="shared" si="19"/>
        <v>0.52119167471278527</v>
      </c>
      <c r="CU16" s="22">
        <f t="shared" si="19"/>
        <v>0.52029384205682061</v>
      </c>
      <c r="CV16" s="22">
        <f t="shared" si="19"/>
        <v>0.5196764020169462</v>
      </c>
      <c r="CW16" s="22">
        <f t="shared" si="19"/>
        <v>0.50816436944310883</v>
      </c>
      <c r="CX16" s="22">
        <f t="shared" si="19"/>
        <v>0.5013890094818062</v>
      </c>
      <c r="CY16" s="22">
        <f t="shared" si="19"/>
        <v>0.47705587237385799</v>
      </c>
      <c r="CZ16" s="22">
        <f t="shared" si="19"/>
        <v>0.51874889594573248</v>
      </c>
      <c r="DA16" s="22">
        <f t="shared" si="19"/>
        <v>0.5177376067272158</v>
      </c>
      <c r="DB16" s="22">
        <f t="shared" si="19"/>
        <v>0.52244531999402</v>
      </c>
      <c r="DC16" s="22">
        <f t="shared" si="19"/>
        <v>0.5241654769228361</v>
      </c>
      <c r="DD16" s="22">
        <f t="shared" si="19"/>
        <v>0.52671232200100693</v>
      </c>
      <c r="DE16" s="22">
        <f t="shared" si="19"/>
        <v>0.53299885296499327</v>
      </c>
      <c r="DF16" s="22">
        <f t="shared" si="19"/>
        <v>0.53443340888304591</v>
      </c>
      <c r="DG16" s="22">
        <f t="shared" si="19"/>
        <v>0.53442057071972437</v>
      </c>
      <c r="DH16" s="22">
        <f t="shared" si="19"/>
        <v>0.53317964563856646</v>
      </c>
      <c r="DI16" s="22">
        <f>+DI9/DI13</f>
        <v>0.52542330190647557</v>
      </c>
      <c r="DJ16" s="22">
        <f>+DJ9/DJ13</f>
        <v>0.51786051723950033</v>
      </c>
      <c r="DK16" s="22">
        <f t="shared" ref="DK16:DU16" si="20">+DK9/DK13</f>
        <v>0.5149922428948559</v>
      </c>
      <c r="DL16" s="22">
        <f t="shared" si="20"/>
        <v>0.51192854146756916</v>
      </c>
      <c r="DM16" s="22">
        <f t="shared" si="20"/>
        <v>0.51018913511153119</v>
      </c>
      <c r="DN16" s="22">
        <f t="shared" si="20"/>
        <v>0.51425215876910502</v>
      </c>
      <c r="DO16" s="22">
        <f t="shared" si="20"/>
        <v>0.51568469753971069</v>
      </c>
      <c r="DP16" s="22">
        <f t="shared" si="20"/>
        <v>0.51781553730080476</v>
      </c>
      <c r="DQ16" s="22">
        <f t="shared" si="20"/>
        <v>0.52076703016083792</v>
      </c>
      <c r="DR16" s="22">
        <f t="shared" si="20"/>
        <v>0.50849213310830443</v>
      </c>
      <c r="DS16" s="22">
        <f t="shared" si="20"/>
        <v>0.50478323640734168</v>
      </c>
      <c r="DT16" s="22">
        <f t="shared" si="20"/>
        <v>0.51360459934781533</v>
      </c>
      <c r="DU16" s="22">
        <f t="shared" si="20"/>
        <v>0.50418920032426018</v>
      </c>
      <c r="DV16" s="22">
        <f>((DI16/2+SUM(DJ16:DT16)+DU16/2))/12</f>
        <v>0.51376467337189535</v>
      </c>
      <c r="DW16" s="22"/>
    </row>
    <row r="17" spans="1:127" x14ac:dyDescent="0.2">
      <c r="A17" s="13">
        <f t="shared" si="5"/>
        <v>10</v>
      </c>
      <c r="B17" s="13"/>
      <c r="C17" t="s">
        <v>568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2"/>
      <c r="DW17" s="22"/>
    </row>
    <row r="18" spans="1:127" x14ac:dyDescent="0.2">
      <c r="A18" s="13">
        <f t="shared" si="5"/>
        <v>11</v>
      </c>
      <c r="B18" s="13"/>
      <c r="C18" t="s">
        <v>573</v>
      </c>
      <c r="E18" s="22">
        <v>0.47349140931434053</v>
      </c>
      <c r="F18" s="22">
        <f t="shared" ref="F18:BQ18" si="21">+F11/F13</f>
        <v>0.53782840990551339</v>
      </c>
      <c r="G18" s="22">
        <f t="shared" si="21"/>
        <v>0.54463429505752836</v>
      </c>
      <c r="H18" s="22">
        <f t="shared" si="21"/>
        <v>0.52835218959376029</v>
      </c>
      <c r="I18" s="22">
        <f t="shared" si="21"/>
        <v>0.52414544646702188</v>
      </c>
      <c r="J18" s="22">
        <f t="shared" si="21"/>
        <v>0.52473528014702564</v>
      </c>
      <c r="K18" s="22">
        <f t="shared" si="21"/>
        <v>0.52390209396881959</v>
      </c>
      <c r="L18" s="22">
        <f t="shared" si="21"/>
        <v>0.51720462182690952</v>
      </c>
      <c r="M18" s="22">
        <f t="shared" si="21"/>
        <v>0.51634276242870381</v>
      </c>
      <c r="N18" s="22">
        <f t="shared" si="21"/>
        <v>0.5150969699244079</v>
      </c>
      <c r="O18" s="22">
        <f t="shared" si="21"/>
        <v>0.48761198081674273</v>
      </c>
      <c r="P18" s="22">
        <f t="shared" si="21"/>
        <v>0.4923155940233111</v>
      </c>
      <c r="Q18" s="22">
        <f t="shared" si="21"/>
        <v>0.49932979343994977</v>
      </c>
      <c r="R18" s="22">
        <f t="shared" si="21"/>
        <v>0.50131875042816954</v>
      </c>
      <c r="S18" s="22">
        <f t="shared" si="21"/>
        <v>0.50710715793327399</v>
      </c>
      <c r="T18" s="22">
        <f t="shared" si="21"/>
        <v>0.51079668040128523</v>
      </c>
      <c r="U18" s="22">
        <f t="shared" si="21"/>
        <v>0.50588222859875154</v>
      </c>
      <c r="V18" s="22">
        <f t="shared" si="21"/>
        <v>0.50829522217438183</v>
      </c>
      <c r="W18" s="22">
        <f t="shared" si="21"/>
        <v>0.50776093466417604</v>
      </c>
      <c r="X18" s="22">
        <f t="shared" si="21"/>
        <v>0.50139713217993065</v>
      </c>
      <c r="Y18" s="22">
        <f t="shared" si="21"/>
        <v>0.47948153896319062</v>
      </c>
      <c r="Z18" s="22">
        <f t="shared" si="21"/>
        <v>0.47871114613202786</v>
      </c>
      <c r="AA18" s="22">
        <f t="shared" si="21"/>
        <v>0.47449699967279668</v>
      </c>
      <c r="AB18" s="22">
        <f t="shared" si="21"/>
        <v>0.47992422832827442</v>
      </c>
      <c r="AC18" s="22">
        <f t="shared" si="21"/>
        <v>0.48892972455966011</v>
      </c>
      <c r="AD18" s="22">
        <f t="shared" si="21"/>
        <v>0.49102179472154156</v>
      </c>
      <c r="AE18" s="22">
        <f t="shared" si="21"/>
        <v>0.49728847173174207</v>
      </c>
      <c r="AF18" s="22">
        <f t="shared" si="21"/>
        <v>0.50060632491501655</v>
      </c>
      <c r="AG18" s="22">
        <f t="shared" si="21"/>
        <v>0.49780163965742069</v>
      </c>
      <c r="AH18" s="22">
        <f t="shared" si="21"/>
        <v>0.49849556057101752</v>
      </c>
      <c r="AI18" s="22">
        <f t="shared" si="21"/>
        <v>0.49838466220359295</v>
      </c>
      <c r="AJ18" s="22">
        <f t="shared" si="21"/>
        <v>0.49213952817145989</v>
      </c>
      <c r="AK18" s="22">
        <f t="shared" si="21"/>
        <v>0.49182507063189784</v>
      </c>
      <c r="AL18" s="22">
        <f t="shared" si="21"/>
        <v>0.49566443508099106</v>
      </c>
      <c r="AM18" s="22">
        <f t="shared" si="21"/>
        <v>0.49168912386166069</v>
      </c>
      <c r="AN18" s="22">
        <f t="shared" si="21"/>
        <v>0.49707194657906895</v>
      </c>
      <c r="AO18" s="22">
        <f t="shared" si="21"/>
        <v>0.50308732927485644</v>
      </c>
      <c r="AP18" s="22">
        <f t="shared" si="21"/>
        <v>0.50508840579568814</v>
      </c>
      <c r="AQ18" s="22">
        <f t="shared" si="21"/>
        <v>0.51019029769622515</v>
      </c>
      <c r="AR18" s="22">
        <f t="shared" si="21"/>
        <v>0.51093000384422704</v>
      </c>
      <c r="AS18" s="22">
        <f t="shared" si="21"/>
        <v>0.50792460234964187</v>
      </c>
      <c r="AT18" s="22">
        <f t="shared" si="21"/>
        <v>0.50796804172891441</v>
      </c>
      <c r="AU18" s="22">
        <f t="shared" si="21"/>
        <v>0.5248416639097272</v>
      </c>
      <c r="AV18" s="22">
        <f t="shared" si="21"/>
        <v>0.51877693237360933</v>
      </c>
      <c r="AW18" s="22">
        <f t="shared" si="21"/>
        <v>0.51810370815688933</v>
      </c>
      <c r="AX18" s="22">
        <f t="shared" si="21"/>
        <v>0.51815331531507092</v>
      </c>
      <c r="AY18" s="22">
        <f t="shared" si="21"/>
        <v>0.51441274331482012</v>
      </c>
      <c r="AZ18" s="22">
        <f t="shared" si="21"/>
        <v>0.51941723851036414</v>
      </c>
      <c r="BA18" s="22">
        <f t="shared" si="21"/>
        <v>0.52256641270499504</v>
      </c>
      <c r="BB18" s="22">
        <f t="shared" si="21"/>
        <v>0.52561839617960382</v>
      </c>
      <c r="BC18" s="22">
        <f t="shared" si="21"/>
        <v>0.53011965385265902</v>
      </c>
      <c r="BD18" s="22">
        <f t="shared" si="21"/>
        <v>0.53411340933977602</v>
      </c>
      <c r="BE18" s="22">
        <f t="shared" si="21"/>
        <v>0.53080398407119911</v>
      </c>
      <c r="BF18" s="22">
        <f t="shared" si="21"/>
        <v>0.53135311245253003</v>
      </c>
      <c r="BG18" s="22">
        <f t="shared" si="21"/>
        <v>0.53193488900915142</v>
      </c>
      <c r="BH18" s="22">
        <f t="shared" si="21"/>
        <v>0.52593987856603341</v>
      </c>
      <c r="BI18" s="22">
        <f t="shared" si="21"/>
        <v>0.52512343647021664</v>
      </c>
      <c r="BJ18" s="22">
        <f t="shared" si="21"/>
        <v>0.52416650198987791</v>
      </c>
      <c r="BK18" s="22">
        <f t="shared" si="21"/>
        <v>0.5200231558471291</v>
      </c>
      <c r="BL18" s="22">
        <f t="shared" si="21"/>
        <v>0.54658570146582575</v>
      </c>
      <c r="BM18" s="22">
        <f t="shared" si="21"/>
        <v>0.50348999940011752</v>
      </c>
      <c r="BN18" s="22">
        <f t="shared" si="21"/>
        <v>0.50639220835714582</v>
      </c>
      <c r="BO18" s="22">
        <f t="shared" si="21"/>
        <v>0.51098707846345837</v>
      </c>
      <c r="BP18" s="22">
        <f t="shared" si="21"/>
        <v>0.51268881113699116</v>
      </c>
      <c r="BQ18" s="22">
        <f t="shared" si="21"/>
        <v>0.50987231677807621</v>
      </c>
      <c r="BR18" s="22">
        <f t="shared" ref="BR18:DI18" si="22">+BR11/BR13</f>
        <v>0.51015162860278629</v>
      </c>
      <c r="BS18" s="22">
        <f t="shared" si="22"/>
        <v>0.50990411367831212</v>
      </c>
      <c r="BT18" s="22">
        <f t="shared" si="22"/>
        <v>0.50411323631693616</v>
      </c>
      <c r="BU18" s="22">
        <f t="shared" si="22"/>
        <v>0.50306316651904515</v>
      </c>
      <c r="BV18" s="22">
        <f t="shared" si="22"/>
        <v>0.50351799647987805</v>
      </c>
      <c r="BW18" s="22">
        <f t="shared" si="22"/>
        <v>0.49945623042232706</v>
      </c>
      <c r="BX18" s="22">
        <f t="shared" si="22"/>
        <v>0.50378755220779603</v>
      </c>
      <c r="BY18" s="22">
        <f t="shared" si="22"/>
        <v>0.51004263689045348</v>
      </c>
      <c r="BZ18" s="22">
        <f t="shared" si="22"/>
        <v>0.478433918138917</v>
      </c>
      <c r="CA18" s="22">
        <f t="shared" si="22"/>
        <v>0.48391634823447999</v>
      </c>
      <c r="CB18" s="22">
        <f t="shared" si="22"/>
        <v>0.49432768369360963</v>
      </c>
      <c r="CC18" s="22">
        <f t="shared" si="22"/>
        <v>0.49147919851093064</v>
      </c>
      <c r="CD18" s="22">
        <f t="shared" si="22"/>
        <v>0.49137427919707816</v>
      </c>
      <c r="CE18" s="22">
        <f t="shared" si="22"/>
        <v>0.49066827400697555</v>
      </c>
      <c r="CF18" s="22">
        <f t="shared" si="22"/>
        <v>0.48466481033657283</v>
      </c>
      <c r="CG18" s="22">
        <f t="shared" si="22"/>
        <v>0.48357743715586915</v>
      </c>
      <c r="CH18" s="22">
        <f t="shared" si="22"/>
        <v>0.46736269748513098</v>
      </c>
      <c r="CI18" s="22">
        <f t="shared" si="22"/>
        <v>0.47912866216490385</v>
      </c>
      <c r="CJ18" s="22">
        <f t="shared" si="22"/>
        <v>0.48359881254857884</v>
      </c>
      <c r="CK18" s="22">
        <f t="shared" si="22"/>
        <v>0.49349607693176217</v>
      </c>
      <c r="CL18" s="22">
        <f t="shared" si="22"/>
        <v>0.50057442029823451</v>
      </c>
      <c r="CM18" s="22">
        <f t="shared" si="22"/>
        <v>0.50268966414715299</v>
      </c>
      <c r="CN18" s="22">
        <f t="shared" si="22"/>
        <v>0.50260311668413737</v>
      </c>
      <c r="CO18" s="22">
        <f t="shared" si="22"/>
        <v>0.50448255116162155</v>
      </c>
      <c r="CP18" s="22">
        <f t="shared" si="22"/>
        <v>0.49922974776108558</v>
      </c>
      <c r="CQ18" s="22">
        <f t="shared" si="22"/>
        <v>0.48551854502888125</v>
      </c>
      <c r="CR18" s="22">
        <f t="shared" si="22"/>
        <v>0.48361896333786791</v>
      </c>
      <c r="CS18" s="22">
        <f t="shared" si="22"/>
        <v>0.47771795734173722</v>
      </c>
      <c r="CT18" s="22">
        <f t="shared" si="22"/>
        <v>0.47880832528721479</v>
      </c>
      <c r="CU18" s="22">
        <f t="shared" si="22"/>
        <v>0.47970615794317933</v>
      </c>
      <c r="CV18" s="22">
        <f t="shared" si="22"/>
        <v>0.48032359798305369</v>
      </c>
      <c r="CW18" s="22">
        <f t="shared" si="22"/>
        <v>0.49183563055689122</v>
      </c>
      <c r="CX18" s="22">
        <f t="shared" si="22"/>
        <v>0.49861099051819374</v>
      </c>
      <c r="CY18" s="22">
        <f t="shared" si="22"/>
        <v>0.52294412762614206</v>
      </c>
      <c r="CZ18" s="22">
        <f t="shared" si="22"/>
        <v>0.48125110405426758</v>
      </c>
      <c r="DA18" s="22">
        <f t="shared" si="22"/>
        <v>0.4822623932727842</v>
      </c>
      <c r="DB18" s="22">
        <f t="shared" si="22"/>
        <v>0.47755468000597995</v>
      </c>
      <c r="DC18" s="22">
        <f t="shared" si="22"/>
        <v>0.47583452307716395</v>
      </c>
      <c r="DD18" s="22">
        <f t="shared" si="22"/>
        <v>0.47328767799899307</v>
      </c>
      <c r="DE18" s="22">
        <f t="shared" si="22"/>
        <v>0.46700114703500661</v>
      </c>
      <c r="DF18" s="22">
        <f t="shared" si="22"/>
        <v>0.46556659111695403</v>
      </c>
      <c r="DG18" s="22">
        <f t="shared" si="22"/>
        <v>0.46557942928027568</v>
      </c>
      <c r="DH18" s="22">
        <f t="shared" si="22"/>
        <v>0.4668203543614336</v>
      </c>
      <c r="DI18" s="22">
        <f t="shared" si="22"/>
        <v>0.47457669809352437</v>
      </c>
      <c r="DJ18" s="22">
        <f t="shared" ref="DJ18:DU18" si="23">+DJ11/DJ13</f>
        <v>0.48213948276049967</v>
      </c>
      <c r="DK18" s="22">
        <f t="shared" si="23"/>
        <v>0.48500775710514421</v>
      </c>
      <c r="DL18" s="22">
        <f t="shared" si="23"/>
        <v>0.48807145853243084</v>
      </c>
      <c r="DM18" s="22">
        <f t="shared" si="23"/>
        <v>0.48981086488846892</v>
      </c>
      <c r="DN18" s="22">
        <f t="shared" si="23"/>
        <v>0.48574784123089493</v>
      </c>
      <c r="DO18" s="22">
        <f t="shared" si="23"/>
        <v>0.48431530246028937</v>
      </c>
      <c r="DP18" s="22">
        <f t="shared" si="23"/>
        <v>0.48218446269919529</v>
      </c>
      <c r="DQ18" s="22">
        <f t="shared" si="23"/>
        <v>0.47923296983916197</v>
      </c>
      <c r="DR18" s="22">
        <f t="shared" si="23"/>
        <v>0.49150786689169562</v>
      </c>
      <c r="DS18" s="22">
        <f t="shared" si="23"/>
        <v>0.49521676359265837</v>
      </c>
      <c r="DT18" s="22">
        <f t="shared" si="23"/>
        <v>0.48639540065218467</v>
      </c>
      <c r="DU18" s="22">
        <f t="shared" si="23"/>
        <v>0.49581079967573982</v>
      </c>
      <c r="DV18" s="22">
        <f>((DI18/2+SUM(DJ18:DT18)+DU18/2))/12</f>
        <v>0.4862353266281047</v>
      </c>
      <c r="DW18" s="22"/>
    </row>
    <row r="19" spans="1:127" ht="13.5" thickBot="1" x14ac:dyDescent="0.25">
      <c r="A19" s="13">
        <f t="shared" si="5"/>
        <v>12</v>
      </c>
      <c r="B19" s="13"/>
      <c r="E19" s="24">
        <v>1</v>
      </c>
      <c r="F19" s="24">
        <f t="shared" ref="F19:J19" si="24">SUM(F16:F18)</f>
        <v>1</v>
      </c>
      <c r="G19" s="24">
        <f t="shared" si="24"/>
        <v>1</v>
      </c>
      <c r="H19" s="24">
        <f t="shared" si="24"/>
        <v>1</v>
      </c>
      <c r="I19" s="24">
        <f t="shared" si="24"/>
        <v>1</v>
      </c>
      <c r="J19" s="24">
        <f t="shared" si="24"/>
        <v>1</v>
      </c>
      <c r="K19" s="24">
        <f t="shared" ref="K19:BV19" si="25">SUM(K16:K18)</f>
        <v>1</v>
      </c>
      <c r="L19" s="24">
        <f t="shared" si="25"/>
        <v>1</v>
      </c>
      <c r="M19" s="24">
        <f t="shared" si="25"/>
        <v>1</v>
      </c>
      <c r="N19" s="24">
        <f t="shared" si="25"/>
        <v>1</v>
      </c>
      <c r="O19" s="24">
        <f t="shared" si="25"/>
        <v>1</v>
      </c>
      <c r="P19" s="24">
        <f t="shared" si="25"/>
        <v>1.0000000000000002</v>
      </c>
      <c r="Q19" s="24">
        <f t="shared" si="25"/>
        <v>1</v>
      </c>
      <c r="R19" s="24">
        <f t="shared" si="25"/>
        <v>0.99999999999999989</v>
      </c>
      <c r="S19" s="24">
        <f t="shared" si="25"/>
        <v>0.99999999999999989</v>
      </c>
      <c r="T19" s="24">
        <f t="shared" si="25"/>
        <v>1</v>
      </c>
      <c r="U19" s="24">
        <f t="shared" si="25"/>
        <v>1</v>
      </c>
      <c r="V19" s="24">
        <f t="shared" si="25"/>
        <v>0.99999999999999989</v>
      </c>
      <c r="W19" s="24">
        <f t="shared" si="25"/>
        <v>1.0000000000000002</v>
      </c>
      <c r="X19" s="24">
        <f t="shared" si="25"/>
        <v>1</v>
      </c>
      <c r="Y19" s="24">
        <f t="shared" si="25"/>
        <v>1</v>
      </c>
      <c r="Z19" s="24">
        <f t="shared" si="25"/>
        <v>1</v>
      </c>
      <c r="AA19" s="24">
        <f t="shared" si="25"/>
        <v>0.99999999999999989</v>
      </c>
      <c r="AB19" s="24">
        <f t="shared" si="25"/>
        <v>1</v>
      </c>
      <c r="AC19" s="24">
        <f t="shared" si="25"/>
        <v>1</v>
      </c>
      <c r="AD19" s="24">
        <f t="shared" si="25"/>
        <v>1</v>
      </c>
      <c r="AE19" s="24">
        <f t="shared" si="25"/>
        <v>1</v>
      </c>
      <c r="AF19" s="24">
        <f t="shared" si="25"/>
        <v>1.0000000000000002</v>
      </c>
      <c r="AG19" s="24">
        <f t="shared" si="25"/>
        <v>1</v>
      </c>
      <c r="AH19" s="24">
        <f t="shared" si="25"/>
        <v>1</v>
      </c>
      <c r="AI19" s="24">
        <f t="shared" si="25"/>
        <v>1</v>
      </c>
      <c r="AJ19" s="24">
        <f t="shared" si="25"/>
        <v>1</v>
      </c>
      <c r="AK19" s="24">
        <f t="shared" si="25"/>
        <v>1</v>
      </c>
      <c r="AL19" s="24">
        <f t="shared" si="25"/>
        <v>1</v>
      </c>
      <c r="AM19" s="24">
        <f t="shared" si="25"/>
        <v>1</v>
      </c>
      <c r="AN19" s="24">
        <f t="shared" si="25"/>
        <v>1</v>
      </c>
      <c r="AO19" s="24">
        <f t="shared" si="25"/>
        <v>1</v>
      </c>
      <c r="AP19" s="24">
        <f t="shared" si="25"/>
        <v>1</v>
      </c>
      <c r="AQ19" s="24">
        <f t="shared" si="25"/>
        <v>1</v>
      </c>
      <c r="AR19" s="24">
        <f t="shared" si="25"/>
        <v>1</v>
      </c>
      <c r="AS19" s="24">
        <f t="shared" si="25"/>
        <v>1</v>
      </c>
      <c r="AT19" s="24">
        <f t="shared" si="25"/>
        <v>1</v>
      </c>
      <c r="AU19" s="24">
        <f t="shared" si="25"/>
        <v>1</v>
      </c>
      <c r="AV19" s="24">
        <f t="shared" si="25"/>
        <v>1</v>
      </c>
      <c r="AW19" s="24">
        <f t="shared" si="25"/>
        <v>0.99999999999999989</v>
      </c>
      <c r="AX19" s="24">
        <f t="shared" si="25"/>
        <v>0.99999999999999989</v>
      </c>
      <c r="AY19" s="24">
        <f t="shared" si="25"/>
        <v>1</v>
      </c>
      <c r="AZ19" s="24">
        <f t="shared" si="25"/>
        <v>1</v>
      </c>
      <c r="BA19" s="24">
        <f t="shared" si="25"/>
        <v>1</v>
      </c>
      <c r="BB19" s="24">
        <f t="shared" si="25"/>
        <v>1</v>
      </c>
      <c r="BC19" s="24">
        <f t="shared" si="25"/>
        <v>0.99999999999999978</v>
      </c>
      <c r="BD19" s="24">
        <f t="shared" si="25"/>
        <v>1</v>
      </c>
      <c r="BE19" s="24">
        <f t="shared" si="25"/>
        <v>1</v>
      </c>
      <c r="BF19" s="24">
        <f t="shared" si="25"/>
        <v>1</v>
      </c>
      <c r="BG19" s="24">
        <f t="shared" si="25"/>
        <v>1</v>
      </c>
      <c r="BH19" s="24">
        <f t="shared" si="25"/>
        <v>1</v>
      </c>
      <c r="BI19" s="24">
        <f t="shared" si="25"/>
        <v>1</v>
      </c>
      <c r="BJ19" s="24">
        <f t="shared" si="25"/>
        <v>1</v>
      </c>
      <c r="BK19" s="24">
        <f t="shared" si="25"/>
        <v>1</v>
      </c>
      <c r="BL19" s="24">
        <f t="shared" si="25"/>
        <v>1</v>
      </c>
      <c r="BM19" s="24">
        <f t="shared" si="25"/>
        <v>1</v>
      </c>
      <c r="BN19" s="24">
        <f t="shared" si="25"/>
        <v>1</v>
      </c>
      <c r="BO19" s="24">
        <f t="shared" si="25"/>
        <v>0.99999999999999989</v>
      </c>
      <c r="BP19" s="24">
        <f t="shared" si="25"/>
        <v>1</v>
      </c>
      <c r="BQ19" s="24">
        <f t="shared" si="25"/>
        <v>1</v>
      </c>
      <c r="BR19" s="24">
        <f t="shared" si="25"/>
        <v>1</v>
      </c>
      <c r="BS19" s="24">
        <f t="shared" si="25"/>
        <v>1</v>
      </c>
      <c r="BT19" s="24">
        <f t="shared" si="25"/>
        <v>0.99999999999999989</v>
      </c>
      <c r="BU19" s="24">
        <f t="shared" si="25"/>
        <v>1</v>
      </c>
      <c r="BV19" s="24">
        <f t="shared" si="25"/>
        <v>0.99999999999999989</v>
      </c>
      <c r="BW19" s="24">
        <f t="shared" ref="BW19:DI19" si="26">SUM(BW16:BW18)</f>
        <v>1</v>
      </c>
      <c r="BX19" s="24">
        <f t="shared" si="26"/>
        <v>0.99999999999999989</v>
      </c>
      <c r="BY19" s="24">
        <f t="shared" si="26"/>
        <v>1</v>
      </c>
      <c r="BZ19" s="24">
        <f t="shared" si="26"/>
        <v>1</v>
      </c>
      <c r="CA19" s="24">
        <f t="shared" si="26"/>
        <v>1</v>
      </c>
      <c r="CB19" s="24">
        <f t="shared" si="26"/>
        <v>1</v>
      </c>
      <c r="CC19" s="24">
        <f t="shared" si="26"/>
        <v>1</v>
      </c>
      <c r="CD19" s="24">
        <f t="shared" si="26"/>
        <v>1</v>
      </c>
      <c r="CE19" s="24">
        <f t="shared" si="26"/>
        <v>1</v>
      </c>
      <c r="CF19" s="24">
        <f t="shared" si="26"/>
        <v>0.99999999999999989</v>
      </c>
      <c r="CG19" s="24">
        <f t="shared" si="26"/>
        <v>1</v>
      </c>
      <c r="CH19" s="24">
        <f t="shared" si="26"/>
        <v>1</v>
      </c>
      <c r="CI19" s="24">
        <f t="shared" si="26"/>
        <v>1</v>
      </c>
      <c r="CJ19" s="24">
        <f t="shared" si="26"/>
        <v>1</v>
      </c>
      <c r="CK19" s="24">
        <f t="shared" si="26"/>
        <v>1</v>
      </c>
      <c r="CL19" s="24">
        <f t="shared" si="26"/>
        <v>1</v>
      </c>
      <c r="CM19" s="24">
        <f t="shared" si="26"/>
        <v>1</v>
      </c>
      <c r="CN19" s="24">
        <f t="shared" si="26"/>
        <v>1</v>
      </c>
      <c r="CO19" s="24">
        <f t="shared" si="26"/>
        <v>0.99999999999999989</v>
      </c>
      <c r="CP19" s="24">
        <f t="shared" si="26"/>
        <v>1</v>
      </c>
      <c r="CQ19" s="24">
        <f t="shared" si="26"/>
        <v>0.99999999999999989</v>
      </c>
      <c r="CR19" s="24">
        <f t="shared" si="26"/>
        <v>1</v>
      </c>
      <c r="CS19" s="24">
        <f t="shared" si="26"/>
        <v>1</v>
      </c>
      <c r="CT19" s="24">
        <f t="shared" si="26"/>
        <v>1</v>
      </c>
      <c r="CU19" s="24">
        <f t="shared" si="26"/>
        <v>1</v>
      </c>
      <c r="CV19" s="24">
        <f t="shared" si="26"/>
        <v>0.99999999999999989</v>
      </c>
      <c r="CW19" s="24">
        <f t="shared" si="26"/>
        <v>1</v>
      </c>
      <c r="CX19" s="24">
        <f t="shared" si="26"/>
        <v>1</v>
      </c>
      <c r="CY19" s="24">
        <f t="shared" si="26"/>
        <v>1</v>
      </c>
      <c r="CZ19" s="24">
        <f t="shared" si="26"/>
        <v>1</v>
      </c>
      <c r="DA19" s="24">
        <f t="shared" si="26"/>
        <v>1</v>
      </c>
      <c r="DB19" s="24">
        <f t="shared" si="26"/>
        <v>1</v>
      </c>
      <c r="DC19" s="24">
        <f t="shared" si="26"/>
        <v>1</v>
      </c>
      <c r="DD19" s="24">
        <f t="shared" si="26"/>
        <v>1</v>
      </c>
      <c r="DE19" s="24">
        <f t="shared" si="26"/>
        <v>0.99999999999999989</v>
      </c>
      <c r="DF19" s="24">
        <f t="shared" si="26"/>
        <v>1</v>
      </c>
      <c r="DG19" s="24">
        <f t="shared" si="26"/>
        <v>1</v>
      </c>
      <c r="DH19" s="24">
        <f t="shared" si="26"/>
        <v>1</v>
      </c>
      <c r="DI19" s="24">
        <f t="shared" si="26"/>
        <v>1</v>
      </c>
      <c r="DJ19" s="24">
        <f t="shared" ref="DJ19:DU19" si="27">SUM(DJ16:DJ18)</f>
        <v>1</v>
      </c>
      <c r="DK19" s="24">
        <f t="shared" si="27"/>
        <v>1</v>
      </c>
      <c r="DL19" s="24">
        <f t="shared" si="27"/>
        <v>1</v>
      </c>
      <c r="DM19" s="24">
        <f t="shared" si="27"/>
        <v>1</v>
      </c>
      <c r="DN19" s="24">
        <f t="shared" si="27"/>
        <v>1</v>
      </c>
      <c r="DO19" s="24">
        <f t="shared" si="27"/>
        <v>1</v>
      </c>
      <c r="DP19" s="24">
        <f t="shared" si="27"/>
        <v>1</v>
      </c>
      <c r="DQ19" s="24">
        <f t="shared" si="27"/>
        <v>0.99999999999999989</v>
      </c>
      <c r="DR19" s="24">
        <f t="shared" si="27"/>
        <v>1</v>
      </c>
      <c r="DS19" s="24">
        <f t="shared" si="27"/>
        <v>1</v>
      </c>
      <c r="DT19" s="24">
        <f t="shared" si="27"/>
        <v>1</v>
      </c>
      <c r="DU19" s="24">
        <f t="shared" si="27"/>
        <v>1</v>
      </c>
      <c r="DV19" s="24">
        <f>((DI19/2+SUM(DJ19:DT19)+DU19/2))/12</f>
        <v>1</v>
      </c>
      <c r="DW19" s="22"/>
    </row>
    <row r="20" spans="1:127" ht="13.5" thickTop="1" x14ac:dyDescent="0.2">
      <c r="A20" s="13">
        <f t="shared" si="5"/>
        <v>13</v>
      </c>
      <c r="B20" s="13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</row>
    <row r="21" spans="1:127" x14ac:dyDescent="0.2">
      <c r="A21" s="13">
        <f t="shared" si="5"/>
        <v>14</v>
      </c>
      <c r="B21" s="13"/>
      <c r="C21" s="14" t="s">
        <v>574</v>
      </c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</row>
    <row r="22" spans="1:127" x14ac:dyDescent="0.2">
      <c r="A22" s="13">
        <f t="shared" si="5"/>
        <v>15</v>
      </c>
      <c r="B22" s="13"/>
      <c r="C22" t="s">
        <v>572</v>
      </c>
      <c r="E22" s="34">
        <v>6.3839999999999994E-2</v>
      </c>
      <c r="F22" s="34">
        <f>+E22</f>
        <v>6.3839999999999994E-2</v>
      </c>
      <c r="G22" s="34">
        <f>+F22</f>
        <v>6.3839999999999994E-2</v>
      </c>
      <c r="H22" s="34">
        <v>6.3259999999999997E-2</v>
      </c>
      <c r="I22" s="34">
        <v>6.3259999999999997E-2</v>
      </c>
      <c r="J22" s="34">
        <v>6.3259999999999997E-2</v>
      </c>
      <c r="K22" s="34">
        <v>6.3259999999999997E-2</v>
      </c>
      <c r="L22" s="34">
        <v>6.3259999999999997E-2</v>
      </c>
      <c r="M22" s="34">
        <v>6.3259999999999997E-2</v>
      </c>
      <c r="N22" s="34">
        <v>6.3259999999999997E-2</v>
      </c>
      <c r="O22" s="34">
        <v>6.1530000000000001E-2</v>
      </c>
      <c r="P22" s="34">
        <v>6.1519999999999998E-2</v>
      </c>
      <c r="Q22" s="34">
        <f>+P22</f>
        <v>6.1519999999999998E-2</v>
      </c>
      <c r="R22" s="34">
        <f>+Q22</f>
        <v>6.1519999999999998E-2</v>
      </c>
      <c r="S22" s="34">
        <f>+R22</f>
        <v>6.1519999999999998E-2</v>
      </c>
      <c r="T22" s="34">
        <f>+S22</f>
        <v>6.1519999999999998E-2</v>
      </c>
      <c r="U22" s="34">
        <f>+T22</f>
        <v>6.1519999999999998E-2</v>
      </c>
      <c r="V22" s="34">
        <f t="shared" ref="V22:X22" si="28">+U22</f>
        <v>6.1519999999999998E-2</v>
      </c>
      <c r="W22" s="34">
        <f t="shared" si="28"/>
        <v>6.1519999999999998E-2</v>
      </c>
      <c r="X22" s="34">
        <f t="shared" si="28"/>
        <v>6.1519999999999998E-2</v>
      </c>
      <c r="Y22" s="34">
        <v>5.978E-2</v>
      </c>
      <c r="Z22" s="34">
        <f t="shared" ref="Z22:AA22" si="29">+Y22</f>
        <v>5.978E-2</v>
      </c>
      <c r="AA22" s="34">
        <f t="shared" si="29"/>
        <v>5.978E-2</v>
      </c>
      <c r="AB22" s="34">
        <v>5.9769999999999997E-2</v>
      </c>
      <c r="AC22" s="34">
        <v>5.9769999999999997E-2</v>
      </c>
      <c r="AD22" s="34">
        <v>5.9769999999999997E-2</v>
      </c>
      <c r="AE22" s="34">
        <v>5.9769999999999997E-2</v>
      </c>
      <c r="AF22" s="34">
        <v>5.9769999999999997E-2</v>
      </c>
      <c r="AG22" s="34">
        <v>5.9769999999999997E-2</v>
      </c>
      <c r="AH22" s="34">
        <v>5.9769999999999997E-2</v>
      </c>
      <c r="AI22" s="34">
        <v>5.9769999999999997E-2</v>
      </c>
      <c r="AJ22" s="34">
        <v>6.1179999999999998E-2</v>
      </c>
      <c r="AK22" s="34">
        <v>6.1179999999999998E-2</v>
      </c>
      <c r="AL22" s="34">
        <v>6.0690000000000001E-2</v>
      </c>
      <c r="AM22" s="34">
        <f t="shared" ref="AM22:AO22" si="30">+AL22</f>
        <v>6.0690000000000001E-2</v>
      </c>
      <c r="AN22" s="34">
        <f t="shared" si="30"/>
        <v>6.0690000000000001E-2</v>
      </c>
      <c r="AO22" s="34">
        <f t="shared" si="30"/>
        <v>6.0690000000000001E-2</v>
      </c>
      <c r="AP22" s="34">
        <v>6.0690000000000001E-2</v>
      </c>
      <c r="AQ22" s="34">
        <v>6.0690000000000001E-2</v>
      </c>
      <c r="AR22" s="34">
        <v>6.0690000000000001E-2</v>
      </c>
      <c r="AS22" s="34">
        <v>6.0690000000000001E-2</v>
      </c>
      <c r="AT22" s="34">
        <v>6.0690000000000001E-2</v>
      </c>
      <c r="AU22" s="34">
        <v>6.1519999999999998E-2</v>
      </c>
      <c r="AV22" s="34">
        <v>6.1519999999999998E-2</v>
      </c>
      <c r="AW22" s="34">
        <v>6.1519999999999998E-2</v>
      </c>
      <c r="AX22" s="34">
        <v>6.1519999999999998E-2</v>
      </c>
      <c r="AY22" s="34">
        <v>6.1519999999999998E-2</v>
      </c>
      <c r="AZ22" s="34">
        <v>6.1519999999999998E-2</v>
      </c>
      <c r="BA22" s="34">
        <v>6.1519999999999998E-2</v>
      </c>
      <c r="BB22" s="34">
        <v>6.1519999999999998E-2</v>
      </c>
      <c r="BC22" s="34">
        <v>6.1519999999999998E-2</v>
      </c>
      <c r="BD22" s="34">
        <v>6.1519999999999998E-2</v>
      </c>
      <c r="BE22" s="34">
        <v>6.1519999999999998E-2</v>
      </c>
      <c r="BF22" s="34">
        <v>6.1519999999999998E-2</v>
      </c>
      <c r="BG22" s="34">
        <v>6.1519999999999998E-2</v>
      </c>
      <c r="BH22" s="34">
        <v>6.1519999999999998E-2</v>
      </c>
      <c r="BI22" s="34">
        <v>6.1519999999999998E-2</v>
      </c>
      <c r="BJ22" s="34">
        <v>6.1519999999999998E-2</v>
      </c>
      <c r="BK22" s="34">
        <v>6.1519999999999998E-2</v>
      </c>
      <c r="BL22" s="34">
        <v>6.1519999999999998E-2</v>
      </c>
      <c r="BM22" s="34">
        <v>5.5109999999999999E-2</v>
      </c>
      <c r="BN22" s="34">
        <v>5.5109999999999999E-2</v>
      </c>
      <c r="BO22" s="34">
        <v>5.5109999999999999E-2</v>
      </c>
      <c r="BP22" s="34">
        <v>5.5109999999999999E-2</v>
      </c>
      <c r="BQ22" s="34">
        <v>5.5109999999999999E-2</v>
      </c>
      <c r="BR22" s="34">
        <v>5.5109999999999999E-2</v>
      </c>
      <c r="BS22" s="34">
        <v>5.5109999999999999E-2</v>
      </c>
      <c r="BT22" s="34">
        <v>5.5109999999999999E-2</v>
      </c>
      <c r="BU22" s="34">
        <v>5.4190000000000002E-2</v>
      </c>
      <c r="BV22" s="34">
        <v>5.1839999999999997E-2</v>
      </c>
      <c r="BW22" s="34">
        <v>5.1839999999999997E-2</v>
      </c>
      <c r="BX22" s="34">
        <v>5.1839999999999997E-2</v>
      </c>
      <c r="BY22" s="34">
        <v>5.1839999999999997E-2</v>
      </c>
      <c r="BZ22" s="34">
        <v>5.1830000000000001E-2</v>
      </c>
      <c r="CA22" s="34">
        <v>5.1830000000000001E-2</v>
      </c>
      <c r="CB22" s="34">
        <v>5.126E-2</v>
      </c>
      <c r="CC22" s="34">
        <v>5.126E-2</v>
      </c>
      <c r="CD22" s="34">
        <v>5.126E-2</v>
      </c>
      <c r="CE22" s="34">
        <v>5.126E-2</v>
      </c>
      <c r="CF22" s="34">
        <v>5.126E-2</v>
      </c>
      <c r="CG22" s="34">
        <v>5.126E-2</v>
      </c>
      <c r="CH22" s="34">
        <v>5.0659999999999997E-2</v>
      </c>
      <c r="CI22" s="34">
        <v>5.0659999999999997E-2</v>
      </c>
      <c r="CJ22" s="34">
        <v>5.0659999999999997E-2</v>
      </c>
      <c r="CK22" s="34">
        <v>5.3789999999999998E-2</v>
      </c>
      <c r="CL22" s="34">
        <v>5.3789999999999998E-2</v>
      </c>
      <c r="CM22" s="34">
        <v>5.3789999999999998E-2</v>
      </c>
      <c r="CN22" s="34">
        <v>5.3789999999999998E-2</v>
      </c>
      <c r="CO22" s="34">
        <v>5.3789999999999998E-2</v>
      </c>
      <c r="CP22" s="34">
        <v>5.3789999999999998E-2</v>
      </c>
      <c r="CQ22" s="34">
        <v>5.1110000000000003E-2</v>
      </c>
      <c r="CR22" s="34">
        <v>5.1110000000000003E-2</v>
      </c>
      <c r="CS22" s="34">
        <v>5.1119999999999999E-2</v>
      </c>
      <c r="CT22" s="34">
        <v>5.0610000000000002E-2</v>
      </c>
      <c r="CU22" s="34">
        <v>5.0610000000000002E-2</v>
      </c>
      <c r="CV22" s="34">
        <v>5.0610000000000002E-2</v>
      </c>
      <c r="CW22" s="34">
        <v>4.999E-2</v>
      </c>
      <c r="CX22" s="34">
        <v>4.9987240202424385E-2</v>
      </c>
      <c r="CY22" s="34">
        <v>4.7733197366722602E-2</v>
      </c>
      <c r="CZ22" s="34">
        <v>4.5977514869687465E-2</v>
      </c>
      <c r="DA22" s="34">
        <v>4.5977514869687465E-2</v>
      </c>
      <c r="DB22" s="34">
        <v>4.5975892721963882E-2</v>
      </c>
      <c r="DC22" s="34">
        <v>4.5974270574240292E-2</v>
      </c>
      <c r="DD22" s="34">
        <v>4.5974270574240292E-2</v>
      </c>
      <c r="DE22" s="34">
        <v>4.5974270574240292E-2</v>
      </c>
      <c r="DF22" s="34">
        <v>4.5974270574240292E-2</v>
      </c>
      <c r="DG22" s="34">
        <v>4.5974270574240292E-2</v>
      </c>
      <c r="DH22" s="34">
        <v>4.5974270574240292E-2</v>
      </c>
      <c r="DI22" s="34">
        <v>4.5974270574240292E-2</v>
      </c>
      <c r="DJ22" s="34">
        <v>4.5974270574240292E-2</v>
      </c>
      <c r="DK22" s="34">
        <v>4.5974270574240292E-2</v>
      </c>
      <c r="DL22" s="34">
        <v>4.5974270574240292E-2</v>
      </c>
      <c r="DM22" s="34">
        <v>4.5974270574240292E-2</v>
      </c>
      <c r="DN22" s="34">
        <v>4.5975892721963882E-2</v>
      </c>
      <c r="DO22" s="34">
        <v>4.5975892721963882E-2</v>
      </c>
      <c r="DP22" s="34">
        <v>4.5975892721963882E-2</v>
      </c>
      <c r="DQ22" s="34">
        <v>4.5476777085383183E-2</v>
      </c>
      <c r="DR22" s="34">
        <v>4.6187241817971549E-2</v>
      </c>
      <c r="DS22" s="34">
        <v>4.6187241817971549E-2</v>
      </c>
      <c r="DT22" s="34">
        <v>4.4237667638483968E-2</v>
      </c>
      <c r="DU22" s="34">
        <v>4.4237667638483968E-2</v>
      </c>
      <c r="DV22" s="93">
        <f>((DI22/2+SUM(DJ22:DT22)+DU22/2))/12</f>
        <v>4.575163816075211E-2</v>
      </c>
      <c r="DW22" s="93"/>
    </row>
    <row r="23" spans="1:127" x14ac:dyDescent="0.2">
      <c r="A23" s="13">
        <f t="shared" si="5"/>
        <v>16</v>
      </c>
      <c r="B23" s="13"/>
      <c r="C23" t="s">
        <v>568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254"/>
      <c r="DK23" s="254"/>
      <c r="DL23" s="254"/>
      <c r="DM23" s="254"/>
      <c r="DN23" s="254"/>
      <c r="DO23" s="254"/>
      <c r="DP23" s="254"/>
      <c r="DQ23" s="254"/>
      <c r="DR23" s="254"/>
      <c r="DS23" s="254"/>
      <c r="DT23" s="254"/>
      <c r="DU23" s="254"/>
      <c r="DV23" s="26"/>
      <c r="DW23" s="26"/>
    </row>
    <row r="24" spans="1:127" x14ac:dyDescent="0.2">
      <c r="A24" s="13">
        <f t="shared" si="5"/>
        <v>17</v>
      </c>
      <c r="B24" s="13"/>
      <c r="C24" t="s">
        <v>573</v>
      </c>
      <c r="E24" s="35">
        <v>0.10199999999999999</v>
      </c>
      <c r="F24" s="35">
        <v>0.10199999999999999</v>
      </c>
      <c r="G24" s="35">
        <v>0.10199999999999999</v>
      </c>
      <c r="H24" s="35">
        <v>0.10199999999999999</v>
      </c>
      <c r="I24" s="35">
        <v>0.10199999999999999</v>
      </c>
      <c r="J24" s="35">
        <v>0.10199999999999999</v>
      </c>
      <c r="K24" s="35">
        <v>0.10199999999999999</v>
      </c>
      <c r="L24" s="35">
        <v>0.10199999999999999</v>
      </c>
      <c r="M24" s="35">
        <v>0.10199999999999999</v>
      </c>
      <c r="N24" s="35">
        <v>0.10199999999999999</v>
      </c>
      <c r="O24" s="35">
        <v>0.10199999999999999</v>
      </c>
      <c r="P24" s="35">
        <v>9.5000000000000001E-2</v>
      </c>
      <c r="Q24" s="35">
        <f>+P24</f>
        <v>9.5000000000000001E-2</v>
      </c>
      <c r="R24" s="35">
        <v>9.5000000000000001E-2</v>
      </c>
      <c r="S24" s="35">
        <v>9.5000000000000001E-2</v>
      </c>
      <c r="T24" s="35">
        <v>9.5000000000000001E-2</v>
      </c>
      <c r="U24" s="35">
        <v>9.5000000000000001E-2</v>
      </c>
      <c r="V24" s="35">
        <v>9.5000000000000001E-2</v>
      </c>
      <c r="W24" s="35">
        <v>9.5000000000000001E-2</v>
      </c>
      <c r="X24" s="35">
        <v>9.5000000000000001E-2</v>
      </c>
      <c r="Y24" s="35">
        <v>9.5000000000000001E-2</v>
      </c>
      <c r="Z24" s="35">
        <v>9.5000000000000001E-2</v>
      </c>
      <c r="AA24" s="35">
        <v>9.5000000000000001E-2</v>
      </c>
      <c r="AB24" s="35">
        <v>9.5000000000000001E-2</v>
      </c>
      <c r="AC24" s="35">
        <v>9.5000000000000001E-2</v>
      </c>
      <c r="AD24" s="35">
        <v>9.5000000000000001E-2</v>
      </c>
      <c r="AE24" s="35">
        <v>9.5000000000000001E-2</v>
      </c>
      <c r="AF24" s="35">
        <v>9.5000000000000001E-2</v>
      </c>
      <c r="AG24" s="35">
        <v>9.5000000000000001E-2</v>
      </c>
      <c r="AH24" s="35">
        <v>9.5000000000000001E-2</v>
      </c>
      <c r="AI24" s="35">
        <v>9.5000000000000001E-2</v>
      </c>
      <c r="AJ24" s="35">
        <v>9.5000000000000001E-2</v>
      </c>
      <c r="AK24" s="35">
        <v>9.5000000000000001E-2</v>
      </c>
      <c r="AL24" s="35">
        <v>9.5000000000000001E-2</v>
      </c>
      <c r="AM24" s="35">
        <v>9.5000000000000001E-2</v>
      </c>
      <c r="AN24" s="35">
        <v>9.5000000000000001E-2</v>
      </c>
      <c r="AO24" s="35">
        <v>9.5000000000000001E-2</v>
      </c>
      <c r="AP24" s="35">
        <v>9.5000000000000001E-2</v>
      </c>
      <c r="AQ24" s="35">
        <v>9.5000000000000001E-2</v>
      </c>
      <c r="AR24" s="35">
        <v>9.5000000000000001E-2</v>
      </c>
      <c r="AS24" s="35">
        <v>9.5000000000000001E-2</v>
      </c>
      <c r="AT24" s="35">
        <v>9.5000000000000001E-2</v>
      </c>
      <c r="AU24" s="35">
        <v>9.5000000000000001E-2</v>
      </c>
      <c r="AV24" s="35">
        <v>9.5000000000000001E-2</v>
      </c>
      <c r="AW24" s="35">
        <v>9.5000000000000001E-2</v>
      </c>
      <c r="AX24" s="35">
        <v>9.5000000000000001E-2</v>
      </c>
      <c r="AY24" s="35">
        <v>9.5000000000000001E-2</v>
      </c>
      <c r="AZ24" s="35">
        <v>9.5000000000000001E-2</v>
      </c>
      <c r="BA24" s="87">
        <v>9.5000000000000001E-2</v>
      </c>
      <c r="BB24" s="87">
        <v>9.5000000000000001E-2</v>
      </c>
      <c r="BC24" s="87">
        <v>9.5000000000000001E-2</v>
      </c>
      <c r="BD24" s="87">
        <v>9.5000000000000001E-2</v>
      </c>
      <c r="BE24" s="87">
        <v>9.5000000000000001E-2</v>
      </c>
      <c r="BF24" s="87">
        <v>9.5000000000000001E-2</v>
      </c>
      <c r="BG24" s="87">
        <v>9.5000000000000001E-2</v>
      </c>
      <c r="BH24" s="87">
        <v>9.5000000000000001E-2</v>
      </c>
      <c r="BI24" s="87">
        <v>9.5000000000000001E-2</v>
      </c>
      <c r="BJ24" s="87">
        <v>9.5000000000000001E-2</v>
      </c>
      <c r="BK24" s="87">
        <v>9.5000000000000001E-2</v>
      </c>
      <c r="BL24" s="87">
        <v>9.5000000000000001E-2</v>
      </c>
      <c r="BM24" s="35">
        <v>9.5000000000000001E-2</v>
      </c>
      <c r="BN24" s="35">
        <v>9.5000000000000001E-2</v>
      </c>
      <c r="BO24" s="35">
        <v>9.5000000000000001E-2</v>
      </c>
      <c r="BP24" s="35">
        <v>9.5000000000000001E-2</v>
      </c>
      <c r="BQ24" s="35">
        <v>9.5000000000000001E-2</v>
      </c>
      <c r="BR24" s="35">
        <v>9.5000000000000001E-2</v>
      </c>
      <c r="BS24" s="35">
        <v>9.5000000000000001E-2</v>
      </c>
      <c r="BT24" s="35">
        <v>9.5000000000000001E-2</v>
      </c>
      <c r="BU24" s="35">
        <v>9.5000000000000001E-2</v>
      </c>
      <c r="BV24" s="35">
        <v>9.5000000000000001E-2</v>
      </c>
      <c r="BW24" s="35">
        <v>9.5000000000000001E-2</v>
      </c>
      <c r="BX24" s="35">
        <v>9.5000000000000001E-2</v>
      </c>
      <c r="BY24" s="35">
        <v>9.5000000000000001E-2</v>
      </c>
      <c r="BZ24" s="35">
        <v>9.5000000000000001E-2</v>
      </c>
      <c r="CA24" s="35">
        <v>9.5000000000000001E-2</v>
      </c>
      <c r="CB24" s="35">
        <v>9.5000000000000001E-2</v>
      </c>
      <c r="CC24" s="35">
        <v>9.5000000000000001E-2</v>
      </c>
      <c r="CD24" s="35">
        <v>9.5000000000000001E-2</v>
      </c>
      <c r="CE24" s="35">
        <v>9.5000000000000001E-2</v>
      </c>
      <c r="CF24" s="35">
        <v>9.5000000000000001E-2</v>
      </c>
      <c r="CG24" s="35">
        <v>9.5000000000000001E-2</v>
      </c>
      <c r="CH24" s="35">
        <v>9.5000000000000001E-2</v>
      </c>
      <c r="CI24" s="35">
        <v>9.5000000000000001E-2</v>
      </c>
      <c r="CJ24" s="35">
        <v>9.4E-2</v>
      </c>
      <c r="CK24" s="35">
        <v>9.4E-2</v>
      </c>
      <c r="CL24" s="35">
        <v>9.4E-2</v>
      </c>
      <c r="CM24" s="35">
        <v>9.4E-2</v>
      </c>
      <c r="CN24" s="35">
        <v>9.4E-2</v>
      </c>
      <c r="CO24" s="35">
        <v>9.4E-2</v>
      </c>
      <c r="CP24" s="35">
        <v>9.4E-2</v>
      </c>
      <c r="CQ24" s="35">
        <v>9.4E-2</v>
      </c>
      <c r="CR24" s="35">
        <v>9.4E-2</v>
      </c>
      <c r="CS24" s="35">
        <v>9.4E-2</v>
      </c>
      <c r="CT24" s="35">
        <v>9.4E-2</v>
      </c>
      <c r="CU24" s="35">
        <v>9.4E-2</v>
      </c>
      <c r="CV24" s="35">
        <v>9.4E-2</v>
      </c>
      <c r="CW24" s="35">
        <v>9.4E-2</v>
      </c>
      <c r="CX24" s="35">
        <v>9.4E-2</v>
      </c>
      <c r="CY24" s="35">
        <v>9.4E-2</v>
      </c>
      <c r="CZ24" s="35">
        <v>9.4E-2</v>
      </c>
      <c r="DA24" s="35">
        <v>9.4E-2</v>
      </c>
      <c r="DB24" s="35">
        <v>9.4E-2</v>
      </c>
      <c r="DC24" s="35">
        <v>9.4E-2</v>
      </c>
      <c r="DD24" s="35">
        <v>9.4E-2</v>
      </c>
      <c r="DE24" s="35">
        <v>9.4E-2</v>
      </c>
      <c r="DF24" s="35">
        <v>9.4E-2</v>
      </c>
      <c r="DG24" s="35">
        <v>9.4E-2</v>
      </c>
      <c r="DH24" s="35">
        <v>9.4E-2</v>
      </c>
      <c r="DI24" s="35">
        <v>9.4E-2</v>
      </c>
      <c r="DJ24" s="35">
        <v>9.4E-2</v>
      </c>
      <c r="DK24" s="35">
        <v>9.4E-2</v>
      </c>
      <c r="DL24" s="35">
        <v>9.4E-2</v>
      </c>
      <c r="DM24" s="35">
        <v>9.4E-2</v>
      </c>
      <c r="DN24" s="35">
        <v>9.4E-2</v>
      </c>
      <c r="DO24" s="35">
        <v>9.4E-2</v>
      </c>
      <c r="DP24" s="35">
        <v>9.4E-2</v>
      </c>
      <c r="DQ24" s="35">
        <v>9.4E-2</v>
      </c>
      <c r="DR24" s="35">
        <v>9.4E-2</v>
      </c>
      <c r="DS24" s="35">
        <v>9.4E-2</v>
      </c>
      <c r="DT24" s="35">
        <v>9.4E-2</v>
      </c>
      <c r="DU24" s="35">
        <v>9.4E-2</v>
      </c>
      <c r="DV24" s="148">
        <f>((DI24/2+SUM(DJ24:DT24)+DU24/2))/12</f>
        <v>9.3999999999999972E-2</v>
      </c>
      <c r="DW24" s="220"/>
    </row>
    <row r="25" spans="1:127" x14ac:dyDescent="0.2">
      <c r="A25" s="13">
        <f t="shared" si="5"/>
        <v>18</v>
      </c>
      <c r="B25" s="13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88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</row>
    <row r="26" spans="1:127" x14ac:dyDescent="0.2">
      <c r="A26" s="13">
        <f t="shared" si="5"/>
        <v>19</v>
      </c>
      <c r="B26" s="13"/>
      <c r="C26" s="14" t="s">
        <v>575</v>
      </c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</row>
    <row r="27" spans="1:127" x14ac:dyDescent="0.2">
      <c r="A27" s="13">
        <f t="shared" si="5"/>
        <v>20</v>
      </c>
      <c r="B27" s="13"/>
      <c r="C27" t="s">
        <v>572</v>
      </c>
      <c r="E27" s="26">
        <v>3.3599999999999998E-2</v>
      </c>
      <c r="F27" s="26">
        <f t="shared" ref="F27:BQ27" si="31">ROUND((+F22*F16),4)</f>
        <v>2.9499999999999998E-2</v>
      </c>
      <c r="G27" s="26">
        <f t="shared" si="31"/>
        <v>2.9100000000000001E-2</v>
      </c>
      <c r="H27" s="26">
        <f t="shared" si="31"/>
        <v>2.98E-2</v>
      </c>
      <c r="I27" s="26">
        <f t="shared" si="31"/>
        <v>3.0099999999999998E-2</v>
      </c>
      <c r="J27" s="26">
        <f t="shared" si="31"/>
        <v>3.0099999999999998E-2</v>
      </c>
      <c r="K27" s="26">
        <f t="shared" si="31"/>
        <v>3.0099999999999998E-2</v>
      </c>
      <c r="L27" s="26">
        <f t="shared" si="31"/>
        <v>3.0499999999999999E-2</v>
      </c>
      <c r="M27" s="26">
        <f t="shared" si="31"/>
        <v>3.0599999999999999E-2</v>
      </c>
      <c r="N27" s="26">
        <f t="shared" si="31"/>
        <v>3.0700000000000002E-2</v>
      </c>
      <c r="O27" s="26">
        <f t="shared" si="31"/>
        <v>3.15E-2</v>
      </c>
      <c r="P27" s="26">
        <f t="shared" si="31"/>
        <v>3.1199999999999999E-2</v>
      </c>
      <c r="Q27" s="26">
        <f t="shared" si="31"/>
        <v>3.0800000000000001E-2</v>
      </c>
      <c r="R27" s="26">
        <f t="shared" si="31"/>
        <v>3.0700000000000002E-2</v>
      </c>
      <c r="S27" s="26">
        <f t="shared" si="31"/>
        <v>3.0300000000000001E-2</v>
      </c>
      <c r="T27" s="26">
        <f t="shared" si="31"/>
        <v>3.0099999999999998E-2</v>
      </c>
      <c r="U27" s="26">
        <f t="shared" si="31"/>
        <v>3.04E-2</v>
      </c>
      <c r="V27" s="26">
        <f t="shared" si="31"/>
        <v>3.0200000000000001E-2</v>
      </c>
      <c r="W27" s="26">
        <f t="shared" si="31"/>
        <v>3.0300000000000001E-2</v>
      </c>
      <c r="X27" s="26">
        <f t="shared" si="31"/>
        <v>3.0700000000000002E-2</v>
      </c>
      <c r="Y27" s="26">
        <f t="shared" si="31"/>
        <v>3.1099999999999999E-2</v>
      </c>
      <c r="Z27" s="26">
        <f t="shared" si="31"/>
        <v>3.1199999999999999E-2</v>
      </c>
      <c r="AA27" s="26">
        <f t="shared" si="31"/>
        <v>3.1399999999999997E-2</v>
      </c>
      <c r="AB27" s="26">
        <f t="shared" si="31"/>
        <v>3.1099999999999999E-2</v>
      </c>
      <c r="AC27" s="26">
        <f t="shared" si="31"/>
        <v>3.0499999999999999E-2</v>
      </c>
      <c r="AD27" s="26">
        <f t="shared" si="31"/>
        <v>3.04E-2</v>
      </c>
      <c r="AE27" s="26">
        <f t="shared" si="31"/>
        <v>0.03</v>
      </c>
      <c r="AF27" s="26">
        <f t="shared" si="31"/>
        <v>2.98E-2</v>
      </c>
      <c r="AG27" s="26">
        <f t="shared" si="31"/>
        <v>0.03</v>
      </c>
      <c r="AH27" s="26">
        <f t="shared" si="31"/>
        <v>0.03</v>
      </c>
      <c r="AI27" s="26">
        <f t="shared" si="31"/>
        <v>0.03</v>
      </c>
      <c r="AJ27" s="26">
        <f t="shared" si="31"/>
        <v>3.1099999999999999E-2</v>
      </c>
      <c r="AK27" s="26">
        <f t="shared" si="31"/>
        <v>3.1099999999999999E-2</v>
      </c>
      <c r="AL27" s="26">
        <f t="shared" si="31"/>
        <v>3.0599999999999999E-2</v>
      </c>
      <c r="AM27" s="26">
        <f t="shared" si="31"/>
        <v>3.0800000000000001E-2</v>
      </c>
      <c r="AN27" s="26">
        <f t="shared" si="31"/>
        <v>3.0499999999999999E-2</v>
      </c>
      <c r="AO27" s="26">
        <f t="shared" si="31"/>
        <v>3.0200000000000001E-2</v>
      </c>
      <c r="AP27" s="26">
        <f t="shared" si="31"/>
        <v>0.03</v>
      </c>
      <c r="AQ27" s="26">
        <f t="shared" si="31"/>
        <v>2.9700000000000001E-2</v>
      </c>
      <c r="AR27" s="26">
        <f t="shared" si="31"/>
        <v>2.9700000000000001E-2</v>
      </c>
      <c r="AS27" s="26">
        <f t="shared" si="31"/>
        <v>2.9899999999999999E-2</v>
      </c>
      <c r="AT27" s="26">
        <f t="shared" si="31"/>
        <v>2.9899999999999999E-2</v>
      </c>
      <c r="AU27" s="26">
        <f t="shared" si="31"/>
        <v>2.92E-2</v>
      </c>
      <c r="AV27" s="26">
        <f t="shared" si="31"/>
        <v>2.9600000000000001E-2</v>
      </c>
      <c r="AW27" s="26">
        <f t="shared" si="31"/>
        <v>2.9600000000000001E-2</v>
      </c>
      <c r="AX27" s="26">
        <f t="shared" si="31"/>
        <v>2.9600000000000001E-2</v>
      </c>
      <c r="AY27" s="26">
        <f t="shared" si="31"/>
        <v>2.9899999999999999E-2</v>
      </c>
      <c r="AZ27" s="26">
        <f t="shared" si="31"/>
        <v>2.9600000000000001E-2</v>
      </c>
      <c r="BA27" s="26">
        <f t="shared" si="31"/>
        <v>2.9399999999999999E-2</v>
      </c>
      <c r="BB27" s="26">
        <f t="shared" si="31"/>
        <v>2.92E-2</v>
      </c>
      <c r="BC27" s="26">
        <f t="shared" si="31"/>
        <v>2.8899999999999999E-2</v>
      </c>
      <c r="BD27" s="26">
        <f t="shared" si="31"/>
        <v>2.87E-2</v>
      </c>
      <c r="BE27" s="26">
        <f t="shared" si="31"/>
        <v>2.8899999999999999E-2</v>
      </c>
      <c r="BF27" s="26">
        <f t="shared" si="31"/>
        <v>2.8799999999999999E-2</v>
      </c>
      <c r="BG27" s="26">
        <f t="shared" si="31"/>
        <v>2.8799999999999999E-2</v>
      </c>
      <c r="BH27" s="26">
        <f t="shared" si="31"/>
        <v>2.92E-2</v>
      </c>
      <c r="BI27" s="26">
        <f t="shared" si="31"/>
        <v>2.92E-2</v>
      </c>
      <c r="BJ27" s="26">
        <f t="shared" si="31"/>
        <v>2.93E-2</v>
      </c>
      <c r="BK27" s="26">
        <f t="shared" si="31"/>
        <v>2.9499999999999998E-2</v>
      </c>
      <c r="BL27" s="26">
        <f t="shared" si="31"/>
        <v>2.7900000000000001E-2</v>
      </c>
      <c r="BM27" s="26">
        <f t="shared" si="31"/>
        <v>2.7400000000000001E-2</v>
      </c>
      <c r="BN27" s="26">
        <f t="shared" si="31"/>
        <v>2.7199999999999998E-2</v>
      </c>
      <c r="BO27" s="26">
        <f t="shared" si="31"/>
        <v>2.69E-2</v>
      </c>
      <c r="BP27" s="26">
        <f t="shared" si="31"/>
        <v>2.69E-2</v>
      </c>
      <c r="BQ27" s="26">
        <f t="shared" si="31"/>
        <v>2.7E-2</v>
      </c>
      <c r="BR27" s="26">
        <f t="shared" ref="BR27:CK27" si="32">ROUND((+BR22*BR16),4)</f>
        <v>2.7E-2</v>
      </c>
      <c r="BS27" s="26">
        <f t="shared" si="32"/>
        <v>2.7E-2</v>
      </c>
      <c r="BT27" s="26">
        <f t="shared" si="32"/>
        <v>2.7300000000000001E-2</v>
      </c>
      <c r="BU27" s="26">
        <f t="shared" si="32"/>
        <v>2.69E-2</v>
      </c>
      <c r="BV27" s="26">
        <f t="shared" si="32"/>
        <v>2.5700000000000001E-2</v>
      </c>
      <c r="BW27" s="26">
        <f t="shared" si="32"/>
        <v>2.5899999999999999E-2</v>
      </c>
      <c r="BX27" s="26">
        <f t="shared" si="32"/>
        <v>2.5700000000000001E-2</v>
      </c>
      <c r="BY27" s="26">
        <f t="shared" si="32"/>
        <v>2.5399999999999999E-2</v>
      </c>
      <c r="BZ27" s="26">
        <f t="shared" si="32"/>
        <v>2.7E-2</v>
      </c>
      <c r="CA27" s="26">
        <f t="shared" si="32"/>
        <v>2.6700000000000002E-2</v>
      </c>
      <c r="CB27" s="26">
        <f t="shared" si="32"/>
        <v>2.5899999999999999E-2</v>
      </c>
      <c r="CC27" s="26">
        <f t="shared" si="32"/>
        <v>2.6100000000000002E-2</v>
      </c>
      <c r="CD27" s="26">
        <f t="shared" si="32"/>
        <v>2.6100000000000002E-2</v>
      </c>
      <c r="CE27" s="26">
        <f t="shared" si="32"/>
        <v>2.6100000000000002E-2</v>
      </c>
      <c r="CF27" s="26">
        <f t="shared" si="32"/>
        <v>2.64E-2</v>
      </c>
      <c r="CG27" s="26">
        <f t="shared" si="32"/>
        <v>2.6499999999999999E-2</v>
      </c>
      <c r="CH27" s="26">
        <f t="shared" si="32"/>
        <v>2.7E-2</v>
      </c>
      <c r="CI27" s="26">
        <f t="shared" si="32"/>
        <v>2.64E-2</v>
      </c>
      <c r="CJ27" s="26">
        <f t="shared" si="32"/>
        <v>2.6200000000000001E-2</v>
      </c>
      <c r="CK27" s="26">
        <f t="shared" si="32"/>
        <v>2.7199999999999998E-2</v>
      </c>
      <c r="CL27" s="26">
        <f>ROUND((+CL22*CL16),4)</f>
        <v>2.69E-2</v>
      </c>
      <c r="CM27" s="26">
        <f t="shared" ref="CM27:CU27" si="33">ROUND((+CM22*CM16),4)</f>
        <v>2.6800000000000001E-2</v>
      </c>
      <c r="CN27" s="26">
        <f t="shared" si="33"/>
        <v>2.6800000000000001E-2</v>
      </c>
      <c r="CO27" s="26">
        <f t="shared" si="33"/>
        <v>2.6700000000000002E-2</v>
      </c>
      <c r="CP27" s="26">
        <f t="shared" si="33"/>
        <v>2.69E-2</v>
      </c>
      <c r="CQ27" s="26">
        <f t="shared" si="33"/>
        <v>2.63E-2</v>
      </c>
      <c r="CR27" s="26">
        <f>ROUND((+CR22*CR16),4)</f>
        <v>2.64E-2</v>
      </c>
      <c r="CS27" s="26">
        <f t="shared" si="33"/>
        <v>2.6700000000000002E-2</v>
      </c>
      <c r="CT27" s="26">
        <f>ROUND((+CT22*CT16),4)</f>
        <v>2.64E-2</v>
      </c>
      <c r="CU27" s="26">
        <f t="shared" si="33"/>
        <v>2.63E-2</v>
      </c>
      <c r="CV27" s="26">
        <f>ROUND((+CV22*CV16),4)</f>
        <v>2.63E-2</v>
      </c>
      <c r="CW27" s="26">
        <f>ROUND((+CW22*CW16),4)</f>
        <v>2.5399999999999999E-2</v>
      </c>
      <c r="CX27" s="26">
        <f t="shared" ref="CX27:DI27" si="34">ROUND((+CX22*CX16),4)</f>
        <v>2.5100000000000001E-2</v>
      </c>
      <c r="CY27" s="26">
        <f t="shared" si="34"/>
        <v>2.2800000000000001E-2</v>
      </c>
      <c r="CZ27" s="26">
        <f t="shared" si="34"/>
        <v>2.3900000000000001E-2</v>
      </c>
      <c r="DA27" s="26">
        <f t="shared" si="34"/>
        <v>2.3800000000000002E-2</v>
      </c>
      <c r="DB27" s="26">
        <f t="shared" si="34"/>
        <v>2.4E-2</v>
      </c>
      <c r="DC27" s="26">
        <f t="shared" si="34"/>
        <v>2.41E-2</v>
      </c>
      <c r="DD27" s="26">
        <f t="shared" si="34"/>
        <v>2.4199999999999999E-2</v>
      </c>
      <c r="DE27" s="26">
        <f t="shared" si="34"/>
        <v>2.4500000000000001E-2</v>
      </c>
      <c r="DF27" s="26">
        <f t="shared" si="34"/>
        <v>2.46E-2</v>
      </c>
      <c r="DG27" s="26">
        <f t="shared" si="34"/>
        <v>2.46E-2</v>
      </c>
      <c r="DH27" s="26">
        <f t="shared" si="34"/>
        <v>2.4500000000000001E-2</v>
      </c>
      <c r="DI27" s="26">
        <f t="shared" si="34"/>
        <v>2.4199999999999999E-2</v>
      </c>
      <c r="DJ27" s="26">
        <f t="shared" ref="DJ27:DU27" si="35">ROUND((+DJ22*DJ16),4)</f>
        <v>2.3800000000000002E-2</v>
      </c>
      <c r="DK27" s="26">
        <f t="shared" si="35"/>
        <v>2.3699999999999999E-2</v>
      </c>
      <c r="DL27" s="26">
        <f t="shared" si="35"/>
        <v>2.35E-2</v>
      </c>
      <c r="DM27" s="26">
        <f t="shared" si="35"/>
        <v>2.35E-2</v>
      </c>
      <c r="DN27" s="26">
        <f t="shared" si="35"/>
        <v>2.3599999999999999E-2</v>
      </c>
      <c r="DO27" s="26">
        <f t="shared" si="35"/>
        <v>2.3699999999999999E-2</v>
      </c>
      <c r="DP27" s="26">
        <f t="shared" si="35"/>
        <v>2.3800000000000002E-2</v>
      </c>
      <c r="DQ27" s="26">
        <f t="shared" si="35"/>
        <v>2.3699999999999999E-2</v>
      </c>
      <c r="DR27" s="26">
        <f t="shared" si="35"/>
        <v>2.35E-2</v>
      </c>
      <c r="DS27" s="26">
        <f t="shared" si="35"/>
        <v>2.3300000000000001E-2</v>
      </c>
      <c r="DT27" s="26">
        <f t="shared" si="35"/>
        <v>2.2700000000000001E-2</v>
      </c>
      <c r="DU27" s="26">
        <f t="shared" si="35"/>
        <v>2.23E-2</v>
      </c>
      <c r="DV27" s="26">
        <f>((DI27/2+SUM(DJ27:DT27)+DU27/2))/12</f>
        <v>2.3504166666666663E-2</v>
      </c>
      <c r="DW27" s="26"/>
    </row>
    <row r="28" spans="1:127" x14ac:dyDescent="0.2">
      <c r="A28" s="13">
        <f t="shared" si="5"/>
        <v>21</v>
      </c>
      <c r="B28" s="13"/>
      <c r="C28" t="s">
        <v>568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</row>
    <row r="29" spans="1:127" x14ac:dyDescent="0.2">
      <c r="A29" s="13">
        <f t="shared" si="5"/>
        <v>22</v>
      </c>
      <c r="B29" s="13"/>
      <c r="C29" t="s">
        <v>573</v>
      </c>
      <c r="E29" s="28">
        <v>4.8300000000000003E-2</v>
      </c>
      <c r="F29" s="28">
        <f t="shared" ref="F29:BQ29" si="36">ROUND((+F24*F18),4)</f>
        <v>5.4899999999999997E-2</v>
      </c>
      <c r="G29" s="28">
        <f t="shared" si="36"/>
        <v>5.5599999999999997E-2</v>
      </c>
      <c r="H29" s="28">
        <f t="shared" si="36"/>
        <v>5.3900000000000003E-2</v>
      </c>
      <c r="I29" s="28">
        <f t="shared" si="36"/>
        <v>5.3499999999999999E-2</v>
      </c>
      <c r="J29" s="28">
        <f t="shared" si="36"/>
        <v>5.3499999999999999E-2</v>
      </c>
      <c r="K29" s="28">
        <f t="shared" si="36"/>
        <v>5.3400000000000003E-2</v>
      </c>
      <c r="L29" s="28">
        <f t="shared" si="36"/>
        <v>5.28E-2</v>
      </c>
      <c r="M29" s="28">
        <f t="shared" si="36"/>
        <v>5.2699999999999997E-2</v>
      </c>
      <c r="N29" s="28">
        <f t="shared" si="36"/>
        <v>5.2499999999999998E-2</v>
      </c>
      <c r="O29" s="28">
        <f t="shared" si="36"/>
        <v>4.9700000000000001E-2</v>
      </c>
      <c r="P29" s="28">
        <f t="shared" si="36"/>
        <v>4.6800000000000001E-2</v>
      </c>
      <c r="Q29" s="28">
        <f t="shared" si="36"/>
        <v>4.7399999999999998E-2</v>
      </c>
      <c r="R29" s="28">
        <f t="shared" si="36"/>
        <v>4.7600000000000003E-2</v>
      </c>
      <c r="S29" s="28">
        <f t="shared" si="36"/>
        <v>4.82E-2</v>
      </c>
      <c r="T29" s="28">
        <f t="shared" si="36"/>
        <v>4.8500000000000001E-2</v>
      </c>
      <c r="U29" s="28">
        <f t="shared" si="36"/>
        <v>4.8099999999999997E-2</v>
      </c>
      <c r="V29" s="28">
        <f t="shared" si="36"/>
        <v>4.8300000000000003E-2</v>
      </c>
      <c r="W29" s="28">
        <f t="shared" si="36"/>
        <v>4.82E-2</v>
      </c>
      <c r="X29" s="28">
        <f t="shared" si="36"/>
        <v>4.7600000000000003E-2</v>
      </c>
      <c r="Y29" s="28">
        <f t="shared" si="36"/>
        <v>4.5600000000000002E-2</v>
      </c>
      <c r="Z29" s="28">
        <f t="shared" si="36"/>
        <v>4.5499999999999999E-2</v>
      </c>
      <c r="AA29" s="28">
        <f t="shared" si="36"/>
        <v>4.5100000000000001E-2</v>
      </c>
      <c r="AB29" s="28">
        <f t="shared" si="36"/>
        <v>4.5600000000000002E-2</v>
      </c>
      <c r="AC29" s="28">
        <f t="shared" si="36"/>
        <v>4.6399999999999997E-2</v>
      </c>
      <c r="AD29" s="28">
        <f t="shared" si="36"/>
        <v>4.6600000000000003E-2</v>
      </c>
      <c r="AE29" s="28">
        <f t="shared" si="36"/>
        <v>4.7199999999999999E-2</v>
      </c>
      <c r="AF29" s="28">
        <f t="shared" si="36"/>
        <v>4.7600000000000003E-2</v>
      </c>
      <c r="AG29" s="28">
        <f t="shared" si="36"/>
        <v>4.7300000000000002E-2</v>
      </c>
      <c r="AH29" s="28">
        <f t="shared" si="36"/>
        <v>4.7399999999999998E-2</v>
      </c>
      <c r="AI29" s="28">
        <f t="shared" si="36"/>
        <v>4.7300000000000002E-2</v>
      </c>
      <c r="AJ29" s="28">
        <f t="shared" si="36"/>
        <v>4.6800000000000001E-2</v>
      </c>
      <c r="AK29" s="28">
        <f t="shared" si="36"/>
        <v>4.6699999999999998E-2</v>
      </c>
      <c r="AL29" s="28">
        <f t="shared" si="36"/>
        <v>4.7100000000000003E-2</v>
      </c>
      <c r="AM29" s="28">
        <f t="shared" si="36"/>
        <v>4.6699999999999998E-2</v>
      </c>
      <c r="AN29" s="28">
        <f t="shared" si="36"/>
        <v>4.7199999999999999E-2</v>
      </c>
      <c r="AO29" s="28">
        <f t="shared" si="36"/>
        <v>4.7800000000000002E-2</v>
      </c>
      <c r="AP29" s="28">
        <f t="shared" si="36"/>
        <v>4.8000000000000001E-2</v>
      </c>
      <c r="AQ29" s="28">
        <f t="shared" si="36"/>
        <v>4.8500000000000001E-2</v>
      </c>
      <c r="AR29" s="28">
        <f t="shared" si="36"/>
        <v>4.8500000000000001E-2</v>
      </c>
      <c r="AS29" s="28">
        <f t="shared" si="36"/>
        <v>4.8300000000000003E-2</v>
      </c>
      <c r="AT29" s="28">
        <f t="shared" si="36"/>
        <v>4.8300000000000003E-2</v>
      </c>
      <c r="AU29" s="28">
        <f t="shared" si="36"/>
        <v>4.99E-2</v>
      </c>
      <c r="AV29" s="28">
        <f t="shared" si="36"/>
        <v>4.9299999999999997E-2</v>
      </c>
      <c r="AW29" s="28">
        <f t="shared" si="36"/>
        <v>4.9200000000000001E-2</v>
      </c>
      <c r="AX29" s="28">
        <f t="shared" si="36"/>
        <v>4.9200000000000001E-2</v>
      </c>
      <c r="AY29" s="28">
        <f t="shared" si="36"/>
        <v>4.8899999999999999E-2</v>
      </c>
      <c r="AZ29" s="28">
        <f t="shared" si="36"/>
        <v>4.9299999999999997E-2</v>
      </c>
      <c r="BA29" s="28">
        <f t="shared" si="36"/>
        <v>4.9599999999999998E-2</v>
      </c>
      <c r="BB29" s="28">
        <f t="shared" si="36"/>
        <v>4.99E-2</v>
      </c>
      <c r="BC29" s="28">
        <f t="shared" si="36"/>
        <v>5.04E-2</v>
      </c>
      <c r="BD29" s="28">
        <f t="shared" si="36"/>
        <v>5.0700000000000002E-2</v>
      </c>
      <c r="BE29" s="28">
        <f t="shared" si="36"/>
        <v>5.04E-2</v>
      </c>
      <c r="BF29" s="28">
        <f t="shared" si="36"/>
        <v>5.0500000000000003E-2</v>
      </c>
      <c r="BG29" s="28">
        <f t="shared" si="36"/>
        <v>5.0500000000000003E-2</v>
      </c>
      <c r="BH29" s="28">
        <f t="shared" si="36"/>
        <v>0.05</v>
      </c>
      <c r="BI29" s="28">
        <f t="shared" si="36"/>
        <v>4.99E-2</v>
      </c>
      <c r="BJ29" s="28">
        <f t="shared" si="36"/>
        <v>4.9799999999999997E-2</v>
      </c>
      <c r="BK29" s="28">
        <f t="shared" si="36"/>
        <v>4.9399999999999999E-2</v>
      </c>
      <c r="BL29" s="28">
        <f t="shared" si="36"/>
        <v>5.1900000000000002E-2</v>
      </c>
      <c r="BM29" s="28">
        <f t="shared" si="36"/>
        <v>4.7800000000000002E-2</v>
      </c>
      <c r="BN29" s="28">
        <f t="shared" si="36"/>
        <v>4.8099999999999997E-2</v>
      </c>
      <c r="BO29" s="28">
        <f t="shared" si="36"/>
        <v>4.8500000000000001E-2</v>
      </c>
      <c r="BP29" s="28">
        <f t="shared" si="36"/>
        <v>4.87E-2</v>
      </c>
      <c r="BQ29" s="28">
        <f t="shared" si="36"/>
        <v>4.8399999999999999E-2</v>
      </c>
      <c r="BR29" s="28">
        <f t="shared" ref="BR29:DI29" si="37">ROUND((+BR24*BR18),4)</f>
        <v>4.8500000000000001E-2</v>
      </c>
      <c r="BS29" s="28">
        <f t="shared" si="37"/>
        <v>4.8399999999999999E-2</v>
      </c>
      <c r="BT29" s="28">
        <f t="shared" si="37"/>
        <v>4.7899999999999998E-2</v>
      </c>
      <c r="BU29" s="28">
        <f t="shared" si="37"/>
        <v>4.7800000000000002E-2</v>
      </c>
      <c r="BV29" s="28">
        <f t="shared" si="37"/>
        <v>4.7800000000000002E-2</v>
      </c>
      <c r="BW29" s="28">
        <f t="shared" si="37"/>
        <v>4.7399999999999998E-2</v>
      </c>
      <c r="BX29" s="28">
        <f t="shared" si="37"/>
        <v>4.7899999999999998E-2</v>
      </c>
      <c r="BY29" s="28">
        <f t="shared" si="37"/>
        <v>4.8500000000000001E-2</v>
      </c>
      <c r="BZ29" s="28">
        <f t="shared" si="37"/>
        <v>4.5499999999999999E-2</v>
      </c>
      <c r="CA29" s="28">
        <f t="shared" si="37"/>
        <v>4.5999999999999999E-2</v>
      </c>
      <c r="CB29" s="28">
        <f t="shared" si="37"/>
        <v>4.7E-2</v>
      </c>
      <c r="CC29" s="28">
        <f t="shared" si="37"/>
        <v>4.6699999999999998E-2</v>
      </c>
      <c r="CD29" s="28">
        <f t="shared" si="37"/>
        <v>4.6699999999999998E-2</v>
      </c>
      <c r="CE29" s="28">
        <f t="shared" si="37"/>
        <v>4.6600000000000003E-2</v>
      </c>
      <c r="CF29" s="28">
        <f t="shared" si="37"/>
        <v>4.5999999999999999E-2</v>
      </c>
      <c r="CG29" s="28">
        <f t="shared" si="37"/>
        <v>4.5900000000000003E-2</v>
      </c>
      <c r="CH29" s="28">
        <f t="shared" si="37"/>
        <v>4.4400000000000002E-2</v>
      </c>
      <c r="CI29" s="28">
        <f t="shared" si="37"/>
        <v>4.5499999999999999E-2</v>
      </c>
      <c r="CJ29" s="28">
        <f t="shared" si="37"/>
        <v>4.5499999999999999E-2</v>
      </c>
      <c r="CK29" s="28">
        <f t="shared" si="37"/>
        <v>4.6399999999999997E-2</v>
      </c>
      <c r="CL29" s="28">
        <f t="shared" si="37"/>
        <v>4.7100000000000003E-2</v>
      </c>
      <c r="CM29" s="28">
        <f t="shared" si="37"/>
        <v>4.7300000000000002E-2</v>
      </c>
      <c r="CN29" s="28">
        <f t="shared" si="37"/>
        <v>4.7199999999999999E-2</v>
      </c>
      <c r="CO29" s="28">
        <f t="shared" si="37"/>
        <v>4.7399999999999998E-2</v>
      </c>
      <c r="CP29" s="28">
        <f t="shared" si="37"/>
        <v>4.6899999999999997E-2</v>
      </c>
      <c r="CQ29" s="28">
        <f t="shared" si="37"/>
        <v>4.5600000000000002E-2</v>
      </c>
      <c r="CR29" s="28">
        <f t="shared" si="37"/>
        <v>4.5499999999999999E-2</v>
      </c>
      <c r="CS29" s="28">
        <f t="shared" si="37"/>
        <v>4.4900000000000002E-2</v>
      </c>
      <c r="CT29" s="28">
        <f t="shared" si="37"/>
        <v>4.4999999999999998E-2</v>
      </c>
      <c r="CU29" s="28">
        <f t="shared" si="37"/>
        <v>4.5100000000000001E-2</v>
      </c>
      <c r="CV29" s="28">
        <f t="shared" si="37"/>
        <v>4.5199999999999997E-2</v>
      </c>
      <c r="CW29" s="28">
        <f t="shared" si="37"/>
        <v>4.6199999999999998E-2</v>
      </c>
      <c r="CX29" s="28">
        <f t="shared" si="37"/>
        <v>4.6899999999999997E-2</v>
      </c>
      <c r="CY29" s="28">
        <f t="shared" si="37"/>
        <v>4.9200000000000001E-2</v>
      </c>
      <c r="CZ29" s="28">
        <f t="shared" si="37"/>
        <v>4.5199999999999997E-2</v>
      </c>
      <c r="DA29" s="28">
        <f t="shared" si="37"/>
        <v>4.53E-2</v>
      </c>
      <c r="DB29" s="28">
        <f t="shared" si="37"/>
        <v>4.4900000000000002E-2</v>
      </c>
      <c r="DC29" s="28">
        <f t="shared" si="37"/>
        <v>4.4699999999999997E-2</v>
      </c>
      <c r="DD29" s="28">
        <f t="shared" si="37"/>
        <v>4.4499999999999998E-2</v>
      </c>
      <c r="DE29" s="28">
        <f t="shared" si="37"/>
        <v>4.3900000000000002E-2</v>
      </c>
      <c r="DF29" s="28">
        <f t="shared" si="37"/>
        <v>4.3799999999999999E-2</v>
      </c>
      <c r="DG29" s="28">
        <f t="shared" si="37"/>
        <v>4.3799999999999999E-2</v>
      </c>
      <c r="DH29" s="28">
        <f t="shared" si="37"/>
        <v>4.3900000000000002E-2</v>
      </c>
      <c r="DI29" s="28">
        <f t="shared" si="37"/>
        <v>4.4600000000000001E-2</v>
      </c>
      <c r="DJ29" s="28">
        <f t="shared" ref="DJ29:DU29" si="38">ROUND((+DJ24*DJ18),4)</f>
        <v>4.53E-2</v>
      </c>
      <c r="DK29" s="28">
        <f t="shared" si="38"/>
        <v>4.5600000000000002E-2</v>
      </c>
      <c r="DL29" s="28">
        <f t="shared" si="38"/>
        <v>4.5900000000000003E-2</v>
      </c>
      <c r="DM29" s="28">
        <f t="shared" si="38"/>
        <v>4.5999999999999999E-2</v>
      </c>
      <c r="DN29" s="28">
        <f t="shared" si="38"/>
        <v>4.5699999999999998E-2</v>
      </c>
      <c r="DO29" s="28">
        <f t="shared" si="38"/>
        <v>4.5499999999999999E-2</v>
      </c>
      <c r="DP29" s="28">
        <f t="shared" si="38"/>
        <v>4.53E-2</v>
      </c>
      <c r="DQ29" s="28">
        <f t="shared" si="38"/>
        <v>4.4999999999999998E-2</v>
      </c>
      <c r="DR29" s="28">
        <f t="shared" si="38"/>
        <v>4.6199999999999998E-2</v>
      </c>
      <c r="DS29" s="28">
        <f t="shared" si="38"/>
        <v>4.6600000000000003E-2</v>
      </c>
      <c r="DT29" s="28">
        <f t="shared" si="38"/>
        <v>4.5699999999999998E-2</v>
      </c>
      <c r="DU29" s="28">
        <f t="shared" si="38"/>
        <v>4.6600000000000003E-2</v>
      </c>
      <c r="DV29" s="28">
        <f>((DI29/2+SUM(DJ29:DT29)+DU29/2))/12</f>
        <v>4.5699999999999998E-2</v>
      </c>
      <c r="DW29" s="27"/>
    </row>
    <row r="30" spans="1:127" x14ac:dyDescent="0.2">
      <c r="A30" s="13">
        <f t="shared" si="5"/>
        <v>23</v>
      </c>
      <c r="B30" s="13"/>
      <c r="E30" s="25">
        <v>8.1900000000000001E-2</v>
      </c>
      <c r="F30" s="25">
        <f t="shared" ref="F30:J30" si="39">SUM(F27:F29)</f>
        <v>8.4400000000000003E-2</v>
      </c>
      <c r="G30" s="25">
        <f t="shared" si="39"/>
        <v>8.4699999999999998E-2</v>
      </c>
      <c r="H30" s="25">
        <f t="shared" si="39"/>
        <v>8.3699999999999997E-2</v>
      </c>
      <c r="I30" s="25">
        <f t="shared" si="39"/>
        <v>8.3599999999999994E-2</v>
      </c>
      <c r="J30" s="25">
        <f t="shared" si="39"/>
        <v>8.3599999999999994E-2</v>
      </c>
      <c r="K30" s="25">
        <f t="shared" ref="K30:BV30" si="40">SUM(K27:K29)</f>
        <v>8.3500000000000005E-2</v>
      </c>
      <c r="L30" s="25">
        <f t="shared" si="40"/>
        <v>8.3299999999999999E-2</v>
      </c>
      <c r="M30" s="25">
        <f t="shared" si="40"/>
        <v>8.3299999999999999E-2</v>
      </c>
      <c r="N30" s="25">
        <f t="shared" si="40"/>
        <v>8.3199999999999996E-2</v>
      </c>
      <c r="O30" s="25">
        <f t="shared" si="40"/>
        <v>8.1199999999999994E-2</v>
      </c>
      <c r="P30" s="25">
        <f t="shared" si="40"/>
        <v>7.8E-2</v>
      </c>
      <c r="Q30" s="25">
        <f t="shared" si="40"/>
        <v>7.8199999999999992E-2</v>
      </c>
      <c r="R30" s="25">
        <f t="shared" si="40"/>
        <v>7.8300000000000008E-2</v>
      </c>
      <c r="S30" s="25">
        <f t="shared" si="40"/>
        <v>7.85E-2</v>
      </c>
      <c r="T30" s="25">
        <f t="shared" si="40"/>
        <v>7.8600000000000003E-2</v>
      </c>
      <c r="U30" s="25">
        <f t="shared" si="40"/>
        <v>7.85E-2</v>
      </c>
      <c r="V30" s="25">
        <f t="shared" si="40"/>
        <v>7.85E-2</v>
      </c>
      <c r="W30" s="25">
        <f t="shared" si="40"/>
        <v>7.85E-2</v>
      </c>
      <c r="X30" s="25">
        <f t="shared" si="40"/>
        <v>7.8300000000000008E-2</v>
      </c>
      <c r="Y30" s="25">
        <f t="shared" si="40"/>
        <v>7.6700000000000004E-2</v>
      </c>
      <c r="Z30" s="25">
        <f t="shared" si="40"/>
        <v>7.669999999999999E-2</v>
      </c>
      <c r="AA30" s="25">
        <f t="shared" si="40"/>
        <v>7.6499999999999999E-2</v>
      </c>
      <c r="AB30" s="25">
        <f t="shared" si="40"/>
        <v>7.6700000000000004E-2</v>
      </c>
      <c r="AC30" s="25">
        <f t="shared" si="40"/>
        <v>7.6899999999999996E-2</v>
      </c>
      <c r="AD30" s="25">
        <f t="shared" si="40"/>
        <v>7.6999999999999999E-2</v>
      </c>
      <c r="AE30" s="25">
        <f t="shared" si="40"/>
        <v>7.7199999999999991E-2</v>
      </c>
      <c r="AF30" s="25">
        <f t="shared" si="40"/>
        <v>7.7399999999999997E-2</v>
      </c>
      <c r="AG30" s="25">
        <f t="shared" si="40"/>
        <v>7.7300000000000008E-2</v>
      </c>
      <c r="AH30" s="25">
        <f t="shared" si="40"/>
        <v>7.7399999999999997E-2</v>
      </c>
      <c r="AI30" s="25">
        <f t="shared" si="40"/>
        <v>7.7300000000000008E-2</v>
      </c>
      <c r="AJ30" s="25">
        <f t="shared" si="40"/>
        <v>7.7899999999999997E-2</v>
      </c>
      <c r="AK30" s="25">
        <f t="shared" si="40"/>
        <v>7.7799999999999994E-2</v>
      </c>
      <c r="AL30" s="25">
        <f t="shared" si="40"/>
        <v>7.7700000000000005E-2</v>
      </c>
      <c r="AM30" s="25">
        <f t="shared" si="40"/>
        <v>7.7499999999999999E-2</v>
      </c>
      <c r="AN30" s="25">
        <f t="shared" si="40"/>
        <v>7.7699999999999991E-2</v>
      </c>
      <c r="AO30" s="25">
        <f t="shared" si="40"/>
        <v>7.8E-2</v>
      </c>
      <c r="AP30" s="25">
        <f t="shared" si="40"/>
        <v>7.8E-2</v>
      </c>
      <c r="AQ30" s="25">
        <f t="shared" si="40"/>
        <v>7.8200000000000006E-2</v>
      </c>
      <c r="AR30" s="25">
        <f t="shared" si="40"/>
        <v>7.8200000000000006E-2</v>
      </c>
      <c r="AS30" s="25">
        <f t="shared" si="40"/>
        <v>7.8200000000000006E-2</v>
      </c>
      <c r="AT30" s="25">
        <f t="shared" si="40"/>
        <v>7.8200000000000006E-2</v>
      </c>
      <c r="AU30" s="25">
        <f t="shared" si="40"/>
        <v>7.9100000000000004E-2</v>
      </c>
      <c r="AV30" s="25">
        <f t="shared" si="40"/>
        <v>7.8899999999999998E-2</v>
      </c>
      <c r="AW30" s="25">
        <f t="shared" si="40"/>
        <v>7.8800000000000009E-2</v>
      </c>
      <c r="AX30" s="25">
        <f t="shared" si="40"/>
        <v>7.8800000000000009E-2</v>
      </c>
      <c r="AY30" s="25">
        <f t="shared" si="40"/>
        <v>7.8799999999999995E-2</v>
      </c>
      <c r="AZ30" s="25">
        <f t="shared" si="40"/>
        <v>7.8899999999999998E-2</v>
      </c>
      <c r="BA30" s="25">
        <f t="shared" si="40"/>
        <v>7.9000000000000001E-2</v>
      </c>
      <c r="BB30" s="25">
        <f t="shared" si="40"/>
        <v>7.9100000000000004E-2</v>
      </c>
      <c r="BC30" s="25">
        <f t="shared" si="40"/>
        <v>7.9299999999999995E-2</v>
      </c>
      <c r="BD30" s="25">
        <f t="shared" si="40"/>
        <v>7.9399999999999998E-2</v>
      </c>
      <c r="BE30" s="25">
        <f t="shared" si="40"/>
        <v>7.9299999999999995E-2</v>
      </c>
      <c r="BF30" s="25">
        <f t="shared" si="40"/>
        <v>7.9300000000000009E-2</v>
      </c>
      <c r="BG30" s="25">
        <f t="shared" si="40"/>
        <v>7.9300000000000009E-2</v>
      </c>
      <c r="BH30" s="25">
        <f t="shared" si="40"/>
        <v>7.9200000000000007E-2</v>
      </c>
      <c r="BI30" s="25">
        <f t="shared" si="40"/>
        <v>7.9100000000000004E-2</v>
      </c>
      <c r="BJ30" s="25">
        <f t="shared" si="40"/>
        <v>7.9100000000000004E-2</v>
      </c>
      <c r="BK30" s="25">
        <f t="shared" si="40"/>
        <v>7.8899999999999998E-2</v>
      </c>
      <c r="BL30" s="25">
        <f t="shared" si="40"/>
        <v>7.980000000000001E-2</v>
      </c>
      <c r="BM30" s="25">
        <f t="shared" si="40"/>
        <v>7.5200000000000003E-2</v>
      </c>
      <c r="BN30" s="25">
        <f t="shared" si="40"/>
        <v>7.5299999999999992E-2</v>
      </c>
      <c r="BO30" s="25">
        <f t="shared" si="40"/>
        <v>7.5399999999999995E-2</v>
      </c>
      <c r="BP30" s="25">
        <f t="shared" si="40"/>
        <v>7.5600000000000001E-2</v>
      </c>
      <c r="BQ30" s="25">
        <f t="shared" si="40"/>
        <v>7.5399999999999995E-2</v>
      </c>
      <c r="BR30" s="25">
        <f t="shared" si="40"/>
        <v>7.5499999999999998E-2</v>
      </c>
      <c r="BS30" s="25">
        <f t="shared" si="40"/>
        <v>7.5399999999999995E-2</v>
      </c>
      <c r="BT30" s="25">
        <f t="shared" si="40"/>
        <v>7.5200000000000003E-2</v>
      </c>
      <c r="BU30" s="25">
        <f t="shared" si="40"/>
        <v>7.4700000000000003E-2</v>
      </c>
      <c r="BV30" s="25">
        <f t="shared" si="40"/>
        <v>7.350000000000001E-2</v>
      </c>
      <c r="BW30" s="25">
        <f t="shared" ref="BW30:DI30" si="41">SUM(BW27:BW29)</f>
        <v>7.3300000000000004E-2</v>
      </c>
      <c r="BX30" s="25">
        <f t="shared" si="41"/>
        <v>7.3599999999999999E-2</v>
      </c>
      <c r="BY30" s="25">
        <f t="shared" si="41"/>
        <v>7.3899999999999993E-2</v>
      </c>
      <c r="BZ30" s="25">
        <f t="shared" si="41"/>
        <v>7.2499999999999995E-2</v>
      </c>
      <c r="CA30" s="25">
        <f t="shared" si="41"/>
        <v>7.2700000000000001E-2</v>
      </c>
      <c r="CB30" s="25">
        <f t="shared" si="41"/>
        <v>7.2899999999999993E-2</v>
      </c>
      <c r="CC30" s="25">
        <f t="shared" si="41"/>
        <v>7.2800000000000004E-2</v>
      </c>
      <c r="CD30" s="25">
        <f t="shared" si="41"/>
        <v>7.2800000000000004E-2</v>
      </c>
      <c r="CE30" s="25">
        <f t="shared" si="41"/>
        <v>7.2700000000000001E-2</v>
      </c>
      <c r="CF30" s="25">
        <f t="shared" si="41"/>
        <v>7.2399999999999992E-2</v>
      </c>
      <c r="CG30" s="25">
        <f t="shared" si="41"/>
        <v>7.2400000000000006E-2</v>
      </c>
      <c r="CH30" s="25">
        <f t="shared" si="41"/>
        <v>7.1400000000000005E-2</v>
      </c>
      <c r="CI30" s="25">
        <f t="shared" si="41"/>
        <v>7.1899999999999992E-2</v>
      </c>
      <c r="CJ30" s="25">
        <f t="shared" si="41"/>
        <v>7.17E-2</v>
      </c>
      <c r="CK30" s="25">
        <f t="shared" si="41"/>
        <v>7.3599999999999999E-2</v>
      </c>
      <c r="CL30" s="25">
        <f t="shared" si="41"/>
        <v>7.400000000000001E-2</v>
      </c>
      <c r="CM30" s="25">
        <f t="shared" si="41"/>
        <v>7.4099999999999999E-2</v>
      </c>
      <c r="CN30" s="25">
        <f t="shared" si="41"/>
        <v>7.3999999999999996E-2</v>
      </c>
      <c r="CO30" s="25">
        <f t="shared" si="41"/>
        <v>7.4099999999999999E-2</v>
      </c>
      <c r="CP30" s="25">
        <f t="shared" si="41"/>
        <v>7.3800000000000004E-2</v>
      </c>
      <c r="CQ30" s="25">
        <f t="shared" si="41"/>
        <v>7.1900000000000006E-2</v>
      </c>
      <c r="CR30" s="25">
        <f t="shared" si="41"/>
        <v>7.1899999999999992E-2</v>
      </c>
      <c r="CS30" s="25">
        <f t="shared" si="41"/>
        <v>7.1599999999999997E-2</v>
      </c>
      <c r="CT30" s="25">
        <f t="shared" si="41"/>
        <v>7.1399999999999991E-2</v>
      </c>
      <c r="CU30" s="25">
        <f t="shared" si="41"/>
        <v>7.1400000000000005E-2</v>
      </c>
      <c r="CV30" s="25">
        <f t="shared" si="41"/>
        <v>7.1499999999999994E-2</v>
      </c>
      <c r="CW30" s="25">
        <f t="shared" si="41"/>
        <v>7.1599999999999997E-2</v>
      </c>
      <c r="CX30" s="25">
        <f t="shared" si="41"/>
        <v>7.1999999999999995E-2</v>
      </c>
      <c r="CY30" s="25">
        <f t="shared" si="41"/>
        <v>7.2000000000000008E-2</v>
      </c>
      <c r="CZ30" s="25">
        <f t="shared" si="41"/>
        <v>6.9099999999999995E-2</v>
      </c>
      <c r="DA30" s="25">
        <f t="shared" si="41"/>
        <v>6.9099999999999995E-2</v>
      </c>
      <c r="DB30" s="25">
        <f t="shared" si="41"/>
        <v>6.8900000000000003E-2</v>
      </c>
      <c r="DC30" s="25">
        <f t="shared" si="41"/>
        <v>6.88E-2</v>
      </c>
      <c r="DD30" s="25">
        <f t="shared" si="41"/>
        <v>6.8699999999999997E-2</v>
      </c>
      <c r="DE30" s="25">
        <f t="shared" si="41"/>
        <v>6.8400000000000002E-2</v>
      </c>
      <c r="DF30" s="25">
        <f t="shared" si="41"/>
        <v>6.8400000000000002E-2</v>
      </c>
      <c r="DG30" s="25">
        <f t="shared" si="41"/>
        <v>6.8400000000000002E-2</v>
      </c>
      <c r="DH30" s="25">
        <f t="shared" si="41"/>
        <v>6.8400000000000002E-2</v>
      </c>
      <c r="DI30" s="25">
        <f t="shared" si="41"/>
        <v>6.88E-2</v>
      </c>
      <c r="DJ30" s="25">
        <f t="shared" ref="DJ30:DU30" si="42">SUM(DJ27:DJ29)</f>
        <v>6.9099999999999995E-2</v>
      </c>
      <c r="DK30" s="25">
        <f t="shared" si="42"/>
        <v>6.93E-2</v>
      </c>
      <c r="DL30" s="25">
        <f t="shared" si="42"/>
        <v>6.9400000000000003E-2</v>
      </c>
      <c r="DM30" s="25">
        <f t="shared" si="42"/>
        <v>6.9500000000000006E-2</v>
      </c>
      <c r="DN30" s="25">
        <f t="shared" si="42"/>
        <v>6.93E-2</v>
      </c>
      <c r="DO30" s="25">
        <f t="shared" si="42"/>
        <v>6.9199999999999998E-2</v>
      </c>
      <c r="DP30" s="25">
        <f t="shared" si="42"/>
        <v>6.9099999999999995E-2</v>
      </c>
      <c r="DQ30" s="25">
        <f t="shared" si="42"/>
        <v>6.8699999999999997E-2</v>
      </c>
      <c r="DR30" s="25">
        <f t="shared" si="42"/>
        <v>6.9699999999999998E-2</v>
      </c>
      <c r="DS30" s="25">
        <f t="shared" si="42"/>
        <v>6.9900000000000004E-2</v>
      </c>
      <c r="DT30" s="25">
        <f t="shared" si="42"/>
        <v>6.8400000000000002E-2</v>
      </c>
      <c r="DU30" s="25">
        <f t="shared" si="42"/>
        <v>6.8900000000000003E-2</v>
      </c>
      <c r="DV30" s="25">
        <f>((DI30/2+SUM(DJ30:DT30)+DU30/2))/12</f>
        <v>6.9204166666666664E-2</v>
      </c>
      <c r="DW30" s="25"/>
    </row>
    <row r="31" spans="1:127" x14ac:dyDescent="0.2">
      <c r="A31" s="13">
        <f t="shared" si="5"/>
        <v>24</v>
      </c>
      <c r="B31" s="13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</row>
    <row r="32" spans="1:127" outlineLevel="1" x14ac:dyDescent="0.2">
      <c r="A32" s="13">
        <f t="shared" si="5"/>
        <v>25</v>
      </c>
      <c r="B32" s="13"/>
      <c r="C32" s="29" t="s">
        <v>576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0"/>
      <c r="V32" s="40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</row>
    <row r="33" spans="1:127" outlineLevel="1" x14ac:dyDescent="0.2">
      <c r="A33" s="13">
        <f t="shared" si="5"/>
        <v>26</v>
      </c>
      <c r="B33" s="13"/>
      <c r="C33" s="16" t="s">
        <v>577</v>
      </c>
      <c r="E33" s="4">
        <v>714487446.25999987</v>
      </c>
      <c r="F33" s="4">
        <f t="shared" ref="F33:BQ33" si="43">-F41</f>
        <v>721984269.25999999</v>
      </c>
      <c r="G33" s="4">
        <f t="shared" si="43"/>
        <v>736870008.13999999</v>
      </c>
      <c r="H33" s="4">
        <f t="shared" si="43"/>
        <v>745970058.49000001</v>
      </c>
      <c r="I33" s="4">
        <f t="shared" si="43"/>
        <v>738119640.73999989</v>
      </c>
      <c r="J33" s="4">
        <f t="shared" si="43"/>
        <v>739213135.75</v>
      </c>
      <c r="K33" s="4">
        <f t="shared" si="43"/>
        <v>737569333.3900001</v>
      </c>
      <c r="L33" s="4">
        <f t="shared" si="43"/>
        <v>722455792.25</v>
      </c>
      <c r="M33" s="4">
        <f t="shared" si="43"/>
        <v>720381482.05999994</v>
      </c>
      <c r="N33" s="4">
        <f t="shared" si="43"/>
        <v>717559072.59000015</v>
      </c>
      <c r="O33" s="4">
        <f t="shared" si="43"/>
        <v>708323944.54000008</v>
      </c>
      <c r="P33" s="4">
        <f t="shared" si="43"/>
        <v>718501466.94000006</v>
      </c>
      <c r="Q33" s="4">
        <f t="shared" si="43"/>
        <v>733830283.75</v>
      </c>
      <c r="R33" s="4">
        <f t="shared" si="43"/>
        <v>738379166.08999991</v>
      </c>
      <c r="S33" s="4">
        <f t="shared" si="43"/>
        <v>751442099.79999995</v>
      </c>
      <c r="T33" s="4">
        <f t="shared" si="43"/>
        <v>760165971.4799999</v>
      </c>
      <c r="U33" s="4">
        <f t="shared" si="43"/>
        <v>748645593.59000003</v>
      </c>
      <c r="V33" s="4">
        <f t="shared" si="43"/>
        <v>750049783.56000018</v>
      </c>
      <c r="W33" s="4">
        <f t="shared" si="43"/>
        <v>748548671.5</v>
      </c>
      <c r="X33" s="4">
        <f t="shared" si="43"/>
        <v>733837748.69999981</v>
      </c>
      <c r="Y33" s="4">
        <f t="shared" si="43"/>
        <v>732252524.5</v>
      </c>
      <c r="Z33" s="4">
        <f t="shared" si="43"/>
        <v>730291076.18000007</v>
      </c>
      <c r="AA33" s="4">
        <f t="shared" si="43"/>
        <v>720736884.24000001</v>
      </c>
      <c r="AB33" s="4">
        <f t="shared" si="43"/>
        <v>732656075.96000004</v>
      </c>
      <c r="AC33" s="4">
        <f t="shared" si="43"/>
        <v>753092019.32999992</v>
      </c>
      <c r="AD33" s="4">
        <f t="shared" si="43"/>
        <v>757967517.37999976</v>
      </c>
      <c r="AE33" s="4">
        <f t="shared" si="43"/>
        <v>772802382.18999994</v>
      </c>
      <c r="AF33" s="4">
        <f t="shared" si="43"/>
        <v>780387734.8900001</v>
      </c>
      <c r="AG33" s="4">
        <f t="shared" si="43"/>
        <v>772554697.99000001</v>
      </c>
      <c r="AH33" s="4">
        <f t="shared" si="43"/>
        <v>773346360.11999977</v>
      </c>
      <c r="AI33" s="4">
        <f t="shared" si="43"/>
        <v>772051434.99000001</v>
      </c>
      <c r="AJ33" s="4">
        <f t="shared" si="43"/>
        <v>756410666.33000004</v>
      </c>
      <c r="AK33" s="4">
        <f t="shared" si="43"/>
        <v>755163649.21000004</v>
      </c>
      <c r="AL33" s="4">
        <f t="shared" si="43"/>
        <v>753497691.57000005</v>
      </c>
      <c r="AM33" s="4">
        <f t="shared" si="43"/>
        <v>743335790.05000007</v>
      </c>
      <c r="AN33" s="4">
        <f t="shared" si="43"/>
        <v>754992076.3599999</v>
      </c>
      <c r="AO33" s="4">
        <f t="shared" si="43"/>
        <v>768855090.34000003</v>
      </c>
      <c r="AP33" s="4">
        <f t="shared" si="43"/>
        <v>773222404.45999992</v>
      </c>
      <c r="AQ33" s="4">
        <f t="shared" si="43"/>
        <v>785257822.28999984</v>
      </c>
      <c r="AR33" s="4">
        <f t="shared" si="43"/>
        <v>786547676.77999973</v>
      </c>
      <c r="AS33" s="4">
        <f t="shared" si="43"/>
        <v>778440272.32000005</v>
      </c>
      <c r="AT33" s="4">
        <f t="shared" si="43"/>
        <v>780107113.29999983</v>
      </c>
      <c r="AU33" s="4">
        <f t="shared" si="43"/>
        <v>778826979.17999983</v>
      </c>
      <c r="AV33" s="4">
        <f t="shared" si="43"/>
        <v>763588872.86999989</v>
      </c>
      <c r="AW33" s="4">
        <f t="shared" si="43"/>
        <v>761592826.18999982</v>
      </c>
      <c r="AX33" s="4">
        <f t="shared" si="43"/>
        <v>761367991.58999991</v>
      </c>
      <c r="AY33" s="4">
        <f t="shared" si="43"/>
        <v>752000933.4000001</v>
      </c>
      <c r="AZ33" s="4">
        <f t="shared" si="43"/>
        <v>763550850.40999985</v>
      </c>
      <c r="BA33" s="4">
        <f t="shared" si="43"/>
        <v>780832633.25479591</v>
      </c>
      <c r="BB33" s="4">
        <f t="shared" si="43"/>
        <v>788353568.29238212</v>
      </c>
      <c r="BC33" s="4">
        <f t="shared" si="43"/>
        <v>799413868.16429591</v>
      </c>
      <c r="BD33" s="4">
        <f t="shared" si="43"/>
        <v>808394658.56438982</v>
      </c>
      <c r="BE33" s="4">
        <f t="shared" si="43"/>
        <v>799175640.74780405</v>
      </c>
      <c r="BF33" s="4">
        <f t="shared" si="43"/>
        <v>800385497.67686999</v>
      </c>
      <c r="BG33" s="4">
        <f t="shared" si="43"/>
        <v>801562902.345474</v>
      </c>
      <c r="BH33" s="4">
        <f t="shared" si="43"/>
        <v>786235006.73777795</v>
      </c>
      <c r="BI33" s="4">
        <f t="shared" si="43"/>
        <v>783801514.23965001</v>
      </c>
      <c r="BJ33" s="4">
        <f t="shared" si="43"/>
        <v>780927565.8633219</v>
      </c>
      <c r="BK33" s="4">
        <f t="shared" si="43"/>
        <v>770179494.37446392</v>
      </c>
      <c r="BL33" s="4">
        <f t="shared" si="43"/>
        <v>838510930.135566</v>
      </c>
      <c r="BM33" s="4">
        <f t="shared" si="43"/>
        <v>856501382.41920972</v>
      </c>
      <c r="BN33" s="4">
        <f t="shared" si="43"/>
        <v>861580658.82618773</v>
      </c>
      <c r="BO33" s="4">
        <f t="shared" si="43"/>
        <v>876175604.01491976</v>
      </c>
      <c r="BP33" s="4">
        <f t="shared" si="43"/>
        <v>880829844.61231577</v>
      </c>
      <c r="BQ33" s="4">
        <f t="shared" si="43"/>
        <v>872911105.08224976</v>
      </c>
      <c r="BR33" s="4">
        <f t="shared" ref="BR33:CJ33" si="44">-BR41</f>
        <v>873287058.92186189</v>
      </c>
      <c r="BS33" s="4">
        <f t="shared" si="44"/>
        <v>871891504.46212792</v>
      </c>
      <c r="BT33" s="4">
        <f t="shared" si="44"/>
        <v>855568941.955832</v>
      </c>
      <c r="BU33" s="4">
        <f t="shared" si="44"/>
        <v>852620773.77047002</v>
      </c>
      <c r="BV33" s="4">
        <f t="shared" si="44"/>
        <v>853423681.96836197</v>
      </c>
      <c r="BW33" s="4">
        <f t="shared" si="44"/>
        <v>842453597.36645198</v>
      </c>
      <c r="BX33" s="4">
        <f t="shared" si="44"/>
        <v>854338065.69838202</v>
      </c>
      <c r="BY33" s="4">
        <f t="shared" si="44"/>
        <v>871945689.7631501</v>
      </c>
      <c r="BZ33" s="4">
        <f t="shared" si="44"/>
        <v>755296443.79365683</v>
      </c>
      <c r="CA33" s="4">
        <f t="shared" si="44"/>
        <v>770783115.01644087</v>
      </c>
      <c r="CB33" s="4">
        <f t="shared" si="44"/>
        <v>780183331.19568682</v>
      </c>
      <c r="CC33" s="4">
        <f t="shared" si="44"/>
        <v>771700112.02874482</v>
      </c>
      <c r="CD33" s="4">
        <f t="shared" si="44"/>
        <v>771230808.21346283</v>
      </c>
      <c r="CE33" s="4">
        <f t="shared" si="44"/>
        <v>767905510.5510993</v>
      </c>
      <c r="CF33" s="4">
        <f t="shared" si="44"/>
        <v>750333805.5300709</v>
      </c>
      <c r="CG33" s="4">
        <f t="shared" si="44"/>
        <v>746962215.46956122</v>
      </c>
      <c r="CH33" s="4">
        <f t="shared" si="44"/>
        <v>745800142.42945051</v>
      </c>
      <c r="CI33" s="4">
        <f t="shared" si="44"/>
        <v>749409869.02475286</v>
      </c>
      <c r="CJ33" s="4">
        <f t="shared" si="44"/>
        <v>762949354.41137087</v>
      </c>
      <c r="CK33" s="4">
        <f>-CK41</f>
        <v>720703298.59467888</v>
      </c>
      <c r="CL33" s="4">
        <f t="shared" ref="CL33:DI33" si="45">-CL41</f>
        <v>741401549.58765948</v>
      </c>
      <c r="CM33" s="4">
        <f t="shared" si="45"/>
        <v>747701219.46485245</v>
      </c>
      <c r="CN33" s="4">
        <f t="shared" si="45"/>
        <v>747442410.44061232</v>
      </c>
      <c r="CO33" s="4">
        <f t="shared" si="45"/>
        <v>753082951.91026866</v>
      </c>
      <c r="CP33" s="4">
        <f t="shared" si="45"/>
        <v>737424483.11944389</v>
      </c>
      <c r="CQ33" s="4">
        <f t="shared" si="45"/>
        <v>830176986.81847227</v>
      </c>
      <c r="CR33" s="4">
        <f t="shared" si="45"/>
        <v>823886959.13069975</v>
      </c>
      <c r="CS33" s="4">
        <f t="shared" si="45"/>
        <v>804638974.24959195</v>
      </c>
      <c r="CT33" s="4">
        <f t="shared" si="45"/>
        <v>798975925.18485332</v>
      </c>
      <c r="CU33" s="4">
        <f t="shared" si="45"/>
        <v>801855435.98576963</v>
      </c>
      <c r="CV33" s="4">
        <f t="shared" si="45"/>
        <v>803841451.22725761</v>
      </c>
      <c r="CW33" s="4">
        <f t="shared" si="45"/>
        <v>822396768.47508216</v>
      </c>
      <c r="CX33" s="4">
        <f t="shared" si="45"/>
        <v>844992113.17212331</v>
      </c>
      <c r="CY33" s="4">
        <f t="shared" si="45"/>
        <v>849218800.42278361</v>
      </c>
      <c r="CZ33" s="4">
        <f t="shared" si="45"/>
        <v>857858010.68101943</v>
      </c>
      <c r="DA33" s="4">
        <f t="shared" si="45"/>
        <v>861339854.9089818</v>
      </c>
      <c r="DB33" s="4">
        <f t="shared" si="45"/>
        <v>845245991.68882251</v>
      </c>
      <c r="DC33" s="4">
        <f t="shared" si="45"/>
        <v>839437549.51688242</v>
      </c>
      <c r="DD33" s="4">
        <f t="shared" si="45"/>
        <v>830907304.73708606</v>
      </c>
      <c r="DE33" s="4">
        <f t="shared" si="45"/>
        <v>810200544.07440364</v>
      </c>
      <c r="DF33" s="4">
        <f t="shared" si="45"/>
        <v>805543627.41955566</v>
      </c>
      <c r="DG33" s="4">
        <f t="shared" si="45"/>
        <v>805585192.34331048</v>
      </c>
      <c r="DH33" s="4">
        <f t="shared" si="45"/>
        <v>809612267.10188162</v>
      </c>
      <c r="DI33" s="4">
        <f t="shared" si="45"/>
        <v>835214333.1572206</v>
      </c>
      <c r="DJ33" s="4">
        <f t="shared" ref="DJ33:DU33" si="46">-DJ41</f>
        <v>860915951.04641736</v>
      </c>
      <c r="DK33" s="4">
        <f t="shared" si="46"/>
        <v>870861025.93334162</v>
      </c>
      <c r="DL33" s="4">
        <f t="shared" si="46"/>
        <v>881606789.12552881</v>
      </c>
      <c r="DM33" s="4">
        <f t="shared" si="46"/>
        <v>887765096.49378121</v>
      </c>
      <c r="DN33" s="4">
        <f t="shared" si="46"/>
        <v>873445101.05961967</v>
      </c>
      <c r="DO33" s="4">
        <f t="shared" si="46"/>
        <v>868449970.14972079</v>
      </c>
      <c r="DP33" s="4">
        <f t="shared" si="46"/>
        <v>861071058.20374727</v>
      </c>
      <c r="DQ33" s="4">
        <f t="shared" si="46"/>
        <v>841747599.45247781</v>
      </c>
      <c r="DR33" s="4">
        <f t="shared" si="46"/>
        <v>835817950.42387879</v>
      </c>
      <c r="DS33" s="4">
        <f t="shared" si="46"/>
        <v>848312512.3692075</v>
      </c>
      <c r="DT33" s="4">
        <f t="shared" si="46"/>
        <v>942003840.39217818</v>
      </c>
      <c r="DU33" s="4">
        <f t="shared" si="46"/>
        <v>978170500.51900482</v>
      </c>
      <c r="DV33" s="4">
        <f t="shared" ref="DV33:DV37" si="47">((DI33/2+SUM(DJ33:DT33)+DU33/2))/12</f>
        <v>873224109.29066753</v>
      </c>
      <c r="DW33" s="4"/>
    </row>
    <row r="34" spans="1:127" outlineLevel="1" x14ac:dyDescent="0.2">
      <c r="A34" s="13">
        <f t="shared" si="5"/>
        <v>27</v>
      </c>
      <c r="B34" s="37" t="s">
        <v>582</v>
      </c>
      <c r="C34" s="37">
        <v>123016</v>
      </c>
      <c r="D34" s="154" t="s">
        <v>122</v>
      </c>
      <c r="E34" s="4">
        <v>870105.99</v>
      </c>
      <c r="F34" s="4">
        <f>F106</f>
        <v>870105.99</v>
      </c>
      <c r="G34" s="4">
        <f t="shared" ref="G34:BR34" si="48">G106</f>
        <v>870105.99</v>
      </c>
      <c r="H34" s="4">
        <f t="shared" si="48"/>
        <v>870105.99</v>
      </c>
      <c r="I34" s="4">
        <f t="shared" si="48"/>
        <v>870105.99</v>
      </c>
      <c r="J34" s="4">
        <f t="shared" si="48"/>
        <v>870105.99</v>
      </c>
      <c r="K34" s="4">
        <f t="shared" si="48"/>
        <v>870734.67</v>
      </c>
      <c r="L34" s="4">
        <f t="shared" si="48"/>
        <v>870734.67</v>
      </c>
      <c r="M34" s="4">
        <f t="shared" si="48"/>
        <v>870734.67</v>
      </c>
      <c r="N34" s="4">
        <f t="shared" si="48"/>
        <v>867192.67</v>
      </c>
      <c r="O34" s="4">
        <f t="shared" si="48"/>
        <v>867192.67</v>
      </c>
      <c r="P34" s="4">
        <f t="shared" si="48"/>
        <v>867192.67</v>
      </c>
      <c r="Q34" s="4">
        <f t="shared" si="48"/>
        <v>937212.67</v>
      </c>
      <c r="R34" s="4">
        <f t="shared" si="48"/>
        <v>937212.67</v>
      </c>
      <c r="S34" s="4">
        <f t="shared" si="48"/>
        <v>937212.67</v>
      </c>
      <c r="T34" s="4">
        <f t="shared" si="48"/>
        <v>935178.67</v>
      </c>
      <c r="U34" s="4">
        <f t="shared" si="48"/>
        <v>935178.67</v>
      </c>
      <c r="V34" s="4">
        <f t="shared" si="48"/>
        <v>935178.67</v>
      </c>
      <c r="W34" s="4">
        <f t="shared" si="48"/>
        <v>933144.67</v>
      </c>
      <c r="X34" s="4">
        <f t="shared" si="48"/>
        <v>933144.67</v>
      </c>
      <c r="Y34" s="4">
        <f t="shared" si="48"/>
        <v>933144.67</v>
      </c>
      <c r="Z34" s="4">
        <f t="shared" si="48"/>
        <v>887624.67</v>
      </c>
      <c r="AA34" s="4">
        <f t="shared" si="48"/>
        <v>887624.67</v>
      </c>
      <c r="AB34" s="4">
        <f t="shared" si="48"/>
        <v>887624.67</v>
      </c>
      <c r="AC34" s="4">
        <f t="shared" si="48"/>
        <v>884474.67</v>
      </c>
      <c r="AD34" s="4">
        <f t="shared" si="48"/>
        <v>884474.67</v>
      </c>
      <c r="AE34" s="4">
        <f t="shared" si="48"/>
        <v>884474.67</v>
      </c>
      <c r="AF34" s="4">
        <f t="shared" si="48"/>
        <v>879706.67</v>
      </c>
      <c r="AG34" s="4">
        <f t="shared" si="48"/>
        <v>879706.67</v>
      </c>
      <c r="AH34" s="4">
        <f t="shared" si="48"/>
        <v>879706.67</v>
      </c>
      <c r="AI34" s="4">
        <f t="shared" si="48"/>
        <v>875524.67</v>
      </c>
      <c r="AJ34" s="4">
        <f t="shared" si="48"/>
        <v>875524.67</v>
      </c>
      <c r="AK34" s="4">
        <f t="shared" si="48"/>
        <v>875524.67</v>
      </c>
      <c r="AL34" s="4">
        <f t="shared" si="48"/>
        <v>464727.07</v>
      </c>
      <c r="AM34" s="4">
        <f t="shared" si="48"/>
        <v>464727.07</v>
      </c>
      <c r="AN34" s="4">
        <f t="shared" si="48"/>
        <v>464727.07</v>
      </c>
      <c r="AO34" s="4">
        <f t="shared" si="48"/>
        <v>459939.07</v>
      </c>
      <c r="AP34" s="4">
        <f t="shared" si="48"/>
        <v>459939.07</v>
      </c>
      <c r="AQ34" s="4">
        <f t="shared" si="48"/>
        <v>459939.07</v>
      </c>
      <c r="AR34" s="4">
        <f t="shared" si="48"/>
        <v>452218.07</v>
      </c>
      <c r="AS34" s="4">
        <f t="shared" si="48"/>
        <v>452214.99</v>
      </c>
      <c r="AT34" s="4">
        <f t="shared" si="48"/>
        <v>452214.99</v>
      </c>
      <c r="AU34" s="4">
        <f t="shared" si="48"/>
        <v>444494.99</v>
      </c>
      <c r="AV34" s="4">
        <f t="shared" si="48"/>
        <v>444494.99</v>
      </c>
      <c r="AW34" s="4">
        <f t="shared" si="48"/>
        <v>444494.99</v>
      </c>
      <c r="AX34" s="4">
        <f t="shared" si="48"/>
        <v>436802.99</v>
      </c>
      <c r="AY34" s="4">
        <f t="shared" si="48"/>
        <v>436802.99</v>
      </c>
      <c r="AZ34" s="4">
        <f t="shared" si="48"/>
        <v>436541.99</v>
      </c>
      <c r="BA34" s="4">
        <f t="shared" si="48"/>
        <v>368659.99</v>
      </c>
      <c r="BB34" s="4">
        <f t="shared" si="48"/>
        <v>368659.99</v>
      </c>
      <c r="BC34" s="4">
        <f t="shared" si="48"/>
        <v>367764.99</v>
      </c>
      <c r="BD34" s="4">
        <f t="shared" si="48"/>
        <v>361427.99</v>
      </c>
      <c r="BE34" s="4">
        <f t="shared" si="48"/>
        <v>361288.99</v>
      </c>
      <c r="BF34" s="4">
        <f t="shared" si="48"/>
        <v>361138.99</v>
      </c>
      <c r="BG34" s="4">
        <f t="shared" si="48"/>
        <v>354652.99</v>
      </c>
      <c r="BH34" s="4">
        <f t="shared" si="48"/>
        <v>354652.99</v>
      </c>
      <c r="BI34" s="4">
        <f t="shared" si="48"/>
        <v>354577.99</v>
      </c>
      <c r="BJ34" s="4">
        <f t="shared" si="48"/>
        <v>348241.99</v>
      </c>
      <c r="BK34" s="4">
        <f t="shared" si="48"/>
        <v>348241.99</v>
      </c>
      <c r="BL34" s="4">
        <f t="shared" si="48"/>
        <v>348165.99</v>
      </c>
      <c r="BM34" s="4">
        <f t="shared" si="48"/>
        <v>172076.99</v>
      </c>
      <c r="BN34" s="4">
        <f t="shared" si="48"/>
        <v>272009.99</v>
      </c>
      <c r="BO34" s="4">
        <f t="shared" si="48"/>
        <v>251961.99</v>
      </c>
      <c r="BP34" s="4">
        <f t="shared" si="48"/>
        <v>248404.99</v>
      </c>
      <c r="BQ34" s="4">
        <f t="shared" si="48"/>
        <v>248404.99</v>
      </c>
      <c r="BR34" s="4">
        <f t="shared" si="48"/>
        <v>248404.99</v>
      </c>
      <c r="BS34" s="4">
        <f t="shared" ref="BS34:DI34" si="49">BS106</f>
        <v>244848.99</v>
      </c>
      <c r="BT34" s="4">
        <f t="shared" si="49"/>
        <v>244848.99</v>
      </c>
      <c r="BU34" s="4">
        <f t="shared" si="49"/>
        <v>244848.99</v>
      </c>
      <c r="BV34" s="4">
        <f t="shared" si="49"/>
        <v>241292.99</v>
      </c>
      <c r="BW34" s="4">
        <f t="shared" si="49"/>
        <v>240974.99</v>
      </c>
      <c r="BX34" s="4">
        <f t="shared" si="49"/>
        <v>240974.99</v>
      </c>
      <c r="BY34" s="4">
        <f t="shared" si="49"/>
        <v>272009.99</v>
      </c>
      <c r="BZ34" s="4">
        <f t="shared" si="49"/>
        <v>271929.99</v>
      </c>
      <c r="CA34" s="4">
        <f t="shared" si="49"/>
        <v>272009.99</v>
      </c>
      <c r="CB34" s="4">
        <f t="shared" si="49"/>
        <v>269158.99</v>
      </c>
      <c r="CC34" s="4">
        <f t="shared" si="49"/>
        <v>269158.99</v>
      </c>
      <c r="CD34" s="4">
        <f t="shared" si="49"/>
        <v>269161.09999999998</v>
      </c>
      <c r="CE34" s="4">
        <f t="shared" si="49"/>
        <v>278728.09999999998</v>
      </c>
      <c r="CF34" s="4">
        <f t="shared" si="49"/>
        <v>282597.09999999998</v>
      </c>
      <c r="CG34" s="4">
        <f t="shared" si="49"/>
        <v>286047.09999999998</v>
      </c>
      <c r="CH34" s="4">
        <f t="shared" si="49"/>
        <v>289323.09999999998</v>
      </c>
      <c r="CI34" s="4">
        <f t="shared" si="49"/>
        <v>0</v>
      </c>
      <c r="CJ34" s="4">
        <f t="shared" si="49"/>
        <v>0</v>
      </c>
      <c r="CK34" s="4">
        <f t="shared" si="49"/>
        <v>0</v>
      </c>
      <c r="CL34" s="4">
        <f t="shared" si="49"/>
        <v>0</v>
      </c>
      <c r="CM34" s="4">
        <f t="shared" si="49"/>
        <v>0</v>
      </c>
      <c r="CN34" s="4">
        <f t="shared" si="49"/>
        <v>0</v>
      </c>
      <c r="CO34" s="4">
        <f t="shared" si="49"/>
        <v>0</v>
      </c>
      <c r="CP34" s="4">
        <f t="shared" si="49"/>
        <v>0</v>
      </c>
      <c r="CQ34" s="4">
        <f t="shared" si="49"/>
        <v>0</v>
      </c>
      <c r="CR34" s="4">
        <f t="shared" si="49"/>
        <v>0</v>
      </c>
      <c r="CS34" s="4">
        <f t="shared" si="49"/>
        <v>0</v>
      </c>
      <c r="CT34" s="4">
        <f t="shared" si="49"/>
        <v>0</v>
      </c>
      <c r="CU34" s="4">
        <f t="shared" si="49"/>
        <v>0</v>
      </c>
      <c r="CV34" s="4">
        <f t="shared" si="49"/>
        <v>0</v>
      </c>
      <c r="CW34" s="4">
        <f t="shared" si="49"/>
        <v>0</v>
      </c>
      <c r="CX34" s="4">
        <f t="shared" si="49"/>
        <v>0</v>
      </c>
      <c r="CY34" s="4">
        <f t="shared" si="49"/>
        <v>0</v>
      </c>
      <c r="CZ34" s="4">
        <f t="shared" si="49"/>
        <v>0</v>
      </c>
      <c r="DA34" s="4">
        <f t="shared" si="49"/>
        <v>0</v>
      </c>
      <c r="DB34" s="4">
        <f t="shared" si="49"/>
        <v>0</v>
      </c>
      <c r="DC34" s="4">
        <f t="shared" si="49"/>
        <v>0</v>
      </c>
      <c r="DD34" s="4">
        <f t="shared" si="49"/>
        <v>0</v>
      </c>
      <c r="DE34" s="4">
        <f t="shared" si="49"/>
        <v>0</v>
      </c>
      <c r="DF34" s="4">
        <f t="shared" si="49"/>
        <v>0</v>
      </c>
      <c r="DG34" s="4">
        <f t="shared" si="49"/>
        <v>0</v>
      </c>
      <c r="DH34" s="4">
        <f t="shared" si="49"/>
        <v>0</v>
      </c>
      <c r="DI34" s="4">
        <f t="shared" si="49"/>
        <v>0</v>
      </c>
      <c r="DJ34" s="4">
        <f t="shared" ref="DJ34:DU34" si="50">DJ106</f>
        <v>0</v>
      </c>
      <c r="DK34" s="4">
        <f t="shared" si="50"/>
        <v>0</v>
      </c>
      <c r="DL34" s="4">
        <f t="shared" si="50"/>
        <v>0</v>
      </c>
      <c r="DM34" s="4">
        <f t="shared" si="50"/>
        <v>0</v>
      </c>
      <c r="DN34" s="4">
        <f t="shared" si="50"/>
        <v>0</v>
      </c>
      <c r="DO34" s="4">
        <f t="shared" si="50"/>
        <v>0</v>
      </c>
      <c r="DP34" s="4">
        <f t="shared" si="50"/>
        <v>0</v>
      </c>
      <c r="DQ34" s="4">
        <f t="shared" si="50"/>
        <v>0</v>
      </c>
      <c r="DR34" s="4">
        <f t="shared" si="50"/>
        <v>0</v>
      </c>
      <c r="DS34" s="4">
        <f t="shared" si="50"/>
        <v>0</v>
      </c>
      <c r="DT34" s="4">
        <f t="shared" si="50"/>
        <v>0</v>
      </c>
      <c r="DU34" s="4">
        <f t="shared" si="50"/>
        <v>0</v>
      </c>
      <c r="DV34" s="4">
        <f t="shared" si="47"/>
        <v>0</v>
      </c>
      <c r="DW34" s="4"/>
    </row>
    <row r="35" spans="1:127" outlineLevel="1" x14ac:dyDescent="0.2">
      <c r="A35" s="13">
        <f t="shared" si="5"/>
        <v>28</v>
      </c>
      <c r="B35" s="37" t="s">
        <v>582</v>
      </c>
      <c r="C35" s="37">
        <v>123020</v>
      </c>
      <c r="D35" s="154" t="s">
        <v>174</v>
      </c>
      <c r="E35" s="4">
        <v>150000</v>
      </c>
      <c r="F35" s="4">
        <f t="shared" ref="F35:Q35" si="51">+F108</f>
        <v>150000</v>
      </c>
      <c r="G35" s="4">
        <f t="shared" si="51"/>
        <v>150000</v>
      </c>
      <c r="H35" s="4">
        <f t="shared" si="51"/>
        <v>150000</v>
      </c>
      <c r="I35" s="4">
        <f t="shared" si="51"/>
        <v>150000</v>
      </c>
      <c r="J35" s="4">
        <f t="shared" si="51"/>
        <v>150000</v>
      </c>
      <c r="K35" s="4">
        <f t="shared" si="51"/>
        <v>150000</v>
      </c>
      <c r="L35" s="4">
        <f t="shared" si="51"/>
        <v>150000</v>
      </c>
      <c r="M35" s="4">
        <f t="shared" si="51"/>
        <v>150000</v>
      </c>
      <c r="N35" s="4">
        <f t="shared" si="51"/>
        <v>150000</v>
      </c>
      <c r="O35" s="4">
        <f t="shared" si="51"/>
        <v>150000</v>
      </c>
      <c r="P35" s="4">
        <f t="shared" si="51"/>
        <v>150000</v>
      </c>
      <c r="Q35" s="4">
        <f t="shared" si="51"/>
        <v>150000</v>
      </c>
      <c r="R35" s="4">
        <f>+R108</f>
        <v>150000</v>
      </c>
      <c r="S35" s="4">
        <f>+S108</f>
        <v>150000</v>
      </c>
      <c r="T35" s="4">
        <f>+T108</f>
        <v>150000</v>
      </c>
      <c r="U35" s="4">
        <f t="shared" ref="U35:CF35" si="52">+U108</f>
        <v>150000</v>
      </c>
      <c r="V35" s="4">
        <f t="shared" si="52"/>
        <v>150000</v>
      </c>
      <c r="W35" s="4">
        <f t="shared" si="52"/>
        <v>150000</v>
      </c>
      <c r="X35" s="4">
        <f t="shared" si="52"/>
        <v>150000</v>
      </c>
      <c r="Y35" s="4">
        <f t="shared" si="52"/>
        <v>150000</v>
      </c>
      <c r="Z35" s="4">
        <f t="shared" si="52"/>
        <v>150000</v>
      </c>
      <c r="AA35" s="4">
        <f t="shared" si="52"/>
        <v>150000</v>
      </c>
      <c r="AB35" s="4">
        <f t="shared" si="52"/>
        <v>150000</v>
      </c>
      <c r="AC35" s="4">
        <f t="shared" si="52"/>
        <v>150000</v>
      </c>
      <c r="AD35" s="4">
        <f t="shared" si="52"/>
        <v>150000</v>
      </c>
      <c r="AE35" s="4">
        <f t="shared" si="52"/>
        <v>150000</v>
      </c>
      <c r="AF35" s="4">
        <f t="shared" si="52"/>
        <v>116679.05</v>
      </c>
      <c r="AG35" s="4">
        <f t="shared" si="52"/>
        <v>116679.05</v>
      </c>
      <c r="AH35" s="4">
        <f t="shared" si="52"/>
        <v>116679.05</v>
      </c>
      <c r="AI35" s="4">
        <f t="shared" si="52"/>
        <v>96322.86</v>
      </c>
      <c r="AJ35" s="4">
        <f t="shared" si="52"/>
        <v>96322.86</v>
      </c>
      <c r="AK35" s="4">
        <f t="shared" si="52"/>
        <v>96322.86</v>
      </c>
      <c r="AL35" s="4">
        <f t="shared" si="52"/>
        <v>60333</v>
      </c>
      <c r="AM35" s="4">
        <f t="shared" si="52"/>
        <v>60333</v>
      </c>
      <c r="AN35" s="4">
        <f t="shared" si="52"/>
        <v>60333</v>
      </c>
      <c r="AO35" s="4">
        <f t="shared" si="52"/>
        <v>47188.639999999999</v>
      </c>
      <c r="AP35" s="4">
        <f t="shared" si="52"/>
        <v>47188.639999999999</v>
      </c>
      <c r="AQ35" s="4">
        <f t="shared" si="52"/>
        <v>47188.639999999999</v>
      </c>
      <c r="AR35" s="4">
        <f t="shared" si="52"/>
        <v>30400.639999999999</v>
      </c>
      <c r="AS35" s="4">
        <f t="shared" si="52"/>
        <v>30400.639999999999</v>
      </c>
      <c r="AT35" s="4">
        <f t="shared" si="52"/>
        <v>30400.639999999999</v>
      </c>
      <c r="AU35" s="4">
        <f t="shared" si="52"/>
        <v>30400.639999999999</v>
      </c>
      <c r="AV35" s="4">
        <f t="shared" si="52"/>
        <v>30400.639999999999</v>
      </c>
      <c r="AW35" s="4">
        <f t="shared" si="52"/>
        <v>30400.639999999999</v>
      </c>
      <c r="AX35" s="4">
        <f t="shared" si="52"/>
        <v>30400.639999999999</v>
      </c>
      <c r="AY35" s="4">
        <f t="shared" si="52"/>
        <v>30400.639999999999</v>
      </c>
      <c r="AZ35" s="4">
        <f t="shared" si="52"/>
        <v>30400.639999999999</v>
      </c>
      <c r="BA35" s="4">
        <f t="shared" si="52"/>
        <v>30400.639999999999</v>
      </c>
      <c r="BB35" s="4">
        <f t="shared" si="52"/>
        <v>30400.639999999999</v>
      </c>
      <c r="BC35" s="4">
        <f t="shared" si="52"/>
        <v>30400.639999999999</v>
      </c>
      <c r="BD35" s="4">
        <f t="shared" si="52"/>
        <v>30400.639999999999</v>
      </c>
      <c r="BE35" s="4">
        <f t="shared" si="52"/>
        <v>30400.639999999999</v>
      </c>
      <c r="BF35" s="4">
        <f t="shared" si="52"/>
        <v>28868.080000000002</v>
      </c>
      <c r="BG35" s="4">
        <f t="shared" si="52"/>
        <v>28868.080000000002</v>
      </c>
      <c r="BH35" s="4">
        <f t="shared" si="52"/>
        <v>28868.080000000002</v>
      </c>
      <c r="BI35" s="4">
        <f t="shared" si="52"/>
        <v>28868.080000000002</v>
      </c>
      <c r="BJ35" s="4">
        <f t="shared" si="52"/>
        <v>28868.080000000002</v>
      </c>
      <c r="BK35" s="4">
        <f t="shared" si="52"/>
        <v>28868.080000000002</v>
      </c>
      <c r="BL35" s="4">
        <f t="shared" si="52"/>
        <v>28868.080000000002</v>
      </c>
      <c r="BM35" s="4">
        <f t="shared" si="52"/>
        <v>27222.36</v>
      </c>
      <c r="BN35" s="4">
        <f t="shared" si="52"/>
        <v>40553.480000000003</v>
      </c>
      <c r="BO35" s="4">
        <f t="shared" si="52"/>
        <v>27222.36</v>
      </c>
      <c r="BP35" s="4">
        <f t="shared" si="52"/>
        <v>27222.36</v>
      </c>
      <c r="BQ35" s="4">
        <f t="shared" si="52"/>
        <v>27222.36</v>
      </c>
      <c r="BR35" s="4">
        <f t="shared" si="52"/>
        <v>27222.36</v>
      </c>
      <c r="BS35" s="4">
        <f t="shared" si="52"/>
        <v>29802.6</v>
      </c>
      <c r="BT35" s="4">
        <f t="shared" si="52"/>
        <v>29802.6</v>
      </c>
      <c r="BU35" s="4">
        <f t="shared" si="52"/>
        <v>29802.6</v>
      </c>
      <c r="BV35" s="4">
        <f t="shared" si="52"/>
        <v>33956.78</v>
      </c>
      <c r="BW35" s="4">
        <f t="shared" si="52"/>
        <v>33956.78</v>
      </c>
      <c r="BX35" s="4">
        <f t="shared" si="52"/>
        <v>33956.78</v>
      </c>
      <c r="BY35" s="4">
        <f t="shared" si="52"/>
        <v>40553.480000000003</v>
      </c>
      <c r="BZ35" s="4">
        <f t="shared" si="52"/>
        <v>40553.480000000003</v>
      </c>
      <c r="CA35" s="4">
        <f t="shared" si="52"/>
        <v>40553.480000000003</v>
      </c>
      <c r="CB35" s="4">
        <f t="shared" si="52"/>
        <v>46703.43</v>
      </c>
      <c r="CC35" s="4">
        <f t="shared" si="52"/>
        <v>46703.43</v>
      </c>
      <c r="CD35" s="4">
        <f t="shared" si="52"/>
        <v>46703.43</v>
      </c>
      <c r="CE35" s="4">
        <f t="shared" si="52"/>
        <v>52928.43</v>
      </c>
      <c r="CF35" s="4">
        <f t="shared" si="52"/>
        <v>52928.43</v>
      </c>
      <c r="CG35" s="4">
        <f t="shared" ref="CG35:DI35" si="53">+CG108</f>
        <v>52928.43</v>
      </c>
      <c r="CH35" s="4">
        <f t="shared" si="53"/>
        <v>59153.43</v>
      </c>
      <c r="CI35" s="4">
        <f t="shared" si="53"/>
        <v>0</v>
      </c>
      <c r="CJ35" s="4">
        <f t="shared" si="53"/>
        <v>0</v>
      </c>
      <c r="CK35" s="4">
        <f t="shared" si="53"/>
        <v>0</v>
      </c>
      <c r="CL35" s="4">
        <f t="shared" si="53"/>
        <v>0</v>
      </c>
      <c r="CM35" s="4">
        <f t="shared" si="53"/>
        <v>0</v>
      </c>
      <c r="CN35" s="4">
        <f t="shared" si="53"/>
        <v>0</v>
      </c>
      <c r="CO35" s="4">
        <f t="shared" si="53"/>
        <v>0</v>
      </c>
      <c r="CP35" s="4">
        <f t="shared" si="53"/>
        <v>0</v>
      </c>
      <c r="CQ35" s="4">
        <f t="shared" si="53"/>
        <v>0</v>
      </c>
      <c r="CR35" s="4">
        <f t="shared" si="53"/>
        <v>0</v>
      </c>
      <c r="CS35" s="4">
        <f t="shared" si="53"/>
        <v>0</v>
      </c>
      <c r="CT35" s="4">
        <f t="shared" si="53"/>
        <v>0</v>
      </c>
      <c r="CU35" s="4">
        <f t="shared" si="53"/>
        <v>0</v>
      </c>
      <c r="CV35" s="4">
        <f t="shared" si="53"/>
        <v>0</v>
      </c>
      <c r="CW35" s="4">
        <f t="shared" si="53"/>
        <v>0</v>
      </c>
      <c r="CX35" s="4">
        <f t="shared" si="53"/>
        <v>0</v>
      </c>
      <c r="CY35" s="4">
        <f t="shared" si="53"/>
        <v>0</v>
      </c>
      <c r="CZ35" s="4">
        <f t="shared" si="53"/>
        <v>0</v>
      </c>
      <c r="DA35" s="4">
        <f t="shared" si="53"/>
        <v>0</v>
      </c>
      <c r="DB35" s="4">
        <f t="shared" si="53"/>
        <v>0</v>
      </c>
      <c r="DC35" s="4">
        <f t="shared" si="53"/>
        <v>0</v>
      </c>
      <c r="DD35" s="4">
        <f t="shared" si="53"/>
        <v>0</v>
      </c>
      <c r="DE35" s="4">
        <f t="shared" si="53"/>
        <v>0</v>
      </c>
      <c r="DF35" s="4">
        <f t="shared" si="53"/>
        <v>0</v>
      </c>
      <c r="DG35" s="4">
        <f t="shared" si="53"/>
        <v>0</v>
      </c>
      <c r="DH35" s="4">
        <f t="shared" si="53"/>
        <v>0</v>
      </c>
      <c r="DI35" s="4">
        <f t="shared" si="53"/>
        <v>0</v>
      </c>
      <c r="DJ35" s="4">
        <f t="shared" ref="DJ35:DU35" si="54">+DJ108</f>
        <v>0</v>
      </c>
      <c r="DK35" s="4">
        <f t="shared" si="54"/>
        <v>0</v>
      </c>
      <c r="DL35" s="4">
        <f t="shared" si="54"/>
        <v>0</v>
      </c>
      <c r="DM35" s="4">
        <f t="shared" si="54"/>
        <v>0</v>
      </c>
      <c r="DN35" s="4">
        <f t="shared" si="54"/>
        <v>0</v>
      </c>
      <c r="DO35" s="4">
        <f t="shared" si="54"/>
        <v>0</v>
      </c>
      <c r="DP35" s="4">
        <f t="shared" si="54"/>
        <v>0</v>
      </c>
      <c r="DQ35" s="4">
        <f t="shared" si="54"/>
        <v>0</v>
      </c>
      <c r="DR35" s="4">
        <f t="shared" si="54"/>
        <v>0</v>
      </c>
      <c r="DS35" s="4">
        <f t="shared" si="54"/>
        <v>0</v>
      </c>
      <c r="DT35" s="4">
        <f t="shared" si="54"/>
        <v>0</v>
      </c>
      <c r="DU35" s="4">
        <f t="shared" si="54"/>
        <v>0</v>
      </c>
      <c r="DV35" s="4">
        <f t="shared" si="47"/>
        <v>0</v>
      </c>
      <c r="DW35" s="4"/>
    </row>
    <row r="36" spans="1:127" outlineLevel="1" x14ac:dyDescent="0.2">
      <c r="A36" s="13">
        <f t="shared" si="5"/>
        <v>29</v>
      </c>
      <c r="B36" s="37" t="s">
        <v>582</v>
      </c>
      <c r="C36" s="37">
        <v>123410</v>
      </c>
      <c r="D36" s="154" t="s">
        <v>123</v>
      </c>
      <c r="E36" s="40">
        <v>172355977.56</v>
      </c>
      <c r="F36" s="40">
        <f>+F107</f>
        <v>172047556.56</v>
      </c>
      <c r="G36" s="40">
        <f t="shared" ref="G36:BR36" si="55">+G107</f>
        <v>171679183.56</v>
      </c>
      <c r="H36" s="40">
        <f t="shared" si="55"/>
        <v>171730254.56</v>
      </c>
      <c r="I36" s="40">
        <f t="shared" si="55"/>
        <v>173470957.56</v>
      </c>
      <c r="J36" s="40">
        <f t="shared" si="55"/>
        <v>173229901.56</v>
      </c>
      <c r="K36" s="40">
        <f t="shared" si="55"/>
        <v>173469664.56</v>
      </c>
      <c r="L36" s="40">
        <f t="shared" si="55"/>
        <v>173265756.56</v>
      </c>
      <c r="M36" s="40">
        <f t="shared" si="55"/>
        <v>173080094.46000001</v>
      </c>
      <c r="N36" s="40">
        <f t="shared" si="55"/>
        <v>172979346.46000001</v>
      </c>
      <c r="O36" s="40">
        <f t="shared" si="55"/>
        <v>172767224.46000001</v>
      </c>
      <c r="P36" s="40">
        <f t="shared" si="55"/>
        <v>172788266.46000001</v>
      </c>
      <c r="Q36" s="40">
        <f t="shared" si="55"/>
        <v>172546875.46000001</v>
      </c>
      <c r="R36" s="40">
        <f t="shared" si="55"/>
        <v>172621149.46000001</v>
      </c>
      <c r="S36" s="40">
        <f t="shared" si="55"/>
        <v>172456272.46000001</v>
      </c>
      <c r="T36" s="40">
        <f t="shared" si="55"/>
        <v>172587439.46000001</v>
      </c>
      <c r="U36" s="40">
        <f t="shared" si="55"/>
        <v>172486891.46000001</v>
      </c>
      <c r="V36" s="40">
        <f t="shared" si="55"/>
        <v>168312475.46000001</v>
      </c>
      <c r="W36" s="40">
        <f t="shared" si="55"/>
        <v>168053332.46000001</v>
      </c>
      <c r="X36" s="40">
        <f t="shared" si="55"/>
        <v>167906731.46000001</v>
      </c>
      <c r="Y36" s="40">
        <f t="shared" si="55"/>
        <v>167694922.46000001</v>
      </c>
      <c r="Z36" s="40">
        <f t="shared" si="55"/>
        <v>167515739.46000001</v>
      </c>
      <c r="AA36" s="40">
        <f t="shared" si="55"/>
        <v>167371652.46000001</v>
      </c>
      <c r="AB36" s="40">
        <f t="shared" si="55"/>
        <v>167143683.46000001</v>
      </c>
      <c r="AC36" s="40">
        <f t="shared" si="55"/>
        <v>166857569.46000001</v>
      </c>
      <c r="AD36" s="40">
        <f t="shared" si="55"/>
        <v>166813409.46000001</v>
      </c>
      <c r="AE36" s="40">
        <f t="shared" si="55"/>
        <v>166666689.31999999</v>
      </c>
      <c r="AF36" s="40">
        <f t="shared" si="55"/>
        <v>166205992.15000001</v>
      </c>
      <c r="AG36" s="40">
        <f t="shared" si="55"/>
        <v>165213714.15000001</v>
      </c>
      <c r="AH36" s="40">
        <f t="shared" si="55"/>
        <v>164319994.15000001</v>
      </c>
      <c r="AI36" s="40">
        <f t="shared" si="55"/>
        <v>163319268.15000001</v>
      </c>
      <c r="AJ36" s="40">
        <f t="shared" si="55"/>
        <v>162674140.15000001</v>
      </c>
      <c r="AK36" s="40">
        <f t="shared" si="55"/>
        <v>162172443.15000001</v>
      </c>
      <c r="AL36" s="40">
        <f t="shared" si="55"/>
        <v>161617765.15000001</v>
      </c>
      <c r="AM36" s="40">
        <f t="shared" si="55"/>
        <v>160786304.15000001</v>
      </c>
      <c r="AN36" s="40">
        <f t="shared" si="55"/>
        <v>159773226.15000001</v>
      </c>
      <c r="AO36" s="40">
        <f t="shared" si="55"/>
        <v>159171212.15000001</v>
      </c>
      <c r="AP36" s="40">
        <f t="shared" si="55"/>
        <v>158642587.15000001</v>
      </c>
      <c r="AQ36" s="40">
        <f t="shared" si="55"/>
        <v>158014432.15000001</v>
      </c>
      <c r="AR36" s="40">
        <f t="shared" si="55"/>
        <v>157470816.49000001</v>
      </c>
      <c r="AS36" s="40">
        <f t="shared" si="55"/>
        <v>156877564.71000001</v>
      </c>
      <c r="AT36" s="40">
        <f t="shared" si="55"/>
        <v>158436451.71000001</v>
      </c>
      <c r="AU36" s="40">
        <f t="shared" si="55"/>
        <v>157919818.71000001</v>
      </c>
      <c r="AV36" s="40">
        <f t="shared" si="55"/>
        <v>157579823.71000001</v>
      </c>
      <c r="AW36" s="40">
        <f t="shared" si="55"/>
        <v>157214439.71000001</v>
      </c>
      <c r="AX36" s="40">
        <f t="shared" si="55"/>
        <v>156877295.71000001</v>
      </c>
      <c r="AY36" s="40">
        <f t="shared" si="55"/>
        <v>156490029.71000001</v>
      </c>
      <c r="AZ36" s="40">
        <f t="shared" si="55"/>
        <v>155994585.71000001</v>
      </c>
      <c r="BA36" s="40">
        <f t="shared" si="55"/>
        <v>165634861.71000001</v>
      </c>
      <c r="BB36" s="40">
        <f t="shared" si="55"/>
        <v>165586669.71000001</v>
      </c>
      <c r="BC36" s="40">
        <f t="shared" si="55"/>
        <v>165304988.71000001</v>
      </c>
      <c r="BD36" s="40">
        <f t="shared" si="55"/>
        <v>164044604.81999999</v>
      </c>
      <c r="BE36" s="40">
        <f t="shared" si="55"/>
        <v>163329710.81999999</v>
      </c>
      <c r="BF36" s="40">
        <f t="shared" si="55"/>
        <v>163138506.81999999</v>
      </c>
      <c r="BG36" s="40">
        <f t="shared" si="55"/>
        <v>162832663.81999999</v>
      </c>
      <c r="BH36" s="40">
        <f t="shared" si="55"/>
        <v>162680675.81999999</v>
      </c>
      <c r="BI36" s="40">
        <f t="shared" si="55"/>
        <v>162284373.81999999</v>
      </c>
      <c r="BJ36" s="40">
        <f t="shared" si="55"/>
        <v>161795522.81999999</v>
      </c>
      <c r="BK36" s="40">
        <f t="shared" si="55"/>
        <v>161237595.81999999</v>
      </c>
      <c r="BL36" s="40">
        <f t="shared" si="55"/>
        <v>161011031.81999999</v>
      </c>
      <c r="BM36" s="40">
        <f t="shared" si="55"/>
        <v>159948369.81</v>
      </c>
      <c r="BN36" s="40">
        <f t="shared" si="55"/>
        <v>156782600.25999999</v>
      </c>
      <c r="BO36" s="40">
        <f t="shared" si="55"/>
        <v>158339047.81</v>
      </c>
      <c r="BP36" s="40">
        <f t="shared" si="55"/>
        <v>158093057.63</v>
      </c>
      <c r="BQ36" s="40">
        <f t="shared" si="55"/>
        <v>158271992.63</v>
      </c>
      <c r="BR36" s="40">
        <f t="shared" si="55"/>
        <v>157849059.25999999</v>
      </c>
      <c r="BS36" s="40">
        <f t="shared" ref="BS36:DI36" si="56">+BS107</f>
        <v>157162468.25999999</v>
      </c>
      <c r="BT36" s="40">
        <f t="shared" si="56"/>
        <v>157202337.25999999</v>
      </c>
      <c r="BU36" s="40">
        <f t="shared" si="56"/>
        <v>157180352.25999999</v>
      </c>
      <c r="BV36" s="40">
        <f t="shared" si="56"/>
        <v>156716727.25999999</v>
      </c>
      <c r="BW36" s="40">
        <f t="shared" si="56"/>
        <v>156970669.25999999</v>
      </c>
      <c r="BX36" s="40">
        <f t="shared" si="56"/>
        <v>156880075.25999999</v>
      </c>
      <c r="BY36" s="40">
        <f t="shared" si="56"/>
        <v>156782600.25999999</v>
      </c>
      <c r="BZ36" s="40">
        <f t="shared" si="56"/>
        <v>33342012.18</v>
      </c>
      <c r="CA36" s="40">
        <f t="shared" si="56"/>
        <v>32805272.18</v>
      </c>
      <c r="CB36" s="40">
        <f t="shared" si="56"/>
        <v>32323323.030000001</v>
      </c>
      <c r="CC36" s="40">
        <f t="shared" si="56"/>
        <v>32310957.030000001</v>
      </c>
      <c r="CD36" s="40">
        <f t="shared" si="56"/>
        <v>32151849.460000001</v>
      </c>
      <c r="CE36" s="40">
        <f t="shared" si="56"/>
        <v>30894770.460000001</v>
      </c>
      <c r="CF36" s="40">
        <f t="shared" si="56"/>
        <v>30809705.460000001</v>
      </c>
      <c r="CG36" s="40">
        <f t="shared" si="56"/>
        <v>30559123.460000001</v>
      </c>
      <c r="CH36" s="40">
        <f t="shared" si="56"/>
        <v>30593003.460000001</v>
      </c>
      <c r="CI36" s="40">
        <f t="shared" si="56"/>
        <v>0</v>
      </c>
      <c r="CJ36" s="40">
        <f t="shared" si="56"/>
        <v>0</v>
      </c>
      <c r="CK36" s="40">
        <f t="shared" si="56"/>
        <v>0</v>
      </c>
      <c r="CL36" s="40">
        <f t="shared" si="56"/>
        <v>0</v>
      </c>
      <c r="CM36" s="40">
        <f t="shared" si="56"/>
        <v>0</v>
      </c>
      <c r="CN36" s="40">
        <f t="shared" si="56"/>
        <v>0</v>
      </c>
      <c r="CO36" s="40">
        <f t="shared" si="56"/>
        <v>0</v>
      </c>
      <c r="CP36" s="40">
        <f t="shared" si="56"/>
        <v>0</v>
      </c>
      <c r="CQ36" s="40">
        <f t="shared" si="56"/>
        <v>0</v>
      </c>
      <c r="CR36" s="40">
        <f t="shared" si="56"/>
        <v>0</v>
      </c>
      <c r="CS36" s="40">
        <f t="shared" si="56"/>
        <v>0</v>
      </c>
      <c r="CT36" s="40">
        <f t="shared" si="56"/>
        <v>0</v>
      </c>
      <c r="CU36" s="40">
        <f t="shared" si="56"/>
        <v>0</v>
      </c>
      <c r="CV36" s="40">
        <f t="shared" si="56"/>
        <v>0</v>
      </c>
      <c r="CW36" s="40">
        <f t="shared" si="56"/>
        <v>0</v>
      </c>
      <c r="CX36" s="40">
        <f t="shared" si="56"/>
        <v>0</v>
      </c>
      <c r="CY36" s="40">
        <f t="shared" si="56"/>
        <v>0</v>
      </c>
      <c r="CZ36" s="40">
        <f t="shared" si="56"/>
        <v>0</v>
      </c>
      <c r="DA36" s="40">
        <f t="shared" si="56"/>
        <v>0</v>
      </c>
      <c r="DB36" s="40">
        <f t="shared" si="56"/>
        <v>0</v>
      </c>
      <c r="DC36" s="40">
        <f t="shared" si="56"/>
        <v>0</v>
      </c>
      <c r="DD36" s="40">
        <f t="shared" si="56"/>
        <v>0</v>
      </c>
      <c r="DE36" s="40">
        <f t="shared" si="56"/>
        <v>0</v>
      </c>
      <c r="DF36" s="40">
        <f t="shared" si="56"/>
        <v>0</v>
      </c>
      <c r="DG36" s="40">
        <f t="shared" si="56"/>
        <v>0</v>
      </c>
      <c r="DH36" s="40">
        <f t="shared" si="56"/>
        <v>0</v>
      </c>
      <c r="DI36" s="40">
        <f t="shared" si="56"/>
        <v>0</v>
      </c>
      <c r="DJ36" s="40">
        <f t="shared" ref="DJ36:DU36" si="57">+DJ107</f>
        <v>0</v>
      </c>
      <c r="DK36" s="40">
        <f t="shared" si="57"/>
        <v>0</v>
      </c>
      <c r="DL36" s="40">
        <f t="shared" si="57"/>
        <v>0</v>
      </c>
      <c r="DM36" s="40">
        <f t="shared" si="57"/>
        <v>0</v>
      </c>
      <c r="DN36" s="40">
        <f t="shared" si="57"/>
        <v>0</v>
      </c>
      <c r="DO36" s="40">
        <f t="shared" si="57"/>
        <v>0</v>
      </c>
      <c r="DP36" s="40">
        <f t="shared" si="57"/>
        <v>0</v>
      </c>
      <c r="DQ36" s="40">
        <f t="shared" si="57"/>
        <v>0</v>
      </c>
      <c r="DR36" s="40">
        <f t="shared" si="57"/>
        <v>0</v>
      </c>
      <c r="DS36" s="40">
        <f t="shared" si="57"/>
        <v>0</v>
      </c>
      <c r="DT36" s="40">
        <f t="shared" si="57"/>
        <v>0</v>
      </c>
      <c r="DU36" s="40">
        <f t="shared" si="57"/>
        <v>0</v>
      </c>
      <c r="DV36" s="40">
        <f t="shared" si="47"/>
        <v>0</v>
      </c>
      <c r="DW36" s="40"/>
    </row>
    <row r="37" spans="1:127" outlineLevel="1" x14ac:dyDescent="0.2">
      <c r="A37" s="13">
        <f t="shared" si="5"/>
        <v>30</v>
      </c>
      <c r="B37" s="13"/>
      <c r="C37" s="16" t="s">
        <v>578</v>
      </c>
      <c r="E37" s="4">
        <v>541111362.7099998</v>
      </c>
      <c r="F37" s="4">
        <f t="shared" ref="F37:S37" si="58">+F33-SUM(F34:F36)</f>
        <v>548916606.71000004</v>
      </c>
      <c r="G37" s="4">
        <f t="shared" si="58"/>
        <v>564170718.58999991</v>
      </c>
      <c r="H37" s="4">
        <f t="shared" si="58"/>
        <v>573219697.94000006</v>
      </c>
      <c r="I37" s="4">
        <f t="shared" si="58"/>
        <v>563628577.18999982</v>
      </c>
      <c r="J37" s="4">
        <f t="shared" si="58"/>
        <v>564963128.20000005</v>
      </c>
      <c r="K37" s="4">
        <f t="shared" si="58"/>
        <v>563078934.16000009</v>
      </c>
      <c r="L37" s="4">
        <f t="shared" si="58"/>
        <v>548169301.01999998</v>
      </c>
      <c r="M37" s="4">
        <f t="shared" si="58"/>
        <v>546280652.92999995</v>
      </c>
      <c r="N37" s="4">
        <f t="shared" si="58"/>
        <v>543562533.46000016</v>
      </c>
      <c r="O37" s="4">
        <f t="shared" si="58"/>
        <v>534539527.41000009</v>
      </c>
      <c r="P37" s="4">
        <f t="shared" si="58"/>
        <v>544696007.81000006</v>
      </c>
      <c r="Q37" s="36">
        <f t="shared" si="58"/>
        <v>560196195.62</v>
      </c>
      <c r="R37" s="36">
        <f t="shared" si="58"/>
        <v>564670803.95999992</v>
      </c>
      <c r="S37" s="36">
        <f t="shared" si="58"/>
        <v>577898614.66999996</v>
      </c>
      <c r="T37" s="36">
        <f t="shared" ref="T37:AB37" si="59">+T33-SUM(T34:T35,T36:T36)</f>
        <v>586493353.3499999</v>
      </c>
      <c r="U37" s="36">
        <f t="shared" si="59"/>
        <v>575073523.46000004</v>
      </c>
      <c r="V37" s="36">
        <f t="shared" si="59"/>
        <v>580652129.43000019</v>
      </c>
      <c r="W37" s="36">
        <f t="shared" si="59"/>
        <v>579412194.37</v>
      </c>
      <c r="X37" s="36">
        <f t="shared" si="59"/>
        <v>564847872.56999981</v>
      </c>
      <c r="Y37" s="36">
        <f t="shared" si="59"/>
        <v>563474457.37</v>
      </c>
      <c r="Z37" s="36">
        <f t="shared" si="59"/>
        <v>561737712.05000007</v>
      </c>
      <c r="AA37" s="36">
        <f t="shared" si="59"/>
        <v>552327607.11000001</v>
      </c>
      <c r="AB37" s="36">
        <f t="shared" si="59"/>
        <v>564474767.83000004</v>
      </c>
      <c r="AC37" s="36">
        <f>+AC33-SUM(AC34:AC36)</f>
        <v>585199975.19999993</v>
      </c>
      <c r="AD37" s="36">
        <f>+AD33-SUM(AD34:AD36)</f>
        <v>590119633.24999976</v>
      </c>
      <c r="AE37" s="36">
        <f t="shared" ref="AE37:CJ37" si="60">+AE33-SUM(AE34:AE36)</f>
        <v>605101218.19999993</v>
      </c>
      <c r="AF37" s="36">
        <f t="shared" si="60"/>
        <v>613185357.0200001</v>
      </c>
      <c r="AG37" s="36">
        <f t="shared" si="60"/>
        <v>606344598.12</v>
      </c>
      <c r="AH37" s="36">
        <f t="shared" si="60"/>
        <v>608029980.24999976</v>
      </c>
      <c r="AI37" s="36">
        <f t="shared" si="60"/>
        <v>607760319.30999994</v>
      </c>
      <c r="AJ37" s="36">
        <f t="shared" si="60"/>
        <v>592764678.6500001</v>
      </c>
      <c r="AK37" s="36">
        <f t="shared" si="60"/>
        <v>592019358.52999997</v>
      </c>
      <c r="AL37" s="36">
        <f t="shared" si="60"/>
        <v>591354866.35000002</v>
      </c>
      <c r="AM37" s="36">
        <f t="shared" si="60"/>
        <v>582024425.83000004</v>
      </c>
      <c r="AN37" s="36">
        <f t="shared" si="60"/>
        <v>594693790.13999987</v>
      </c>
      <c r="AO37" s="36">
        <f t="shared" si="60"/>
        <v>609176750.48000002</v>
      </c>
      <c r="AP37" s="36">
        <f t="shared" si="60"/>
        <v>614072689.5999999</v>
      </c>
      <c r="AQ37" s="36">
        <f t="shared" si="60"/>
        <v>626736262.42999983</v>
      </c>
      <c r="AR37" s="36">
        <f t="shared" si="60"/>
        <v>628594241.57999969</v>
      </c>
      <c r="AS37" s="36">
        <f t="shared" si="60"/>
        <v>621080091.98000002</v>
      </c>
      <c r="AT37" s="36">
        <f t="shared" si="60"/>
        <v>621188045.9599998</v>
      </c>
      <c r="AU37" s="36">
        <f t="shared" si="60"/>
        <v>620432264.83999979</v>
      </c>
      <c r="AV37" s="36">
        <f t="shared" si="60"/>
        <v>605534153.52999985</v>
      </c>
      <c r="AW37" s="36">
        <f t="shared" si="60"/>
        <v>603903490.84999979</v>
      </c>
      <c r="AX37" s="36">
        <f t="shared" si="60"/>
        <v>604023492.24999988</v>
      </c>
      <c r="AY37" s="36">
        <f t="shared" si="60"/>
        <v>595043700.06000006</v>
      </c>
      <c r="AZ37" s="36">
        <f t="shared" si="60"/>
        <v>607089322.06999981</v>
      </c>
      <c r="BA37" s="36">
        <f t="shared" si="60"/>
        <v>614798710.91479588</v>
      </c>
      <c r="BB37" s="36">
        <f t="shared" si="60"/>
        <v>622367837.95238209</v>
      </c>
      <c r="BC37" s="36">
        <f t="shared" si="60"/>
        <v>633710713.82429588</v>
      </c>
      <c r="BD37" s="36">
        <f t="shared" si="60"/>
        <v>643958225.1143899</v>
      </c>
      <c r="BE37" s="36">
        <f t="shared" si="60"/>
        <v>635454240.29780412</v>
      </c>
      <c r="BF37" s="36">
        <f t="shared" si="60"/>
        <v>636856983.78687</v>
      </c>
      <c r="BG37" s="36">
        <f t="shared" si="60"/>
        <v>638346717.45547402</v>
      </c>
      <c r="BH37" s="36">
        <f t="shared" si="60"/>
        <v>623170809.84777796</v>
      </c>
      <c r="BI37" s="36">
        <f t="shared" si="60"/>
        <v>621133694.34965003</v>
      </c>
      <c r="BJ37" s="36">
        <f t="shared" si="60"/>
        <v>618754932.97332191</v>
      </c>
      <c r="BK37" s="36">
        <f t="shared" si="60"/>
        <v>608564788.48446393</v>
      </c>
      <c r="BL37" s="36">
        <f t="shared" si="60"/>
        <v>677122864.24556601</v>
      </c>
      <c r="BM37" s="36">
        <f t="shared" si="60"/>
        <v>696353713.25920975</v>
      </c>
      <c r="BN37" s="36">
        <f t="shared" si="60"/>
        <v>704485495.09618771</v>
      </c>
      <c r="BO37" s="36">
        <f t="shared" si="60"/>
        <v>717557371.85491979</v>
      </c>
      <c r="BP37" s="36">
        <f t="shared" si="60"/>
        <v>722461159.63231575</v>
      </c>
      <c r="BQ37" s="36">
        <f t="shared" si="60"/>
        <v>714363485.10224974</v>
      </c>
      <c r="BR37" s="36">
        <f t="shared" si="60"/>
        <v>715162372.31186187</v>
      </c>
      <c r="BS37" s="36">
        <f t="shared" si="60"/>
        <v>714454384.6121279</v>
      </c>
      <c r="BT37" s="36">
        <f t="shared" si="60"/>
        <v>698091953.10583198</v>
      </c>
      <c r="BU37" s="36">
        <f t="shared" si="60"/>
        <v>695165769.92047</v>
      </c>
      <c r="BV37" s="36">
        <f t="shared" si="60"/>
        <v>696431704.938362</v>
      </c>
      <c r="BW37" s="36">
        <f t="shared" si="60"/>
        <v>685207996.33645201</v>
      </c>
      <c r="BX37" s="36">
        <f t="shared" si="60"/>
        <v>697183058.66838205</v>
      </c>
      <c r="BY37" s="36">
        <f t="shared" si="60"/>
        <v>714850526.03315008</v>
      </c>
      <c r="BZ37" s="36">
        <f t="shared" si="60"/>
        <v>721641948.14365685</v>
      </c>
      <c r="CA37" s="36">
        <f t="shared" si="60"/>
        <v>737665279.36644089</v>
      </c>
      <c r="CB37" s="36">
        <f t="shared" si="60"/>
        <v>747544145.74568677</v>
      </c>
      <c r="CC37" s="36">
        <f t="shared" si="60"/>
        <v>739073292.57874477</v>
      </c>
      <c r="CD37" s="36">
        <f t="shared" si="60"/>
        <v>738763094.22346282</v>
      </c>
      <c r="CE37" s="36">
        <f t="shared" si="60"/>
        <v>736679083.56109929</v>
      </c>
      <c r="CF37" s="36">
        <f t="shared" si="60"/>
        <v>719188574.54007089</v>
      </c>
      <c r="CG37" s="36">
        <f t="shared" si="60"/>
        <v>716064116.47956121</v>
      </c>
      <c r="CH37" s="36">
        <f t="shared" si="60"/>
        <v>714858662.4394505</v>
      </c>
      <c r="CI37" s="36">
        <f t="shared" si="60"/>
        <v>749409869.02475286</v>
      </c>
      <c r="CJ37" s="36">
        <f t="shared" si="60"/>
        <v>762949354.41137087</v>
      </c>
      <c r="CK37" s="36">
        <f>+CK33-SUM(CK34:CK36)</f>
        <v>720703298.59467888</v>
      </c>
      <c r="CL37" s="36">
        <f>+CL33-SUM(CL34:CL36)</f>
        <v>741401549.58765948</v>
      </c>
      <c r="CM37" s="36">
        <f t="shared" ref="CM37:DI37" si="61">+CM33-SUM(CM34:CM36)</f>
        <v>747701219.46485245</v>
      </c>
      <c r="CN37" s="36">
        <f t="shared" si="61"/>
        <v>747442410.44061232</v>
      </c>
      <c r="CO37" s="36">
        <f t="shared" si="61"/>
        <v>753082951.91026866</v>
      </c>
      <c r="CP37" s="36">
        <f t="shared" si="61"/>
        <v>737424483.11944389</v>
      </c>
      <c r="CQ37" s="36">
        <f t="shared" si="61"/>
        <v>830176986.81847227</v>
      </c>
      <c r="CR37" s="36">
        <f t="shared" si="61"/>
        <v>823886959.13069975</v>
      </c>
      <c r="CS37" s="36">
        <f t="shared" si="61"/>
        <v>804638974.24959195</v>
      </c>
      <c r="CT37" s="36">
        <f t="shared" si="61"/>
        <v>798975925.18485332</v>
      </c>
      <c r="CU37" s="36">
        <f t="shared" si="61"/>
        <v>801855435.98576963</v>
      </c>
      <c r="CV37" s="36">
        <f t="shared" si="61"/>
        <v>803841451.22725761</v>
      </c>
      <c r="CW37" s="36">
        <f t="shared" si="61"/>
        <v>822396768.47508216</v>
      </c>
      <c r="CX37" s="36">
        <f t="shared" si="61"/>
        <v>844992113.17212331</v>
      </c>
      <c r="CY37" s="36">
        <f t="shared" si="61"/>
        <v>849218800.42278361</v>
      </c>
      <c r="CZ37" s="36">
        <f t="shared" si="61"/>
        <v>857858010.68101943</v>
      </c>
      <c r="DA37" s="36">
        <f t="shared" si="61"/>
        <v>861339854.9089818</v>
      </c>
      <c r="DB37" s="36">
        <f t="shared" si="61"/>
        <v>845245991.68882251</v>
      </c>
      <c r="DC37" s="36">
        <f t="shared" si="61"/>
        <v>839437549.51688242</v>
      </c>
      <c r="DD37" s="36">
        <f t="shared" si="61"/>
        <v>830907304.73708606</v>
      </c>
      <c r="DE37" s="36">
        <f t="shared" si="61"/>
        <v>810200544.07440364</v>
      </c>
      <c r="DF37" s="36">
        <f t="shared" si="61"/>
        <v>805543627.41955566</v>
      </c>
      <c r="DG37" s="36">
        <f t="shared" si="61"/>
        <v>805585192.34331048</v>
      </c>
      <c r="DH37" s="36">
        <f t="shared" si="61"/>
        <v>809612267.10188162</v>
      </c>
      <c r="DI37" s="36">
        <f t="shared" si="61"/>
        <v>835214333.1572206</v>
      </c>
      <c r="DJ37" s="36">
        <f t="shared" ref="DJ37:DU37" si="62">+DJ33-SUM(DJ34:DJ36)</f>
        <v>860915951.04641736</v>
      </c>
      <c r="DK37" s="36">
        <f t="shared" si="62"/>
        <v>870861025.93334162</v>
      </c>
      <c r="DL37" s="36">
        <f t="shared" si="62"/>
        <v>881606789.12552881</v>
      </c>
      <c r="DM37" s="36">
        <f t="shared" si="62"/>
        <v>887765096.49378121</v>
      </c>
      <c r="DN37" s="36">
        <f t="shared" si="62"/>
        <v>873445101.05961967</v>
      </c>
      <c r="DO37" s="36">
        <f t="shared" si="62"/>
        <v>868449970.14972079</v>
      </c>
      <c r="DP37" s="36">
        <f t="shared" si="62"/>
        <v>861071058.20374727</v>
      </c>
      <c r="DQ37" s="36">
        <f t="shared" si="62"/>
        <v>841747599.45247781</v>
      </c>
      <c r="DR37" s="36">
        <f t="shared" si="62"/>
        <v>835817950.42387879</v>
      </c>
      <c r="DS37" s="36">
        <f t="shared" si="62"/>
        <v>848312512.3692075</v>
      </c>
      <c r="DT37" s="36">
        <f t="shared" si="62"/>
        <v>942003840.39217818</v>
      </c>
      <c r="DU37" s="36">
        <f t="shared" si="62"/>
        <v>978170500.51900482</v>
      </c>
      <c r="DV37" s="36">
        <f t="shared" si="47"/>
        <v>873224109.29066753</v>
      </c>
      <c r="DW37" s="40"/>
    </row>
    <row r="38" spans="1:127" ht="13.5" outlineLevel="1" thickBot="1" x14ac:dyDescent="0.25">
      <c r="A38" s="13">
        <f t="shared" si="5"/>
        <v>31</v>
      </c>
      <c r="B38" s="13"/>
      <c r="C38" s="13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</row>
    <row r="39" spans="1:127" ht="13.5" outlineLevel="1" thickBot="1" x14ac:dyDescent="0.25">
      <c r="A39" s="13">
        <f t="shared" si="5"/>
        <v>32</v>
      </c>
      <c r="B39" s="13"/>
      <c r="C39" s="30" t="s">
        <v>579</v>
      </c>
      <c r="D39" s="31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64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/>
      <c r="DL39" s="73"/>
      <c r="DM39" s="73"/>
      <c r="DN39" s="73"/>
      <c r="DO39" s="73"/>
      <c r="DP39" s="73"/>
      <c r="DQ39" s="73"/>
      <c r="DR39" s="73"/>
      <c r="DS39" s="73"/>
      <c r="DT39" s="73"/>
      <c r="DU39" s="73"/>
    </row>
    <row r="40" spans="1:127" outlineLevel="1" x14ac:dyDescent="0.2">
      <c r="A40" s="13">
        <f t="shared" si="5"/>
        <v>33</v>
      </c>
      <c r="B40" s="13"/>
      <c r="C40" s="16" t="s">
        <v>580</v>
      </c>
      <c r="E40" s="4">
        <v>0</v>
      </c>
      <c r="F40" s="4">
        <f t="shared" ref="F40:W40" si="63">+F41+F42-SUM(F45:F92)</f>
        <v>0</v>
      </c>
      <c r="G40" s="4">
        <f t="shared" si="63"/>
        <v>0</v>
      </c>
      <c r="H40" s="4">
        <f t="shared" si="63"/>
        <v>0</v>
      </c>
      <c r="I40" s="4">
        <f t="shared" si="63"/>
        <v>0</v>
      </c>
      <c r="J40" s="4">
        <f t="shared" si="63"/>
        <v>0</v>
      </c>
      <c r="K40" s="4">
        <f t="shared" si="63"/>
        <v>0</v>
      </c>
      <c r="L40" s="4">
        <f t="shared" si="63"/>
        <v>0</v>
      </c>
      <c r="M40" s="4">
        <f t="shared" si="63"/>
        <v>0</v>
      </c>
      <c r="N40" s="4">
        <f t="shared" si="63"/>
        <v>0</v>
      </c>
      <c r="O40" s="4">
        <f t="shared" si="63"/>
        <v>0</v>
      </c>
      <c r="P40" s="4">
        <f t="shared" si="63"/>
        <v>0</v>
      </c>
      <c r="Q40" s="4">
        <f t="shared" si="63"/>
        <v>0</v>
      </c>
      <c r="R40" s="4">
        <f t="shared" si="63"/>
        <v>0</v>
      </c>
      <c r="S40" s="4">
        <f t="shared" si="63"/>
        <v>0</v>
      </c>
      <c r="T40" s="4">
        <f t="shared" si="63"/>
        <v>0</v>
      </c>
      <c r="U40" s="4">
        <f t="shared" si="63"/>
        <v>0</v>
      </c>
      <c r="V40" s="4">
        <f t="shared" si="63"/>
        <v>0</v>
      </c>
      <c r="W40" s="4">
        <f t="shared" si="63"/>
        <v>0</v>
      </c>
      <c r="X40" s="4">
        <f t="shared" ref="X40:BC40" si="64">+X41+X42-SUM(X45:X104)</f>
        <v>0</v>
      </c>
      <c r="Y40" s="4">
        <f t="shared" si="64"/>
        <v>0</v>
      </c>
      <c r="Z40" s="4">
        <f t="shared" si="64"/>
        <v>0</v>
      </c>
      <c r="AA40" s="4">
        <f t="shared" si="64"/>
        <v>0</v>
      </c>
      <c r="AB40" s="4">
        <f t="shared" si="64"/>
        <v>0</v>
      </c>
      <c r="AC40" s="4">
        <f t="shared" si="64"/>
        <v>0</v>
      </c>
      <c r="AD40" s="4">
        <f t="shared" si="64"/>
        <v>0</v>
      </c>
      <c r="AE40" s="4">
        <f t="shared" si="64"/>
        <v>0</v>
      </c>
      <c r="AF40" s="4">
        <f t="shared" si="64"/>
        <v>0</v>
      </c>
      <c r="AG40" s="4">
        <f t="shared" si="64"/>
        <v>0</v>
      </c>
      <c r="AH40" s="4">
        <f t="shared" si="64"/>
        <v>0</v>
      </c>
      <c r="AI40" s="4">
        <f t="shared" si="64"/>
        <v>0</v>
      </c>
      <c r="AJ40" s="4">
        <f t="shared" si="64"/>
        <v>0</v>
      </c>
      <c r="AK40" s="4">
        <f t="shared" si="64"/>
        <v>0</v>
      </c>
      <c r="AL40" s="4">
        <f t="shared" si="64"/>
        <v>0</v>
      </c>
      <c r="AM40" s="4">
        <f t="shared" si="64"/>
        <v>0</v>
      </c>
      <c r="AN40" s="4">
        <f t="shared" si="64"/>
        <v>0</v>
      </c>
      <c r="AO40" s="4">
        <f t="shared" si="64"/>
        <v>0</v>
      </c>
      <c r="AP40" s="4">
        <f t="shared" si="64"/>
        <v>0</v>
      </c>
      <c r="AQ40" s="4">
        <f t="shared" si="64"/>
        <v>0</v>
      </c>
      <c r="AR40" s="4">
        <f t="shared" si="64"/>
        <v>0</v>
      </c>
      <c r="AS40" s="4">
        <f t="shared" si="64"/>
        <v>0</v>
      </c>
      <c r="AT40" s="4">
        <f t="shared" si="64"/>
        <v>0</v>
      </c>
      <c r="AU40" s="4">
        <f t="shared" si="64"/>
        <v>0</v>
      </c>
      <c r="AV40" s="4">
        <f t="shared" si="64"/>
        <v>0</v>
      </c>
      <c r="AW40" s="4">
        <f t="shared" si="64"/>
        <v>0</v>
      </c>
      <c r="AX40" s="4">
        <f t="shared" si="64"/>
        <v>0</v>
      </c>
      <c r="AY40" s="4">
        <f t="shared" si="64"/>
        <v>0</v>
      </c>
      <c r="AZ40" s="4">
        <f t="shared" si="64"/>
        <v>0</v>
      </c>
      <c r="BA40" s="4">
        <f t="shared" si="64"/>
        <v>922520.00520372391</v>
      </c>
      <c r="BB40" s="4">
        <f t="shared" si="64"/>
        <v>932772.32761788368</v>
      </c>
      <c r="BC40" s="4">
        <f t="shared" si="64"/>
        <v>947495.48570394516</v>
      </c>
      <c r="BD40" s="4">
        <f t="shared" ref="BD40:CJ40" si="65">+BD41+BD42-SUM(BD45:BD104)</f>
        <v>957098.45561027527</v>
      </c>
      <c r="BE40" s="4">
        <f t="shared" si="65"/>
        <v>979331.33219575882</v>
      </c>
      <c r="BF40" s="4">
        <f t="shared" si="65"/>
        <v>1007570.9531302452</v>
      </c>
      <c r="BG40" s="4">
        <f t="shared" si="65"/>
        <v>1040091.8345258236</v>
      </c>
      <c r="BH40" s="4">
        <f t="shared" si="65"/>
        <v>1074725.3422219753</v>
      </c>
      <c r="BI40" s="4">
        <f t="shared" si="65"/>
        <v>1110884.2703499794</v>
      </c>
      <c r="BJ40" s="4">
        <f t="shared" si="65"/>
        <v>1147783.2866780758</v>
      </c>
      <c r="BK40" s="4">
        <f t="shared" si="65"/>
        <v>1192176.0255358219</v>
      </c>
      <c r="BL40" s="4">
        <f t="shared" si="65"/>
        <v>1216485.574434042</v>
      </c>
      <c r="BM40" s="4">
        <f t="shared" si="65"/>
        <v>1257596.9107899666</v>
      </c>
      <c r="BN40" s="4">
        <f t="shared" si="65"/>
        <v>1301863.0638122559</v>
      </c>
      <c r="BO40" s="4">
        <f t="shared" si="65"/>
        <v>1349615.8150801659</v>
      </c>
      <c r="BP40" s="4">
        <f t="shared" si="65"/>
        <v>1398716.3176841736</v>
      </c>
      <c r="BQ40" s="4">
        <f t="shared" si="65"/>
        <v>1451141.5177502632</v>
      </c>
      <c r="BR40" s="4">
        <f t="shared" si="65"/>
        <v>1507035.958137989</v>
      </c>
      <c r="BS40" s="4">
        <f t="shared" si="65"/>
        <v>1563673.7178719044</v>
      </c>
      <c r="BT40" s="4">
        <f t="shared" si="65"/>
        <v>1622578.3641681671</v>
      </c>
      <c r="BU40" s="4">
        <f t="shared" si="65"/>
        <v>1683617.759529829</v>
      </c>
      <c r="BV40" s="4">
        <f t="shared" si="65"/>
        <v>1749123.2816381454</v>
      </c>
      <c r="BW40" s="4">
        <f t="shared" si="65"/>
        <v>1813438.7235481739</v>
      </c>
      <c r="BX40" s="4">
        <f t="shared" si="65"/>
        <v>1867152.6516180038</v>
      </c>
      <c r="BY40" s="4">
        <f t="shared" si="65"/>
        <v>1923871.9568500519</v>
      </c>
      <c r="BZ40" s="4">
        <f t="shared" si="65"/>
        <v>1341624.4963431358</v>
      </c>
      <c r="CA40" s="4">
        <f t="shared" si="65"/>
        <v>1385703.2335591316</v>
      </c>
      <c r="CB40" s="4">
        <f t="shared" si="65"/>
        <v>1430707.1143131256</v>
      </c>
      <c r="CC40" s="4">
        <f t="shared" si="65"/>
        <v>1478459.9212553501</v>
      </c>
      <c r="CD40" s="4">
        <f t="shared" si="65"/>
        <v>1527923.0265371799</v>
      </c>
      <c r="CE40" s="4">
        <f t="shared" si="65"/>
        <v>1578965.738900423</v>
      </c>
      <c r="CF40" s="4">
        <f t="shared" si="65"/>
        <v>1631398.2499294281</v>
      </c>
      <c r="CG40" s="4">
        <f t="shared" si="65"/>
        <v>1682845.6604390144</v>
      </c>
      <c r="CH40" s="4">
        <f t="shared" si="65"/>
        <v>1734134.4305496216</v>
      </c>
      <c r="CI40" s="4">
        <f t="shared" si="65"/>
        <v>1784604.2152471542</v>
      </c>
      <c r="CJ40" s="4">
        <f t="shared" si="65"/>
        <v>1827607.2886292934</v>
      </c>
      <c r="CK40" s="4">
        <f>+CK41+CK42-SUM(CK45:CK104)</f>
        <v>1862683.4053211212</v>
      </c>
      <c r="CL40" s="4">
        <f t="shared" ref="CL40:DI40" si="66">+CL41+CL42-SUM(CL45:CL104)</f>
        <v>1896083.4323406219</v>
      </c>
      <c r="CM40" s="4">
        <f t="shared" si="66"/>
        <v>1931892.1351475716</v>
      </c>
      <c r="CN40" s="4">
        <f t="shared" si="66"/>
        <v>128661.14938759804</v>
      </c>
      <c r="CO40" s="4">
        <f t="shared" si="66"/>
        <v>660410.70973110199</v>
      </c>
      <c r="CP40" s="4">
        <f t="shared" si="66"/>
        <v>-6227.4194440841675</v>
      </c>
      <c r="CQ40" s="4">
        <f t="shared" si="66"/>
        <v>23071.731527805328</v>
      </c>
      <c r="CR40" s="4">
        <f t="shared" si="66"/>
        <v>20162.539300441742</v>
      </c>
      <c r="CS40" s="4">
        <f t="shared" si="66"/>
        <v>16988.270408153534</v>
      </c>
      <c r="CT40" s="4">
        <f t="shared" si="66"/>
        <v>8028.6051466464996</v>
      </c>
      <c r="CU40" s="4">
        <f t="shared" si="66"/>
        <v>3368.9542303085327</v>
      </c>
      <c r="CV40" s="4">
        <f t="shared" si="66"/>
        <v>86085.662742137909</v>
      </c>
      <c r="CW40" s="4">
        <f t="shared" si="66"/>
        <v>74351.584918022156</v>
      </c>
      <c r="CX40" s="4">
        <f t="shared" si="66"/>
        <v>62983.297876834869</v>
      </c>
      <c r="CY40" s="4">
        <f t="shared" si="66"/>
        <v>54168.787216901779</v>
      </c>
      <c r="CZ40" s="4">
        <f t="shared" si="66"/>
        <v>44209.468980789185</v>
      </c>
      <c r="DA40" s="4">
        <f t="shared" si="66"/>
        <v>36298.901018381119</v>
      </c>
      <c r="DB40" s="4">
        <f t="shared" si="66"/>
        <v>30260.531177759171</v>
      </c>
      <c r="DC40" s="4">
        <f t="shared" si="66"/>
        <v>25379.153117656708</v>
      </c>
      <c r="DD40" s="4">
        <f t="shared" si="66"/>
        <v>21457.472913980484</v>
      </c>
      <c r="DE40" s="4">
        <f t="shared" si="66"/>
        <v>17990.715596199036</v>
      </c>
      <c r="DF40" s="4">
        <f t="shared" si="66"/>
        <v>14418.410444259644</v>
      </c>
      <c r="DG40" s="4">
        <f t="shared" si="66"/>
        <v>8856.5666897296906</v>
      </c>
      <c r="DH40" s="4">
        <f t="shared" si="66"/>
        <v>10456.748118400574</v>
      </c>
      <c r="DI40" s="4">
        <f t="shared" si="66"/>
        <v>11446.182779550552</v>
      </c>
      <c r="DJ40" s="4">
        <f t="shared" ref="DJ40:DU40" si="67">+DJ41+DJ42-SUM(DJ45:DJ104)</f>
        <v>12993.533582925797</v>
      </c>
      <c r="DK40" s="4">
        <f t="shared" si="67"/>
        <v>14598.756658554077</v>
      </c>
      <c r="DL40" s="4">
        <f t="shared" si="67"/>
        <v>15688.454471111298</v>
      </c>
      <c r="DM40" s="4">
        <f t="shared" si="67"/>
        <v>17446.736218929291</v>
      </c>
      <c r="DN40" s="4">
        <f t="shared" si="67"/>
        <v>19697.260380506516</v>
      </c>
      <c r="DO40" s="4">
        <f t="shared" si="67"/>
        <v>21979.090279340744</v>
      </c>
      <c r="DP40" s="4">
        <f t="shared" si="67"/>
        <v>21129.636252880096</v>
      </c>
      <c r="DQ40" s="4">
        <f t="shared" si="67"/>
        <v>24650.077522277832</v>
      </c>
      <c r="DR40" s="4">
        <f t="shared" si="67"/>
        <v>28104.556121349335</v>
      </c>
      <c r="DS40" s="4">
        <f t="shared" si="67"/>
        <v>31642.560792446136</v>
      </c>
      <c r="DT40" s="4">
        <f t="shared" si="67"/>
        <v>159877.32782173157</v>
      </c>
      <c r="DU40" s="4">
        <f t="shared" si="67"/>
        <v>134637.86099529266</v>
      </c>
      <c r="DV40" s="327" t="s">
        <v>2804</v>
      </c>
      <c r="DW40" s="2"/>
    </row>
    <row r="41" spans="1:127" outlineLevel="1" x14ac:dyDescent="0.2">
      <c r="A41" s="13">
        <f t="shared" si="5"/>
        <v>34</v>
      </c>
      <c r="B41" s="13"/>
      <c r="C41" s="16" t="s">
        <v>2228</v>
      </c>
      <c r="E41" s="4">
        <v>-714487446.25999999</v>
      </c>
      <c r="F41" s="4">
        <f t="shared" ref="F41:AB41" si="68">SUM(F45:F63)</f>
        <v>-721984269.25999999</v>
      </c>
      <c r="G41" s="4">
        <f t="shared" si="68"/>
        <v>-736870008.13999999</v>
      </c>
      <c r="H41" s="4">
        <f t="shared" si="68"/>
        <v>-745970058.49000001</v>
      </c>
      <c r="I41" s="4">
        <f t="shared" si="68"/>
        <v>-738119640.73999989</v>
      </c>
      <c r="J41" s="4">
        <f t="shared" si="68"/>
        <v>-739213135.75</v>
      </c>
      <c r="K41" s="4">
        <f t="shared" si="68"/>
        <v>-737569333.3900001</v>
      </c>
      <c r="L41" s="4">
        <f t="shared" si="68"/>
        <v>-722455792.25</v>
      </c>
      <c r="M41" s="4">
        <f t="shared" si="68"/>
        <v>-720381482.05999994</v>
      </c>
      <c r="N41" s="4">
        <f t="shared" si="68"/>
        <v>-717559072.59000015</v>
      </c>
      <c r="O41" s="4">
        <f t="shared" si="68"/>
        <v>-708323944.54000008</v>
      </c>
      <c r="P41" s="4">
        <f t="shared" si="68"/>
        <v>-718501466.94000006</v>
      </c>
      <c r="Q41" s="4">
        <f t="shared" si="68"/>
        <v>-733830283.75</v>
      </c>
      <c r="R41" s="4">
        <f t="shared" si="68"/>
        <v>-738379166.08999991</v>
      </c>
      <c r="S41" s="4">
        <f t="shared" si="68"/>
        <v>-751442099.79999995</v>
      </c>
      <c r="T41" s="4">
        <f t="shared" si="68"/>
        <v>-760165971.4799999</v>
      </c>
      <c r="U41" s="4">
        <f t="shared" si="68"/>
        <v>-748645593.59000003</v>
      </c>
      <c r="V41" s="4">
        <f t="shared" si="68"/>
        <v>-750049783.56000018</v>
      </c>
      <c r="W41" s="4">
        <f t="shared" si="68"/>
        <v>-748548671.5</v>
      </c>
      <c r="X41" s="4">
        <f t="shared" si="68"/>
        <v>-733837748.69999981</v>
      </c>
      <c r="Y41" s="4">
        <f t="shared" si="68"/>
        <v>-732252524.5</v>
      </c>
      <c r="Z41" s="4">
        <f t="shared" si="68"/>
        <v>-730291076.18000007</v>
      </c>
      <c r="AA41" s="4">
        <f t="shared" si="68"/>
        <v>-720736884.24000001</v>
      </c>
      <c r="AB41" s="4">
        <f t="shared" si="68"/>
        <v>-732656075.96000004</v>
      </c>
      <c r="AC41" s="4">
        <f t="shared" ref="AC41:AZ41" si="69">SUM(AC45:AC69)</f>
        <v>-753092019.32999992</v>
      </c>
      <c r="AD41" s="4">
        <f t="shared" si="69"/>
        <v>-757967517.37999976</v>
      </c>
      <c r="AE41" s="4">
        <f t="shared" si="69"/>
        <v>-772802382.18999994</v>
      </c>
      <c r="AF41" s="4">
        <f t="shared" si="69"/>
        <v>-780387734.8900001</v>
      </c>
      <c r="AG41" s="4">
        <f t="shared" si="69"/>
        <v>-772554697.99000001</v>
      </c>
      <c r="AH41" s="4">
        <f t="shared" si="69"/>
        <v>-773346360.11999977</v>
      </c>
      <c r="AI41" s="4">
        <f t="shared" si="69"/>
        <v>-772051434.99000001</v>
      </c>
      <c r="AJ41" s="4">
        <f t="shared" si="69"/>
        <v>-756410666.33000004</v>
      </c>
      <c r="AK41" s="4">
        <f t="shared" si="69"/>
        <v>-755163649.21000004</v>
      </c>
      <c r="AL41" s="4">
        <f t="shared" si="69"/>
        <v>-753497691.57000005</v>
      </c>
      <c r="AM41" s="4">
        <f t="shared" si="69"/>
        <v>-743335790.05000007</v>
      </c>
      <c r="AN41" s="4">
        <f t="shared" si="69"/>
        <v>-754992076.3599999</v>
      </c>
      <c r="AO41" s="4">
        <f t="shared" si="69"/>
        <v>-768855090.34000003</v>
      </c>
      <c r="AP41" s="4">
        <f t="shared" si="69"/>
        <v>-773222404.45999992</v>
      </c>
      <c r="AQ41" s="4">
        <f t="shared" si="69"/>
        <v>-785257822.28999984</v>
      </c>
      <c r="AR41" s="4">
        <f t="shared" si="69"/>
        <v>-786547676.77999973</v>
      </c>
      <c r="AS41" s="4">
        <f t="shared" si="69"/>
        <v>-778440272.32000005</v>
      </c>
      <c r="AT41" s="4">
        <f t="shared" si="69"/>
        <v>-780107113.29999983</v>
      </c>
      <c r="AU41" s="4">
        <f t="shared" si="69"/>
        <v>-778826979.17999983</v>
      </c>
      <c r="AV41" s="4">
        <f t="shared" si="69"/>
        <v>-763588872.86999989</v>
      </c>
      <c r="AW41" s="4">
        <f t="shared" si="69"/>
        <v>-761592826.18999982</v>
      </c>
      <c r="AX41" s="4">
        <f t="shared" si="69"/>
        <v>-761367991.58999991</v>
      </c>
      <c r="AY41" s="4">
        <f t="shared" si="69"/>
        <v>-752000933.4000001</v>
      </c>
      <c r="AZ41" s="4">
        <f t="shared" si="69"/>
        <v>-763550850.40999985</v>
      </c>
      <c r="BA41" s="4">
        <f>SUM(BA45:BA69)-((SUM(BA64:BA69)*0.076)+((SUM(BA64:BA69)-(SUM(BA64:BA69)*0.076))*0.35))</f>
        <v>-780832633.25479591</v>
      </c>
      <c r="BB41" s="4">
        <f>SUM(BB45:BB69)-((SUM(BB64:BB69)*0.076)+((SUM(BB64:BB69)-(SUM(BB64:BB69)*0.076))*0.35))</f>
        <v>-788353568.29238212</v>
      </c>
      <c r="BC41" s="4">
        <f t="shared" ref="BC41:BM41" si="70">SUM(BC45:BC69)-((SUM(BC64:BC69)*0.076)+((SUM(BC64:BC69)-(SUM(BC64:BC69)*0.076))*0.35))</f>
        <v>-799413868.16429591</v>
      </c>
      <c r="BD41" s="4">
        <f t="shared" si="70"/>
        <v>-808394658.56438982</v>
      </c>
      <c r="BE41" s="4">
        <f t="shared" si="70"/>
        <v>-799175640.74780405</v>
      </c>
      <c r="BF41" s="4">
        <f t="shared" si="70"/>
        <v>-800385497.67686999</v>
      </c>
      <c r="BG41" s="4">
        <f t="shared" si="70"/>
        <v>-801562902.345474</v>
      </c>
      <c r="BH41" s="4">
        <f t="shared" si="70"/>
        <v>-786235006.73777795</v>
      </c>
      <c r="BI41" s="4">
        <f t="shared" si="70"/>
        <v>-783801514.23965001</v>
      </c>
      <c r="BJ41" s="4">
        <f t="shared" si="70"/>
        <v>-780927565.8633219</v>
      </c>
      <c r="BK41" s="4">
        <f t="shared" si="70"/>
        <v>-770179494.37446392</v>
      </c>
      <c r="BL41" s="4">
        <f t="shared" si="70"/>
        <v>-838510930.135566</v>
      </c>
      <c r="BM41" s="4">
        <f t="shared" si="70"/>
        <v>-856501382.41920972</v>
      </c>
      <c r="BN41" s="4">
        <f t="shared" ref="BN41:BY41" si="71">SUM(BN45:BN69)-((SUM(BN64:BN69)*0.076)+((SUM(BN64:BN69)-(SUM(BN64:BN69)*0.076))*0.35))</f>
        <v>-861580658.82618773</v>
      </c>
      <c r="BO41" s="4">
        <f t="shared" si="71"/>
        <v>-876175604.01491976</v>
      </c>
      <c r="BP41" s="4">
        <f t="shared" si="71"/>
        <v>-880829844.61231577</v>
      </c>
      <c r="BQ41" s="4">
        <f t="shared" si="71"/>
        <v>-872911105.08224976</v>
      </c>
      <c r="BR41" s="4">
        <f t="shared" si="71"/>
        <v>-873287058.92186189</v>
      </c>
      <c r="BS41" s="4">
        <f t="shared" si="71"/>
        <v>-871891504.46212792</v>
      </c>
      <c r="BT41" s="4">
        <f t="shared" si="71"/>
        <v>-855568941.955832</v>
      </c>
      <c r="BU41" s="4">
        <f t="shared" si="71"/>
        <v>-852620773.77047002</v>
      </c>
      <c r="BV41" s="4">
        <f t="shared" si="71"/>
        <v>-853423681.96836197</v>
      </c>
      <c r="BW41" s="4">
        <f t="shared" si="71"/>
        <v>-842453597.36645198</v>
      </c>
      <c r="BX41" s="4">
        <f t="shared" si="71"/>
        <v>-854338065.69838202</v>
      </c>
      <c r="BY41" s="4">
        <f t="shared" si="71"/>
        <v>-871945689.7631501</v>
      </c>
      <c r="BZ41" s="4">
        <f>SUM(BZ45:BZ69)-((SUM(BZ64:BZ69)*0.076)+((SUM(BZ64:BZ69)-(SUM(BZ64:BZ69)*0.076))*0.21))</f>
        <v>-755296443.79365683</v>
      </c>
      <c r="CA41" s="4">
        <f t="shared" ref="CA41:CJ41" si="72">SUM(CA45:CA69)-((SUM(CA64:CA69)*0.076)+((SUM(CA64:CA69)-(SUM(CA64:CA69)*0.076))*0.21))</f>
        <v>-770783115.01644087</v>
      </c>
      <c r="CB41" s="4">
        <f t="shared" si="72"/>
        <v>-780183331.19568682</v>
      </c>
      <c r="CC41" s="4">
        <f t="shared" si="72"/>
        <v>-771700112.02874482</v>
      </c>
      <c r="CD41" s="4">
        <f t="shared" si="72"/>
        <v>-771230808.21346283</v>
      </c>
      <c r="CE41" s="4">
        <f t="shared" si="72"/>
        <v>-767905510.5510993</v>
      </c>
      <c r="CF41" s="4">
        <f t="shared" si="72"/>
        <v>-750333805.5300709</v>
      </c>
      <c r="CG41" s="4">
        <f t="shared" si="72"/>
        <v>-746962215.46956122</v>
      </c>
      <c r="CH41" s="4">
        <f t="shared" si="72"/>
        <v>-745800142.42945051</v>
      </c>
      <c r="CI41" s="4">
        <f t="shared" si="72"/>
        <v>-749409869.02475286</v>
      </c>
      <c r="CJ41" s="4">
        <f t="shared" si="72"/>
        <v>-762949354.41137087</v>
      </c>
      <c r="CK41" s="4">
        <f>SUM(CK45:CK69)-((SUM(CK64:CK69)*0.076)+((SUM(CK64:CK69)-(SUM(CK64:CK69)*0.076))*0.21))</f>
        <v>-720703298.59467888</v>
      </c>
      <c r="CL41" s="4">
        <f t="shared" ref="CL41:DI41" si="73">SUM(CL45:CL69)-((SUM(CL64:CL69)*0.076)+((SUM(CL64:CL69)-(SUM(CL64:CL69)*0.076))*0.21))</f>
        <v>-741401549.58765948</v>
      </c>
      <c r="CM41" s="4">
        <f t="shared" si="73"/>
        <v>-747701219.46485245</v>
      </c>
      <c r="CN41" s="4">
        <f t="shared" si="73"/>
        <v>-747442410.44061232</v>
      </c>
      <c r="CO41" s="4">
        <f t="shared" si="73"/>
        <v>-753082951.91026866</v>
      </c>
      <c r="CP41" s="4">
        <f t="shared" si="73"/>
        <v>-737424483.11944389</v>
      </c>
      <c r="CQ41" s="4">
        <f t="shared" si="73"/>
        <v>-830176986.81847227</v>
      </c>
      <c r="CR41" s="4">
        <f t="shared" si="73"/>
        <v>-823886959.13069975</v>
      </c>
      <c r="CS41" s="4">
        <f t="shared" si="73"/>
        <v>-804638974.24959195</v>
      </c>
      <c r="CT41" s="4">
        <f t="shared" si="73"/>
        <v>-798975925.18485332</v>
      </c>
      <c r="CU41" s="4">
        <f t="shared" si="73"/>
        <v>-801855435.98576963</v>
      </c>
      <c r="CV41" s="4">
        <f t="shared" si="73"/>
        <v>-803841451.22725761</v>
      </c>
      <c r="CW41" s="4">
        <f t="shared" si="73"/>
        <v>-822396768.47508216</v>
      </c>
      <c r="CX41" s="4">
        <f t="shared" si="73"/>
        <v>-844992113.17212331</v>
      </c>
      <c r="CY41" s="4">
        <f t="shared" si="73"/>
        <v>-849218800.42278361</v>
      </c>
      <c r="CZ41" s="4">
        <f t="shared" si="73"/>
        <v>-857858010.68101943</v>
      </c>
      <c r="DA41" s="4">
        <f t="shared" si="73"/>
        <v>-861339854.9089818</v>
      </c>
      <c r="DB41" s="4">
        <f t="shared" si="73"/>
        <v>-845245991.68882251</v>
      </c>
      <c r="DC41" s="4">
        <f t="shared" si="73"/>
        <v>-839437549.51688242</v>
      </c>
      <c r="DD41" s="4">
        <f t="shared" si="73"/>
        <v>-830907304.73708606</v>
      </c>
      <c r="DE41" s="4">
        <f t="shared" si="73"/>
        <v>-810200544.07440364</v>
      </c>
      <c r="DF41" s="4">
        <f t="shared" si="73"/>
        <v>-805543627.41955566</v>
      </c>
      <c r="DG41" s="4">
        <f t="shared" si="73"/>
        <v>-805585192.34331048</v>
      </c>
      <c r="DH41" s="4">
        <f t="shared" si="73"/>
        <v>-809612267.10188162</v>
      </c>
      <c r="DI41" s="4">
        <f t="shared" si="73"/>
        <v>-835214333.1572206</v>
      </c>
      <c r="DJ41" s="4">
        <f t="shared" ref="DJ41:DU41" si="74">SUM(DJ45:DJ69)-((SUM(DJ64:DJ69)*0.076)+((SUM(DJ64:DJ69)-(SUM(DJ64:DJ69)*0.076))*0.21))</f>
        <v>-860915951.04641736</v>
      </c>
      <c r="DK41" s="4">
        <f t="shared" si="74"/>
        <v>-870861025.93334162</v>
      </c>
      <c r="DL41" s="4">
        <f t="shared" si="74"/>
        <v>-881606789.12552881</v>
      </c>
      <c r="DM41" s="4">
        <f t="shared" si="74"/>
        <v>-887765096.49378121</v>
      </c>
      <c r="DN41" s="4">
        <f t="shared" si="74"/>
        <v>-873445101.05961967</v>
      </c>
      <c r="DO41" s="4">
        <f t="shared" si="74"/>
        <v>-868449970.14972079</v>
      </c>
      <c r="DP41" s="4">
        <f t="shared" si="74"/>
        <v>-861071058.20374727</v>
      </c>
      <c r="DQ41" s="4">
        <f t="shared" si="74"/>
        <v>-841747599.45247781</v>
      </c>
      <c r="DR41" s="4">
        <f t="shared" si="74"/>
        <v>-835817950.42387879</v>
      </c>
      <c r="DS41" s="4">
        <f t="shared" si="74"/>
        <v>-848312512.3692075</v>
      </c>
      <c r="DT41" s="4">
        <f t="shared" si="74"/>
        <v>-942003840.39217818</v>
      </c>
      <c r="DU41" s="4">
        <f t="shared" si="74"/>
        <v>-978170500.51900482</v>
      </c>
      <c r="DV41" s="2"/>
      <c r="DW41" s="2"/>
    </row>
    <row r="42" spans="1:127" outlineLevel="1" x14ac:dyDescent="0.2">
      <c r="A42" s="13">
        <f t="shared" si="5"/>
        <v>35</v>
      </c>
      <c r="B42" s="13"/>
      <c r="C42" s="16" t="s">
        <v>2227</v>
      </c>
      <c r="E42" s="4">
        <v>-601700000</v>
      </c>
      <c r="F42" s="4">
        <f>SUM(F70:F92)</f>
        <v>-471700000</v>
      </c>
      <c r="G42" s="4">
        <f>SUM(G70:G92)</f>
        <v>-471700000</v>
      </c>
      <c r="H42" s="4">
        <f>SUM(H70:H92)</f>
        <v>-511700000</v>
      </c>
      <c r="I42" s="4">
        <f>SUM(I70:I92)</f>
        <v>-511700000</v>
      </c>
      <c r="J42" s="4">
        <f t="shared" ref="J42:P42" si="75">SUM(J70:J93)</f>
        <v>-511700000</v>
      </c>
      <c r="K42" s="4">
        <f t="shared" si="75"/>
        <v>-511700000</v>
      </c>
      <c r="L42" s="4">
        <f t="shared" si="75"/>
        <v>-511700000</v>
      </c>
      <c r="M42" s="4">
        <f t="shared" si="75"/>
        <v>-511700000</v>
      </c>
      <c r="N42" s="4">
        <f t="shared" si="75"/>
        <v>-511700000</v>
      </c>
      <c r="O42" s="4">
        <f t="shared" si="75"/>
        <v>-561700000</v>
      </c>
      <c r="P42" s="4">
        <f t="shared" si="75"/>
        <v>-561700000</v>
      </c>
      <c r="Q42" s="4">
        <f t="shared" ref="Q42:CB42" si="76">SUM(Q70:Q104)</f>
        <v>-561700000</v>
      </c>
      <c r="R42" s="4">
        <f t="shared" si="76"/>
        <v>-561700000</v>
      </c>
      <c r="S42" s="4">
        <f t="shared" si="76"/>
        <v>-561700000</v>
      </c>
      <c r="T42" s="4">
        <f t="shared" si="76"/>
        <v>-561700000</v>
      </c>
      <c r="U42" s="4">
        <f t="shared" si="76"/>
        <v>-561700000</v>
      </c>
      <c r="V42" s="4">
        <f t="shared" si="76"/>
        <v>-561700000</v>
      </c>
      <c r="W42" s="4">
        <f t="shared" si="76"/>
        <v>-561700000</v>
      </c>
      <c r="X42" s="4">
        <f t="shared" si="76"/>
        <v>-561700000</v>
      </c>
      <c r="Y42" s="4">
        <f t="shared" si="76"/>
        <v>-611700000</v>
      </c>
      <c r="Z42" s="4">
        <f t="shared" si="76"/>
        <v>-611700000</v>
      </c>
      <c r="AA42" s="4">
        <f t="shared" si="76"/>
        <v>-611700000</v>
      </c>
      <c r="AB42" s="4">
        <f t="shared" si="76"/>
        <v>-611700000</v>
      </c>
      <c r="AC42" s="4">
        <f t="shared" si="76"/>
        <v>-611700000</v>
      </c>
      <c r="AD42" s="4">
        <f t="shared" si="76"/>
        <v>-611700000</v>
      </c>
      <c r="AE42" s="4">
        <f t="shared" si="76"/>
        <v>-611700000</v>
      </c>
      <c r="AF42" s="4">
        <f t="shared" si="76"/>
        <v>-611700000</v>
      </c>
      <c r="AG42" s="4">
        <f t="shared" si="76"/>
        <v>-611700000</v>
      </c>
      <c r="AH42" s="4">
        <f t="shared" si="76"/>
        <v>-611700000</v>
      </c>
      <c r="AI42" s="4">
        <f t="shared" si="76"/>
        <v>-611700000</v>
      </c>
      <c r="AJ42" s="4">
        <f t="shared" si="76"/>
        <v>-611700000</v>
      </c>
      <c r="AK42" s="4">
        <f t="shared" si="76"/>
        <v>-611700000</v>
      </c>
      <c r="AL42" s="4">
        <f t="shared" si="76"/>
        <v>-601700000</v>
      </c>
      <c r="AM42" s="4">
        <f t="shared" si="76"/>
        <v>-601700000</v>
      </c>
      <c r="AN42" s="4">
        <f t="shared" si="76"/>
        <v>-601700000</v>
      </c>
      <c r="AO42" s="4">
        <f t="shared" si="76"/>
        <v>-601700000</v>
      </c>
      <c r="AP42" s="4">
        <f t="shared" si="76"/>
        <v>-601700000</v>
      </c>
      <c r="AQ42" s="4">
        <f t="shared" si="76"/>
        <v>-601700000</v>
      </c>
      <c r="AR42" s="4">
        <f t="shared" si="76"/>
        <v>-601700000</v>
      </c>
      <c r="AS42" s="4">
        <f t="shared" si="76"/>
        <v>-601700000</v>
      </c>
      <c r="AT42" s="4">
        <f t="shared" si="76"/>
        <v>-601700000</v>
      </c>
      <c r="AU42" s="4">
        <f t="shared" si="76"/>
        <v>-561700000</v>
      </c>
      <c r="AV42" s="4">
        <f t="shared" si="76"/>
        <v>-561700000</v>
      </c>
      <c r="AW42" s="4">
        <f t="shared" si="76"/>
        <v>-561700000</v>
      </c>
      <c r="AX42" s="4">
        <f t="shared" si="76"/>
        <v>-561700000</v>
      </c>
      <c r="AY42" s="4">
        <f t="shared" si="76"/>
        <v>-561700000</v>
      </c>
      <c r="AZ42" s="4">
        <f t="shared" si="76"/>
        <v>-561700000</v>
      </c>
      <c r="BA42" s="4">
        <f t="shared" si="76"/>
        <v>-561700000</v>
      </c>
      <c r="BB42" s="4">
        <f t="shared" si="76"/>
        <v>-561700000</v>
      </c>
      <c r="BC42" s="4">
        <f t="shared" si="76"/>
        <v>-561700000</v>
      </c>
      <c r="BD42" s="4">
        <f t="shared" si="76"/>
        <v>-561700000</v>
      </c>
      <c r="BE42" s="4">
        <f t="shared" si="76"/>
        <v>-561700000</v>
      </c>
      <c r="BF42" s="4">
        <f t="shared" si="76"/>
        <v>-561700000</v>
      </c>
      <c r="BG42" s="4">
        <f t="shared" si="76"/>
        <v>-561700000</v>
      </c>
      <c r="BH42" s="4">
        <f t="shared" si="76"/>
        <v>-561700000</v>
      </c>
      <c r="BI42" s="4">
        <f t="shared" si="76"/>
        <v>-561700000</v>
      </c>
      <c r="BJ42" s="4">
        <f t="shared" si="76"/>
        <v>-561700000</v>
      </c>
      <c r="BK42" s="4">
        <f t="shared" si="76"/>
        <v>-561700000</v>
      </c>
      <c r="BL42" s="4">
        <f t="shared" si="76"/>
        <v>-561700000</v>
      </c>
      <c r="BM42" s="4">
        <f t="shared" si="76"/>
        <v>-686700000</v>
      </c>
      <c r="BN42" s="4">
        <f t="shared" si="76"/>
        <v>-686700000</v>
      </c>
      <c r="BO42" s="4">
        <f t="shared" si="76"/>
        <v>-686700000</v>
      </c>
      <c r="BP42" s="4">
        <f t="shared" si="76"/>
        <v>-686700000</v>
      </c>
      <c r="BQ42" s="4">
        <f t="shared" si="76"/>
        <v>-686700000</v>
      </c>
      <c r="BR42" s="4">
        <f t="shared" si="76"/>
        <v>-686700000</v>
      </c>
      <c r="BS42" s="4">
        <f t="shared" si="76"/>
        <v>-686700000</v>
      </c>
      <c r="BT42" s="4">
        <f t="shared" si="76"/>
        <v>-686700000</v>
      </c>
      <c r="BU42" s="4">
        <f t="shared" si="76"/>
        <v>-686700000</v>
      </c>
      <c r="BV42" s="4">
        <f t="shared" si="76"/>
        <v>-686700000</v>
      </c>
      <c r="BW42" s="4">
        <f t="shared" si="76"/>
        <v>-686700000</v>
      </c>
      <c r="BX42" s="4">
        <f t="shared" si="76"/>
        <v>-686700000</v>
      </c>
      <c r="BY42" s="4">
        <f t="shared" si="76"/>
        <v>-686700000</v>
      </c>
      <c r="BZ42" s="4">
        <f t="shared" si="76"/>
        <v>-786700000</v>
      </c>
      <c r="CA42" s="4">
        <f t="shared" si="76"/>
        <v>-786700000</v>
      </c>
      <c r="CB42" s="4">
        <f t="shared" si="76"/>
        <v>-764700000</v>
      </c>
      <c r="CC42" s="4">
        <f t="shared" ref="CC42:CJ42" si="77">SUM(CC70:CC104)</f>
        <v>-764700000</v>
      </c>
      <c r="CD42" s="4">
        <f t="shared" si="77"/>
        <v>-764700000</v>
      </c>
      <c r="CE42" s="4">
        <f t="shared" si="77"/>
        <v>-764700000</v>
      </c>
      <c r="CF42" s="4">
        <f t="shared" si="77"/>
        <v>-764700000</v>
      </c>
      <c r="CG42" s="4">
        <f t="shared" si="77"/>
        <v>-764700000</v>
      </c>
      <c r="CH42" s="4">
        <f t="shared" si="77"/>
        <v>-814700000</v>
      </c>
      <c r="CI42" s="4">
        <f t="shared" si="77"/>
        <v>-814700000</v>
      </c>
      <c r="CJ42" s="4">
        <f t="shared" si="77"/>
        <v>-814700000</v>
      </c>
      <c r="CK42" s="63">
        <f>SUM(CK70:CK104)</f>
        <v>-739700000</v>
      </c>
      <c r="CL42" s="63">
        <f t="shared" ref="CL42:DI42" si="78">SUM(CL70:CL104)</f>
        <v>-739700000</v>
      </c>
      <c r="CM42" s="63">
        <f t="shared" si="78"/>
        <v>-739700000</v>
      </c>
      <c r="CN42" s="63">
        <f t="shared" si="78"/>
        <v>-739700000</v>
      </c>
      <c r="CO42" s="63">
        <f t="shared" si="78"/>
        <v>-739700000</v>
      </c>
      <c r="CP42" s="63">
        <f t="shared" si="78"/>
        <v>-739700000</v>
      </c>
      <c r="CQ42" s="63">
        <f t="shared" si="78"/>
        <v>-879700000</v>
      </c>
      <c r="CR42" s="63">
        <f t="shared" si="78"/>
        <v>-879700000</v>
      </c>
      <c r="CS42" s="63">
        <f t="shared" si="78"/>
        <v>-879700000</v>
      </c>
      <c r="CT42" s="63">
        <f t="shared" si="78"/>
        <v>-869700000</v>
      </c>
      <c r="CU42" s="63">
        <f t="shared" si="78"/>
        <v>-869700000</v>
      </c>
      <c r="CV42" s="63">
        <f t="shared" si="78"/>
        <v>-869700000</v>
      </c>
      <c r="CW42" s="63">
        <f t="shared" si="78"/>
        <v>-849700000</v>
      </c>
      <c r="CX42" s="63">
        <f t="shared" si="78"/>
        <v>-849700000</v>
      </c>
      <c r="CY42" s="63">
        <f t="shared" si="78"/>
        <v>-774700000</v>
      </c>
      <c r="CZ42" s="63">
        <f t="shared" si="78"/>
        <v>-924700000</v>
      </c>
      <c r="DA42" s="63">
        <f t="shared" si="78"/>
        <v>-924700000</v>
      </c>
      <c r="DB42" s="63">
        <f t="shared" si="78"/>
        <v>-924700000</v>
      </c>
      <c r="DC42" s="63">
        <f t="shared" si="78"/>
        <v>-924700000</v>
      </c>
      <c r="DD42" s="63">
        <f t="shared" si="78"/>
        <v>-924700000</v>
      </c>
      <c r="DE42" s="63">
        <f t="shared" si="78"/>
        <v>-924700000</v>
      </c>
      <c r="DF42" s="63">
        <f t="shared" si="78"/>
        <v>-924700000</v>
      </c>
      <c r="DG42" s="63">
        <f t="shared" si="78"/>
        <v>-924700000</v>
      </c>
      <c r="DH42" s="63">
        <f t="shared" si="78"/>
        <v>-924700000</v>
      </c>
      <c r="DI42" s="63">
        <f t="shared" si="78"/>
        <v>-924700000</v>
      </c>
      <c r="DJ42" s="63">
        <f t="shared" ref="DJ42:DU42" si="79">SUM(DJ70:DJ104)</f>
        <v>-924700000</v>
      </c>
      <c r="DK42" s="63">
        <f t="shared" si="79"/>
        <v>-924700000</v>
      </c>
      <c r="DL42" s="63">
        <f t="shared" si="79"/>
        <v>-924700000</v>
      </c>
      <c r="DM42" s="63">
        <f t="shared" si="79"/>
        <v>-924700000</v>
      </c>
      <c r="DN42" s="63">
        <f t="shared" si="79"/>
        <v>-924700000</v>
      </c>
      <c r="DO42" s="63">
        <f t="shared" si="79"/>
        <v>-924700000</v>
      </c>
      <c r="DP42" s="63">
        <f t="shared" si="79"/>
        <v>-924700000</v>
      </c>
      <c r="DQ42" s="63">
        <f t="shared" si="79"/>
        <v>-914700000</v>
      </c>
      <c r="DR42" s="63">
        <f t="shared" si="79"/>
        <v>-864700000</v>
      </c>
      <c r="DS42" s="63">
        <f t="shared" si="79"/>
        <v>-864700000</v>
      </c>
      <c r="DT42" s="63">
        <f t="shared" si="79"/>
        <v>-994700000</v>
      </c>
      <c r="DU42" s="63">
        <f t="shared" si="79"/>
        <v>-994700000</v>
      </c>
      <c r="DV42" s="2"/>
      <c r="DW42" s="2"/>
    </row>
    <row r="43" spans="1:127" outlineLevel="1" x14ac:dyDescent="0.2">
      <c r="A43" s="13">
        <f t="shared" si="5"/>
        <v>36</v>
      </c>
      <c r="B43" s="39"/>
      <c r="D43" s="16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</row>
    <row r="44" spans="1:127" outlineLevel="1" x14ac:dyDescent="0.2">
      <c r="A44" s="13">
        <f t="shared" si="5"/>
        <v>37</v>
      </c>
      <c r="B44" s="192"/>
      <c r="C44" s="14" t="s">
        <v>581</v>
      </c>
      <c r="D44" s="193"/>
      <c r="E44" s="194"/>
      <c r="F44" s="194"/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5"/>
      <c r="W44" s="195"/>
      <c r="X44" s="195"/>
      <c r="Y44" s="195"/>
      <c r="Z44" s="195"/>
      <c r="AA44" s="195"/>
      <c r="AB44" s="195"/>
      <c r="AC44" s="195"/>
      <c r="AD44" s="195"/>
      <c r="AE44" s="195"/>
      <c r="AF44" s="195"/>
      <c r="AG44" s="195"/>
      <c r="AH44" s="195"/>
      <c r="AI44" s="195"/>
      <c r="AJ44" s="195"/>
      <c r="AK44" s="195"/>
      <c r="AL44" s="195"/>
      <c r="AM44" s="195"/>
      <c r="AN44" s="195"/>
      <c r="AO44" s="195"/>
      <c r="AP44" s="195"/>
      <c r="AQ44" s="195"/>
      <c r="AR44" s="195"/>
      <c r="AS44" s="195"/>
      <c r="AT44" s="195"/>
      <c r="AU44" s="195"/>
      <c r="AV44" s="195"/>
      <c r="AW44" s="195"/>
      <c r="AX44" s="195"/>
      <c r="AY44" s="195"/>
      <c r="AZ44" s="195"/>
      <c r="BA44" s="195"/>
      <c r="BB44" s="195"/>
      <c r="BC44" s="195"/>
      <c r="BD44" s="195"/>
      <c r="BE44" s="195"/>
      <c r="BF44" s="195"/>
      <c r="BG44" s="195"/>
      <c r="BH44" s="195"/>
      <c r="BI44" s="195"/>
      <c r="BJ44" s="195"/>
      <c r="BK44" s="195"/>
      <c r="BL44" s="195"/>
      <c r="BM44" s="195"/>
      <c r="BN44" s="195"/>
      <c r="BO44" s="195"/>
      <c r="BP44" s="195"/>
      <c r="BQ44" s="195"/>
      <c r="BR44" s="195"/>
      <c r="BS44" s="195"/>
      <c r="BT44" s="195"/>
      <c r="BU44" s="195"/>
      <c r="BV44" s="195"/>
      <c r="BW44" s="195"/>
      <c r="BX44" s="195"/>
      <c r="BY44" s="195"/>
      <c r="BZ44" s="195"/>
      <c r="CA44" s="195"/>
      <c r="CB44" s="195"/>
      <c r="CC44" s="195"/>
      <c r="CD44" s="195"/>
      <c r="CE44" s="195"/>
      <c r="CF44" s="195"/>
      <c r="CG44" s="195"/>
      <c r="CH44" s="195"/>
      <c r="CI44" s="195"/>
      <c r="CJ44" s="195"/>
      <c r="CK44" s="195"/>
      <c r="CL44" s="195"/>
      <c r="CM44" s="195"/>
      <c r="CN44" s="195"/>
      <c r="CO44" s="195"/>
      <c r="CP44" s="195"/>
      <c r="CQ44" s="195"/>
      <c r="CR44" s="195"/>
      <c r="CS44" s="195"/>
      <c r="CT44" s="195"/>
      <c r="CU44" s="195"/>
      <c r="CV44" s="195"/>
      <c r="CW44" s="195"/>
      <c r="CX44" s="195"/>
      <c r="CY44" s="195"/>
      <c r="CZ44" s="195"/>
      <c r="DA44" s="195"/>
      <c r="DB44" s="195"/>
      <c r="DC44" s="195"/>
      <c r="DD44" s="195"/>
      <c r="DE44" s="195"/>
      <c r="DF44" s="195"/>
      <c r="DG44" s="195"/>
      <c r="DH44" s="195"/>
      <c r="DI44" s="195"/>
      <c r="DJ44" s="195"/>
      <c r="DK44" s="195"/>
      <c r="DL44" s="195"/>
      <c r="DM44" s="195"/>
      <c r="DN44" s="195"/>
      <c r="DO44" s="195"/>
      <c r="DP44" s="195"/>
      <c r="DQ44" s="195"/>
      <c r="DR44" s="195"/>
      <c r="DS44" s="195"/>
      <c r="DT44" s="195"/>
      <c r="DU44" s="195"/>
      <c r="DV44" s="2"/>
      <c r="DW44" s="2"/>
    </row>
    <row r="45" spans="1:127" s="7" customFormat="1" ht="15" outlineLevel="1" x14ac:dyDescent="0.25">
      <c r="A45" s="77">
        <f t="shared" si="5"/>
        <v>38</v>
      </c>
      <c r="B45" s="199"/>
      <c r="C45" s="304">
        <v>201000</v>
      </c>
      <c r="D45" s="305" t="s">
        <v>211</v>
      </c>
      <c r="E45" s="229">
        <v>0</v>
      </c>
      <c r="F45" s="229">
        <v>0</v>
      </c>
      <c r="G45" s="229">
        <v>0</v>
      </c>
      <c r="H45" s="229">
        <v>0</v>
      </c>
      <c r="I45" s="229">
        <v>0</v>
      </c>
      <c r="J45" s="229">
        <v>0</v>
      </c>
      <c r="K45" s="229">
        <v>0</v>
      </c>
      <c r="L45" s="229">
        <v>0</v>
      </c>
      <c r="M45" s="229">
        <v>0</v>
      </c>
      <c r="N45" s="229">
        <v>0</v>
      </c>
      <c r="O45" s="229">
        <v>0</v>
      </c>
      <c r="P45" s="229">
        <v>0</v>
      </c>
      <c r="Q45" s="229">
        <v>0</v>
      </c>
      <c r="R45" s="229">
        <v>0</v>
      </c>
      <c r="S45" s="229">
        <v>0</v>
      </c>
      <c r="T45" s="229">
        <v>0</v>
      </c>
      <c r="U45" s="229">
        <v>0</v>
      </c>
      <c r="V45" s="229">
        <v>0</v>
      </c>
      <c r="W45" s="229">
        <v>0</v>
      </c>
      <c r="X45" s="229">
        <v>0</v>
      </c>
      <c r="Y45" s="229">
        <v>0</v>
      </c>
      <c r="Z45" s="229">
        <v>0</v>
      </c>
      <c r="AA45" s="229">
        <v>0</v>
      </c>
      <c r="AB45" s="229">
        <v>0</v>
      </c>
      <c r="AC45" s="230">
        <v>0</v>
      </c>
      <c r="AD45" s="230">
        <v>0</v>
      </c>
      <c r="AE45" s="230">
        <v>0</v>
      </c>
      <c r="AF45" s="230">
        <v>0</v>
      </c>
      <c r="AG45" s="230">
        <v>0</v>
      </c>
      <c r="AH45" s="230">
        <v>0</v>
      </c>
      <c r="AI45" s="230">
        <v>0</v>
      </c>
      <c r="AJ45" s="230">
        <v>0</v>
      </c>
      <c r="AK45" s="230">
        <v>0</v>
      </c>
      <c r="AL45" s="230">
        <v>0</v>
      </c>
      <c r="AM45" s="230">
        <v>0</v>
      </c>
      <c r="AN45" s="230">
        <v>0</v>
      </c>
      <c r="AO45" s="230">
        <v>0</v>
      </c>
      <c r="AP45" s="230">
        <v>0</v>
      </c>
      <c r="AQ45" s="230">
        <v>0</v>
      </c>
      <c r="AR45" s="230">
        <v>0</v>
      </c>
      <c r="AS45" s="230">
        <v>0</v>
      </c>
      <c r="AT45" s="230">
        <v>0</v>
      </c>
      <c r="AU45" s="230">
        <v>0</v>
      </c>
      <c r="AV45" s="230">
        <v>0</v>
      </c>
      <c r="AW45" s="230">
        <v>0</v>
      </c>
      <c r="AX45" s="230">
        <v>0</v>
      </c>
      <c r="AY45" s="230">
        <v>0</v>
      </c>
      <c r="AZ45" s="230">
        <v>0</v>
      </c>
      <c r="BA45" s="230">
        <v>0</v>
      </c>
      <c r="BB45" s="230">
        <v>0</v>
      </c>
      <c r="BC45" s="230">
        <v>0</v>
      </c>
      <c r="BD45" s="230">
        <v>0</v>
      </c>
      <c r="BE45" s="230">
        <v>0</v>
      </c>
      <c r="BF45" s="230">
        <v>0</v>
      </c>
      <c r="BG45" s="230">
        <v>0</v>
      </c>
      <c r="BH45" s="230">
        <v>0</v>
      </c>
      <c r="BI45" s="230">
        <v>0</v>
      </c>
      <c r="BJ45" s="230">
        <v>0</v>
      </c>
      <c r="BK45" s="230">
        <v>0</v>
      </c>
      <c r="BL45" s="230">
        <v>0</v>
      </c>
      <c r="BM45" s="230">
        <v>0</v>
      </c>
      <c r="BN45" s="230">
        <v>0</v>
      </c>
      <c r="BO45" s="230">
        <v>0</v>
      </c>
      <c r="BP45" s="230">
        <v>0</v>
      </c>
      <c r="BQ45" s="230">
        <v>0</v>
      </c>
      <c r="BR45" s="230">
        <v>0</v>
      </c>
      <c r="BS45" s="230">
        <v>0</v>
      </c>
      <c r="BT45" s="230">
        <v>0</v>
      </c>
      <c r="BU45" s="230">
        <v>0</v>
      </c>
      <c r="BV45" s="230">
        <v>0</v>
      </c>
      <c r="BW45" s="230">
        <v>0</v>
      </c>
      <c r="BX45" s="230">
        <v>0</v>
      </c>
      <c r="BY45" s="230">
        <v>0</v>
      </c>
      <c r="BZ45" s="230">
        <v>0</v>
      </c>
      <c r="CA45" s="230">
        <v>0</v>
      </c>
      <c r="CB45" s="230">
        <v>0</v>
      </c>
      <c r="CC45" s="230">
        <v>0</v>
      </c>
      <c r="CD45" s="230">
        <v>0</v>
      </c>
      <c r="CE45" s="230">
        <v>0</v>
      </c>
      <c r="CF45" s="230">
        <v>0</v>
      </c>
      <c r="CG45" s="230">
        <v>0</v>
      </c>
      <c r="CH45" s="230">
        <v>0</v>
      </c>
      <c r="CI45" s="230">
        <v>0</v>
      </c>
      <c r="CJ45" s="230">
        <v>0</v>
      </c>
      <c r="CK45" s="230">
        <v>0</v>
      </c>
      <c r="CL45" s="230">
        <v>0</v>
      </c>
      <c r="CM45" s="230">
        <v>0</v>
      </c>
      <c r="CN45" s="230">
        <v>0</v>
      </c>
      <c r="CO45" s="230">
        <v>0</v>
      </c>
      <c r="CP45" s="230">
        <v>0</v>
      </c>
      <c r="CQ45" s="230">
        <v>0</v>
      </c>
      <c r="CR45" s="230">
        <v>0</v>
      </c>
      <c r="CS45" s="230">
        <v>0</v>
      </c>
      <c r="CT45" s="230">
        <v>0</v>
      </c>
      <c r="CU45" s="230">
        <v>0</v>
      </c>
      <c r="CV45" s="230">
        <v>0</v>
      </c>
      <c r="CW45" s="230">
        <v>0</v>
      </c>
      <c r="CX45" s="230">
        <v>0</v>
      </c>
      <c r="CY45" s="230">
        <v>0</v>
      </c>
      <c r="CZ45" s="230">
        <v>0</v>
      </c>
      <c r="DA45" s="230">
        <v>0</v>
      </c>
      <c r="DB45" s="230">
        <v>0</v>
      </c>
      <c r="DC45" s="230">
        <v>0</v>
      </c>
      <c r="DD45" s="230">
        <v>0</v>
      </c>
      <c r="DE45" s="230">
        <v>0</v>
      </c>
      <c r="DF45" s="230">
        <v>0</v>
      </c>
      <c r="DG45" s="230">
        <v>0</v>
      </c>
      <c r="DH45" s="230">
        <v>0</v>
      </c>
      <c r="DI45" s="230">
        <f>'2021 BS'!D482</f>
        <v>0</v>
      </c>
      <c r="DJ45" s="230">
        <f>'2021 BS'!F482</f>
        <v>0</v>
      </c>
      <c r="DK45" s="230">
        <f>'2021 BS'!G482</f>
        <v>0</v>
      </c>
      <c r="DL45" s="230">
        <f>'2021 BS'!H482</f>
        <v>0</v>
      </c>
      <c r="DM45" s="230">
        <f>'2021 BS'!I482</f>
        <v>0</v>
      </c>
      <c r="DN45" s="230">
        <f>'2021 BS'!J482</f>
        <v>0</v>
      </c>
      <c r="DO45" s="230">
        <f>'2021 BS'!K482</f>
        <v>0</v>
      </c>
      <c r="DP45" s="230">
        <f>'2021 BS'!L482</f>
        <v>0</v>
      </c>
      <c r="DQ45" s="230">
        <f>'2021 BS'!M482</f>
        <v>0</v>
      </c>
      <c r="DR45" s="230">
        <f>'2021 BS'!N482</f>
        <v>0</v>
      </c>
      <c r="DS45" s="230">
        <f>'2021 BS'!O482</f>
        <v>0</v>
      </c>
      <c r="DT45" s="230">
        <f>'2021 BS'!P482</f>
        <v>0</v>
      </c>
      <c r="DU45" s="230">
        <f>'2021 BS'!Q482</f>
        <v>0</v>
      </c>
      <c r="DV45" s="63"/>
      <c r="DW45" s="63"/>
    </row>
    <row r="46" spans="1:127" s="7" customFormat="1" ht="15" outlineLevel="1" x14ac:dyDescent="0.25">
      <c r="A46" s="77">
        <f t="shared" si="5"/>
        <v>39</v>
      </c>
      <c r="B46" s="199"/>
      <c r="C46" s="304">
        <v>201100</v>
      </c>
      <c r="D46" s="305" t="s">
        <v>212</v>
      </c>
      <c r="E46" s="306">
        <v>-342396248.58999997</v>
      </c>
      <c r="F46" s="306">
        <v>-342995665.14999998</v>
      </c>
      <c r="G46" s="306">
        <v>-344020708.74000001</v>
      </c>
      <c r="H46" s="306">
        <v>-344915735.52999997</v>
      </c>
      <c r="I46" s="306">
        <v>-345012207.93000001</v>
      </c>
      <c r="J46" s="306">
        <v>-345977872.62</v>
      </c>
      <c r="K46" s="306">
        <v>-346215962.79000002</v>
      </c>
      <c r="L46" s="306">
        <v>-346417035.31999999</v>
      </c>
      <c r="M46" s="306">
        <v>-347975530.13</v>
      </c>
      <c r="N46" s="306">
        <v>-348095471.05000001</v>
      </c>
      <c r="O46" s="306">
        <v>-348539297.88999999</v>
      </c>
      <c r="P46" s="306">
        <v>-349412566.63999999</v>
      </c>
      <c r="Q46" s="306">
        <v>-350300804.67000002</v>
      </c>
      <c r="R46" s="303">
        <v>-349555383.00999999</v>
      </c>
      <c r="S46" s="303">
        <v>-350408126.98000002</v>
      </c>
      <c r="T46" s="303">
        <v>-351392576.81</v>
      </c>
      <c r="U46" s="306">
        <v>-351392576.81</v>
      </c>
      <c r="V46" s="306">
        <v>-352354996.55000001</v>
      </c>
      <c r="W46" s="306">
        <v>-352476020</v>
      </c>
      <c r="X46" s="306">
        <v>-352605726.13</v>
      </c>
      <c r="Y46" s="306">
        <v>-353535235.49000001</v>
      </c>
      <c r="Z46" s="306">
        <v>-353714162.73000002</v>
      </c>
      <c r="AA46" s="306">
        <v>-353772284.57999998</v>
      </c>
      <c r="AB46" s="306">
        <v>-354903252.55000001</v>
      </c>
      <c r="AC46" s="303">
        <v>-356509190.66000003</v>
      </c>
      <c r="AD46" s="303">
        <v>-356660871.41000003</v>
      </c>
      <c r="AE46" s="303">
        <v>-357561968.25999999</v>
      </c>
      <c r="AF46" s="303">
        <v>-359034832.89999998</v>
      </c>
      <c r="AG46" s="303">
        <v>-359619745.11000001</v>
      </c>
      <c r="AH46" s="303">
        <v>-360638626.19</v>
      </c>
      <c r="AI46" s="303">
        <v>-360972768.81</v>
      </c>
      <c r="AJ46" s="303">
        <v>-361560548.82999998</v>
      </c>
      <c r="AK46" s="303">
        <v>-363271625.38999999</v>
      </c>
      <c r="AL46" s="303">
        <v>-362563924.06999999</v>
      </c>
      <c r="AM46" s="303">
        <v>-362790381.35000002</v>
      </c>
      <c r="AN46" s="303">
        <v>-363841552</v>
      </c>
      <c r="AO46" s="303">
        <v>-366050719.39999998</v>
      </c>
      <c r="AP46" s="303">
        <v>-366203517.68000001</v>
      </c>
      <c r="AQ46" s="303">
        <v>-367030655.17000002</v>
      </c>
      <c r="AR46" s="303">
        <v>-369301359.27999997</v>
      </c>
      <c r="AS46" s="303">
        <v>-369508567.29000002</v>
      </c>
      <c r="AT46" s="303">
        <v>-370470798.75999999</v>
      </c>
      <c r="AU46" s="303">
        <v>-370841318.63999999</v>
      </c>
      <c r="AV46" s="303">
        <v>-370841318.63999999</v>
      </c>
      <c r="AW46" s="303">
        <v>-370865080.92000002</v>
      </c>
      <c r="AX46" s="303">
        <v>-371034309.88</v>
      </c>
      <c r="AY46" s="303">
        <v>-371271971.48000002</v>
      </c>
      <c r="AZ46" s="303">
        <v>-371762912.01999998</v>
      </c>
      <c r="BA46" s="303">
        <v>-373776500.93000001</v>
      </c>
      <c r="BB46" s="303">
        <v>-373892093.82999998</v>
      </c>
      <c r="BC46" s="303">
        <v>-374196144.77999997</v>
      </c>
      <c r="BD46" s="303">
        <v>-376662796.31999999</v>
      </c>
      <c r="BE46" s="303">
        <v>-376660814.31</v>
      </c>
      <c r="BF46" s="303">
        <v>-377618630.16000003</v>
      </c>
      <c r="BG46" s="303">
        <v>-379778420.52999997</v>
      </c>
      <c r="BH46" s="303">
        <v>-379778420.52999997</v>
      </c>
      <c r="BI46" s="303">
        <v>-380150691.11000001</v>
      </c>
      <c r="BJ46" s="303">
        <v>-380195256.69</v>
      </c>
      <c r="BK46" s="303">
        <v>-380195256.69</v>
      </c>
      <c r="BL46" s="303">
        <v>-438976889.49000001</v>
      </c>
      <c r="BM46" s="303">
        <v>-439891750.02999997</v>
      </c>
      <c r="BN46" s="303">
        <v>-439917819.52999997</v>
      </c>
      <c r="BO46" s="303">
        <v>-440126375.52999997</v>
      </c>
      <c r="BP46" s="303">
        <v>-439516374.98000002</v>
      </c>
      <c r="BQ46" s="303">
        <v>-439516374.98000002</v>
      </c>
      <c r="BR46" s="303">
        <v>-439713588.75</v>
      </c>
      <c r="BS46" s="303">
        <v>-440397001.92000002</v>
      </c>
      <c r="BT46" s="303">
        <v>-440397002.04000002</v>
      </c>
      <c r="BU46" s="303">
        <v>-440773166.20999998</v>
      </c>
      <c r="BV46" s="303">
        <v>-442983357.81</v>
      </c>
      <c r="BW46" s="303">
        <v>-442983357.81</v>
      </c>
      <c r="BX46" s="303">
        <v>-443230792.37</v>
      </c>
      <c r="BY46" s="303">
        <v>-444119215.37</v>
      </c>
      <c r="BZ46" s="303">
        <v>-444159107.85000002</v>
      </c>
      <c r="CA46" s="303">
        <v>-444990487.85000002</v>
      </c>
      <c r="CB46" s="303">
        <v>-446367839.01999998</v>
      </c>
      <c r="CC46" s="303">
        <v>-446505232.73000002</v>
      </c>
      <c r="CD46" s="303">
        <v>-447434156.23000002</v>
      </c>
      <c r="CE46" s="303">
        <v>-447481193.52999997</v>
      </c>
      <c r="CF46" s="303">
        <v>-447524241</v>
      </c>
      <c r="CG46" s="303">
        <v>-449139675.89999998</v>
      </c>
      <c r="CH46" s="303">
        <v>-449904224.92000002</v>
      </c>
      <c r="CI46" s="303">
        <v>-449937680.94999999</v>
      </c>
      <c r="CJ46" s="303">
        <v>-449937680.94999999</v>
      </c>
      <c r="CK46" s="303">
        <v>-449904224.92000002</v>
      </c>
      <c r="CL46" s="303">
        <v>-449904224.92000002</v>
      </c>
      <c r="CM46" s="303">
        <v>-449904224.92000002</v>
      </c>
      <c r="CN46" s="303">
        <v>-449904224.92000002</v>
      </c>
      <c r="CO46" s="303">
        <v>-449904224.92000002</v>
      </c>
      <c r="CP46" s="303">
        <v>-449904224.92000002</v>
      </c>
      <c r="CQ46" s="303">
        <v>-449904224.92000002</v>
      </c>
      <c r="CR46" s="303">
        <v>-449904224.92000002</v>
      </c>
      <c r="CS46" s="303">
        <v>-449904224.92000002</v>
      </c>
      <c r="CT46" s="303">
        <v>-449904224.92000002</v>
      </c>
      <c r="CU46" s="303">
        <v>-449904224.92000002</v>
      </c>
      <c r="CV46" s="303">
        <v>-449904224.92000002</v>
      </c>
      <c r="CW46" s="303">
        <v>-449904224.92000002</v>
      </c>
      <c r="CX46" s="303">
        <v>-449904224.92000002</v>
      </c>
      <c r="CY46" s="303">
        <v>-449904224.92000002</v>
      </c>
      <c r="CZ46" s="303">
        <v>-449904224.92000002</v>
      </c>
      <c r="DA46" s="303">
        <v>-449904224.92000002</v>
      </c>
      <c r="DB46" s="303">
        <v>-449904224.92000002</v>
      </c>
      <c r="DC46" s="303">
        <v>-449904224.92000002</v>
      </c>
      <c r="DD46" s="303">
        <v>-449904224.92000002</v>
      </c>
      <c r="DE46" s="303">
        <v>-449904224.92000002</v>
      </c>
      <c r="DF46" s="303">
        <v>-449904224.92000002</v>
      </c>
      <c r="DG46" s="303">
        <v>-449904224.92000002</v>
      </c>
      <c r="DH46" s="303">
        <v>-449904224.92000002</v>
      </c>
      <c r="DI46" s="303">
        <f>'BS 3-8-22'!D483</f>
        <v>-449904224.92000002</v>
      </c>
      <c r="DJ46" s="303">
        <f>'BS 3-8-22'!F483</f>
        <v>-449904224.92000002</v>
      </c>
      <c r="DK46" s="303">
        <f>'BS 3-8-22'!G483</f>
        <v>-449904224.92000002</v>
      </c>
      <c r="DL46" s="303">
        <f>'BS 3-8-22'!H483</f>
        <v>-449904224.92000002</v>
      </c>
      <c r="DM46" s="303">
        <f>'BS 3-8-22'!I483</f>
        <v>-449904224.92000002</v>
      </c>
      <c r="DN46" s="303">
        <f>'BS 3-8-22'!J483</f>
        <v>-449904224.92000002</v>
      </c>
      <c r="DO46" s="303">
        <f>'BS 3-8-22'!K483</f>
        <v>-449904224.92000002</v>
      </c>
      <c r="DP46" s="303">
        <f>'BS 3-8-22'!L483</f>
        <v>-449904224.92000002</v>
      </c>
      <c r="DQ46" s="303">
        <f>'BS 3-8-22'!M483</f>
        <v>-449904224.92000002</v>
      </c>
      <c r="DR46" s="303">
        <f>'BS 3-8-22'!N483</f>
        <v>-449904224.92000002</v>
      </c>
      <c r="DS46" s="303">
        <f>'BS 3-8-22'!O483</f>
        <v>-449904224.92000002</v>
      </c>
      <c r="DT46" s="303">
        <f>'BS 3-8-22'!P483</f>
        <v>-449904224.92000002</v>
      </c>
      <c r="DU46" s="303">
        <f>'BS 3-8-22'!Q483</f>
        <v>-449904224.92000002</v>
      </c>
      <c r="DV46" s="63"/>
      <c r="DW46" s="63"/>
    </row>
    <row r="47" spans="1:127" s="7" customFormat="1" ht="15" outlineLevel="1" x14ac:dyDescent="0.25">
      <c r="A47" s="77">
        <f t="shared" si="5"/>
        <v>40</v>
      </c>
      <c r="B47" s="199"/>
      <c r="C47" s="304">
        <v>211400</v>
      </c>
      <c r="D47" s="305" t="s">
        <v>2222</v>
      </c>
      <c r="E47" s="306"/>
      <c r="F47" s="306"/>
      <c r="G47" s="306"/>
      <c r="H47" s="306"/>
      <c r="I47" s="306"/>
      <c r="J47" s="306"/>
      <c r="K47" s="306"/>
      <c r="L47" s="306"/>
      <c r="M47" s="306"/>
      <c r="N47" s="306"/>
      <c r="O47" s="306"/>
      <c r="P47" s="306"/>
      <c r="Q47" s="306"/>
      <c r="R47" s="303"/>
      <c r="S47" s="303"/>
      <c r="T47" s="303"/>
      <c r="U47" s="306"/>
      <c r="V47" s="306"/>
      <c r="W47" s="306"/>
      <c r="X47" s="306"/>
      <c r="Y47" s="306"/>
      <c r="Z47" s="306"/>
      <c r="AA47" s="306"/>
      <c r="AB47" s="306"/>
      <c r="AC47" s="303"/>
      <c r="AD47" s="303"/>
      <c r="AE47" s="303"/>
      <c r="AF47" s="303"/>
      <c r="AG47" s="303"/>
      <c r="AH47" s="303"/>
      <c r="AI47" s="303"/>
      <c r="AJ47" s="303"/>
      <c r="AK47" s="303"/>
      <c r="AL47" s="303"/>
      <c r="AM47" s="303"/>
      <c r="AN47" s="303"/>
      <c r="AO47" s="303"/>
      <c r="AP47" s="303"/>
      <c r="AQ47" s="303"/>
      <c r="AR47" s="303"/>
      <c r="AS47" s="303"/>
      <c r="AT47" s="303"/>
      <c r="AU47" s="303"/>
      <c r="AV47" s="303"/>
      <c r="AW47" s="303"/>
      <c r="AX47" s="303"/>
      <c r="AY47" s="303"/>
      <c r="AZ47" s="303"/>
      <c r="BA47" s="303"/>
      <c r="BB47" s="303"/>
      <c r="BC47" s="303"/>
      <c r="BD47" s="303"/>
      <c r="BE47" s="303"/>
      <c r="BF47" s="303"/>
      <c r="BG47" s="303"/>
      <c r="BH47" s="303"/>
      <c r="BI47" s="303"/>
      <c r="BJ47" s="303"/>
      <c r="BK47" s="303"/>
      <c r="BL47" s="303"/>
      <c r="BM47" s="303"/>
      <c r="BN47" s="303"/>
      <c r="BO47" s="303"/>
      <c r="BP47" s="303"/>
      <c r="BQ47" s="303"/>
      <c r="BR47" s="303"/>
      <c r="BS47" s="303"/>
      <c r="BT47" s="303"/>
      <c r="BU47" s="303"/>
      <c r="BV47" s="303"/>
      <c r="BW47" s="303"/>
      <c r="BX47" s="303"/>
      <c r="BY47" s="303"/>
      <c r="BZ47" s="303"/>
      <c r="CA47" s="303"/>
      <c r="CB47" s="303"/>
      <c r="CC47" s="303"/>
      <c r="CD47" s="303"/>
      <c r="CE47" s="303"/>
      <c r="CF47" s="303"/>
      <c r="CG47" s="303"/>
      <c r="CH47" s="303"/>
      <c r="CI47" s="303"/>
      <c r="CJ47" s="303"/>
      <c r="CK47" s="303"/>
      <c r="CL47" s="303">
        <v>0</v>
      </c>
      <c r="CM47" s="303">
        <v>0</v>
      </c>
      <c r="CN47" s="303">
        <v>0</v>
      </c>
      <c r="CO47" s="303">
        <v>0</v>
      </c>
      <c r="CP47" s="303">
        <v>0</v>
      </c>
      <c r="CQ47" s="303">
        <v>-93182343.75</v>
      </c>
      <c r="CR47" s="303">
        <v>-93182343.75</v>
      </c>
      <c r="CS47" s="303">
        <v>-93182343.75</v>
      </c>
      <c r="CT47" s="303">
        <v>-93182343.75</v>
      </c>
      <c r="CU47" s="303">
        <v>-93182343.75</v>
      </c>
      <c r="CV47" s="303">
        <v>-93182343.75</v>
      </c>
      <c r="CW47" s="303">
        <v>-93182343.75</v>
      </c>
      <c r="CX47" s="303">
        <v>-93182343.75</v>
      </c>
      <c r="CY47" s="303">
        <v>-93182343.75</v>
      </c>
      <c r="CZ47" s="303">
        <v>-93182343.75</v>
      </c>
      <c r="DA47" s="303">
        <v>-93182343.75</v>
      </c>
      <c r="DB47" s="303">
        <v>-93182343.75</v>
      </c>
      <c r="DC47" s="303">
        <v>-93182343.75</v>
      </c>
      <c r="DD47" s="303">
        <v>-93182343.75</v>
      </c>
      <c r="DE47" s="303">
        <v>-93182343.75</v>
      </c>
      <c r="DF47" s="303">
        <v>-93182343.75</v>
      </c>
      <c r="DG47" s="303">
        <v>-93182343.75</v>
      </c>
      <c r="DH47" s="303">
        <v>-93182343.75</v>
      </c>
      <c r="DI47" s="303">
        <f>'BS 3-8-22'!D484</f>
        <v>-93182343.75</v>
      </c>
      <c r="DJ47" s="303">
        <f>'BS 3-8-22'!F484</f>
        <v>-93182343.75</v>
      </c>
      <c r="DK47" s="303">
        <f>'BS 3-8-22'!G484</f>
        <v>-93182343.75</v>
      </c>
      <c r="DL47" s="303">
        <f>'BS 3-8-22'!H484</f>
        <v>-93182343.75</v>
      </c>
      <c r="DM47" s="303">
        <f>'BS 3-8-22'!I484</f>
        <v>-93182343.75</v>
      </c>
      <c r="DN47" s="303">
        <f>'BS 3-8-22'!J484</f>
        <v>-93182343.75</v>
      </c>
      <c r="DO47" s="303">
        <f>'BS 3-8-22'!K484</f>
        <v>-93182343.75</v>
      </c>
      <c r="DP47" s="303">
        <f>'BS 3-8-22'!L484</f>
        <v>-93182343.75</v>
      </c>
      <c r="DQ47" s="303">
        <f>'BS 3-8-22'!M484</f>
        <v>-94752405.420000002</v>
      </c>
      <c r="DR47" s="303">
        <f>'BS 3-8-22'!N484</f>
        <v>-95317387.459999993</v>
      </c>
      <c r="DS47" s="303">
        <f>'BS 3-8-22'!O484</f>
        <v>-105317387.45999999</v>
      </c>
      <c r="DT47" s="303">
        <f>'BS 3-8-22'!P484</f>
        <v>-197503695.09999999</v>
      </c>
      <c r="DU47" s="303">
        <f>'BS 3-8-22'!Q484</f>
        <v>-209191887.84</v>
      </c>
      <c r="DV47" s="191"/>
      <c r="DW47" s="191"/>
    </row>
    <row r="48" spans="1:127" s="7" customFormat="1" ht="15" outlineLevel="1" x14ac:dyDescent="0.25">
      <c r="A48" s="77">
        <f t="shared" si="5"/>
        <v>41</v>
      </c>
      <c r="B48" s="199"/>
      <c r="C48" s="304">
        <v>214001</v>
      </c>
      <c r="D48" s="305" t="s">
        <v>213</v>
      </c>
      <c r="E48" s="306">
        <v>0</v>
      </c>
      <c r="F48" s="306">
        <v>0</v>
      </c>
      <c r="G48" s="306">
        <v>0</v>
      </c>
      <c r="H48" s="306">
        <v>0</v>
      </c>
      <c r="I48" s="306">
        <v>0</v>
      </c>
      <c r="J48" s="306">
        <v>0</v>
      </c>
      <c r="K48" s="306">
        <v>0</v>
      </c>
      <c r="L48" s="306">
        <v>0</v>
      </c>
      <c r="M48" s="306">
        <v>0</v>
      </c>
      <c r="N48" s="306">
        <v>0</v>
      </c>
      <c r="O48" s="306">
        <v>0</v>
      </c>
      <c r="P48" s="306">
        <v>0</v>
      </c>
      <c r="Q48" s="306">
        <v>0</v>
      </c>
      <c r="R48" s="306">
        <v>0</v>
      </c>
      <c r="S48" s="306">
        <v>0</v>
      </c>
      <c r="T48" s="306">
        <v>0</v>
      </c>
      <c r="U48" s="306">
        <v>0</v>
      </c>
      <c r="V48" s="306">
        <v>0</v>
      </c>
      <c r="W48" s="306">
        <v>0</v>
      </c>
      <c r="X48" s="306">
        <v>0</v>
      </c>
      <c r="Y48" s="306">
        <v>0</v>
      </c>
      <c r="Z48" s="306">
        <v>0</v>
      </c>
      <c r="AA48" s="306">
        <v>0</v>
      </c>
      <c r="AB48" s="306">
        <v>0</v>
      </c>
      <c r="AC48" s="303">
        <v>0</v>
      </c>
      <c r="AD48" s="303">
        <v>0</v>
      </c>
      <c r="AE48" s="303">
        <v>0</v>
      </c>
      <c r="AF48" s="303">
        <v>0</v>
      </c>
      <c r="AG48" s="303">
        <v>0</v>
      </c>
      <c r="AH48" s="303">
        <v>0</v>
      </c>
      <c r="AI48" s="303">
        <v>0</v>
      </c>
      <c r="AJ48" s="303">
        <v>0</v>
      </c>
      <c r="AK48" s="303">
        <v>0</v>
      </c>
      <c r="AL48" s="303">
        <v>0</v>
      </c>
      <c r="AM48" s="303">
        <v>0</v>
      </c>
      <c r="AN48" s="303">
        <v>0</v>
      </c>
      <c r="AO48" s="303">
        <v>0</v>
      </c>
      <c r="AP48" s="303">
        <v>0</v>
      </c>
      <c r="AQ48" s="303">
        <v>0</v>
      </c>
      <c r="AR48" s="303">
        <v>0</v>
      </c>
      <c r="AS48" s="303">
        <v>0</v>
      </c>
      <c r="AT48" s="303">
        <v>0</v>
      </c>
      <c r="AU48" s="303">
        <v>0</v>
      </c>
      <c r="AV48" s="303">
        <v>0</v>
      </c>
      <c r="AW48" s="303">
        <v>0</v>
      </c>
      <c r="AX48" s="303">
        <v>0</v>
      </c>
      <c r="AY48" s="303">
        <v>0</v>
      </c>
      <c r="AZ48" s="303">
        <v>0</v>
      </c>
      <c r="BA48" s="303">
        <v>0</v>
      </c>
      <c r="BB48" s="303">
        <v>0</v>
      </c>
      <c r="BC48" s="303">
        <v>0</v>
      </c>
      <c r="BD48" s="303">
        <v>0</v>
      </c>
      <c r="BE48" s="303">
        <v>0</v>
      </c>
      <c r="BF48" s="303">
        <v>0</v>
      </c>
      <c r="BG48" s="303">
        <v>0</v>
      </c>
      <c r="BH48" s="303">
        <v>0</v>
      </c>
      <c r="BI48" s="303">
        <v>0</v>
      </c>
      <c r="BJ48" s="303">
        <v>0</v>
      </c>
      <c r="BK48" s="303">
        <v>4922.16</v>
      </c>
      <c r="BL48" s="303">
        <v>6880.06</v>
      </c>
      <c r="BM48" s="303">
        <v>6880.06</v>
      </c>
      <c r="BN48" s="303">
        <v>6880.06</v>
      </c>
      <c r="BO48" s="303">
        <v>6880.06</v>
      </c>
      <c r="BP48" s="303">
        <v>6880.06</v>
      </c>
      <c r="BQ48" s="303">
        <v>6880.06</v>
      </c>
      <c r="BR48" s="303">
        <v>6880.06</v>
      </c>
      <c r="BS48" s="303">
        <v>6880.06</v>
      </c>
      <c r="BT48" s="303">
        <v>6880.06</v>
      </c>
      <c r="BU48" s="303">
        <v>6880.06</v>
      </c>
      <c r="BV48" s="303">
        <v>6880.06</v>
      </c>
      <c r="BW48" s="303">
        <v>6880.06</v>
      </c>
      <c r="BX48" s="303">
        <v>6880.06</v>
      </c>
      <c r="BY48" s="303">
        <v>6880.06</v>
      </c>
      <c r="BZ48" s="303">
        <v>6880.06</v>
      </c>
      <c r="CA48" s="303">
        <v>6880.06</v>
      </c>
      <c r="CB48" s="303">
        <v>6880.06</v>
      </c>
      <c r="CC48" s="303">
        <v>6880.06</v>
      </c>
      <c r="CD48" s="303">
        <v>6880.06</v>
      </c>
      <c r="CE48" s="303">
        <v>6880.06</v>
      </c>
      <c r="CF48" s="303">
        <v>6880.06</v>
      </c>
      <c r="CG48" s="303">
        <v>6880.06</v>
      </c>
      <c r="CH48" s="303">
        <v>6880.06</v>
      </c>
      <c r="CI48" s="303">
        <v>6880.06</v>
      </c>
      <c r="CJ48" s="303">
        <v>6880.06</v>
      </c>
      <c r="CK48" s="303">
        <v>6880.06</v>
      </c>
      <c r="CL48" s="303">
        <v>6880.06</v>
      </c>
      <c r="CM48" s="303">
        <v>6880.06</v>
      </c>
      <c r="CN48" s="303">
        <v>6880.06</v>
      </c>
      <c r="CO48" s="303">
        <v>6880.06</v>
      </c>
      <c r="CP48" s="303">
        <v>6880.06</v>
      </c>
      <c r="CQ48" s="303">
        <v>6880.06</v>
      </c>
      <c r="CR48" s="303">
        <v>6880.06</v>
      </c>
      <c r="CS48" s="303">
        <v>6880.06</v>
      </c>
      <c r="CT48" s="303">
        <v>6880.06</v>
      </c>
      <c r="CU48" s="303">
        <v>6880.06</v>
      </c>
      <c r="CV48" s="303">
        <v>6880.06</v>
      </c>
      <c r="CW48" s="303">
        <v>6880.06</v>
      </c>
      <c r="CX48" s="303">
        <v>6880.06</v>
      </c>
      <c r="CY48" s="303">
        <v>6880.06</v>
      </c>
      <c r="CZ48" s="303">
        <v>6880.06</v>
      </c>
      <c r="DA48" s="303">
        <v>6880.06</v>
      </c>
      <c r="DB48" s="303">
        <v>6880.06</v>
      </c>
      <c r="DC48" s="303">
        <v>6880.06</v>
      </c>
      <c r="DD48" s="303">
        <v>6880.06</v>
      </c>
      <c r="DE48" s="303">
        <v>6880.06</v>
      </c>
      <c r="DF48" s="303">
        <v>6880.06</v>
      </c>
      <c r="DG48" s="303">
        <v>6880.06</v>
      </c>
      <c r="DH48" s="303">
        <v>6880.06</v>
      </c>
      <c r="DI48" s="303">
        <f>'BS 3-8-22'!D485</f>
        <v>6880.06</v>
      </c>
      <c r="DJ48" s="303">
        <f>'BS 3-8-22'!F485</f>
        <v>6880.06</v>
      </c>
      <c r="DK48" s="303">
        <f>'BS 3-8-22'!G485</f>
        <v>6880.06</v>
      </c>
      <c r="DL48" s="303">
        <f>'BS 3-8-22'!H485</f>
        <v>6880.06</v>
      </c>
      <c r="DM48" s="303">
        <f>'BS 3-8-22'!I485</f>
        <v>6880.06</v>
      </c>
      <c r="DN48" s="303">
        <f>'BS 3-8-22'!J485</f>
        <v>6880.06</v>
      </c>
      <c r="DO48" s="303">
        <f>'BS 3-8-22'!K485</f>
        <v>6880.06</v>
      </c>
      <c r="DP48" s="303">
        <f>'BS 3-8-22'!L485</f>
        <v>6880.06</v>
      </c>
      <c r="DQ48" s="303">
        <f>'BS 3-8-22'!M485</f>
        <v>6880.06</v>
      </c>
      <c r="DR48" s="303">
        <f>'BS 3-8-22'!N485</f>
        <v>6880.06</v>
      </c>
      <c r="DS48" s="303">
        <f>'BS 3-8-22'!O485</f>
        <v>6880.06</v>
      </c>
      <c r="DT48" s="303">
        <f>'BS 3-8-22'!P485</f>
        <v>6880.06</v>
      </c>
      <c r="DU48" s="303">
        <f>'BS 3-8-22'!Q485</f>
        <v>6880.06</v>
      </c>
      <c r="DV48" s="63"/>
      <c r="DW48" s="63"/>
    </row>
    <row r="49" spans="1:127" s="7" customFormat="1" ht="15" outlineLevel="1" x14ac:dyDescent="0.25">
      <c r="A49" s="77">
        <f t="shared" si="5"/>
        <v>42</v>
      </c>
      <c r="B49" s="199"/>
      <c r="C49" s="304">
        <v>214002</v>
      </c>
      <c r="D49" s="305" t="s">
        <v>2223</v>
      </c>
      <c r="E49" s="306"/>
      <c r="F49" s="306"/>
      <c r="G49" s="306"/>
      <c r="H49" s="306"/>
      <c r="I49" s="306"/>
      <c r="J49" s="306"/>
      <c r="K49" s="306"/>
      <c r="L49" s="306"/>
      <c r="M49" s="306"/>
      <c r="N49" s="306"/>
      <c r="O49" s="306"/>
      <c r="P49" s="306"/>
      <c r="Q49" s="306"/>
      <c r="R49" s="306"/>
      <c r="S49" s="306"/>
      <c r="T49" s="306"/>
      <c r="U49" s="306"/>
      <c r="V49" s="306"/>
      <c r="W49" s="306"/>
      <c r="X49" s="306"/>
      <c r="Y49" s="306"/>
      <c r="Z49" s="306"/>
      <c r="AA49" s="306"/>
      <c r="AB49" s="306"/>
      <c r="AC49" s="303"/>
      <c r="AD49" s="303"/>
      <c r="AE49" s="303"/>
      <c r="AF49" s="303"/>
      <c r="AG49" s="303"/>
      <c r="AH49" s="303"/>
      <c r="AI49" s="303"/>
      <c r="AJ49" s="303"/>
      <c r="AK49" s="303"/>
      <c r="AL49" s="303"/>
      <c r="AM49" s="303"/>
      <c r="AN49" s="303"/>
      <c r="AO49" s="303"/>
      <c r="AP49" s="303"/>
      <c r="AQ49" s="303"/>
      <c r="AR49" s="303"/>
      <c r="AS49" s="303"/>
      <c r="AT49" s="303"/>
      <c r="AU49" s="303"/>
      <c r="AV49" s="303"/>
      <c r="AW49" s="303"/>
      <c r="AX49" s="303"/>
      <c r="AY49" s="303"/>
      <c r="AZ49" s="303"/>
      <c r="BA49" s="303"/>
      <c r="BB49" s="303"/>
      <c r="BC49" s="303"/>
      <c r="BD49" s="303"/>
      <c r="BE49" s="303"/>
      <c r="BF49" s="303"/>
      <c r="BG49" s="303"/>
      <c r="BH49" s="303"/>
      <c r="BI49" s="303"/>
      <c r="BJ49" s="303"/>
      <c r="BK49" s="303"/>
      <c r="BL49" s="303"/>
      <c r="BM49" s="303"/>
      <c r="BN49" s="303"/>
      <c r="BO49" s="303"/>
      <c r="BP49" s="303"/>
      <c r="BQ49" s="303"/>
      <c r="BR49" s="303"/>
      <c r="BS49" s="303"/>
      <c r="BT49" s="303"/>
      <c r="BU49" s="303"/>
      <c r="BV49" s="303"/>
      <c r="BW49" s="303"/>
      <c r="BX49" s="303"/>
      <c r="BY49" s="303"/>
      <c r="BZ49" s="303"/>
      <c r="CA49" s="303"/>
      <c r="CB49" s="303"/>
      <c r="CC49" s="303"/>
      <c r="CD49" s="303"/>
      <c r="CE49" s="303"/>
      <c r="CF49" s="303"/>
      <c r="CG49" s="303"/>
      <c r="CH49" s="303"/>
      <c r="CI49" s="303"/>
      <c r="CJ49" s="303"/>
      <c r="CK49" s="303">
        <v>4111283.18</v>
      </c>
      <c r="CL49" s="303">
        <v>4111283.18</v>
      </c>
      <c r="CM49" s="303">
        <v>4111283.18</v>
      </c>
      <c r="CN49" s="303">
        <v>4111283.18</v>
      </c>
      <c r="CO49" s="303">
        <v>4111283.18</v>
      </c>
      <c r="CP49" s="303">
        <v>4118987.18</v>
      </c>
      <c r="CQ49" s="303">
        <v>4111283.18</v>
      </c>
      <c r="CR49" s="303">
        <v>4111283.18</v>
      </c>
      <c r="CS49" s="303">
        <v>4111283.18</v>
      </c>
      <c r="CT49" s="303">
        <v>4111283.18</v>
      </c>
      <c r="CU49" s="303">
        <v>4111283.18</v>
      </c>
      <c r="CV49" s="303">
        <v>4152368.18</v>
      </c>
      <c r="CW49" s="303">
        <v>4188234.08</v>
      </c>
      <c r="CX49" s="303">
        <v>4138693.68</v>
      </c>
      <c r="CY49" s="303">
        <v>4156934.68</v>
      </c>
      <c r="CZ49" s="303">
        <v>4188234.08</v>
      </c>
      <c r="DA49" s="303">
        <v>4188234.08</v>
      </c>
      <c r="DB49" s="303">
        <v>4188234.08</v>
      </c>
      <c r="DC49" s="303">
        <v>4188234.08</v>
      </c>
      <c r="DD49" s="303">
        <v>4188234.08</v>
      </c>
      <c r="DE49" s="303">
        <v>4188234.08</v>
      </c>
      <c r="DF49" s="303">
        <v>4188234.08</v>
      </c>
      <c r="DG49" s="303">
        <v>4188234.08</v>
      </c>
      <c r="DH49" s="303">
        <v>4188234.08</v>
      </c>
      <c r="DI49" s="303">
        <f>'BS 3-8-22'!D486</f>
        <v>4188234.08</v>
      </c>
      <c r="DJ49" s="303">
        <f>'BS 3-8-22'!F486</f>
        <v>4188234.08</v>
      </c>
      <c r="DK49" s="303">
        <f>'BS 3-8-22'!G486</f>
        <v>4188234.08</v>
      </c>
      <c r="DL49" s="303">
        <f>'BS 3-8-22'!H486</f>
        <v>4188234.08</v>
      </c>
      <c r="DM49" s="303">
        <f>'BS 3-8-22'!I486</f>
        <v>4188234.08</v>
      </c>
      <c r="DN49" s="303">
        <f>'BS 3-8-22'!J486</f>
        <v>4188234.08</v>
      </c>
      <c r="DO49" s="303">
        <f>'BS 3-8-22'!K486</f>
        <v>4188234.08</v>
      </c>
      <c r="DP49" s="303">
        <f>'BS 3-8-22'!L486</f>
        <v>4188234.08</v>
      </c>
      <c r="DQ49" s="303">
        <f>'BS 3-8-22'!M486</f>
        <v>4188234.08</v>
      </c>
      <c r="DR49" s="303">
        <f>'BS 3-8-22'!N486</f>
        <v>4188234.08</v>
      </c>
      <c r="DS49" s="303">
        <f>'BS 3-8-22'!O486</f>
        <v>4188234.08</v>
      </c>
      <c r="DT49" s="303">
        <f>'BS 3-8-22'!P486</f>
        <v>4188234.08</v>
      </c>
      <c r="DU49" s="303">
        <f>'BS 3-8-22'!Q486</f>
        <v>4188234.08</v>
      </c>
      <c r="DV49" s="191"/>
      <c r="DW49" s="191"/>
    </row>
    <row r="50" spans="1:127" s="190" customFormat="1" ht="15" outlineLevel="1" x14ac:dyDescent="0.25">
      <c r="A50" s="77">
        <f t="shared" si="5"/>
        <v>43</v>
      </c>
      <c r="B50" s="199"/>
      <c r="C50" s="304">
        <v>207001</v>
      </c>
      <c r="D50" s="305" t="s">
        <v>214</v>
      </c>
      <c r="E50" s="306">
        <v>-293561404.88999999</v>
      </c>
      <c r="F50" s="306">
        <v>-293561404.88999999</v>
      </c>
      <c r="G50" s="306">
        <v>-293561404.88999999</v>
      </c>
      <c r="H50" s="306">
        <v>-293561404.88999999</v>
      </c>
      <c r="I50" s="306">
        <v>-293561404.88999999</v>
      </c>
      <c r="J50" s="306">
        <v>-293561404.88999999</v>
      </c>
      <c r="K50" s="306">
        <v>-293561404.88999999</v>
      </c>
      <c r="L50" s="306">
        <v>-293561404.88999999</v>
      </c>
      <c r="M50" s="306">
        <v>-293561404.88999999</v>
      </c>
      <c r="N50" s="306">
        <v>-293561404.88999999</v>
      </c>
      <c r="O50" s="306">
        <v>-293561404.88999999</v>
      </c>
      <c r="P50" s="306">
        <v>-293561404.88999999</v>
      </c>
      <c r="Q50" s="306">
        <v>-293561404.88999999</v>
      </c>
      <c r="R50" s="306">
        <v>-293561404.88999999</v>
      </c>
      <c r="S50" s="306">
        <v>-293561404.88999999</v>
      </c>
      <c r="T50" s="306">
        <v>-293561404.88999999</v>
      </c>
      <c r="U50" s="306">
        <v>-293561404.88999999</v>
      </c>
      <c r="V50" s="306">
        <v>-293561404.88999999</v>
      </c>
      <c r="W50" s="306">
        <v>-293561404.88999999</v>
      </c>
      <c r="X50" s="306">
        <v>-293561404.88999999</v>
      </c>
      <c r="Y50" s="306">
        <v>-293561404.88999999</v>
      </c>
      <c r="Z50" s="306">
        <v>-293561404.88999999</v>
      </c>
      <c r="AA50" s="306">
        <v>-293561404.88999999</v>
      </c>
      <c r="AB50" s="306">
        <v>-293561404.88999999</v>
      </c>
      <c r="AC50" s="303">
        <v>-293561404.88999999</v>
      </c>
      <c r="AD50" s="303">
        <v>-293561404.88999999</v>
      </c>
      <c r="AE50" s="303">
        <v>-293561404.88999999</v>
      </c>
      <c r="AF50" s="303">
        <v>-293561404.88999999</v>
      </c>
      <c r="AG50" s="303">
        <v>-293561404.88999999</v>
      </c>
      <c r="AH50" s="303">
        <v>-293561404.88999999</v>
      </c>
      <c r="AI50" s="303">
        <v>-293561404.88999999</v>
      </c>
      <c r="AJ50" s="303">
        <v>-293561404.88999999</v>
      </c>
      <c r="AK50" s="303">
        <v>-293561404.88999999</v>
      </c>
      <c r="AL50" s="303">
        <v>-293561404.88999999</v>
      </c>
      <c r="AM50" s="303">
        <v>-293561404.88999999</v>
      </c>
      <c r="AN50" s="303">
        <v>-293561404.88999999</v>
      </c>
      <c r="AO50" s="303">
        <v>-293561404.88999999</v>
      </c>
      <c r="AP50" s="303">
        <v>-293561404.88999999</v>
      </c>
      <c r="AQ50" s="303">
        <v>-293561404.88999999</v>
      </c>
      <c r="AR50" s="303">
        <v>-293561404.88999999</v>
      </c>
      <c r="AS50" s="303">
        <v>-293561404.88999999</v>
      </c>
      <c r="AT50" s="303">
        <v>-293561404.88999999</v>
      </c>
      <c r="AU50" s="303">
        <v>-293561404.88999999</v>
      </c>
      <c r="AV50" s="303">
        <v>-293561404.88999999</v>
      </c>
      <c r="AW50" s="303">
        <v>-293561404.88999999</v>
      </c>
      <c r="AX50" s="303">
        <v>-293561404.88999999</v>
      </c>
      <c r="AY50" s="303">
        <v>-293561404.88999999</v>
      </c>
      <c r="AZ50" s="303">
        <v>-293561404.88999999</v>
      </c>
      <c r="BA50" s="303">
        <v>-293561404.88999999</v>
      </c>
      <c r="BB50" s="303">
        <v>-293561404.88999999</v>
      </c>
      <c r="BC50" s="303">
        <v>-293561404.88999999</v>
      </c>
      <c r="BD50" s="303">
        <v>-293561404.88999999</v>
      </c>
      <c r="BE50" s="303">
        <v>-293561404.88999999</v>
      </c>
      <c r="BF50" s="303">
        <v>-293561404.88999999</v>
      </c>
      <c r="BG50" s="303">
        <v>-293561404.88999999</v>
      </c>
      <c r="BH50" s="303">
        <v>-293561404.88999999</v>
      </c>
      <c r="BI50" s="303">
        <v>-293561404.88999999</v>
      </c>
      <c r="BJ50" s="303">
        <v>-293561404.88999999</v>
      </c>
      <c r="BK50" s="303">
        <v>-293561404.88999999</v>
      </c>
      <c r="BL50" s="303">
        <v>-293561404.88999999</v>
      </c>
      <c r="BM50" s="303">
        <v>-293561404.88999999</v>
      </c>
      <c r="BN50" s="303">
        <v>-293561404.88999999</v>
      </c>
      <c r="BO50" s="303">
        <v>-293561404.88999999</v>
      </c>
      <c r="BP50" s="303">
        <v>-293561404.88999999</v>
      </c>
      <c r="BQ50" s="303">
        <v>-293561404.88999999</v>
      </c>
      <c r="BR50" s="303">
        <v>-293561404.88999999</v>
      </c>
      <c r="BS50" s="303">
        <v>-293561404.88999999</v>
      </c>
      <c r="BT50" s="303">
        <v>-293561404.88999999</v>
      </c>
      <c r="BU50" s="303">
        <v>-293561404.88999999</v>
      </c>
      <c r="BV50" s="303">
        <v>-293561404.88999999</v>
      </c>
      <c r="BW50" s="303">
        <v>-293561404.88999999</v>
      </c>
      <c r="BX50" s="303">
        <v>-293561404.88999999</v>
      </c>
      <c r="BY50" s="303">
        <v>-293561404.88999999</v>
      </c>
      <c r="BZ50" s="303">
        <v>-293561404.88999999</v>
      </c>
      <c r="CA50" s="303">
        <v>-293561404.88999999</v>
      </c>
      <c r="CB50" s="303">
        <v>-293561404.88999999</v>
      </c>
      <c r="CC50" s="303">
        <v>-293561404.88999999</v>
      </c>
      <c r="CD50" s="303">
        <v>-293561404.88999999</v>
      </c>
      <c r="CE50" s="303">
        <v>-293561404.88999999</v>
      </c>
      <c r="CF50" s="303">
        <v>-293561404.88999999</v>
      </c>
      <c r="CG50" s="303">
        <v>-293561404.88999999</v>
      </c>
      <c r="CH50" s="303">
        <v>-293561404.88999999</v>
      </c>
      <c r="CI50" s="303">
        <v>-293561404.88999999</v>
      </c>
      <c r="CJ50" s="303">
        <v>-293561404.88999999</v>
      </c>
      <c r="CK50" s="303">
        <v>-293561404.88999999</v>
      </c>
      <c r="CL50" s="303">
        <v>-293561404.88999999</v>
      </c>
      <c r="CM50" s="303">
        <v>-293561404.88999999</v>
      </c>
      <c r="CN50" s="303">
        <v>-293561404.88999999</v>
      </c>
      <c r="CO50" s="303">
        <v>-293561404.88999999</v>
      </c>
      <c r="CP50" s="303">
        <v>-293561404.88999999</v>
      </c>
      <c r="CQ50" s="303">
        <v>-293561404.88999999</v>
      </c>
      <c r="CR50" s="303">
        <v>-293561404.88999999</v>
      </c>
      <c r="CS50" s="303">
        <v>-293561404.88999999</v>
      </c>
      <c r="CT50" s="303">
        <v>-293561404.88999999</v>
      </c>
      <c r="CU50" s="303">
        <v>-293561404.88999999</v>
      </c>
      <c r="CV50" s="303">
        <v>-293561404.88999999</v>
      </c>
      <c r="CW50" s="303">
        <v>-293561404.88999999</v>
      </c>
      <c r="CX50" s="303">
        <v>-293561404.88999999</v>
      </c>
      <c r="CY50" s="303">
        <v>-293561404.88999999</v>
      </c>
      <c r="CZ50" s="303">
        <v>-293561404.88999999</v>
      </c>
      <c r="DA50" s="303">
        <v>-293561404.88999999</v>
      </c>
      <c r="DB50" s="303">
        <v>-293561404.88999999</v>
      </c>
      <c r="DC50" s="303">
        <v>-293561404.88999999</v>
      </c>
      <c r="DD50" s="303">
        <v>-293561404.88999999</v>
      </c>
      <c r="DE50" s="303">
        <v>-293561404.88999999</v>
      </c>
      <c r="DF50" s="303">
        <v>-293561404.88999999</v>
      </c>
      <c r="DG50" s="303">
        <v>-293561404.88999999</v>
      </c>
      <c r="DH50" s="303">
        <v>-293561404.88999999</v>
      </c>
      <c r="DI50" s="303">
        <f>'BS 3-8-22'!D488</f>
        <v>-293561404.88999999</v>
      </c>
      <c r="DJ50" s="303">
        <f>'BS 3-8-22'!F488</f>
        <v>-293561404.88999999</v>
      </c>
      <c r="DK50" s="303">
        <f>'BS 3-8-22'!G488</f>
        <v>-293561404.88999999</v>
      </c>
      <c r="DL50" s="303">
        <f>'BS 3-8-22'!H488</f>
        <v>-293561404.88999999</v>
      </c>
      <c r="DM50" s="303">
        <f>'BS 3-8-22'!I488</f>
        <v>-293561404.88999999</v>
      </c>
      <c r="DN50" s="303">
        <f>'BS 3-8-22'!J488</f>
        <v>-293561404.88999999</v>
      </c>
      <c r="DO50" s="303">
        <f>'BS 3-8-22'!K488</f>
        <v>-293561404.88999999</v>
      </c>
      <c r="DP50" s="303">
        <f>'BS 3-8-22'!L488</f>
        <v>-293561404.88999999</v>
      </c>
      <c r="DQ50" s="303">
        <f>'BS 3-8-22'!M488</f>
        <v>-293561404.88999999</v>
      </c>
      <c r="DR50" s="303">
        <f>'BS 3-8-22'!N488</f>
        <v>-293561404.88999999</v>
      </c>
      <c r="DS50" s="303">
        <f>'BS 3-8-22'!O488</f>
        <v>-293561404.88999999</v>
      </c>
      <c r="DT50" s="303">
        <f>'BS 3-8-22'!P488</f>
        <v>-293561404.88999999</v>
      </c>
      <c r="DU50" s="303">
        <f>'BS 3-8-22'!Q488</f>
        <v>-293561404.88999999</v>
      </c>
      <c r="DV50" s="188"/>
      <c r="DW50" s="188"/>
    </row>
    <row r="51" spans="1:127" s="190" customFormat="1" ht="15" outlineLevel="1" x14ac:dyDescent="0.25">
      <c r="A51" s="77">
        <f t="shared" si="5"/>
        <v>44</v>
      </c>
      <c r="B51" s="199"/>
      <c r="C51" s="304">
        <v>207003</v>
      </c>
      <c r="D51" s="305" t="s">
        <v>215</v>
      </c>
      <c r="E51" s="306">
        <v>-2702604.43</v>
      </c>
      <c r="F51" s="306">
        <v>-2680360.25</v>
      </c>
      <c r="G51" s="306">
        <v>-2721508.16</v>
      </c>
      <c r="H51" s="306">
        <v>-2819682.33</v>
      </c>
      <c r="I51" s="306">
        <v>-2885345.18</v>
      </c>
      <c r="J51" s="306">
        <v>-2921688.43</v>
      </c>
      <c r="K51" s="306">
        <v>-2973223.99</v>
      </c>
      <c r="L51" s="306">
        <v>-3022362.82</v>
      </c>
      <c r="M51" s="306">
        <v>-3008855.15</v>
      </c>
      <c r="N51" s="306">
        <v>-3071122.77</v>
      </c>
      <c r="O51" s="306">
        <v>-3093469.32</v>
      </c>
      <c r="P51" s="306">
        <v>-3159774.32</v>
      </c>
      <c r="Q51" s="306">
        <v>-3232907.32</v>
      </c>
      <c r="R51" s="306">
        <v>-3293907.32</v>
      </c>
      <c r="S51" s="306">
        <v>-3354907.32</v>
      </c>
      <c r="T51" s="306">
        <v>-3178869.07</v>
      </c>
      <c r="U51" s="306">
        <v>-3230451.84</v>
      </c>
      <c r="V51" s="306">
        <v>-3350520.69</v>
      </c>
      <c r="W51" s="306">
        <v>-3436204.69</v>
      </c>
      <c r="X51" s="306">
        <v>-3520899.55</v>
      </c>
      <c r="Y51" s="306">
        <v>-3606583.55</v>
      </c>
      <c r="Z51" s="306">
        <v>-3699729.36</v>
      </c>
      <c r="AA51" s="306">
        <v>-3797971.36</v>
      </c>
      <c r="AB51" s="306">
        <v>-3887821.36</v>
      </c>
      <c r="AC51" s="303">
        <v>-3914802.81</v>
      </c>
      <c r="AD51" s="303">
        <v>-3985684.38</v>
      </c>
      <c r="AE51" s="303">
        <v>-4061273.38</v>
      </c>
      <c r="AF51" s="303">
        <v>-3572872.75</v>
      </c>
      <c r="AG51" s="303">
        <v>-3624992.14</v>
      </c>
      <c r="AH51" s="303">
        <v>-3723289.49</v>
      </c>
      <c r="AI51" s="303">
        <v>-3797784.67</v>
      </c>
      <c r="AJ51" s="303">
        <v>-3847867.19</v>
      </c>
      <c r="AK51" s="303">
        <v>-3952838.19</v>
      </c>
      <c r="AL51" s="303">
        <v>-4052061.51</v>
      </c>
      <c r="AM51" s="303">
        <v>-4142332.86</v>
      </c>
      <c r="AN51" s="303">
        <v>-4223916.84</v>
      </c>
      <c r="AO51" s="303">
        <v>-4193428.95</v>
      </c>
      <c r="AP51" s="303">
        <v>-4270503.33</v>
      </c>
      <c r="AQ51" s="303">
        <v>-4360951.8600000003</v>
      </c>
      <c r="AR51" s="303">
        <v>-3598752.68</v>
      </c>
      <c r="AS51" s="303">
        <v>-3696430.01</v>
      </c>
      <c r="AT51" s="303">
        <v>-3819370.01</v>
      </c>
      <c r="AU51" s="303">
        <v>-3905371.41</v>
      </c>
      <c r="AV51" s="303">
        <v>-4038830.41</v>
      </c>
      <c r="AW51" s="303">
        <v>-4168987.81</v>
      </c>
      <c r="AX51" s="303">
        <v>-4275548.17</v>
      </c>
      <c r="AY51" s="303">
        <v>-4374853.57</v>
      </c>
      <c r="AZ51" s="303">
        <v>-4433137.78</v>
      </c>
      <c r="BA51" s="303">
        <v>-4404304.72</v>
      </c>
      <c r="BB51" s="303">
        <v>-4506998.82</v>
      </c>
      <c r="BC51" s="303">
        <v>-4592463.87</v>
      </c>
      <c r="BD51" s="303">
        <v>-3645253.77</v>
      </c>
      <c r="BE51" s="303">
        <v>-3727731.25</v>
      </c>
      <c r="BF51" s="303">
        <v>-3589561.28</v>
      </c>
      <c r="BG51" s="303">
        <v>-3462351.41</v>
      </c>
      <c r="BH51" s="303">
        <v>-3547858.41</v>
      </c>
      <c r="BI51" s="303">
        <v>-3586508.83</v>
      </c>
      <c r="BJ51" s="303">
        <v>-3601078.75</v>
      </c>
      <c r="BK51" s="303">
        <v>-3674256.75</v>
      </c>
      <c r="BL51" s="303">
        <v>-3515632.95</v>
      </c>
      <c r="BM51" s="303">
        <v>-3564230.87</v>
      </c>
      <c r="BN51" s="303">
        <v>-3687975.37</v>
      </c>
      <c r="BO51" s="303">
        <v>-3785156.37</v>
      </c>
      <c r="BP51" s="303">
        <v>-2894869.56</v>
      </c>
      <c r="BQ51" s="303">
        <v>-3037809.56</v>
      </c>
      <c r="BR51" s="303">
        <v>-2938301.49</v>
      </c>
      <c r="BS51" s="303">
        <v>-2938824.82</v>
      </c>
      <c r="BT51" s="303">
        <v>-2989106.2</v>
      </c>
      <c r="BU51" s="303">
        <v>-3043069.03</v>
      </c>
      <c r="BV51" s="303">
        <v>-2872439.43</v>
      </c>
      <c r="BW51" s="303">
        <v>-2974581.43</v>
      </c>
      <c r="BX51" s="303">
        <v>-3048916.37</v>
      </c>
      <c r="BY51" s="303">
        <v>-3148794.37</v>
      </c>
      <c r="BZ51" s="303">
        <v>-3287749.37</v>
      </c>
      <c r="CA51" s="303">
        <v>-3426704.37</v>
      </c>
      <c r="CB51" s="303">
        <v>-2680749.8199999998</v>
      </c>
      <c r="CC51" s="303">
        <v>-2708893.96</v>
      </c>
      <c r="CD51" s="303">
        <v>-2641992.16</v>
      </c>
      <c r="CE51" s="303">
        <v>-2754669.16</v>
      </c>
      <c r="CF51" s="303">
        <v>-2865863.07</v>
      </c>
      <c r="CG51" s="303">
        <v>-2885432.77</v>
      </c>
      <c r="CH51" s="303">
        <v>-2914607.47</v>
      </c>
      <c r="CI51" s="303">
        <v>-2914607.47</v>
      </c>
      <c r="CJ51" s="303">
        <v>-2914607.47</v>
      </c>
      <c r="CK51" s="303">
        <v>-2914607.47</v>
      </c>
      <c r="CL51" s="303">
        <v>-2914607.47</v>
      </c>
      <c r="CM51" s="303">
        <v>-2914607.47</v>
      </c>
      <c r="CN51" s="303">
        <v>-2914607.47</v>
      </c>
      <c r="CO51" s="303">
        <v>-2914607.47</v>
      </c>
      <c r="CP51" s="303">
        <v>-2914607.47</v>
      </c>
      <c r="CQ51" s="303">
        <v>-2914607.47</v>
      </c>
      <c r="CR51" s="303">
        <v>-2914607.47</v>
      </c>
      <c r="CS51" s="303">
        <v>-2914607.47</v>
      </c>
      <c r="CT51" s="303">
        <v>-2914607.47</v>
      </c>
      <c r="CU51" s="303">
        <v>-2914607.47</v>
      </c>
      <c r="CV51" s="303">
        <v>-2914607.47</v>
      </c>
      <c r="CW51" s="303">
        <v>-2914607.47</v>
      </c>
      <c r="CX51" s="303">
        <v>-2914607.47</v>
      </c>
      <c r="CY51" s="303">
        <v>-2914607.47</v>
      </c>
      <c r="CZ51" s="303">
        <v>-2914607.47</v>
      </c>
      <c r="DA51" s="303">
        <v>-2914607.47</v>
      </c>
      <c r="DB51" s="303">
        <v>-2914607.47</v>
      </c>
      <c r="DC51" s="303">
        <v>-2914607.47</v>
      </c>
      <c r="DD51" s="303">
        <v>-2914607.47</v>
      </c>
      <c r="DE51" s="303">
        <v>-2914607.47</v>
      </c>
      <c r="DF51" s="303">
        <v>-2914607.47</v>
      </c>
      <c r="DG51" s="303">
        <v>-2914607.47</v>
      </c>
      <c r="DH51" s="303">
        <v>-2914607.47</v>
      </c>
      <c r="DI51" s="303">
        <f>'BS 3-8-22'!D489</f>
        <v>-2914607.47</v>
      </c>
      <c r="DJ51" s="303">
        <f>'BS 3-8-22'!F489</f>
        <v>-2914607.47</v>
      </c>
      <c r="DK51" s="303">
        <f>'BS 3-8-22'!G489</f>
        <v>-2914607.47</v>
      </c>
      <c r="DL51" s="303">
        <f>'BS 3-8-22'!H489</f>
        <v>-2914607.47</v>
      </c>
      <c r="DM51" s="303">
        <f>'BS 3-8-22'!I489</f>
        <v>-2914607.47</v>
      </c>
      <c r="DN51" s="303">
        <f>'BS 3-8-22'!J489</f>
        <v>-2914607.47</v>
      </c>
      <c r="DO51" s="303">
        <f>'BS 3-8-22'!K489</f>
        <v>-2914607.47</v>
      </c>
      <c r="DP51" s="303">
        <f>'BS 3-8-22'!L489</f>
        <v>-2914607.47</v>
      </c>
      <c r="DQ51" s="303">
        <f>'BS 3-8-22'!M489</f>
        <v>-2914607.47</v>
      </c>
      <c r="DR51" s="303">
        <f>'BS 3-8-22'!N489</f>
        <v>-2914607.47</v>
      </c>
      <c r="DS51" s="303">
        <f>'BS 3-8-22'!O489</f>
        <v>-2914607.47</v>
      </c>
      <c r="DT51" s="303">
        <f>'BS 3-8-22'!P489</f>
        <v>-2914607.47</v>
      </c>
      <c r="DU51" s="303">
        <f>'BS 3-8-22'!Q489</f>
        <v>-2914607.47</v>
      </c>
      <c r="DV51" s="188"/>
      <c r="DW51" s="188"/>
    </row>
    <row r="52" spans="1:127" s="190" customFormat="1" ht="15" outlineLevel="1" x14ac:dyDescent="0.25">
      <c r="A52" s="77">
        <f t="shared" si="5"/>
        <v>45</v>
      </c>
      <c r="B52" s="199"/>
      <c r="C52" s="304">
        <v>207004</v>
      </c>
      <c r="D52" s="305" t="s">
        <v>216</v>
      </c>
      <c r="E52" s="306">
        <v>-1609420</v>
      </c>
      <c r="F52" s="306">
        <v>-1609420</v>
      </c>
      <c r="G52" s="306">
        <v>-1609420</v>
      </c>
      <c r="H52" s="306">
        <v>-1373288</v>
      </c>
      <c r="I52" s="306">
        <v>-1373288</v>
      </c>
      <c r="J52" s="306">
        <v>-1373288</v>
      </c>
      <c r="K52" s="306">
        <v>-1695685</v>
      </c>
      <c r="L52" s="306">
        <v>-1695685</v>
      </c>
      <c r="M52" s="306">
        <v>-1695685</v>
      </c>
      <c r="N52" s="306">
        <v>-1868977</v>
      </c>
      <c r="O52" s="306">
        <v>-1868977</v>
      </c>
      <c r="P52" s="306">
        <v>-1868977</v>
      </c>
      <c r="Q52" s="306">
        <v>-2163769</v>
      </c>
      <c r="R52" s="306">
        <v>-2163769</v>
      </c>
      <c r="S52" s="306">
        <v>-2163769</v>
      </c>
      <c r="T52" s="306">
        <v>-1513561</v>
      </c>
      <c r="U52" s="306">
        <v>-1513561</v>
      </c>
      <c r="V52" s="306">
        <v>-1513561</v>
      </c>
      <c r="W52" s="306">
        <v>-1831885</v>
      </c>
      <c r="X52" s="306">
        <v>-1831885</v>
      </c>
      <c r="Y52" s="306">
        <v>-1831885</v>
      </c>
      <c r="Z52" s="306">
        <v>-2179285</v>
      </c>
      <c r="AA52" s="306">
        <v>-2179285</v>
      </c>
      <c r="AB52" s="306">
        <v>-2179285</v>
      </c>
      <c r="AC52" s="303">
        <v>-2449485</v>
      </c>
      <c r="AD52" s="303">
        <v>-2449485</v>
      </c>
      <c r="AE52" s="303">
        <v>-2449485</v>
      </c>
      <c r="AF52" s="303">
        <v>-1999085</v>
      </c>
      <c r="AG52" s="303">
        <v>-1999085</v>
      </c>
      <c r="AH52" s="303">
        <v>-1999085</v>
      </c>
      <c r="AI52" s="303">
        <v>-2393185</v>
      </c>
      <c r="AJ52" s="303">
        <v>-2393185</v>
      </c>
      <c r="AK52" s="303">
        <v>-2393185</v>
      </c>
      <c r="AL52" s="303">
        <v>-2689085</v>
      </c>
      <c r="AM52" s="303">
        <v>-2689085</v>
      </c>
      <c r="AN52" s="303">
        <v>-2689085</v>
      </c>
      <c r="AO52" s="303">
        <v>-3198684</v>
      </c>
      <c r="AP52" s="303">
        <v>-3198684</v>
      </c>
      <c r="AQ52" s="303">
        <v>-3198684</v>
      </c>
      <c r="AR52" s="303">
        <v>-1833928</v>
      </c>
      <c r="AS52" s="303">
        <v>-1833928</v>
      </c>
      <c r="AT52" s="303">
        <v>-1833928</v>
      </c>
      <c r="AU52" s="303">
        <v>-2053415.66</v>
      </c>
      <c r="AV52" s="303">
        <v>-2055990.32</v>
      </c>
      <c r="AW52" s="303">
        <v>-2050800</v>
      </c>
      <c r="AX52" s="303">
        <v>-2644700</v>
      </c>
      <c r="AY52" s="303">
        <v>-2644700</v>
      </c>
      <c r="AZ52" s="303">
        <v>-2644700</v>
      </c>
      <c r="BA52" s="303">
        <v>-3293000</v>
      </c>
      <c r="BB52" s="303">
        <v>-3293000</v>
      </c>
      <c r="BC52" s="303">
        <v>-3293000</v>
      </c>
      <c r="BD52" s="303">
        <v>-3024382.12</v>
      </c>
      <c r="BE52" s="303">
        <v>-3024382.12</v>
      </c>
      <c r="BF52" s="303">
        <v>-3024382.12</v>
      </c>
      <c r="BG52" s="303">
        <v>-3655868.78</v>
      </c>
      <c r="BH52" s="303">
        <v>-3655868.78</v>
      </c>
      <c r="BI52" s="303">
        <v>-3655868.78</v>
      </c>
      <c r="BJ52" s="303">
        <v>-3797368.78</v>
      </c>
      <c r="BK52" s="303">
        <v>-3797368.78</v>
      </c>
      <c r="BL52" s="303">
        <v>-3797368.78</v>
      </c>
      <c r="BM52" s="303">
        <v>-4177122.78</v>
      </c>
      <c r="BN52" s="303">
        <v>-4177122.78</v>
      </c>
      <c r="BO52" s="303">
        <v>-4177122.78</v>
      </c>
      <c r="BP52" s="303">
        <v>-2403477.62</v>
      </c>
      <c r="BQ52" s="303">
        <v>-2403477.62</v>
      </c>
      <c r="BR52" s="303">
        <v>-2403477.62</v>
      </c>
      <c r="BS52" s="303">
        <v>-2687077.62</v>
      </c>
      <c r="BT52" s="303">
        <v>-2687077.62</v>
      </c>
      <c r="BU52" s="303">
        <v>-2687077.62</v>
      </c>
      <c r="BV52" s="303">
        <v>-3040433.62</v>
      </c>
      <c r="BW52" s="303">
        <v>-3040433.62</v>
      </c>
      <c r="BX52" s="303">
        <v>-3040433.62</v>
      </c>
      <c r="BY52" s="303">
        <v>-4014088.62</v>
      </c>
      <c r="BZ52" s="303">
        <v>-4014088.62</v>
      </c>
      <c r="CA52" s="303">
        <v>-4014088.62</v>
      </c>
      <c r="CB52" s="303">
        <v>-3444193.62</v>
      </c>
      <c r="CC52" s="303">
        <v>-3444193.62</v>
      </c>
      <c r="CD52" s="303">
        <v>-3444193.62</v>
      </c>
      <c r="CE52" s="303">
        <v>-3809166.62</v>
      </c>
      <c r="CF52" s="303">
        <v>-3809166.62</v>
      </c>
      <c r="CG52" s="303">
        <v>-3809166.62</v>
      </c>
      <c r="CH52" s="303">
        <v>-3698477.62</v>
      </c>
      <c r="CI52" s="303">
        <v>-3698477.62</v>
      </c>
      <c r="CJ52" s="303">
        <v>-3698477.62</v>
      </c>
      <c r="CK52" s="303">
        <v>-3698477.62</v>
      </c>
      <c r="CL52" s="303">
        <v>-3698477.62</v>
      </c>
      <c r="CM52" s="303">
        <v>-3698477.62</v>
      </c>
      <c r="CN52" s="303">
        <v>-3698477.62</v>
      </c>
      <c r="CO52" s="303">
        <v>-3698477.62</v>
      </c>
      <c r="CP52" s="303">
        <v>-3698477.62</v>
      </c>
      <c r="CQ52" s="303">
        <v>-3698477.62</v>
      </c>
      <c r="CR52" s="303">
        <v>-3698477.62</v>
      </c>
      <c r="CS52" s="303">
        <v>-3698477.62</v>
      </c>
      <c r="CT52" s="303">
        <v>-3698477.62</v>
      </c>
      <c r="CU52" s="303">
        <v>-3698477.62</v>
      </c>
      <c r="CV52" s="303">
        <v>-3698477.62</v>
      </c>
      <c r="CW52" s="303">
        <v>-3698477.62</v>
      </c>
      <c r="CX52" s="303">
        <v>-3698477.62</v>
      </c>
      <c r="CY52" s="303">
        <v>-3698477.62</v>
      </c>
      <c r="CZ52" s="303">
        <v>-3698477.62</v>
      </c>
      <c r="DA52" s="303">
        <v>-3698477.62</v>
      </c>
      <c r="DB52" s="303">
        <v>-3698477.62</v>
      </c>
      <c r="DC52" s="303">
        <v>-3698477.62</v>
      </c>
      <c r="DD52" s="303">
        <v>-3698477.62</v>
      </c>
      <c r="DE52" s="303">
        <v>-3698477.62</v>
      </c>
      <c r="DF52" s="303">
        <v>-3698477.62</v>
      </c>
      <c r="DG52" s="303">
        <v>-3698477.62</v>
      </c>
      <c r="DH52" s="303">
        <v>-3698477.62</v>
      </c>
      <c r="DI52" s="303">
        <f>'BS 3-8-22'!D490</f>
        <v>-3698477.62</v>
      </c>
      <c r="DJ52" s="303">
        <f>'BS 3-8-22'!F490</f>
        <v>-3698477.62</v>
      </c>
      <c r="DK52" s="303">
        <f>'BS 3-8-22'!G490</f>
        <v>-3698477.62</v>
      </c>
      <c r="DL52" s="303">
        <f>'BS 3-8-22'!H490</f>
        <v>-3698477.62</v>
      </c>
      <c r="DM52" s="303">
        <f>'BS 3-8-22'!I490</f>
        <v>-3698477.62</v>
      </c>
      <c r="DN52" s="303">
        <f>'BS 3-8-22'!J490</f>
        <v>-3698477.62</v>
      </c>
      <c r="DO52" s="303">
        <f>'BS 3-8-22'!K490</f>
        <v>-3698477.62</v>
      </c>
      <c r="DP52" s="303">
        <f>'BS 3-8-22'!L490</f>
        <v>-3698477.62</v>
      </c>
      <c r="DQ52" s="303">
        <f>'BS 3-8-22'!M490</f>
        <v>-3698477.62</v>
      </c>
      <c r="DR52" s="303">
        <f>'BS 3-8-22'!N490</f>
        <v>-3698477.62</v>
      </c>
      <c r="DS52" s="303">
        <f>'BS 3-8-22'!O490</f>
        <v>-3698477.62</v>
      </c>
      <c r="DT52" s="303">
        <f>'BS 3-8-22'!P490</f>
        <v>-3698477.62</v>
      </c>
      <c r="DU52" s="303">
        <f>'BS 3-8-22'!Q490</f>
        <v>-3698477.62</v>
      </c>
      <c r="DV52" s="188"/>
      <c r="DW52" s="188"/>
    </row>
    <row r="53" spans="1:127" s="190" customFormat="1" ht="15" outlineLevel="1" x14ac:dyDescent="0.25">
      <c r="A53" s="77">
        <f t="shared" si="5"/>
        <v>46</v>
      </c>
      <c r="B53" s="199"/>
      <c r="C53" s="304">
        <v>207010</v>
      </c>
      <c r="D53" s="305" t="s">
        <v>2162</v>
      </c>
      <c r="E53" s="306"/>
      <c r="F53" s="306"/>
      <c r="G53" s="306"/>
      <c r="H53" s="306"/>
      <c r="I53" s="306"/>
      <c r="J53" s="306"/>
      <c r="K53" s="306"/>
      <c r="L53" s="306"/>
      <c r="M53" s="306"/>
      <c r="N53" s="306"/>
      <c r="O53" s="306"/>
      <c r="P53" s="306"/>
      <c r="Q53" s="306"/>
      <c r="R53" s="306"/>
      <c r="S53" s="306"/>
      <c r="T53" s="306"/>
      <c r="U53" s="306"/>
      <c r="V53" s="306"/>
      <c r="W53" s="306"/>
      <c r="X53" s="306"/>
      <c r="Y53" s="306"/>
      <c r="Z53" s="306"/>
      <c r="AA53" s="306"/>
      <c r="AB53" s="306"/>
      <c r="AC53" s="303"/>
      <c r="AD53" s="303"/>
      <c r="AE53" s="303"/>
      <c r="AF53" s="303"/>
      <c r="AG53" s="303"/>
      <c r="AH53" s="303"/>
      <c r="AI53" s="303"/>
      <c r="AJ53" s="303"/>
      <c r="AK53" s="303"/>
      <c r="AL53" s="303"/>
      <c r="AM53" s="303"/>
      <c r="AN53" s="303"/>
      <c r="AO53" s="303"/>
      <c r="AP53" s="303"/>
      <c r="AQ53" s="303"/>
      <c r="AR53" s="303"/>
      <c r="AS53" s="303"/>
      <c r="AT53" s="303"/>
      <c r="AU53" s="303"/>
      <c r="AV53" s="303"/>
      <c r="AW53" s="303"/>
      <c r="AX53" s="303"/>
      <c r="AY53" s="303"/>
      <c r="AZ53" s="303"/>
      <c r="BA53" s="303"/>
      <c r="BB53" s="303"/>
      <c r="BC53" s="303"/>
      <c r="BD53" s="303"/>
      <c r="BE53" s="303"/>
      <c r="BF53" s="303"/>
      <c r="BG53" s="303"/>
      <c r="BH53" s="303"/>
      <c r="BI53" s="303"/>
      <c r="BJ53" s="303"/>
      <c r="BK53" s="303"/>
      <c r="BL53" s="303"/>
      <c r="BM53" s="303"/>
      <c r="BN53" s="303"/>
      <c r="BO53" s="303"/>
      <c r="BP53" s="303"/>
      <c r="BQ53" s="303"/>
      <c r="BR53" s="303"/>
      <c r="BS53" s="303"/>
      <c r="BT53" s="303"/>
      <c r="BU53" s="303"/>
      <c r="BV53" s="303"/>
      <c r="BW53" s="303"/>
      <c r="BX53" s="303"/>
      <c r="BY53" s="303"/>
      <c r="BZ53" s="303"/>
      <c r="CA53" s="303"/>
      <c r="CB53" s="303"/>
      <c r="CC53" s="303"/>
      <c r="CD53" s="303"/>
      <c r="CE53" s="303"/>
      <c r="CF53" s="303"/>
      <c r="CG53" s="303"/>
      <c r="CH53" s="303"/>
      <c r="CI53" s="303"/>
      <c r="CJ53" s="303"/>
      <c r="CK53" s="303">
        <v>227648901.40000001</v>
      </c>
      <c r="CL53" s="303">
        <v>227648901.40000001</v>
      </c>
      <c r="CM53" s="303">
        <v>227648901.40000001</v>
      </c>
      <c r="CN53" s="303">
        <v>227648901.40000001</v>
      </c>
      <c r="CO53" s="303">
        <v>227648901.40000001</v>
      </c>
      <c r="CP53" s="303">
        <v>227648901.40000001</v>
      </c>
      <c r="CQ53" s="303">
        <v>227648901.40000001</v>
      </c>
      <c r="CR53" s="303">
        <v>227648901.40000001</v>
      </c>
      <c r="CS53" s="303">
        <v>227648901.40000001</v>
      </c>
      <c r="CT53" s="303">
        <v>227648901.40000001</v>
      </c>
      <c r="CU53" s="303">
        <v>227648901.40000001</v>
      </c>
      <c r="CV53" s="303">
        <v>227648901.40000001</v>
      </c>
      <c r="CW53" s="303">
        <v>227648901.40000001</v>
      </c>
      <c r="CX53" s="303">
        <v>227648901.40000001</v>
      </c>
      <c r="CY53" s="303">
        <v>227648901.40000001</v>
      </c>
      <c r="CZ53" s="303">
        <v>227648901.40000001</v>
      </c>
      <c r="DA53" s="303">
        <v>227648901.40000001</v>
      </c>
      <c r="DB53" s="303">
        <v>227648901.40000001</v>
      </c>
      <c r="DC53" s="303">
        <v>227648901.40000001</v>
      </c>
      <c r="DD53" s="303">
        <v>227648901.40000001</v>
      </c>
      <c r="DE53" s="303">
        <v>227648901.40000001</v>
      </c>
      <c r="DF53" s="303">
        <v>227648901.40000001</v>
      </c>
      <c r="DG53" s="303">
        <v>227648901.40000001</v>
      </c>
      <c r="DH53" s="303">
        <v>227648901.40000001</v>
      </c>
      <c r="DI53" s="303">
        <f>'BS 3-8-22'!D491</f>
        <v>227648901.40000001</v>
      </c>
      <c r="DJ53" s="303">
        <f>'BS 3-8-22'!F491</f>
        <v>227648901.40000001</v>
      </c>
      <c r="DK53" s="303">
        <f>'BS 3-8-22'!G491</f>
        <v>227648901.40000001</v>
      </c>
      <c r="DL53" s="303">
        <f>'BS 3-8-22'!H491</f>
        <v>227648901.40000001</v>
      </c>
      <c r="DM53" s="303">
        <f>'BS 3-8-22'!I491</f>
        <v>227648901.40000001</v>
      </c>
      <c r="DN53" s="303">
        <f>'BS 3-8-22'!J491</f>
        <v>227648901.40000001</v>
      </c>
      <c r="DO53" s="303">
        <f>'BS 3-8-22'!K491</f>
        <v>227648901.40000001</v>
      </c>
      <c r="DP53" s="303">
        <f>'BS 3-8-22'!L491</f>
        <v>227648901.40000001</v>
      </c>
      <c r="DQ53" s="303">
        <f>'BS 3-8-22'!M491</f>
        <v>227648901.40000001</v>
      </c>
      <c r="DR53" s="303">
        <f>'BS 3-8-22'!N491</f>
        <v>227648901.40000001</v>
      </c>
      <c r="DS53" s="303">
        <f>'BS 3-8-22'!O491</f>
        <v>227648901.40000001</v>
      </c>
      <c r="DT53" s="303">
        <f>'BS 3-8-22'!P491</f>
        <v>227648901.40000001</v>
      </c>
      <c r="DU53" s="303">
        <f>'BS 3-8-22'!Q491</f>
        <v>227648901.40000001</v>
      </c>
      <c r="DV53" s="188"/>
      <c r="DW53" s="188"/>
    </row>
    <row r="54" spans="1:127" s="190" customFormat="1" ht="15" outlineLevel="1" x14ac:dyDescent="0.25">
      <c r="A54" s="77">
        <f t="shared" si="5"/>
        <v>47</v>
      </c>
      <c r="B54" s="199"/>
      <c r="C54" s="304">
        <v>209000</v>
      </c>
      <c r="D54" s="305" t="s">
        <v>217</v>
      </c>
      <c r="E54" s="306">
        <v>293561404.88999999</v>
      </c>
      <c r="F54" s="306">
        <v>293561404.88999999</v>
      </c>
      <c r="G54" s="306">
        <v>293561404.88999999</v>
      </c>
      <c r="H54" s="306">
        <v>293561404.88999999</v>
      </c>
      <c r="I54" s="306">
        <v>293561404.88999999</v>
      </c>
      <c r="J54" s="306">
        <v>293561404.88999999</v>
      </c>
      <c r="K54" s="306">
        <v>293561404.88999999</v>
      </c>
      <c r="L54" s="306">
        <v>293561404.88999999</v>
      </c>
      <c r="M54" s="306">
        <v>293561404.88999999</v>
      </c>
      <c r="N54" s="306">
        <v>293561404.88999999</v>
      </c>
      <c r="O54" s="306">
        <v>293561404.88999999</v>
      </c>
      <c r="P54" s="306">
        <v>293561404.88999999</v>
      </c>
      <c r="Q54" s="306">
        <v>293561404.88999999</v>
      </c>
      <c r="R54" s="306">
        <v>293561404.88999999</v>
      </c>
      <c r="S54" s="306">
        <v>293561404.88999999</v>
      </c>
      <c r="T54" s="306">
        <v>293561404.88999999</v>
      </c>
      <c r="U54" s="306">
        <v>293561404.88999999</v>
      </c>
      <c r="V54" s="306">
        <v>293561404.88999999</v>
      </c>
      <c r="W54" s="306">
        <v>293561404.88999999</v>
      </c>
      <c r="X54" s="306">
        <v>293561404.88999999</v>
      </c>
      <c r="Y54" s="306">
        <v>293561404.88999999</v>
      </c>
      <c r="Z54" s="306">
        <v>293561404.88999999</v>
      </c>
      <c r="AA54" s="306">
        <v>293561404.88999999</v>
      </c>
      <c r="AB54" s="306">
        <v>293561404.88999999</v>
      </c>
      <c r="AC54" s="303">
        <v>293561404.88999999</v>
      </c>
      <c r="AD54" s="303">
        <v>293561404.88999999</v>
      </c>
      <c r="AE54" s="303">
        <v>293561404.88999999</v>
      </c>
      <c r="AF54" s="303">
        <v>293561404.88999999</v>
      </c>
      <c r="AG54" s="303">
        <v>293561404.88999999</v>
      </c>
      <c r="AH54" s="303">
        <v>293561404.88999999</v>
      </c>
      <c r="AI54" s="303">
        <v>293561404.88999999</v>
      </c>
      <c r="AJ54" s="303">
        <v>293561404.88999999</v>
      </c>
      <c r="AK54" s="303">
        <v>293561404.88999999</v>
      </c>
      <c r="AL54" s="303">
        <v>293561404.88999999</v>
      </c>
      <c r="AM54" s="303">
        <v>293561404.88999999</v>
      </c>
      <c r="AN54" s="303">
        <v>293561404.88999999</v>
      </c>
      <c r="AO54" s="303">
        <v>293561404.88999999</v>
      </c>
      <c r="AP54" s="303">
        <v>293561404.88999999</v>
      </c>
      <c r="AQ54" s="303">
        <v>293561404.88999999</v>
      </c>
      <c r="AR54" s="303">
        <v>293561404.88999999</v>
      </c>
      <c r="AS54" s="303">
        <v>293561404.88999999</v>
      </c>
      <c r="AT54" s="303">
        <v>293561404.88999999</v>
      </c>
      <c r="AU54" s="303">
        <v>293561404.88999999</v>
      </c>
      <c r="AV54" s="303">
        <v>293561404.88999999</v>
      </c>
      <c r="AW54" s="303">
        <v>293561404.88999999</v>
      </c>
      <c r="AX54" s="303">
        <v>293561404.88999999</v>
      </c>
      <c r="AY54" s="303">
        <v>293561404.88999999</v>
      </c>
      <c r="AZ54" s="303">
        <v>293561404.88999999</v>
      </c>
      <c r="BA54" s="303">
        <v>293561404.88999999</v>
      </c>
      <c r="BB54" s="303">
        <v>293561404.88999999</v>
      </c>
      <c r="BC54" s="303">
        <v>293561404.88999999</v>
      </c>
      <c r="BD54" s="303">
        <v>293561404.88999999</v>
      </c>
      <c r="BE54" s="303">
        <v>293561404.88999999</v>
      </c>
      <c r="BF54" s="303">
        <v>293561404.88999999</v>
      </c>
      <c r="BG54" s="303">
        <v>293561404.88999999</v>
      </c>
      <c r="BH54" s="303">
        <v>293561404.88999999</v>
      </c>
      <c r="BI54" s="303">
        <v>293561404.88999999</v>
      </c>
      <c r="BJ54" s="303">
        <v>293561404.88999999</v>
      </c>
      <c r="BK54" s="303">
        <v>293561404.88999999</v>
      </c>
      <c r="BL54" s="303">
        <v>293561404.88999999</v>
      </c>
      <c r="BM54" s="303">
        <v>293561404.88999999</v>
      </c>
      <c r="BN54" s="303">
        <v>293561404.88999999</v>
      </c>
      <c r="BO54" s="303">
        <v>293561404.88999999</v>
      </c>
      <c r="BP54" s="303">
        <v>293561404.88999999</v>
      </c>
      <c r="BQ54" s="303">
        <v>293561404.88999999</v>
      </c>
      <c r="BR54" s="303">
        <v>293561404.88999999</v>
      </c>
      <c r="BS54" s="303">
        <v>293561404.88999999</v>
      </c>
      <c r="BT54" s="303">
        <v>293561404.88999999</v>
      </c>
      <c r="BU54" s="303">
        <v>293561404.88999999</v>
      </c>
      <c r="BV54" s="303">
        <v>293561404.88999999</v>
      </c>
      <c r="BW54" s="303">
        <v>293561404.88999999</v>
      </c>
      <c r="BX54" s="303">
        <v>293561404.88999999</v>
      </c>
      <c r="BY54" s="303">
        <v>293561404.88999999</v>
      </c>
      <c r="BZ54" s="303">
        <v>293561404.88999999</v>
      </c>
      <c r="CA54" s="303">
        <v>293561404.88999999</v>
      </c>
      <c r="CB54" s="303">
        <v>293561404.88999999</v>
      </c>
      <c r="CC54" s="303">
        <v>293561404.88999999</v>
      </c>
      <c r="CD54" s="303">
        <v>293561404.88999999</v>
      </c>
      <c r="CE54" s="303">
        <v>293561404.88999999</v>
      </c>
      <c r="CF54" s="303">
        <v>293561404.88999999</v>
      </c>
      <c r="CG54" s="303">
        <v>293561404.88999999</v>
      </c>
      <c r="CH54" s="303">
        <v>293561404.88999999</v>
      </c>
      <c r="CI54" s="303">
        <v>293561404.88999999</v>
      </c>
      <c r="CJ54" s="303">
        <v>293561404.88999999</v>
      </c>
      <c r="CK54" s="303">
        <v>293561404.88999999</v>
      </c>
      <c r="CL54" s="303">
        <v>293561404.88999999</v>
      </c>
      <c r="CM54" s="303">
        <v>293561404.88999999</v>
      </c>
      <c r="CN54" s="303">
        <v>293561404.88999999</v>
      </c>
      <c r="CO54" s="303">
        <v>293561404.88999999</v>
      </c>
      <c r="CP54" s="303">
        <v>293561404.88999999</v>
      </c>
      <c r="CQ54" s="303">
        <v>293561404.88999999</v>
      </c>
      <c r="CR54" s="303">
        <v>293561404.88999999</v>
      </c>
      <c r="CS54" s="303">
        <v>293561404.88999999</v>
      </c>
      <c r="CT54" s="303">
        <v>293561404.88999999</v>
      </c>
      <c r="CU54" s="303">
        <v>293561404.88999999</v>
      </c>
      <c r="CV54" s="303">
        <v>293561404.88999999</v>
      </c>
      <c r="CW54" s="303">
        <v>293561404.88999999</v>
      </c>
      <c r="CX54" s="303">
        <v>293561404.88999999</v>
      </c>
      <c r="CY54" s="303">
        <v>293561404.88999999</v>
      </c>
      <c r="CZ54" s="303">
        <v>293561404.88999999</v>
      </c>
      <c r="DA54" s="303">
        <v>293561404.88999999</v>
      </c>
      <c r="DB54" s="303">
        <v>293561404.88999999</v>
      </c>
      <c r="DC54" s="303">
        <v>293561404.88999999</v>
      </c>
      <c r="DD54" s="303">
        <v>293561404.88999999</v>
      </c>
      <c r="DE54" s="303">
        <v>293561404.88999999</v>
      </c>
      <c r="DF54" s="303">
        <v>293561404.88999999</v>
      </c>
      <c r="DG54" s="303">
        <v>293561404.88999999</v>
      </c>
      <c r="DH54" s="303">
        <v>293561404.88999999</v>
      </c>
      <c r="DI54" s="303">
        <f>'BS 3-8-22'!D492</f>
        <v>293561404.88999999</v>
      </c>
      <c r="DJ54" s="303">
        <f>'BS 3-8-22'!F492</f>
        <v>293561404.88999999</v>
      </c>
      <c r="DK54" s="303">
        <f>'BS 3-8-22'!G492</f>
        <v>293561404.88999999</v>
      </c>
      <c r="DL54" s="303">
        <f>'BS 3-8-22'!H492</f>
        <v>293561404.88999999</v>
      </c>
      <c r="DM54" s="303">
        <f>'BS 3-8-22'!I492</f>
        <v>293561404.88999999</v>
      </c>
      <c r="DN54" s="303">
        <f>'BS 3-8-22'!J492</f>
        <v>293561404.88999999</v>
      </c>
      <c r="DO54" s="303">
        <f>'BS 3-8-22'!K492</f>
        <v>293561404.88999999</v>
      </c>
      <c r="DP54" s="303">
        <f>'BS 3-8-22'!L492</f>
        <v>293561404.88999999</v>
      </c>
      <c r="DQ54" s="303">
        <f>'BS 3-8-22'!M492</f>
        <v>293561404.88999999</v>
      </c>
      <c r="DR54" s="303">
        <f>'BS 3-8-22'!N492</f>
        <v>293561404.88999999</v>
      </c>
      <c r="DS54" s="303">
        <f>'BS 3-8-22'!O492</f>
        <v>293561404.88999999</v>
      </c>
      <c r="DT54" s="303">
        <f>'BS 3-8-22'!P492</f>
        <v>293561404.88999999</v>
      </c>
      <c r="DU54" s="303">
        <f>'BS 3-8-22'!Q492</f>
        <v>293561404.88999999</v>
      </c>
      <c r="DV54" s="188"/>
      <c r="DW54" s="188"/>
    </row>
    <row r="55" spans="1:127" s="190" customFormat="1" ht="15" outlineLevel="1" x14ac:dyDescent="0.25">
      <c r="A55" s="77">
        <f t="shared" si="5"/>
        <v>48</v>
      </c>
      <c r="B55" s="199"/>
      <c r="C55" s="304">
        <v>210000</v>
      </c>
      <c r="D55" s="305" t="s">
        <v>218</v>
      </c>
      <c r="E55" s="306">
        <v>-1649863.59</v>
      </c>
      <c r="F55" s="306">
        <v>-1649863.59</v>
      </c>
      <c r="G55" s="306">
        <v>-1649863.59</v>
      </c>
      <c r="H55" s="306">
        <v>-1649863.59</v>
      </c>
      <c r="I55" s="306">
        <v>-1649863.59</v>
      </c>
      <c r="J55" s="306">
        <v>-1649863.59</v>
      </c>
      <c r="K55" s="306">
        <v>-1649863.59</v>
      </c>
      <c r="L55" s="306">
        <v>-1649863.59</v>
      </c>
      <c r="M55" s="306">
        <v>-1649863.59</v>
      </c>
      <c r="N55" s="306">
        <v>-1649863.59</v>
      </c>
      <c r="O55" s="306">
        <v>-1649863.59</v>
      </c>
      <c r="P55" s="306">
        <v>-1649863.59</v>
      </c>
      <c r="Q55" s="306">
        <v>-1649863.59</v>
      </c>
      <c r="R55" s="306">
        <v>-1649863.59</v>
      </c>
      <c r="S55" s="306">
        <v>-1649863.59</v>
      </c>
      <c r="T55" s="306">
        <v>-1649863.59</v>
      </c>
      <c r="U55" s="306">
        <v>-1649863.59</v>
      </c>
      <c r="V55" s="306">
        <v>-1649863.59</v>
      </c>
      <c r="W55" s="306">
        <v>-1649863.59</v>
      </c>
      <c r="X55" s="306">
        <v>-1649863.59</v>
      </c>
      <c r="Y55" s="306">
        <v>-1649863.59</v>
      </c>
      <c r="Z55" s="306">
        <v>-1649863.59</v>
      </c>
      <c r="AA55" s="306">
        <v>-1649863.59</v>
      </c>
      <c r="AB55" s="306">
        <v>-1649863.59</v>
      </c>
      <c r="AC55" s="303">
        <v>-1649863.59</v>
      </c>
      <c r="AD55" s="303">
        <v>-1649863.59</v>
      </c>
      <c r="AE55" s="303">
        <v>-1649863.59</v>
      </c>
      <c r="AF55" s="303">
        <v>-1649863.59</v>
      </c>
      <c r="AG55" s="303">
        <v>-1649863.59</v>
      </c>
      <c r="AH55" s="303">
        <v>-1649863.59</v>
      </c>
      <c r="AI55" s="303">
        <v>-1649863.59</v>
      </c>
      <c r="AJ55" s="303">
        <v>-1649863.59</v>
      </c>
      <c r="AK55" s="303">
        <v>-1649863.59</v>
      </c>
      <c r="AL55" s="303">
        <v>-1649863.59</v>
      </c>
      <c r="AM55" s="303">
        <v>-1649863.59</v>
      </c>
      <c r="AN55" s="303">
        <v>-1649863.59</v>
      </c>
      <c r="AO55" s="303">
        <v>-1649863.59</v>
      </c>
      <c r="AP55" s="303">
        <v>-1649863.59</v>
      </c>
      <c r="AQ55" s="303">
        <v>-1649863.59</v>
      </c>
      <c r="AR55" s="303">
        <v>-1649863.59</v>
      </c>
      <c r="AS55" s="303">
        <v>-1649863.59</v>
      </c>
      <c r="AT55" s="303">
        <v>-1649863.59</v>
      </c>
      <c r="AU55" s="303">
        <v>-1649863.59</v>
      </c>
      <c r="AV55" s="303">
        <v>-1649863.59</v>
      </c>
      <c r="AW55" s="303">
        <v>-1649863.59</v>
      </c>
      <c r="AX55" s="303">
        <v>-1649863.59</v>
      </c>
      <c r="AY55" s="303">
        <v>-1649863.59</v>
      </c>
      <c r="AZ55" s="303">
        <v>-1649863.59</v>
      </c>
      <c r="BA55" s="303">
        <v>-1649863.59</v>
      </c>
      <c r="BB55" s="303">
        <v>-1649863.59</v>
      </c>
      <c r="BC55" s="303">
        <v>-1649863.59</v>
      </c>
      <c r="BD55" s="303">
        <v>-1649863.59</v>
      </c>
      <c r="BE55" s="303">
        <v>-1649863.59</v>
      </c>
      <c r="BF55" s="303">
        <v>-1649863.59</v>
      </c>
      <c r="BG55" s="303">
        <v>-1649863.59</v>
      </c>
      <c r="BH55" s="303">
        <v>-1649863.59</v>
      </c>
      <c r="BI55" s="303">
        <v>-1649863.59</v>
      </c>
      <c r="BJ55" s="303">
        <v>-1649863.59</v>
      </c>
      <c r="BK55" s="303">
        <v>-1649863.59</v>
      </c>
      <c r="BL55" s="303">
        <v>-1649863.59</v>
      </c>
      <c r="BM55" s="303">
        <v>-1649863.59</v>
      </c>
      <c r="BN55" s="303">
        <v>-1649863.59</v>
      </c>
      <c r="BO55" s="303">
        <v>-1649863.59</v>
      </c>
      <c r="BP55" s="303">
        <v>-1649863.59</v>
      </c>
      <c r="BQ55" s="303">
        <v>-1649863.59</v>
      </c>
      <c r="BR55" s="303">
        <v>-1649863.59</v>
      </c>
      <c r="BS55" s="303">
        <v>-1649863.59</v>
      </c>
      <c r="BT55" s="303">
        <v>-1649863.59</v>
      </c>
      <c r="BU55" s="303">
        <v>-1649863.59</v>
      </c>
      <c r="BV55" s="303">
        <v>-1649863.59</v>
      </c>
      <c r="BW55" s="303">
        <v>-1649863.59</v>
      </c>
      <c r="BX55" s="303">
        <v>-1649863.59</v>
      </c>
      <c r="BY55" s="303">
        <v>-1649863.59</v>
      </c>
      <c r="BZ55" s="303">
        <v>-1649863.59</v>
      </c>
      <c r="CA55" s="303">
        <v>-1649863.59</v>
      </c>
      <c r="CB55" s="303">
        <v>-1649863.59</v>
      </c>
      <c r="CC55" s="303">
        <v>-1649863.59</v>
      </c>
      <c r="CD55" s="303">
        <v>-1649863.59</v>
      </c>
      <c r="CE55" s="303">
        <v>-1649863.59</v>
      </c>
      <c r="CF55" s="303">
        <v>-1649863.59</v>
      </c>
      <c r="CG55" s="303">
        <v>-1649863.59</v>
      </c>
      <c r="CH55" s="303">
        <v>-1649863.59</v>
      </c>
      <c r="CI55" s="303">
        <v>-1649863.59</v>
      </c>
      <c r="CJ55" s="303">
        <v>-1649863.59</v>
      </c>
      <c r="CK55" s="303">
        <v>-1649863.59</v>
      </c>
      <c r="CL55" s="303">
        <v>-1649863.59</v>
      </c>
      <c r="CM55" s="303">
        <v>-1649863.59</v>
      </c>
      <c r="CN55" s="303">
        <v>-1649863.59</v>
      </c>
      <c r="CO55" s="303">
        <v>-1649863.59</v>
      </c>
      <c r="CP55" s="303">
        <v>-1649863.59</v>
      </c>
      <c r="CQ55" s="303">
        <v>-1649863.59</v>
      </c>
      <c r="CR55" s="303">
        <v>-1649863.59</v>
      </c>
      <c r="CS55" s="303">
        <v>-1649863.59</v>
      </c>
      <c r="CT55" s="303">
        <v>-1649863.59</v>
      </c>
      <c r="CU55" s="303">
        <v>-1649863.59</v>
      </c>
      <c r="CV55" s="303">
        <v>-1649863.59</v>
      </c>
      <c r="CW55" s="303">
        <v>-1649863.59</v>
      </c>
      <c r="CX55" s="303">
        <v>-1649863.59</v>
      </c>
      <c r="CY55" s="303">
        <v>-1649863.59</v>
      </c>
      <c r="CZ55" s="303">
        <v>-1649863.59</v>
      </c>
      <c r="DA55" s="303">
        <v>-1649863.59</v>
      </c>
      <c r="DB55" s="303">
        <v>-1649863.59</v>
      </c>
      <c r="DC55" s="303">
        <v>-1649863.59</v>
      </c>
      <c r="DD55" s="303">
        <v>-1649863.59</v>
      </c>
      <c r="DE55" s="303">
        <v>-1649863.59</v>
      </c>
      <c r="DF55" s="303">
        <v>-1649863.59</v>
      </c>
      <c r="DG55" s="303">
        <v>-1649863.59</v>
      </c>
      <c r="DH55" s="303">
        <v>-1649863.59</v>
      </c>
      <c r="DI55" s="303">
        <f>'BS 3-8-22'!D493</f>
        <v>-1649863.59</v>
      </c>
      <c r="DJ55" s="303">
        <f>'BS 3-8-22'!F493</f>
        <v>-1649863.59</v>
      </c>
      <c r="DK55" s="303">
        <f>'BS 3-8-22'!G493</f>
        <v>-1649863.59</v>
      </c>
      <c r="DL55" s="303">
        <f>'BS 3-8-22'!H493</f>
        <v>-1649863.59</v>
      </c>
      <c r="DM55" s="303">
        <f>'BS 3-8-22'!I493</f>
        <v>-1649863.59</v>
      </c>
      <c r="DN55" s="303">
        <f>'BS 3-8-22'!J493</f>
        <v>-1649863.59</v>
      </c>
      <c r="DO55" s="303">
        <f>'BS 3-8-22'!K493</f>
        <v>-1649863.59</v>
      </c>
      <c r="DP55" s="303">
        <f>'BS 3-8-22'!L493</f>
        <v>-1649863.59</v>
      </c>
      <c r="DQ55" s="303">
        <f>'BS 3-8-22'!M493</f>
        <v>-1649863.59</v>
      </c>
      <c r="DR55" s="303">
        <f>'BS 3-8-22'!N493</f>
        <v>-1649863.59</v>
      </c>
      <c r="DS55" s="303">
        <f>'BS 3-8-22'!O493</f>
        <v>-1649863.59</v>
      </c>
      <c r="DT55" s="303">
        <f>'BS 3-8-22'!P493</f>
        <v>-1649863.59</v>
      </c>
      <c r="DU55" s="303">
        <f>'BS 3-8-22'!Q493</f>
        <v>-1649863.59</v>
      </c>
      <c r="DV55" s="188"/>
      <c r="DW55" s="188"/>
    </row>
    <row r="56" spans="1:127" s="190" customFormat="1" ht="15" outlineLevel="1" x14ac:dyDescent="0.25">
      <c r="A56" s="77">
        <f t="shared" si="5"/>
        <v>49</v>
      </c>
      <c r="B56" s="199"/>
      <c r="C56" s="304">
        <v>212001</v>
      </c>
      <c r="D56" s="305" t="s">
        <v>219</v>
      </c>
      <c r="E56" s="306">
        <v>-24454.6</v>
      </c>
      <c r="F56" s="306">
        <v>-86515.48</v>
      </c>
      <c r="G56" s="306">
        <v>-173837.78</v>
      </c>
      <c r="H56" s="306">
        <v>-246288.89</v>
      </c>
      <c r="I56" s="306">
        <v>-316800.53000000003</v>
      </c>
      <c r="J56" s="306">
        <v>-367370.17</v>
      </c>
      <c r="K56" s="306">
        <v>-419844.13</v>
      </c>
      <c r="L56" s="306">
        <v>-472458.58</v>
      </c>
      <c r="M56" s="306">
        <v>-527306.46</v>
      </c>
      <c r="N56" s="306">
        <v>-590711.56000000006</v>
      </c>
      <c r="O56" s="306">
        <v>-649181.96</v>
      </c>
      <c r="P56" s="306">
        <v>-692176.2</v>
      </c>
      <c r="Q56" s="306">
        <v>-20215.38</v>
      </c>
      <c r="R56" s="306">
        <v>-76207.64</v>
      </c>
      <c r="S56" s="306">
        <v>-146812.06</v>
      </c>
      <c r="T56" s="306">
        <v>-221984.18</v>
      </c>
      <c r="U56" s="306">
        <v>-277627.32</v>
      </c>
      <c r="V56" s="306">
        <v>-323481.53000000003</v>
      </c>
      <c r="W56" s="306">
        <v>-377813.88</v>
      </c>
      <c r="X56" s="306">
        <v>-431281</v>
      </c>
      <c r="Y56" s="306">
        <v>-483007.6</v>
      </c>
      <c r="Z56" s="306">
        <v>-545460.85</v>
      </c>
      <c r="AA56" s="306">
        <v>-585528.06000000006</v>
      </c>
      <c r="AB56" s="306">
        <v>-593404.05000000005</v>
      </c>
      <c r="AC56" s="303">
        <v>-25349.759999999998</v>
      </c>
      <c r="AD56" s="303">
        <v>-99176.43</v>
      </c>
      <c r="AE56" s="303">
        <v>-203385.02</v>
      </c>
      <c r="AF56" s="303">
        <v>-303059.34000000003</v>
      </c>
      <c r="AG56" s="303">
        <v>-373874.48</v>
      </c>
      <c r="AH56" s="303">
        <v>-431719.88</v>
      </c>
      <c r="AI56" s="303">
        <v>-501230.08000000002</v>
      </c>
      <c r="AJ56" s="303">
        <v>-553537.97</v>
      </c>
      <c r="AK56" s="303">
        <v>-634065</v>
      </c>
      <c r="AL56" s="303">
        <v>-701749.74</v>
      </c>
      <c r="AM56" s="303">
        <v>-759073.84</v>
      </c>
      <c r="AN56" s="303">
        <v>-824688.58</v>
      </c>
      <c r="AO56" s="303">
        <v>-24249.15</v>
      </c>
      <c r="AP56" s="303">
        <v>-92605.24</v>
      </c>
      <c r="AQ56" s="303">
        <v>-196761.64</v>
      </c>
      <c r="AR56" s="303">
        <v>-272147.75</v>
      </c>
      <c r="AS56" s="303">
        <v>-334835.21000000002</v>
      </c>
      <c r="AT56" s="303">
        <v>-391155.65</v>
      </c>
      <c r="AU56" s="303">
        <v>-436666.71</v>
      </c>
      <c r="AV56" s="303">
        <v>-481681.07</v>
      </c>
      <c r="AW56" s="303">
        <v>-548432.18999999994</v>
      </c>
      <c r="AX56" s="303">
        <v>-603206.15</v>
      </c>
      <c r="AY56" s="303">
        <v>-651055.97</v>
      </c>
      <c r="AZ56" s="303">
        <v>-708223.75</v>
      </c>
      <c r="BA56" s="303">
        <v>-20657.45</v>
      </c>
      <c r="BB56" s="303">
        <v>-96040.58</v>
      </c>
      <c r="BC56" s="303">
        <v>-190754.63</v>
      </c>
      <c r="BD56" s="303">
        <v>-249661.53</v>
      </c>
      <c r="BE56" s="303">
        <v>-298018.86</v>
      </c>
      <c r="BF56" s="303">
        <v>-358330.04</v>
      </c>
      <c r="BG56" s="303">
        <v>-420624.54</v>
      </c>
      <c r="BH56" s="303">
        <v>-492586.96</v>
      </c>
      <c r="BI56" s="303">
        <v>-542530</v>
      </c>
      <c r="BJ56" s="303">
        <v>-590250.79</v>
      </c>
      <c r="BK56" s="303">
        <v>-643444.71</v>
      </c>
      <c r="BL56" s="303">
        <v>-700975.8</v>
      </c>
      <c r="BM56" s="303">
        <v>-24333.06</v>
      </c>
      <c r="BN56" s="303">
        <v>-111024.97</v>
      </c>
      <c r="BO56" s="303">
        <v>-242699.62</v>
      </c>
      <c r="BP56" s="303">
        <v>-300706.82</v>
      </c>
      <c r="BQ56" s="303">
        <v>-372139.82</v>
      </c>
      <c r="BR56" s="303">
        <v>-441922.82</v>
      </c>
      <c r="BS56" s="303">
        <v>-503882.96</v>
      </c>
      <c r="BT56" s="303">
        <v>-585314.18000000005</v>
      </c>
      <c r="BU56" s="303">
        <v>-654512.43999999994</v>
      </c>
      <c r="BV56" s="303">
        <v>-701099.93</v>
      </c>
      <c r="BW56" s="303">
        <v>-780903.53</v>
      </c>
      <c r="BX56" s="303">
        <v>-849400.35</v>
      </c>
      <c r="BY56" s="303">
        <v>-51283.18</v>
      </c>
      <c r="BZ56" s="303">
        <v>-151893.24</v>
      </c>
      <c r="CA56" s="303">
        <v>-316660.13</v>
      </c>
      <c r="CB56" s="303">
        <v>-383481.5</v>
      </c>
      <c r="CC56" s="303">
        <v>-471818.04</v>
      </c>
      <c r="CD56" s="303">
        <v>-549126.15</v>
      </c>
      <c r="CE56" s="303">
        <v>-618754.66</v>
      </c>
      <c r="CF56" s="303">
        <v>-718742.43</v>
      </c>
      <c r="CG56" s="303">
        <v>-785622.36</v>
      </c>
      <c r="CH56" s="303">
        <v>-870271.94</v>
      </c>
      <c r="CI56" s="303">
        <v>-931404.58</v>
      </c>
      <c r="CJ56" s="303">
        <v>-1013398.04</v>
      </c>
      <c r="CK56" s="303">
        <v>-51578.51</v>
      </c>
      <c r="CL56" s="303">
        <v>-143918.89000000001</v>
      </c>
      <c r="CM56" s="303">
        <v>-330748.76</v>
      </c>
      <c r="CN56" s="303">
        <v>-404204.44</v>
      </c>
      <c r="CO56" s="303">
        <v>-498814.74</v>
      </c>
      <c r="CP56" s="303">
        <v>-586696.02</v>
      </c>
      <c r="CQ56" s="303">
        <v>-51578.19</v>
      </c>
      <c r="CR56" s="303">
        <v>-141734.23000000001</v>
      </c>
      <c r="CS56" s="303">
        <v>-208567.08</v>
      </c>
      <c r="CT56" s="303">
        <v>-51579</v>
      </c>
      <c r="CU56" s="303">
        <v>-133845.82</v>
      </c>
      <c r="CV56" s="303">
        <v>-27685.33</v>
      </c>
      <c r="CW56" s="303">
        <v>-51578.47</v>
      </c>
      <c r="CX56" s="303">
        <v>-123221.01</v>
      </c>
      <c r="CY56" s="303">
        <v>-308595.13</v>
      </c>
      <c r="CZ56" s="303">
        <v>-51578.02</v>
      </c>
      <c r="DA56" s="303">
        <v>-137250.74</v>
      </c>
      <c r="DB56" s="303">
        <v>-244129.33</v>
      </c>
      <c r="DC56" s="303">
        <v>-51578.02</v>
      </c>
      <c r="DD56" s="303">
        <v>-117221.07</v>
      </c>
      <c r="DE56" s="303">
        <v>-124153.26</v>
      </c>
      <c r="DF56" s="303">
        <v>-51578.02</v>
      </c>
      <c r="DG56" s="303">
        <v>85919.42</v>
      </c>
      <c r="DH56" s="303">
        <v>-74556.649999999994</v>
      </c>
      <c r="DI56" s="303">
        <f>'BS 3-8-22'!D494</f>
        <v>0</v>
      </c>
      <c r="DJ56" s="303">
        <f>'BS 3-8-22'!F494</f>
        <v>-146571.84</v>
      </c>
      <c r="DK56" s="303">
        <f>'BS 3-8-22'!G494</f>
        <v>-431268.57</v>
      </c>
      <c r="DL56" s="303">
        <f>'BS 3-8-22'!H494</f>
        <v>0</v>
      </c>
      <c r="DM56" s="303">
        <f>'BS 3-8-22'!I494</f>
        <v>-143731.72</v>
      </c>
      <c r="DN56" s="303">
        <f>'BS 3-8-22'!J494</f>
        <v>-301655.94</v>
      </c>
      <c r="DO56" s="303">
        <f>'BS 3-8-22'!K494</f>
        <v>0</v>
      </c>
      <c r="DP56" s="303">
        <f>'BS 3-8-22'!L494</f>
        <v>-110469.68</v>
      </c>
      <c r="DQ56" s="303">
        <f>'BS 3-8-22'!M494</f>
        <v>-247583.24</v>
      </c>
      <c r="DR56" s="303">
        <f>'BS 3-8-22'!N494</f>
        <v>0</v>
      </c>
      <c r="DS56" s="303">
        <f>'BS 3-8-22'!O494</f>
        <v>-156196.84</v>
      </c>
      <c r="DT56" s="303">
        <f>'BS 3-8-22'!P494</f>
        <v>-56750.49</v>
      </c>
      <c r="DU56" s="303">
        <f>'BS 3-8-22'!Q494</f>
        <v>0</v>
      </c>
      <c r="DV56" s="188"/>
      <c r="DW56" s="188"/>
    </row>
    <row r="57" spans="1:127" s="190" customFormat="1" ht="15" outlineLevel="1" x14ac:dyDescent="0.25">
      <c r="A57" s="77">
        <f t="shared" si="5"/>
        <v>50</v>
      </c>
      <c r="B57" s="199"/>
      <c r="C57" s="304">
        <v>218000</v>
      </c>
      <c r="D57" s="305" t="s">
        <v>220</v>
      </c>
      <c r="E57" s="306">
        <v>7799650.2800000003</v>
      </c>
      <c r="F57" s="306">
        <v>7744253.7800000003</v>
      </c>
      <c r="G57" s="306">
        <v>7688857.2800000003</v>
      </c>
      <c r="H57" s="306">
        <v>7633460.7800000003</v>
      </c>
      <c r="I57" s="306">
        <v>7578064.2800000003</v>
      </c>
      <c r="J57" s="306">
        <v>7522667.7800000003</v>
      </c>
      <c r="K57" s="306">
        <v>7467271.2800000003</v>
      </c>
      <c r="L57" s="306">
        <v>7411874.7800000003</v>
      </c>
      <c r="M57" s="306">
        <v>7356478.2800000003</v>
      </c>
      <c r="N57" s="306">
        <v>7301081.7800000003</v>
      </c>
      <c r="O57" s="306">
        <v>7245685.2800000003</v>
      </c>
      <c r="P57" s="306">
        <v>7190288.7800000003</v>
      </c>
      <c r="Q57" s="306">
        <v>9290676.6600000001</v>
      </c>
      <c r="R57" s="306">
        <v>9213246.8300000001</v>
      </c>
      <c r="S57" s="306">
        <v>9135817</v>
      </c>
      <c r="T57" s="306">
        <v>9058387.1699999999</v>
      </c>
      <c r="U57" s="306">
        <v>8980957.3399999999</v>
      </c>
      <c r="V57" s="306">
        <v>8903527.5099999998</v>
      </c>
      <c r="W57" s="306">
        <v>8826097.6799999997</v>
      </c>
      <c r="X57" s="306">
        <v>8748667.8499999996</v>
      </c>
      <c r="Y57" s="306">
        <v>8671238.0199999996</v>
      </c>
      <c r="Z57" s="306">
        <v>8593808.1899999995</v>
      </c>
      <c r="AA57" s="306">
        <v>8516378.3599999994</v>
      </c>
      <c r="AB57" s="306">
        <v>8433522.5299999993</v>
      </c>
      <c r="AC57" s="303">
        <v>6358470.2000000002</v>
      </c>
      <c r="AD57" s="303">
        <v>6303220.3700000001</v>
      </c>
      <c r="AE57" s="303">
        <v>6247970.54</v>
      </c>
      <c r="AF57" s="303">
        <v>6192720.71</v>
      </c>
      <c r="AG57" s="303">
        <v>6137470.8799999999</v>
      </c>
      <c r="AH57" s="303">
        <v>6082221.0499999998</v>
      </c>
      <c r="AI57" s="303">
        <v>6026971.2199999997</v>
      </c>
      <c r="AJ57" s="303">
        <v>5971721.3899999997</v>
      </c>
      <c r="AK57" s="303">
        <v>5916471.5599999996</v>
      </c>
      <c r="AL57" s="303">
        <v>5861221.7300000004</v>
      </c>
      <c r="AM57" s="303">
        <v>5805971.9000000004</v>
      </c>
      <c r="AN57" s="303">
        <v>5767083.0700000003</v>
      </c>
      <c r="AO57" s="303">
        <v>10075949.039999999</v>
      </c>
      <c r="AP57" s="303">
        <v>9965407.1300000008</v>
      </c>
      <c r="AQ57" s="303">
        <v>9854865.2200000007</v>
      </c>
      <c r="AR57" s="303">
        <v>9744323.3100000005</v>
      </c>
      <c r="AS57" s="303">
        <v>9633781.4000000004</v>
      </c>
      <c r="AT57" s="303">
        <v>9523239.4900000002</v>
      </c>
      <c r="AU57" s="303">
        <v>9412697.5800000001</v>
      </c>
      <c r="AV57" s="303">
        <v>9302155.6699999999</v>
      </c>
      <c r="AW57" s="303">
        <v>9191613.7599999998</v>
      </c>
      <c r="AX57" s="303">
        <v>9081071.8499999996</v>
      </c>
      <c r="AY57" s="303">
        <v>8970529.9399999995</v>
      </c>
      <c r="AZ57" s="303">
        <v>8799891.0299999993</v>
      </c>
      <c r="BA57" s="303">
        <v>8689349.1199999992</v>
      </c>
      <c r="BB57" s="303">
        <v>7097463.8899999997</v>
      </c>
      <c r="BC57" s="303">
        <v>7032725.4699999997</v>
      </c>
      <c r="BD57" s="303">
        <v>6967987.0499999998</v>
      </c>
      <c r="BE57" s="303">
        <v>6954903.5099999998</v>
      </c>
      <c r="BF57" s="303">
        <v>6890165.0899999999</v>
      </c>
      <c r="BG57" s="303">
        <v>6825426.6699999999</v>
      </c>
      <c r="BH57" s="303">
        <v>6760688.25</v>
      </c>
      <c r="BI57" s="303">
        <v>6695949.8300000001</v>
      </c>
      <c r="BJ57" s="303">
        <v>7569756.7999999998</v>
      </c>
      <c r="BK57" s="303">
        <v>7505018.3799999999</v>
      </c>
      <c r="BL57" s="303">
        <v>7409219.96</v>
      </c>
      <c r="BM57" s="303">
        <v>6950692.9100000001</v>
      </c>
      <c r="BN57" s="303">
        <v>6905324.9100000001</v>
      </c>
      <c r="BO57" s="303">
        <v>6859956.9100000001</v>
      </c>
      <c r="BP57" s="303">
        <v>6814588.9100000001</v>
      </c>
      <c r="BQ57" s="303">
        <v>6769220.9100000001</v>
      </c>
      <c r="BR57" s="303">
        <v>6723852.9100000001</v>
      </c>
      <c r="BS57" s="303">
        <v>6678484.9100000001</v>
      </c>
      <c r="BT57" s="303">
        <v>6628449.5800000001</v>
      </c>
      <c r="BU57" s="303">
        <v>6578414.25</v>
      </c>
      <c r="BV57" s="303">
        <v>6528378.9199999999</v>
      </c>
      <c r="BW57" s="303">
        <v>6478343.5899999999</v>
      </c>
      <c r="BX57" s="303">
        <v>6428308.2599999998</v>
      </c>
      <c r="BY57" s="303">
        <v>6378272.9299999997</v>
      </c>
      <c r="BZ57" s="303">
        <v>8386667.9400000004</v>
      </c>
      <c r="CA57" s="303">
        <v>8335497.3600000003</v>
      </c>
      <c r="CB57" s="303">
        <v>8284326.7800000003</v>
      </c>
      <c r="CC57" s="303">
        <v>8233156.2000000002</v>
      </c>
      <c r="CD57" s="303">
        <v>8181985.6200000001</v>
      </c>
      <c r="CE57" s="303">
        <v>8130815.04</v>
      </c>
      <c r="CF57" s="303">
        <v>8079644.46</v>
      </c>
      <c r="CG57" s="303">
        <v>8028473.8799999999</v>
      </c>
      <c r="CH57" s="303">
        <v>7977303.2999999998</v>
      </c>
      <c r="CI57" s="303">
        <v>7926132.7199999997</v>
      </c>
      <c r="CJ57" s="303">
        <v>7874962.1399999997</v>
      </c>
      <c r="CK57" s="303">
        <v>7187559.2000000002</v>
      </c>
      <c r="CL57" s="303">
        <v>7149265.9500000002</v>
      </c>
      <c r="CM57" s="303">
        <v>7110972.7000000002</v>
      </c>
      <c r="CN57" s="303">
        <v>8439291.4499999993</v>
      </c>
      <c r="CO57" s="303">
        <v>8400998.1999999993</v>
      </c>
      <c r="CP57" s="303">
        <v>8362704.9500000002</v>
      </c>
      <c r="CQ57" s="303">
        <v>8324411.7000000002</v>
      </c>
      <c r="CR57" s="303">
        <v>8286118.4500000002</v>
      </c>
      <c r="CS57" s="303">
        <v>8247825.2000000002</v>
      </c>
      <c r="CT57" s="303">
        <v>8209531.9500000002</v>
      </c>
      <c r="CU57" s="303">
        <v>8171238.7000000002</v>
      </c>
      <c r="CV57" s="303">
        <v>8116343.4500000002</v>
      </c>
      <c r="CW57" s="303">
        <v>10733393.199999999</v>
      </c>
      <c r="CX57" s="303">
        <v>10679917.609999999</v>
      </c>
      <c r="CY57" s="303">
        <v>10626442.02</v>
      </c>
      <c r="CZ57" s="303">
        <v>10572966.43</v>
      </c>
      <c r="DA57" s="303">
        <v>10519490.84</v>
      </c>
      <c r="DB57" s="303">
        <v>10466015.25</v>
      </c>
      <c r="DC57" s="303">
        <v>10412539.66</v>
      </c>
      <c r="DD57" s="303">
        <v>10359064.07</v>
      </c>
      <c r="DE57" s="303">
        <v>10305588.48</v>
      </c>
      <c r="DF57" s="303">
        <v>10227297.779999999</v>
      </c>
      <c r="DG57" s="303">
        <v>10186995.859999999</v>
      </c>
      <c r="DH57" s="303">
        <v>10084922.42</v>
      </c>
      <c r="DI57" s="303">
        <f>'BS 3-8-22'!D496</f>
        <v>12902263.34</v>
      </c>
      <c r="DJ57" s="303">
        <f>'BS 3-8-22'!F496</f>
        <v>12828492.59</v>
      </c>
      <c r="DK57" s="303">
        <f>'BS 3-8-22'!G496</f>
        <v>12754721.84</v>
      </c>
      <c r="DL57" s="303">
        <f>'BS 3-8-22'!H496</f>
        <v>12680951.09</v>
      </c>
      <c r="DM57" s="303">
        <f>'BS 3-8-22'!I496</f>
        <v>12607180.34</v>
      </c>
      <c r="DN57" s="303">
        <f>'BS 3-8-22'!J496</f>
        <v>12533409.59</v>
      </c>
      <c r="DO57" s="303">
        <f>'BS 3-8-22'!K496</f>
        <v>12459638.84</v>
      </c>
      <c r="DP57" s="303">
        <f>'BS 3-8-22'!L496</f>
        <v>12385868.09</v>
      </c>
      <c r="DQ57" s="303">
        <f>'BS 3-8-22'!M496</f>
        <v>12312097.34</v>
      </c>
      <c r="DR57" s="303">
        <f>'BS 3-8-22'!N496</f>
        <v>12225858.59</v>
      </c>
      <c r="DS57" s="303">
        <f>'BS 3-8-22'!O496</f>
        <v>12151046.17</v>
      </c>
      <c r="DT57" s="303">
        <f>'BS 3-8-22'!P496</f>
        <v>12076233.75</v>
      </c>
      <c r="DU57" s="303">
        <f>'BS 3-8-22'!Q496</f>
        <v>11403966.48</v>
      </c>
      <c r="DV57" s="188"/>
      <c r="DW57" s="188"/>
    </row>
    <row r="58" spans="1:127" s="190" customFormat="1" ht="15" outlineLevel="1" x14ac:dyDescent="0.25">
      <c r="A58" s="77">
        <f t="shared" si="5"/>
        <v>51</v>
      </c>
      <c r="B58" s="199"/>
      <c r="C58" s="304">
        <v>216000</v>
      </c>
      <c r="D58" s="305" t="s">
        <v>221</v>
      </c>
      <c r="E58" s="306">
        <v>-332279058.38999999</v>
      </c>
      <c r="F58" s="306">
        <v>-349486897.16000003</v>
      </c>
      <c r="G58" s="306">
        <v>-349486897.16000003</v>
      </c>
      <c r="H58" s="306">
        <v>-349486897.16000003</v>
      </c>
      <c r="I58" s="306">
        <v>-349486897.16000003</v>
      </c>
      <c r="J58" s="306">
        <v>-349486897.16000003</v>
      </c>
      <c r="K58" s="306">
        <v>-349486897.16000003</v>
      </c>
      <c r="L58" s="306">
        <v>-349486897.16000003</v>
      </c>
      <c r="M58" s="306">
        <v>-349486897.16000003</v>
      </c>
      <c r="N58" s="306">
        <v>-349486897.16000003</v>
      </c>
      <c r="O58" s="306">
        <v>-349486897.16000003</v>
      </c>
      <c r="P58" s="306">
        <v>-349486897.16000003</v>
      </c>
      <c r="Q58" s="306">
        <v>-349486897.16000003</v>
      </c>
      <c r="R58" s="306">
        <v>-361335792.27999997</v>
      </c>
      <c r="S58" s="306">
        <v>-361335792.27999997</v>
      </c>
      <c r="T58" s="306">
        <v>-361335792.27999997</v>
      </c>
      <c r="U58" s="306">
        <v>-357929483.22000003</v>
      </c>
      <c r="V58" s="306">
        <v>-357929483.22000003</v>
      </c>
      <c r="W58" s="306">
        <v>-357929483.22000003</v>
      </c>
      <c r="X58" s="306">
        <v>-357929483.22000003</v>
      </c>
      <c r="Y58" s="306">
        <v>-357929483.22000003</v>
      </c>
      <c r="Z58" s="306">
        <v>-357929483.22000003</v>
      </c>
      <c r="AA58" s="306">
        <v>-357929483.22000003</v>
      </c>
      <c r="AB58" s="306">
        <v>-357929483.22000003</v>
      </c>
      <c r="AC58" s="303">
        <v>-357929483.22000003</v>
      </c>
      <c r="AD58" s="303">
        <v>-369263683.63</v>
      </c>
      <c r="AE58" s="303">
        <v>-369263683.63</v>
      </c>
      <c r="AF58" s="303">
        <v>-369263683.63</v>
      </c>
      <c r="AG58" s="303">
        <v>-369263683.63</v>
      </c>
      <c r="AH58" s="303">
        <v>-369263683.63</v>
      </c>
      <c r="AI58" s="303">
        <v>-369263683.63</v>
      </c>
      <c r="AJ58" s="303">
        <v>-369263683.63</v>
      </c>
      <c r="AK58" s="303">
        <v>-369263683.63</v>
      </c>
      <c r="AL58" s="303">
        <v>-369263683.63</v>
      </c>
      <c r="AM58" s="303">
        <v>-369263683.63</v>
      </c>
      <c r="AN58" s="303">
        <v>-369263683.63</v>
      </c>
      <c r="AO58" s="303">
        <v>-369263683.63</v>
      </c>
      <c r="AP58" s="303">
        <v>-377862064.44999999</v>
      </c>
      <c r="AQ58" s="303">
        <v>-377862064.44999999</v>
      </c>
      <c r="AR58" s="303">
        <v>-377862064.44999999</v>
      </c>
      <c r="AS58" s="303">
        <v>-377862064.44999999</v>
      </c>
      <c r="AT58" s="303">
        <v>-377862064.44999999</v>
      </c>
      <c r="AU58" s="303">
        <v>-377862064.44999999</v>
      </c>
      <c r="AV58" s="303">
        <v>-377862064.44999999</v>
      </c>
      <c r="AW58" s="303">
        <v>-377862064.44999999</v>
      </c>
      <c r="AX58" s="303">
        <v>-377862064.44999999</v>
      </c>
      <c r="AY58" s="303">
        <v>-377862064.44999999</v>
      </c>
      <c r="AZ58" s="303">
        <v>-377862064.44999999</v>
      </c>
      <c r="BA58" s="303">
        <v>-377862064.44999999</v>
      </c>
      <c r="BB58" s="303">
        <v>-380572802.86000001</v>
      </c>
      <c r="BC58" s="303">
        <v>-380572802.86000001</v>
      </c>
      <c r="BD58" s="303">
        <v>-380572802.86000001</v>
      </c>
      <c r="BE58" s="303">
        <v>-380572802.86000001</v>
      </c>
      <c r="BF58" s="303">
        <v>-380572802.86000001</v>
      </c>
      <c r="BG58" s="303">
        <v>-380572802.86000001</v>
      </c>
      <c r="BH58" s="303">
        <v>-380572802.86000001</v>
      </c>
      <c r="BI58" s="303">
        <v>-380572802.86000001</v>
      </c>
      <c r="BJ58" s="303">
        <v>-380572802.86000001</v>
      </c>
      <c r="BK58" s="303">
        <v>-380572802.86000001</v>
      </c>
      <c r="BL58" s="303">
        <v>-380572802.86000001</v>
      </c>
      <c r="BM58" s="303">
        <v>-380572802.86000001</v>
      </c>
      <c r="BN58" s="303">
        <v>-387340926.68000001</v>
      </c>
      <c r="BO58" s="303">
        <v>-387842928.44999999</v>
      </c>
      <c r="BP58" s="303">
        <v>-387842928.44999999</v>
      </c>
      <c r="BQ58" s="303">
        <v>-387842928.44999999</v>
      </c>
      <c r="BR58" s="303">
        <v>-387842928.44999999</v>
      </c>
      <c r="BS58" s="303">
        <v>-387842928.44999999</v>
      </c>
      <c r="BT58" s="303">
        <v>-387842928.44999999</v>
      </c>
      <c r="BU58" s="303">
        <v>-387842928.44999999</v>
      </c>
      <c r="BV58" s="303">
        <v>-387842928.44999999</v>
      </c>
      <c r="BW58" s="303">
        <v>-387842928.44999999</v>
      </c>
      <c r="BX58" s="303">
        <v>-387842928.44999999</v>
      </c>
      <c r="BY58" s="303">
        <v>-387842928.44999999</v>
      </c>
      <c r="BZ58" s="303">
        <v>-277931215</v>
      </c>
      <c r="CA58" s="303">
        <v>-277931215</v>
      </c>
      <c r="CB58" s="303">
        <v>-277931215</v>
      </c>
      <c r="CC58" s="303">
        <v>-277931215</v>
      </c>
      <c r="CD58" s="303">
        <v>-277931215</v>
      </c>
      <c r="CE58" s="303">
        <v>-277931215</v>
      </c>
      <c r="CF58" s="303">
        <v>-277931215</v>
      </c>
      <c r="CG58" s="303">
        <v>-277931215</v>
      </c>
      <c r="CH58" s="303">
        <v>-277931215</v>
      </c>
      <c r="CI58" s="303">
        <v>-277931215</v>
      </c>
      <c r="CJ58" s="303">
        <v>-277931215</v>
      </c>
      <c r="CK58" s="303">
        <v>-446695435.41000003</v>
      </c>
      <c r="CL58" s="303">
        <v>-471986440.02999997</v>
      </c>
      <c r="CM58" s="303">
        <v>-471986440.02999997</v>
      </c>
      <c r="CN58" s="303">
        <v>-473353052.02999997</v>
      </c>
      <c r="CO58" s="303">
        <v>-473353052.02999997</v>
      </c>
      <c r="CP58" s="303">
        <v>-473353052.02999997</v>
      </c>
      <c r="CQ58" s="303">
        <v>-473353052.02999997</v>
      </c>
      <c r="CR58" s="303">
        <v>-473353052.02999997</v>
      </c>
      <c r="CS58" s="303">
        <v>-473353052.02999997</v>
      </c>
      <c r="CT58" s="303">
        <v>-473353052.02999997</v>
      </c>
      <c r="CU58" s="303">
        <v>-473353052.02999997</v>
      </c>
      <c r="CV58" s="303">
        <v>-473353052.02999997</v>
      </c>
      <c r="CW58" s="303">
        <v>-473353052.02999997</v>
      </c>
      <c r="CX58" s="303">
        <v>-488954489.36000001</v>
      </c>
      <c r="CY58" s="303">
        <v>-488954489.36000001</v>
      </c>
      <c r="CZ58" s="303">
        <v>-488954489.36000001</v>
      </c>
      <c r="DA58" s="303">
        <v>-488954489.36000001</v>
      </c>
      <c r="DB58" s="303">
        <v>-488954489.36000001</v>
      </c>
      <c r="DC58" s="303">
        <v>-488954489.36000001</v>
      </c>
      <c r="DD58" s="303">
        <v>-488954489.36000001</v>
      </c>
      <c r="DE58" s="303">
        <v>-488954489.36000001</v>
      </c>
      <c r="DF58" s="303">
        <v>-488954489.36000001</v>
      </c>
      <c r="DG58" s="303">
        <v>-488954489.36000001</v>
      </c>
      <c r="DH58" s="303">
        <v>-488954489.36000001</v>
      </c>
      <c r="DI58" s="303">
        <f>'BS 3-8-22'!D499</f>
        <v>-488954489.36000001</v>
      </c>
      <c r="DJ58" s="303">
        <f>'BS 3-8-22'!F499</f>
        <v>-504162545.70999998</v>
      </c>
      <c r="DK58" s="303">
        <f>'BS 3-8-22'!G499</f>
        <v>-504162545.70999998</v>
      </c>
      <c r="DL58" s="303">
        <f>'BS 3-8-22'!H499</f>
        <v>-504162545.70999998</v>
      </c>
      <c r="DM58" s="303">
        <f>'BS 3-8-22'!I499</f>
        <v>-504162545.70999998</v>
      </c>
      <c r="DN58" s="303">
        <f>'BS 3-8-22'!J499</f>
        <v>-504162545.70999998</v>
      </c>
      <c r="DO58" s="303">
        <f>'BS 3-8-22'!K499</f>
        <v>-504162545.70999998</v>
      </c>
      <c r="DP58" s="303">
        <f>'BS 3-8-22'!L499</f>
        <v>-504162545.70999998</v>
      </c>
      <c r="DQ58" s="303">
        <f>'BS 3-8-22'!M499</f>
        <v>-504162545.70999998</v>
      </c>
      <c r="DR58" s="303">
        <f>'BS 3-8-22'!N499</f>
        <v>-504162545.70999998</v>
      </c>
      <c r="DS58" s="303">
        <f>'BS 3-8-22'!O499</f>
        <v>-504162545.70999998</v>
      </c>
      <c r="DT58" s="303">
        <f>'BS 3-8-22'!P499</f>
        <v>-504162545.70999998</v>
      </c>
      <c r="DU58" s="303">
        <f>'BS 3-8-22'!Q499</f>
        <v>-504162545.70999998</v>
      </c>
      <c r="DV58" s="188"/>
      <c r="DW58" s="188"/>
    </row>
    <row r="59" spans="1:127" s="190" customFormat="1" ht="15" outlineLevel="1" x14ac:dyDescent="0.25">
      <c r="A59" s="77">
        <f t="shared" si="5"/>
        <v>52</v>
      </c>
      <c r="B59" s="199"/>
      <c r="C59" s="304">
        <v>216016</v>
      </c>
      <c r="D59" s="305" t="s">
        <v>222</v>
      </c>
      <c r="E59" s="306">
        <v>2562211.71</v>
      </c>
      <c r="F59" s="306">
        <v>2562211.71</v>
      </c>
      <c r="G59" s="306">
        <v>2562211.71</v>
      </c>
      <c r="H59" s="306">
        <v>2562211.71</v>
      </c>
      <c r="I59" s="306">
        <v>2562211.71</v>
      </c>
      <c r="J59" s="306">
        <v>2562211.71</v>
      </c>
      <c r="K59" s="306">
        <v>2562211.71</v>
      </c>
      <c r="L59" s="306">
        <v>2562211.71</v>
      </c>
      <c r="M59" s="306">
        <v>2562211.71</v>
      </c>
      <c r="N59" s="306">
        <v>2562211.71</v>
      </c>
      <c r="O59" s="306">
        <v>2562211.71</v>
      </c>
      <c r="P59" s="306">
        <v>2562211.71</v>
      </c>
      <c r="Q59" s="306">
        <v>2562211.71</v>
      </c>
      <c r="R59" s="306">
        <v>2562211.71</v>
      </c>
      <c r="S59" s="306">
        <v>2562211.71</v>
      </c>
      <c r="T59" s="306">
        <v>2562211.71</v>
      </c>
      <c r="U59" s="306">
        <v>2562211.71</v>
      </c>
      <c r="V59" s="306">
        <v>2562211.71</v>
      </c>
      <c r="W59" s="306">
        <v>2562211.71</v>
      </c>
      <c r="X59" s="306">
        <v>2562211.71</v>
      </c>
      <c r="Y59" s="306">
        <v>2562211.71</v>
      </c>
      <c r="Z59" s="306">
        <v>2562211.71</v>
      </c>
      <c r="AA59" s="306">
        <v>2562211.71</v>
      </c>
      <c r="AB59" s="306">
        <v>2562211.71</v>
      </c>
      <c r="AC59" s="303">
        <v>2562211.71</v>
      </c>
      <c r="AD59" s="303">
        <v>2562211.71</v>
      </c>
      <c r="AE59" s="303">
        <v>2562211.71</v>
      </c>
      <c r="AF59" s="303">
        <v>2562211.71</v>
      </c>
      <c r="AG59" s="303">
        <v>2562211.71</v>
      </c>
      <c r="AH59" s="303">
        <v>2562211.71</v>
      </c>
      <c r="AI59" s="303">
        <v>2562211.71</v>
      </c>
      <c r="AJ59" s="303">
        <v>2562211.71</v>
      </c>
      <c r="AK59" s="303">
        <v>2562211.71</v>
      </c>
      <c r="AL59" s="303">
        <v>2562211.71</v>
      </c>
      <c r="AM59" s="303">
        <v>2562211.71</v>
      </c>
      <c r="AN59" s="303">
        <v>2562211.71</v>
      </c>
      <c r="AO59" s="303">
        <v>2562211.71</v>
      </c>
      <c r="AP59" s="303">
        <v>2562211.71</v>
      </c>
      <c r="AQ59" s="303">
        <v>2562211.71</v>
      </c>
      <c r="AR59" s="303">
        <v>2562211.71</v>
      </c>
      <c r="AS59" s="303">
        <v>2562211.71</v>
      </c>
      <c r="AT59" s="303">
        <v>2562211.71</v>
      </c>
      <c r="AU59" s="303">
        <v>2562211.71</v>
      </c>
      <c r="AV59" s="303">
        <v>2562211.71</v>
      </c>
      <c r="AW59" s="303">
        <v>2562211.71</v>
      </c>
      <c r="AX59" s="303">
        <v>2562211.71</v>
      </c>
      <c r="AY59" s="303">
        <v>2562211.71</v>
      </c>
      <c r="AZ59" s="303">
        <v>2562211.71</v>
      </c>
      <c r="BA59" s="303">
        <v>2562211.71</v>
      </c>
      <c r="BB59" s="303">
        <v>2562211.71</v>
      </c>
      <c r="BC59" s="303">
        <v>2562211.71</v>
      </c>
      <c r="BD59" s="303">
        <v>2562211.71</v>
      </c>
      <c r="BE59" s="303">
        <v>2562211.71</v>
      </c>
      <c r="BF59" s="303">
        <v>2562211.71</v>
      </c>
      <c r="BG59" s="303">
        <v>2562211.71</v>
      </c>
      <c r="BH59" s="303">
        <v>2562211.71</v>
      </c>
      <c r="BI59" s="303">
        <v>2562211.71</v>
      </c>
      <c r="BJ59" s="303">
        <v>2562211.71</v>
      </c>
      <c r="BK59" s="303">
        <v>2562211.71</v>
      </c>
      <c r="BL59" s="303">
        <v>2562211.71</v>
      </c>
      <c r="BM59" s="303">
        <v>2562211.71</v>
      </c>
      <c r="BN59" s="303">
        <v>2562211.71</v>
      </c>
      <c r="BO59" s="303">
        <v>2562211.71</v>
      </c>
      <c r="BP59" s="303">
        <v>2562211.71</v>
      </c>
      <c r="BQ59" s="303">
        <v>2562211.71</v>
      </c>
      <c r="BR59" s="303">
        <v>2562211.71</v>
      </c>
      <c r="BS59" s="303">
        <v>2562211.71</v>
      </c>
      <c r="BT59" s="303">
        <v>2562211.71</v>
      </c>
      <c r="BU59" s="303">
        <v>2562211.71</v>
      </c>
      <c r="BV59" s="303">
        <v>2562211.71</v>
      </c>
      <c r="BW59" s="303">
        <v>2562211.71</v>
      </c>
      <c r="BX59" s="303">
        <v>2562211.71</v>
      </c>
      <c r="BY59" s="303">
        <v>2562211.71</v>
      </c>
      <c r="BZ59" s="303">
        <v>2562211.71</v>
      </c>
      <c r="CA59" s="303">
        <v>2562211.71</v>
      </c>
      <c r="CB59" s="303">
        <v>2562211.71</v>
      </c>
      <c r="CC59" s="303">
        <v>2562211.71</v>
      </c>
      <c r="CD59" s="303">
        <v>2562211.71</v>
      </c>
      <c r="CE59" s="303">
        <v>2562211.71</v>
      </c>
      <c r="CF59" s="303">
        <v>2562211.71</v>
      </c>
      <c r="CG59" s="303">
        <v>2562211.71</v>
      </c>
      <c r="CH59" s="303">
        <v>2562211.71</v>
      </c>
      <c r="CI59" s="303">
        <v>2562211.71</v>
      </c>
      <c r="CJ59" s="303">
        <v>2562211.71</v>
      </c>
      <c r="CK59" s="303">
        <v>2562211.71</v>
      </c>
      <c r="CL59" s="303">
        <v>2562211.71</v>
      </c>
      <c r="CM59" s="303">
        <v>2562211.71</v>
      </c>
      <c r="CN59" s="303">
        <v>2562211.71</v>
      </c>
      <c r="CO59" s="303">
        <v>2562211.71</v>
      </c>
      <c r="CP59" s="303">
        <v>2562211.71</v>
      </c>
      <c r="CQ59" s="303">
        <v>2562211.71</v>
      </c>
      <c r="CR59" s="303">
        <v>2562211.71</v>
      </c>
      <c r="CS59" s="303">
        <v>2562211.71</v>
      </c>
      <c r="CT59" s="303">
        <v>2562211.71</v>
      </c>
      <c r="CU59" s="303">
        <v>2562211.71</v>
      </c>
      <c r="CV59" s="303">
        <v>2562211.71</v>
      </c>
      <c r="CW59" s="303">
        <v>2562211.71</v>
      </c>
      <c r="CX59" s="303">
        <v>2562211.71</v>
      </c>
      <c r="CY59" s="303">
        <v>2562211.71</v>
      </c>
      <c r="CZ59" s="303">
        <v>2562211.71</v>
      </c>
      <c r="DA59" s="303">
        <v>2562211.71</v>
      </c>
      <c r="DB59" s="303">
        <v>2562211.71</v>
      </c>
      <c r="DC59" s="303">
        <v>2562211.71</v>
      </c>
      <c r="DD59" s="303">
        <v>2562211.71</v>
      </c>
      <c r="DE59" s="303">
        <v>2562211.71</v>
      </c>
      <c r="DF59" s="303">
        <v>2562211.71</v>
      </c>
      <c r="DG59" s="303">
        <v>2562211.71</v>
      </c>
      <c r="DH59" s="303">
        <v>2562211.71</v>
      </c>
      <c r="DI59" s="303">
        <f>'BS 3-8-22'!D500</f>
        <v>2562211.71</v>
      </c>
      <c r="DJ59" s="303">
        <f>'BS 3-8-22'!F500</f>
        <v>2562211.71</v>
      </c>
      <c r="DK59" s="303">
        <f>'BS 3-8-22'!G500</f>
        <v>2562211.71</v>
      </c>
      <c r="DL59" s="303">
        <f>'BS 3-8-22'!H500</f>
        <v>2562211.71</v>
      </c>
      <c r="DM59" s="303">
        <f>'BS 3-8-22'!I500</f>
        <v>2562211.71</v>
      </c>
      <c r="DN59" s="303">
        <f>'BS 3-8-22'!J500</f>
        <v>2562211.71</v>
      </c>
      <c r="DO59" s="303">
        <f>'BS 3-8-22'!K500</f>
        <v>2562211.71</v>
      </c>
      <c r="DP59" s="303">
        <f>'BS 3-8-22'!L500</f>
        <v>2562211.71</v>
      </c>
      <c r="DQ59" s="303">
        <f>'BS 3-8-22'!M500</f>
        <v>2562211.71</v>
      </c>
      <c r="DR59" s="303">
        <f>'BS 3-8-22'!N500</f>
        <v>2562211.71</v>
      </c>
      <c r="DS59" s="303">
        <f>'BS 3-8-22'!O500</f>
        <v>2562211.71</v>
      </c>
      <c r="DT59" s="303">
        <f>'BS 3-8-22'!P500</f>
        <v>2562211.71</v>
      </c>
      <c r="DU59" s="303">
        <f>'BS 3-8-22'!Q500</f>
        <v>2562211.71</v>
      </c>
      <c r="DV59" s="188"/>
      <c r="DW59" s="188"/>
    </row>
    <row r="60" spans="1:127" s="190" customFormat="1" ht="15" outlineLevel="1" x14ac:dyDescent="0.25">
      <c r="A60" s="77">
        <f t="shared" si="5"/>
        <v>53</v>
      </c>
      <c r="B60" s="199"/>
      <c r="C60" s="304">
        <v>216018</v>
      </c>
      <c r="D60" s="305" t="s">
        <v>223</v>
      </c>
      <c r="E60" s="306">
        <v>8436924.7599999998</v>
      </c>
      <c r="F60" s="306">
        <v>8436924.7599999998</v>
      </c>
      <c r="G60" s="306">
        <v>8436924.7599999998</v>
      </c>
      <c r="H60" s="306">
        <v>8436924.7599999998</v>
      </c>
      <c r="I60" s="306">
        <v>8436924.7599999998</v>
      </c>
      <c r="J60" s="306">
        <v>8436924.7599999998</v>
      </c>
      <c r="K60" s="306">
        <v>8436924.7599999998</v>
      </c>
      <c r="L60" s="306">
        <v>8436924.7599999998</v>
      </c>
      <c r="M60" s="306">
        <v>8436924.7599999998</v>
      </c>
      <c r="N60" s="306">
        <v>8436924.7599999998</v>
      </c>
      <c r="O60" s="306">
        <v>8436924.7599999998</v>
      </c>
      <c r="P60" s="306">
        <v>8436924.7599999998</v>
      </c>
      <c r="Q60" s="306">
        <v>8436924.7599999998</v>
      </c>
      <c r="R60" s="306">
        <v>8436924.7599999998</v>
      </c>
      <c r="S60" s="306">
        <v>8436924.7599999998</v>
      </c>
      <c r="T60" s="306">
        <v>8436924.7599999998</v>
      </c>
      <c r="U60" s="306">
        <v>8436924.7599999998</v>
      </c>
      <c r="V60" s="306">
        <v>8436924.7599999998</v>
      </c>
      <c r="W60" s="306">
        <v>8436924.7599999998</v>
      </c>
      <c r="X60" s="306">
        <v>8436924.7599999998</v>
      </c>
      <c r="Y60" s="306">
        <v>8436924.7599999998</v>
      </c>
      <c r="Z60" s="306">
        <v>8436924.7599999998</v>
      </c>
      <c r="AA60" s="306">
        <v>8436924.7599999998</v>
      </c>
      <c r="AB60" s="306">
        <v>8436924.7599999998</v>
      </c>
      <c r="AC60" s="303">
        <v>8436924.7599999998</v>
      </c>
      <c r="AD60" s="303">
        <v>8436924.7599999998</v>
      </c>
      <c r="AE60" s="303">
        <v>8436924.7599999998</v>
      </c>
      <c r="AF60" s="303">
        <v>8436924.7599999998</v>
      </c>
      <c r="AG60" s="303">
        <v>8436924.7599999998</v>
      </c>
      <c r="AH60" s="303">
        <v>8436924.7599999998</v>
      </c>
      <c r="AI60" s="303">
        <v>8436924.7599999998</v>
      </c>
      <c r="AJ60" s="303">
        <v>8436924.7599999998</v>
      </c>
      <c r="AK60" s="303">
        <v>8436924.7599999998</v>
      </c>
      <c r="AL60" s="303">
        <v>8436924.7599999998</v>
      </c>
      <c r="AM60" s="303">
        <v>8436924.7599999998</v>
      </c>
      <c r="AN60" s="303">
        <v>8436924.7599999998</v>
      </c>
      <c r="AO60" s="303">
        <v>8436924.7599999998</v>
      </c>
      <c r="AP60" s="303">
        <v>8436924.7599999998</v>
      </c>
      <c r="AQ60" s="303">
        <v>8436924.7599999998</v>
      </c>
      <c r="AR60" s="303">
        <v>8436924.7599999998</v>
      </c>
      <c r="AS60" s="303">
        <v>8436924.7599999998</v>
      </c>
      <c r="AT60" s="303">
        <v>8436924.7599999998</v>
      </c>
      <c r="AU60" s="303">
        <v>8436924.7599999998</v>
      </c>
      <c r="AV60" s="303">
        <v>8436924.7599999998</v>
      </c>
      <c r="AW60" s="303">
        <v>8436924.7599999998</v>
      </c>
      <c r="AX60" s="303">
        <v>8436924.7599999998</v>
      </c>
      <c r="AY60" s="303">
        <v>8436924.7599999998</v>
      </c>
      <c r="AZ60" s="303">
        <v>8436924.7599999998</v>
      </c>
      <c r="BA60" s="303">
        <v>8436924.7599999998</v>
      </c>
      <c r="BB60" s="303">
        <v>8436924.7599999998</v>
      </c>
      <c r="BC60" s="303">
        <v>8436924.7599999998</v>
      </c>
      <c r="BD60" s="303">
        <v>8436924.7599999998</v>
      </c>
      <c r="BE60" s="303">
        <v>8436924.7599999998</v>
      </c>
      <c r="BF60" s="303">
        <v>8436924.7599999998</v>
      </c>
      <c r="BG60" s="303">
        <v>8436924.7599999998</v>
      </c>
      <c r="BH60" s="303">
        <v>8436924.7599999998</v>
      </c>
      <c r="BI60" s="303">
        <v>8436924.7599999998</v>
      </c>
      <c r="BJ60" s="303">
        <v>8436924.7599999998</v>
      </c>
      <c r="BK60" s="303">
        <v>8436924.7599999998</v>
      </c>
      <c r="BL60" s="303">
        <v>8436924.7599999998</v>
      </c>
      <c r="BM60" s="303">
        <v>8436924.7599999998</v>
      </c>
      <c r="BN60" s="303">
        <v>8436924.7599999998</v>
      </c>
      <c r="BO60" s="303">
        <v>8436924.7599999998</v>
      </c>
      <c r="BP60" s="303">
        <v>8436924.7599999998</v>
      </c>
      <c r="BQ60" s="303">
        <v>8436924.7599999998</v>
      </c>
      <c r="BR60" s="303">
        <v>8436924.7599999998</v>
      </c>
      <c r="BS60" s="303">
        <v>8436924.7599999998</v>
      </c>
      <c r="BT60" s="303">
        <v>8436924.7599999998</v>
      </c>
      <c r="BU60" s="303">
        <v>8436924.7599999998</v>
      </c>
      <c r="BV60" s="303">
        <v>8436924.7599999998</v>
      </c>
      <c r="BW60" s="303">
        <v>8436924.7599999998</v>
      </c>
      <c r="BX60" s="303">
        <v>8436924.7599999998</v>
      </c>
      <c r="BY60" s="303">
        <v>8436924.7599999998</v>
      </c>
      <c r="BZ60" s="303">
        <v>8436924.7599999998</v>
      </c>
      <c r="CA60" s="303">
        <v>8436924.7599999998</v>
      </c>
      <c r="CB60" s="303">
        <v>8436924.7599999998</v>
      </c>
      <c r="CC60" s="303">
        <v>8436924.7599999998</v>
      </c>
      <c r="CD60" s="303">
        <v>8436924.7599999998</v>
      </c>
      <c r="CE60" s="303">
        <v>8436924.7599999998</v>
      </c>
      <c r="CF60" s="303">
        <v>8436924.7599999998</v>
      </c>
      <c r="CG60" s="303">
        <v>8436924.7599999998</v>
      </c>
      <c r="CH60" s="303">
        <v>8436924.7599999998</v>
      </c>
      <c r="CI60" s="303">
        <v>8436924.7599999998</v>
      </c>
      <c r="CJ60" s="303">
        <v>8436924.7599999998</v>
      </c>
      <c r="CK60" s="303">
        <v>8436924.7599999998</v>
      </c>
      <c r="CL60" s="303">
        <v>8436924.7599999998</v>
      </c>
      <c r="CM60" s="303">
        <v>8436924.7599999998</v>
      </c>
      <c r="CN60" s="303">
        <v>8436924.7599999998</v>
      </c>
      <c r="CO60" s="303">
        <v>8436924.7599999998</v>
      </c>
      <c r="CP60" s="303">
        <v>8436924.7599999998</v>
      </c>
      <c r="CQ60" s="303">
        <v>8436924.7599999998</v>
      </c>
      <c r="CR60" s="303">
        <v>8436924.7599999998</v>
      </c>
      <c r="CS60" s="303">
        <v>8436924.7599999998</v>
      </c>
      <c r="CT60" s="303">
        <v>8436924.7599999998</v>
      </c>
      <c r="CU60" s="303">
        <v>8436924.7599999998</v>
      </c>
      <c r="CV60" s="303">
        <v>8436924.7599999998</v>
      </c>
      <c r="CW60" s="303">
        <v>8436924.7599999998</v>
      </c>
      <c r="CX60" s="303">
        <v>8436924.7599999998</v>
      </c>
      <c r="CY60" s="303">
        <v>8436924.7599999998</v>
      </c>
      <c r="CZ60" s="303">
        <v>8436924.7599999998</v>
      </c>
      <c r="DA60" s="303">
        <v>8436924.7599999998</v>
      </c>
      <c r="DB60" s="303">
        <v>8436924.7599999998</v>
      </c>
      <c r="DC60" s="303">
        <v>8436924.7599999998</v>
      </c>
      <c r="DD60" s="303">
        <v>8436924.7599999998</v>
      </c>
      <c r="DE60" s="303">
        <v>8436924.7599999998</v>
      </c>
      <c r="DF60" s="303">
        <v>8436924.7599999998</v>
      </c>
      <c r="DG60" s="303">
        <v>8436924.7599999998</v>
      </c>
      <c r="DH60" s="303">
        <v>8436924.7599999998</v>
      </c>
      <c r="DI60" s="303">
        <f>'BS 3-8-22'!D501</f>
        <v>8436924.7599999998</v>
      </c>
      <c r="DJ60" s="303">
        <f>'BS 3-8-22'!F501</f>
        <v>8436924.7599999998</v>
      </c>
      <c r="DK60" s="303">
        <f>'BS 3-8-22'!G501</f>
        <v>8436924.7599999998</v>
      </c>
      <c r="DL60" s="303">
        <f>'BS 3-8-22'!H501</f>
        <v>8436924.7599999998</v>
      </c>
      <c r="DM60" s="303">
        <f>'BS 3-8-22'!I501</f>
        <v>8436924.7599999998</v>
      </c>
      <c r="DN60" s="303">
        <f>'BS 3-8-22'!J501</f>
        <v>8436924.7599999998</v>
      </c>
      <c r="DO60" s="303">
        <f>'BS 3-8-22'!K501</f>
        <v>8436924.7599999998</v>
      </c>
      <c r="DP60" s="303">
        <f>'BS 3-8-22'!L501</f>
        <v>8436924.7599999998</v>
      </c>
      <c r="DQ60" s="303">
        <f>'BS 3-8-22'!M501</f>
        <v>8436924.7599999998</v>
      </c>
      <c r="DR60" s="303">
        <f>'BS 3-8-22'!N501</f>
        <v>8436924.7599999998</v>
      </c>
      <c r="DS60" s="303">
        <f>'BS 3-8-22'!O501</f>
        <v>8436924.7599999998</v>
      </c>
      <c r="DT60" s="303">
        <f>'BS 3-8-22'!P501</f>
        <v>8436924.7599999998</v>
      </c>
      <c r="DU60" s="303">
        <f>'BS 3-8-22'!Q501</f>
        <v>8436924.7599999998</v>
      </c>
      <c r="DV60" s="188"/>
      <c r="DW60" s="188"/>
    </row>
    <row r="61" spans="1:127" s="190" customFormat="1" ht="15" outlineLevel="1" x14ac:dyDescent="0.25">
      <c r="A61" s="77">
        <f t="shared" si="5"/>
        <v>54</v>
      </c>
      <c r="B61" s="199"/>
      <c r="C61" s="304">
        <v>216100</v>
      </c>
      <c r="D61" s="305" t="s">
        <v>224</v>
      </c>
      <c r="E61" s="306">
        <v>933350.75</v>
      </c>
      <c r="F61" s="306">
        <v>933350.75</v>
      </c>
      <c r="G61" s="306">
        <v>933350.75</v>
      </c>
      <c r="H61" s="306">
        <v>933350.75</v>
      </c>
      <c r="I61" s="306">
        <v>933350.75</v>
      </c>
      <c r="J61" s="306">
        <v>933350.75</v>
      </c>
      <c r="K61" s="306">
        <v>933350.75</v>
      </c>
      <c r="L61" s="306">
        <v>933350.75</v>
      </c>
      <c r="M61" s="306">
        <v>933350.75</v>
      </c>
      <c r="N61" s="306">
        <v>933350.75</v>
      </c>
      <c r="O61" s="306">
        <v>933350.75</v>
      </c>
      <c r="P61" s="306">
        <v>933350.75</v>
      </c>
      <c r="Q61" s="306">
        <v>933350.75</v>
      </c>
      <c r="R61" s="306">
        <v>933350.75</v>
      </c>
      <c r="S61" s="306">
        <v>933350.75</v>
      </c>
      <c r="T61" s="306">
        <v>933350.75</v>
      </c>
      <c r="U61" s="306">
        <v>933350.75</v>
      </c>
      <c r="V61" s="306">
        <v>933350.75</v>
      </c>
      <c r="W61" s="306">
        <v>933350.75</v>
      </c>
      <c r="X61" s="306">
        <v>933350.75</v>
      </c>
      <c r="Y61" s="306">
        <v>933350.75</v>
      </c>
      <c r="Z61" s="306">
        <v>933350.75</v>
      </c>
      <c r="AA61" s="306">
        <v>933350.75</v>
      </c>
      <c r="AB61" s="306">
        <v>933350.75</v>
      </c>
      <c r="AC61" s="303">
        <v>933350.75</v>
      </c>
      <c r="AD61" s="303">
        <v>933350.75</v>
      </c>
      <c r="AE61" s="303">
        <v>933350.75</v>
      </c>
      <c r="AF61" s="303">
        <v>933350.75</v>
      </c>
      <c r="AG61" s="303">
        <v>933350.75</v>
      </c>
      <c r="AH61" s="303">
        <v>933350.75</v>
      </c>
      <c r="AI61" s="303">
        <v>933350.75</v>
      </c>
      <c r="AJ61" s="303">
        <v>933350.75</v>
      </c>
      <c r="AK61" s="303">
        <v>933350.75</v>
      </c>
      <c r="AL61" s="303">
        <v>933350.75</v>
      </c>
      <c r="AM61" s="303">
        <v>933350.75</v>
      </c>
      <c r="AN61" s="303">
        <v>933350.75</v>
      </c>
      <c r="AO61" s="303">
        <v>933350.75</v>
      </c>
      <c r="AP61" s="303">
        <v>933350.75</v>
      </c>
      <c r="AQ61" s="303">
        <v>933350.75</v>
      </c>
      <c r="AR61" s="303">
        <v>933350.75</v>
      </c>
      <c r="AS61" s="303">
        <v>933350.75</v>
      </c>
      <c r="AT61" s="303">
        <v>933350.75</v>
      </c>
      <c r="AU61" s="303">
        <v>933350.75</v>
      </c>
      <c r="AV61" s="303">
        <v>933350.75</v>
      </c>
      <c r="AW61" s="303">
        <v>933350.75</v>
      </c>
      <c r="AX61" s="303">
        <v>933350.75</v>
      </c>
      <c r="AY61" s="303">
        <v>933350.75</v>
      </c>
      <c r="AZ61" s="303">
        <v>933350.75</v>
      </c>
      <c r="BA61" s="303">
        <v>933350.75</v>
      </c>
      <c r="BB61" s="303">
        <v>933350.75</v>
      </c>
      <c r="BC61" s="303">
        <v>933350.75</v>
      </c>
      <c r="BD61" s="303">
        <v>933350.75</v>
      </c>
      <c r="BE61" s="303">
        <v>933350.75</v>
      </c>
      <c r="BF61" s="303">
        <v>933350.75</v>
      </c>
      <c r="BG61" s="303">
        <v>933350.75</v>
      </c>
      <c r="BH61" s="303">
        <v>933350.75</v>
      </c>
      <c r="BI61" s="303">
        <v>933350.75</v>
      </c>
      <c r="BJ61" s="303">
        <v>933350.75</v>
      </c>
      <c r="BK61" s="303">
        <v>933350.75</v>
      </c>
      <c r="BL61" s="303">
        <v>933350.75</v>
      </c>
      <c r="BM61" s="303">
        <v>933350.75</v>
      </c>
      <c r="BN61" s="303">
        <v>933350.75</v>
      </c>
      <c r="BO61" s="303">
        <v>933350.75</v>
      </c>
      <c r="BP61" s="303">
        <v>933350.75</v>
      </c>
      <c r="BQ61" s="303">
        <v>933350.75</v>
      </c>
      <c r="BR61" s="303">
        <v>933350.75</v>
      </c>
      <c r="BS61" s="303">
        <v>933350.75</v>
      </c>
      <c r="BT61" s="303">
        <v>933350.75</v>
      </c>
      <c r="BU61" s="303">
        <v>933350.75</v>
      </c>
      <c r="BV61" s="303">
        <v>933350.75</v>
      </c>
      <c r="BW61" s="303">
        <v>933350.75</v>
      </c>
      <c r="BX61" s="303">
        <v>933350.75</v>
      </c>
      <c r="BY61" s="303">
        <v>933350.75</v>
      </c>
      <c r="BZ61" s="303">
        <v>933350.75</v>
      </c>
      <c r="CA61" s="303">
        <v>933350.75</v>
      </c>
      <c r="CB61" s="303">
        <v>933350.75</v>
      </c>
      <c r="CC61" s="303">
        <v>933350.75</v>
      </c>
      <c r="CD61" s="303">
        <v>933350.75</v>
      </c>
      <c r="CE61" s="303">
        <v>933350.75</v>
      </c>
      <c r="CF61" s="303">
        <v>933350.75</v>
      </c>
      <c r="CG61" s="303">
        <v>933350.75</v>
      </c>
      <c r="CH61" s="303">
        <v>933350.75</v>
      </c>
      <c r="CI61" s="303">
        <v>933350.75</v>
      </c>
      <c r="CJ61" s="303">
        <v>933350.75</v>
      </c>
      <c r="CK61" s="303">
        <v>933350.75</v>
      </c>
      <c r="CL61" s="303">
        <v>933350.75</v>
      </c>
      <c r="CM61" s="303">
        <v>933350.75</v>
      </c>
      <c r="CN61" s="303">
        <v>933350.75</v>
      </c>
      <c r="CO61" s="303">
        <v>933350.75</v>
      </c>
      <c r="CP61" s="303">
        <v>933350.75</v>
      </c>
      <c r="CQ61" s="303">
        <v>933350.75</v>
      </c>
      <c r="CR61" s="303">
        <v>933350.75</v>
      </c>
      <c r="CS61" s="303">
        <v>933350.75</v>
      </c>
      <c r="CT61" s="303">
        <v>933350.75</v>
      </c>
      <c r="CU61" s="303">
        <v>933350.75</v>
      </c>
      <c r="CV61" s="303">
        <v>933350.75</v>
      </c>
      <c r="CW61" s="303">
        <v>933350.75</v>
      </c>
      <c r="CX61" s="303">
        <v>933350.75</v>
      </c>
      <c r="CY61" s="303">
        <v>933350.75</v>
      </c>
      <c r="CZ61" s="303">
        <v>933350.75</v>
      </c>
      <c r="DA61" s="303">
        <v>933350.75</v>
      </c>
      <c r="DB61" s="303">
        <v>933350.75</v>
      </c>
      <c r="DC61" s="303">
        <v>933350.75</v>
      </c>
      <c r="DD61" s="303">
        <v>933350.75</v>
      </c>
      <c r="DE61" s="303">
        <v>933350.75</v>
      </c>
      <c r="DF61" s="303">
        <v>933350.75</v>
      </c>
      <c r="DG61" s="303">
        <v>933350.75</v>
      </c>
      <c r="DH61" s="303">
        <v>933350.75</v>
      </c>
      <c r="DI61" s="303">
        <f>'BS 3-8-22'!D502</f>
        <v>933350.75</v>
      </c>
      <c r="DJ61" s="303">
        <f>'BS 3-8-22'!F502</f>
        <v>933350.75</v>
      </c>
      <c r="DK61" s="303">
        <f>'BS 3-8-22'!G502</f>
        <v>933350.75</v>
      </c>
      <c r="DL61" s="303">
        <f>'BS 3-8-22'!H502</f>
        <v>933350.75</v>
      </c>
      <c r="DM61" s="303">
        <f>'BS 3-8-22'!I502</f>
        <v>933350.75</v>
      </c>
      <c r="DN61" s="303">
        <f>'BS 3-8-22'!J502</f>
        <v>933350.75</v>
      </c>
      <c r="DO61" s="303">
        <f>'BS 3-8-22'!K502</f>
        <v>933350.75</v>
      </c>
      <c r="DP61" s="303">
        <f>'BS 3-8-22'!L502</f>
        <v>933350.75</v>
      </c>
      <c r="DQ61" s="303">
        <f>'BS 3-8-22'!M502</f>
        <v>933350.75</v>
      </c>
      <c r="DR61" s="303">
        <f>'BS 3-8-22'!N502</f>
        <v>933350.75</v>
      </c>
      <c r="DS61" s="303">
        <f>'BS 3-8-22'!O502</f>
        <v>933350.75</v>
      </c>
      <c r="DT61" s="303">
        <f>'BS 3-8-22'!P502</f>
        <v>933350.75</v>
      </c>
      <c r="DU61" s="303">
        <f>'BS 3-8-22'!Q502</f>
        <v>933350.75</v>
      </c>
      <c r="DV61" s="188"/>
      <c r="DW61" s="188"/>
    </row>
    <row r="62" spans="1:127" s="190" customFormat="1" ht="15" outlineLevel="1" x14ac:dyDescent="0.25">
      <c r="A62" s="77">
        <f t="shared" si="5"/>
        <v>55</v>
      </c>
      <c r="B62" s="199"/>
      <c r="C62" s="304">
        <v>216999</v>
      </c>
      <c r="D62" s="305" t="s">
        <v>225</v>
      </c>
      <c r="E62" s="306">
        <v>-36350095.390000001</v>
      </c>
      <c r="F62" s="306">
        <v>-36350095.390000001</v>
      </c>
      <c r="G62" s="306">
        <v>-36350095.390000001</v>
      </c>
      <c r="H62" s="306">
        <v>-36350095.390000001</v>
      </c>
      <c r="I62" s="306">
        <v>-36350095.390000001</v>
      </c>
      <c r="J62" s="306">
        <v>-36350095.390000001</v>
      </c>
      <c r="K62" s="306">
        <v>-36350095.390000001</v>
      </c>
      <c r="L62" s="306">
        <v>-36350095.390000001</v>
      </c>
      <c r="M62" s="306">
        <v>-36350095.390000001</v>
      </c>
      <c r="N62" s="306">
        <v>-36350095.390000001</v>
      </c>
      <c r="O62" s="306">
        <v>-36350095.390000001</v>
      </c>
      <c r="P62" s="306">
        <v>-36350095.390000001</v>
      </c>
      <c r="Q62" s="306">
        <v>-36350095.390000001</v>
      </c>
      <c r="R62" s="306">
        <v>-36350095.390000001</v>
      </c>
      <c r="S62" s="306">
        <v>-36350095.390000001</v>
      </c>
      <c r="T62" s="306">
        <v>-36350095.390000001</v>
      </c>
      <c r="U62" s="306">
        <v>-36350095.390000001</v>
      </c>
      <c r="V62" s="306">
        <v>-36350095.390000001</v>
      </c>
      <c r="W62" s="306">
        <v>-36350095.390000001</v>
      </c>
      <c r="X62" s="306">
        <v>-36350095.390000001</v>
      </c>
      <c r="Y62" s="306">
        <v>-36350095.390000001</v>
      </c>
      <c r="Z62" s="306">
        <v>-36350095.390000001</v>
      </c>
      <c r="AA62" s="306">
        <v>-36350095.390000001</v>
      </c>
      <c r="AB62" s="306">
        <v>-36350095.390000001</v>
      </c>
      <c r="AC62" s="303">
        <v>-36350095.390000001</v>
      </c>
      <c r="AD62" s="303">
        <v>-36350095.390000001</v>
      </c>
      <c r="AE62" s="303">
        <v>-36350095.390000001</v>
      </c>
      <c r="AF62" s="303">
        <v>-36350095.390000001</v>
      </c>
      <c r="AG62" s="303">
        <v>-36350095.390000001</v>
      </c>
      <c r="AH62" s="303">
        <v>-36350095.390000001</v>
      </c>
      <c r="AI62" s="303">
        <v>-36350095.390000001</v>
      </c>
      <c r="AJ62" s="303">
        <v>-36350095.390000001</v>
      </c>
      <c r="AK62" s="303">
        <v>-36350095.390000001</v>
      </c>
      <c r="AL62" s="303">
        <v>-36350095.390000001</v>
      </c>
      <c r="AM62" s="303">
        <v>-36350095.390000001</v>
      </c>
      <c r="AN62" s="303">
        <v>-36350095.390000001</v>
      </c>
      <c r="AO62" s="303">
        <v>-36350095.390000001</v>
      </c>
      <c r="AP62" s="303">
        <v>-36350095.390000001</v>
      </c>
      <c r="AQ62" s="303">
        <v>-36350095.390000001</v>
      </c>
      <c r="AR62" s="303">
        <v>-36350095.390000001</v>
      </c>
      <c r="AS62" s="303">
        <v>-36350095.390000001</v>
      </c>
      <c r="AT62" s="303">
        <v>-36350095.390000001</v>
      </c>
      <c r="AU62" s="303">
        <v>-36350095.390000001</v>
      </c>
      <c r="AV62" s="303">
        <v>-36350095.390000001</v>
      </c>
      <c r="AW62" s="303">
        <v>-36350095.390000001</v>
      </c>
      <c r="AX62" s="303">
        <v>-36350095.390000001</v>
      </c>
      <c r="AY62" s="303">
        <v>-36350095.390000001</v>
      </c>
      <c r="AZ62" s="303">
        <v>-36350095.390000001</v>
      </c>
      <c r="BA62" s="303">
        <v>-36350095.390000001</v>
      </c>
      <c r="BB62" s="303">
        <v>-36350095.390000001</v>
      </c>
      <c r="BC62" s="303">
        <v>-36350095.390000001</v>
      </c>
      <c r="BD62" s="303">
        <v>-36350095.390000001</v>
      </c>
      <c r="BE62" s="303">
        <v>-36350095.390000001</v>
      </c>
      <c r="BF62" s="303">
        <v>-36350095.390000001</v>
      </c>
      <c r="BG62" s="303">
        <v>-36350095.390000001</v>
      </c>
      <c r="BH62" s="303">
        <v>-36350095.390000001</v>
      </c>
      <c r="BI62" s="303">
        <v>-36350095.390000001</v>
      </c>
      <c r="BJ62" s="303">
        <v>-36350095.390000001</v>
      </c>
      <c r="BK62" s="303">
        <v>-36350095.390000001</v>
      </c>
      <c r="BL62" s="303">
        <v>-36350095.390000001</v>
      </c>
      <c r="BM62" s="303">
        <v>-36350095.390000001</v>
      </c>
      <c r="BN62" s="303">
        <v>-36350095.390000001</v>
      </c>
      <c r="BO62" s="303">
        <v>-36350095.390000001</v>
      </c>
      <c r="BP62" s="303">
        <v>-36350095.390000001</v>
      </c>
      <c r="BQ62" s="303">
        <v>-36350095.390000001</v>
      </c>
      <c r="BR62" s="303">
        <v>-36350095.390000001</v>
      </c>
      <c r="BS62" s="303">
        <v>-36350095.390000001</v>
      </c>
      <c r="BT62" s="303">
        <v>-36350095.390000001</v>
      </c>
      <c r="BU62" s="303">
        <v>-36350095.390000001</v>
      </c>
      <c r="BV62" s="303">
        <v>-36350095.390000001</v>
      </c>
      <c r="BW62" s="303">
        <v>-36350095.390000001</v>
      </c>
      <c r="BX62" s="303">
        <v>-36350095.390000001</v>
      </c>
      <c r="BY62" s="303">
        <v>-36350095.390000001</v>
      </c>
      <c r="BZ62" s="303">
        <v>-36350095.390000001</v>
      </c>
      <c r="CA62" s="303">
        <v>-36350095.390000001</v>
      </c>
      <c r="CB62" s="303">
        <v>-36350095.390000001</v>
      </c>
      <c r="CC62" s="303">
        <v>-36350095.390000001</v>
      </c>
      <c r="CD62" s="303">
        <v>-36350095.390000001</v>
      </c>
      <c r="CE62" s="303">
        <v>-36350095.390000001</v>
      </c>
      <c r="CF62" s="303">
        <v>-36350095.390000001</v>
      </c>
      <c r="CG62" s="303">
        <v>-36350095.390000001</v>
      </c>
      <c r="CH62" s="303">
        <v>-36350095.390000001</v>
      </c>
      <c r="CI62" s="303">
        <v>-36350095.390000001</v>
      </c>
      <c r="CJ62" s="303">
        <v>-36350095.390000001</v>
      </c>
      <c r="CK62" s="303">
        <v>-36350095.390000001</v>
      </c>
      <c r="CL62" s="303">
        <v>-36350095.390000001</v>
      </c>
      <c r="CM62" s="303">
        <v>-36350095.390000001</v>
      </c>
      <c r="CN62" s="303">
        <v>-36350095.390000001</v>
      </c>
      <c r="CO62" s="303">
        <v>-36350095.390000001</v>
      </c>
      <c r="CP62" s="303">
        <v>-36350095.390000001</v>
      </c>
      <c r="CQ62" s="303">
        <v>-36350095.390000001</v>
      </c>
      <c r="CR62" s="303">
        <v>-36350095.390000001</v>
      </c>
      <c r="CS62" s="303">
        <v>-36350095.390000001</v>
      </c>
      <c r="CT62" s="303">
        <v>-36350095.390000001</v>
      </c>
      <c r="CU62" s="303">
        <v>-36350095.390000001</v>
      </c>
      <c r="CV62" s="303">
        <v>-36350095.390000001</v>
      </c>
      <c r="CW62" s="303">
        <v>-36350095.390000001</v>
      </c>
      <c r="CX62" s="303">
        <v>-36350095.390000001</v>
      </c>
      <c r="CY62" s="303">
        <v>-36350095.390000001</v>
      </c>
      <c r="CZ62" s="303">
        <v>-36350095.390000001</v>
      </c>
      <c r="DA62" s="303">
        <v>-36350095.390000001</v>
      </c>
      <c r="DB62" s="303">
        <v>-36350095.390000001</v>
      </c>
      <c r="DC62" s="303">
        <v>-36350095.390000001</v>
      </c>
      <c r="DD62" s="303">
        <v>-36350095.390000001</v>
      </c>
      <c r="DE62" s="303">
        <v>-36350095.390000001</v>
      </c>
      <c r="DF62" s="303">
        <v>-36350095.390000001</v>
      </c>
      <c r="DG62" s="303">
        <v>-36350095.390000001</v>
      </c>
      <c r="DH62" s="303">
        <v>-36350095.390000001</v>
      </c>
      <c r="DI62" s="303">
        <f>'BS 3-8-22'!D503</f>
        <v>-36350095.390000001</v>
      </c>
      <c r="DJ62" s="303">
        <f>'BS 3-8-22'!F503</f>
        <v>-36350095.390000001</v>
      </c>
      <c r="DK62" s="303">
        <f>'BS 3-8-22'!G503</f>
        <v>-36350095.390000001</v>
      </c>
      <c r="DL62" s="303">
        <f>'BS 3-8-22'!H503</f>
        <v>-36350095.390000001</v>
      </c>
      <c r="DM62" s="303">
        <f>'BS 3-8-22'!I503</f>
        <v>-36350095.390000001</v>
      </c>
      <c r="DN62" s="303">
        <f>'BS 3-8-22'!J503</f>
        <v>-36350095.390000001</v>
      </c>
      <c r="DO62" s="303">
        <f>'BS 3-8-22'!K503</f>
        <v>-36350095.390000001</v>
      </c>
      <c r="DP62" s="303">
        <f>'BS 3-8-22'!L503</f>
        <v>-36350095.390000001</v>
      </c>
      <c r="DQ62" s="303">
        <f>'BS 3-8-22'!M503</f>
        <v>-36350095.390000001</v>
      </c>
      <c r="DR62" s="303">
        <f>'BS 3-8-22'!N503</f>
        <v>-36350095.390000001</v>
      </c>
      <c r="DS62" s="303">
        <f>'BS 3-8-22'!O503</f>
        <v>-36350095.390000001</v>
      </c>
      <c r="DT62" s="303">
        <f>'BS 3-8-22'!P503</f>
        <v>-36350095.390000001</v>
      </c>
      <c r="DU62" s="303">
        <f>'BS 3-8-22'!Q503</f>
        <v>-36350095.390000001</v>
      </c>
      <c r="DV62" s="188"/>
      <c r="DW62" s="188"/>
    </row>
    <row r="63" spans="1:127" s="190" customFormat="1" ht="15.75" outlineLevel="1" thickBot="1" x14ac:dyDescent="0.3">
      <c r="A63" s="77">
        <f t="shared" si="5"/>
        <v>56</v>
      </c>
      <c r="B63" s="199"/>
      <c r="C63" s="307" t="s">
        <v>548</v>
      </c>
      <c r="D63" s="305" t="s">
        <v>226</v>
      </c>
      <c r="E63" s="306">
        <v>-17207838.77</v>
      </c>
      <c r="F63" s="306">
        <v>-6802193.2400000002</v>
      </c>
      <c r="G63" s="306">
        <v>-20479021.82</v>
      </c>
      <c r="H63" s="306">
        <v>-28694155.600000001</v>
      </c>
      <c r="I63" s="306">
        <v>-20555694.460000001</v>
      </c>
      <c r="J63" s="306">
        <v>-20541215.390000001</v>
      </c>
      <c r="K63" s="306">
        <v>-18177519.84</v>
      </c>
      <c r="L63" s="306">
        <v>-2705756.39</v>
      </c>
      <c r="M63" s="306">
        <v>1023785.32</v>
      </c>
      <c r="N63" s="306">
        <v>4320496.93</v>
      </c>
      <c r="O63" s="306">
        <v>14135665.27</v>
      </c>
      <c r="P63" s="306">
        <v>4996107.3600000003</v>
      </c>
      <c r="Q63" s="306">
        <v>-11848895.119999999</v>
      </c>
      <c r="R63" s="306">
        <v>-5099881.91</v>
      </c>
      <c r="S63" s="306">
        <v>-17101037.399999999</v>
      </c>
      <c r="T63" s="306">
        <v>-25514103.550000001</v>
      </c>
      <c r="U63" s="306">
        <v>-17215378.98</v>
      </c>
      <c r="V63" s="306">
        <v>-17413796.32</v>
      </c>
      <c r="W63" s="306">
        <v>-15255890.630000001</v>
      </c>
      <c r="X63" s="306">
        <v>-199669.89</v>
      </c>
      <c r="Y63" s="306">
        <v>2529904.1</v>
      </c>
      <c r="Z63" s="306">
        <v>5250708.55</v>
      </c>
      <c r="AA63" s="306">
        <v>15078761.380000001</v>
      </c>
      <c r="AB63" s="306">
        <v>4471119.45</v>
      </c>
      <c r="AC63" s="303">
        <v>-11743783.82</v>
      </c>
      <c r="AD63" s="303">
        <v>-4903182.12</v>
      </c>
      <c r="AE63" s="303">
        <v>-18567836.239999998</v>
      </c>
      <c r="AF63" s="303">
        <v>-25427683.34</v>
      </c>
      <c r="AG63" s="303">
        <v>-16785935.260000002</v>
      </c>
      <c r="AH63" s="303">
        <v>-16295950.560000001</v>
      </c>
      <c r="AI63" s="303">
        <v>-14016227.189999999</v>
      </c>
      <c r="AJ63" s="303">
        <v>2424860.75</v>
      </c>
      <c r="AK63" s="303">
        <v>5681203.4100000001</v>
      </c>
      <c r="AL63" s="303">
        <v>7219817.2800000003</v>
      </c>
      <c r="AM63" s="303">
        <v>17874210.300000001</v>
      </c>
      <c r="AN63" s="303">
        <v>7707033.3600000003</v>
      </c>
      <c r="AO63" s="303">
        <v>-8598380.8200000003</v>
      </c>
      <c r="AP63" s="303">
        <v>-3940515.17</v>
      </c>
      <c r="AQ63" s="303">
        <v>-14807404.779999999</v>
      </c>
      <c r="AR63" s="303">
        <v>-15723183.060000001</v>
      </c>
      <c r="AS63" s="303">
        <v>-7075535.2300000004</v>
      </c>
      <c r="AT63" s="303">
        <v>-7410801.6299999999</v>
      </c>
      <c r="AU63" s="303">
        <v>-5210210.72</v>
      </c>
      <c r="AV63" s="303">
        <v>10414568.039999999</v>
      </c>
      <c r="AW63" s="303">
        <v>12836423.67</v>
      </c>
      <c r="AX63" s="303">
        <v>14197808.01</v>
      </c>
      <c r="AY63" s="303">
        <v>24153545.239999998</v>
      </c>
      <c r="AZ63" s="303">
        <v>13415929.720000001</v>
      </c>
      <c r="BA63" s="303">
        <v>-2710738.41</v>
      </c>
      <c r="BB63" s="303">
        <v>-5619962.6900000004</v>
      </c>
      <c r="BC63" s="303">
        <v>-16109154.060000001</v>
      </c>
      <c r="BD63" s="303">
        <v>-23701035.059999999</v>
      </c>
      <c r="BE63" s="303">
        <v>-14306648.09</v>
      </c>
      <c r="BF63" s="303">
        <v>-14529344.050000001</v>
      </c>
      <c r="BG63" s="303">
        <v>-12866745.18</v>
      </c>
      <c r="BH63" s="303">
        <v>2735438.6</v>
      </c>
      <c r="BI63" s="303">
        <v>5748907.75</v>
      </c>
      <c r="BJ63" s="303">
        <v>8052892.5499999998</v>
      </c>
      <c r="BK63" s="303">
        <v>19053908.050000001</v>
      </c>
      <c r="BL63" s="303">
        <v>9533408.5199999996</v>
      </c>
      <c r="BM63" s="303">
        <v>-7270125.5899999999</v>
      </c>
      <c r="BN63" s="303">
        <v>-5232838.79</v>
      </c>
      <c r="BO63" s="303">
        <v>-18771194.09</v>
      </c>
      <c r="BP63" s="303">
        <v>-26522156.850000001</v>
      </c>
      <c r="BQ63" s="303">
        <v>-18264841.629999999</v>
      </c>
      <c r="BR63" s="303">
        <v>-18343887.190000001</v>
      </c>
      <c r="BS63" s="303">
        <v>-15788298.74</v>
      </c>
      <c r="BT63" s="303">
        <v>804590.01</v>
      </c>
      <c r="BU63" s="303">
        <v>4393907.12</v>
      </c>
      <c r="BV63" s="303">
        <v>6179044.04</v>
      </c>
      <c r="BW63" s="303">
        <v>17477824.280000001</v>
      </c>
      <c r="BX63" s="303">
        <v>6114430.2199999997</v>
      </c>
      <c r="BY63" s="303">
        <v>-10194027.710000001</v>
      </c>
      <c r="BZ63" s="303">
        <v>-4451846.87</v>
      </c>
      <c r="CA63" s="303">
        <v>-18633093.960000001</v>
      </c>
      <c r="CB63" s="303">
        <v>-27732164.100000001</v>
      </c>
      <c r="CC63" s="303">
        <v>-18814816.719999999</v>
      </c>
      <c r="CD63" s="303">
        <v>-17221306.07</v>
      </c>
      <c r="CE63" s="303">
        <v>-13112545.65</v>
      </c>
      <c r="CF63" s="303">
        <v>4906292.3099999996</v>
      </c>
      <c r="CG63" s="303">
        <v>10170007.810000001</v>
      </c>
      <c r="CH63" s="303">
        <v>12289577.23</v>
      </c>
      <c r="CI63" s="303">
        <v>8962037.5399999991</v>
      </c>
      <c r="CJ63" s="303">
        <v>-4328039.83</v>
      </c>
      <c r="CK63" s="303">
        <v>-25291004.620000001</v>
      </c>
      <c r="CL63" s="303">
        <v>-20477331.91</v>
      </c>
      <c r="CM63" s="303">
        <v>-26455082.190000001</v>
      </c>
      <c r="CN63" s="303">
        <v>-30958937.25</v>
      </c>
      <c r="CO63" s="303">
        <v>-35029173.640000001</v>
      </c>
      <c r="CP63" s="303">
        <v>-21054260.57</v>
      </c>
      <c r="CQ63" s="303">
        <v>-21034340.949999999</v>
      </c>
      <c r="CR63" s="303">
        <v>-14623727.970000001</v>
      </c>
      <c r="CS63" s="303">
        <v>4720802.47</v>
      </c>
      <c r="CT63" s="303">
        <v>10240937.34</v>
      </c>
      <c r="CU63" s="303">
        <v>7469390.8499999996</v>
      </c>
      <c r="CV63" s="303">
        <v>5614621.46</v>
      </c>
      <c r="CW63" s="303">
        <v>-15601437.33</v>
      </c>
      <c r="CX63" s="303">
        <v>-22451416.41</v>
      </c>
      <c r="CY63" s="303">
        <v>-26481321.940000001</v>
      </c>
      <c r="CZ63" s="303">
        <v>-35382294.700000003</v>
      </c>
      <c r="DA63" s="303">
        <v>-38746374.109999999</v>
      </c>
      <c r="DB63" s="303">
        <v>-22508479.359999999</v>
      </c>
      <c r="DC63" s="303">
        <v>-16852308.030000001</v>
      </c>
      <c r="DD63" s="303">
        <v>-8213545.5199999996</v>
      </c>
      <c r="DE63" s="303">
        <v>12544251.74</v>
      </c>
      <c r="DF63" s="303">
        <v>17197227.359999999</v>
      </c>
      <c r="DG63" s="303">
        <v>17043432.390000001</v>
      </c>
      <c r="DH63" s="303">
        <v>13283232.68</v>
      </c>
      <c r="DI63" s="303">
        <f>'BS 3-8-22'!D504</f>
        <v>-15208056.35</v>
      </c>
      <c r="DJ63" s="303">
        <f>'BS 3-8-22'!F504</f>
        <v>-25477092.57</v>
      </c>
      <c r="DK63" s="303">
        <f>'BS 3-8-22'!G504</f>
        <v>-35059360.810000002</v>
      </c>
      <c r="DL63" s="303">
        <f>'BS 3-8-22'!H504</f>
        <v>-46159676.200000003</v>
      </c>
      <c r="DM63" s="303">
        <f>'BS 3-8-22'!I504</f>
        <v>-52095728.189999998</v>
      </c>
      <c r="DN63" s="303">
        <f>'BS 3-8-22'!J504</f>
        <v>-37537954.270000003</v>
      </c>
      <c r="DO63" s="303">
        <f>'BS 3-8-22'!K504</f>
        <v>-32764540.41</v>
      </c>
      <c r="DP63" s="303">
        <f>'BS 3-8-22'!L504</f>
        <v>-25203684.239999998</v>
      </c>
      <c r="DQ63" s="303">
        <f>'BS 3-8-22'!M504</f>
        <v>-4089763.21</v>
      </c>
      <c r="DR63" s="303">
        <f>'BS 3-8-22'!N504</f>
        <v>2252861.36</v>
      </c>
      <c r="DS63" s="303">
        <f>'BS 3-8-22'!O504</f>
        <v>-1127.55</v>
      </c>
      <c r="DT63" s="303">
        <f>'BS 3-8-22'!P504</f>
        <v>-1184143.3999999999</v>
      </c>
      <c r="DU63" s="303">
        <f>'BS 3-8-22'!Q504</f>
        <v>-25115320.199999999</v>
      </c>
      <c r="DV63" s="188"/>
      <c r="DW63" s="188"/>
    </row>
    <row r="64" spans="1:127" s="7" customFormat="1" ht="15" outlineLevel="1" x14ac:dyDescent="0.25">
      <c r="A64" s="77">
        <f t="shared" si="5"/>
        <v>57</v>
      </c>
      <c r="B64" s="334" t="s">
        <v>1992</v>
      </c>
      <c r="C64" s="312">
        <v>191452</v>
      </c>
      <c r="D64" s="313" t="s">
        <v>1304</v>
      </c>
      <c r="E64" s="313"/>
      <c r="F64" s="313"/>
      <c r="G64" s="313"/>
      <c r="H64" s="313"/>
      <c r="I64" s="313"/>
      <c r="J64" s="313"/>
      <c r="K64" s="313"/>
      <c r="L64" s="313"/>
      <c r="M64" s="313"/>
      <c r="N64" s="313"/>
      <c r="O64" s="313"/>
      <c r="P64" s="313"/>
      <c r="Q64" s="313"/>
      <c r="R64" s="313"/>
      <c r="S64" s="313"/>
      <c r="T64" s="313"/>
      <c r="U64" s="313"/>
      <c r="V64" s="313"/>
      <c r="W64" s="313"/>
      <c r="X64" s="313"/>
      <c r="Y64" s="313"/>
      <c r="Z64" s="313"/>
      <c r="AA64" s="313"/>
      <c r="AB64" s="313"/>
      <c r="AC64" s="314">
        <v>0</v>
      </c>
      <c r="AD64" s="314">
        <v>0</v>
      </c>
      <c r="AE64" s="314">
        <v>0</v>
      </c>
      <c r="AF64" s="314">
        <v>0</v>
      </c>
      <c r="AG64" s="314">
        <v>0</v>
      </c>
      <c r="AH64" s="314">
        <v>0</v>
      </c>
      <c r="AI64" s="314">
        <v>0</v>
      </c>
      <c r="AJ64" s="314">
        <v>0</v>
      </c>
      <c r="AK64" s="314">
        <v>0</v>
      </c>
      <c r="AL64" s="314">
        <v>0</v>
      </c>
      <c r="AM64" s="314">
        <v>0</v>
      </c>
      <c r="AN64" s="314">
        <v>-3148</v>
      </c>
      <c r="AO64" s="314">
        <v>-9653</v>
      </c>
      <c r="AP64" s="314">
        <v>-18624</v>
      </c>
      <c r="AQ64" s="314">
        <v>-30612</v>
      </c>
      <c r="AR64" s="314">
        <v>-46148</v>
      </c>
      <c r="AS64" s="314">
        <v>-63794</v>
      </c>
      <c r="AT64" s="314">
        <v>-82303</v>
      </c>
      <c r="AU64" s="314">
        <v>-100606</v>
      </c>
      <c r="AV64" s="314">
        <v>-119238</v>
      </c>
      <c r="AW64" s="314">
        <v>-138069</v>
      </c>
      <c r="AX64" s="314">
        <v>-156809</v>
      </c>
      <c r="AY64" s="314">
        <v>-176517</v>
      </c>
      <c r="AZ64" s="314">
        <v>-1527.62</v>
      </c>
      <c r="BA64" s="315">
        <v>-3658.92</v>
      </c>
      <c r="BB64" s="316">
        <v>-7029.48</v>
      </c>
      <c r="BC64" s="316">
        <v>-11942.81</v>
      </c>
      <c r="BD64" s="316">
        <v>-18591.8</v>
      </c>
      <c r="BE64" s="316">
        <v>-27112.53</v>
      </c>
      <c r="BF64" s="316">
        <v>-37625.370000000003</v>
      </c>
      <c r="BG64" s="316">
        <v>-48837.45</v>
      </c>
      <c r="BH64" s="316">
        <v>-60110.69</v>
      </c>
      <c r="BI64" s="316">
        <v>-71440.929999999993</v>
      </c>
      <c r="BJ64" s="316">
        <v>-82632.14</v>
      </c>
      <c r="BK64" s="316">
        <v>-93793.3</v>
      </c>
      <c r="BL64" s="316">
        <v>-830.42</v>
      </c>
      <c r="BM64" s="317">
        <v>0</v>
      </c>
      <c r="BN64" s="318">
        <v>0</v>
      </c>
      <c r="BO64" s="316">
        <v>0</v>
      </c>
      <c r="BP64" s="316">
        <v>0</v>
      </c>
      <c r="BQ64" s="316">
        <v>0</v>
      </c>
      <c r="BR64" s="316">
        <v>0</v>
      </c>
      <c r="BS64" s="316">
        <v>0</v>
      </c>
      <c r="BT64" s="316">
        <v>0</v>
      </c>
      <c r="BU64" s="316">
        <v>0</v>
      </c>
      <c r="BV64" s="316">
        <v>0</v>
      </c>
      <c r="BW64" s="316">
        <v>0</v>
      </c>
      <c r="BX64" s="316">
        <v>0</v>
      </c>
      <c r="BY64" s="317">
        <v>0</v>
      </c>
      <c r="BZ64" s="319">
        <v>0</v>
      </c>
      <c r="CA64" s="319">
        <v>0</v>
      </c>
      <c r="CB64" s="319">
        <v>0</v>
      </c>
      <c r="CC64" s="319">
        <v>0</v>
      </c>
      <c r="CD64" s="319">
        <v>0</v>
      </c>
      <c r="CE64" s="319">
        <v>0</v>
      </c>
      <c r="CF64" s="319">
        <v>0</v>
      </c>
      <c r="CG64" s="319">
        <v>0</v>
      </c>
      <c r="CH64" s="319">
        <v>0</v>
      </c>
      <c r="CI64" s="319">
        <v>0</v>
      </c>
      <c r="CJ64" s="319">
        <v>-919.34</v>
      </c>
      <c r="CK64" s="319">
        <v>-919.34</v>
      </c>
      <c r="CL64" s="319">
        <v>-3651.18</v>
      </c>
      <c r="CM64" s="319">
        <v>0</v>
      </c>
      <c r="CN64" s="319">
        <v>0</v>
      </c>
      <c r="CO64" s="319">
        <v>0</v>
      </c>
      <c r="CP64" s="319">
        <v>0</v>
      </c>
      <c r="CQ64" s="319">
        <v>0</v>
      </c>
      <c r="CR64" s="319">
        <v>-803.87</v>
      </c>
      <c r="CS64" s="319">
        <v>0</v>
      </c>
      <c r="CT64" s="319">
        <v>0</v>
      </c>
      <c r="CU64" s="319">
        <v>0</v>
      </c>
      <c r="CV64" s="319">
        <v>0</v>
      </c>
      <c r="CW64" s="319">
        <v>0</v>
      </c>
      <c r="CX64" s="319">
        <v>0</v>
      </c>
      <c r="CY64" s="319">
        <v>0</v>
      </c>
      <c r="CZ64" s="319">
        <v>0</v>
      </c>
      <c r="DA64" s="319">
        <v>0</v>
      </c>
      <c r="DB64" s="319">
        <v>0</v>
      </c>
      <c r="DC64" s="319">
        <v>0</v>
      </c>
      <c r="DD64" s="319">
        <v>0</v>
      </c>
      <c r="DE64" s="319">
        <v>-19.989999999999998</v>
      </c>
      <c r="DF64" s="319">
        <v>-177.17</v>
      </c>
      <c r="DG64" s="319">
        <v>-411.37</v>
      </c>
      <c r="DH64" s="319">
        <v>0</v>
      </c>
      <c r="DI64" s="319">
        <f>'BS 3-8-22'!D296</f>
        <v>-608.24</v>
      </c>
      <c r="DJ64" s="319">
        <f>'BS 3-8-22'!F296</f>
        <v>-3264.39</v>
      </c>
      <c r="DK64" s="319">
        <f>'BS 3-8-22'!G296</f>
        <v>-6331.35</v>
      </c>
      <c r="DL64" s="319">
        <f>'BS 3-8-22'!H296</f>
        <v>-8162.8</v>
      </c>
      <c r="DM64" s="319">
        <f>'BS 3-8-22'!I296</f>
        <v>-10575.83</v>
      </c>
      <c r="DN64" s="319">
        <f>'BS 3-8-22'!J296</f>
        <v>-14563.6</v>
      </c>
      <c r="DO64" s="319">
        <f>'BS 3-8-22'!K296</f>
        <v>-19498.86</v>
      </c>
      <c r="DP64" s="319">
        <f>'BS 3-8-22'!L296</f>
        <v>-25232.560000000001</v>
      </c>
      <c r="DQ64" s="319">
        <f>'BS 3-8-22'!M296</f>
        <v>-31477.52</v>
      </c>
      <c r="DR64" s="319">
        <f>'BS 3-8-22'!N296</f>
        <v>-37593.279999999999</v>
      </c>
      <c r="DS64" s="319">
        <f>'BS 3-8-22'!O296</f>
        <v>-43082.94</v>
      </c>
      <c r="DT64" s="319">
        <f>'BS 3-8-22'!P296</f>
        <v>-420.42</v>
      </c>
      <c r="DU64" s="319">
        <f>'BS 3-8-22'!Q296</f>
        <v>-1438.42</v>
      </c>
    </row>
    <row r="65" spans="1:127" s="7" customFormat="1" ht="15" outlineLevel="1" x14ac:dyDescent="0.25">
      <c r="A65" s="77">
        <f t="shared" si="5"/>
        <v>58</v>
      </c>
      <c r="B65" s="334"/>
      <c r="C65" s="312">
        <v>186231</v>
      </c>
      <c r="D65" s="313" t="s">
        <v>1305</v>
      </c>
      <c r="E65" s="313"/>
      <c r="F65" s="313"/>
      <c r="G65" s="313"/>
      <c r="H65" s="313"/>
      <c r="I65" s="313"/>
      <c r="J65" s="313"/>
      <c r="K65" s="313"/>
      <c r="L65" s="313"/>
      <c r="M65" s="313"/>
      <c r="N65" s="313"/>
      <c r="O65" s="313"/>
      <c r="P65" s="313"/>
      <c r="Q65" s="313"/>
      <c r="R65" s="313"/>
      <c r="S65" s="313"/>
      <c r="T65" s="313"/>
      <c r="U65" s="313"/>
      <c r="V65" s="313"/>
      <c r="W65" s="313"/>
      <c r="X65" s="313"/>
      <c r="Y65" s="313"/>
      <c r="Z65" s="313"/>
      <c r="AA65" s="313"/>
      <c r="AB65" s="313"/>
      <c r="AC65" s="314">
        <v>-10622.54</v>
      </c>
      <c r="AD65" s="314">
        <v>-15985.52</v>
      </c>
      <c r="AE65" s="314">
        <v>-21383.27</v>
      </c>
      <c r="AF65" s="314">
        <v>-25380.21</v>
      </c>
      <c r="AG65" s="314">
        <v>-32283.96</v>
      </c>
      <c r="AH65" s="314">
        <v>-37787.379999999997</v>
      </c>
      <c r="AI65" s="314">
        <v>-43326.48</v>
      </c>
      <c r="AJ65" s="314">
        <v>-48465.51</v>
      </c>
      <c r="AK65" s="314">
        <v>-53637.85</v>
      </c>
      <c r="AL65" s="314">
        <v>-58997.21</v>
      </c>
      <c r="AM65" s="314">
        <v>-64391.32</v>
      </c>
      <c r="AN65" s="314">
        <v>-5429.08</v>
      </c>
      <c r="AO65" s="314">
        <v>-8994.02</v>
      </c>
      <c r="AP65" s="314">
        <v>-13534.81</v>
      </c>
      <c r="AQ65" s="314">
        <v>-18105.04</v>
      </c>
      <c r="AR65" s="314">
        <v>-18105.04</v>
      </c>
      <c r="AS65" s="314">
        <v>-18836.599999999999</v>
      </c>
      <c r="AT65" s="314">
        <v>-20304.45</v>
      </c>
      <c r="AU65" s="314">
        <v>-21710.15</v>
      </c>
      <c r="AV65" s="314">
        <v>-23821.03</v>
      </c>
      <c r="AW65" s="314">
        <v>-26636.89</v>
      </c>
      <c r="AX65" s="314">
        <v>-29466.22</v>
      </c>
      <c r="AY65" s="314">
        <v>-33009.96</v>
      </c>
      <c r="AZ65" s="314">
        <v>-4262.79</v>
      </c>
      <c r="BA65" s="320">
        <v>-8524.84</v>
      </c>
      <c r="BB65" s="319">
        <v>-12871.45</v>
      </c>
      <c r="BC65" s="319">
        <v>-17217.689999999999</v>
      </c>
      <c r="BD65" s="319">
        <v>-17217.689999999999</v>
      </c>
      <c r="BE65" s="319">
        <v>-17902.14</v>
      </c>
      <c r="BF65" s="319">
        <v>-19275.48</v>
      </c>
      <c r="BG65" s="319">
        <v>-20657.72</v>
      </c>
      <c r="BH65" s="319">
        <v>-22733.37</v>
      </c>
      <c r="BI65" s="319">
        <v>-25506.93</v>
      </c>
      <c r="BJ65" s="319">
        <v>-28298.47</v>
      </c>
      <c r="BK65" s="319">
        <v>-31792.560000000001</v>
      </c>
      <c r="BL65" s="319">
        <v>-4201.1899999999996</v>
      </c>
      <c r="BM65" s="321">
        <v>-10562.77</v>
      </c>
      <c r="BN65" s="322">
        <v>-17435.52</v>
      </c>
      <c r="BO65" s="319">
        <v>-24350.95</v>
      </c>
      <c r="BP65" s="319">
        <v>-25975.48</v>
      </c>
      <c r="BQ65" s="319">
        <v>-29236.51</v>
      </c>
      <c r="BR65" s="319">
        <v>-32518.67</v>
      </c>
      <c r="BS65" s="319">
        <v>-35822.11</v>
      </c>
      <c r="BT65" s="319">
        <v>-41036.129999999997</v>
      </c>
      <c r="BU65" s="319">
        <v>-48462.74</v>
      </c>
      <c r="BV65" s="319">
        <v>-56682.11</v>
      </c>
      <c r="BW65" s="319">
        <v>-67332.59</v>
      </c>
      <c r="BX65" s="319">
        <v>-13097.35</v>
      </c>
      <c r="BY65" s="321">
        <v>-26279.59</v>
      </c>
      <c r="BZ65" s="319">
        <v>-39552.39</v>
      </c>
      <c r="CA65" s="319">
        <v>-52911.22</v>
      </c>
      <c r="CB65" s="319">
        <v>-52911.22</v>
      </c>
      <c r="CC65" s="319">
        <v>-52911.22</v>
      </c>
      <c r="CD65" s="319">
        <v>-52911.22</v>
      </c>
      <c r="CE65" s="319">
        <v>-52911.22</v>
      </c>
      <c r="CF65" s="319">
        <v>-52911.22</v>
      </c>
      <c r="CG65" s="319">
        <v>-52911.22</v>
      </c>
      <c r="CH65" s="319">
        <v>-52911.22</v>
      </c>
      <c r="CI65" s="319">
        <v>-53498.85</v>
      </c>
      <c r="CJ65" s="319">
        <v>-978.64</v>
      </c>
      <c r="CK65" s="319">
        <v>-2077.4899999999998</v>
      </c>
      <c r="CL65" s="319">
        <v>-3434.2</v>
      </c>
      <c r="CM65" s="319">
        <v>-6010.43</v>
      </c>
      <c r="CN65" s="319">
        <v>-6010.43</v>
      </c>
      <c r="CO65" s="319">
        <v>-6010.43</v>
      </c>
      <c r="CP65" s="319">
        <v>-6010.43</v>
      </c>
      <c r="CQ65" s="319">
        <v>-6010.43</v>
      </c>
      <c r="CR65" s="319">
        <v>-6717.87</v>
      </c>
      <c r="CS65" s="319">
        <v>-8136.43</v>
      </c>
      <c r="CT65" s="319">
        <v>-9596.65</v>
      </c>
      <c r="CU65" s="319">
        <v>-12475.77</v>
      </c>
      <c r="CV65" s="319">
        <v>-4306.68</v>
      </c>
      <c r="CW65" s="319">
        <v>-8758.7000000000007</v>
      </c>
      <c r="CX65" s="319">
        <v>-13237.86</v>
      </c>
      <c r="CY65" s="319">
        <v>-19661.2</v>
      </c>
      <c r="CZ65" s="319">
        <v>-19661.2</v>
      </c>
      <c r="DA65" s="319">
        <v>-19661.2</v>
      </c>
      <c r="DB65" s="319">
        <v>-19661.2</v>
      </c>
      <c r="DC65" s="319">
        <v>-19661.2</v>
      </c>
      <c r="DD65" s="319">
        <v>-21240.91</v>
      </c>
      <c r="DE65" s="319">
        <v>-24409.96</v>
      </c>
      <c r="DF65" s="319">
        <v>-27598.34</v>
      </c>
      <c r="DG65" s="319">
        <v>-32385.87</v>
      </c>
      <c r="DH65" s="319">
        <v>-5568.66</v>
      </c>
      <c r="DI65" s="319">
        <f>'BS 3-8-22'!D305</f>
        <v>-11169.64</v>
      </c>
      <c r="DJ65" s="319">
        <f>'BS 3-8-22'!F305</f>
        <v>-16803.13</v>
      </c>
      <c r="DK65" s="319">
        <f>'BS 3-8-22'!G305</f>
        <v>-22469.31</v>
      </c>
      <c r="DL65" s="319">
        <f>'BS 3-8-22'!H305</f>
        <v>-28168.38</v>
      </c>
      <c r="DM65" s="319">
        <f>'BS 3-8-22'!I305</f>
        <v>-34929.620000000003</v>
      </c>
      <c r="DN65" s="319">
        <f>'BS 3-8-22'!J305</f>
        <v>-40626.28</v>
      </c>
      <c r="DO65" s="319">
        <f>'BS 3-8-22'!K305</f>
        <v>-44393.97</v>
      </c>
      <c r="DP65" s="319">
        <f>'BS 3-8-22'!L305</f>
        <v>-34744.39</v>
      </c>
      <c r="DQ65" s="319">
        <f>'BS 3-8-22'!M305</f>
        <v>-40237.86</v>
      </c>
      <c r="DR65" s="319">
        <f>'BS 3-8-22'!N305</f>
        <v>-45600.91</v>
      </c>
      <c r="DS65" s="319">
        <f>'BS 3-8-22'!O305</f>
        <v>-53625.83</v>
      </c>
      <c r="DT65" s="319">
        <f>'BS 3-8-22'!P305</f>
        <v>-11591.81</v>
      </c>
      <c r="DU65" s="319">
        <f>'BS 3-8-22'!Q305</f>
        <v>-17135.47</v>
      </c>
    </row>
    <row r="66" spans="1:127" s="7" customFormat="1" ht="15" outlineLevel="1" x14ac:dyDescent="0.25">
      <c r="A66" s="77">
        <f t="shared" si="5"/>
        <v>59</v>
      </c>
      <c r="B66" s="334"/>
      <c r="C66" s="312">
        <v>186272</v>
      </c>
      <c r="D66" s="313" t="s">
        <v>1306</v>
      </c>
      <c r="E66" s="313"/>
      <c r="F66" s="313"/>
      <c r="G66" s="313"/>
      <c r="H66" s="313"/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4">
        <v>-2785.97</v>
      </c>
      <c r="AD66" s="314">
        <v>-6621.06</v>
      </c>
      <c r="AE66" s="314">
        <v>-10875.09</v>
      </c>
      <c r="AF66" s="314">
        <v>-16257.29</v>
      </c>
      <c r="AG66" s="314">
        <v>-22511.16</v>
      </c>
      <c r="AH66" s="314">
        <v>-29958.29</v>
      </c>
      <c r="AI66" s="314">
        <v>-38567.379999999997</v>
      </c>
      <c r="AJ66" s="314">
        <v>-47214.8</v>
      </c>
      <c r="AK66" s="314">
        <v>-56924.67</v>
      </c>
      <c r="AL66" s="314">
        <v>-67861.16</v>
      </c>
      <c r="AM66" s="314">
        <v>-80175.89</v>
      </c>
      <c r="AN66" s="314">
        <v>-4787.84</v>
      </c>
      <c r="AO66" s="314">
        <v>-11304.82</v>
      </c>
      <c r="AP66" s="314">
        <v>-19102.830000000002</v>
      </c>
      <c r="AQ66" s="314">
        <v>-28591.41</v>
      </c>
      <c r="AR66" s="314">
        <v>-39219.35</v>
      </c>
      <c r="AS66" s="314">
        <v>-51163.26</v>
      </c>
      <c r="AT66" s="314">
        <v>-64453.89</v>
      </c>
      <c r="AU66" s="314">
        <v>-78297.36</v>
      </c>
      <c r="AV66" s="314">
        <v>-93323.6</v>
      </c>
      <c r="AW66" s="314">
        <v>-109465.61</v>
      </c>
      <c r="AX66" s="314">
        <v>-126422.08</v>
      </c>
      <c r="AY66" s="314">
        <v>-144679.78</v>
      </c>
      <c r="AZ66" s="314">
        <v>-5138.8999999999996</v>
      </c>
      <c r="BA66" s="320">
        <v>-11548.41</v>
      </c>
      <c r="BB66" s="319">
        <v>-19292.43</v>
      </c>
      <c r="BC66" s="319">
        <v>-27885.040000000001</v>
      </c>
      <c r="BD66" s="319">
        <v>-37080.51</v>
      </c>
      <c r="BE66" s="319">
        <v>-47051.76</v>
      </c>
      <c r="BF66" s="319">
        <v>-58098.36</v>
      </c>
      <c r="BG66" s="319">
        <v>-70479.73</v>
      </c>
      <c r="BH66" s="319">
        <v>-83936.54</v>
      </c>
      <c r="BI66" s="319">
        <v>-98516.21</v>
      </c>
      <c r="BJ66" s="319">
        <v>-113951.02</v>
      </c>
      <c r="BK66" s="319">
        <v>-130103.52</v>
      </c>
      <c r="BL66" s="319">
        <v>-4411.8599999999997</v>
      </c>
      <c r="BM66" s="321">
        <v>-13586.4</v>
      </c>
      <c r="BN66" s="322">
        <v>-25507.54</v>
      </c>
      <c r="BO66" s="319">
        <v>-39788.68</v>
      </c>
      <c r="BP66" s="319">
        <v>-55813.919999999998</v>
      </c>
      <c r="BQ66" s="319">
        <v>-73520.98</v>
      </c>
      <c r="BR66" s="319">
        <v>-93182.22</v>
      </c>
      <c r="BS66" s="319">
        <v>-114676.92</v>
      </c>
      <c r="BT66" s="319">
        <v>-137731.29</v>
      </c>
      <c r="BU66" s="319">
        <v>-163464.29999999999</v>
      </c>
      <c r="BV66" s="319">
        <v>-193588.2</v>
      </c>
      <c r="BW66" s="319">
        <v>-225013.57</v>
      </c>
      <c r="BX66" s="319">
        <v>-7079.03</v>
      </c>
      <c r="BY66" s="321">
        <v>-17006.87</v>
      </c>
      <c r="BZ66" s="319">
        <v>-28813.84</v>
      </c>
      <c r="CA66" s="319">
        <v>-42267.74</v>
      </c>
      <c r="CB66" s="319">
        <v>-58617.41</v>
      </c>
      <c r="CC66" s="319">
        <v>-76811.39</v>
      </c>
      <c r="CD66" s="319">
        <v>-96911.39</v>
      </c>
      <c r="CE66" s="319">
        <v>-119058.78</v>
      </c>
      <c r="CF66" s="319">
        <v>-142642.93</v>
      </c>
      <c r="CG66" s="319">
        <v>-168088.01</v>
      </c>
      <c r="CH66" s="319">
        <v>-195764.72</v>
      </c>
      <c r="CI66" s="319">
        <v>-225290.25</v>
      </c>
      <c r="CJ66" s="319">
        <v>-6136.7</v>
      </c>
      <c r="CK66" s="319">
        <v>-11111.59</v>
      </c>
      <c r="CL66" s="319">
        <v>-14825.61</v>
      </c>
      <c r="CM66" s="319">
        <v>-17409.97</v>
      </c>
      <c r="CN66" s="319">
        <v>-19038.759999999998</v>
      </c>
      <c r="CO66" s="319">
        <v>-19794.16</v>
      </c>
      <c r="CP66" s="319">
        <v>-20144.38</v>
      </c>
      <c r="CQ66" s="319">
        <v>-20637.32</v>
      </c>
      <c r="CR66" s="319">
        <v>-21173.03</v>
      </c>
      <c r="CS66" s="319">
        <v>-21553.72</v>
      </c>
      <c r="CT66" s="319">
        <v>0</v>
      </c>
      <c r="CU66" s="319">
        <v>0</v>
      </c>
      <c r="CV66" s="319">
        <v>0</v>
      </c>
      <c r="CW66" s="319">
        <v>0</v>
      </c>
      <c r="CX66" s="319">
        <v>0</v>
      </c>
      <c r="CY66" s="319">
        <v>0</v>
      </c>
      <c r="CZ66" s="319">
        <v>0</v>
      </c>
      <c r="DA66" s="319">
        <v>0</v>
      </c>
      <c r="DB66" s="319">
        <v>0</v>
      </c>
      <c r="DC66" s="319">
        <v>0</v>
      </c>
      <c r="DD66" s="319">
        <v>0</v>
      </c>
      <c r="DE66" s="319">
        <v>0</v>
      </c>
      <c r="DF66" s="319">
        <v>0</v>
      </c>
      <c r="DG66" s="319">
        <v>0</v>
      </c>
      <c r="DH66" s="319">
        <v>-1639.12</v>
      </c>
      <c r="DI66" s="319">
        <f>'BS 3-8-22'!D327</f>
        <v>-3765.64</v>
      </c>
      <c r="DJ66" s="319">
        <f>'BS 3-8-22'!F327</f>
        <v>-5838.95</v>
      </c>
      <c r="DK66" s="319">
        <f>'BS 3-8-22'!G327</f>
        <v>-7016.09</v>
      </c>
      <c r="DL66" s="319">
        <f>'BS 3-8-22'!H327</f>
        <v>-7262.25</v>
      </c>
      <c r="DM66" s="319">
        <f>'BS 3-8-22'!I327</f>
        <v>-7520.02</v>
      </c>
      <c r="DN66" s="319">
        <f>'BS 3-8-22'!J327</f>
        <v>-8360.59</v>
      </c>
      <c r="DO66" s="319">
        <f>'BS 3-8-22'!K327</f>
        <v>-9901.51</v>
      </c>
      <c r="DP66" s="319">
        <f>'BS 3-8-22'!L327</f>
        <v>-12298.99</v>
      </c>
      <c r="DQ66" s="319">
        <f>'BS 3-8-22'!M327</f>
        <v>-15227.97</v>
      </c>
      <c r="DR66" s="319">
        <f>'BS 3-8-22'!N327</f>
        <v>-18217.349999999999</v>
      </c>
      <c r="DS66" s="319">
        <f>'BS 3-8-22'!O327</f>
        <v>-20468.53</v>
      </c>
      <c r="DT66" s="319">
        <f>'BS 3-8-22'!P327</f>
        <v>-892.5</v>
      </c>
      <c r="DU66" s="319">
        <f>'BS 3-8-22'!Q327</f>
        <v>-929.19</v>
      </c>
    </row>
    <row r="67" spans="1:127" s="7" customFormat="1" ht="15" outlineLevel="1" x14ac:dyDescent="0.25">
      <c r="A67" s="77">
        <f t="shared" si="5"/>
        <v>60</v>
      </c>
      <c r="B67" s="334"/>
      <c r="C67" s="312">
        <v>186273</v>
      </c>
      <c r="D67" s="313" t="s">
        <v>1307</v>
      </c>
      <c r="E67" s="313"/>
      <c r="F67" s="313"/>
      <c r="G67" s="313"/>
      <c r="H67" s="313"/>
      <c r="I67" s="313"/>
      <c r="J67" s="313"/>
      <c r="K67" s="313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4">
        <v>-1430.68</v>
      </c>
      <c r="AD67" s="314">
        <v>-3456.04</v>
      </c>
      <c r="AE67" s="314">
        <v>-3842.3</v>
      </c>
      <c r="AF67" s="314">
        <v>-4374.84</v>
      </c>
      <c r="AG67" s="314">
        <v>-5413.45</v>
      </c>
      <c r="AH67" s="314">
        <v>-7760.13</v>
      </c>
      <c r="AI67" s="314">
        <v>-11577.39</v>
      </c>
      <c r="AJ67" s="314">
        <v>-15249.26</v>
      </c>
      <c r="AK67" s="314">
        <v>-19673.57</v>
      </c>
      <c r="AL67" s="314">
        <v>-25227.96</v>
      </c>
      <c r="AM67" s="314">
        <v>-33653.51</v>
      </c>
      <c r="AN67" s="314">
        <v>-5238.66</v>
      </c>
      <c r="AO67" s="314">
        <v>-11263.77</v>
      </c>
      <c r="AP67" s="314">
        <v>-17086.62</v>
      </c>
      <c r="AQ67" s="314">
        <v>-23653.71</v>
      </c>
      <c r="AR67" s="314">
        <v>-30501.37</v>
      </c>
      <c r="AS67" s="314">
        <v>-38150.14</v>
      </c>
      <c r="AT67" s="314">
        <v>-47337.55</v>
      </c>
      <c r="AU67" s="314">
        <v>-57531.06</v>
      </c>
      <c r="AV67" s="314">
        <v>-68769.179999999993</v>
      </c>
      <c r="AW67" s="314">
        <v>-81052.100000000006</v>
      </c>
      <c r="AX67" s="314">
        <v>-93769.02</v>
      </c>
      <c r="AY67" s="314">
        <v>-108815.53</v>
      </c>
      <c r="AZ67" s="314">
        <v>-6222.99</v>
      </c>
      <c r="BA67" s="320">
        <v>-11345.75</v>
      </c>
      <c r="BB67" s="319">
        <v>-15038.24</v>
      </c>
      <c r="BC67" s="319">
        <v>-16611.419999999998</v>
      </c>
      <c r="BD67" s="319">
        <v>0</v>
      </c>
      <c r="BE67" s="319">
        <v>0</v>
      </c>
      <c r="BF67" s="319">
        <v>0</v>
      </c>
      <c r="BG67" s="319">
        <v>-1186.06</v>
      </c>
      <c r="BH67" s="319">
        <v>-2746.83</v>
      </c>
      <c r="BI67" s="319">
        <v>-4991.1000000000004</v>
      </c>
      <c r="BJ67" s="319">
        <v>-7594.99</v>
      </c>
      <c r="BK67" s="319">
        <v>-10135.969999999999</v>
      </c>
      <c r="BL67" s="319">
        <v>-2571.6799999999998</v>
      </c>
      <c r="BM67" s="321">
        <v>-7619.92</v>
      </c>
      <c r="BN67" s="322">
        <v>-11249.14</v>
      </c>
      <c r="BO67" s="319">
        <v>-13956.93</v>
      </c>
      <c r="BP67" s="319">
        <v>-15734.05</v>
      </c>
      <c r="BQ67" s="319">
        <v>-16685.93</v>
      </c>
      <c r="BR67" s="319">
        <v>-21623.41</v>
      </c>
      <c r="BS67" s="319">
        <v>-24343.79</v>
      </c>
      <c r="BT67" s="319">
        <v>-27131.87</v>
      </c>
      <c r="BU67" s="319">
        <v>-31140.6</v>
      </c>
      <c r="BV67" s="319">
        <v>-36635.11</v>
      </c>
      <c r="BW67" s="319">
        <v>-41304.17</v>
      </c>
      <c r="BX67" s="319">
        <v>0</v>
      </c>
      <c r="BY67" s="321">
        <v>0</v>
      </c>
      <c r="BZ67" s="319">
        <v>0</v>
      </c>
      <c r="CA67" s="319">
        <v>0</v>
      </c>
      <c r="CB67" s="319">
        <v>0</v>
      </c>
      <c r="CC67" s="319">
        <v>0</v>
      </c>
      <c r="CD67" s="319">
        <v>0</v>
      </c>
      <c r="CE67" s="319">
        <v>0</v>
      </c>
      <c r="CF67" s="319">
        <v>0</v>
      </c>
      <c r="CG67" s="319">
        <v>0</v>
      </c>
      <c r="CH67" s="319">
        <v>0</v>
      </c>
      <c r="CI67" s="319">
        <v>0</v>
      </c>
      <c r="CJ67" s="319">
        <v>-4524.67</v>
      </c>
      <c r="CK67" s="319">
        <v>-7245.5</v>
      </c>
      <c r="CL67" s="319">
        <v>0</v>
      </c>
      <c r="CM67" s="319">
        <v>0</v>
      </c>
      <c r="CN67" s="319">
        <v>0</v>
      </c>
      <c r="CO67" s="319">
        <v>0</v>
      </c>
      <c r="CP67" s="319">
        <v>0</v>
      </c>
      <c r="CQ67" s="319">
        <v>0</v>
      </c>
      <c r="CR67" s="319">
        <v>0</v>
      </c>
      <c r="CS67" s="319">
        <v>0</v>
      </c>
      <c r="CT67" s="319">
        <v>0</v>
      </c>
      <c r="CU67" s="319">
        <v>0</v>
      </c>
      <c r="CV67" s="319">
        <v>0</v>
      </c>
      <c r="CW67" s="319">
        <v>0</v>
      </c>
      <c r="CX67" s="319"/>
      <c r="CY67" s="319"/>
      <c r="CZ67" s="319"/>
      <c r="DA67" s="319"/>
      <c r="DB67" s="319"/>
      <c r="DC67" s="319"/>
      <c r="DD67" s="319"/>
      <c r="DE67" s="319"/>
      <c r="DF67" s="319"/>
      <c r="DG67" s="319"/>
      <c r="DH67" s="319"/>
      <c r="DI67" s="319">
        <v>0</v>
      </c>
      <c r="DJ67" s="319">
        <v>0</v>
      </c>
      <c r="DK67" s="319">
        <v>0</v>
      </c>
      <c r="DL67" s="319">
        <v>0</v>
      </c>
      <c r="DM67" s="319">
        <v>0</v>
      </c>
      <c r="DN67" s="319">
        <v>0</v>
      </c>
      <c r="DO67" s="319">
        <v>0</v>
      </c>
      <c r="DP67" s="319">
        <v>0</v>
      </c>
      <c r="DQ67" s="319">
        <v>0</v>
      </c>
      <c r="DR67" s="319">
        <v>0</v>
      </c>
      <c r="DS67" s="319">
        <v>0</v>
      </c>
      <c r="DT67" s="319">
        <v>0</v>
      </c>
      <c r="DU67" s="319">
        <v>0</v>
      </c>
    </row>
    <row r="68" spans="1:127" s="7" customFormat="1" ht="15" outlineLevel="1" x14ac:dyDescent="0.25">
      <c r="A68" s="77">
        <f t="shared" si="5"/>
        <v>61</v>
      </c>
      <c r="B68" s="334"/>
      <c r="C68" s="312">
        <v>186274</v>
      </c>
      <c r="D68" s="313" t="s">
        <v>1308</v>
      </c>
      <c r="E68" s="313"/>
      <c r="F68" s="313"/>
      <c r="G68" s="313"/>
      <c r="H68" s="313"/>
      <c r="I68" s="313"/>
      <c r="J68" s="313"/>
      <c r="K68" s="313"/>
      <c r="L68" s="313"/>
      <c r="M68" s="313"/>
      <c r="N68" s="313"/>
      <c r="O68" s="313"/>
      <c r="P68" s="313"/>
      <c r="Q68" s="313"/>
      <c r="R68" s="313"/>
      <c r="S68" s="313"/>
      <c r="T68" s="313"/>
      <c r="U68" s="313"/>
      <c r="V68" s="313"/>
      <c r="W68" s="313"/>
      <c r="X68" s="313"/>
      <c r="Y68" s="313"/>
      <c r="Z68" s="313"/>
      <c r="AA68" s="313"/>
      <c r="AB68" s="313"/>
      <c r="AC68" s="314">
        <v>-127951.22</v>
      </c>
      <c r="AD68" s="314">
        <v>-104835.31</v>
      </c>
      <c r="AE68" s="314">
        <v>-85671.69</v>
      </c>
      <c r="AF68" s="314">
        <v>-68052.45</v>
      </c>
      <c r="AG68" s="314">
        <v>-54202.83</v>
      </c>
      <c r="AH68" s="314">
        <v>-43956.77</v>
      </c>
      <c r="AI68" s="314">
        <v>-35902.730000000003</v>
      </c>
      <c r="AJ68" s="314">
        <v>-28197.43</v>
      </c>
      <c r="AK68" s="314">
        <v>-20243.03</v>
      </c>
      <c r="AL68" s="314">
        <v>-12338.45</v>
      </c>
      <c r="AM68" s="314">
        <v>0</v>
      </c>
      <c r="AN68" s="314">
        <v>-360970.31</v>
      </c>
      <c r="AO68" s="314">
        <v>-265305.96999999997</v>
      </c>
      <c r="AP68" s="314">
        <v>-203131.61</v>
      </c>
      <c r="AQ68" s="314">
        <v>-152087.6</v>
      </c>
      <c r="AR68" s="314">
        <v>-107179.26</v>
      </c>
      <c r="AS68" s="314">
        <v>-73405.679999999993</v>
      </c>
      <c r="AT68" s="314">
        <v>-50909.55</v>
      </c>
      <c r="AU68" s="314">
        <v>-36805.75</v>
      </c>
      <c r="AV68" s="314">
        <v>-24515.03</v>
      </c>
      <c r="AW68" s="314">
        <v>-12227.8</v>
      </c>
      <c r="AX68" s="314">
        <v>1115.3699999999999</v>
      </c>
      <c r="AY68" s="314">
        <v>29644.01</v>
      </c>
      <c r="AZ68" s="314">
        <v>-384670.01</v>
      </c>
      <c r="BA68" s="320">
        <v>-320116.65000000002</v>
      </c>
      <c r="BB68" s="319">
        <v>-256931.28</v>
      </c>
      <c r="BC68" s="319">
        <v>-203210.11</v>
      </c>
      <c r="BD68" s="319">
        <v>-155377.56</v>
      </c>
      <c r="BE68" s="319">
        <v>-117724.82</v>
      </c>
      <c r="BF68" s="319">
        <v>-89842.15</v>
      </c>
      <c r="BG68" s="319">
        <v>-67928.740000000005</v>
      </c>
      <c r="BH68" s="319">
        <v>-47579.11</v>
      </c>
      <c r="BI68" s="319">
        <v>-26958.49</v>
      </c>
      <c r="BJ68" s="319">
        <v>-5550.16</v>
      </c>
      <c r="BK68" s="319">
        <v>0</v>
      </c>
      <c r="BL68" s="319">
        <v>-229777.37</v>
      </c>
      <c r="BM68" s="321">
        <v>-199648.17</v>
      </c>
      <c r="BN68" s="322">
        <v>-172581.69</v>
      </c>
      <c r="BO68" s="319">
        <v>-150647.54999999999</v>
      </c>
      <c r="BP68" s="319">
        <v>-134389.32</v>
      </c>
      <c r="BQ68" s="319">
        <v>-121731.24</v>
      </c>
      <c r="BR68" s="319">
        <v>-109591.38</v>
      </c>
      <c r="BS68" s="319">
        <v>-97453.97</v>
      </c>
      <c r="BT68" s="319">
        <v>-85216.34</v>
      </c>
      <c r="BU68" s="319">
        <v>-65636.72</v>
      </c>
      <c r="BV68" s="319">
        <v>-37041.760000000002</v>
      </c>
      <c r="BW68" s="319">
        <v>0</v>
      </c>
      <c r="BX68" s="319">
        <v>-293744.5</v>
      </c>
      <c r="BY68" s="321">
        <v>-255227.7</v>
      </c>
      <c r="BZ68" s="319">
        <v>-220626.26</v>
      </c>
      <c r="CA68" s="319">
        <v>-192585.93</v>
      </c>
      <c r="CB68" s="319">
        <v>-171801.61</v>
      </c>
      <c r="CC68" s="319">
        <v>-155619.68</v>
      </c>
      <c r="CD68" s="319">
        <v>-140100.23000000001</v>
      </c>
      <c r="CE68" s="319">
        <v>-124583.92</v>
      </c>
      <c r="CF68" s="319">
        <v>-108939.49</v>
      </c>
      <c r="CG68" s="319">
        <v>-83909.15</v>
      </c>
      <c r="CH68" s="319">
        <v>-47353.71</v>
      </c>
      <c r="CI68" s="319">
        <v>0.01</v>
      </c>
      <c r="CJ68" s="319">
        <v>-248947.79</v>
      </c>
      <c r="CK68" s="319">
        <v>-211118.52</v>
      </c>
      <c r="CL68" s="319">
        <v>-173815.93</v>
      </c>
      <c r="CM68" s="319">
        <v>-142965.70000000001</v>
      </c>
      <c r="CN68" s="319">
        <v>-114424.91</v>
      </c>
      <c r="CO68" s="319">
        <v>-90938.6</v>
      </c>
      <c r="CP68" s="319">
        <v>-73142.09</v>
      </c>
      <c r="CQ68" s="319">
        <v>-58790.45</v>
      </c>
      <c r="CR68" s="319">
        <v>-45970.239999999998</v>
      </c>
      <c r="CS68" s="319">
        <v>-33220.050000000003</v>
      </c>
      <c r="CT68" s="319">
        <v>-20134.52</v>
      </c>
      <c r="CU68" s="319">
        <v>0.01</v>
      </c>
      <c r="CV68" s="319">
        <v>-314481.88</v>
      </c>
      <c r="CW68" s="319">
        <v>-266576.75</v>
      </c>
      <c r="CX68" s="319">
        <v>-219999.06</v>
      </c>
      <c r="CY68" s="319">
        <v>-180934.22</v>
      </c>
      <c r="CZ68" s="319">
        <v>-144053.32</v>
      </c>
      <c r="DA68" s="319">
        <v>-114759.26</v>
      </c>
      <c r="DB68" s="319">
        <v>-92398.24</v>
      </c>
      <c r="DC68" s="319">
        <v>-74321.740000000005</v>
      </c>
      <c r="DD68" s="319">
        <v>-58219.44</v>
      </c>
      <c r="DE68" s="319">
        <v>-42192.46</v>
      </c>
      <c r="DF68" s="319">
        <v>-25618.1</v>
      </c>
      <c r="DG68" s="319">
        <v>0</v>
      </c>
      <c r="DH68" s="319">
        <v>-31515.18</v>
      </c>
      <c r="DI68" s="319">
        <f>'BS 3-8-22'!D328</f>
        <v>-26843.47</v>
      </c>
      <c r="DJ68" s="319">
        <f>'BS 3-8-22'!F328</f>
        <v>-22210.6</v>
      </c>
      <c r="DK68" s="319">
        <f>'BS 3-8-22'!G328</f>
        <v>-18244.71</v>
      </c>
      <c r="DL68" s="319">
        <f>'BS 3-8-22'!H328</f>
        <v>-14503.35</v>
      </c>
      <c r="DM68" s="319">
        <f>'BS 3-8-22'!I328</f>
        <v>-11582.5</v>
      </c>
      <c r="DN68" s="319">
        <f>'BS 3-8-22'!J328</f>
        <v>-9391.5400000000009</v>
      </c>
      <c r="DO68" s="319">
        <f>'BS 3-8-22'!K328</f>
        <v>-7597.64</v>
      </c>
      <c r="DP68" s="319">
        <f>'BS 3-8-22'!L328</f>
        <v>-5970.38</v>
      </c>
      <c r="DQ68" s="319">
        <f>'BS 3-8-22'!M328</f>
        <v>-4339.71</v>
      </c>
      <c r="DR68" s="319">
        <f>'BS 3-8-22'!N328</f>
        <v>-2663.99</v>
      </c>
      <c r="DS68" s="319">
        <f>'BS 3-8-22'!O328</f>
        <v>-0.01</v>
      </c>
      <c r="DT68" s="319">
        <f>'BS 3-8-22'!P328</f>
        <v>-579145.81000000006</v>
      </c>
      <c r="DU68" s="319">
        <f>'BS 3-8-22'!Q328</f>
        <v>-479081.8</v>
      </c>
    </row>
    <row r="69" spans="1:127" s="7" customFormat="1" ht="15.75" outlineLevel="1" thickBot="1" x14ac:dyDescent="0.3">
      <c r="A69" s="77">
        <f t="shared" si="5"/>
        <v>62</v>
      </c>
      <c r="B69" s="334"/>
      <c r="C69" s="312">
        <v>186375</v>
      </c>
      <c r="D69" s="313" t="s">
        <v>1309</v>
      </c>
      <c r="E69" s="313"/>
      <c r="F69" s="313"/>
      <c r="G69" s="313"/>
      <c r="H69" s="313"/>
      <c r="I69" s="313"/>
      <c r="J69" s="313"/>
      <c r="K69" s="313"/>
      <c r="L69" s="313"/>
      <c r="M69" s="313"/>
      <c r="N69" s="313"/>
      <c r="O69" s="313"/>
      <c r="P69" s="313"/>
      <c r="Q69" s="313"/>
      <c r="R69" s="313"/>
      <c r="S69" s="313"/>
      <c r="T69" s="313"/>
      <c r="U69" s="313"/>
      <c r="V69" s="313"/>
      <c r="W69" s="313"/>
      <c r="X69" s="313"/>
      <c r="Y69" s="313"/>
      <c r="Z69" s="313"/>
      <c r="AA69" s="313"/>
      <c r="AB69" s="313"/>
      <c r="AC69" s="314">
        <v>-668132.09</v>
      </c>
      <c r="AD69" s="314">
        <v>-710285.09</v>
      </c>
      <c r="AE69" s="314">
        <v>-753477.09</v>
      </c>
      <c r="AF69" s="314">
        <v>-797702.09</v>
      </c>
      <c r="AG69" s="314">
        <v>-842970.09</v>
      </c>
      <c r="AH69" s="314">
        <v>-889292.09</v>
      </c>
      <c r="AI69" s="314">
        <v>-936681.09</v>
      </c>
      <c r="AJ69" s="314">
        <v>-981827.09</v>
      </c>
      <c r="AK69" s="314">
        <v>-1027976.09</v>
      </c>
      <c r="AL69" s="314">
        <v>-1076330.0900000001</v>
      </c>
      <c r="AM69" s="314">
        <v>-1125723.0900000001</v>
      </c>
      <c r="AN69" s="314">
        <v>-1176221.0900000001</v>
      </c>
      <c r="AO69" s="314">
        <v>-1227900.0900000001</v>
      </c>
      <c r="AP69" s="314">
        <v>-1280970.0900000001</v>
      </c>
      <c r="AQ69" s="314">
        <v>-1335644.0900000001</v>
      </c>
      <c r="AR69" s="314">
        <v>-1391940.09</v>
      </c>
      <c r="AS69" s="314">
        <v>-1449872.09</v>
      </c>
      <c r="AT69" s="314">
        <v>-1509454.09</v>
      </c>
      <c r="AU69" s="314">
        <v>-1568207.09</v>
      </c>
      <c r="AV69" s="314">
        <v>-1628573.09</v>
      </c>
      <c r="AW69" s="314">
        <v>-1690575.09</v>
      </c>
      <c r="AX69" s="314">
        <v>-1754220.09</v>
      </c>
      <c r="AY69" s="314">
        <v>-1819513.09</v>
      </c>
      <c r="AZ69" s="314">
        <v>-1886339.09</v>
      </c>
      <c r="BA69" s="323">
        <v>-1954570.09</v>
      </c>
      <c r="BB69" s="324">
        <v>-2024271.09</v>
      </c>
      <c r="BC69" s="324">
        <v>-2095430.09</v>
      </c>
      <c r="BD69" s="324">
        <v>-2168073.09</v>
      </c>
      <c r="BE69" s="324">
        <v>-2242215.09</v>
      </c>
      <c r="BF69" s="324">
        <v>-2317870.09</v>
      </c>
      <c r="BG69" s="324">
        <v>-2395046.09</v>
      </c>
      <c r="BH69" s="324">
        <v>-2473743.09</v>
      </c>
      <c r="BI69" s="324">
        <v>-2553969.09</v>
      </c>
      <c r="BJ69" s="324">
        <v>-2635742.09</v>
      </c>
      <c r="BK69" s="324">
        <v>-2719092.09</v>
      </c>
      <c r="BL69" s="324">
        <v>-2803990.09</v>
      </c>
      <c r="BM69" s="325">
        <v>-2917298.09</v>
      </c>
      <c r="BN69" s="326">
        <v>-3032773.09</v>
      </c>
      <c r="BO69" s="324">
        <v>-3150364.09</v>
      </c>
      <c r="BP69" s="324">
        <v>-3270131.09</v>
      </c>
      <c r="BQ69" s="324">
        <v>-3392129.09</v>
      </c>
      <c r="BR69" s="324">
        <v>-3516334.09</v>
      </c>
      <c r="BS69" s="324">
        <v>-3642760.09</v>
      </c>
      <c r="BT69" s="324">
        <v>-3771424.09</v>
      </c>
      <c r="BU69" s="324">
        <v>-3906663.09</v>
      </c>
      <c r="BV69" s="324">
        <v>-4055430.09</v>
      </c>
      <c r="BW69" s="324">
        <v>-4206757.09</v>
      </c>
      <c r="BX69" s="324">
        <v>-4360973.09</v>
      </c>
      <c r="BY69" s="325">
        <v>-4518391.09</v>
      </c>
      <c r="BZ69" s="319">
        <v>-4679251.09</v>
      </c>
      <c r="CA69" s="319">
        <v>-4843709.09</v>
      </c>
      <c r="CB69" s="319">
        <v>-5014800.09</v>
      </c>
      <c r="CC69" s="319">
        <v>-5189624.09</v>
      </c>
      <c r="CD69" s="319">
        <v>-5368213.09</v>
      </c>
      <c r="CE69" s="319">
        <v>-5550601.0899999999</v>
      </c>
      <c r="CF69" s="319">
        <v>-5736827.0899999999</v>
      </c>
      <c r="CG69" s="319">
        <v>-5926930.0899999999</v>
      </c>
      <c r="CH69" s="319">
        <v>-6125739.0899999999</v>
      </c>
      <c r="CI69" s="319">
        <v>-6329877.0899999999</v>
      </c>
      <c r="CJ69" s="319">
        <v>-6506406.0899999999</v>
      </c>
      <c r="CK69" s="319">
        <v>-6665333.0899999999</v>
      </c>
      <c r="CL69" s="319">
        <v>-6825764.0899999999</v>
      </c>
      <c r="CM69" s="319">
        <v>-6987710.0899999999</v>
      </c>
      <c r="CN69" s="319">
        <v>-336978.09</v>
      </c>
      <c r="CO69" s="319">
        <v>-2328860.09</v>
      </c>
      <c r="CP69" s="319">
        <v>122358</v>
      </c>
      <c r="CQ69" s="319">
        <v>0</v>
      </c>
      <c r="CR69" s="319">
        <v>0</v>
      </c>
      <c r="CS69" s="319">
        <v>0</v>
      </c>
      <c r="CT69" s="319">
        <v>0</v>
      </c>
      <c r="CU69" s="319">
        <v>0</v>
      </c>
      <c r="CV69" s="319">
        <v>0</v>
      </c>
      <c r="CW69" s="319">
        <v>0</v>
      </c>
      <c r="CX69" s="319"/>
      <c r="CY69" s="319"/>
      <c r="CZ69" s="319"/>
      <c r="DA69" s="319"/>
      <c r="DB69" s="319"/>
      <c r="DC69" s="319"/>
      <c r="DD69" s="319"/>
      <c r="DE69" s="319"/>
      <c r="DF69" s="319"/>
      <c r="DG69" s="319"/>
      <c r="DH69" s="319"/>
      <c r="DI69" s="319">
        <v>0</v>
      </c>
      <c r="DJ69" s="319">
        <v>0</v>
      </c>
      <c r="DK69" s="319">
        <v>0</v>
      </c>
      <c r="DL69" s="319">
        <v>0</v>
      </c>
      <c r="DM69" s="319">
        <v>0</v>
      </c>
      <c r="DN69" s="319">
        <v>0</v>
      </c>
      <c r="DO69" s="319">
        <v>0</v>
      </c>
      <c r="DP69" s="319">
        <v>0</v>
      </c>
      <c r="DQ69" s="319">
        <v>0</v>
      </c>
      <c r="DR69" s="319">
        <v>0</v>
      </c>
      <c r="DS69" s="319">
        <v>0</v>
      </c>
      <c r="DT69" s="319">
        <v>0</v>
      </c>
      <c r="DU69" s="319">
        <v>0</v>
      </c>
      <c r="DV69" s="63"/>
      <c r="DW69" s="63"/>
    </row>
    <row r="70" spans="1:127" s="7" customFormat="1" ht="15" outlineLevel="1" x14ac:dyDescent="0.25">
      <c r="A70" s="77">
        <f t="shared" si="5"/>
        <v>63</v>
      </c>
      <c r="B70" s="199"/>
      <c r="C70" s="304">
        <v>221001</v>
      </c>
      <c r="D70" s="305" t="s">
        <v>227</v>
      </c>
      <c r="E70" s="306">
        <v>40000000</v>
      </c>
      <c r="F70" s="306">
        <v>40000000</v>
      </c>
      <c r="G70" s="306">
        <v>40000000</v>
      </c>
      <c r="H70" s="306">
        <v>0</v>
      </c>
      <c r="I70" s="306">
        <v>0</v>
      </c>
      <c r="J70" s="306">
        <v>0</v>
      </c>
      <c r="K70" s="306">
        <v>0</v>
      </c>
      <c r="L70" s="306">
        <v>0</v>
      </c>
      <c r="M70" s="306">
        <v>0</v>
      </c>
      <c r="N70" s="306">
        <v>0</v>
      </c>
      <c r="O70" s="306">
        <v>0</v>
      </c>
      <c r="P70" s="306">
        <v>0</v>
      </c>
      <c r="Q70" s="306">
        <v>0</v>
      </c>
      <c r="R70" s="306">
        <v>0</v>
      </c>
      <c r="S70" s="306">
        <v>0</v>
      </c>
      <c r="T70" s="306">
        <v>0</v>
      </c>
      <c r="U70" s="306">
        <v>0</v>
      </c>
      <c r="V70" s="306">
        <v>0</v>
      </c>
      <c r="W70" s="306">
        <v>0</v>
      </c>
      <c r="X70" s="306">
        <v>50000000</v>
      </c>
      <c r="Y70" s="306">
        <v>50000000</v>
      </c>
      <c r="Z70" s="306">
        <v>60000000</v>
      </c>
      <c r="AA70" s="306">
        <v>60000000</v>
      </c>
      <c r="AB70" s="306">
        <v>60000000</v>
      </c>
      <c r="AC70" s="303">
        <v>60000000</v>
      </c>
      <c r="AD70" s="303">
        <v>60000000</v>
      </c>
      <c r="AE70" s="303">
        <v>60000000</v>
      </c>
      <c r="AF70" s="303">
        <v>60000000</v>
      </c>
      <c r="AG70" s="303">
        <v>60000000</v>
      </c>
      <c r="AH70" s="303">
        <v>60000000</v>
      </c>
      <c r="AI70" s="303">
        <v>100000000</v>
      </c>
      <c r="AJ70" s="303">
        <v>50000000</v>
      </c>
      <c r="AK70" s="303">
        <v>50000000</v>
      </c>
      <c r="AL70" s="303">
        <v>40000000</v>
      </c>
      <c r="AM70" s="303">
        <v>40000000</v>
      </c>
      <c r="AN70" s="303">
        <v>40000000</v>
      </c>
      <c r="AO70" s="303">
        <v>40000000</v>
      </c>
      <c r="AP70" s="303">
        <v>40000000</v>
      </c>
      <c r="AQ70" s="303">
        <v>40000000</v>
      </c>
      <c r="AR70" s="303">
        <v>40000000</v>
      </c>
      <c r="AS70" s="303">
        <v>40000000</v>
      </c>
      <c r="AT70" s="303">
        <v>40000000</v>
      </c>
      <c r="AU70" s="303">
        <v>0</v>
      </c>
      <c r="AV70" s="303">
        <v>0</v>
      </c>
      <c r="AW70" s="303">
        <v>0</v>
      </c>
      <c r="AX70" s="303">
        <v>0</v>
      </c>
      <c r="AY70" s="303">
        <v>0</v>
      </c>
      <c r="AZ70" s="303">
        <v>0</v>
      </c>
      <c r="BA70" s="303">
        <v>25000000</v>
      </c>
      <c r="BB70" s="303">
        <v>25000000</v>
      </c>
      <c r="BC70" s="303">
        <v>25000000</v>
      </c>
      <c r="BD70" s="303">
        <v>25000000</v>
      </c>
      <c r="BE70" s="303">
        <v>25000000</v>
      </c>
      <c r="BF70" s="303">
        <v>25000000</v>
      </c>
      <c r="BG70" s="303">
        <v>25000000</v>
      </c>
      <c r="BH70" s="303">
        <v>25000000</v>
      </c>
      <c r="BI70" s="303">
        <v>65000000</v>
      </c>
      <c r="BJ70" s="303">
        <v>65000000</v>
      </c>
      <c r="BK70" s="303">
        <v>65000000</v>
      </c>
      <c r="BL70" s="303">
        <v>65000000</v>
      </c>
      <c r="BM70" s="303">
        <v>40000000</v>
      </c>
      <c r="BN70" s="303">
        <v>40000000</v>
      </c>
      <c r="BO70" s="303">
        <v>40000000</v>
      </c>
      <c r="BP70" s="303">
        <v>62000000</v>
      </c>
      <c r="BQ70" s="303">
        <v>62000000</v>
      </c>
      <c r="BR70" s="303">
        <v>62000000</v>
      </c>
      <c r="BS70" s="303">
        <v>62000000</v>
      </c>
      <c r="BT70" s="303">
        <v>62000000</v>
      </c>
      <c r="BU70" s="303">
        <v>22000000</v>
      </c>
      <c r="BV70" s="303">
        <v>22000000</v>
      </c>
      <c r="BW70" s="303">
        <v>22000000</v>
      </c>
      <c r="BX70" s="303">
        <v>22000000</v>
      </c>
      <c r="BY70" s="303">
        <v>97000000</v>
      </c>
      <c r="BZ70" s="303">
        <v>97000000</v>
      </c>
      <c r="CA70" s="303">
        <v>97000000</v>
      </c>
      <c r="CB70" s="303">
        <v>75000000</v>
      </c>
      <c r="CC70" s="303">
        <v>75000000</v>
      </c>
      <c r="CD70" s="303">
        <v>75000000</v>
      </c>
      <c r="CE70" s="303">
        <v>75000000</v>
      </c>
      <c r="CF70" s="303">
        <v>75000000</v>
      </c>
      <c r="CG70" s="303">
        <v>75000000</v>
      </c>
      <c r="CH70" s="303">
        <v>85000000</v>
      </c>
      <c r="CI70" s="303">
        <v>85000000</v>
      </c>
      <c r="CJ70" s="303">
        <v>85000000</v>
      </c>
      <c r="CK70" s="303">
        <v>30000000</v>
      </c>
      <c r="CL70" s="303">
        <v>30000000</v>
      </c>
      <c r="CM70" s="303">
        <v>105000000</v>
      </c>
      <c r="CN70" s="303">
        <v>105000000</v>
      </c>
      <c r="CO70" s="303">
        <v>105000000</v>
      </c>
      <c r="CP70" s="303">
        <v>105000000</v>
      </c>
      <c r="CQ70" s="303">
        <v>105000000</v>
      </c>
      <c r="CR70" s="303">
        <v>105000000</v>
      </c>
      <c r="CS70" s="303">
        <v>105000000</v>
      </c>
      <c r="CT70" s="303">
        <v>95000000</v>
      </c>
      <c r="CU70" s="303">
        <v>95000000</v>
      </c>
      <c r="CV70" s="303">
        <v>95000000</v>
      </c>
      <c r="CW70" s="303">
        <v>75000000</v>
      </c>
      <c r="CX70" s="303">
        <v>75000000</v>
      </c>
      <c r="CY70" s="303">
        <v>75000000</v>
      </c>
      <c r="CZ70" s="303">
        <v>0</v>
      </c>
      <c r="DA70" s="303">
        <v>0</v>
      </c>
      <c r="DB70" s="303">
        <v>0</v>
      </c>
      <c r="DC70" s="303">
        <v>0</v>
      </c>
      <c r="DD70" s="303">
        <v>0</v>
      </c>
      <c r="DE70" s="303">
        <v>-10000000</v>
      </c>
      <c r="DF70" s="303">
        <v>60000000</v>
      </c>
      <c r="DG70" s="303">
        <v>60000000</v>
      </c>
      <c r="DH70" s="303">
        <v>60000000</v>
      </c>
      <c r="DI70" s="303">
        <f>'BS 3-8-22'!D752</f>
        <v>60000000</v>
      </c>
      <c r="DJ70" s="303">
        <f>'BS 3-8-22'!F752</f>
        <v>60000000</v>
      </c>
      <c r="DK70" s="303">
        <f>'BS 3-8-22'!G752</f>
        <v>60000000</v>
      </c>
      <c r="DL70" s="303">
        <f>'BS 3-8-22'!H752</f>
        <v>60000000</v>
      </c>
      <c r="DM70" s="303">
        <f>'BS 3-8-22'!I752</f>
        <v>60000000</v>
      </c>
      <c r="DN70" s="303">
        <f>'BS 3-8-22'!J752</f>
        <v>60000000</v>
      </c>
      <c r="DO70" s="303">
        <f>'BS 3-8-22'!K752</f>
        <v>60000000</v>
      </c>
      <c r="DP70" s="303">
        <f>'BS 3-8-22'!L752</f>
        <v>60000000</v>
      </c>
      <c r="DQ70" s="303">
        <f>'BS 3-8-22'!M752</f>
        <v>50000000</v>
      </c>
      <c r="DR70" s="303">
        <f>'BS 3-8-22'!N752</f>
        <v>0</v>
      </c>
      <c r="DS70" s="303">
        <f>'BS 3-8-22'!O752</f>
        <v>0</v>
      </c>
      <c r="DT70" s="303">
        <f>'BS 3-8-22'!P752</f>
        <v>0</v>
      </c>
      <c r="DU70" s="303">
        <f>'BS 3-8-22'!Q752</f>
        <v>0</v>
      </c>
      <c r="DV70" s="63"/>
      <c r="DW70" s="63"/>
    </row>
    <row r="71" spans="1:127" s="7" customFormat="1" ht="15" outlineLevel="1" x14ac:dyDescent="0.25">
      <c r="A71" s="77">
        <f t="shared" si="5"/>
        <v>64</v>
      </c>
      <c r="B71" s="199"/>
      <c r="C71" s="304">
        <v>221026</v>
      </c>
      <c r="D71" s="305" t="s">
        <v>228</v>
      </c>
      <c r="E71" s="229">
        <v>-10000000</v>
      </c>
      <c r="F71" s="229">
        <v>-10000000</v>
      </c>
      <c r="G71" s="229">
        <v>-10000000</v>
      </c>
      <c r="H71" s="229">
        <v>-10000000</v>
      </c>
      <c r="I71" s="229">
        <v>-10000000</v>
      </c>
      <c r="J71" s="229">
        <v>-10000000</v>
      </c>
      <c r="K71" s="229">
        <v>-10000000</v>
      </c>
      <c r="L71" s="229">
        <v>-10000000</v>
      </c>
      <c r="M71" s="229">
        <v>-10000000</v>
      </c>
      <c r="N71" s="229">
        <v>-10000000</v>
      </c>
      <c r="O71" s="229">
        <v>-10000000</v>
      </c>
      <c r="P71" s="229">
        <v>-10000000</v>
      </c>
      <c r="Q71" s="229">
        <v>-10000000</v>
      </c>
      <c r="R71" s="229">
        <v>-10000000</v>
      </c>
      <c r="S71" s="229">
        <v>-10000000</v>
      </c>
      <c r="T71" s="229">
        <v>-10000000</v>
      </c>
      <c r="U71" s="229">
        <v>-10000000</v>
      </c>
      <c r="V71" s="229">
        <v>-10000000</v>
      </c>
      <c r="W71" s="229">
        <v>-10000000</v>
      </c>
      <c r="X71" s="229">
        <v>-10000000</v>
      </c>
      <c r="Y71" s="229">
        <v>-10000000</v>
      </c>
      <c r="Z71" s="229">
        <v>-10000000</v>
      </c>
      <c r="AA71" s="229">
        <v>-10000000</v>
      </c>
      <c r="AB71" s="229">
        <v>-10000000</v>
      </c>
      <c r="AC71" s="230">
        <v>-10000000</v>
      </c>
      <c r="AD71" s="230">
        <v>-10000000</v>
      </c>
      <c r="AE71" s="230">
        <v>-10000000</v>
      </c>
      <c r="AF71" s="230">
        <v>-10000000</v>
      </c>
      <c r="AG71" s="230">
        <v>-10000000</v>
      </c>
      <c r="AH71" s="230">
        <v>-10000000</v>
      </c>
      <c r="AI71" s="230">
        <v>-10000000</v>
      </c>
      <c r="AJ71" s="230">
        <v>-10000000</v>
      </c>
      <c r="AK71" s="230">
        <v>-10000000</v>
      </c>
      <c r="AL71" s="230">
        <v>-10000000</v>
      </c>
      <c r="AM71" s="230">
        <v>-10000000</v>
      </c>
      <c r="AN71" s="230">
        <v>-10000000</v>
      </c>
      <c r="AO71" s="230">
        <v>-10000000</v>
      </c>
      <c r="AP71" s="230">
        <v>-10000000</v>
      </c>
      <c r="AQ71" s="230">
        <v>-10000000</v>
      </c>
      <c r="AR71" s="230">
        <v>-10000000</v>
      </c>
      <c r="AS71" s="230">
        <v>-10000000</v>
      </c>
      <c r="AT71" s="230">
        <v>-10000000</v>
      </c>
      <c r="AU71" s="230">
        <v>-10000000</v>
      </c>
      <c r="AV71" s="230">
        <v>-10000000</v>
      </c>
      <c r="AW71" s="230">
        <v>-10000000</v>
      </c>
      <c r="AX71" s="230">
        <v>-10000000</v>
      </c>
      <c r="AY71" s="230">
        <v>-10000000</v>
      </c>
      <c r="AZ71" s="230">
        <v>-10000000</v>
      </c>
      <c r="BA71" s="230">
        <v>-10000000</v>
      </c>
      <c r="BB71" s="230">
        <v>-10000000</v>
      </c>
      <c r="BC71" s="230">
        <v>-10000000</v>
      </c>
      <c r="BD71" s="230">
        <v>-10000000</v>
      </c>
      <c r="BE71" s="230">
        <v>-10000000</v>
      </c>
      <c r="BF71" s="230">
        <v>-10000000</v>
      </c>
      <c r="BG71" s="230">
        <v>-10000000</v>
      </c>
      <c r="BH71" s="230">
        <v>-10000000</v>
      </c>
      <c r="BI71" s="230">
        <v>-10000000</v>
      </c>
      <c r="BJ71" s="230">
        <v>-10000000</v>
      </c>
      <c r="BK71" s="230">
        <v>-10000000</v>
      </c>
      <c r="BL71" s="230">
        <v>-10000000</v>
      </c>
      <c r="BM71" s="230">
        <v>-10000000</v>
      </c>
      <c r="BN71" s="230">
        <v>-10000000</v>
      </c>
      <c r="BO71" s="230">
        <v>-10000000</v>
      </c>
      <c r="BP71" s="230">
        <v>-10000000</v>
      </c>
      <c r="BQ71" s="230">
        <v>-10000000</v>
      </c>
      <c r="BR71" s="230">
        <v>-10000000</v>
      </c>
      <c r="BS71" s="230">
        <v>-10000000</v>
      </c>
      <c r="BT71" s="230">
        <v>-10000000</v>
      </c>
      <c r="BU71" s="230">
        <v>-10000000</v>
      </c>
      <c r="BV71" s="230">
        <v>-10000000</v>
      </c>
      <c r="BW71" s="230">
        <v>-10000000</v>
      </c>
      <c r="BX71" s="230">
        <v>-10000000</v>
      </c>
      <c r="BY71" s="230">
        <v>-10000000</v>
      </c>
      <c r="BZ71" s="230">
        <v>-10000000</v>
      </c>
      <c r="CA71" s="230">
        <v>-10000000</v>
      </c>
      <c r="CB71" s="230">
        <v>-10000000</v>
      </c>
      <c r="CC71" s="230">
        <v>-10000000</v>
      </c>
      <c r="CD71" s="230">
        <v>-10000000</v>
      </c>
      <c r="CE71" s="230">
        <v>-10000000</v>
      </c>
      <c r="CF71" s="230">
        <v>-10000000</v>
      </c>
      <c r="CG71" s="230">
        <v>-10000000</v>
      </c>
      <c r="CH71" s="230">
        <v>-10000000</v>
      </c>
      <c r="CI71" s="230">
        <v>-10000000</v>
      </c>
      <c r="CJ71" s="230">
        <v>-10000000</v>
      </c>
      <c r="CK71" s="230">
        <v>-10000000</v>
      </c>
      <c r="CL71" s="230">
        <v>-10000000</v>
      </c>
      <c r="CM71" s="230">
        <v>-10000000</v>
      </c>
      <c r="CN71" s="230">
        <v>-10000000</v>
      </c>
      <c r="CO71" s="230">
        <v>-10000000</v>
      </c>
      <c r="CP71" s="230">
        <v>-10000000</v>
      </c>
      <c r="CQ71" s="230">
        <v>-10000000</v>
      </c>
      <c r="CR71" s="230">
        <v>-10000000</v>
      </c>
      <c r="CS71" s="230">
        <v>-10000000</v>
      </c>
      <c r="CT71" s="230">
        <v>-10000000</v>
      </c>
      <c r="CU71" s="230">
        <v>-10000000</v>
      </c>
      <c r="CV71" s="230">
        <v>-10000000</v>
      </c>
      <c r="CW71" s="230">
        <v>-10000000</v>
      </c>
      <c r="CX71" s="230">
        <v>-10000000</v>
      </c>
      <c r="CY71" s="230">
        <v>-10000000</v>
      </c>
      <c r="CZ71" s="230">
        <v>-10000000</v>
      </c>
      <c r="DA71" s="230">
        <v>-10000000</v>
      </c>
      <c r="DB71" s="230">
        <v>-10000000</v>
      </c>
      <c r="DC71" s="230">
        <v>-10000000</v>
      </c>
      <c r="DD71" s="230">
        <v>-10000000</v>
      </c>
      <c r="DE71" s="230">
        <v>-10000000</v>
      </c>
      <c r="DF71" s="230">
        <v>-10000000</v>
      </c>
      <c r="DG71" s="230">
        <v>-10000000</v>
      </c>
      <c r="DH71" s="230">
        <v>-10000000</v>
      </c>
      <c r="DI71" s="303">
        <f>'BS 3-8-22'!D753</f>
        <v>-10000000</v>
      </c>
      <c r="DJ71" s="303">
        <f>'BS 3-8-22'!F753</f>
        <v>-10000000</v>
      </c>
      <c r="DK71" s="303">
        <f>'BS 3-8-22'!G753</f>
        <v>-10000000</v>
      </c>
      <c r="DL71" s="303">
        <f>'BS 3-8-22'!H753</f>
        <v>-10000000</v>
      </c>
      <c r="DM71" s="303">
        <f>'BS 3-8-22'!I753</f>
        <v>-10000000</v>
      </c>
      <c r="DN71" s="303">
        <f>'BS 3-8-22'!J753</f>
        <v>-10000000</v>
      </c>
      <c r="DO71" s="303">
        <f>'BS 3-8-22'!K753</f>
        <v>-10000000</v>
      </c>
      <c r="DP71" s="303">
        <f>'BS 3-8-22'!L753</f>
        <v>-10000000</v>
      </c>
      <c r="DQ71" s="303">
        <f>'BS 3-8-22'!M753</f>
        <v>0</v>
      </c>
      <c r="DR71" s="303">
        <f>'BS 3-8-22'!N753</f>
        <v>0</v>
      </c>
      <c r="DS71" s="303">
        <f>'BS 3-8-22'!O753</f>
        <v>0</v>
      </c>
      <c r="DT71" s="303">
        <f>'BS 3-8-22'!P753</f>
        <v>0</v>
      </c>
      <c r="DU71" s="303">
        <f>'BS 3-8-22'!Q753</f>
        <v>0</v>
      </c>
      <c r="DV71" s="63"/>
      <c r="DW71" s="63"/>
    </row>
    <row r="72" spans="1:127" s="7" customFormat="1" ht="15" outlineLevel="1" x14ac:dyDescent="0.25">
      <c r="A72" s="77">
        <f t="shared" si="5"/>
        <v>65</v>
      </c>
      <c r="B72" s="199"/>
      <c r="C72" s="304">
        <v>221072</v>
      </c>
      <c r="D72" s="305" t="s">
        <v>229</v>
      </c>
      <c r="E72" s="306">
        <v>-10000000</v>
      </c>
      <c r="F72" s="306">
        <v>-10000000</v>
      </c>
      <c r="G72" s="306">
        <v>-10000000</v>
      </c>
      <c r="H72" s="306">
        <v>-10000000</v>
      </c>
      <c r="I72" s="306">
        <v>-10000000</v>
      </c>
      <c r="J72" s="306">
        <v>-10000000</v>
      </c>
      <c r="K72" s="306">
        <v>-10000000</v>
      </c>
      <c r="L72" s="306">
        <v>-10000000</v>
      </c>
      <c r="M72" s="306">
        <v>-10000000</v>
      </c>
      <c r="N72" s="306">
        <v>-10000000</v>
      </c>
      <c r="O72" s="306">
        <v>-10000000</v>
      </c>
      <c r="P72" s="306">
        <v>-10000000</v>
      </c>
      <c r="Q72" s="306">
        <v>-10000000</v>
      </c>
      <c r="R72" s="306">
        <v>-10000000</v>
      </c>
      <c r="S72" s="306">
        <v>-10000000</v>
      </c>
      <c r="T72" s="306">
        <v>-10000000</v>
      </c>
      <c r="U72" s="306">
        <v>-10000000</v>
      </c>
      <c r="V72" s="306">
        <v>-10000000</v>
      </c>
      <c r="W72" s="306">
        <v>-10000000</v>
      </c>
      <c r="X72" s="306">
        <v>-10000000</v>
      </c>
      <c r="Y72" s="306">
        <v>-10000000</v>
      </c>
      <c r="Z72" s="306">
        <v>-10000000</v>
      </c>
      <c r="AA72" s="306">
        <v>-10000000</v>
      </c>
      <c r="AB72" s="306">
        <v>-10000000</v>
      </c>
      <c r="AC72" s="303">
        <v>-10000000</v>
      </c>
      <c r="AD72" s="303">
        <v>-10000000</v>
      </c>
      <c r="AE72" s="303">
        <v>-10000000</v>
      </c>
      <c r="AF72" s="303">
        <v>-10000000</v>
      </c>
      <c r="AG72" s="303">
        <v>-10000000</v>
      </c>
      <c r="AH72" s="303">
        <v>-10000000</v>
      </c>
      <c r="AI72" s="303">
        <v>-10000000</v>
      </c>
      <c r="AJ72" s="303">
        <v>-10000000</v>
      </c>
      <c r="AK72" s="303">
        <v>-10000000</v>
      </c>
      <c r="AL72" s="303">
        <v>0</v>
      </c>
      <c r="AM72" s="303">
        <v>0</v>
      </c>
      <c r="AN72" s="303">
        <v>0</v>
      </c>
      <c r="AO72" s="303">
        <v>0</v>
      </c>
      <c r="AP72" s="303">
        <v>0</v>
      </c>
      <c r="AQ72" s="303">
        <v>0</v>
      </c>
      <c r="AR72" s="303">
        <v>0</v>
      </c>
      <c r="AS72" s="303">
        <v>0</v>
      </c>
      <c r="AT72" s="303">
        <v>0</v>
      </c>
      <c r="AU72" s="303">
        <v>0</v>
      </c>
      <c r="AV72" s="303">
        <v>0</v>
      </c>
      <c r="AW72" s="303">
        <v>0</v>
      </c>
      <c r="AX72" s="303">
        <v>0</v>
      </c>
      <c r="AY72" s="303">
        <v>0</v>
      </c>
      <c r="AZ72" s="303">
        <v>0</v>
      </c>
      <c r="BA72" s="303">
        <v>0</v>
      </c>
      <c r="BB72" s="303">
        <v>0</v>
      </c>
      <c r="BC72" s="303">
        <v>0</v>
      </c>
      <c r="BD72" s="303">
        <v>0</v>
      </c>
      <c r="BE72" s="303">
        <v>0</v>
      </c>
      <c r="BF72" s="303">
        <v>0</v>
      </c>
      <c r="BG72" s="303">
        <v>0</v>
      </c>
      <c r="BH72" s="303">
        <v>0</v>
      </c>
      <c r="BI72" s="303">
        <v>0</v>
      </c>
      <c r="BJ72" s="303">
        <v>0</v>
      </c>
      <c r="BK72" s="303">
        <v>0</v>
      </c>
      <c r="BL72" s="303">
        <v>0</v>
      </c>
      <c r="BM72" s="303">
        <v>0</v>
      </c>
      <c r="BN72" s="303">
        <v>0</v>
      </c>
      <c r="BO72" s="303">
        <v>0</v>
      </c>
      <c r="BP72" s="303">
        <v>0</v>
      </c>
      <c r="BQ72" s="303">
        <v>0</v>
      </c>
      <c r="BR72" s="303">
        <v>0</v>
      </c>
      <c r="BS72" s="303">
        <v>0</v>
      </c>
      <c r="BT72" s="303">
        <v>0</v>
      </c>
      <c r="BU72" s="303">
        <v>0</v>
      </c>
      <c r="BV72" s="303">
        <v>0</v>
      </c>
      <c r="BW72" s="303">
        <v>0</v>
      </c>
      <c r="BX72" s="303">
        <v>0</v>
      </c>
      <c r="BY72" s="303">
        <v>0</v>
      </c>
      <c r="BZ72" s="303">
        <v>0</v>
      </c>
      <c r="CA72" s="303">
        <v>0</v>
      </c>
      <c r="CB72" s="303">
        <v>0</v>
      </c>
      <c r="CC72" s="303">
        <v>0</v>
      </c>
      <c r="CD72" s="303">
        <v>0</v>
      </c>
      <c r="CE72" s="303">
        <v>0</v>
      </c>
      <c r="CF72" s="303">
        <v>0</v>
      </c>
      <c r="CG72" s="303">
        <v>0</v>
      </c>
      <c r="CH72" s="303">
        <v>0</v>
      </c>
      <c r="CI72" s="303">
        <v>0</v>
      </c>
      <c r="CJ72" s="303">
        <v>0</v>
      </c>
      <c r="CK72" s="303">
        <v>0</v>
      </c>
      <c r="CL72" s="303">
        <v>0</v>
      </c>
      <c r="CM72" s="303">
        <v>0</v>
      </c>
      <c r="CN72" s="303">
        <v>0</v>
      </c>
      <c r="CO72" s="303">
        <v>0</v>
      </c>
      <c r="CP72" s="303">
        <v>0</v>
      </c>
      <c r="CQ72" s="303">
        <v>0</v>
      </c>
      <c r="CR72" s="303">
        <v>0</v>
      </c>
      <c r="CS72" s="303">
        <v>0</v>
      </c>
      <c r="CT72" s="303">
        <v>0</v>
      </c>
      <c r="CU72" s="303">
        <v>0</v>
      </c>
      <c r="CV72" s="303">
        <v>0</v>
      </c>
      <c r="CW72" s="303">
        <v>0</v>
      </c>
      <c r="CX72" s="303">
        <v>0</v>
      </c>
      <c r="CY72" s="303">
        <v>0</v>
      </c>
      <c r="CZ72" s="303">
        <v>0</v>
      </c>
      <c r="DA72" s="303">
        <v>0</v>
      </c>
      <c r="DB72" s="303">
        <v>0</v>
      </c>
      <c r="DC72" s="303">
        <v>0</v>
      </c>
      <c r="DD72" s="303">
        <v>0</v>
      </c>
      <c r="DE72" s="303">
        <v>0</v>
      </c>
      <c r="DF72" s="303">
        <v>0</v>
      </c>
      <c r="DG72" s="303">
        <v>0</v>
      </c>
      <c r="DH72" s="303">
        <v>0</v>
      </c>
      <c r="DI72" s="303">
        <f>'BS 3-8-22'!D754</f>
        <v>0</v>
      </c>
      <c r="DJ72" s="303">
        <f>'BS 3-8-22'!F754</f>
        <v>0</v>
      </c>
      <c r="DK72" s="303">
        <f>'BS 3-8-22'!G754</f>
        <v>0</v>
      </c>
      <c r="DL72" s="303">
        <f>'BS 3-8-22'!H754</f>
        <v>0</v>
      </c>
      <c r="DM72" s="303">
        <f>'BS 3-8-22'!I754</f>
        <v>0</v>
      </c>
      <c r="DN72" s="303">
        <f>'BS 3-8-22'!J754</f>
        <v>0</v>
      </c>
      <c r="DO72" s="303">
        <f>'BS 3-8-22'!K754</f>
        <v>0</v>
      </c>
      <c r="DP72" s="303">
        <f>'BS 3-8-22'!L754</f>
        <v>0</v>
      </c>
      <c r="DQ72" s="303">
        <f>'BS 3-8-22'!M754</f>
        <v>0</v>
      </c>
      <c r="DR72" s="303">
        <f>'BS 3-8-22'!N754</f>
        <v>0</v>
      </c>
      <c r="DS72" s="303">
        <f>'BS 3-8-22'!O754</f>
        <v>0</v>
      </c>
      <c r="DT72" s="303">
        <f>'BS 3-8-22'!P754</f>
        <v>0</v>
      </c>
      <c r="DU72" s="303">
        <f>'BS 3-8-22'!Q754</f>
        <v>0</v>
      </c>
      <c r="DV72" s="63"/>
      <c r="DW72" s="63"/>
    </row>
    <row r="73" spans="1:127" s="7" customFormat="1" ht="15" outlineLevel="1" x14ac:dyDescent="0.25">
      <c r="A73" s="77">
        <f t="shared" ref="A73:A109" si="80">+A72+1</f>
        <v>66</v>
      </c>
      <c r="B73" s="199"/>
      <c r="C73" s="304">
        <v>221073</v>
      </c>
      <c r="D73" s="305" t="s">
        <v>230</v>
      </c>
      <c r="E73" s="306">
        <v>-10000000</v>
      </c>
      <c r="F73" s="306">
        <v>-10000000</v>
      </c>
      <c r="G73" s="306">
        <v>-10000000</v>
      </c>
      <c r="H73" s="306">
        <v>-10000000</v>
      </c>
      <c r="I73" s="306">
        <v>-10000000</v>
      </c>
      <c r="J73" s="306">
        <v>-10000000</v>
      </c>
      <c r="K73" s="306">
        <v>-10000000</v>
      </c>
      <c r="L73" s="306">
        <v>-10000000</v>
      </c>
      <c r="M73" s="306">
        <v>-10000000</v>
      </c>
      <c r="N73" s="306">
        <v>-10000000</v>
      </c>
      <c r="O73" s="306">
        <v>-10000000</v>
      </c>
      <c r="P73" s="306">
        <v>-10000000</v>
      </c>
      <c r="Q73" s="306">
        <v>-10000000</v>
      </c>
      <c r="R73" s="306">
        <v>-10000000</v>
      </c>
      <c r="S73" s="306">
        <v>-10000000</v>
      </c>
      <c r="T73" s="306">
        <v>-10000000</v>
      </c>
      <c r="U73" s="306">
        <v>-10000000</v>
      </c>
      <c r="V73" s="306">
        <v>-10000000</v>
      </c>
      <c r="W73" s="306">
        <v>-10000000</v>
      </c>
      <c r="X73" s="306">
        <v>-10000000</v>
      </c>
      <c r="Y73" s="306">
        <v>-10000000</v>
      </c>
      <c r="Z73" s="306">
        <v>-10000000</v>
      </c>
      <c r="AA73" s="306">
        <v>-10000000</v>
      </c>
      <c r="AB73" s="306">
        <v>-10000000</v>
      </c>
      <c r="AC73" s="303">
        <v>-10000000</v>
      </c>
      <c r="AD73" s="303">
        <v>-10000000</v>
      </c>
      <c r="AE73" s="303">
        <v>-10000000</v>
      </c>
      <c r="AF73" s="303">
        <v>-10000000</v>
      </c>
      <c r="AG73" s="303">
        <v>-10000000</v>
      </c>
      <c r="AH73" s="303">
        <v>-10000000</v>
      </c>
      <c r="AI73" s="303">
        <v>-10000000</v>
      </c>
      <c r="AJ73" s="303">
        <v>-10000000</v>
      </c>
      <c r="AK73" s="303">
        <v>-10000000</v>
      </c>
      <c r="AL73" s="303">
        <v>-10000000</v>
      </c>
      <c r="AM73" s="303">
        <v>-10000000</v>
      </c>
      <c r="AN73" s="303">
        <v>-10000000</v>
      </c>
      <c r="AO73" s="303">
        <v>-10000000</v>
      </c>
      <c r="AP73" s="303">
        <v>-10000000</v>
      </c>
      <c r="AQ73" s="303">
        <v>-10000000</v>
      </c>
      <c r="AR73" s="303">
        <v>-10000000</v>
      </c>
      <c r="AS73" s="303">
        <v>-10000000</v>
      </c>
      <c r="AT73" s="303">
        <v>-10000000</v>
      </c>
      <c r="AU73" s="303">
        <v>-10000000</v>
      </c>
      <c r="AV73" s="303">
        <v>-10000000</v>
      </c>
      <c r="AW73" s="303">
        <v>-10000000</v>
      </c>
      <c r="AX73" s="303">
        <v>-10000000</v>
      </c>
      <c r="AY73" s="303">
        <v>-10000000</v>
      </c>
      <c r="AZ73" s="303">
        <v>-10000000</v>
      </c>
      <c r="BA73" s="303">
        <v>-10000000</v>
      </c>
      <c r="BB73" s="303">
        <v>-10000000</v>
      </c>
      <c r="BC73" s="303">
        <v>-10000000</v>
      </c>
      <c r="BD73" s="303">
        <v>-10000000</v>
      </c>
      <c r="BE73" s="303">
        <v>-10000000</v>
      </c>
      <c r="BF73" s="303">
        <v>-10000000</v>
      </c>
      <c r="BG73" s="303">
        <v>-10000000</v>
      </c>
      <c r="BH73" s="303">
        <v>-10000000</v>
      </c>
      <c r="BI73" s="303">
        <v>-10000000</v>
      </c>
      <c r="BJ73" s="303">
        <v>-10000000</v>
      </c>
      <c r="BK73" s="303">
        <v>-10000000</v>
      </c>
      <c r="BL73" s="303">
        <v>-10000000</v>
      </c>
      <c r="BM73" s="303">
        <v>-10000000</v>
      </c>
      <c r="BN73" s="303">
        <v>-10000000</v>
      </c>
      <c r="BO73" s="303">
        <v>-10000000</v>
      </c>
      <c r="BP73" s="303">
        <v>-10000000</v>
      </c>
      <c r="BQ73" s="303">
        <v>-10000000</v>
      </c>
      <c r="BR73" s="303">
        <v>-10000000</v>
      </c>
      <c r="BS73" s="303">
        <v>-10000000</v>
      </c>
      <c r="BT73" s="303">
        <v>-10000000</v>
      </c>
      <c r="BU73" s="303">
        <v>-10000000</v>
      </c>
      <c r="BV73" s="303">
        <v>-10000000</v>
      </c>
      <c r="BW73" s="303">
        <v>-10000000</v>
      </c>
      <c r="BX73" s="303">
        <v>-10000000</v>
      </c>
      <c r="BY73" s="303">
        <v>-10000000</v>
      </c>
      <c r="BZ73" s="303">
        <v>-10000000</v>
      </c>
      <c r="CA73" s="303">
        <v>-10000000</v>
      </c>
      <c r="CB73" s="303">
        <v>-10000000</v>
      </c>
      <c r="CC73" s="303">
        <v>-10000000</v>
      </c>
      <c r="CD73" s="303">
        <v>-10000000</v>
      </c>
      <c r="CE73" s="303">
        <v>-10000000</v>
      </c>
      <c r="CF73" s="303">
        <v>-10000000</v>
      </c>
      <c r="CG73" s="303">
        <v>-10000000</v>
      </c>
      <c r="CH73" s="303">
        <v>-10000000</v>
      </c>
      <c r="CI73" s="303">
        <v>-10000000</v>
      </c>
      <c r="CJ73" s="303">
        <v>-10000000</v>
      </c>
      <c r="CK73" s="303">
        <v>-10000000</v>
      </c>
      <c r="CL73" s="303">
        <v>-10000000</v>
      </c>
      <c r="CM73" s="303">
        <v>-10000000</v>
      </c>
      <c r="CN73" s="303">
        <v>-10000000</v>
      </c>
      <c r="CO73" s="303">
        <v>-10000000</v>
      </c>
      <c r="CP73" s="303">
        <v>-10000000</v>
      </c>
      <c r="CQ73" s="303">
        <v>-10000000</v>
      </c>
      <c r="CR73" s="303">
        <v>-10000000</v>
      </c>
      <c r="CS73" s="303">
        <v>-10000000</v>
      </c>
      <c r="CT73" s="303">
        <v>0</v>
      </c>
      <c r="CU73" s="303">
        <v>0</v>
      </c>
      <c r="CV73" s="303">
        <v>0</v>
      </c>
      <c r="CW73" s="303">
        <v>0</v>
      </c>
      <c r="CX73" s="303"/>
      <c r="CY73" s="303"/>
      <c r="CZ73" s="303"/>
      <c r="DA73" s="303"/>
      <c r="DB73" s="303"/>
      <c r="DC73" s="303"/>
      <c r="DD73" s="303"/>
      <c r="DE73" s="303"/>
      <c r="DF73" s="303"/>
      <c r="DG73" s="303"/>
      <c r="DH73" s="303"/>
      <c r="DI73" s="303">
        <v>0</v>
      </c>
      <c r="DJ73" s="303">
        <v>0</v>
      </c>
      <c r="DK73" s="303">
        <v>0</v>
      </c>
      <c r="DL73" s="303">
        <v>0</v>
      </c>
      <c r="DM73" s="303">
        <v>0</v>
      </c>
      <c r="DN73" s="303">
        <v>0</v>
      </c>
      <c r="DO73" s="303">
        <v>0</v>
      </c>
      <c r="DP73" s="303">
        <v>0</v>
      </c>
      <c r="DQ73" s="303">
        <v>0</v>
      </c>
      <c r="DR73" s="303">
        <v>0</v>
      </c>
      <c r="DS73" s="303">
        <v>0</v>
      </c>
      <c r="DT73" s="303">
        <v>0</v>
      </c>
      <c r="DU73" s="303">
        <v>0</v>
      </c>
      <c r="DV73" s="63"/>
      <c r="DW73" s="63"/>
    </row>
    <row r="74" spans="1:127" s="7" customFormat="1" ht="15" outlineLevel="1" x14ac:dyDescent="0.25">
      <c r="A74" s="77">
        <f t="shared" si="80"/>
        <v>67</v>
      </c>
      <c r="B74" s="199"/>
      <c r="C74" s="304">
        <v>221074</v>
      </c>
      <c r="D74" s="305" t="s">
        <v>231</v>
      </c>
      <c r="E74" s="306">
        <v>-10000000</v>
      </c>
      <c r="F74" s="306">
        <v>-10000000</v>
      </c>
      <c r="G74" s="306">
        <v>-10000000</v>
      </c>
      <c r="H74" s="306">
        <v>-10000000</v>
      </c>
      <c r="I74" s="306">
        <v>-10000000</v>
      </c>
      <c r="J74" s="306">
        <v>-10000000</v>
      </c>
      <c r="K74" s="306">
        <v>-10000000</v>
      </c>
      <c r="L74" s="306">
        <v>-10000000</v>
      </c>
      <c r="M74" s="306">
        <v>-10000000</v>
      </c>
      <c r="N74" s="306">
        <v>-10000000</v>
      </c>
      <c r="O74" s="306">
        <v>-10000000</v>
      </c>
      <c r="P74" s="306">
        <v>-10000000</v>
      </c>
      <c r="Q74" s="306">
        <v>-10000000</v>
      </c>
      <c r="R74" s="306">
        <v>-10000000</v>
      </c>
      <c r="S74" s="306">
        <v>-10000000</v>
      </c>
      <c r="T74" s="306">
        <v>-10000000</v>
      </c>
      <c r="U74" s="306">
        <v>-10000000</v>
      </c>
      <c r="V74" s="306">
        <v>-10000000</v>
      </c>
      <c r="W74" s="306">
        <v>-10000000</v>
      </c>
      <c r="X74" s="306">
        <v>-10000000</v>
      </c>
      <c r="Y74" s="306">
        <v>-10000000</v>
      </c>
      <c r="Z74" s="306">
        <v>-10000000</v>
      </c>
      <c r="AA74" s="306">
        <v>-10000000</v>
      </c>
      <c r="AB74" s="306">
        <v>-10000000</v>
      </c>
      <c r="AC74" s="303">
        <v>-10000000</v>
      </c>
      <c r="AD74" s="303">
        <v>-10000000</v>
      </c>
      <c r="AE74" s="303">
        <v>-10000000</v>
      </c>
      <c r="AF74" s="303">
        <v>-10000000</v>
      </c>
      <c r="AG74" s="303">
        <v>-10000000</v>
      </c>
      <c r="AH74" s="303">
        <v>-10000000</v>
      </c>
      <c r="AI74" s="303">
        <v>-10000000</v>
      </c>
      <c r="AJ74" s="303">
        <v>-10000000</v>
      </c>
      <c r="AK74" s="303">
        <v>-10000000</v>
      </c>
      <c r="AL74" s="303">
        <v>-10000000</v>
      </c>
      <c r="AM74" s="303">
        <v>-10000000</v>
      </c>
      <c r="AN74" s="303">
        <v>-10000000</v>
      </c>
      <c r="AO74" s="303">
        <v>-10000000</v>
      </c>
      <c r="AP74" s="303">
        <v>-10000000</v>
      </c>
      <c r="AQ74" s="303">
        <v>-10000000</v>
      </c>
      <c r="AR74" s="303">
        <v>-10000000</v>
      </c>
      <c r="AS74" s="303">
        <v>-10000000</v>
      </c>
      <c r="AT74" s="303">
        <v>-10000000</v>
      </c>
      <c r="AU74" s="303">
        <v>-10000000</v>
      </c>
      <c r="AV74" s="303">
        <v>-10000000</v>
      </c>
      <c r="AW74" s="303">
        <v>-10000000</v>
      </c>
      <c r="AX74" s="303">
        <v>-10000000</v>
      </c>
      <c r="AY74" s="303">
        <v>-10000000</v>
      </c>
      <c r="AZ74" s="303">
        <v>-10000000</v>
      </c>
      <c r="BA74" s="303">
        <v>-10000000</v>
      </c>
      <c r="BB74" s="303">
        <v>-10000000</v>
      </c>
      <c r="BC74" s="303">
        <v>-10000000</v>
      </c>
      <c r="BD74" s="303">
        <v>-10000000</v>
      </c>
      <c r="BE74" s="303">
        <v>-10000000</v>
      </c>
      <c r="BF74" s="303">
        <v>-10000000</v>
      </c>
      <c r="BG74" s="303">
        <v>-10000000</v>
      </c>
      <c r="BH74" s="303">
        <v>-10000000</v>
      </c>
      <c r="BI74" s="303">
        <v>-10000000</v>
      </c>
      <c r="BJ74" s="303">
        <v>-10000000</v>
      </c>
      <c r="BK74" s="303">
        <v>-10000000</v>
      </c>
      <c r="BL74" s="303">
        <v>-10000000</v>
      </c>
      <c r="BM74" s="303">
        <v>-10000000</v>
      </c>
      <c r="BN74" s="303">
        <v>-10000000</v>
      </c>
      <c r="BO74" s="303">
        <v>-10000000</v>
      </c>
      <c r="BP74" s="303">
        <v>-10000000</v>
      </c>
      <c r="BQ74" s="303">
        <v>-10000000</v>
      </c>
      <c r="BR74" s="303">
        <v>-10000000</v>
      </c>
      <c r="BS74" s="303">
        <v>-10000000</v>
      </c>
      <c r="BT74" s="303">
        <v>-10000000</v>
      </c>
      <c r="BU74" s="303">
        <v>-10000000</v>
      </c>
      <c r="BV74" s="303">
        <v>-10000000</v>
      </c>
      <c r="BW74" s="303">
        <v>-10000000</v>
      </c>
      <c r="BX74" s="303">
        <v>-10000000</v>
      </c>
      <c r="BY74" s="303">
        <v>-10000000</v>
      </c>
      <c r="BZ74" s="303">
        <v>-10000000</v>
      </c>
      <c r="CA74" s="303">
        <v>-10000000</v>
      </c>
      <c r="CB74" s="303">
        <v>-10000000</v>
      </c>
      <c r="CC74" s="303">
        <v>-10000000</v>
      </c>
      <c r="CD74" s="303">
        <v>-10000000</v>
      </c>
      <c r="CE74" s="303">
        <v>-10000000</v>
      </c>
      <c r="CF74" s="303">
        <v>-10000000</v>
      </c>
      <c r="CG74" s="303">
        <v>-10000000</v>
      </c>
      <c r="CH74" s="303">
        <v>-10000000</v>
      </c>
      <c r="CI74" s="303">
        <v>-10000000</v>
      </c>
      <c r="CJ74" s="303">
        <v>-10000000</v>
      </c>
      <c r="CK74" s="303">
        <v>-10000000</v>
      </c>
      <c r="CL74" s="303">
        <v>-10000000</v>
      </c>
      <c r="CM74" s="303">
        <v>-10000000</v>
      </c>
      <c r="CN74" s="303">
        <v>-10000000</v>
      </c>
      <c r="CO74" s="303">
        <v>-10000000</v>
      </c>
      <c r="CP74" s="303">
        <v>-10000000</v>
      </c>
      <c r="CQ74" s="303">
        <v>-10000000</v>
      </c>
      <c r="CR74" s="303">
        <v>-10000000</v>
      </c>
      <c r="CS74" s="303">
        <v>-10000000</v>
      </c>
      <c r="CT74" s="303">
        <v>-10000000</v>
      </c>
      <c r="CU74" s="303">
        <v>-10000000</v>
      </c>
      <c r="CV74" s="303">
        <v>-10000000</v>
      </c>
      <c r="CW74" s="303">
        <v>-10000000</v>
      </c>
      <c r="CX74" s="303">
        <v>-10000000</v>
      </c>
      <c r="CY74" s="303">
        <v>-10000000</v>
      </c>
      <c r="CZ74" s="303">
        <v>-10000000</v>
      </c>
      <c r="DA74" s="303">
        <v>-10000000</v>
      </c>
      <c r="DB74" s="303">
        <v>-10000000</v>
      </c>
      <c r="DC74" s="303">
        <v>-10000000</v>
      </c>
      <c r="DD74" s="303">
        <v>-10000000</v>
      </c>
      <c r="DE74" s="303">
        <v>-10000000</v>
      </c>
      <c r="DF74" s="303">
        <v>-10000000</v>
      </c>
      <c r="DG74" s="303">
        <v>-10000000</v>
      </c>
      <c r="DH74" s="303">
        <v>-10000000</v>
      </c>
      <c r="DI74" s="303">
        <f>'BS 3-8-22'!D755</f>
        <v>-10000000</v>
      </c>
      <c r="DJ74" s="303">
        <f>'BS 3-8-22'!F755</f>
        <v>-10000000</v>
      </c>
      <c r="DK74" s="303">
        <f>'BS 3-8-22'!G755</f>
        <v>-10000000</v>
      </c>
      <c r="DL74" s="303">
        <f>'BS 3-8-22'!H755</f>
        <v>-10000000</v>
      </c>
      <c r="DM74" s="303">
        <f>'BS 3-8-22'!I755</f>
        <v>-10000000</v>
      </c>
      <c r="DN74" s="303">
        <f>'BS 3-8-22'!J755</f>
        <v>-10000000</v>
      </c>
      <c r="DO74" s="303">
        <f>'BS 3-8-22'!K755</f>
        <v>-10000000</v>
      </c>
      <c r="DP74" s="303">
        <f>'BS 3-8-22'!L755</f>
        <v>-10000000</v>
      </c>
      <c r="DQ74" s="303">
        <f>'BS 3-8-22'!M755</f>
        <v>-10000000</v>
      </c>
      <c r="DR74" s="303">
        <f>'BS 3-8-22'!N755</f>
        <v>-10000000</v>
      </c>
      <c r="DS74" s="303">
        <f>'BS 3-8-22'!O755</f>
        <v>-10000000</v>
      </c>
      <c r="DT74" s="303">
        <f>'BS 3-8-22'!P755</f>
        <v>-10000000</v>
      </c>
      <c r="DU74" s="303">
        <f>'BS 3-8-22'!Q755</f>
        <v>-10000000</v>
      </c>
      <c r="DV74" s="63"/>
      <c r="DW74" s="63"/>
    </row>
    <row r="75" spans="1:127" s="7" customFormat="1" ht="15" outlineLevel="1" x14ac:dyDescent="0.25">
      <c r="A75" s="77">
        <f t="shared" si="80"/>
        <v>68</v>
      </c>
      <c r="B75" s="199"/>
      <c r="C75" s="304">
        <v>221075</v>
      </c>
      <c r="D75" s="305" t="s">
        <v>232</v>
      </c>
      <c r="E75" s="306">
        <v>-20000000</v>
      </c>
      <c r="F75" s="306">
        <v>-20000000</v>
      </c>
      <c r="G75" s="306">
        <v>-20000000</v>
      </c>
      <c r="H75" s="306">
        <v>-20000000</v>
      </c>
      <c r="I75" s="306">
        <v>-20000000</v>
      </c>
      <c r="J75" s="306">
        <v>-20000000</v>
      </c>
      <c r="K75" s="306">
        <v>-20000000</v>
      </c>
      <c r="L75" s="306">
        <v>-20000000</v>
      </c>
      <c r="M75" s="306">
        <v>-20000000</v>
      </c>
      <c r="N75" s="306">
        <v>-20000000</v>
      </c>
      <c r="O75" s="306">
        <v>-20000000</v>
      </c>
      <c r="P75" s="306">
        <v>-20000000</v>
      </c>
      <c r="Q75" s="306">
        <v>-20000000</v>
      </c>
      <c r="R75" s="306">
        <v>-20000000</v>
      </c>
      <c r="S75" s="306">
        <v>-20000000</v>
      </c>
      <c r="T75" s="306">
        <v>-20000000</v>
      </c>
      <c r="U75" s="306">
        <v>-20000000</v>
      </c>
      <c r="V75" s="306">
        <v>-20000000</v>
      </c>
      <c r="W75" s="306">
        <v>-20000000</v>
      </c>
      <c r="X75" s="306">
        <v>-20000000</v>
      </c>
      <c r="Y75" s="306">
        <v>-20000000</v>
      </c>
      <c r="Z75" s="306">
        <v>-20000000</v>
      </c>
      <c r="AA75" s="306">
        <v>-20000000</v>
      </c>
      <c r="AB75" s="306">
        <v>-20000000</v>
      </c>
      <c r="AC75" s="303">
        <v>-20000000</v>
      </c>
      <c r="AD75" s="303">
        <v>-20000000</v>
      </c>
      <c r="AE75" s="303">
        <v>-20000000</v>
      </c>
      <c r="AF75" s="303">
        <v>-20000000</v>
      </c>
      <c r="AG75" s="303">
        <v>-20000000</v>
      </c>
      <c r="AH75" s="303">
        <v>-20000000</v>
      </c>
      <c r="AI75" s="303">
        <v>-20000000</v>
      </c>
      <c r="AJ75" s="303">
        <v>-20000000</v>
      </c>
      <c r="AK75" s="303">
        <v>-20000000</v>
      </c>
      <c r="AL75" s="303">
        <v>-20000000</v>
      </c>
      <c r="AM75" s="303">
        <v>-20000000</v>
      </c>
      <c r="AN75" s="303">
        <v>-20000000</v>
      </c>
      <c r="AO75" s="303">
        <v>-20000000</v>
      </c>
      <c r="AP75" s="303">
        <v>-20000000</v>
      </c>
      <c r="AQ75" s="303">
        <v>-20000000</v>
      </c>
      <c r="AR75" s="303">
        <v>-20000000</v>
      </c>
      <c r="AS75" s="303">
        <v>-20000000</v>
      </c>
      <c r="AT75" s="303">
        <v>-20000000</v>
      </c>
      <c r="AU75" s="303">
        <v>-20000000</v>
      </c>
      <c r="AV75" s="303">
        <v>-20000000</v>
      </c>
      <c r="AW75" s="303">
        <v>-20000000</v>
      </c>
      <c r="AX75" s="303">
        <v>-20000000</v>
      </c>
      <c r="AY75" s="303">
        <v>-20000000</v>
      </c>
      <c r="AZ75" s="303">
        <v>-20000000</v>
      </c>
      <c r="BA75" s="303">
        <v>-20000000</v>
      </c>
      <c r="BB75" s="303">
        <v>-20000000</v>
      </c>
      <c r="BC75" s="303">
        <v>-20000000</v>
      </c>
      <c r="BD75" s="303">
        <v>-20000000</v>
      </c>
      <c r="BE75" s="303">
        <v>-20000000</v>
      </c>
      <c r="BF75" s="303">
        <v>-20000000</v>
      </c>
      <c r="BG75" s="303">
        <v>-20000000</v>
      </c>
      <c r="BH75" s="303">
        <v>-20000000</v>
      </c>
      <c r="BI75" s="303">
        <v>-20000000</v>
      </c>
      <c r="BJ75" s="303">
        <v>-20000000</v>
      </c>
      <c r="BK75" s="303">
        <v>-20000000</v>
      </c>
      <c r="BL75" s="303">
        <v>-20000000</v>
      </c>
      <c r="BM75" s="303">
        <v>-20000000</v>
      </c>
      <c r="BN75" s="303">
        <v>-20000000</v>
      </c>
      <c r="BO75" s="303">
        <v>-20000000</v>
      </c>
      <c r="BP75" s="303">
        <v>-20000000</v>
      </c>
      <c r="BQ75" s="303">
        <v>-20000000</v>
      </c>
      <c r="BR75" s="303">
        <v>-20000000</v>
      </c>
      <c r="BS75" s="303">
        <v>-20000000</v>
      </c>
      <c r="BT75" s="303">
        <v>-20000000</v>
      </c>
      <c r="BU75" s="303">
        <v>-20000000</v>
      </c>
      <c r="BV75" s="303">
        <v>-20000000</v>
      </c>
      <c r="BW75" s="303">
        <v>-20000000</v>
      </c>
      <c r="BX75" s="303">
        <v>-20000000</v>
      </c>
      <c r="BY75" s="303">
        <v>-20000000</v>
      </c>
      <c r="BZ75" s="303">
        <v>-20000000</v>
      </c>
      <c r="CA75" s="303">
        <v>-20000000</v>
      </c>
      <c r="CB75" s="303">
        <v>-20000000</v>
      </c>
      <c r="CC75" s="303">
        <v>-20000000</v>
      </c>
      <c r="CD75" s="303">
        <v>-20000000</v>
      </c>
      <c r="CE75" s="303">
        <v>-20000000</v>
      </c>
      <c r="CF75" s="303">
        <v>-20000000</v>
      </c>
      <c r="CG75" s="303">
        <v>-20000000</v>
      </c>
      <c r="CH75" s="303">
        <v>-20000000</v>
      </c>
      <c r="CI75" s="303">
        <v>-20000000</v>
      </c>
      <c r="CJ75" s="303">
        <v>-20000000</v>
      </c>
      <c r="CK75" s="303">
        <v>-20000000</v>
      </c>
      <c r="CL75" s="303">
        <v>-20000000</v>
      </c>
      <c r="CM75" s="303">
        <v>-20000000</v>
      </c>
      <c r="CN75" s="303">
        <v>-20000000</v>
      </c>
      <c r="CO75" s="303">
        <v>-20000000</v>
      </c>
      <c r="CP75" s="303">
        <v>-20000000</v>
      </c>
      <c r="CQ75" s="303">
        <v>-20000000</v>
      </c>
      <c r="CR75" s="303">
        <v>-20000000</v>
      </c>
      <c r="CS75" s="303">
        <v>-20000000</v>
      </c>
      <c r="CT75" s="303">
        <v>-20000000</v>
      </c>
      <c r="CU75" s="303">
        <v>-20000000</v>
      </c>
      <c r="CV75" s="303">
        <v>-20000000</v>
      </c>
      <c r="CW75" s="303">
        <v>-20000000</v>
      </c>
      <c r="CX75" s="303">
        <v>-20000000</v>
      </c>
      <c r="CY75" s="303">
        <v>-20000000</v>
      </c>
      <c r="CZ75" s="303">
        <v>-20000000</v>
      </c>
      <c r="DA75" s="303">
        <v>-20000000</v>
      </c>
      <c r="DB75" s="303">
        <v>-20000000</v>
      </c>
      <c r="DC75" s="303">
        <v>-20000000</v>
      </c>
      <c r="DD75" s="303">
        <v>-20000000</v>
      </c>
      <c r="DE75" s="303">
        <v>-20000000</v>
      </c>
      <c r="DF75" s="303">
        <v>-20000000</v>
      </c>
      <c r="DG75" s="303">
        <v>-20000000</v>
      </c>
      <c r="DH75" s="303">
        <v>-20000000</v>
      </c>
      <c r="DI75" s="303">
        <f>'BS 3-8-22'!D756</f>
        <v>-20000000</v>
      </c>
      <c r="DJ75" s="303">
        <f>'BS 3-8-22'!F756</f>
        <v>-20000000</v>
      </c>
      <c r="DK75" s="303">
        <f>'BS 3-8-22'!G756</f>
        <v>-20000000</v>
      </c>
      <c r="DL75" s="303">
        <f>'BS 3-8-22'!H756</f>
        <v>-20000000</v>
      </c>
      <c r="DM75" s="303">
        <f>'BS 3-8-22'!I756</f>
        <v>-20000000</v>
      </c>
      <c r="DN75" s="303">
        <f>'BS 3-8-22'!J756</f>
        <v>-20000000</v>
      </c>
      <c r="DO75" s="303">
        <f>'BS 3-8-22'!K756</f>
        <v>-20000000</v>
      </c>
      <c r="DP75" s="303">
        <f>'BS 3-8-22'!L756</f>
        <v>-20000000</v>
      </c>
      <c r="DQ75" s="303">
        <f>'BS 3-8-22'!M756</f>
        <v>-20000000</v>
      </c>
      <c r="DR75" s="303">
        <f>'BS 3-8-22'!N756</f>
        <v>-20000000</v>
      </c>
      <c r="DS75" s="303">
        <f>'BS 3-8-22'!O756</f>
        <v>-20000000</v>
      </c>
      <c r="DT75" s="303">
        <f>'BS 3-8-22'!P756</f>
        <v>-20000000</v>
      </c>
      <c r="DU75" s="303">
        <f>'BS 3-8-22'!Q756</f>
        <v>-20000000</v>
      </c>
      <c r="DV75" s="63"/>
      <c r="DW75" s="63"/>
    </row>
    <row r="76" spans="1:127" s="7" customFormat="1" ht="15" outlineLevel="1" x14ac:dyDescent="0.25">
      <c r="A76" s="77">
        <f t="shared" si="80"/>
        <v>69</v>
      </c>
      <c r="B76" s="199"/>
      <c r="C76" s="304">
        <v>221076</v>
      </c>
      <c r="D76" s="305" t="s">
        <v>233</v>
      </c>
      <c r="E76" s="306">
        <v>-20000000</v>
      </c>
      <c r="F76" s="306">
        <v>-20000000</v>
      </c>
      <c r="G76" s="306">
        <v>-20000000</v>
      </c>
      <c r="H76" s="306">
        <v>-20000000</v>
      </c>
      <c r="I76" s="306">
        <v>-20000000</v>
      </c>
      <c r="J76" s="306">
        <v>-20000000</v>
      </c>
      <c r="K76" s="306">
        <v>-20000000</v>
      </c>
      <c r="L76" s="306">
        <v>-20000000</v>
      </c>
      <c r="M76" s="306">
        <v>-20000000</v>
      </c>
      <c r="N76" s="306">
        <v>-20000000</v>
      </c>
      <c r="O76" s="306">
        <v>-20000000</v>
      </c>
      <c r="P76" s="306">
        <v>-20000000</v>
      </c>
      <c r="Q76" s="306">
        <v>-20000000</v>
      </c>
      <c r="R76" s="306">
        <v>-20000000</v>
      </c>
      <c r="S76" s="306">
        <v>-20000000</v>
      </c>
      <c r="T76" s="306">
        <v>-20000000</v>
      </c>
      <c r="U76" s="306">
        <v>-20000000</v>
      </c>
      <c r="V76" s="306">
        <v>-20000000</v>
      </c>
      <c r="W76" s="306">
        <v>-20000000</v>
      </c>
      <c r="X76" s="306">
        <v>-20000000</v>
      </c>
      <c r="Y76" s="306">
        <v>-20000000</v>
      </c>
      <c r="Z76" s="306">
        <v>-20000000</v>
      </c>
      <c r="AA76" s="306">
        <v>-20000000</v>
      </c>
      <c r="AB76" s="306">
        <v>-20000000</v>
      </c>
      <c r="AC76" s="303">
        <v>-20000000</v>
      </c>
      <c r="AD76" s="303">
        <v>-20000000</v>
      </c>
      <c r="AE76" s="303">
        <v>-20000000</v>
      </c>
      <c r="AF76" s="303">
        <v>-20000000</v>
      </c>
      <c r="AG76" s="303">
        <v>-20000000</v>
      </c>
      <c r="AH76" s="303">
        <v>-20000000</v>
      </c>
      <c r="AI76" s="303">
        <v>-20000000</v>
      </c>
      <c r="AJ76" s="303">
        <v>-20000000</v>
      </c>
      <c r="AK76" s="303">
        <v>-20000000</v>
      </c>
      <c r="AL76" s="303">
        <v>-20000000</v>
      </c>
      <c r="AM76" s="303">
        <v>-20000000</v>
      </c>
      <c r="AN76" s="303">
        <v>-20000000</v>
      </c>
      <c r="AO76" s="303">
        <v>-20000000</v>
      </c>
      <c r="AP76" s="303">
        <v>-20000000</v>
      </c>
      <c r="AQ76" s="303">
        <v>-20000000</v>
      </c>
      <c r="AR76" s="303">
        <v>-20000000</v>
      </c>
      <c r="AS76" s="303">
        <v>-20000000</v>
      </c>
      <c r="AT76" s="303">
        <v>-20000000</v>
      </c>
      <c r="AU76" s="303">
        <v>-20000000</v>
      </c>
      <c r="AV76" s="303">
        <v>-20000000</v>
      </c>
      <c r="AW76" s="303">
        <v>-20000000</v>
      </c>
      <c r="AX76" s="303">
        <v>-20000000</v>
      </c>
      <c r="AY76" s="303">
        <v>-20000000</v>
      </c>
      <c r="AZ76" s="303">
        <v>-20000000</v>
      </c>
      <c r="BA76" s="303">
        <v>-20000000</v>
      </c>
      <c r="BB76" s="303">
        <v>-20000000</v>
      </c>
      <c r="BC76" s="303">
        <v>-20000000</v>
      </c>
      <c r="BD76" s="303">
        <v>-20000000</v>
      </c>
      <c r="BE76" s="303">
        <v>-20000000</v>
      </c>
      <c r="BF76" s="303">
        <v>-20000000</v>
      </c>
      <c r="BG76" s="303">
        <v>-20000000</v>
      </c>
      <c r="BH76" s="303">
        <v>-20000000</v>
      </c>
      <c r="BI76" s="303">
        <v>-20000000</v>
      </c>
      <c r="BJ76" s="303">
        <v>-20000000</v>
      </c>
      <c r="BK76" s="303">
        <v>-20000000</v>
      </c>
      <c r="BL76" s="303">
        <v>-20000000</v>
      </c>
      <c r="BM76" s="303">
        <v>-20000000</v>
      </c>
      <c r="BN76" s="303">
        <v>-20000000</v>
      </c>
      <c r="BO76" s="303">
        <v>-20000000</v>
      </c>
      <c r="BP76" s="303">
        <v>-20000000</v>
      </c>
      <c r="BQ76" s="303">
        <v>-20000000</v>
      </c>
      <c r="BR76" s="303">
        <v>-20000000</v>
      </c>
      <c r="BS76" s="303">
        <v>-20000000</v>
      </c>
      <c r="BT76" s="303">
        <v>-20000000</v>
      </c>
      <c r="BU76" s="303">
        <v>-20000000</v>
      </c>
      <c r="BV76" s="303">
        <v>-20000000</v>
      </c>
      <c r="BW76" s="303">
        <v>-20000000</v>
      </c>
      <c r="BX76" s="303">
        <v>-20000000</v>
      </c>
      <c r="BY76" s="303">
        <v>-20000000</v>
      </c>
      <c r="BZ76" s="303">
        <v>-20000000</v>
      </c>
      <c r="CA76" s="303">
        <v>-20000000</v>
      </c>
      <c r="CB76" s="303">
        <v>-20000000</v>
      </c>
      <c r="CC76" s="303">
        <v>-20000000</v>
      </c>
      <c r="CD76" s="303">
        <v>-20000000</v>
      </c>
      <c r="CE76" s="303">
        <v>-20000000</v>
      </c>
      <c r="CF76" s="303">
        <v>-20000000</v>
      </c>
      <c r="CG76" s="303">
        <v>-20000000</v>
      </c>
      <c r="CH76" s="303">
        <v>-20000000</v>
      </c>
      <c r="CI76" s="303">
        <v>-20000000</v>
      </c>
      <c r="CJ76" s="303">
        <v>-20000000</v>
      </c>
      <c r="CK76" s="303">
        <v>-20000000</v>
      </c>
      <c r="CL76" s="303">
        <v>-20000000</v>
      </c>
      <c r="CM76" s="303">
        <v>-20000000</v>
      </c>
      <c r="CN76" s="303">
        <v>-20000000</v>
      </c>
      <c r="CO76" s="303">
        <v>-20000000</v>
      </c>
      <c r="CP76" s="303">
        <v>-20000000</v>
      </c>
      <c r="CQ76" s="303">
        <v>-20000000</v>
      </c>
      <c r="CR76" s="303">
        <v>-20000000</v>
      </c>
      <c r="CS76" s="303">
        <v>-20000000</v>
      </c>
      <c r="CT76" s="303">
        <v>-20000000</v>
      </c>
      <c r="CU76" s="303">
        <v>-20000000</v>
      </c>
      <c r="CV76" s="303">
        <v>-20000000</v>
      </c>
      <c r="CW76" s="303">
        <v>-20000000</v>
      </c>
      <c r="CX76" s="303">
        <v>-20000000</v>
      </c>
      <c r="CY76" s="303">
        <v>-20000000</v>
      </c>
      <c r="CZ76" s="303">
        <v>-20000000</v>
      </c>
      <c r="DA76" s="303">
        <v>-20000000</v>
      </c>
      <c r="DB76" s="303">
        <v>-20000000</v>
      </c>
      <c r="DC76" s="303">
        <v>-20000000</v>
      </c>
      <c r="DD76" s="303">
        <v>-20000000</v>
      </c>
      <c r="DE76" s="303">
        <v>-20000000</v>
      </c>
      <c r="DF76" s="303">
        <v>-20000000</v>
      </c>
      <c r="DG76" s="303">
        <v>-20000000</v>
      </c>
      <c r="DH76" s="303">
        <v>-20000000</v>
      </c>
      <c r="DI76" s="303">
        <f>'BS 3-8-22'!D757</f>
        <v>-20000000</v>
      </c>
      <c r="DJ76" s="303">
        <f>'BS 3-8-22'!F757</f>
        <v>-20000000</v>
      </c>
      <c r="DK76" s="303">
        <f>'BS 3-8-22'!G757</f>
        <v>-20000000</v>
      </c>
      <c r="DL76" s="303">
        <f>'BS 3-8-22'!H757</f>
        <v>-20000000</v>
      </c>
      <c r="DM76" s="303">
        <f>'BS 3-8-22'!I757</f>
        <v>-20000000</v>
      </c>
      <c r="DN76" s="303">
        <f>'BS 3-8-22'!J757</f>
        <v>-20000000</v>
      </c>
      <c r="DO76" s="303">
        <f>'BS 3-8-22'!K757</f>
        <v>-20000000</v>
      </c>
      <c r="DP76" s="303">
        <f>'BS 3-8-22'!L757</f>
        <v>-20000000</v>
      </c>
      <c r="DQ76" s="303">
        <f>'BS 3-8-22'!M757</f>
        <v>-20000000</v>
      </c>
      <c r="DR76" s="303">
        <f>'BS 3-8-22'!N757</f>
        <v>-20000000</v>
      </c>
      <c r="DS76" s="303">
        <f>'BS 3-8-22'!O757</f>
        <v>-20000000</v>
      </c>
      <c r="DT76" s="303">
        <f>'BS 3-8-22'!P757</f>
        <v>-20000000</v>
      </c>
      <c r="DU76" s="303">
        <f>'BS 3-8-22'!Q757</f>
        <v>-20000000</v>
      </c>
      <c r="DV76" s="63"/>
      <c r="DW76" s="63"/>
    </row>
    <row r="77" spans="1:127" s="7" customFormat="1" ht="15" outlineLevel="1" x14ac:dyDescent="0.25">
      <c r="A77" s="77">
        <f t="shared" si="80"/>
        <v>70</v>
      </c>
      <c r="B77" s="199"/>
      <c r="C77" s="304">
        <v>221079</v>
      </c>
      <c r="D77" s="305" t="s">
        <v>234</v>
      </c>
      <c r="E77" s="306">
        <v>-19700000</v>
      </c>
      <c r="F77" s="306">
        <v>-19700000</v>
      </c>
      <c r="G77" s="306">
        <v>-19700000</v>
      </c>
      <c r="H77" s="306">
        <v>-19700000</v>
      </c>
      <c r="I77" s="306">
        <v>-19700000</v>
      </c>
      <c r="J77" s="306">
        <v>-19700000</v>
      </c>
      <c r="K77" s="306">
        <v>-19700000</v>
      </c>
      <c r="L77" s="306">
        <v>-19700000</v>
      </c>
      <c r="M77" s="306">
        <v>-19700000</v>
      </c>
      <c r="N77" s="306">
        <v>-19700000</v>
      </c>
      <c r="O77" s="306">
        <v>-19700000</v>
      </c>
      <c r="P77" s="306">
        <v>-19700000</v>
      </c>
      <c r="Q77" s="306">
        <v>-19700000</v>
      </c>
      <c r="R77" s="306">
        <v>-19700000</v>
      </c>
      <c r="S77" s="306">
        <v>-19700000</v>
      </c>
      <c r="T77" s="306">
        <v>-19700000</v>
      </c>
      <c r="U77" s="306">
        <v>-19700000</v>
      </c>
      <c r="V77" s="306">
        <v>-19700000</v>
      </c>
      <c r="W77" s="306">
        <v>-19700000</v>
      </c>
      <c r="X77" s="306">
        <v>-19700000</v>
      </c>
      <c r="Y77" s="306">
        <v>-19700000</v>
      </c>
      <c r="Z77" s="306">
        <v>-19700000</v>
      </c>
      <c r="AA77" s="306">
        <v>-19700000</v>
      </c>
      <c r="AB77" s="306">
        <v>-19700000</v>
      </c>
      <c r="AC77" s="303">
        <v>-19700000</v>
      </c>
      <c r="AD77" s="303">
        <v>-19700000</v>
      </c>
      <c r="AE77" s="303">
        <v>-19700000</v>
      </c>
      <c r="AF77" s="303">
        <v>-19700000</v>
      </c>
      <c r="AG77" s="303">
        <v>-19700000</v>
      </c>
      <c r="AH77" s="303">
        <v>-19700000</v>
      </c>
      <c r="AI77" s="303">
        <v>-19700000</v>
      </c>
      <c r="AJ77" s="303">
        <v>-19700000</v>
      </c>
      <c r="AK77" s="303">
        <v>-19700000</v>
      </c>
      <c r="AL77" s="303">
        <v>-19700000</v>
      </c>
      <c r="AM77" s="303">
        <v>-19700000</v>
      </c>
      <c r="AN77" s="303">
        <v>-19700000</v>
      </c>
      <c r="AO77" s="303">
        <v>-19700000</v>
      </c>
      <c r="AP77" s="303">
        <v>-19700000</v>
      </c>
      <c r="AQ77" s="303">
        <v>-19700000</v>
      </c>
      <c r="AR77" s="303">
        <v>-19700000</v>
      </c>
      <c r="AS77" s="303">
        <v>-19700000</v>
      </c>
      <c r="AT77" s="303">
        <v>-19700000</v>
      </c>
      <c r="AU77" s="303">
        <v>-19700000</v>
      </c>
      <c r="AV77" s="303">
        <v>-19700000</v>
      </c>
      <c r="AW77" s="303">
        <v>-19700000</v>
      </c>
      <c r="AX77" s="303">
        <v>-19700000</v>
      </c>
      <c r="AY77" s="303">
        <v>-19700000</v>
      </c>
      <c r="AZ77" s="303">
        <v>-19700000</v>
      </c>
      <c r="BA77" s="303">
        <v>-19700000</v>
      </c>
      <c r="BB77" s="303">
        <v>-19700000</v>
      </c>
      <c r="BC77" s="303">
        <v>-19700000</v>
      </c>
      <c r="BD77" s="303">
        <v>-19700000</v>
      </c>
      <c r="BE77" s="303">
        <v>-19700000</v>
      </c>
      <c r="BF77" s="303">
        <v>-19700000</v>
      </c>
      <c r="BG77" s="303">
        <v>-19700000</v>
      </c>
      <c r="BH77" s="303">
        <v>-19700000</v>
      </c>
      <c r="BI77" s="303">
        <v>-19700000</v>
      </c>
      <c r="BJ77" s="303">
        <v>-19700000</v>
      </c>
      <c r="BK77" s="303">
        <v>-19700000</v>
      </c>
      <c r="BL77" s="303">
        <v>-19700000</v>
      </c>
      <c r="BM77" s="303">
        <v>-19700000</v>
      </c>
      <c r="BN77" s="303">
        <v>-19700000</v>
      </c>
      <c r="BO77" s="303">
        <v>-19700000</v>
      </c>
      <c r="BP77" s="303">
        <v>-19700000</v>
      </c>
      <c r="BQ77" s="303">
        <v>-19700000</v>
      </c>
      <c r="BR77" s="303">
        <v>-19700000</v>
      </c>
      <c r="BS77" s="303">
        <v>-19700000</v>
      </c>
      <c r="BT77" s="303">
        <v>-19700000</v>
      </c>
      <c r="BU77" s="303">
        <v>-19700000</v>
      </c>
      <c r="BV77" s="303">
        <v>-19700000</v>
      </c>
      <c r="BW77" s="303">
        <v>-19700000</v>
      </c>
      <c r="BX77" s="303">
        <v>-19700000</v>
      </c>
      <c r="BY77" s="303">
        <v>-19700000</v>
      </c>
      <c r="BZ77" s="303">
        <v>-19700000</v>
      </c>
      <c r="CA77" s="303">
        <v>-19700000</v>
      </c>
      <c r="CB77" s="303">
        <v>-19700000</v>
      </c>
      <c r="CC77" s="303">
        <v>-19700000</v>
      </c>
      <c r="CD77" s="303">
        <v>-19700000</v>
      </c>
      <c r="CE77" s="303">
        <v>-19700000</v>
      </c>
      <c r="CF77" s="303">
        <v>-19700000</v>
      </c>
      <c r="CG77" s="303">
        <v>-19700000</v>
      </c>
      <c r="CH77" s="303">
        <v>-19700000</v>
      </c>
      <c r="CI77" s="303">
        <v>-19700000</v>
      </c>
      <c r="CJ77" s="303">
        <v>-19700000</v>
      </c>
      <c r="CK77" s="303">
        <v>-19700000</v>
      </c>
      <c r="CL77" s="303">
        <v>-19700000</v>
      </c>
      <c r="CM77" s="303">
        <v>-19700000</v>
      </c>
      <c r="CN77" s="303">
        <v>-19700000</v>
      </c>
      <c r="CO77" s="303">
        <v>-19700000</v>
      </c>
      <c r="CP77" s="303">
        <v>-19700000</v>
      </c>
      <c r="CQ77" s="303">
        <v>-19700000</v>
      </c>
      <c r="CR77" s="303">
        <v>-19700000</v>
      </c>
      <c r="CS77" s="303">
        <v>-19700000</v>
      </c>
      <c r="CT77" s="303">
        <v>-19700000</v>
      </c>
      <c r="CU77" s="303">
        <v>-19700000</v>
      </c>
      <c r="CV77" s="303">
        <v>-19700000</v>
      </c>
      <c r="CW77" s="303">
        <v>-19700000</v>
      </c>
      <c r="CX77" s="303">
        <v>-19700000</v>
      </c>
      <c r="CY77" s="303">
        <v>-19700000</v>
      </c>
      <c r="CZ77" s="303">
        <v>-19700000</v>
      </c>
      <c r="DA77" s="303">
        <v>-19700000</v>
      </c>
      <c r="DB77" s="303">
        <v>-19700000</v>
      </c>
      <c r="DC77" s="303">
        <v>-19700000</v>
      </c>
      <c r="DD77" s="303">
        <v>-19700000</v>
      </c>
      <c r="DE77" s="303">
        <v>-19700000</v>
      </c>
      <c r="DF77" s="303">
        <v>-19700000</v>
      </c>
      <c r="DG77" s="303">
        <v>-19700000</v>
      </c>
      <c r="DH77" s="303">
        <v>-19700000</v>
      </c>
      <c r="DI77" s="303">
        <f>'BS 3-8-22'!D758</f>
        <v>-19700000</v>
      </c>
      <c r="DJ77" s="303">
        <f>'BS 3-8-22'!F758</f>
        <v>-19700000</v>
      </c>
      <c r="DK77" s="303">
        <f>'BS 3-8-22'!G758</f>
        <v>-19700000</v>
      </c>
      <c r="DL77" s="303">
        <f>'BS 3-8-22'!H758</f>
        <v>-19700000</v>
      </c>
      <c r="DM77" s="303">
        <f>'BS 3-8-22'!I758</f>
        <v>-19700000</v>
      </c>
      <c r="DN77" s="303">
        <f>'BS 3-8-22'!J758</f>
        <v>-19700000</v>
      </c>
      <c r="DO77" s="303">
        <f>'BS 3-8-22'!K758</f>
        <v>-19700000</v>
      </c>
      <c r="DP77" s="303">
        <f>'BS 3-8-22'!L758</f>
        <v>-19700000</v>
      </c>
      <c r="DQ77" s="303">
        <f>'BS 3-8-22'!M758</f>
        <v>-19700000</v>
      </c>
      <c r="DR77" s="303">
        <f>'BS 3-8-22'!N758</f>
        <v>-19700000</v>
      </c>
      <c r="DS77" s="303">
        <f>'BS 3-8-22'!O758</f>
        <v>-19700000</v>
      </c>
      <c r="DT77" s="303">
        <f>'BS 3-8-22'!P758</f>
        <v>-19700000</v>
      </c>
      <c r="DU77" s="303">
        <f>'BS 3-8-22'!Q758</f>
        <v>-19700000</v>
      </c>
      <c r="DV77" s="63"/>
      <c r="DW77" s="63"/>
    </row>
    <row r="78" spans="1:127" s="7" customFormat="1" ht="15" outlineLevel="1" x14ac:dyDescent="0.25">
      <c r="A78" s="77">
        <f t="shared" si="80"/>
        <v>71</v>
      </c>
      <c r="B78" s="199"/>
      <c r="C78" s="304">
        <v>221080</v>
      </c>
      <c r="D78" s="305" t="s">
        <v>235</v>
      </c>
      <c r="E78" s="306">
        <v>-22000000</v>
      </c>
      <c r="F78" s="306">
        <v>-22000000</v>
      </c>
      <c r="G78" s="306">
        <v>-22000000</v>
      </c>
      <c r="H78" s="306">
        <v>-22000000</v>
      </c>
      <c r="I78" s="306">
        <v>-22000000</v>
      </c>
      <c r="J78" s="306">
        <v>-22000000</v>
      </c>
      <c r="K78" s="306">
        <v>-22000000</v>
      </c>
      <c r="L78" s="306">
        <v>-22000000</v>
      </c>
      <c r="M78" s="306">
        <v>-22000000</v>
      </c>
      <c r="N78" s="306">
        <v>-22000000</v>
      </c>
      <c r="O78" s="306">
        <v>-22000000</v>
      </c>
      <c r="P78" s="306">
        <v>-22000000</v>
      </c>
      <c r="Q78" s="306">
        <v>-22000000</v>
      </c>
      <c r="R78" s="306">
        <v>-22000000</v>
      </c>
      <c r="S78" s="306">
        <v>-22000000</v>
      </c>
      <c r="T78" s="306">
        <v>-22000000</v>
      </c>
      <c r="U78" s="306">
        <v>-22000000</v>
      </c>
      <c r="V78" s="306">
        <v>-22000000</v>
      </c>
      <c r="W78" s="306">
        <v>-22000000</v>
      </c>
      <c r="X78" s="306">
        <v>-22000000</v>
      </c>
      <c r="Y78" s="306">
        <v>-22000000</v>
      </c>
      <c r="Z78" s="306">
        <v>-22000000</v>
      </c>
      <c r="AA78" s="306">
        <v>-22000000</v>
      </c>
      <c r="AB78" s="306">
        <v>-22000000</v>
      </c>
      <c r="AC78" s="303">
        <v>-22000000</v>
      </c>
      <c r="AD78" s="303">
        <v>-22000000</v>
      </c>
      <c r="AE78" s="303">
        <v>-22000000</v>
      </c>
      <c r="AF78" s="303">
        <v>-22000000</v>
      </c>
      <c r="AG78" s="303">
        <v>-22000000</v>
      </c>
      <c r="AH78" s="303">
        <v>-22000000</v>
      </c>
      <c r="AI78" s="303">
        <v>-22000000</v>
      </c>
      <c r="AJ78" s="303">
        <v>-22000000</v>
      </c>
      <c r="AK78" s="303">
        <v>-22000000</v>
      </c>
      <c r="AL78" s="303">
        <v>-22000000</v>
      </c>
      <c r="AM78" s="303">
        <v>-22000000</v>
      </c>
      <c r="AN78" s="303">
        <v>-22000000</v>
      </c>
      <c r="AO78" s="303">
        <v>-22000000</v>
      </c>
      <c r="AP78" s="303">
        <v>-22000000</v>
      </c>
      <c r="AQ78" s="303">
        <v>-22000000</v>
      </c>
      <c r="AR78" s="303">
        <v>-22000000</v>
      </c>
      <c r="AS78" s="303">
        <v>-22000000</v>
      </c>
      <c r="AT78" s="303">
        <v>-22000000</v>
      </c>
      <c r="AU78" s="303">
        <v>-22000000</v>
      </c>
      <c r="AV78" s="303">
        <v>-22000000</v>
      </c>
      <c r="AW78" s="303">
        <v>-22000000</v>
      </c>
      <c r="AX78" s="303">
        <v>-22000000</v>
      </c>
      <c r="AY78" s="303">
        <v>-22000000</v>
      </c>
      <c r="AZ78" s="303">
        <v>-22000000</v>
      </c>
      <c r="BA78" s="303">
        <v>-22000000</v>
      </c>
      <c r="BB78" s="303">
        <v>-22000000</v>
      </c>
      <c r="BC78" s="303">
        <v>-22000000</v>
      </c>
      <c r="BD78" s="303">
        <v>-22000000</v>
      </c>
      <c r="BE78" s="303">
        <v>-22000000</v>
      </c>
      <c r="BF78" s="303">
        <v>-22000000</v>
      </c>
      <c r="BG78" s="303">
        <v>-22000000</v>
      </c>
      <c r="BH78" s="303">
        <v>-22000000</v>
      </c>
      <c r="BI78" s="303">
        <v>-22000000</v>
      </c>
      <c r="BJ78" s="303">
        <v>-22000000</v>
      </c>
      <c r="BK78" s="303">
        <v>-22000000</v>
      </c>
      <c r="BL78" s="303">
        <v>-22000000</v>
      </c>
      <c r="BM78" s="303">
        <v>-22000000</v>
      </c>
      <c r="BN78" s="303">
        <v>-22000000</v>
      </c>
      <c r="BO78" s="303">
        <v>-22000000</v>
      </c>
      <c r="BP78" s="303">
        <v>-22000000</v>
      </c>
      <c r="BQ78" s="303">
        <v>-22000000</v>
      </c>
      <c r="BR78" s="303">
        <v>-22000000</v>
      </c>
      <c r="BS78" s="303">
        <v>-22000000</v>
      </c>
      <c r="BT78" s="303">
        <v>-22000000</v>
      </c>
      <c r="BU78" s="303">
        <v>-22000000</v>
      </c>
      <c r="BV78" s="303">
        <v>-22000000</v>
      </c>
      <c r="BW78" s="303">
        <v>-22000000</v>
      </c>
      <c r="BX78" s="303">
        <v>-22000000</v>
      </c>
      <c r="BY78" s="303">
        <v>-22000000</v>
      </c>
      <c r="BZ78" s="303">
        <v>-22000000</v>
      </c>
      <c r="CA78" s="303">
        <v>-22000000</v>
      </c>
      <c r="CB78" s="303">
        <v>0</v>
      </c>
      <c r="CC78" s="303">
        <v>0</v>
      </c>
      <c r="CD78" s="303">
        <v>0</v>
      </c>
      <c r="CE78" s="303">
        <v>0</v>
      </c>
      <c r="CF78" s="303">
        <v>0</v>
      </c>
      <c r="CG78" s="303">
        <v>0</v>
      </c>
      <c r="CH78" s="303">
        <v>0</v>
      </c>
      <c r="CI78" s="303">
        <v>0</v>
      </c>
      <c r="CJ78" s="303">
        <v>0</v>
      </c>
      <c r="CK78" s="303">
        <v>0</v>
      </c>
      <c r="CL78" s="303"/>
      <c r="CM78" s="303"/>
      <c r="CN78" s="303"/>
      <c r="CO78" s="303"/>
      <c r="CP78" s="303"/>
      <c r="CQ78" s="303"/>
      <c r="CR78" s="303"/>
      <c r="CS78" s="303"/>
      <c r="CT78" s="303"/>
      <c r="CU78" s="303"/>
      <c r="CV78" s="303"/>
      <c r="CW78" s="303"/>
      <c r="CX78" s="303"/>
      <c r="CY78" s="303"/>
      <c r="CZ78" s="303"/>
      <c r="DA78" s="303"/>
      <c r="DB78" s="303"/>
      <c r="DC78" s="303"/>
      <c r="DD78" s="303"/>
      <c r="DE78" s="303"/>
      <c r="DF78" s="303"/>
      <c r="DG78" s="303"/>
      <c r="DH78" s="303"/>
      <c r="DI78" s="303"/>
      <c r="DJ78" s="303"/>
      <c r="DK78" s="303"/>
      <c r="DL78" s="303"/>
      <c r="DM78" s="303"/>
      <c r="DN78" s="303"/>
      <c r="DO78" s="303"/>
      <c r="DP78" s="303"/>
      <c r="DQ78" s="303"/>
      <c r="DR78" s="303"/>
      <c r="DS78" s="303"/>
      <c r="DT78" s="303"/>
      <c r="DU78" s="303"/>
      <c r="DV78" s="63"/>
      <c r="DW78" s="63"/>
    </row>
    <row r="79" spans="1:127" s="7" customFormat="1" ht="15" outlineLevel="1" x14ac:dyDescent="0.25">
      <c r="A79" s="77">
        <f t="shared" si="80"/>
        <v>72</v>
      </c>
      <c r="B79" s="199"/>
      <c r="C79" s="304">
        <v>221081</v>
      </c>
      <c r="D79" s="305" t="s">
        <v>236</v>
      </c>
      <c r="E79" s="306">
        <v>-10000000</v>
      </c>
      <c r="F79" s="306">
        <v>-10000000</v>
      </c>
      <c r="G79" s="306">
        <v>-10000000</v>
      </c>
      <c r="H79" s="306">
        <v>-10000000</v>
      </c>
      <c r="I79" s="306">
        <v>-10000000</v>
      </c>
      <c r="J79" s="306">
        <v>-10000000</v>
      </c>
      <c r="K79" s="306">
        <v>-10000000</v>
      </c>
      <c r="L79" s="306">
        <v>-10000000</v>
      </c>
      <c r="M79" s="306">
        <v>-10000000</v>
      </c>
      <c r="N79" s="306">
        <v>-10000000</v>
      </c>
      <c r="O79" s="306">
        <v>-10000000</v>
      </c>
      <c r="P79" s="306">
        <v>-10000000</v>
      </c>
      <c r="Q79" s="306">
        <v>-10000000</v>
      </c>
      <c r="R79" s="306">
        <v>-10000000</v>
      </c>
      <c r="S79" s="306">
        <v>-10000000</v>
      </c>
      <c r="T79" s="306">
        <v>-10000000</v>
      </c>
      <c r="U79" s="306">
        <v>-10000000</v>
      </c>
      <c r="V79" s="306">
        <v>-10000000</v>
      </c>
      <c r="W79" s="306">
        <v>-10000000</v>
      </c>
      <c r="X79" s="306">
        <v>-10000000</v>
      </c>
      <c r="Y79" s="306">
        <v>-10000000</v>
      </c>
      <c r="Z79" s="306">
        <v>-10000000</v>
      </c>
      <c r="AA79" s="306">
        <v>-10000000</v>
      </c>
      <c r="AB79" s="306">
        <v>-10000000</v>
      </c>
      <c r="AC79" s="303">
        <v>-10000000</v>
      </c>
      <c r="AD79" s="303">
        <v>-10000000</v>
      </c>
      <c r="AE79" s="303">
        <v>-10000000</v>
      </c>
      <c r="AF79" s="303">
        <v>-10000000</v>
      </c>
      <c r="AG79" s="303">
        <v>-10000000</v>
      </c>
      <c r="AH79" s="303">
        <v>-10000000</v>
      </c>
      <c r="AI79" s="303">
        <v>-10000000</v>
      </c>
      <c r="AJ79" s="303">
        <v>-10000000</v>
      </c>
      <c r="AK79" s="303">
        <v>-10000000</v>
      </c>
      <c r="AL79" s="303">
        <v>-10000000</v>
      </c>
      <c r="AM79" s="303">
        <v>-10000000</v>
      </c>
      <c r="AN79" s="303">
        <v>-10000000</v>
      </c>
      <c r="AO79" s="303">
        <v>-10000000</v>
      </c>
      <c r="AP79" s="303">
        <v>-10000000</v>
      </c>
      <c r="AQ79" s="303">
        <v>-10000000</v>
      </c>
      <c r="AR79" s="303">
        <v>-10000000</v>
      </c>
      <c r="AS79" s="303">
        <v>-10000000</v>
      </c>
      <c r="AT79" s="303">
        <v>-10000000</v>
      </c>
      <c r="AU79" s="303">
        <v>-10000000</v>
      </c>
      <c r="AV79" s="303">
        <v>-10000000</v>
      </c>
      <c r="AW79" s="303">
        <v>-10000000</v>
      </c>
      <c r="AX79" s="303">
        <v>-10000000</v>
      </c>
      <c r="AY79" s="303">
        <v>-10000000</v>
      </c>
      <c r="AZ79" s="303">
        <v>-10000000</v>
      </c>
      <c r="BA79" s="303">
        <v>-10000000</v>
      </c>
      <c r="BB79" s="303">
        <v>-10000000</v>
      </c>
      <c r="BC79" s="303">
        <v>-10000000</v>
      </c>
      <c r="BD79" s="303">
        <v>-10000000</v>
      </c>
      <c r="BE79" s="303">
        <v>-10000000</v>
      </c>
      <c r="BF79" s="303">
        <v>-10000000</v>
      </c>
      <c r="BG79" s="303">
        <v>-10000000</v>
      </c>
      <c r="BH79" s="303">
        <v>-10000000</v>
      </c>
      <c r="BI79" s="303">
        <v>-10000000</v>
      </c>
      <c r="BJ79" s="303">
        <v>-10000000</v>
      </c>
      <c r="BK79" s="303">
        <v>-10000000</v>
      </c>
      <c r="BL79" s="303">
        <v>-10000000</v>
      </c>
      <c r="BM79" s="303">
        <v>-10000000</v>
      </c>
      <c r="BN79" s="303">
        <v>-10000000</v>
      </c>
      <c r="BO79" s="303">
        <v>-10000000</v>
      </c>
      <c r="BP79" s="303">
        <v>-10000000</v>
      </c>
      <c r="BQ79" s="303">
        <v>-10000000</v>
      </c>
      <c r="BR79" s="303">
        <v>-10000000</v>
      </c>
      <c r="BS79" s="303">
        <v>-10000000</v>
      </c>
      <c r="BT79" s="303">
        <v>-10000000</v>
      </c>
      <c r="BU79" s="303">
        <v>-10000000</v>
      </c>
      <c r="BV79" s="303">
        <v>-10000000</v>
      </c>
      <c r="BW79" s="303">
        <v>-10000000</v>
      </c>
      <c r="BX79" s="303">
        <v>-10000000</v>
      </c>
      <c r="BY79" s="303">
        <v>-10000000</v>
      </c>
      <c r="BZ79" s="303">
        <v>-10000000</v>
      </c>
      <c r="CA79" s="303">
        <v>-10000000</v>
      </c>
      <c r="CB79" s="303">
        <v>-10000000</v>
      </c>
      <c r="CC79" s="303">
        <v>-10000000</v>
      </c>
      <c r="CD79" s="303">
        <v>-10000000</v>
      </c>
      <c r="CE79" s="303">
        <v>-10000000</v>
      </c>
      <c r="CF79" s="303">
        <v>-10000000</v>
      </c>
      <c r="CG79" s="303">
        <v>-10000000</v>
      </c>
      <c r="CH79" s="303">
        <v>-10000000</v>
      </c>
      <c r="CI79" s="303">
        <v>-10000000</v>
      </c>
      <c r="CJ79" s="303">
        <v>-10000000</v>
      </c>
      <c r="CK79" s="303">
        <v>-10000000</v>
      </c>
      <c r="CL79" s="303">
        <v>-10000000</v>
      </c>
      <c r="CM79" s="303">
        <v>-10000000</v>
      </c>
      <c r="CN79" s="303">
        <v>-10000000</v>
      </c>
      <c r="CO79" s="303">
        <v>-10000000</v>
      </c>
      <c r="CP79" s="303">
        <v>-10000000</v>
      </c>
      <c r="CQ79" s="303">
        <v>-10000000</v>
      </c>
      <c r="CR79" s="303">
        <v>-10000000</v>
      </c>
      <c r="CS79" s="303">
        <v>-10000000</v>
      </c>
      <c r="CT79" s="303">
        <v>-10000000</v>
      </c>
      <c r="CU79" s="303">
        <v>-10000000</v>
      </c>
      <c r="CV79" s="303">
        <v>-10000000</v>
      </c>
      <c r="CW79" s="303">
        <v>-10000000</v>
      </c>
      <c r="CX79" s="303">
        <v>-10000000</v>
      </c>
      <c r="CY79" s="303">
        <v>-10000000</v>
      </c>
      <c r="CZ79" s="303">
        <v>-10000000</v>
      </c>
      <c r="DA79" s="303">
        <v>-10000000</v>
      </c>
      <c r="DB79" s="303">
        <v>-10000000</v>
      </c>
      <c r="DC79" s="303">
        <v>-10000000</v>
      </c>
      <c r="DD79" s="303">
        <v>-10000000</v>
      </c>
      <c r="DE79" s="303">
        <v>-10000000</v>
      </c>
      <c r="DF79" s="303">
        <v>-10000000</v>
      </c>
      <c r="DG79" s="303">
        <v>-10000000</v>
      </c>
      <c r="DH79" s="303">
        <v>-10000000</v>
      </c>
      <c r="DI79" s="303">
        <f>'BS 3-8-22'!D759</f>
        <v>-10000000</v>
      </c>
      <c r="DJ79" s="303">
        <f>'BS 3-8-22'!F759</f>
        <v>-10000000</v>
      </c>
      <c r="DK79" s="303">
        <f>'BS 3-8-22'!G759</f>
        <v>-10000000</v>
      </c>
      <c r="DL79" s="303">
        <f>'BS 3-8-22'!H759</f>
        <v>-10000000</v>
      </c>
      <c r="DM79" s="303">
        <f>'BS 3-8-22'!I759</f>
        <v>-10000000</v>
      </c>
      <c r="DN79" s="303">
        <f>'BS 3-8-22'!J759</f>
        <v>-10000000</v>
      </c>
      <c r="DO79" s="303">
        <f>'BS 3-8-22'!K759</f>
        <v>-10000000</v>
      </c>
      <c r="DP79" s="303">
        <f>'BS 3-8-22'!L759</f>
        <v>-10000000</v>
      </c>
      <c r="DQ79" s="303">
        <f>'BS 3-8-22'!M759</f>
        <v>-10000000</v>
      </c>
      <c r="DR79" s="303">
        <f>'BS 3-8-22'!N759</f>
        <v>-10000000</v>
      </c>
      <c r="DS79" s="303">
        <f>'BS 3-8-22'!O759</f>
        <v>-10000000</v>
      </c>
      <c r="DT79" s="303">
        <f>'BS 3-8-22'!P759</f>
        <v>-10000000</v>
      </c>
      <c r="DU79" s="303">
        <f>'BS 3-8-22'!Q759</f>
        <v>-10000000</v>
      </c>
      <c r="DV79" s="63"/>
      <c r="DW79" s="63"/>
    </row>
    <row r="80" spans="1:127" s="7" customFormat="1" ht="15" outlineLevel="1" x14ac:dyDescent="0.25">
      <c r="A80" s="77">
        <f t="shared" si="80"/>
        <v>73</v>
      </c>
      <c r="B80" s="199"/>
      <c r="C80" s="304">
        <v>221085</v>
      </c>
      <c r="D80" s="305" t="s">
        <v>237</v>
      </c>
      <c r="E80" s="306">
        <v>-20000000</v>
      </c>
      <c r="F80" s="306">
        <v>-20000000</v>
      </c>
      <c r="G80" s="306">
        <v>-20000000</v>
      </c>
      <c r="H80" s="306">
        <v>-20000000</v>
      </c>
      <c r="I80" s="306">
        <v>-20000000</v>
      </c>
      <c r="J80" s="306">
        <v>-20000000</v>
      </c>
      <c r="K80" s="306">
        <v>-20000000</v>
      </c>
      <c r="L80" s="306">
        <v>-20000000</v>
      </c>
      <c r="M80" s="306">
        <v>-20000000</v>
      </c>
      <c r="N80" s="306">
        <v>-20000000</v>
      </c>
      <c r="O80" s="306">
        <v>-20000000</v>
      </c>
      <c r="P80" s="306">
        <v>-20000000</v>
      </c>
      <c r="Q80" s="306">
        <v>-20000000</v>
      </c>
      <c r="R80" s="306">
        <v>-20000000</v>
      </c>
      <c r="S80" s="306">
        <v>-20000000</v>
      </c>
      <c r="T80" s="306">
        <v>-20000000</v>
      </c>
      <c r="U80" s="306">
        <v>-20000000</v>
      </c>
      <c r="V80" s="306">
        <v>-20000000</v>
      </c>
      <c r="W80" s="306">
        <v>-20000000</v>
      </c>
      <c r="X80" s="306">
        <v>-20000000</v>
      </c>
      <c r="Y80" s="306">
        <v>-20000000</v>
      </c>
      <c r="Z80" s="306">
        <v>-20000000</v>
      </c>
      <c r="AA80" s="306">
        <v>-20000000</v>
      </c>
      <c r="AB80" s="306">
        <v>-20000000</v>
      </c>
      <c r="AC80" s="303">
        <v>-20000000</v>
      </c>
      <c r="AD80" s="303">
        <v>-20000000</v>
      </c>
      <c r="AE80" s="303">
        <v>-20000000</v>
      </c>
      <c r="AF80" s="303">
        <v>-20000000</v>
      </c>
      <c r="AG80" s="303">
        <v>-20000000</v>
      </c>
      <c r="AH80" s="303">
        <v>-20000000</v>
      </c>
      <c r="AI80" s="303">
        <v>-20000000</v>
      </c>
      <c r="AJ80" s="303">
        <v>-20000000</v>
      </c>
      <c r="AK80" s="303">
        <v>-20000000</v>
      </c>
      <c r="AL80" s="303">
        <v>-20000000</v>
      </c>
      <c r="AM80" s="303">
        <v>-20000000</v>
      </c>
      <c r="AN80" s="303">
        <v>-20000000</v>
      </c>
      <c r="AO80" s="303">
        <v>-20000000</v>
      </c>
      <c r="AP80" s="303">
        <v>-20000000</v>
      </c>
      <c r="AQ80" s="303">
        <v>-20000000</v>
      </c>
      <c r="AR80" s="303">
        <v>-20000000</v>
      </c>
      <c r="AS80" s="303">
        <v>-20000000</v>
      </c>
      <c r="AT80" s="303">
        <v>-20000000</v>
      </c>
      <c r="AU80" s="303">
        <v>-20000000</v>
      </c>
      <c r="AV80" s="303">
        <v>-20000000</v>
      </c>
      <c r="AW80" s="303">
        <v>-20000000</v>
      </c>
      <c r="AX80" s="303">
        <v>-20000000</v>
      </c>
      <c r="AY80" s="303">
        <v>-20000000</v>
      </c>
      <c r="AZ80" s="303">
        <v>-20000000</v>
      </c>
      <c r="BA80" s="303">
        <v>-20000000</v>
      </c>
      <c r="BB80" s="303">
        <v>-20000000</v>
      </c>
      <c r="BC80" s="303">
        <v>-20000000</v>
      </c>
      <c r="BD80" s="303">
        <v>-20000000</v>
      </c>
      <c r="BE80" s="303">
        <v>-20000000</v>
      </c>
      <c r="BF80" s="303">
        <v>-20000000</v>
      </c>
      <c r="BG80" s="303">
        <v>-20000000</v>
      </c>
      <c r="BH80" s="303">
        <v>-20000000</v>
      </c>
      <c r="BI80" s="303">
        <v>-20000000</v>
      </c>
      <c r="BJ80" s="303">
        <v>-20000000</v>
      </c>
      <c r="BK80" s="303">
        <v>-20000000</v>
      </c>
      <c r="BL80" s="303">
        <v>-20000000</v>
      </c>
      <c r="BM80" s="303">
        <v>-20000000</v>
      </c>
      <c r="BN80" s="303">
        <v>-20000000</v>
      </c>
      <c r="BO80" s="303">
        <v>-20000000</v>
      </c>
      <c r="BP80" s="303">
        <v>-20000000</v>
      </c>
      <c r="BQ80" s="303">
        <v>-20000000</v>
      </c>
      <c r="BR80" s="303">
        <v>-20000000</v>
      </c>
      <c r="BS80" s="303">
        <v>-20000000</v>
      </c>
      <c r="BT80" s="303">
        <v>-20000000</v>
      </c>
      <c r="BU80" s="303">
        <v>-20000000</v>
      </c>
      <c r="BV80" s="303">
        <v>-20000000</v>
      </c>
      <c r="BW80" s="303">
        <v>-20000000</v>
      </c>
      <c r="BX80" s="303">
        <v>-20000000</v>
      </c>
      <c r="BY80" s="303">
        <v>-20000000</v>
      </c>
      <c r="BZ80" s="303">
        <v>-20000000</v>
      </c>
      <c r="CA80" s="303">
        <v>-20000000</v>
      </c>
      <c r="CB80" s="303">
        <v>-20000000</v>
      </c>
      <c r="CC80" s="303">
        <v>-20000000</v>
      </c>
      <c r="CD80" s="303">
        <v>-20000000</v>
      </c>
      <c r="CE80" s="303">
        <v>-20000000</v>
      </c>
      <c r="CF80" s="303">
        <v>-20000000</v>
      </c>
      <c r="CG80" s="303">
        <v>-20000000</v>
      </c>
      <c r="CH80" s="303">
        <v>-20000000</v>
      </c>
      <c r="CI80" s="303">
        <v>-20000000</v>
      </c>
      <c r="CJ80" s="303">
        <v>-20000000</v>
      </c>
      <c r="CK80" s="303">
        <v>-20000000</v>
      </c>
      <c r="CL80" s="303">
        <v>-20000000</v>
      </c>
      <c r="CM80" s="303">
        <v>-20000000</v>
      </c>
      <c r="CN80" s="303">
        <v>-20000000</v>
      </c>
      <c r="CO80" s="303">
        <v>-20000000</v>
      </c>
      <c r="CP80" s="303">
        <v>-20000000</v>
      </c>
      <c r="CQ80" s="303">
        <v>-20000000</v>
      </c>
      <c r="CR80" s="303">
        <v>-20000000</v>
      </c>
      <c r="CS80" s="303">
        <v>-20000000</v>
      </c>
      <c r="CT80" s="303">
        <v>-20000000</v>
      </c>
      <c r="CU80" s="303">
        <v>-20000000</v>
      </c>
      <c r="CV80" s="303">
        <v>-20000000</v>
      </c>
      <c r="CW80" s="303">
        <v>0</v>
      </c>
      <c r="CX80" s="303">
        <v>0</v>
      </c>
      <c r="CY80" s="303">
        <v>0</v>
      </c>
      <c r="CZ80" s="303">
        <v>0</v>
      </c>
      <c r="DA80" s="303">
        <v>0</v>
      </c>
      <c r="DB80" s="303">
        <v>0</v>
      </c>
      <c r="DC80" s="303">
        <v>0</v>
      </c>
      <c r="DD80" s="303">
        <v>0</v>
      </c>
      <c r="DE80" s="303">
        <v>0</v>
      </c>
      <c r="DF80" s="303">
        <v>0</v>
      </c>
      <c r="DG80" s="303">
        <v>0</v>
      </c>
      <c r="DH80" s="303">
        <v>0</v>
      </c>
      <c r="DI80" s="303">
        <f>'BS 3-8-22'!D760</f>
        <v>0</v>
      </c>
      <c r="DJ80" s="303">
        <f>'BS 3-8-22'!F760</f>
        <v>0</v>
      </c>
      <c r="DK80" s="303">
        <f>'BS 3-8-22'!G760</f>
        <v>0</v>
      </c>
      <c r="DL80" s="303">
        <f>'BS 3-8-22'!H760</f>
        <v>0</v>
      </c>
      <c r="DM80" s="303">
        <f>'BS 3-8-22'!I760</f>
        <v>0</v>
      </c>
      <c r="DN80" s="303">
        <f>'BS 3-8-22'!J760</f>
        <v>0</v>
      </c>
      <c r="DO80" s="303">
        <f>'BS 3-8-22'!K760</f>
        <v>0</v>
      </c>
      <c r="DP80" s="303">
        <f>'BS 3-8-22'!L760</f>
        <v>0</v>
      </c>
      <c r="DQ80" s="303">
        <f>'BS 3-8-22'!M760</f>
        <v>0</v>
      </c>
      <c r="DR80" s="303">
        <f>'BS 3-8-22'!N760</f>
        <v>0</v>
      </c>
      <c r="DS80" s="303">
        <f>'BS 3-8-22'!O760</f>
        <v>0</v>
      </c>
      <c r="DT80" s="303">
        <f>'BS 3-8-22'!P760</f>
        <v>0</v>
      </c>
      <c r="DU80" s="303">
        <f>'BS 3-8-22'!Q760</f>
        <v>0</v>
      </c>
      <c r="DV80" s="63"/>
      <c r="DW80" s="63"/>
    </row>
    <row r="81" spans="1:127" s="7" customFormat="1" ht="15" outlineLevel="1" x14ac:dyDescent="0.25">
      <c r="A81" s="77">
        <f t="shared" si="80"/>
        <v>74</v>
      </c>
      <c r="B81" s="199"/>
      <c r="C81" s="304">
        <v>221086</v>
      </c>
      <c r="D81" s="305" t="s">
        <v>238</v>
      </c>
      <c r="E81" s="306">
        <v>-20000000</v>
      </c>
      <c r="F81" s="306">
        <v>-20000000</v>
      </c>
      <c r="G81" s="306">
        <v>-20000000</v>
      </c>
      <c r="H81" s="306">
        <v>-20000000</v>
      </c>
      <c r="I81" s="306">
        <v>-20000000</v>
      </c>
      <c r="J81" s="306">
        <v>-20000000</v>
      </c>
      <c r="K81" s="306">
        <v>-20000000</v>
      </c>
      <c r="L81" s="306">
        <v>-20000000</v>
      </c>
      <c r="M81" s="306">
        <v>-20000000</v>
      </c>
      <c r="N81" s="306">
        <v>-20000000</v>
      </c>
      <c r="O81" s="306">
        <v>-20000000</v>
      </c>
      <c r="P81" s="306">
        <v>-20000000</v>
      </c>
      <c r="Q81" s="306">
        <v>-20000000</v>
      </c>
      <c r="R81" s="306">
        <v>-20000000</v>
      </c>
      <c r="S81" s="306">
        <v>-20000000</v>
      </c>
      <c r="T81" s="306">
        <v>-20000000</v>
      </c>
      <c r="U81" s="306">
        <v>-20000000</v>
      </c>
      <c r="V81" s="306">
        <v>-20000000</v>
      </c>
      <c r="W81" s="306">
        <v>-20000000</v>
      </c>
      <c r="X81" s="306">
        <v>-20000000</v>
      </c>
      <c r="Y81" s="306">
        <v>-20000000</v>
      </c>
      <c r="Z81" s="306">
        <v>-20000000</v>
      </c>
      <c r="AA81" s="306">
        <v>-20000000</v>
      </c>
      <c r="AB81" s="306">
        <v>-20000000</v>
      </c>
      <c r="AC81" s="303">
        <v>-20000000</v>
      </c>
      <c r="AD81" s="303">
        <v>-20000000</v>
      </c>
      <c r="AE81" s="303">
        <v>-20000000</v>
      </c>
      <c r="AF81" s="303">
        <v>-20000000</v>
      </c>
      <c r="AG81" s="303">
        <v>-20000000</v>
      </c>
      <c r="AH81" s="303">
        <v>-20000000</v>
      </c>
      <c r="AI81" s="303">
        <v>-20000000</v>
      </c>
      <c r="AJ81" s="303">
        <v>-20000000</v>
      </c>
      <c r="AK81" s="303">
        <v>-20000000</v>
      </c>
      <c r="AL81" s="303">
        <v>-20000000</v>
      </c>
      <c r="AM81" s="303">
        <v>-20000000</v>
      </c>
      <c r="AN81" s="303">
        <v>-20000000</v>
      </c>
      <c r="AO81" s="303">
        <v>-20000000</v>
      </c>
      <c r="AP81" s="303">
        <v>-20000000</v>
      </c>
      <c r="AQ81" s="303">
        <v>-20000000</v>
      </c>
      <c r="AR81" s="303">
        <v>-20000000</v>
      </c>
      <c r="AS81" s="303">
        <v>-20000000</v>
      </c>
      <c r="AT81" s="303">
        <v>-20000000</v>
      </c>
      <c r="AU81" s="303">
        <v>-20000000</v>
      </c>
      <c r="AV81" s="303">
        <v>-20000000</v>
      </c>
      <c r="AW81" s="303">
        <v>-20000000</v>
      </c>
      <c r="AX81" s="303">
        <v>-20000000</v>
      </c>
      <c r="AY81" s="303">
        <v>-20000000</v>
      </c>
      <c r="AZ81" s="303">
        <v>-20000000</v>
      </c>
      <c r="BA81" s="303">
        <v>-20000000</v>
      </c>
      <c r="BB81" s="303">
        <v>-20000000</v>
      </c>
      <c r="BC81" s="303">
        <v>-20000000</v>
      </c>
      <c r="BD81" s="303">
        <v>-20000000</v>
      </c>
      <c r="BE81" s="303">
        <v>-20000000</v>
      </c>
      <c r="BF81" s="303">
        <v>-20000000</v>
      </c>
      <c r="BG81" s="303">
        <v>-20000000</v>
      </c>
      <c r="BH81" s="303">
        <v>-20000000</v>
      </c>
      <c r="BI81" s="303">
        <v>-20000000</v>
      </c>
      <c r="BJ81" s="303">
        <v>-20000000</v>
      </c>
      <c r="BK81" s="303">
        <v>-20000000</v>
      </c>
      <c r="BL81" s="303">
        <v>-20000000</v>
      </c>
      <c r="BM81" s="303">
        <v>-20000000</v>
      </c>
      <c r="BN81" s="303">
        <v>-20000000</v>
      </c>
      <c r="BO81" s="303">
        <v>-20000000</v>
      </c>
      <c r="BP81" s="303">
        <v>-20000000</v>
      </c>
      <c r="BQ81" s="303">
        <v>-20000000</v>
      </c>
      <c r="BR81" s="303">
        <v>-20000000</v>
      </c>
      <c r="BS81" s="303">
        <v>-20000000</v>
      </c>
      <c r="BT81" s="303">
        <v>-20000000</v>
      </c>
      <c r="BU81" s="303">
        <v>-20000000</v>
      </c>
      <c r="BV81" s="303">
        <v>-20000000</v>
      </c>
      <c r="BW81" s="303">
        <v>-20000000</v>
      </c>
      <c r="BX81" s="303">
        <v>-20000000</v>
      </c>
      <c r="BY81" s="303">
        <v>-20000000</v>
      </c>
      <c r="BZ81" s="303">
        <v>-20000000</v>
      </c>
      <c r="CA81" s="303">
        <v>-20000000</v>
      </c>
      <c r="CB81" s="303">
        <v>-20000000</v>
      </c>
      <c r="CC81" s="303">
        <v>-20000000</v>
      </c>
      <c r="CD81" s="303">
        <v>-20000000</v>
      </c>
      <c r="CE81" s="303">
        <v>-20000000</v>
      </c>
      <c r="CF81" s="303">
        <v>-20000000</v>
      </c>
      <c r="CG81" s="303">
        <v>-20000000</v>
      </c>
      <c r="CH81" s="303">
        <v>-20000000</v>
      </c>
      <c r="CI81" s="303">
        <v>-20000000</v>
      </c>
      <c r="CJ81" s="303">
        <v>-20000000</v>
      </c>
      <c r="CK81" s="303">
        <v>-20000000</v>
      </c>
      <c r="CL81" s="303">
        <v>-20000000</v>
      </c>
      <c r="CM81" s="303">
        <v>-20000000</v>
      </c>
      <c r="CN81" s="303">
        <v>-20000000</v>
      </c>
      <c r="CO81" s="303">
        <v>-20000000</v>
      </c>
      <c r="CP81" s="303">
        <v>-20000000</v>
      </c>
      <c r="CQ81" s="303">
        <v>-20000000</v>
      </c>
      <c r="CR81" s="303">
        <v>-20000000</v>
      </c>
      <c r="CS81" s="303">
        <v>-20000000</v>
      </c>
      <c r="CT81" s="303">
        <v>-20000000</v>
      </c>
      <c r="CU81" s="303">
        <v>-20000000</v>
      </c>
      <c r="CV81" s="303">
        <v>-20000000</v>
      </c>
      <c r="CW81" s="303">
        <v>-20000000</v>
      </c>
      <c r="CX81" s="303">
        <v>-20000000</v>
      </c>
      <c r="CY81" s="303">
        <v>-20000000</v>
      </c>
      <c r="CZ81" s="303">
        <v>-20000000</v>
      </c>
      <c r="DA81" s="303">
        <v>-20000000</v>
      </c>
      <c r="DB81" s="303">
        <v>-20000000</v>
      </c>
      <c r="DC81" s="303">
        <v>-20000000</v>
      </c>
      <c r="DD81" s="303">
        <v>-20000000</v>
      </c>
      <c r="DE81" s="303">
        <v>-20000000</v>
      </c>
      <c r="DF81" s="303">
        <v>-20000000</v>
      </c>
      <c r="DG81" s="303">
        <v>-20000000</v>
      </c>
      <c r="DH81" s="303">
        <v>-20000000</v>
      </c>
      <c r="DI81" s="303">
        <f>'BS 3-8-22'!D761</f>
        <v>-20000000</v>
      </c>
      <c r="DJ81" s="303">
        <f>'BS 3-8-22'!F761</f>
        <v>-20000000</v>
      </c>
      <c r="DK81" s="303">
        <f>'BS 3-8-22'!G761</f>
        <v>-20000000</v>
      </c>
      <c r="DL81" s="303">
        <f>'BS 3-8-22'!H761</f>
        <v>-20000000</v>
      </c>
      <c r="DM81" s="303">
        <f>'BS 3-8-22'!I761</f>
        <v>-20000000</v>
      </c>
      <c r="DN81" s="303">
        <f>'BS 3-8-22'!J761</f>
        <v>-20000000</v>
      </c>
      <c r="DO81" s="303">
        <f>'BS 3-8-22'!K761</f>
        <v>-20000000</v>
      </c>
      <c r="DP81" s="303">
        <f>'BS 3-8-22'!L761</f>
        <v>-20000000</v>
      </c>
      <c r="DQ81" s="303">
        <f>'BS 3-8-22'!M761</f>
        <v>-20000000</v>
      </c>
      <c r="DR81" s="303">
        <f>'BS 3-8-22'!N761</f>
        <v>-20000000</v>
      </c>
      <c r="DS81" s="303">
        <f>'BS 3-8-22'!O761</f>
        <v>-20000000</v>
      </c>
      <c r="DT81" s="303">
        <f>'BS 3-8-22'!P761</f>
        <v>-20000000</v>
      </c>
      <c r="DU81" s="303">
        <f>'BS 3-8-22'!Q761</f>
        <v>-20000000</v>
      </c>
      <c r="DV81" s="63"/>
      <c r="DW81" s="63"/>
    </row>
    <row r="82" spans="1:127" s="7" customFormat="1" ht="15" outlineLevel="1" x14ac:dyDescent="0.25">
      <c r="A82" s="77">
        <f t="shared" si="80"/>
        <v>75</v>
      </c>
      <c r="B82" s="199"/>
      <c r="C82" s="304">
        <v>221087</v>
      </c>
      <c r="D82" s="305" t="s">
        <v>239</v>
      </c>
      <c r="E82" s="306">
        <v>-10000000</v>
      </c>
      <c r="F82" s="306">
        <v>-10000000</v>
      </c>
      <c r="G82" s="306">
        <v>-10000000</v>
      </c>
      <c r="H82" s="306">
        <v>-10000000</v>
      </c>
      <c r="I82" s="306">
        <v>-10000000</v>
      </c>
      <c r="J82" s="306">
        <v>-10000000</v>
      </c>
      <c r="K82" s="306">
        <v>-10000000</v>
      </c>
      <c r="L82" s="306">
        <v>-10000000</v>
      </c>
      <c r="M82" s="306">
        <v>-10000000</v>
      </c>
      <c r="N82" s="306">
        <v>-10000000</v>
      </c>
      <c r="O82" s="306">
        <v>-10000000</v>
      </c>
      <c r="P82" s="306">
        <v>-10000000</v>
      </c>
      <c r="Q82" s="306">
        <v>-10000000</v>
      </c>
      <c r="R82" s="306">
        <v>-10000000</v>
      </c>
      <c r="S82" s="306">
        <v>-10000000</v>
      </c>
      <c r="T82" s="306">
        <v>-10000000</v>
      </c>
      <c r="U82" s="306">
        <v>-10000000</v>
      </c>
      <c r="V82" s="306">
        <v>-10000000</v>
      </c>
      <c r="W82" s="306">
        <v>-10000000</v>
      </c>
      <c r="X82" s="306">
        <v>-10000000</v>
      </c>
      <c r="Y82" s="306">
        <v>-10000000</v>
      </c>
      <c r="Z82" s="306">
        <v>-10000000</v>
      </c>
      <c r="AA82" s="306">
        <v>-10000000</v>
      </c>
      <c r="AB82" s="306">
        <v>-10000000</v>
      </c>
      <c r="AC82" s="303">
        <v>-10000000</v>
      </c>
      <c r="AD82" s="303">
        <v>-10000000</v>
      </c>
      <c r="AE82" s="303">
        <v>-10000000</v>
      </c>
      <c r="AF82" s="303">
        <v>-10000000</v>
      </c>
      <c r="AG82" s="303">
        <v>-10000000</v>
      </c>
      <c r="AH82" s="303">
        <v>-10000000</v>
      </c>
      <c r="AI82" s="303">
        <v>-10000000</v>
      </c>
      <c r="AJ82" s="303">
        <v>-10000000</v>
      </c>
      <c r="AK82" s="303">
        <v>-10000000</v>
      </c>
      <c r="AL82" s="303">
        <v>-10000000</v>
      </c>
      <c r="AM82" s="303">
        <v>-10000000</v>
      </c>
      <c r="AN82" s="303">
        <v>-10000000</v>
      </c>
      <c r="AO82" s="303">
        <v>-10000000</v>
      </c>
      <c r="AP82" s="303">
        <v>-10000000</v>
      </c>
      <c r="AQ82" s="303">
        <v>-10000000</v>
      </c>
      <c r="AR82" s="303">
        <v>-10000000</v>
      </c>
      <c r="AS82" s="303">
        <v>-10000000</v>
      </c>
      <c r="AT82" s="303">
        <v>-10000000</v>
      </c>
      <c r="AU82" s="303">
        <v>-10000000</v>
      </c>
      <c r="AV82" s="303">
        <v>-10000000</v>
      </c>
      <c r="AW82" s="303">
        <v>-10000000</v>
      </c>
      <c r="AX82" s="303">
        <v>-10000000</v>
      </c>
      <c r="AY82" s="303">
        <v>-10000000</v>
      </c>
      <c r="AZ82" s="303">
        <v>-10000000</v>
      </c>
      <c r="BA82" s="303">
        <v>-10000000</v>
      </c>
      <c r="BB82" s="303">
        <v>-10000000</v>
      </c>
      <c r="BC82" s="303">
        <v>-10000000</v>
      </c>
      <c r="BD82" s="303">
        <v>-10000000</v>
      </c>
      <c r="BE82" s="303">
        <v>-10000000</v>
      </c>
      <c r="BF82" s="303">
        <v>-10000000</v>
      </c>
      <c r="BG82" s="303">
        <v>-10000000</v>
      </c>
      <c r="BH82" s="303">
        <v>-10000000</v>
      </c>
      <c r="BI82" s="303">
        <v>-10000000</v>
      </c>
      <c r="BJ82" s="303">
        <v>-10000000</v>
      </c>
      <c r="BK82" s="303">
        <v>-10000000</v>
      </c>
      <c r="BL82" s="303">
        <v>-10000000</v>
      </c>
      <c r="BM82" s="303">
        <v>-10000000</v>
      </c>
      <c r="BN82" s="303">
        <v>-10000000</v>
      </c>
      <c r="BO82" s="303">
        <v>-10000000</v>
      </c>
      <c r="BP82" s="303">
        <v>-10000000</v>
      </c>
      <c r="BQ82" s="303">
        <v>-10000000</v>
      </c>
      <c r="BR82" s="303">
        <v>-10000000</v>
      </c>
      <c r="BS82" s="303">
        <v>-10000000</v>
      </c>
      <c r="BT82" s="303">
        <v>-10000000</v>
      </c>
      <c r="BU82" s="303">
        <v>-10000000</v>
      </c>
      <c r="BV82" s="303">
        <v>-10000000</v>
      </c>
      <c r="BW82" s="303">
        <v>-10000000</v>
      </c>
      <c r="BX82" s="303">
        <v>-10000000</v>
      </c>
      <c r="BY82" s="303">
        <v>-10000000</v>
      </c>
      <c r="BZ82" s="303">
        <v>-10000000</v>
      </c>
      <c r="CA82" s="303">
        <v>-10000000</v>
      </c>
      <c r="CB82" s="303">
        <v>-10000000</v>
      </c>
      <c r="CC82" s="303">
        <v>-10000000</v>
      </c>
      <c r="CD82" s="303">
        <v>-10000000</v>
      </c>
      <c r="CE82" s="303">
        <v>-10000000</v>
      </c>
      <c r="CF82" s="303">
        <v>-10000000</v>
      </c>
      <c r="CG82" s="303">
        <v>-10000000</v>
      </c>
      <c r="CH82" s="303">
        <v>-10000000</v>
      </c>
      <c r="CI82" s="303">
        <v>-10000000</v>
      </c>
      <c r="CJ82" s="303">
        <v>-10000000</v>
      </c>
      <c r="CK82" s="303">
        <v>-10000000</v>
      </c>
      <c r="CL82" s="303">
        <v>-10000000</v>
      </c>
      <c r="CM82" s="303">
        <v>-10000000</v>
      </c>
      <c r="CN82" s="303">
        <v>-10000000</v>
      </c>
      <c r="CO82" s="303">
        <v>-10000000</v>
      </c>
      <c r="CP82" s="303">
        <v>-10000000</v>
      </c>
      <c r="CQ82" s="303">
        <v>-10000000</v>
      </c>
      <c r="CR82" s="303">
        <v>-10000000</v>
      </c>
      <c r="CS82" s="303">
        <v>-10000000</v>
      </c>
      <c r="CT82" s="303">
        <v>-10000000</v>
      </c>
      <c r="CU82" s="303">
        <v>-10000000</v>
      </c>
      <c r="CV82" s="303">
        <v>-10000000</v>
      </c>
      <c r="CW82" s="303">
        <v>-10000000</v>
      </c>
      <c r="CX82" s="303">
        <v>-10000000</v>
      </c>
      <c r="CY82" s="303">
        <v>-10000000</v>
      </c>
      <c r="CZ82" s="303">
        <v>-10000000</v>
      </c>
      <c r="DA82" s="303">
        <v>-10000000</v>
      </c>
      <c r="DB82" s="303">
        <v>-10000000</v>
      </c>
      <c r="DC82" s="303">
        <v>-10000000</v>
      </c>
      <c r="DD82" s="303">
        <v>-10000000</v>
      </c>
      <c r="DE82" s="303">
        <v>-10000000</v>
      </c>
      <c r="DF82" s="303">
        <v>-10000000</v>
      </c>
      <c r="DG82" s="303">
        <v>-10000000</v>
      </c>
      <c r="DH82" s="303">
        <v>-10000000</v>
      </c>
      <c r="DI82" s="303">
        <f>'BS 3-8-22'!D762</f>
        <v>-10000000</v>
      </c>
      <c r="DJ82" s="303">
        <f>'BS 3-8-22'!F762</f>
        <v>-10000000</v>
      </c>
      <c r="DK82" s="303">
        <f>'BS 3-8-22'!G762</f>
        <v>-10000000</v>
      </c>
      <c r="DL82" s="303">
        <f>'BS 3-8-22'!H762</f>
        <v>-10000000</v>
      </c>
      <c r="DM82" s="303">
        <f>'BS 3-8-22'!I762</f>
        <v>-10000000</v>
      </c>
      <c r="DN82" s="303">
        <f>'BS 3-8-22'!J762</f>
        <v>-10000000</v>
      </c>
      <c r="DO82" s="303">
        <f>'BS 3-8-22'!K762</f>
        <v>-10000000</v>
      </c>
      <c r="DP82" s="303">
        <f>'BS 3-8-22'!L762</f>
        <v>-10000000</v>
      </c>
      <c r="DQ82" s="303">
        <f>'BS 3-8-22'!M762</f>
        <v>-10000000</v>
      </c>
      <c r="DR82" s="303">
        <f>'BS 3-8-22'!N762</f>
        <v>-10000000</v>
      </c>
      <c r="DS82" s="303">
        <f>'BS 3-8-22'!O762</f>
        <v>-10000000</v>
      </c>
      <c r="DT82" s="303">
        <f>'BS 3-8-22'!P762</f>
        <v>-10000000</v>
      </c>
      <c r="DU82" s="303">
        <f>'BS 3-8-22'!Q762</f>
        <v>-10000000</v>
      </c>
      <c r="DV82" s="63"/>
      <c r="DW82" s="63"/>
    </row>
    <row r="83" spans="1:127" s="7" customFormat="1" ht="15" outlineLevel="1" x14ac:dyDescent="0.25">
      <c r="A83" s="77">
        <f t="shared" si="80"/>
        <v>76</v>
      </c>
      <c r="B83" s="199"/>
      <c r="C83" s="304">
        <v>221088</v>
      </c>
      <c r="D83" s="305" t="s">
        <v>240</v>
      </c>
      <c r="E83" s="306">
        <v>-20000000</v>
      </c>
      <c r="F83" s="306">
        <v>-20000000</v>
      </c>
      <c r="G83" s="306">
        <v>-20000000</v>
      </c>
      <c r="H83" s="306">
        <v>-20000000</v>
      </c>
      <c r="I83" s="306">
        <v>-20000000</v>
      </c>
      <c r="J83" s="306">
        <v>-20000000</v>
      </c>
      <c r="K83" s="306">
        <v>-20000000</v>
      </c>
      <c r="L83" s="306">
        <v>-20000000</v>
      </c>
      <c r="M83" s="306">
        <v>-20000000</v>
      </c>
      <c r="N83" s="306">
        <v>-20000000</v>
      </c>
      <c r="O83" s="306">
        <v>-20000000</v>
      </c>
      <c r="P83" s="306">
        <v>-20000000</v>
      </c>
      <c r="Q83" s="306">
        <v>-20000000</v>
      </c>
      <c r="R83" s="306">
        <v>-20000000</v>
      </c>
      <c r="S83" s="306">
        <v>-20000000</v>
      </c>
      <c r="T83" s="306">
        <v>-20000000</v>
      </c>
      <c r="U83" s="306">
        <v>-20000000</v>
      </c>
      <c r="V83" s="306">
        <v>-20000000</v>
      </c>
      <c r="W83" s="306">
        <v>-20000000</v>
      </c>
      <c r="X83" s="306">
        <v>-20000000</v>
      </c>
      <c r="Y83" s="306">
        <v>-20000000</v>
      </c>
      <c r="Z83" s="306">
        <v>-20000000</v>
      </c>
      <c r="AA83" s="306">
        <v>-20000000</v>
      </c>
      <c r="AB83" s="306">
        <v>-20000000</v>
      </c>
      <c r="AC83" s="303">
        <v>-20000000</v>
      </c>
      <c r="AD83" s="303">
        <v>-20000000</v>
      </c>
      <c r="AE83" s="303">
        <v>-20000000</v>
      </c>
      <c r="AF83" s="303">
        <v>-20000000</v>
      </c>
      <c r="AG83" s="303">
        <v>-20000000</v>
      </c>
      <c r="AH83" s="303">
        <v>-20000000</v>
      </c>
      <c r="AI83" s="303">
        <v>-20000000</v>
      </c>
      <c r="AJ83" s="303">
        <v>-20000000</v>
      </c>
      <c r="AK83" s="303">
        <v>-20000000</v>
      </c>
      <c r="AL83" s="303">
        <v>-20000000</v>
      </c>
      <c r="AM83" s="303">
        <v>-20000000</v>
      </c>
      <c r="AN83" s="303">
        <v>-20000000</v>
      </c>
      <c r="AO83" s="303">
        <v>-20000000</v>
      </c>
      <c r="AP83" s="303">
        <v>-20000000</v>
      </c>
      <c r="AQ83" s="303">
        <v>-20000000</v>
      </c>
      <c r="AR83" s="303">
        <v>-20000000</v>
      </c>
      <c r="AS83" s="303">
        <v>-20000000</v>
      </c>
      <c r="AT83" s="303">
        <v>-20000000</v>
      </c>
      <c r="AU83" s="303">
        <v>-20000000</v>
      </c>
      <c r="AV83" s="303">
        <v>-20000000</v>
      </c>
      <c r="AW83" s="303">
        <v>-20000000</v>
      </c>
      <c r="AX83" s="303">
        <v>-20000000</v>
      </c>
      <c r="AY83" s="303">
        <v>-20000000</v>
      </c>
      <c r="AZ83" s="303">
        <v>-20000000</v>
      </c>
      <c r="BA83" s="303">
        <v>-20000000</v>
      </c>
      <c r="BB83" s="303">
        <v>-20000000</v>
      </c>
      <c r="BC83" s="303">
        <v>-20000000</v>
      </c>
      <c r="BD83" s="303">
        <v>-20000000</v>
      </c>
      <c r="BE83" s="303">
        <v>-20000000</v>
      </c>
      <c r="BF83" s="303">
        <v>-20000000</v>
      </c>
      <c r="BG83" s="303">
        <v>-20000000</v>
      </c>
      <c r="BH83" s="303">
        <v>-20000000</v>
      </c>
      <c r="BI83" s="303">
        <v>-20000000</v>
      </c>
      <c r="BJ83" s="303">
        <v>-20000000</v>
      </c>
      <c r="BK83" s="303">
        <v>-20000000</v>
      </c>
      <c r="BL83" s="303">
        <v>-20000000</v>
      </c>
      <c r="BM83" s="303">
        <v>-20000000</v>
      </c>
      <c r="BN83" s="303">
        <v>-20000000</v>
      </c>
      <c r="BO83" s="303">
        <v>-20000000</v>
      </c>
      <c r="BP83" s="303">
        <v>-20000000</v>
      </c>
      <c r="BQ83" s="303">
        <v>-20000000</v>
      </c>
      <c r="BR83" s="303">
        <v>-20000000</v>
      </c>
      <c r="BS83" s="303">
        <v>-20000000</v>
      </c>
      <c r="BT83" s="303">
        <v>-20000000</v>
      </c>
      <c r="BU83" s="303">
        <v>-20000000</v>
      </c>
      <c r="BV83" s="303">
        <v>-20000000</v>
      </c>
      <c r="BW83" s="303">
        <v>-20000000</v>
      </c>
      <c r="BX83" s="303">
        <v>-20000000</v>
      </c>
      <c r="BY83" s="303">
        <v>-20000000</v>
      </c>
      <c r="BZ83" s="303">
        <v>-20000000</v>
      </c>
      <c r="CA83" s="303">
        <v>-20000000</v>
      </c>
      <c r="CB83" s="303">
        <v>-20000000</v>
      </c>
      <c r="CC83" s="303">
        <v>-20000000</v>
      </c>
      <c r="CD83" s="303">
        <v>-20000000</v>
      </c>
      <c r="CE83" s="303">
        <v>-20000000</v>
      </c>
      <c r="CF83" s="303">
        <v>-20000000</v>
      </c>
      <c r="CG83" s="303">
        <v>-20000000</v>
      </c>
      <c r="CH83" s="303">
        <v>-20000000</v>
      </c>
      <c r="CI83" s="303">
        <v>-20000000</v>
      </c>
      <c r="CJ83" s="303">
        <v>-20000000</v>
      </c>
      <c r="CK83" s="303">
        <v>-20000000</v>
      </c>
      <c r="CL83" s="303">
        <v>-20000000</v>
      </c>
      <c r="CM83" s="303">
        <v>-20000000</v>
      </c>
      <c r="CN83" s="303">
        <v>-20000000</v>
      </c>
      <c r="CO83" s="303">
        <v>-20000000</v>
      </c>
      <c r="CP83" s="303">
        <v>-20000000</v>
      </c>
      <c r="CQ83" s="303">
        <v>-20000000</v>
      </c>
      <c r="CR83" s="303">
        <v>-20000000</v>
      </c>
      <c r="CS83" s="303">
        <v>-20000000</v>
      </c>
      <c r="CT83" s="303">
        <v>-20000000</v>
      </c>
      <c r="CU83" s="303">
        <v>-20000000</v>
      </c>
      <c r="CV83" s="303">
        <v>-20000000</v>
      </c>
      <c r="CW83" s="303">
        <v>-20000000</v>
      </c>
      <c r="CX83" s="303">
        <v>-20000000</v>
      </c>
      <c r="CY83" s="303">
        <v>-20000000</v>
      </c>
      <c r="CZ83" s="303">
        <v>-20000000</v>
      </c>
      <c r="DA83" s="303">
        <v>-20000000</v>
      </c>
      <c r="DB83" s="303">
        <v>-20000000</v>
      </c>
      <c r="DC83" s="303">
        <v>-20000000</v>
      </c>
      <c r="DD83" s="303">
        <v>-20000000</v>
      </c>
      <c r="DE83" s="303">
        <v>-20000000</v>
      </c>
      <c r="DF83" s="303">
        <v>-20000000</v>
      </c>
      <c r="DG83" s="303">
        <v>-20000000</v>
      </c>
      <c r="DH83" s="303">
        <v>-20000000</v>
      </c>
      <c r="DI83" s="303">
        <f>'BS 3-8-22'!D763</f>
        <v>-20000000</v>
      </c>
      <c r="DJ83" s="303">
        <f>'BS 3-8-22'!F763</f>
        <v>-20000000</v>
      </c>
      <c r="DK83" s="303">
        <f>'BS 3-8-22'!G763</f>
        <v>-20000000</v>
      </c>
      <c r="DL83" s="303">
        <f>'BS 3-8-22'!H763</f>
        <v>-20000000</v>
      </c>
      <c r="DM83" s="303">
        <f>'BS 3-8-22'!I763</f>
        <v>-20000000</v>
      </c>
      <c r="DN83" s="303">
        <f>'BS 3-8-22'!J763</f>
        <v>-20000000</v>
      </c>
      <c r="DO83" s="303">
        <f>'BS 3-8-22'!K763</f>
        <v>-20000000</v>
      </c>
      <c r="DP83" s="303">
        <f>'BS 3-8-22'!L763</f>
        <v>-20000000</v>
      </c>
      <c r="DQ83" s="303">
        <f>'BS 3-8-22'!M763</f>
        <v>-20000000</v>
      </c>
      <c r="DR83" s="303">
        <f>'BS 3-8-22'!N763</f>
        <v>-20000000</v>
      </c>
      <c r="DS83" s="303">
        <f>'BS 3-8-22'!O763</f>
        <v>-20000000</v>
      </c>
      <c r="DT83" s="303">
        <f>'BS 3-8-22'!P763</f>
        <v>-20000000</v>
      </c>
      <c r="DU83" s="303">
        <f>'BS 3-8-22'!Q763</f>
        <v>-20000000</v>
      </c>
      <c r="DV83" s="63"/>
      <c r="DW83" s="63"/>
    </row>
    <row r="84" spans="1:127" s="7" customFormat="1" ht="15" outlineLevel="1" x14ac:dyDescent="0.25">
      <c r="A84" s="77">
        <f t="shared" si="80"/>
        <v>77</v>
      </c>
      <c r="B84" s="199"/>
      <c r="C84" s="304">
        <v>221094</v>
      </c>
      <c r="D84" s="305" t="s">
        <v>241</v>
      </c>
      <c r="E84" s="306">
        <v>-30000000</v>
      </c>
      <c r="F84" s="306">
        <v>-30000000</v>
      </c>
      <c r="G84" s="306">
        <v>-30000000</v>
      </c>
      <c r="H84" s="306">
        <v>-30000000</v>
      </c>
      <c r="I84" s="306">
        <v>-30000000</v>
      </c>
      <c r="J84" s="306">
        <v>-30000000</v>
      </c>
      <c r="K84" s="306">
        <v>-30000000</v>
      </c>
      <c r="L84" s="306">
        <v>-30000000</v>
      </c>
      <c r="M84" s="306">
        <v>-30000000</v>
      </c>
      <c r="N84" s="306">
        <v>-30000000</v>
      </c>
      <c r="O84" s="306">
        <v>-30000000</v>
      </c>
      <c r="P84" s="306">
        <v>-30000000</v>
      </c>
      <c r="Q84" s="306">
        <v>-30000000</v>
      </c>
      <c r="R84" s="306">
        <v>-30000000</v>
      </c>
      <c r="S84" s="306">
        <v>-30000000</v>
      </c>
      <c r="T84" s="306">
        <v>-30000000</v>
      </c>
      <c r="U84" s="306">
        <v>-30000000</v>
      </c>
      <c r="V84" s="306">
        <v>-30000000</v>
      </c>
      <c r="W84" s="306">
        <v>-30000000</v>
      </c>
      <c r="X84" s="306">
        <v>-30000000</v>
      </c>
      <c r="Y84" s="306">
        <v>-30000000</v>
      </c>
      <c r="Z84" s="306">
        <v>-30000000</v>
      </c>
      <c r="AA84" s="306">
        <v>-30000000</v>
      </c>
      <c r="AB84" s="306">
        <v>-30000000</v>
      </c>
      <c r="AC84" s="303">
        <v>-30000000</v>
      </c>
      <c r="AD84" s="303">
        <v>-30000000</v>
      </c>
      <c r="AE84" s="303">
        <v>-30000000</v>
      </c>
      <c r="AF84" s="303">
        <v>-30000000</v>
      </c>
      <c r="AG84" s="303">
        <v>-30000000</v>
      </c>
      <c r="AH84" s="303">
        <v>-30000000</v>
      </c>
      <c r="AI84" s="303">
        <v>-30000000</v>
      </c>
      <c r="AJ84" s="303">
        <v>-30000000</v>
      </c>
      <c r="AK84" s="303">
        <v>-30000000</v>
      </c>
      <c r="AL84" s="303">
        <v>-30000000</v>
      </c>
      <c r="AM84" s="303">
        <v>-30000000</v>
      </c>
      <c r="AN84" s="303">
        <v>-30000000</v>
      </c>
      <c r="AO84" s="303">
        <v>-30000000</v>
      </c>
      <c r="AP84" s="303">
        <v>-30000000</v>
      </c>
      <c r="AQ84" s="303">
        <v>-30000000</v>
      </c>
      <c r="AR84" s="303">
        <v>-30000000</v>
      </c>
      <c r="AS84" s="303">
        <v>-30000000</v>
      </c>
      <c r="AT84" s="303">
        <v>-30000000</v>
      </c>
      <c r="AU84" s="303">
        <v>-30000000</v>
      </c>
      <c r="AV84" s="303">
        <v>-30000000</v>
      </c>
      <c r="AW84" s="303">
        <v>-30000000</v>
      </c>
      <c r="AX84" s="303">
        <v>-30000000</v>
      </c>
      <c r="AY84" s="303">
        <v>-30000000</v>
      </c>
      <c r="AZ84" s="303">
        <v>-30000000</v>
      </c>
      <c r="BA84" s="303">
        <v>-30000000</v>
      </c>
      <c r="BB84" s="303">
        <v>-30000000</v>
      </c>
      <c r="BC84" s="303">
        <v>-30000000</v>
      </c>
      <c r="BD84" s="303">
        <v>-30000000</v>
      </c>
      <c r="BE84" s="303">
        <v>-30000000</v>
      </c>
      <c r="BF84" s="303">
        <v>-30000000</v>
      </c>
      <c r="BG84" s="303">
        <v>-30000000</v>
      </c>
      <c r="BH84" s="303">
        <v>-30000000</v>
      </c>
      <c r="BI84" s="303">
        <v>-30000000</v>
      </c>
      <c r="BJ84" s="303">
        <v>-30000000</v>
      </c>
      <c r="BK84" s="303">
        <v>-30000000</v>
      </c>
      <c r="BL84" s="303">
        <v>-30000000</v>
      </c>
      <c r="BM84" s="303">
        <v>-30000000</v>
      </c>
      <c r="BN84" s="303">
        <v>-30000000</v>
      </c>
      <c r="BO84" s="303">
        <v>-30000000</v>
      </c>
      <c r="BP84" s="303">
        <v>-30000000</v>
      </c>
      <c r="BQ84" s="303">
        <v>-30000000</v>
      </c>
      <c r="BR84" s="303">
        <v>-30000000</v>
      </c>
      <c r="BS84" s="303">
        <v>-30000000</v>
      </c>
      <c r="BT84" s="303">
        <v>-30000000</v>
      </c>
      <c r="BU84" s="303">
        <v>-30000000</v>
      </c>
      <c r="BV84" s="303">
        <v>-30000000</v>
      </c>
      <c r="BW84" s="303">
        <v>-30000000</v>
      </c>
      <c r="BX84" s="303">
        <v>-30000000</v>
      </c>
      <c r="BY84" s="303">
        <v>-30000000</v>
      </c>
      <c r="BZ84" s="303">
        <v>-30000000</v>
      </c>
      <c r="CA84" s="303">
        <v>-30000000</v>
      </c>
      <c r="CB84" s="303">
        <v>-30000000</v>
      </c>
      <c r="CC84" s="303">
        <v>-30000000</v>
      </c>
      <c r="CD84" s="303">
        <v>-30000000</v>
      </c>
      <c r="CE84" s="303">
        <v>-30000000</v>
      </c>
      <c r="CF84" s="303">
        <v>-30000000</v>
      </c>
      <c r="CG84" s="303">
        <v>-30000000</v>
      </c>
      <c r="CH84" s="303">
        <v>-30000000</v>
      </c>
      <c r="CI84" s="303">
        <v>-30000000</v>
      </c>
      <c r="CJ84" s="303">
        <v>-30000000</v>
      </c>
      <c r="CK84" s="303">
        <v>-30000000</v>
      </c>
      <c r="CL84" s="303">
        <v>-30000000</v>
      </c>
      <c r="CM84" s="303">
        <v>-30000000</v>
      </c>
      <c r="CN84" s="303">
        <v>-30000000</v>
      </c>
      <c r="CO84" s="303">
        <v>-30000000</v>
      </c>
      <c r="CP84" s="303">
        <v>-30000000</v>
      </c>
      <c r="CQ84" s="303">
        <v>-30000000</v>
      </c>
      <c r="CR84" s="303">
        <v>-30000000</v>
      </c>
      <c r="CS84" s="303">
        <v>-30000000</v>
      </c>
      <c r="CT84" s="303">
        <v>-30000000</v>
      </c>
      <c r="CU84" s="303">
        <v>-30000000</v>
      </c>
      <c r="CV84" s="303">
        <v>-30000000</v>
      </c>
      <c r="CW84" s="303">
        <v>-30000000</v>
      </c>
      <c r="CX84" s="303">
        <v>-30000000</v>
      </c>
      <c r="CY84" s="303">
        <v>-30000000</v>
      </c>
      <c r="CZ84" s="303">
        <v>-30000000</v>
      </c>
      <c r="DA84" s="303">
        <v>-30000000</v>
      </c>
      <c r="DB84" s="303">
        <v>-30000000</v>
      </c>
      <c r="DC84" s="303">
        <v>-30000000</v>
      </c>
      <c r="DD84" s="303">
        <v>-30000000</v>
      </c>
      <c r="DE84" s="303">
        <v>-30000000</v>
      </c>
      <c r="DF84" s="303">
        <v>-30000000</v>
      </c>
      <c r="DG84" s="303">
        <v>-30000000</v>
      </c>
      <c r="DH84" s="303">
        <v>-30000000</v>
      </c>
      <c r="DI84" s="303">
        <f>'BS 3-8-22'!D764</f>
        <v>-30000000</v>
      </c>
      <c r="DJ84" s="303">
        <f>'BS 3-8-22'!F764</f>
        <v>-30000000</v>
      </c>
      <c r="DK84" s="303">
        <f>'BS 3-8-22'!G764</f>
        <v>-30000000</v>
      </c>
      <c r="DL84" s="303">
        <f>'BS 3-8-22'!H764</f>
        <v>-30000000</v>
      </c>
      <c r="DM84" s="303">
        <f>'BS 3-8-22'!I764</f>
        <v>-30000000</v>
      </c>
      <c r="DN84" s="303">
        <f>'BS 3-8-22'!J764</f>
        <v>-30000000</v>
      </c>
      <c r="DO84" s="303">
        <f>'BS 3-8-22'!K764</f>
        <v>-30000000</v>
      </c>
      <c r="DP84" s="303">
        <f>'BS 3-8-22'!L764</f>
        <v>-30000000</v>
      </c>
      <c r="DQ84" s="303">
        <f>'BS 3-8-22'!M764</f>
        <v>-30000000</v>
      </c>
      <c r="DR84" s="303">
        <f>'BS 3-8-22'!N764</f>
        <v>-30000000</v>
      </c>
      <c r="DS84" s="303">
        <f>'BS 3-8-22'!O764</f>
        <v>-30000000</v>
      </c>
      <c r="DT84" s="303">
        <f>'BS 3-8-22'!P764</f>
        <v>-30000000</v>
      </c>
      <c r="DU84" s="303">
        <f>'BS 3-8-22'!Q764</f>
        <v>-30000000</v>
      </c>
      <c r="DV84" s="63"/>
      <c r="DW84" s="63"/>
    </row>
    <row r="85" spans="1:127" s="7" customFormat="1" ht="15" outlineLevel="1" x14ac:dyDescent="0.25">
      <c r="A85" s="77">
        <f t="shared" si="80"/>
        <v>78</v>
      </c>
      <c r="B85" s="199"/>
      <c r="C85" s="304">
        <v>221095</v>
      </c>
      <c r="D85" s="305" t="s">
        <v>242</v>
      </c>
      <c r="E85" s="306">
        <v>-40000000</v>
      </c>
      <c r="F85" s="306">
        <v>-40000000</v>
      </c>
      <c r="G85" s="306">
        <v>-40000000</v>
      </c>
      <c r="H85" s="306">
        <v>-40000000</v>
      </c>
      <c r="I85" s="306">
        <v>-40000000</v>
      </c>
      <c r="J85" s="306">
        <v>-40000000</v>
      </c>
      <c r="K85" s="306">
        <v>-40000000</v>
      </c>
      <c r="L85" s="306">
        <v>-40000000</v>
      </c>
      <c r="M85" s="306">
        <v>-40000000</v>
      </c>
      <c r="N85" s="306">
        <v>-40000000</v>
      </c>
      <c r="O85" s="306">
        <v>-40000000</v>
      </c>
      <c r="P85" s="306">
        <v>-40000000</v>
      </c>
      <c r="Q85" s="306">
        <v>-40000000</v>
      </c>
      <c r="R85" s="306">
        <v>-40000000</v>
      </c>
      <c r="S85" s="306">
        <v>-40000000</v>
      </c>
      <c r="T85" s="306">
        <v>-40000000</v>
      </c>
      <c r="U85" s="306">
        <v>-40000000</v>
      </c>
      <c r="V85" s="306">
        <v>-40000000</v>
      </c>
      <c r="W85" s="306">
        <v>-40000000</v>
      </c>
      <c r="X85" s="306">
        <v>-40000000</v>
      </c>
      <c r="Y85" s="306">
        <v>-40000000</v>
      </c>
      <c r="Z85" s="306">
        <v>-40000000</v>
      </c>
      <c r="AA85" s="306">
        <v>-40000000</v>
      </c>
      <c r="AB85" s="306">
        <v>-40000000</v>
      </c>
      <c r="AC85" s="303">
        <v>-40000000</v>
      </c>
      <c r="AD85" s="303">
        <v>-40000000</v>
      </c>
      <c r="AE85" s="303">
        <v>-40000000</v>
      </c>
      <c r="AF85" s="303">
        <v>-40000000</v>
      </c>
      <c r="AG85" s="303">
        <v>-40000000</v>
      </c>
      <c r="AH85" s="303">
        <v>-40000000</v>
      </c>
      <c r="AI85" s="303">
        <v>-40000000</v>
      </c>
      <c r="AJ85" s="303">
        <v>-40000000</v>
      </c>
      <c r="AK85" s="303">
        <v>-40000000</v>
      </c>
      <c r="AL85" s="303">
        <v>-40000000</v>
      </c>
      <c r="AM85" s="303">
        <v>-40000000</v>
      </c>
      <c r="AN85" s="303">
        <v>-40000000</v>
      </c>
      <c r="AO85" s="303">
        <v>-40000000</v>
      </c>
      <c r="AP85" s="303">
        <v>-40000000</v>
      </c>
      <c r="AQ85" s="303">
        <v>-40000000</v>
      </c>
      <c r="AR85" s="303">
        <v>-40000000</v>
      </c>
      <c r="AS85" s="303">
        <v>-40000000</v>
      </c>
      <c r="AT85" s="303">
        <v>-40000000</v>
      </c>
      <c r="AU85" s="303">
        <v>-40000000</v>
      </c>
      <c r="AV85" s="303">
        <v>-40000000</v>
      </c>
      <c r="AW85" s="303">
        <v>-40000000</v>
      </c>
      <c r="AX85" s="303">
        <v>-40000000</v>
      </c>
      <c r="AY85" s="303">
        <v>-40000000</v>
      </c>
      <c r="AZ85" s="303">
        <v>-40000000</v>
      </c>
      <c r="BA85" s="303">
        <v>-40000000</v>
      </c>
      <c r="BB85" s="303">
        <v>-40000000</v>
      </c>
      <c r="BC85" s="303">
        <v>-40000000</v>
      </c>
      <c r="BD85" s="303">
        <v>-40000000</v>
      </c>
      <c r="BE85" s="303">
        <v>-40000000</v>
      </c>
      <c r="BF85" s="303">
        <v>-40000000</v>
      </c>
      <c r="BG85" s="303">
        <v>-40000000</v>
      </c>
      <c r="BH85" s="303">
        <v>-40000000</v>
      </c>
      <c r="BI85" s="303">
        <v>-40000000</v>
      </c>
      <c r="BJ85" s="303">
        <v>-40000000</v>
      </c>
      <c r="BK85" s="303">
        <v>-40000000</v>
      </c>
      <c r="BL85" s="303">
        <v>-40000000</v>
      </c>
      <c r="BM85" s="303">
        <v>-40000000</v>
      </c>
      <c r="BN85" s="303">
        <v>-40000000</v>
      </c>
      <c r="BO85" s="303">
        <v>-40000000</v>
      </c>
      <c r="BP85" s="303">
        <v>-40000000</v>
      </c>
      <c r="BQ85" s="303">
        <v>-40000000</v>
      </c>
      <c r="BR85" s="303">
        <v>-40000000</v>
      </c>
      <c r="BS85" s="303">
        <v>-40000000</v>
      </c>
      <c r="BT85" s="303">
        <v>-40000000</v>
      </c>
      <c r="BU85" s="303">
        <v>-40000000</v>
      </c>
      <c r="BV85" s="303">
        <v>-40000000</v>
      </c>
      <c r="BW85" s="303">
        <v>-40000000</v>
      </c>
      <c r="BX85" s="303">
        <v>-40000000</v>
      </c>
      <c r="BY85" s="303">
        <v>-40000000</v>
      </c>
      <c r="BZ85" s="303">
        <v>-40000000</v>
      </c>
      <c r="CA85" s="303">
        <v>-40000000</v>
      </c>
      <c r="CB85" s="303">
        <v>-40000000</v>
      </c>
      <c r="CC85" s="303">
        <v>-40000000</v>
      </c>
      <c r="CD85" s="303">
        <v>-40000000</v>
      </c>
      <c r="CE85" s="303">
        <v>-40000000</v>
      </c>
      <c r="CF85" s="303">
        <v>-40000000</v>
      </c>
      <c r="CG85" s="303">
        <v>-40000000</v>
      </c>
      <c r="CH85" s="303">
        <v>-40000000</v>
      </c>
      <c r="CI85" s="303">
        <v>-40000000</v>
      </c>
      <c r="CJ85" s="303">
        <v>-40000000</v>
      </c>
      <c r="CK85" s="303">
        <v>-40000000</v>
      </c>
      <c r="CL85" s="303">
        <v>-40000000</v>
      </c>
      <c r="CM85" s="303">
        <v>-40000000</v>
      </c>
      <c r="CN85" s="303">
        <v>-40000000</v>
      </c>
      <c r="CO85" s="303">
        <v>-40000000</v>
      </c>
      <c r="CP85" s="303">
        <v>-40000000</v>
      </c>
      <c r="CQ85" s="303">
        <v>-40000000</v>
      </c>
      <c r="CR85" s="303">
        <v>-40000000</v>
      </c>
      <c r="CS85" s="303">
        <v>-40000000</v>
      </c>
      <c r="CT85" s="303">
        <v>-40000000</v>
      </c>
      <c r="CU85" s="303">
        <v>-40000000</v>
      </c>
      <c r="CV85" s="303">
        <v>-40000000</v>
      </c>
      <c r="CW85" s="303">
        <v>-40000000</v>
      </c>
      <c r="CX85" s="303">
        <v>-40000000</v>
      </c>
      <c r="CY85" s="303">
        <v>-40000000</v>
      </c>
      <c r="CZ85" s="303">
        <v>-40000000</v>
      </c>
      <c r="DA85" s="303">
        <v>-40000000</v>
      </c>
      <c r="DB85" s="303">
        <v>-40000000</v>
      </c>
      <c r="DC85" s="303">
        <v>-40000000</v>
      </c>
      <c r="DD85" s="303">
        <v>-40000000</v>
      </c>
      <c r="DE85" s="303">
        <v>-40000000</v>
      </c>
      <c r="DF85" s="303">
        <v>-40000000</v>
      </c>
      <c r="DG85" s="303">
        <v>-40000000</v>
      </c>
      <c r="DH85" s="303">
        <v>-40000000</v>
      </c>
      <c r="DI85" s="303">
        <f>'BS 3-8-22'!D765</f>
        <v>-40000000</v>
      </c>
      <c r="DJ85" s="303">
        <f>'BS 3-8-22'!F765</f>
        <v>-40000000</v>
      </c>
      <c r="DK85" s="303">
        <f>'BS 3-8-22'!G765</f>
        <v>-40000000</v>
      </c>
      <c r="DL85" s="303">
        <f>'BS 3-8-22'!H765</f>
        <v>-40000000</v>
      </c>
      <c r="DM85" s="303">
        <f>'BS 3-8-22'!I765</f>
        <v>-40000000</v>
      </c>
      <c r="DN85" s="303">
        <f>'BS 3-8-22'!J765</f>
        <v>-40000000</v>
      </c>
      <c r="DO85" s="303">
        <f>'BS 3-8-22'!K765</f>
        <v>-40000000</v>
      </c>
      <c r="DP85" s="303">
        <f>'BS 3-8-22'!L765</f>
        <v>-40000000</v>
      </c>
      <c r="DQ85" s="303">
        <f>'BS 3-8-22'!M765</f>
        <v>-40000000</v>
      </c>
      <c r="DR85" s="303">
        <f>'BS 3-8-22'!N765</f>
        <v>-40000000</v>
      </c>
      <c r="DS85" s="303">
        <f>'BS 3-8-22'!O765</f>
        <v>-40000000</v>
      </c>
      <c r="DT85" s="303">
        <f>'BS 3-8-22'!P765</f>
        <v>-40000000</v>
      </c>
      <c r="DU85" s="303">
        <f>'BS 3-8-22'!Q765</f>
        <v>-40000000</v>
      </c>
      <c r="DV85" s="63"/>
      <c r="DW85" s="63"/>
    </row>
    <row r="86" spans="1:127" s="7" customFormat="1" ht="15" outlineLevel="1" x14ac:dyDescent="0.25">
      <c r="A86" s="77">
        <f t="shared" si="80"/>
        <v>79</v>
      </c>
      <c r="B86" s="199"/>
      <c r="C86" s="304">
        <v>221097</v>
      </c>
      <c r="D86" s="305" t="s">
        <v>243</v>
      </c>
      <c r="E86" s="306">
        <v>-40000000</v>
      </c>
      <c r="F86" s="306">
        <v>-40000000</v>
      </c>
      <c r="G86" s="306">
        <v>-40000000</v>
      </c>
      <c r="H86" s="306">
        <v>-40000000</v>
      </c>
      <c r="I86" s="306">
        <v>-40000000</v>
      </c>
      <c r="J86" s="306">
        <v>-40000000</v>
      </c>
      <c r="K86" s="306">
        <v>-40000000</v>
      </c>
      <c r="L86" s="306">
        <v>-40000000</v>
      </c>
      <c r="M86" s="306">
        <v>-40000000</v>
      </c>
      <c r="N86" s="306">
        <v>-40000000</v>
      </c>
      <c r="O86" s="306">
        <v>-40000000</v>
      </c>
      <c r="P86" s="306">
        <v>-40000000</v>
      </c>
      <c r="Q86" s="306">
        <v>-40000000</v>
      </c>
      <c r="R86" s="306">
        <v>-40000000</v>
      </c>
      <c r="S86" s="306">
        <v>-40000000</v>
      </c>
      <c r="T86" s="306">
        <v>-40000000</v>
      </c>
      <c r="U86" s="306">
        <v>-40000000</v>
      </c>
      <c r="V86" s="306">
        <v>-40000000</v>
      </c>
      <c r="W86" s="306">
        <v>-40000000</v>
      </c>
      <c r="X86" s="306">
        <v>-40000000</v>
      </c>
      <c r="Y86" s="306">
        <v>-40000000</v>
      </c>
      <c r="Z86" s="306">
        <v>-40000000</v>
      </c>
      <c r="AA86" s="306">
        <v>-40000000</v>
      </c>
      <c r="AB86" s="306">
        <v>-40000000</v>
      </c>
      <c r="AC86" s="303">
        <v>-40000000</v>
      </c>
      <c r="AD86" s="303">
        <v>-40000000</v>
      </c>
      <c r="AE86" s="303">
        <v>-40000000</v>
      </c>
      <c r="AF86" s="303">
        <v>-40000000</v>
      </c>
      <c r="AG86" s="303">
        <v>-40000000</v>
      </c>
      <c r="AH86" s="303">
        <v>-40000000</v>
      </c>
      <c r="AI86" s="303">
        <v>-40000000</v>
      </c>
      <c r="AJ86" s="303">
        <v>-40000000</v>
      </c>
      <c r="AK86" s="303">
        <v>-40000000</v>
      </c>
      <c r="AL86" s="303">
        <v>-40000000</v>
      </c>
      <c r="AM86" s="303">
        <v>-40000000</v>
      </c>
      <c r="AN86" s="303">
        <v>-40000000</v>
      </c>
      <c r="AO86" s="303">
        <v>-40000000</v>
      </c>
      <c r="AP86" s="303">
        <v>-40000000</v>
      </c>
      <c r="AQ86" s="303">
        <v>-40000000</v>
      </c>
      <c r="AR86" s="303">
        <v>-40000000</v>
      </c>
      <c r="AS86" s="303">
        <v>-40000000</v>
      </c>
      <c r="AT86" s="303">
        <v>-40000000</v>
      </c>
      <c r="AU86" s="303">
        <v>-40000000</v>
      </c>
      <c r="AV86" s="303">
        <v>-40000000</v>
      </c>
      <c r="AW86" s="303">
        <v>-40000000</v>
      </c>
      <c r="AX86" s="303">
        <v>-40000000</v>
      </c>
      <c r="AY86" s="303">
        <v>-40000000</v>
      </c>
      <c r="AZ86" s="303">
        <v>-40000000</v>
      </c>
      <c r="BA86" s="303">
        <v>-40000000</v>
      </c>
      <c r="BB86" s="303">
        <v>-40000000</v>
      </c>
      <c r="BC86" s="303">
        <v>-40000000</v>
      </c>
      <c r="BD86" s="303">
        <v>-40000000</v>
      </c>
      <c r="BE86" s="303">
        <v>-40000000</v>
      </c>
      <c r="BF86" s="303">
        <v>-40000000</v>
      </c>
      <c r="BG86" s="303">
        <v>-40000000</v>
      </c>
      <c r="BH86" s="303">
        <v>-40000000</v>
      </c>
      <c r="BI86" s="303">
        <v>-40000000</v>
      </c>
      <c r="BJ86" s="303">
        <v>-40000000</v>
      </c>
      <c r="BK86" s="303">
        <v>-40000000</v>
      </c>
      <c r="BL86" s="303">
        <v>-40000000</v>
      </c>
      <c r="BM86" s="303">
        <v>-40000000</v>
      </c>
      <c r="BN86" s="303">
        <v>-40000000</v>
      </c>
      <c r="BO86" s="303">
        <v>-40000000</v>
      </c>
      <c r="BP86" s="303">
        <v>-40000000</v>
      </c>
      <c r="BQ86" s="303">
        <v>-40000000</v>
      </c>
      <c r="BR86" s="303">
        <v>-40000000</v>
      </c>
      <c r="BS86" s="303">
        <v>-40000000</v>
      </c>
      <c r="BT86" s="303">
        <v>-40000000</v>
      </c>
      <c r="BU86" s="303">
        <v>-40000000</v>
      </c>
      <c r="BV86" s="303">
        <v>-40000000</v>
      </c>
      <c r="BW86" s="303">
        <v>-40000000</v>
      </c>
      <c r="BX86" s="303">
        <v>-40000000</v>
      </c>
      <c r="BY86" s="303">
        <v>-40000000</v>
      </c>
      <c r="BZ86" s="303">
        <v>-40000000</v>
      </c>
      <c r="CA86" s="303">
        <v>-40000000</v>
      </c>
      <c r="CB86" s="303">
        <v>-40000000</v>
      </c>
      <c r="CC86" s="303">
        <v>-40000000</v>
      </c>
      <c r="CD86" s="303">
        <v>-40000000</v>
      </c>
      <c r="CE86" s="303">
        <v>-40000000</v>
      </c>
      <c r="CF86" s="303">
        <v>-40000000</v>
      </c>
      <c r="CG86" s="303">
        <v>-40000000</v>
      </c>
      <c r="CH86" s="303">
        <v>-40000000</v>
      </c>
      <c r="CI86" s="303">
        <v>-40000000</v>
      </c>
      <c r="CJ86" s="303">
        <v>-40000000</v>
      </c>
      <c r="CK86" s="303">
        <v>-40000000</v>
      </c>
      <c r="CL86" s="303">
        <v>-40000000</v>
      </c>
      <c r="CM86" s="303">
        <v>-40000000</v>
      </c>
      <c r="CN86" s="303">
        <v>-40000000</v>
      </c>
      <c r="CO86" s="303">
        <v>-40000000</v>
      </c>
      <c r="CP86" s="303">
        <v>-40000000</v>
      </c>
      <c r="CQ86" s="303">
        <v>-40000000</v>
      </c>
      <c r="CR86" s="303">
        <v>-40000000</v>
      </c>
      <c r="CS86" s="303">
        <v>-40000000</v>
      </c>
      <c r="CT86" s="303">
        <v>-40000000</v>
      </c>
      <c r="CU86" s="303">
        <v>-40000000</v>
      </c>
      <c r="CV86" s="303">
        <v>-40000000</v>
      </c>
      <c r="CW86" s="303">
        <v>-40000000</v>
      </c>
      <c r="CX86" s="303">
        <v>-40000000</v>
      </c>
      <c r="CY86" s="303">
        <v>-40000000</v>
      </c>
      <c r="CZ86" s="303">
        <v>-40000000</v>
      </c>
      <c r="DA86" s="303">
        <v>-40000000</v>
      </c>
      <c r="DB86" s="303">
        <v>-40000000</v>
      </c>
      <c r="DC86" s="303">
        <v>-40000000</v>
      </c>
      <c r="DD86" s="303">
        <v>-40000000</v>
      </c>
      <c r="DE86" s="303">
        <v>-40000000</v>
      </c>
      <c r="DF86" s="303">
        <v>-40000000</v>
      </c>
      <c r="DG86" s="303">
        <v>-40000000</v>
      </c>
      <c r="DH86" s="303">
        <v>-40000000</v>
      </c>
      <c r="DI86" s="303">
        <f>'BS 3-8-22'!D766</f>
        <v>-40000000</v>
      </c>
      <c r="DJ86" s="303">
        <f>'BS 3-8-22'!F766</f>
        <v>-40000000</v>
      </c>
      <c r="DK86" s="303">
        <f>'BS 3-8-22'!G766</f>
        <v>-40000000</v>
      </c>
      <c r="DL86" s="303">
        <f>'BS 3-8-22'!H766</f>
        <v>-40000000</v>
      </c>
      <c r="DM86" s="303">
        <f>'BS 3-8-22'!I766</f>
        <v>-40000000</v>
      </c>
      <c r="DN86" s="303">
        <f>'BS 3-8-22'!J766</f>
        <v>-40000000</v>
      </c>
      <c r="DO86" s="303">
        <f>'BS 3-8-22'!K766</f>
        <v>-40000000</v>
      </c>
      <c r="DP86" s="303">
        <f>'BS 3-8-22'!L766</f>
        <v>-40000000</v>
      </c>
      <c r="DQ86" s="303">
        <f>'BS 3-8-22'!M766</f>
        <v>-40000000</v>
      </c>
      <c r="DR86" s="303">
        <f>'BS 3-8-22'!N766</f>
        <v>-40000000</v>
      </c>
      <c r="DS86" s="303">
        <f>'BS 3-8-22'!O766</f>
        <v>-40000000</v>
      </c>
      <c r="DT86" s="303">
        <f>'BS 3-8-22'!P766</f>
        <v>-40000000</v>
      </c>
      <c r="DU86" s="303">
        <f>'BS 3-8-22'!Q766</f>
        <v>-40000000</v>
      </c>
      <c r="DV86" s="63"/>
      <c r="DW86" s="63"/>
    </row>
    <row r="87" spans="1:127" s="7" customFormat="1" ht="15" outlineLevel="1" x14ac:dyDescent="0.25">
      <c r="A87" s="77">
        <f t="shared" si="80"/>
        <v>80</v>
      </c>
      <c r="B87" s="199"/>
      <c r="C87" s="304">
        <v>221099</v>
      </c>
      <c r="D87" s="305" t="s">
        <v>244</v>
      </c>
      <c r="E87" s="306">
        <v>-40000000</v>
      </c>
      <c r="F87" s="306">
        <v>-40000000</v>
      </c>
      <c r="G87" s="306">
        <v>-40000000</v>
      </c>
      <c r="H87" s="306">
        <v>-40000000</v>
      </c>
      <c r="I87" s="306">
        <v>-40000000</v>
      </c>
      <c r="J87" s="306">
        <v>-40000000</v>
      </c>
      <c r="K87" s="306">
        <v>-40000000</v>
      </c>
      <c r="L87" s="306">
        <v>-40000000</v>
      </c>
      <c r="M87" s="306">
        <v>-40000000</v>
      </c>
      <c r="N87" s="306">
        <v>-40000000</v>
      </c>
      <c r="O87" s="306">
        <v>-40000000</v>
      </c>
      <c r="P87" s="306">
        <v>-40000000</v>
      </c>
      <c r="Q87" s="306">
        <v>-40000000</v>
      </c>
      <c r="R87" s="306">
        <v>-40000000</v>
      </c>
      <c r="S87" s="306">
        <v>-40000000</v>
      </c>
      <c r="T87" s="306">
        <v>-40000000</v>
      </c>
      <c r="U87" s="306">
        <v>-40000000</v>
      </c>
      <c r="V87" s="306">
        <v>-40000000</v>
      </c>
      <c r="W87" s="306">
        <v>-40000000</v>
      </c>
      <c r="X87" s="306">
        <v>-40000000</v>
      </c>
      <c r="Y87" s="306">
        <v>-40000000</v>
      </c>
      <c r="Z87" s="306">
        <v>-40000000</v>
      </c>
      <c r="AA87" s="306">
        <v>-40000000</v>
      </c>
      <c r="AB87" s="306">
        <v>-40000000</v>
      </c>
      <c r="AC87" s="303">
        <v>-40000000</v>
      </c>
      <c r="AD87" s="303">
        <v>-40000000</v>
      </c>
      <c r="AE87" s="303">
        <v>-40000000</v>
      </c>
      <c r="AF87" s="303">
        <v>-40000000</v>
      </c>
      <c r="AG87" s="303">
        <v>-40000000</v>
      </c>
      <c r="AH87" s="303">
        <v>-40000000</v>
      </c>
      <c r="AI87" s="303">
        <v>-40000000</v>
      </c>
      <c r="AJ87" s="303">
        <v>-40000000</v>
      </c>
      <c r="AK87" s="303">
        <v>-40000000</v>
      </c>
      <c r="AL87" s="303">
        <v>-40000000</v>
      </c>
      <c r="AM87" s="303">
        <v>-40000000</v>
      </c>
      <c r="AN87" s="303">
        <v>-40000000</v>
      </c>
      <c r="AO87" s="303">
        <v>-40000000</v>
      </c>
      <c r="AP87" s="303">
        <v>-40000000</v>
      </c>
      <c r="AQ87" s="303">
        <v>-40000000</v>
      </c>
      <c r="AR87" s="303">
        <v>-40000000</v>
      </c>
      <c r="AS87" s="303">
        <v>-40000000</v>
      </c>
      <c r="AT87" s="303">
        <v>-40000000</v>
      </c>
      <c r="AU87" s="303">
        <v>0</v>
      </c>
      <c r="AV87" s="303">
        <v>0</v>
      </c>
      <c r="AW87" s="303">
        <v>0</v>
      </c>
      <c r="AX87" s="303">
        <v>0</v>
      </c>
      <c r="AY87" s="303">
        <v>0</v>
      </c>
      <c r="AZ87" s="303">
        <v>0</v>
      </c>
      <c r="BA87" s="303">
        <v>0</v>
      </c>
      <c r="BB87" s="303">
        <v>0</v>
      </c>
      <c r="BC87" s="303">
        <v>0</v>
      </c>
      <c r="BD87" s="303">
        <v>0</v>
      </c>
      <c r="BE87" s="303">
        <v>0</v>
      </c>
      <c r="BF87" s="303">
        <v>0</v>
      </c>
      <c r="BG87" s="303">
        <v>0</v>
      </c>
      <c r="BH87" s="303">
        <v>0</v>
      </c>
      <c r="BI87" s="303">
        <v>0</v>
      </c>
      <c r="BJ87" s="303">
        <v>0</v>
      </c>
      <c r="BK87" s="303">
        <v>0</v>
      </c>
      <c r="BL87" s="303">
        <v>0</v>
      </c>
      <c r="BM87" s="303">
        <v>0</v>
      </c>
      <c r="BN87" s="303">
        <v>0</v>
      </c>
      <c r="BO87" s="303">
        <v>0</v>
      </c>
      <c r="BP87" s="303">
        <v>0</v>
      </c>
      <c r="BQ87" s="303">
        <v>0</v>
      </c>
      <c r="BR87" s="303">
        <v>0</v>
      </c>
      <c r="BS87" s="303">
        <v>0</v>
      </c>
      <c r="BT87" s="303">
        <v>0</v>
      </c>
      <c r="BU87" s="303">
        <v>0</v>
      </c>
      <c r="BV87" s="303">
        <v>0</v>
      </c>
      <c r="BW87" s="303">
        <v>0</v>
      </c>
      <c r="BX87" s="303">
        <v>0</v>
      </c>
      <c r="BY87" s="303">
        <v>0</v>
      </c>
      <c r="BZ87" s="303">
        <v>0</v>
      </c>
      <c r="CA87" s="303">
        <v>0</v>
      </c>
      <c r="CB87" s="303">
        <v>0</v>
      </c>
      <c r="CC87" s="303">
        <v>0</v>
      </c>
      <c r="CD87" s="303">
        <v>0</v>
      </c>
      <c r="CE87" s="303">
        <v>0</v>
      </c>
      <c r="CF87" s="303">
        <v>0</v>
      </c>
      <c r="CG87" s="303">
        <v>0</v>
      </c>
      <c r="CH87" s="303">
        <v>0</v>
      </c>
      <c r="CI87" s="303">
        <v>0</v>
      </c>
      <c r="CJ87" s="303">
        <v>0</v>
      </c>
      <c r="CK87" s="303">
        <v>0</v>
      </c>
      <c r="CL87" s="303">
        <v>0</v>
      </c>
      <c r="CM87" s="303">
        <v>0</v>
      </c>
      <c r="CN87" s="303">
        <v>0</v>
      </c>
      <c r="CO87" s="303">
        <v>0</v>
      </c>
      <c r="CP87" s="303">
        <v>0</v>
      </c>
      <c r="CQ87" s="303">
        <v>0</v>
      </c>
      <c r="CR87" s="303">
        <v>0</v>
      </c>
      <c r="CS87" s="303">
        <v>0</v>
      </c>
      <c r="CT87" s="303">
        <v>0</v>
      </c>
      <c r="CU87" s="303">
        <v>0</v>
      </c>
      <c r="CV87" s="303">
        <v>0</v>
      </c>
      <c r="CW87" s="303">
        <v>0</v>
      </c>
      <c r="CX87" s="303">
        <v>0</v>
      </c>
      <c r="CY87" s="303">
        <v>0</v>
      </c>
      <c r="CZ87" s="303">
        <v>0</v>
      </c>
      <c r="DA87" s="303">
        <v>0</v>
      </c>
      <c r="DB87" s="303">
        <v>0</v>
      </c>
      <c r="DC87" s="303">
        <v>0</v>
      </c>
      <c r="DD87" s="303">
        <v>0</v>
      </c>
      <c r="DE87" s="303">
        <v>0</v>
      </c>
      <c r="DF87" s="303">
        <v>0</v>
      </c>
      <c r="DG87" s="303">
        <v>0</v>
      </c>
      <c r="DH87" s="303">
        <v>0</v>
      </c>
      <c r="DI87" s="303">
        <f>'BS 3-8-22'!D767</f>
        <v>0</v>
      </c>
      <c r="DJ87" s="303">
        <f>'BS 3-8-22'!F767</f>
        <v>0</v>
      </c>
      <c r="DK87" s="303">
        <f>'BS 3-8-22'!G767</f>
        <v>0</v>
      </c>
      <c r="DL87" s="303">
        <f>'BS 3-8-22'!H767</f>
        <v>0</v>
      </c>
      <c r="DM87" s="303">
        <f>'BS 3-8-22'!I767</f>
        <v>0</v>
      </c>
      <c r="DN87" s="303">
        <f>'BS 3-8-22'!J767</f>
        <v>0</v>
      </c>
      <c r="DO87" s="303">
        <f>'BS 3-8-22'!K767</f>
        <v>0</v>
      </c>
      <c r="DP87" s="303">
        <f>'BS 3-8-22'!L767</f>
        <v>0</v>
      </c>
      <c r="DQ87" s="303">
        <f>'BS 3-8-22'!M767</f>
        <v>0</v>
      </c>
      <c r="DR87" s="303">
        <f>'BS 3-8-22'!N767</f>
        <v>0</v>
      </c>
      <c r="DS87" s="303">
        <f>'BS 3-8-22'!O767</f>
        <v>0</v>
      </c>
      <c r="DT87" s="303">
        <f>'BS 3-8-22'!P767</f>
        <v>0</v>
      </c>
      <c r="DU87" s="303">
        <f>'BS 3-8-22'!Q767</f>
        <v>0</v>
      </c>
      <c r="DV87" s="63"/>
      <c r="DW87" s="63"/>
    </row>
    <row r="88" spans="1:127" s="7" customFormat="1" ht="15" outlineLevel="1" x14ac:dyDescent="0.25">
      <c r="A88" s="77">
        <f t="shared" si="80"/>
        <v>81</v>
      </c>
      <c r="B88" s="199"/>
      <c r="C88" s="304">
        <v>221100</v>
      </c>
      <c r="D88" s="305" t="s">
        <v>245</v>
      </c>
      <c r="E88" s="306">
        <v>-10000000</v>
      </c>
      <c r="F88" s="306">
        <v>-10000000</v>
      </c>
      <c r="G88" s="306">
        <v>-10000000</v>
      </c>
      <c r="H88" s="306">
        <v>-10000000</v>
      </c>
      <c r="I88" s="306">
        <v>-10000000</v>
      </c>
      <c r="J88" s="306">
        <v>-10000000</v>
      </c>
      <c r="K88" s="306">
        <v>-10000000</v>
      </c>
      <c r="L88" s="306">
        <v>-10000000</v>
      </c>
      <c r="M88" s="306">
        <v>-10000000</v>
      </c>
      <c r="N88" s="306">
        <v>-10000000</v>
      </c>
      <c r="O88" s="306">
        <v>-10000000</v>
      </c>
      <c r="P88" s="306">
        <v>-10000000</v>
      </c>
      <c r="Q88" s="306">
        <v>-10000000</v>
      </c>
      <c r="R88" s="306">
        <v>-10000000</v>
      </c>
      <c r="S88" s="306">
        <v>-10000000</v>
      </c>
      <c r="T88" s="306">
        <v>-10000000</v>
      </c>
      <c r="U88" s="306">
        <v>-10000000</v>
      </c>
      <c r="V88" s="306">
        <v>-10000000</v>
      </c>
      <c r="W88" s="306">
        <v>-10000000</v>
      </c>
      <c r="X88" s="306">
        <v>-10000000</v>
      </c>
      <c r="Y88" s="306">
        <v>-10000000</v>
      </c>
      <c r="Z88" s="306">
        <v>-10000000</v>
      </c>
      <c r="AA88" s="306">
        <v>-10000000</v>
      </c>
      <c r="AB88" s="306">
        <v>-10000000</v>
      </c>
      <c r="AC88" s="303">
        <v>-10000000</v>
      </c>
      <c r="AD88" s="303">
        <v>-10000000</v>
      </c>
      <c r="AE88" s="303">
        <v>-10000000</v>
      </c>
      <c r="AF88" s="303">
        <v>-10000000</v>
      </c>
      <c r="AG88" s="303">
        <v>-10000000</v>
      </c>
      <c r="AH88" s="303">
        <v>-10000000</v>
      </c>
      <c r="AI88" s="303">
        <v>-10000000</v>
      </c>
      <c r="AJ88" s="303">
        <v>-10000000</v>
      </c>
      <c r="AK88" s="303">
        <v>-10000000</v>
      </c>
      <c r="AL88" s="303">
        <v>-10000000</v>
      </c>
      <c r="AM88" s="303">
        <v>-10000000</v>
      </c>
      <c r="AN88" s="303">
        <v>-10000000</v>
      </c>
      <c r="AO88" s="303">
        <v>-10000000</v>
      </c>
      <c r="AP88" s="303">
        <v>-10000000</v>
      </c>
      <c r="AQ88" s="303">
        <v>-10000000</v>
      </c>
      <c r="AR88" s="303">
        <v>-10000000</v>
      </c>
      <c r="AS88" s="303">
        <v>-10000000</v>
      </c>
      <c r="AT88" s="303">
        <v>-10000000</v>
      </c>
      <c r="AU88" s="303">
        <v>-10000000</v>
      </c>
      <c r="AV88" s="303">
        <v>-10000000</v>
      </c>
      <c r="AW88" s="303">
        <v>-10000000</v>
      </c>
      <c r="AX88" s="303">
        <v>-10000000</v>
      </c>
      <c r="AY88" s="303">
        <v>-10000000</v>
      </c>
      <c r="AZ88" s="303">
        <v>-10000000</v>
      </c>
      <c r="BA88" s="303">
        <v>-10000000</v>
      </c>
      <c r="BB88" s="303">
        <v>-10000000</v>
      </c>
      <c r="BC88" s="303">
        <v>-10000000</v>
      </c>
      <c r="BD88" s="303">
        <v>-10000000</v>
      </c>
      <c r="BE88" s="303">
        <v>-10000000</v>
      </c>
      <c r="BF88" s="303">
        <v>-10000000</v>
      </c>
      <c r="BG88" s="303">
        <v>-10000000</v>
      </c>
      <c r="BH88" s="303">
        <v>-10000000</v>
      </c>
      <c r="BI88" s="303">
        <v>-10000000</v>
      </c>
      <c r="BJ88" s="303">
        <v>-10000000</v>
      </c>
      <c r="BK88" s="303">
        <v>-10000000</v>
      </c>
      <c r="BL88" s="303">
        <v>-10000000</v>
      </c>
      <c r="BM88" s="303">
        <v>-10000000</v>
      </c>
      <c r="BN88" s="303">
        <v>-10000000</v>
      </c>
      <c r="BO88" s="303">
        <v>-10000000</v>
      </c>
      <c r="BP88" s="303">
        <v>-10000000</v>
      </c>
      <c r="BQ88" s="303">
        <v>-10000000</v>
      </c>
      <c r="BR88" s="303">
        <v>-10000000</v>
      </c>
      <c r="BS88" s="303">
        <v>-10000000</v>
      </c>
      <c r="BT88" s="303">
        <v>-10000000</v>
      </c>
      <c r="BU88" s="303">
        <v>-10000000</v>
      </c>
      <c r="BV88" s="303">
        <v>-10000000</v>
      </c>
      <c r="BW88" s="303">
        <v>-10000000</v>
      </c>
      <c r="BX88" s="303">
        <v>-10000000</v>
      </c>
      <c r="BY88" s="303">
        <v>-10000000</v>
      </c>
      <c r="BZ88" s="303">
        <v>-10000000</v>
      </c>
      <c r="CA88" s="303">
        <v>-10000000</v>
      </c>
      <c r="CB88" s="303">
        <v>-10000000</v>
      </c>
      <c r="CC88" s="303">
        <v>-10000000</v>
      </c>
      <c r="CD88" s="303">
        <v>-10000000</v>
      </c>
      <c r="CE88" s="303">
        <v>-10000000</v>
      </c>
      <c r="CF88" s="303">
        <v>-10000000</v>
      </c>
      <c r="CG88" s="303">
        <v>-10000000</v>
      </c>
      <c r="CH88" s="303">
        <v>-10000000</v>
      </c>
      <c r="CI88" s="303">
        <v>-10000000</v>
      </c>
      <c r="CJ88" s="303">
        <v>-10000000</v>
      </c>
      <c r="CK88" s="303">
        <v>-10000000</v>
      </c>
      <c r="CL88" s="303">
        <v>-10000000</v>
      </c>
      <c r="CM88" s="303">
        <v>-10000000</v>
      </c>
      <c r="CN88" s="303">
        <v>-10000000</v>
      </c>
      <c r="CO88" s="303">
        <v>-10000000</v>
      </c>
      <c r="CP88" s="303">
        <v>-10000000</v>
      </c>
      <c r="CQ88" s="303">
        <v>-10000000</v>
      </c>
      <c r="CR88" s="303">
        <v>-10000000</v>
      </c>
      <c r="CS88" s="303">
        <v>-10000000</v>
      </c>
      <c r="CT88" s="303">
        <v>-10000000</v>
      </c>
      <c r="CU88" s="303">
        <v>-10000000</v>
      </c>
      <c r="CV88" s="303">
        <v>-10000000</v>
      </c>
      <c r="CW88" s="303">
        <v>-10000000</v>
      </c>
      <c r="CX88" s="303">
        <v>-10000000</v>
      </c>
      <c r="CY88" s="303">
        <v>-10000000</v>
      </c>
      <c r="CZ88" s="303">
        <v>-10000000</v>
      </c>
      <c r="DA88" s="303">
        <v>-10000000</v>
      </c>
      <c r="DB88" s="303">
        <v>-10000000</v>
      </c>
      <c r="DC88" s="303">
        <v>-10000000</v>
      </c>
      <c r="DD88" s="303">
        <v>-10000000</v>
      </c>
      <c r="DE88" s="303">
        <v>-10000000</v>
      </c>
      <c r="DF88" s="303">
        <v>-10000000</v>
      </c>
      <c r="DG88" s="303">
        <v>-10000000</v>
      </c>
      <c r="DH88" s="303">
        <v>-10000000</v>
      </c>
      <c r="DI88" s="303">
        <f>'BS 3-8-22'!D768</f>
        <v>-10000000</v>
      </c>
      <c r="DJ88" s="303">
        <f>'BS 3-8-22'!F768</f>
        <v>-10000000</v>
      </c>
      <c r="DK88" s="303">
        <f>'BS 3-8-22'!G768</f>
        <v>-10000000</v>
      </c>
      <c r="DL88" s="303">
        <f>'BS 3-8-22'!H768</f>
        <v>-10000000</v>
      </c>
      <c r="DM88" s="303">
        <f>'BS 3-8-22'!I768</f>
        <v>-10000000</v>
      </c>
      <c r="DN88" s="303">
        <f>'BS 3-8-22'!J768</f>
        <v>-10000000</v>
      </c>
      <c r="DO88" s="303">
        <f>'BS 3-8-22'!K768</f>
        <v>-10000000</v>
      </c>
      <c r="DP88" s="303">
        <f>'BS 3-8-22'!L768</f>
        <v>-10000000</v>
      </c>
      <c r="DQ88" s="303">
        <f>'BS 3-8-22'!M768</f>
        <v>-10000000</v>
      </c>
      <c r="DR88" s="303">
        <f>'BS 3-8-22'!N768</f>
        <v>-10000000</v>
      </c>
      <c r="DS88" s="303">
        <f>'BS 3-8-22'!O768</f>
        <v>-10000000</v>
      </c>
      <c r="DT88" s="303">
        <f>'BS 3-8-22'!P768</f>
        <v>-10000000</v>
      </c>
      <c r="DU88" s="303">
        <f>'BS 3-8-22'!Q768</f>
        <v>-10000000</v>
      </c>
      <c r="DV88" s="63"/>
      <c r="DW88" s="63"/>
    </row>
    <row r="89" spans="1:127" s="7" customFormat="1" ht="15" outlineLevel="1" x14ac:dyDescent="0.25">
      <c r="A89" s="77">
        <f t="shared" si="80"/>
        <v>82</v>
      </c>
      <c r="B89" s="199"/>
      <c r="C89" s="304">
        <v>221101</v>
      </c>
      <c r="D89" s="305" t="s">
        <v>246</v>
      </c>
      <c r="E89" s="306">
        <v>-25000000</v>
      </c>
      <c r="F89" s="306">
        <v>-25000000</v>
      </c>
      <c r="G89" s="306">
        <v>-25000000</v>
      </c>
      <c r="H89" s="306">
        <v>-25000000</v>
      </c>
      <c r="I89" s="306">
        <v>-25000000</v>
      </c>
      <c r="J89" s="306">
        <v>-25000000</v>
      </c>
      <c r="K89" s="306">
        <v>-25000000</v>
      </c>
      <c r="L89" s="306">
        <v>-25000000</v>
      </c>
      <c r="M89" s="306">
        <v>-25000000</v>
      </c>
      <c r="N89" s="306">
        <v>-25000000</v>
      </c>
      <c r="O89" s="306">
        <v>-25000000</v>
      </c>
      <c r="P89" s="306">
        <v>-25000000</v>
      </c>
      <c r="Q89" s="306">
        <v>-25000000</v>
      </c>
      <c r="R89" s="306">
        <v>-25000000</v>
      </c>
      <c r="S89" s="306">
        <v>-25000000</v>
      </c>
      <c r="T89" s="306">
        <v>-25000000</v>
      </c>
      <c r="U89" s="306">
        <v>-25000000</v>
      </c>
      <c r="V89" s="306">
        <v>-25000000</v>
      </c>
      <c r="W89" s="306">
        <v>-25000000</v>
      </c>
      <c r="X89" s="306">
        <v>-25000000</v>
      </c>
      <c r="Y89" s="306">
        <v>-25000000</v>
      </c>
      <c r="Z89" s="306">
        <v>-25000000</v>
      </c>
      <c r="AA89" s="306">
        <v>-25000000</v>
      </c>
      <c r="AB89" s="306">
        <v>-25000000</v>
      </c>
      <c r="AC89" s="303">
        <v>-25000000</v>
      </c>
      <c r="AD89" s="303">
        <v>-25000000</v>
      </c>
      <c r="AE89" s="303">
        <v>-25000000</v>
      </c>
      <c r="AF89" s="303">
        <v>-25000000</v>
      </c>
      <c r="AG89" s="303">
        <v>-25000000</v>
      </c>
      <c r="AH89" s="303">
        <v>-25000000</v>
      </c>
      <c r="AI89" s="303">
        <v>-25000000</v>
      </c>
      <c r="AJ89" s="303">
        <v>-25000000</v>
      </c>
      <c r="AK89" s="303">
        <v>-25000000</v>
      </c>
      <c r="AL89" s="303">
        <v>-25000000</v>
      </c>
      <c r="AM89" s="303">
        <v>-25000000</v>
      </c>
      <c r="AN89" s="303">
        <v>-25000000</v>
      </c>
      <c r="AO89" s="303">
        <v>-25000000</v>
      </c>
      <c r="AP89" s="303">
        <v>-25000000</v>
      </c>
      <c r="AQ89" s="303">
        <v>-25000000</v>
      </c>
      <c r="AR89" s="303">
        <v>-25000000</v>
      </c>
      <c r="AS89" s="303">
        <v>-25000000</v>
      </c>
      <c r="AT89" s="303">
        <v>-25000000</v>
      </c>
      <c r="AU89" s="303">
        <v>-25000000</v>
      </c>
      <c r="AV89" s="303">
        <v>-25000000</v>
      </c>
      <c r="AW89" s="303">
        <v>-25000000</v>
      </c>
      <c r="AX89" s="303">
        <v>-25000000</v>
      </c>
      <c r="AY89" s="303">
        <v>-25000000</v>
      </c>
      <c r="AZ89" s="303">
        <v>-25000000</v>
      </c>
      <c r="BA89" s="303">
        <v>-25000000</v>
      </c>
      <c r="BB89" s="303">
        <v>-25000000</v>
      </c>
      <c r="BC89" s="303">
        <v>-25000000</v>
      </c>
      <c r="BD89" s="303">
        <v>-25000000</v>
      </c>
      <c r="BE89" s="303">
        <v>-25000000</v>
      </c>
      <c r="BF89" s="303">
        <v>-25000000</v>
      </c>
      <c r="BG89" s="303">
        <v>-25000000</v>
      </c>
      <c r="BH89" s="303">
        <v>-25000000</v>
      </c>
      <c r="BI89" s="303">
        <v>-25000000</v>
      </c>
      <c r="BJ89" s="303">
        <v>-25000000</v>
      </c>
      <c r="BK89" s="303">
        <v>-25000000</v>
      </c>
      <c r="BL89" s="303">
        <v>-25000000</v>
      </c>
      <c r="BM89" s="303">
        <v>0</v>
      </c>
      <c r="BN89" s="303">
        <v>0</v>
      </c>
      <c r="BO89" s="303">
        <v>0</v>
      </c>
      <c r="BP89" s="303">
        <v>0</v>
      </c>
      <c r="BQ89" s="303">
        <v>0</v>
      </c>
      <c r="BR89" s="303">
        <v>0</v>
      </c>
      <c r="BS89" s="303">
        <v>0</v>
      </c>
      <c r="BT89" s="303">
        <v>0</v>
      </c>
      <c r="BU89" s="303">
        <v>0</v>
      </c>
      <c r="BV89" s="303">
        <v>0</v>
      </c>
      <c r="BW89" s="303">
        <v>0</v>
      </c>
      <c r="BX89" s="303">
        <v>0</v>
      </c>
      <c r="BY89" s="303">
        <v>0</v>
      </c>
      <c r="BZ89" s="303">
        <v>0</v>
      </c>
      <c r="CA89" s="303">
        <v>0</v>
      </c>
      <c r="CB89" s="303">
        <v>0</v>
      </c>
      <c r="CC89" s="303">
        <v>0</v>
      </c>
      <c r="CD89" s="303">
        <v>0</v>
      </c>
      <c r="CE89" s="303">
        <v>0</v>
      </c>
      <c r="CF89" s="303">
        <v>0</v>
      </c>
      <c r="CG89" s="303">
        <v>0</v>
      </c>
      <c r="CH89" s="303">
        <v>0</v>
      </c>
      <c r="CI89" s="303">
        <v>0</v>
      </c>
      <c r="CJ89" s="303">
        <v>0</v>
      </c>
      <c r="CK89" s="303">
        <v>0</v>
      </c>
      <c r="CL89" s="303"/>
      <c r="CM89" s="303"/>
      <c r="CN89" s="303"/>
      <c r="CO89" s="303"/>
      <c r="CP89" s="303"/>
      <c r="CQ89" s="303"/>
      <c r="CR89" s="303"/>
      <c r="CS89" s="303"/>
      <c r="CT89" s="303"/>
      <c r="CU89" s="303"/>
      <c r="CV89" s="303"/>
      <c r="CW89" s="303"/>
      <c r="CX89" s="303"/>
      <c r="CY89" s="303"/>
      <c r="CZ89" s="303"/>
      <c r="DA89" s="303"/>
      <c r="DB89" s="303"/>
      <c r="DC89" s="303"/>
      <c r="DD89" s="303"/>
      <c r="DE89" s="303"/>
      <c r="DF89" s="303"/>
      <c r="DG89" s="303"/>
      <c r="DH89" s="303"/>
      <c r="DI89" s="303">
        <f>'2021 BS'!D769</f>
        <v>0</v>
      </c>
      <c r="DJ89" s="303">
        <f>'2021 BS'!F769</f>
        <v>0</v>
      </c>
      <c r="DK89" s="303">
        <f>'2021 BS'!G769</f>
        <v>0</v>
      </c>
      <c r="DL89" s="303">
        <f>'2021 BS'!H769</f>
        <v>0</v>
      </c>
      <c r="DM89" s="303">
        <f>'2021 BS'!I769</f>
        <v>0</v>
      </c>
      <c r="DN89" s="303">
        <f>'2021 BS'!J769</f>
        <v>0</v>
      </c>
      <c r="DO89" s="303">
        <f>'2021 BS'!K769</f>
        <v>0</v>
      </c>
      <c r="DP89" s="303">
        <f>'2021 BS'!L769</f>
        <v>0</v>
      </c>
      <c r="DQ89" s="303">
        <f>'2021 BS'!M769</f>
        <v>0</v>
      </c>
      <c r="DR89" s="303">
        <f>'2021 BS'!N769</f>
        <v>0</v>
      </c>
      <c r="DS89" s="303">
        <f>'2021 BS'!O769</f>
        <v>0</v>
      </c>
      <c r="DT89" s="303">
        <f>'2021 BS'!P769</f>
        <v>0</v>
      </c>
      <c r="DU89" s="303">
        <f>'2021 BS'!Q769</f>
        <v>0</v>
      </c>
      <c r="DV89" s="63"/>
      <c r="DW89" s="63"/>
    </row>
    <row r="90" spans="1:127" s="7" customFormat="1" ht="15" outlineLevel="1" x14ac:dyDescent="0.25">
      <c r="A90" s="77">
        <f t="shared" si="80"/>
        <v>83</v>
      </c>
      <c r="B90" s="199"/>
      <c r="C90" s="304">
        <v>221102</v>
      </c>
      <c r="D90" s="305" t="s">
        <v>247</v>
      </c>
      <c r="E90" s="306">
        <v>-75000000</v>
      </c>
      <c r="F90" s="306">
        <v>-75000000</v>
      </c>
      <c r="G90" s="306">
        <v>-75000000</v>
      </c>
      <c r="H90" s="306">
        <v>-75000000</v>
      </c>
      <c r="I90" s="306">
        <v>-75000000</v>
      </c>
      <c r="J90" s="306">
        <v>-75000000</v>
      </c>
      <c r="K90" s="306">
        <v>-75000000</v>
      </c>
      <c r="L90" s="306">
        <v>-75000000</v>
      </c>
      <c r="M90" s="306">
        <v>-75000000</v>
      </c>
      <c r="N90" s="306">
        <v>-75000000</v>
      </c>
      <c r="O90" s="306">
        <v>-75000000</v>
      </c>
      <c r="P90" s="306">
        <v>-75000000</v>
      </c>
      <c r="Q90" s="306">
        <v>-75000000</v>
      </c>
      <c r="R90" s="306">
        <v>-75000000</v>
      </c>
      <c r="S90" s="306">
        <v>-75000000</v>
      </c>
      <c r="T90" s="306">
        <v>-75000000</v>
      </c>
      <c r="U90" s="306">
        <v>-75000000</v>
      </c>
      <c r="V90" s="306">
        <v>-75000000</v>
      </c>
      <c r="W90" s="306">
        <v>-75000000</v>
      </c>
      <c r="X90" s="306">
        <v>-75000000</v>
      </c>
      <c r="Y90" s="306">
        <v>-75000000</v>
      </c>
      <c r="Z90" s="306">
        <v>-75000000</v>
      </c>
      <c r="AA90" s="306">
        <v>-75000000</v>
      </c>
      <c r="AB90" s="306">
        <v>-75000000</v>
      </c>
      <c r="AC90" s="303">
        <v>-75000000</v>
      </c>
      <c r="AD90" s="303">
        <v>-75000000</v>
      </c>
      <c r="AE90" s="303">
        <v>-75000000</v>
      </c>
      <c r="AF90" s="303">
        <v>-75000000</v>
      </c>
      <c r="AG90" s="303">
        <v>-75000000</v>
      </c>
      <c r="AH90" s="303">
        <v>-75000000</v>
      </c>
      <c r="AI90" s="303">
        <v>-75000000</v>
      </c>
      <c r="AJ90" s="303">
        <v>-75000000</v>
      </c>
      <c r="AK90" s="303">
        <v>-75000000</v>
      </c>
      <c r="AL90" s="303">
        <v>-75000000</v>
      </c>
      <c r="AM90" s="303">
        <v>-75000000</v>
      </c>
      <c r="AN90" s="303">
        <v>-75000000</v>
      </c>
      <c r="AO90" s="303">
        <v>-75000000</v>
      </c>
      <c r="AP90" s="303">
        <v>-75000000</v>
      </c>
      <c r="AQ90" s="303">
        <v>-75000000</v>
      </c>
      <c r="AR90" s="303">
        <v>-75000000</v>
      </c>
      <c r="AS90" s="303">
        <v>-75000000</v>
      </c>
      <c r="AT90" s="303">
        <v>-75000000</v>
      </c>
      <c r="AU90" s="303">
        <v>-75000000</v>
      </c>
      <c r="AV90" s="303">
        <v>-75000000</v>
      </c>
      <c r="AW90" s="303">
        <v>-75000000</v>
      </c>
      <c r="AX90" s="303">
        <v>-75000000</v>
      </c>
      <c r="AY90" s="303">
        <v>-75000000</v>
      </c>
      <c r="AZ90" s="303">
        <v>-75000000</v>
      </c>
      <c r="BA90" s="303">
        <v>-75000000</v>
      </c>
      <c r="BB90" s="303">
        <v>-75000000</v>
      </c>
      <c r="BC90" s="303">
        <v>-75000000</v>
      </c>
      <c r="BD90" s="303">
        <v>-75000000</v>
      </c>
      <c r="BE90" s="303">
        <v>-75000000</v>
      </c>
      <c r="BF90" s="303">
        <v>-75000000</v>
      </c>
      <c r="BG90" s="303">
        <v>-75000000</v>
      </c>
      <c r="BH90" s="303">
        <v>-75000000</v>
      </c>
      <c r="BI90" s="303">
        <v>-75000000</v>
      </c>
      <c r="BJ90" s="303">
        <v>-75000000</v>
      </c>
      <c r="BK90" s="303">
        <v>-75000000</v>
      </c>
      <c r="BL90" s="303">
        <v>-75000000</v>
      </c>
      <c r="BM90" s="303">
        <v>-75000000</v>
      </c>
      <c r="BN90" s="303">
        <v>-75000000</v>
      </c>
      <c r="BO90" s="303">
        <v>-75000000</v>
      </c>
      <c r="BP90" s="303">
        <v>-75000000</v>
      </c>
      <c r="BQ90" s="303">
        <v>-75000000</v>
      </c>
      <c r="BR90" s="303">
        <v>-75000000</v>
      </c>
      <c r="BS90" s="303">
        <v>-75000000</v>
      </c>
      <c r="BT90" s="303">
        <v>-75000000</v>
      </c>
      <c r="BU90" s="303">
        <v>-75000000</v>
      </c>
      <c r="BV90" s="303">
        <v>-75000000</v>
      </c>
      <c r="BW90" s="303">
        <v>-75000000</v>
      </c>
      <c r="BX90" s="303">
        <v>-75000000</v>
      </c>
      <c r="BY90" s="303">
        <v>-75000000</v>
      </c>
      <c r="BZ90" s="303">
        <v>-75000000</v>
      </c>
      <c r="CA90" s="303">
        <v>-75000000</v>
      </c>
      <c r="CB90" s="303">
        <v>-75000000</v>
      </c>
      <c r="CC90" s="303">
        <v>-75000000</v>
      </c>
      <c r="CD90" s="303">
        <v>-75000000</v>
      </c>
      <c r="CE90" s="303">
        <v>-75000000</v>
      </c>
      <c r="CF90" s="303">
        <v>-75000000</v>
      </c>
      <c r="CG90" s="303">
        <v>-75000000</v>
      </c>
      <c r="CH90" s="303">
        <v>-75000000</v>
      </c>
      <c r="CI90" s="303">
        <v>-75000000</v>
      </c>
      <c r="CJ90" s="303">
        <v>-75000000</v>
      </c>
      <c r="CK90" s="303">
        <v>-75000000</v>
      </c>
      <c r="CL90" s="303">
        <v>-75000000</v>
      </c>
      <c r="CM90" s="303">
        <v>-75000000</v>
      </c>
      <c r="CN90" s="303">
        <v>-75000000</v>
      </c>
      <c r="CO90" s="303">
        <v>-75000000</v>
      </c>
      <c r="CP90" s="303">
        <v>-75000000</v>
      </c>
      <c r="CQ90" s="303">
        <v>-75000000</v>
      </c>
      <c r="CR90" s="303">
        <v>-75000000</v>
      </c>
      <c r="CS90" s="303">
        <v>-75000000</v>
      </c>
      <c r="CT90" s="303">
        <v>-75000000</v>
      </c>
      <c r="CU90" s="303">
        <v>-75000000</v>
      </c>
      <c r="CV90" s="303">
        <v>-75000000</v>
      </c>
      <c r="CW90" s="303">
        <v>-75000000</v>
      </c>
      <c r="CX90" s="303">
        <v>-75000000</v>
      </c>
      <c r="CY90" s="303">
        <v>0</v>
      </c>
      <c r="CZ90" s="303">
        <v>0</v>
      </c>
      <c r="DA90" s="303">
        <v>0</v>
      </c>
      <c r="DB90" s="303">
        <v>0</v>
      </c>
      <c r="DC90" s="303">
        <v>0</v>
      </c>
      <c r="DD90" s="303">
        <v>0</v>
      </c>
      <c r="DE90" s="303">
        <v>0</v>
      </c>
      <c r="DF90" s="303">
        <v>0</v>
      </c>
      <c r="DG90" s="303">
        <v>0</v>
      </c>
      <c r="DH90" s="303">
        <v>0</v>
      </c>
      <c r="DI90" s="303">
        <f>'BS 3-8-22'!D769</f>
        <v>0</v>
      </c>
      <c r="DJ90" s="303">
        <f>'2021 BS'!E769</f>
        <v>0</v>
      </c>
      <c r="DK90" s="303">
        <f>'2021 BS'!F769</f>
        <v>0</v>
      </c>
      <c r="DL90" s="303">
        <f>'2021 BS'!G769</f>
        <v>0</v>
      </c>
      <c r="DM90" s="303">
        <f>'2021 BS'!H769</f>
        <v>0</v>
      </c>
      <c r="DN90" s="303">
        <f>'2021 BS'!I769</f>
        <v>0</v>
      </c>
      <c r="DO90" s="303">
        <f>'2021 BS'!J769</f>
        <v>0</v>
      </c>
      <c r="DP90" s="303">
        <f>'2021 BS'!K769</f>
        <v>0</v>
      </c>
      <c r="DQ90" s="303">
        <f>'2021 BS'!L769</f>
        <v>0</v>
      </c>
      <c r="DR90" s="303">
        <f>'2021 BS'!M769</f>
        <v>0</v>
      </c>
      <c r="DS90" s="303">
        <f>'2021 BS'!N769</f>
        <v>0</v>
      </c>
      <c r="DT90" s="303">
        <f>'2021 BS'!O769</f>
        <v>0</v>
      </c>
      <c r="DU90" s="303">
        <f>'2021 BS'!P769</f>
        <v>0</v>
      </c>
      <c r="DV90" s="63"/>
      <c r="DW90" s="63"/>
    </row>
    <row r="91" spans="1:127" s="7" customFormat="1" ht="15" outlineLevel="1" x14ac:dyDescent="0.25">
      <c r="A91" s="77">
        <f t="shared" si="80"/>
        <v>84</v>
      </c>
      <c r="B91" s="199"/>
      <c r="C91" s="304">
        <v>221104</v>
      </c>
      <c r="D91" s="305" t="s">
        <v>248</v>
      </c>
      <c r="E91" s="306">
        <v>-50000000</v>
      </c>
      <c r="F91" s="306">
        <v>-50000000</v>
      </c>
      <c r="G91" s="306">
        <v>-50000000</v>
      </c>
      <c r="H91" s="306">
        <v>-50000000</v>
      </c>
      <c r="I91" s="306">
        <v>-50000000</v>
      </c>
      <c r="J91" s="306">
        <v>-50000000</v>
      </c>
      <c r="K91" s="306">
        <v>-50000000</v>
      </c>
      <c r="L91" s="306">
        <v>-50000000</v>
      </c>
      <c r="M91" s="306">
        <v>-50000000</v>
      </c>
      <c r="N91" s="306">
        <v>-50000000</v>
      </c>
      <c r="O91" s="306">
        <v>-50000000</v>
      </c>
      <c r="P91" s="306">
        <v>-50000000</v>
      </c>
      <c r="Q91" s="306">
        <v>-50000000</v>
      </c>
      <c r="R91" s="306">
        <v>-50000000</v>
      </c>
      <c r="S91" s="306">
        <v>-50000000</v>
      </c>
      <c r="T91" s="306">
        <v>-50000000</v>
      </c>
      <c r="U91" s="306">
        <v>-50000000</v>
      </c>
      <c r="V91" s="306">
        <v>-50000000</v>
      </c>
      <c r="W91" s="306">
        <v>-50000000</v>
      </c>
      <c r="X91" s="306">
        <v>-50000000</v>
      </c>
      <c r="Y91" s="306">
        <v>-50000000</v>
      </c>
      <c r="Z91" s="306">
        <v>-50000000</v>
      </c>
      <c r="AA91" s="306">
        <v>-50000000</v>
      </c>
      <c r="AB91" s="306">
        <v>-50000000</v>
      </c>
      <c r="AC91" s="303">
        <v>-50000000</v>
      </c>
      <c r="AD91" s="303">
        <v>-50000000</v>
      </c>
      <c r="AE91" s="303">
        <v>-50000000</v>
      </c>
      <c r="AF91" s="303">
        <v>-50000000</v>
      </c>
      <c r="AG91" s="303">
        <v>-50000000</v>
      </c>
      <c r="AH91" s="303">
        <v>-50000000</v>
      </c>
      <c r="AI91" s="303">
        <v>-50000000</v>
      </c>
      <c r="AJ91" s="303">
        <v>-50000000</v>
      </c>
      <c r="AK91" s="303">
        <v>-50000000</v>
      </c>
      <c r="AL91" s="303">
        <v>-50000000</v>
      </c>
      <c r="AM91" s="303">
        <v>-50000000</v>
      </c>
      <c r="AN91" s="303">
        <v>-50000000</v>
      </c>
      <c r="AO91" s="303">
        <v>-50000000</v>
      </c>
      <c r="AP91" s="303">
        <v>-50000000</v>
      </c>
      <c r="AQ91" s="303">
        <v>-50000000</v>
      </c>
      <c r="AR91" s="303">
        <v>-50000000</v>
      </c>
      <c r="AS91" s="303">
        <v>-50000000</v>
      </c>
      <c r="AT91" s="303">
        <v>-50000000</v>
      </c>
      <c r="AU91" s="303">
        <v>-50000000</v>
      </c>
      <c r="AV91" s="303">
        <v>-50000000</v>
      </c>
      <c r="AW91" s="303">
        <v>-50000000</v>
      </c>
      <c r="AX91" s="303">
        <v>-50000000</v>
      </c>
      <c r="AY91" s="303">
        <v>-50000000</v>
      </c>
      <c r="AZ91" s="303">
        <v>-50000000</v>
      </c>
      <c r="BA91" s="303">
        <v>-50000000</v>
      </c>
      <c r="BB91" s="303">
        <v>-50000000</v>
      </c>
      <c r="BC91" s="303">
        <v>-50000000</v>
      </c>
      <c r="BD91" s="303">
        <v>-50000000</v>
      </c>
      <c r="BE91" s="303">
        <v>-50000000</v>
      </c>
      <c r="BF91" s="303">
        <v>-50000000</v>
      </c>
      <c r="BG91" s="303">
        <v>-50000000</v>
      </c>
      <c r="BH91" s="303">
        <v>-50000000</v>
      </c>
      <c r="BI91" s="303">
        <v>-50000000</v>
      </c>
      <c r="BJ91" s="303">
        <v>-50000000</v>
      </c>
      <c r="BK91" s="303">
        <v>-50000000</v>
      </c>
      <c r="BL91" s="303">
        <v>-50000000</v>
      </c>
      <c r="BM91" s="303">
        <v>-50000000</v>
      </c>
      <c r="BN91" s="303">
        <v>-50000000</v>
      </c>
      <c r="BO91" s="303">
        <v>-50000000</v>
      </c>
      <c r="BP91" s="303">
        <v>-50000000</v>
      </c>
      <c r="BQ91" s="303">
        <v>-50000000</v>
      </c>
      <c r="BR91" s="303">
        <v>-50000000</v>
      </c>
      <c r="BS91" s="303">
        <v>-50000000</v>
      </c>
      <c r="BT91" s="303">
        <v>-50000000</v>
      </c>
      <c r="BU91" s="303">
        <v>-50000000</v>
      </c>
      <c r="BV91" s="303">
        <v>-50000000</v>
      </c>
      <c r="BW91" s="303">
        <v>-50000000</v>
      </c>
      <c r="BX91" s="303">
        <v>-50000000</v>
      </c>
      <c r="BY91" s="303">
        <v>-50000000</v>
      </c>
      <c r="BZ91" s="303">
        <v>-50000000</v>
      </c>
      <c r="CA91" s="303">
        <v>-50000000</v>
      </c>
      <c r="CB91" s="303">
        <v>-50000000</v>
      </c>
      <c r="CC91" s="303">
        <v>-50000000</v>
      </c>
      <c r="CD91" s="303">
        <v>-50000000</v>
      </c>
      <c r="CE91" s="303">
        <v>-50000000</v>
      </c>
      <c r="CF91" s="303">
        <v>-50000000</v>
      </c>
      <c r="CG91" s="303">
        <v>-50000000</v>
      </c>
      <c r="CH91" s="303">
        <v>-50000000</v>
      </c>
      <c r="CI91" s="303">
        <v>-50000000</v>
      </c>
      <c r="CJ91" s="303">
        <v>-50000000</v>
      </c>
      <c r="CK91" s="303">
        <v>-50000000</v>
      </c>
      <c r="CL91" s="303">
        <v>-50000000</v>
      </c>
      <c r="CM91" s="303">
        <v>-50000000</v>
      </c>
      <c r="CN91" s="303">
        <v>-50000000</v>
      </c>
      <c r="CO91" s="303">
        <v>-50000000</v>
      </c>
      <c r="CP91" s="303">
        <v>-50000000</v>
      </c>
      <c r="CQ91" s="303">
        <v>-50000000</v>
      </c>
      <c r="CR91" s="303">
        <v>-50000000</v>
      </c>
      <c r="CS91" s="303">
        <v>-50000000</v>
      </c>
      <c r="CT91" s="303">
        <v>-50000000</v>
      </c>
      <c r="CU91" s="303">
        <v>-50000000</v>
      </c>
      <c r="CV91" s="303">
        <v>-50000000</v>
      </c>
      <c r="CW91" s="303">
        <v>-50000000</v>
      </c>
      <c r="CX91" s="303">
        <v>-50000000</v>
      </c>
      <c r="CY91" s="303">
        <v>-50000000</v>
      </c>
      <c r="CZ91" s="303">
        <v>-50000000</v>
      </c>
      <c r="DA91" s="303">
        <v>-50000000</v>
      </c>
      <c r="DB91" s="303">
        <v>-50000000</v>
      </c>
      <c r="DC91" s="303">
        <v>-50000000</v>
      </c>
      <c r="DD91" s="303">
        <v>-50000000</v>
      </c>
      <c r="DE91" s="303">
        <v>-50000000</v>
      </c>
      <c r="DF91" s="303">
        <v>-50000000</v>
      </c>
      <c r="DG91" s="303">
        <v>-50000000</v>
      </c>
      <c r="DH91" s="303">
        <v>-50000000</v>
      </c>
      <c r="DI91" s="303">
        <f>'2021 BS'!D770</f>
        <v>-50000000</v>
      </c>
      <c r="DJ91" s="303">
        <f>'BS 3-8-22'!F770</f>
        <v>-50000000</v>
      </c>
      <c r="DK91" s="303">
        <f>'BS 3-8-22'!G770</f>
        <v>-50000000</v>
      </c>
      <c r="DL91" s="303">
        <f>'BS 3-8-22'!H770</f>
        <v>-50000000</v>
      </c>
      <c r="DM91" s="303">
        <f>'BS 3-8-22'!I770</f>
        <v>-50000000</v>
      </c>
      <c r="DN91" s="303">
        <f>'BS 3-8-22'!J770</f>
        <v>-50000000</v>
      </c>
      <c r="DO91" s="303">
        <f>'BS 3-8-22'!K770</f>
        <v>-50000000</v>
      </c>
      <c r="DP91" s="303">
        <f>'BS 3-8-22'!L770</f>
        <v>-50000000</v>
      </c>
      <c r="DQ91" s="303">
        <f>'BS 3-8-22'!M770</f>
        <v>-50000000</v>
      </c>
      <c r="DR91" s="303">
        <f>'BS 3-8-22'!N770</f>
        <v>0</v>
      </c>
      <c r="DS91" s="303">
        <f>'BS 3-8-22'!O770</f>
        <v>0</v>
      </c>
      <c r="DT91" s="303">
        <f>'BS 3-8-22'!P770</f>
        <v>0</v>
      </c>
      <c r="DU91" s="303">
        <f>'BS 3-8-22'!Q770</f>
        <v>0</v>
      </c>
      <c r="DV91" s="63"/>
      <c r="DW91" s="63"/>
    </row>
    <row r="92" spans="1:127" s="7" customFormat="1" ht="15" outlineLevel="1" x14ac:dyDescent="0.25">
      <c r="A92" s="77">
        <f t="shared" si="80"/>
        <v>85</v>
      </c>
      <c r="B92" s="199"/>
      <c r="C92" s="304">
        <v>221105</v>
      </c>
      <c r="D92" s="308" t="s">
        <v>1296</v>
      </c>
      <c r="E92" s="229">
        <v>0</v>
      </c>
      <c r="F92" s="229">
        <v>0</v>
      </c>
      <c r="G92" s="229">
        <v>0</v>
      </c>
      <c r="H92" s="229">
        <v>0</v>
      </c>
      <c r="I92" s="229">
        <v>0</v>
      </c>
      <c r="J92" s="229">
        <v>0</v>
      </c>
      <c r="K92" s="229">
        <v>0</v>
      </c>
      <c r="L92" s="229">
        <v>0</v>
      </c>
      <c r="M92" s="229">
        <v>0</v>
      </c>
      <c r="N92" s="229">
        <v>0</v>
      </c>
      <c r="O92" s="229">
        <v>-50000000</v>
      </c>
      <c r="P92" s="229">
        <v>-50000000</v>
      </c>
      <c r="Q92" s="229">
        <v>-50000000</v>
      </c>
      <c r="R92" s="229">
        <v>-50000000</v>
      </c>
      <c r="S92" s="229">
        <v>-50000000</v>
      </c>
      <c r="T92" s="229">
        <v>-50000000</v>
      </c>
      <c r="U92" s="229">
        <v>-50000000</v>
      </c>
      <c r="V92" s="229">
        <v>-50000000</v>
      </c>
      <c r="W92" s="229">
        <v>-50000000</v>
      </c>
      <c r="X92" s="229">
        <v>-50000000</v>
      </c>
      <c r="Y92" s="229">
        <v>-50000000</v>
      </c>
      <c r="Z92" s="229">
        <v>-50000000</v>
      </c>
      <c r="AA92" s="229">
        <v>-50000000</v>
      </c>
      <c r="AB92" s="229">
        <v>-50000000</v>
      </c>
      <c r="AC92" s="230">
        <v>-50000000</v>
      </c>
      <c r="AD92" s="230">
        <v>-50000000</v>
      </c>
      <c r="AE92" s="230">
        <v>-50000000</v>
      </c>
      <c r="AF92" s="230">
        <v>-50000000</v>
      </c>
      <c r="AG92" s="230">
        <v>-50000000</v>
      </c>
      <c r="AH92" s="230">
        <v>-50000000</v>
      </c>
      <c r="AI92" s="230">
        <v>-50000000</v>
      </c>
      <c r="AJ92" s="230">
        <v>-50000000</v>
      </c>
      <c r="AK92" s="230">
        <v>-50000000</v>
      </c>
      <c r="AL92" s="230">
        <v>-50000000</v>
      </c>
      <c r="AM92" s="230">
        <v>-50000000</v>
      </c>
      <c r="AN92" s="230">
        <v>-50000000</v>
      </c>
      <c r="AO92" s="230">
        <v>-50000000</v>
      </c>
      <c r="AP92" s="230">
        <v>-50000000</v>
      </c>
      <c r="AQ92" s="230">
        <v>-50000000</v>
      </c>
      <c r="AR92" s="230">
        <v>-50000000</v>
      </c>
      <c r="AS92" s="230">
        <v>-50000000</v>
      </c>
      <c r="AT92" s="230">
        <v>-50000000</v>
      </c>
      <c r="AU92" s="230">
        <v>-50000000</v>
      </c>
      <c r="AV92" s="230">
        <v>-50000000</v>
      </c>
      <c r="AW92" s="230">
        <v>-50000000</v>
      </c>
      <c r="AX92" s="230">
        <v>-50000000</v>
      </c>
      <c r="AY92" s="230">
        <v>-50000000</v>
      </c>
      <c r="AZ92" s="230">
        <v>-50000000</v>
      </c>
      <c r="BA92" s="230">
        <v>-50000000</v>
      </c>
      <c r="BB92" s="230">
        <v>-50000000</v>
      </c>
      <c r="BC92" s="230">
        <v>-50000000</v>
      </c>
      <c r="BD92" s="230">
        <v>-50000000</v>
      </c>
      <c r="BE92" s="230">
        <v>-50000000</v>
      </c>
      <c r="BF92" s="230">
        <v>-50000000</v>
      </c>
      <c r="BG92" s="230">
        <v>-50000000</v>
      </c>
      <c r="BH92" s="230">
        <v>-50000000</v>
      </c>
      <c r="BI92" s="230">
        <v>-50000000</v>
      </c>
      <c r="BJ92" s="230">
        <v>-50000000</v>
      </c>
      <c r="BK92" s="230">
        <v>-50000000</v>
      </c>
      <c r="BL92" s="230">
        <v>-50000000</v>
      </c>
      <c r="BM92" s="230">
        <v>-50000000</v>
      </c>
      <c r="BN92" s="230">
        <v>-50000000</v>
      </c>
      <c r="BO92" s="230">
        <v>-50000000</v>
      </c>
      <c r="BP92" s="230">
        <v>-50000000</v>
      </c>
      <c r="BQ92" s="230">
        <v>-50000000</v>
      </c>
      <c r="BR92" s="230">
        <v>-50000000</v>
      </c>
      <c r="BS92" s="230">
        <v>-50000000</v>
      </c>
      <c r="BT92" s="230">
        <v>-50000000</v>
      </c>
      <c r="BU92" s="230">
        <v>-50000000</v>
      </c>
      <c r="BV92" s="230">
        <v>-50000000</v>
      </c>
      <c r="BW92" s="230">
        <v>-50000000</v>
      </c>
      <c r="BX92" s="230">
        <v>-50000000</v>
      </c>
      <c r="BY92" s="230">
        <v>-50000000</v>
      </c>
      <c r="BZ92" s="230">
        <v>-50000000</v>
      </c>
      <c r="CA92" s="230">
        <v>-50000000</v>
      </c>
      <c r="CB92" s="230">
        <v>-50000000</v>
      </c>
      <c r="CC92" s="230">
        <v>-50000000</v>
      </c>
      <c r="CD92" s="230">
        <v>-50000000</v>
      </c>
      <c r="CE92" s="230">
        <v>-50000000</v>
      </c>
      <c r="CF92" s="230">
        <v>-50000000</v>
      </c>
      <c r="CG92" s="230">
        <v>-50000000</v>
      </c>
      <c r="CH92" s="230">
        <v>-50000000</v>
      </c>
      <c r="CI92" s="230">
        <v>-50000000</v>
      </c>
      <c r="CJ92" s="230">
        <v>-50000000</v>
      </c>
      <c r="CK92" s="230">
        <v>-50000000</v>
      </c>
      <c r="CL92" s="230">
        <v>-50000000</v>
      </c>
      <c r="CM92" s="230">
        <v>-50000000</v>
      </c>
      <c r="CN92" s="230">
        <v>-50000000</v>
      </c>
      <c r="CO92" s="230">
        <v>-50000000</v>
      </c>
      <c r="CP92" s="230">
        <v>-50000000</v>
      </c>
      <c r="CQ92" s="230">
        <v>-50000000</v>
      </c>
      <c r="CR92" s="230">
        <v>-50000000</v>
      </c>
      <c r="CS92" s="230">
        <v>-50000000</v>
      </c>
      <c r="CT92" s="230">
        <v>-50000000</v>
      </c>
      <c r="CU92" s="230">
        <v>-50000000</v>
      </c>
      <c r="CV92" s="230">
        <v>-50000000</v>
      </c>
      <c r="CW92" s="230">
        <v>-50000000</v>
      </c>
      <c r="CX92" s="230">
        <v>-50000000</v>
      </c>
      <c r="CY92" s="230">
        <v>-50000000</v>
      </c>
      <c r="CZ92" s="230">
        <v>-50000000</v>
      </c>
      <c r="DA92" s="230">
        <v>-50000000</v>
      </c>
      <c r="DB92" s="230">
        <v>-50000000</v>
      </c>
      <c r="DC92" s="230">
        <v>-50000000</v>
      </c>
      <c r="DD92" s="230">
        <v>-50000000</v>
      </c>
      <c r="DE92" s="230">
        <v>-50000000</v>
      </c>
      <c r="DF92" s="230">
        <v>-50000000</v>
      </c>
      <c r="DG92" s="230">
        <v>-50000000</v>
      </c>
      <c r="DH92" s="230">
        <v>-50000000</v>
      </c>
      <c r="DI92" s="303">
        <f>'2021 BS'!D771</f>
        <v>-50000000</v>
      </c>
      <c r="DJ92" s="303">
        <f>'BS 3-8-22'!F771</f>
        <v>-50000000</v>
      </c>
      <c r="DK92" s="303">
        <f>'BS 3-8-22'!G771</f>
        <v>-50000000</v>
      </c>
      <c r="DL92" s="303">
        <f>'BS 3-8-22'!H771</f>
        <v>-50000000</v>
      </c>
      <c r="DM92" s="303">
        <f>'BS 3-8-22'!I771</f>
        <v>-50000000</v>
      </c>
      <c r="DN92" s="303">
        <f>'BS 3-8-22'!J771</f>
        <v>-50000000</v>
      </c>
      <c r="DO92" s="303">
        <f>'BS 3-8-22'!K771</f>
        <v>-50000000</v>
      </c>
      <c r="DP92" s="303">
        <f>'BS 3-8-22'!L771</f>
        <v>-50000000</v>
      </c>
      <c r="DQ92" s="303">
        <f>'BS 3-8-22'!M771</f>
        <v>-50000000</v>
      </c>
      <c r="DR92" s="303">
        <f>'BS 3-8-22'!N771</f>
        <v>-50000000</v>
      </c>
      <c r="DS92" s="303">
        <f>'BS 3-8-22'!O771</f>
        <v>-50000000</v>
      </c>
      <c r="DT92" s="303">
        <f>'BS 3-8-22'!P771</f>
        <v>-50000000</v>
      </c>
      <c r="DU92" s="303">
        <f>'BS 3-8-22'!Q771</f>
        <v>-50000000</v>
      </c>
      <c r="DV92" s="63"/>
      <c r="DW92" s="63"/>
    </row>
    <row r="93" spans="1:127" s="7" customFormat="1" ht="15" outlineLevel="1" x14ac:dyDescent="0.25">
      <c r="A93" s="77">
        <f t="shared" si="80"/>
        <v>86</v>
      </c>
      <c r="B93" s="199"/>
      <c r="C93" s="304">
        <v>221106</v>
      </c>
      <c r="D93" s="308" t="s">
        <v>1299</v>
      </c>
      <c r="E93" s="229"/>
      <c r="F93" s="229"/>
      <c r="G93" s="229"/>
      <c r="H93" s="229"/>
      <c r="I93" s="229"/>
      <c r="J93" s="229">
        <v>0</v>
      </c>
      <c r="K93" s="229">
        <v>0</v>
      </c>
      <c r="L93" s="229">
        <v>0</v>
      </c>
      <c r="M93" s="229">
        <v>0</v>
      </c>
      <c r="N93" s="229">
        <v>0</v>
      </c>
      <c r="O93" s="229">
        <v>0</v>
      </c>
      <c r="P93" s="229">
        <v>0</v>
      </c>
      <c r="Q93" s="229">
        <v>0</v>
      </c>
      <c r="R93" s="229">
        <v>0</v>
      </c>
      <c r="S93" s="229">
        <v>0</v>
      </c>
      <c r="T93" s="229">
        <v>0</v>
      </c>
      <c r="U93" s="229">
        <v>0</v>
      </c>
      <c r="V93" s="229">
        <v>0</v>
      </c>
      <c r="W93" s="229">
        <v>0</v>
      </c>
      <c r="X93" s="229">
        <v>0</v>
      </c>
      <c r="Y93" s="229">
        <v>-50000000</v>
      </c>
      <c r="Z93" s="229">
        <v>-50000000</v>
      </c>
      <c r="AA93" s="229">
        <v>-50000000</v>
      </c>
      <c r="AB93" s="229">
        <v>-50000000</v>
      </c>
      <c r="AC93" s="230">
        <v>-50000000</v>
      </c>
      <c r="AD93" s="230">
        <v>-50000000</v>
      </c>
      <c r="AE93" s="230">
        <v>-50000000</v>
      </c>
      <c r="AF93" s="230">
        <v>-50000000</v>
      </c>
      <c r="AG93" s="230">
        <v>-50000000</v>
      </c>
      <c r="AH93" s="230">
        <v>-50000000</v>
      </c>
      <c r="AI93" s="230">
        <v>-50000000</v>
      </c>
      <c r="AJ93" s="230">
        <v>-50000000</v>
      </c>
      <c r="AK93" s="230">
        <v>-50000000</v>
      </c>
      <c r="AL93" s="230">
        <v>-50000000</v>
      </c>
      <c r="AM93" s="230">
        <v>-50000000</v>
      </c>
      <c r="AN93" s="230">
        <v>-50000000</v>
      </c>
      <c r="AO93" s="230">
        <v>-50000000</v>
      </c>
      <c r="AP93" s="230">
        <v>-50000000</v>
      </c>
      <c r="AQ93" s="230">
        <v>-50000000</v>
      </c>
      <c r="AR93" s="230">
        <v>-50000000</v>
      </c>
      <c r="AS93" s="230">
        <v>-50000000</v>
      </c>
      <c r="AT93" s="230">
        <v>-50000000</v>
      </c>
      <c r="AU93" s="230">
        <v>-50000000</v>
      </c>
      <c r="AV93" s="230">
        <v>-50000000</v>
      </c>
      <c r="AW93" s="230">
        <v>-50000000</v>
      </c>
      <c r="AX93" s="230">
        <v>-50000000</v>
      </c>
      <c r="AY93" s="230">
        <v>-50000000</v>
      </c>
      <c r="AZ93" s="230">
        <v>-50000000</v>
      </c>
      <c r="BA93" s="230">
        <v>-50000000</v>
      </c>
      <c r="BB93" s="230">
        <v>-50000000</v>
      </c>
      <c r="BC93" s="230">
        <v>-50000000</v>
      </c>
      <c r="BD93" s="230">
        <v>-50000000</v>
      </c>
      <c r="BE93" s="230">
        <v>-50000000</v>
      </c>
      <c r="BF93" s="230">
        <v>-50000000</v>
      </c>
      <c r="BG93" s="230">
        <v>-50000000</v>
      </c>
      <c r="BH93" s="230">
        <v>-50000000</v>
      </c>
      <c r="BI93" s="230">
        <v>-50000000</v>
      </c>
      <c r="BJ93" s="230">
        <v>-50000000</v>
      </c>
      <c r="BK93" s="230">
        <v>-50000000</v>
      </c>
      <c r="BL93" s="230">
        <v>-50000000</v>
      </c>
      <c r="BM93" s="230">
        <v>-50000000</v>
      </c>
      <c r="BN93" s="230">
        <v>-50000000</v>
      </c>
      <c r="BO93" s="230">
        <v>-50000000</v>
      </c>
      <c r="BP93" s="230">
        <v>-50000000</v>
      </c>
      <c r="BQ93" s="230">
        <v>-50000000</v>
      </c>
      <c r="BR93" s="230">
        <v>-50000000</v>
      </c>
      <c r="BS93" s="230">
        <v>-50000000</v>
      </c>
      <c r="BT93" s="230">
        <v>-50000000</v>
      </c>
      <c r="BU93" s="230">
        <v>-50000000</v>
      </c>
      <c r="BV93" s="230">
        <v>-50000000</v>
      </c>
      <c r="BW93" s="230">
        <v>-50000000</v>
      </c>
      <c r="BX93" s="230">
        <v>-50000000</v>
      </c>
      <c r="BY93" s="230">
        <v>-50000000</v>
      </c>
      <c r="BZ93" s="230">
        <v>-50000000</v>
      </c>
      <c r="CA93" s="230">
        <v>-50000000</v>
      </c>
      <c r="CB93" s="230">
        <v>-50000000</v>
      </c>
      <c r="CC93" s="230">
        <v>-50000000</v>
      </c>
      <c r="CD93" s="230">
        <v>-50000000</v>
      </c>
      <c r="CE93" s="230">
        <v>-50000000</v>
      </c>
      <c r="CF93" s="230">
        <v>-50000000</v>
      </c>
      <c r="CG93" s="230">
        <v>-50000000</v>
      </c>
      <c r="CH93" s="230">
        <v>-50000000</v>
      </c>
      <c r="CI93" s="230">
        <v>-50000000</v>
      </c>
      <c r="CJ93" s="230">
        <v>-50000000</v>
      </c>
      <c r="CK93" s="230">
        <v>-50000000</v>
      </c>
      <c r="CL93" s="230">
        <v>-50000000</v>
      </c>
      <c r="CM93" s="230">
        <v>-50000000</v>
      </c>
      <c r="CN93" s="230">
        <v>-50000000</v>
      </c>
      <c r="CO93" s="230">
        <v>-50000000</v>
      </c>
      <c r="CP93" s="230">
        <v>-50000000</v>
      </c>
      <c r="CQ93" s="230">
        <v>-50000000</v>
      </c>
      <c r="CR93" s="230">
        <v>-50000000</v>
      </c>
      <c r="CS93" s="230">
        <v>-50000000</v>
      </c>
      <c r="CT93" s="230">
        <v>-50000000</v>
      </c>
      <c r="CU93" s="230">
        <v>-50000000</v>
      </c>
      <c r="CV93" s="230">
        <v>-50000000</v>
      </c>
      <c r="CW93" s="230">
        <v>-50000000</v>
      </c>
      <c r="CX93" s="230">
        <v>-50000000</v>
      </c>
      <c r="CY93" s="230">
        <v>-50000000</v>
      </c>
      <c r="CZ93" s="230">
        <v>-50000000</v>
      </c>
      <c r="DA93" s="230">
        <v>-50000000</v>
      </c>
      <c r="DB93" s="230">
        <v>-50000000</v>
      </c>
      <c r="DC93" s="230">
        <v>-50000000</v>
      </c>
      <c r="DD93" s="230">
        <v>-50000000</v>
      </c>
      <c r="DE93" s="230">
        <v>-50000000</v>
      </c>
      <c r="DF93" s="230">
        <v>-50000000</v>
      </c>
      <c r="DG93" s="230">
        <v>-50000000</v>
      </c>
      <c r="DH93" s="230">
        <v>-50000000</v>
      </c>
      <c r="DI93" s="303">
        <f>'2021 BS'!D772</f>
        <v>-50000000</v>
      </c>
      <c r="DJ93" s="303">
        <f>'BS 3-8-22'!F772</f>
        <v>-50000000</v>
      </c>
      <c r="DK93" s="303">
        <f>'BS 3-8-22'!G772</f>
        <v>-50000000</v>
      </c>
      <c r="DL93" s="303">
        <f>'BS 3-8-22'!H772</f>
        <v>-50000000</v>
      </c>
      <c r="DM93" s="303">
        <f>'BS 3-8-22'!I772</f>
        <v>-50000000</v>
      </c>
      <c r="DN93" s="303">
        <f>'BS 3-8-22'!J772</f>
        <v>-50000000</v>
      </c>
      <c r="DO93" s="303">
        <f>'BS 3-8-22'!K772</f>
        <v>-50000000</v>
      </c>
      <c r="DP93" s="303">
        <f>'BS 3-8-22'!L772</f>
        <v>-50000000</v>
      </c>
      <c r="DQ93" s="303">
        <f>'BS 3-8-22'!M772</f>
        <v>-50000000</v>
      </c>
      <c r="DR93" s="303">
        <f>'BS 3-8-22'!N772</f>
        <v>-50000000</v>
      </c>
      <c r="DS93" s="303">
        <f>'BS 3-8-22'!O772</f>
        <v>-50000000</v>
      </c>
      <c r="DT93" s="303">
        <f>'BS 3-8-22'!P772</f>
        <v>-50000000</v>
      </c>
      <c r="DU93" s="303">
        <f>'BS 3-8-22'!Q772</f>
        <v>-50000000</v>
      </c>
      <c r="DV93" s="63"/>
      <c r="DW93" s="63"/>
    </row>
    <row r="94" spans="1:127" s="7" customFormat="1" ht="15" outlineLevel="1" x14ac:dyDescent="0.25">
      <c r="A94" s="77">
        <f t="shared" si="80"/>
        <v>87</v>
      </c>
      <c r="B94" s="199"/>
      <c r="C94" s="304">
        <v>221107</v>
      </c>
      <c r="D94" s="308" t="s">
        <v>1500</v>
      </c>
      <c r="E94" s="306"/>
      <c r="F94" s="306"/>
      <c r="G94" s="306"/>
      <c r="H94" s="306"/>
      <c r="I94" s="306"/>
      <c r="J94" s="306"/>
      <c r="K94" s="306"/>
      <c r="L94" s="306"/>
      <c r="M94" s="306"/>
      <c r="N94" s="306"/>
      <c r="O94" s="306"/>
      <c r="P94" s="306"/>
      <c r="Q94" s="306"/>
      <c r="R94" s="306"/>
      <c r="S94" s="306"/>
      <c r="T94" s="306"/>
      <c r="U94" s="306"/>
      <c r="V94" s="306"/>
      <c r="W94" s="306"/>
      <c r="X94" s="306"/>
      <c r="Y94" s="306"/>
      <c r="Z94" s="306"/>
      <c r="AA94" s="306"/>
      <c r="AB94" s="306"/>
      <c r="AC94" s="303"/>
      <c r="AD94" s="303"/>
      <c r="AE94" s="303"/>
      <c r="AF94" s="303"/>
      <c r="AG94" s="303"/>
      <c r="AH94" s="303"/>
      <c r="AI94" s="303"/>
      <c r="AJ94" s="303"/>
      <c r="AK94" s="303"/>
      <c r="AL94" s="303"/>
      <c r="AM94" s="303"/>
      <c r="AN94" s="303"/>
      <c r="AO94" s="303"/>
      <c r="AP94" s="303"/>
      <c r="AQ94" s="303"/>
      <c r="AR94" s="303"/>
      <c r="AS94" s="303"/>
      <c r="AT94" s="303"/>
      <c r="AU94" s="303"/>
      <c r="AV94" s="303"/>
      <c r="AW94" s="303"/>
      <c r="AX94" s="303"/>
      <c r="AY94" s="303"/>
      <c r="AZ94" s="303"/>
      <c r="BA94" s="303">
        <v>0</v>
      </c>
      <c r="BB94" s="303">
        <v>0</v>
      </c>
      <c r="BC94" s="303">
        <v>0</v>
      </c>
      <c r="BD94" s="303">
        <v>0</v>
      </c>
      <c r="BE94" s="303">
        <v>0</v>
      </c>
      <c r="BF94" s="303">
        <v>0</v>
      </c>
      <c r="BG94" s="303">
        <v>0</v>
      </c>
      <c r="BH94" s="303">
        <v>0</v>
      </c>
      <c r="BI94" s="303">
        <v>0</v>
      </c>
      <c r="BJ94" s="303">
        <v>0</v>
      </c>
      <c r="BK94" s="303">
        <v>0</v>
      </c>
      <c r="BL94" s="303">
        <v>0</v>
      </c>
      <c r="BM94" s="303">
        <v>-75000000</v>
      </c>
      <c r="BN94" s="303">
        <v>-75000000</v>
      </c>
      <c r="BO94" s="303">
        <v>-75000000</v>
      </c>
      <c r="BP94" s="303">
        <v>-75000000</v>
      </c>
      <c r="BQ94" s="303">
        <v>-75000000</v>
      </c>
      <c r="BR94" s="303">
        <v>-75000000</v>
      </c>
      <c r="BS94" s="303">
        <v>-75000000</v>
      </c>
      <c r="BT94" s="303">
        <v>-75000000</v>
      </c>
      <c r="BU94" s="303">
        <v>-75000000</v>
      </c>
      <c r="BV94" s="303">
        <v>-75000000</v>
      </c>
      <c r="BW94" s="303">
        <v>-75000000</v>
      </c>
      <c r="BX94" s="303">
        <v>-75000000</v>
      </c>
      <c r="BY94" s="303">
        <v>-75000000</v>
      </c>
      <c r="BZ94" s="303">
        <v>-75000000</v>
      </c>
      <c r="CA94" s="303">
        <v>-75000000</v>
      </c>
      <c r="CB94" s="303">
        <v>-75000000</v>
      </c>
      <c r="CC94" s="303">
        <v>-75000000</v>
      </c>
      <c r="CD94" s="303">
        <v>-75000000</v>
      </c>
      <c r="CE94" s="303">
        <v>-75000000</v>
      </c>
      <c r="CF94" s="303">
        <v>-75000000</v>
      </c>
      <c r="CG94" s="303">
        <v>-75000000</v>
      </c>
      <c r="CH94" s="303">
        <v>-75000000</v>
      </c>
      <c r="CI94" s="303">
        <v>-75000000</v>
      </c>
      <c r="CJ94" s="303">
        <v>-75000000</v>
      </c>
      <c r="CK94" s="303">
        <v>0</v>
      </c>
      <c r="CL94" s="303"/>
      <c r="CM94" s="303"/>
      <c r="CN94" s="303"/>
      <c r="CO94" s="303"/>
      <c r="CP94" s="303"/>
      <c r="CQ94" s="303"/>
      <c r="CR94" s="303"/>
      <c r="CS94" s="303"/>
      <c r="CT94" s="303"/>
      <c r="CU94" s="303"/>
      <c r="CV94" s="303"/>
      <c r="CW94" s="303"/>
      <c r="CX94" s="303"/>
      <c r="CY94" s="303"/>
      <c r="CZ94" s="303"/>
      <c r="DA94" s="303"/>
      <c r="DB94" s="303"/>
      <c r="DC94" s="303"/>
      <c r="DD94" s="303"/>
      <c r="DE94" s="303"/>
      <c r="DF94" s="303"/>
      <c r="DG94" s="303"/>
      <c r="DH94" s="303"/>
      <c r="DI94" s="303"/>
      <c r="DJ94" s="303"/>
      <c r="DK94" s="303"/>
      <c r="DL94" s="303"/>
      <c r="DM94" s="303"/>
      <c r="DN94" s="303"/>
      <c r="DO94" s="303"/>
      <c r="DP94" s="303"/>
      <c r="DQ94" s="303"/>
      <c r="DR94" s="303"/>
      <c r="DS94" s="303"/>
      <c r="DT94" s="303"/>
      <c r="DU94" s="303"/>
      <c r="DV94" s="63"/>
      <c r="DW94" s="63"/>
    </row>
    <row r="95" spans="1:127" s="7" customFormat="1" ht="15" outlineLevel="1" x14ac:dyDescent="0.25">
      <c r="A95" s="77">
        <f t="shared" si="80"/>
        <v>88</v>
      </c>
      <c r="B95" s="199"/>
      <c r="C95" s="304">
        <v>221108</v>
      </c>
      <c r="D95" s="308" t="s">
        <v>1502</v>
      </c>
      <c r="E95" s="306"/>
      <c r="F95" s="306"/>
      <c r="G95" s="306"/>
      <c r="H95" s="306"/>
      <c r="I95" s="306"/>
      <c r="J95" s="306"/>
      <c r="K95" s="306"/>
      <c r="L95" s="306"/>
      <c r="M95" s="306"/>
      <c r="N95" s="306"/>
      <c r="O95" s="306"/>
      <c r="P95" s="306"/>
      <c r="Q95" s="306"/>
      <c r="R95" s="306"/>
      <c r="S95" s="306"/>
      <c r="T95" s="306"/>
      <c r="U95" s="306"/>
      <c r="V95" s="306"/>
      <c r="W95" s="306"/>
      <c r="X95" s="306"/>
      <c r="Y95" s="306"/>
      <c r="Z95" s="306"/>
      <c r="AA95" s="306"/>
      <c r="AB95" s="306"/>
      <c r="AC95" s="303"/>
      <c r="AD95" s="303"/>
      <c r="AE95" s="303"/>
      <c r="AF95" s="303"/>
      <c r="AG95" s="303"/>
      <c r="AH95" s="303"/>
      <c r="AI95" s="303"/>
      <c r="AJ95" s="303"/>
      <c r="AK95" s="303"/>
      <c r="AL95" s="303"/>
      <c r="AM95" s="303"/>
      <c r="AN95" s="303"/>
      <c r="AO95" s="303"/>
      <c r="AP95" s="303"/>
      <c r="AQ95" s="303"/>
      <c r="AR95" s="303"/>
      <c r="AS95" s="303"/>
      <c r="AT95" s="303"/>
      <c r="AU95" s="303"/>
      <c r="AV95" s="303"/>
      <c r="AW95" s="303"/>
      <c r="AX95" s="303"/>
      <c r="AY95" s="303"/>
      <c r="AZ95" s="303"/>
      <c r="BA95" s="303">
        <v>0</v>
      </c>
      <c r="BB95" s="303">
        <v>0</v>
      </c>
      <c r="BC95" s="303">
        <v>0</v>
      </c>
      <c r="BD95" s="303">
        <v>0</v>
      </c>
      <c r="BE95" s="303">
        <v>0</v>
      </c>
      <c r="BF95" s="303">
        <v>0</v>
      </c>
      <c r="BG95" s="303">
        <v>0</v>
      </c>
      <c r="BH95" s="303">
        <v>0</v>
      </c>
      <c r="BI95" s="303">
        <v>0</v>
      </c>
      <c r="BJ95" s="303">
        <v>0</v>
      </c>
      <c r="BK95" s="303">
        <v>0</v>
      </c>
      <c r="BL95" s="303">
        <v>0</v>
      </c>
      <c r="BM95" s="303">
        <v>-35000000</v>
      </c>
      <c r="BN95" s="303">
        <v>-35000000</v>
      </c>
      <c r="BO95" s="303">
        <v>-35000000</v>
      </c>
      <c r="BP95" s="303">
        <v>-35000000</v>
      </c>
      <c r="BQ95" s="303">
        <v>-35000000</v>
      </c>
      <c r="BR95" s="303">
        <v>-35000000</v>
      </c>
      <c r="BS95" s="303">
        <v>-35000000</v>
      </c>
      <c r="BT95" s="303">
        <v>-35000000</v>
      </c>
      <c r="BU95" s="303">
        <v>-35000000</v>
      </c>
      <c r="BV95" s="303">
        <v>-35000000</v>
      </c>
      <c r="BW95" s="303">
        <v>-35000000</v>
      </c>
      <c r="BX95" s="303">
        <v>-35000000</v>
      </c>
      <c r="BY95" s="303">
        <v>-35000000</v>
      </c>
      <c r="BZ95" s="303">
        <v>-35000000</v>
      </c>
      <c r="CA95" s="303">
        <v>-35000000</v>
      </c>
      <c r="CB95" s="303">
        <v>-35000000</v>
      </c>
      <c r="CC95" s="303">
        <v>-35000000</v>
      </c>
      <c r="CD95" s="303">
        <v>-35000000</v>
      </c>
      <c r="CE95" s="303">
        <v>-35000000</v>
      </c>
      <c r="CF95" s="303">
        <v>-35000000</v>
      </c>
      <c r="CG95" s="303">
        <v>-35000000</v>
      </c>
      <c r="CH95" s="303">
        <v>-35000000</v>
      </c>
      <c r="CI95" s="303">
        <v>-35000000</v>
      </c>
      <c r="CJ95" s="303">
        <v>-35000000</v>
      </c>
      <c r="CK95" s="303">
        <v>-35000000</v>
      </c>
      <c r="CL95" s="303">
        <v>-35000000</v>
      </c>
      <c r="CM95" s="303">
        <v>-35000000</v>
      </c>
      <c r="CN95" s="303">
        <v>-35000000</v>
      </c>
      <c r="CO95" s="303">
        <v>-35000000</v>
      </c>
      <c r="CP95" s="303">
        <v>-35000000</v>
      </c>
      <c r="CQ95" s="303">
        <v>-35000000</v>
      </c>
      <c r="CR95" s="303">
        <v>-35000000</v>
      </c>
      <c r="CS95" s="303">
        <v>-35000000</v>
      </c>
      <c r="CT95" s="303">
        <v>-35000000</v>
      </c>
      <c r="CU95" s="303">
        <v>-35000000</v>
      </c>
      <c r="CV95" s="303">
        <v>-35000000</v>
      </c>
      <c r="CW95" s="303">
        <v>-35000000</v>
      </c>
      <c r="CX95" s="303">
        <v>-35000000</v>
      </c>
      <c r="CY95" s="303">
        <v>-35000000</v>
      </c>
      <c r="CZ95" s="303">
        <v>-35000000</v>
      </c>
      <c r="DA95" s="303">
        <v>-35000000</v>
      </c>
      <c r="DB95" s="303">
        <v>-35000000</v>
      </c>
      <c r="DC95" s="303">
        <v>-35000000</v>
      </c>
      <c r="DD95" s="303">
        <v>-35000000</v>
      </c>
      <c r="DE95" s="303">
        <v>-35000000</v>
      </c>
      <c r="DF95" s="303">
        <v>-35000000</v>
      </c>
      <c r="DG95" s="303">
        <v>-35000000</v>
      </c>
      <c r="DH95" s="303">
        <v>-35000000</v>
      </c>
      <c r="DI95" s="303">
        <f>'BS 3-8-22'!D773</f>
        <v>-35000000</v>
      </c>
      <c r="DJ95" s="303">
        <f>'BS 3-8-22'!F773</f>
        <v>-35000000</v>
      </c>
      <c r="DK95" s="303">
        <f>'BS 3-8-22'!G773</f>
        <v>-35000000</v>
      </c>
      <c r="DL95" s="303">
        <f>'BS 3-8-22'!H773</f>
        <v>-35000000</v>
      </c>
      <c r="DM95" s="303">
        <f>'BS 3-8-22'!I773</f>
        <v>-35000000</v>
      </c>
      <c r="DN95" s="303">
        <f>'BS 3-8-22'!J773</f>
        <v>-35000000</v>
      </c>
      <c r="DO95" s="303">
        <f>'BS 3-8-22'!K773</f>
        <v>-35000000</v>
      </c>
      <c r="DP95" s="303">
        <f>'BS 3-8-22'!L773</f>
        <v>-35000000</v>
      </c>
      <c r="DQ95" s="303">
        <f>'BS 3-8-22'!M773</f>
        <v>-35000000</v>
      </c>
      <c r="DR95" s="303">
        <f>'BS 3-8-22'!N773</f>
        <v>-35000000</v>
      </c>
      <c r="DS95" s="303">
        <f>'BS 3-8-22'!O773</f>
        <v>-35000000</v>
      </c>
      <c r="DT95" s="303">
        <f>'BS 3-8-22'!P773</f>
        <v>-35000000</v>
      </c>
      <c r="DU95" s="303">
        <f>'BS 3-8-22'!Q773</f>
        <v>-35000000</v>
      </c>
      <c r="DV95" s="63"/>
      <c r="DW95" s="63"/>
    </row>
    <row r="96" spans="1:127" s="7" customFormat="1" ht="15" outlineLevel="1" x14ac:dyDescent="0.25">
      <c r="A96" s="77">
        <f t="shared" si="80"/>
        <v>89</v>
      </c>
      <c r="B96" s="199"/>
      <c r="C96" s="304">
        <v>221109</v>
      </c>
      <c r="D96" s="308" t="s">
        <v>1504</v>
      </c>
      <c r="E96" s="306"/>
      <c r="F96" s="306"/>
      <c r="G96" s="306"/>
      <c r="H96" s="306"/>
      <c r="I96" s="306"/>
      <c r="J96" s="306"/>
      <c r="K96" s="306"/>
      <c r="L96" s="306"/>
      <c r="M96" s="306"/>
      <c r="N96" s="306"/>
      <c r="O96" s="306"/>
      <c r="P96" s="306"/>
      <c r="Q96" s="306"/>
      <c r="R96" s="306"/>
      <c r="S96" s="306"/>
      <c r="T96" s="306"/>
      <c r="U96" s="306"/>
      <c r="V96" s="306"/>
      <c r="W96" s="306"/>
      <c r="X96" s="306"/>
      <c r="Y96" s="306"/>
      <c r="Z96" s="306"/>
      <c r="AA96" s="306"/>
      <c r="AB96" s="306"/>
      <c r="AC96" s="303"/>
      <c r="AD96" s="303"/>
      <c r="AE96" s="303"/>
      <c r="AF96" s="303"/>
      <c r="AG96" s="303"/>
      <c r="AH96" s="303"/>
      <c r="AI96" s="303"/>
      <c r="AJ96" s="303"/>
      <c r="AK96" s="303"/>
      <c r="AL96" s="303"/>
      <c r="AM96" s="303"/>
      <c r="AN96" s="303"/>
      <c r="AO96" s="303"/>
      <c r="AP96" s="303"/>
      <c r="AQ96" s="303"/>
      <c r="AR96" s="303"/>
      <c r="AS96" s="303"/>
      <c r="AT96" s="303"/>
      <c r="AU96" s="303"/>
      <c r="AV96" s="303"/>
      <c r="AW96" s="303"/>
      <c r="AX96" s="303"/>
      <c r="AY96" s="303"/>
      <c r="AZ96" s="303"/>
      <c r="BA96" s="303">
        <v>0</v>
      </c>
      <c r="BB96" s="303">
        <v>0</v>
      </c>
      <c r="BC96" s="303">
        <v>0</v>
      </c>
      <c r="BD96" s="303">
        <v>0</v>
      </c>
      <c r="BE96" s="303">
        <v>0</v>
      </c>
      <c r="BF96" s="303">
        <v>0</v>
      </c>
      <c r="BG96" s="303">
        <v>0</v>
      </c>
      <c r="BH96" s="303">
        <v>0</v>
      </c>
      <c r="BI96" s="303">
        <v>0</v>
      </c>
      <c r="BJ96" s="303">
        <v>0</v>
      </c>
      <c r="BK96" s="303">
        <v>0</v>
      </c>
      <c r="BL96" s="303">
        <v>0</v>
      </c>
      <c r="BM96" s="303">
        <v>-40000000</v>
      </c>
      <c r="BN96" s="303">
        <v>-40000000</v>
      </c>
      <c r="BO96" s="303">
        <v>-40000000</v>
      </c>
      <c r="BP96" s="303">
        <v>-40000000</v>
      </c>
      <c r="BQ96" s="303">
        <v>-40000000</v>
      </c>
      <c r="BR96" s="303">
        <v>-40000000</v>
      </c>
      <c r="BS96" s="303">
        <v>-40000000</v>
      </c>
      <c r="BT96" s="303">
        <v>-40000000</v>
      </c>
      <c r="BU96" s="303">
        <v>-40000000</v>
      </c>
      <c r="BV96" s="303">
        <v>-40000000</v>
      </c>
      <c r="BW96" s="303">
        <v>-40000000</v>
      </c>
      <c r="BX96" s="303">
        <v>-40000000</v>
      </c>
      <c r="BY96" s="303">
        <v>-40000000</v>
      </c>
      <c r="BZ96" s="303">
        <v>-40000000</v>
      </c>
      <c r="CA96" s="303">
        <v>-40000000</v>
      </c>
      <c r="CB96" s="303">
        <v>-40000000</v>
      </c>
      <c r="CC96" s="303">
        <v>-40000000</v>
      </c>
      <c r="CD96" s="303">
        <v>-40000000</v>
      </c>
      <c r="CE96" s="303">
        <v>-40000000</v>
      </c>
      <c r="CF96" s="303">
        <v>-40000000</v>
      </c>
      <c r="CG96" s="303">
        <v>-40000000</v>
      </c>
      <c r="CH96" s="303">
        <v>-40000000</v>
      </c>
      <c r="CI96" s="303">
        <v>-40000000</v>
      </c>
      <c r="CJ96" s="303">
        <v>-40000000</v>
      </c>
      <c r="CK96" s="303">
        <v>-40000000</v>
      </c>
      <c r="CL96" s="303">
        <v>-40000000</v>
      </c>
      <c r="CM96" s="303">
        <v>-40000000</v>
      </c>
      <c r="CN96" s="303">
        <v>-40000000</v>
      </c>
      <c r="CO96" s="303">
        <v>-40000000</v>
      </c>
      <c r="CP96" s="303">
        <v>-40000000</v>
      </c>
      <c r="CQ96" s="303">
        <v>-40000000</v>
      </c>
      <c r="CR96" s="303">
        <v>-40000000</v>
      </c>
      <c r="CS96" s="303">
        <v>-40000000</v>
      </c>
      <c r="CT96" s="303">
        <v>-40000000</v>
      </c>
      <c r="CU96" s="303">
        <v>-40000000</v>
      </c>
      <c r="CV96" s="303">
        <v>-40000000</v>
      </c>
      <c r="CW96" s="303">
        <v>-40000000</v>
      </c>
      <c r="CX96" s="303">
        <v>-40000000</v>
      </c>
      <c r="CY96" s="303">
        <v>-40000000</v>
      </c>
      <c r="CZ96" s="303">
        <v>-40000000</v>
      </c>
      <c r="DA96" s="303">
        <v>-40000000</v>
      </c>
      <c r="DB96" s="303">
        <v>-40000000</v>
      </c>
      <c r="DC96" s="303">
        <v>-40000000</v>
      </c>
      <c r="DD96" s="303">
        <v>-40000000</v>
      </c>
      <c r="DE96" s="303">
        <v>-40000000</v>
      </c>
      <c r="DF96" s="303">
        <v>-40000000</v>
      </c>
      <c r="DG96" s="303">
        <v>-40000000</v>
      </c>
      <c r="DH96" s="303">
        <v>-40000000</v>
      </c>
      <c r="DI96" s="303">
        <f>'BS 3-8-22'!D774</f>
        <v>-40000000</v>
      </c>
      <c r="DJ96" s="303">
        <f>'BS 3-8-22'!F774</f>
        <v>-40000000</v>
      </c>
      <c r="DK96" s="303">
        <f>'BS 3-8-22'!G774</f>
        <v>-40000000</v>
      </c>
      <c r="DL96" s="303">
        <f>'BS 3-8-22'!H774</f>
        <v>-40000000</v>
      </c>
      <c r="DM96" s="303">
        <f>'BS 3-8-22'!I774</f>
        <v>-40000000</v>
      </c>
      <c r="DN96" s="303">
        <f>'BS 3-8-22'!J774</f>
        <v>-40000000</v>
      </c>
      <c r="DO96" s="303">
        <f>'BS 3-8-22'!K774</f>
        <v>-40000000</v>
      </c>
      <c r="DP96" s="303">
        <f>'BS 3-8-22'!L774</f>
        <v>-40000000</v>
      </c>
      <c r="DQ96" s="303">
        <f>'BS 3-8-22'!M774</f>
        <v>-40000000</v>
      </c>
      <c r="DR96" s="303">
        <f>'BS 3-8-22'!N774</f>
        <v>-40000000</v>
      </c>
      <c r="DS96" s="303">
        <f>'BS 3-8-22'!O774</f>
        <v>-40000000</v>
      </c>
      <c r="DT96" s="303">
        <f>'BS 3-8-22'!P774</f>
        <v>-40000000</v>
      </c>
      <c r="DU96" s="303">
        <f>'BS 3-8-22'!Q774</f>
        <v>-40000000</v>
      </c>
      <c r="DV96" s="63"/>
      <c r="DW96" s="63"/>
    </row>
    <row r="97" spans="1:127" s="7" customFormat="1" ht="15" outlineLevel="1" x14ac:dyDescent="0.25">
      <c r="A97" s="77">
        <f t="shared" si="80"/>
        <v>90</v>
      </c>
      <c r="B97" s="199"/>
      <c r="C97" s="304">
        <v>221110</v>
      </c>
      <c r="D97" s="308" t="s">
        <v>2041</v>
      </c>
      <c r="E97" s="306"/>
      <c r="F97" s="306"/>
      <c r="G97" s="306"/>
      <c r="H97" s="306"/>
      <c r="I97" s="306"/>
      <c r="J97" s="306"/>
      <c r="K97" s="306"/>
      <c r="L97" s="306"/>
      <c r="M97" s="306"/>
      <c r="N97" s="306"/>
      <c r="O97" s="306"/>
      <c r="P97" s="306"/>
      <c r="Q97" s="306"/>
      <c r="R97" s="306"/>
      <c r="S97" s="306"/>
      <c r="T97" s="306"/>
      <c r="U97" s="306"/>
      <c r="V97" s="306"/>
      <c r="W97" s="306"/>
      <c r="X97" s="306"/>
      <c r="Y97" s="306"/>
      <c r="Z97" s="306"/>
      <c r="AA97" s="306"/>
      <c r="AB97" s="306"/>
      <c r="AC97" s="303"/>
      <c r="AD97" s="303"/>
      <c r="AE97" s="303"/>
      <c r="AF97" s="303"/>
      <c r="AG97" s="303"/>
      <c r="AH97" s="303"/>
      <c r="AI97" s="303"/>
      <c r="AJ97" s="303"/>
      <c r="AK97" s="303"/>
      <c r="AL97" s="303"/>
      <c r="AM97" s="303"/>
      <c r="AN97" s="303"/>
      <c r="AO97" s="303"/>
      <c r="AP97" s="303"/>
      <c r="AQ97" s="303"/>
      <c r="AR97" s="303"/>
      <c r="AS97" s="303"/>
      <c r="AT97" s="303"/>
      <c r="AU97" s="303"/>
      <c r="AV97" s="303"/>
      <c r="AW97" s="303"/>
      <c r="AX97" s="303"/>
      <c r="AY97" s="303"/>
      <c r="AZ97" s="303"/>
      <c r="BA97" s="303"/>
      <c r="BB97" s="303"/>
      <c r="BC97" s="303"/>
      <c r="BD97" s="303"/>
      <c r="BE97" s="303"/>
      <c r="BF97" s="303"/>
      <c r="BG97" s="303"/>
      <c r="BH97" s="303"/>
      <c r="BI97" s="303"/>
      <c r="BJ97" s="303"/>
      <c r="BK97" s="303"/>
      <c r="BL97" s="303"/>
      <c r="BM97" s="303"/>
      <c r="BN97" s="303"/>
      <c r="BO97" s="303"/>
      <c r="BP97" s="303"/>
      <c r="BQ97" s="303"/>
      <c r="BR97" s="303"/>
      <c r="BS97" s="303"/>
      <c r="BT97" s="303"/>
      <c r="BU97" s="303"/>
      <c r="BV97" s="303"/>
      <c r="BW97" s="303"/>
      <c r="BX97" s="303"/>
      <c r="BY97" s="303"/>
      <c r="BZ97" s="303">
        <v>-25000000</v>
      </c>
      <c r="CA97" s="303">
        <v>-25000000</v>
      </c>
      <c r="CB97" s="303">
        <v>-25000000</v>
      </c>
      <c r="CC97" s="303">
        <v>-25000000</v>
      </c>
      <c r="CD97" s="303">
        <v>-25000000</v>
      </c>
      <c r="CE97" s="303">
        <v>-25000000</v>
      </c>
      <c r="CF97" s="303">
        <v>-25000000</v>
      </c>
      <c r="CG97" s="303">
        <v>-25000000</v>
      </c>
      <c r="CH97" s="303">
        <v>-25000000</v>
      </c>
      <c r="CI97" s="303">
        <v>-25000000</v>
      </c>
      <c r="CJ97" s="303">
        <v>-25000000</v>
      </c>
      <c r="CK97" s="303">
        <v>-25000000</v>
      </c>
      <c r="CL97" s="303">
        <v>-25000000</v>
      </c>
      <c r="CM97" s="303">
        <v>-25000000</v>
      </c>
      <c r="CN97" s="303">
        <v>-25000000</v>
      </c>
      <c r="CO97" s="303">
        <v>-25000000</v>
      </c>
      <c r="CP97" s="303">
        <v>-25000000</v>
      </c>
      <c r="CQ97" s="303">
        <v>-25000000</v>
      </c>
      <c r="CR97" s="303">
        <v>-25000000</v>
      </c>
      <c r="CS97" s="303">
        <v>-25000000</v>
      </c>
      <c r="CT97" s="303">
        <v>-25000000</v>
      </c>
      <c r="CU97" s="303">
        <v>-25000000</v>
      </c>
      <c r="CV97" s="303">
        <v>-25000000</v>
      </c>
      <c r="CW97" s="303">
        <v>-25000000</v>
      </c>
      <c r="CX97" s="303">
        <v>-25000000</v>
      </c>
      <c r="CY97" s="303">
        <v>-25000000</v>
      </c>
      <c r="CZ97" s="303">
        <v>-25000000</v>
      </c>
      <c r="DA97" s="303">
        <v>-25000000</v>
      </c>
      <c r="DB97" s="303">
        <v>-25000000</v>
      </c>
      <c r="DC97" s="303">
        <v>-25000000</v>
      </c>
      <c r="DD97" s="303">
        <v>-25000000</v>
      </c>
      <c r="DE97" s="303">
        <v>-25000000</v>
      </c>
      <c r="DF97" s="303">
        <v>-25000000</v>
      </c>
      <c r="DG97" s="303">
        <v>-25000000</v>
      </c>
      <c r="DH97" s="303">
        <v>-25000000</v>
      </c>
      <c r="DI97" s="303">
        <f>'BS 3-8-22'!D775</f>
        <v>-25000000</v>
      </c>
      <c r="DJ97" s="303">
        <f>'BS 3-8-22'!F775</f>
        <v>-25000000</v>
      </c>
      <c r="DK97" s="303">
        <f>'BS 3-8-22'!G775</f>
        <v>-25000000</v>
      </c>
      <c r="DL97" s="303">
        <f>'BS 3-8-22'!H775</f>
        <v>-25000000</v>
      </c>
      <c r="DM97" s="303">
        <f>'BS 3-8-22'!I775</f>
        <v>-25000000</v>
      </c>
      <c r="DN97" s="303">
        <f>'BS 3-8-22'!J775</f>
        <v>-25000000</v>
      </c>
      <c r="DO97" s="303">
        <f>'BS 3-8-22'!K775</f>
        <v>-25000000</v>
      </c>
      <c r="DP97" s="303">
        <f>'BS 3-8-22'!L775</f>
        <v>-25000000</v>
      </c>
      <c r="DQ97" s="303">
        <f>'BS 3-8-22'!M775</f>
        <v>-25000000</v>
      </c>
      <c r="DR97" s="303">
        <f>'BS 3-8-22'!N775</f>
        <v>-25000000</v>
      </c>
      <c r="DS97" s="303">
        <f>'BS 3-8-22'!O775</f>
        <v>-25000000</v>
      </c>
      <c r="DT97" s="303">
        <f>'BS 3-8-22'!P775</f>
        <v>-25000000</v>
      </c>
      <c r="DU97" s="303">
        <f>'BS 3-8-22'!Q775</f>
        <v>-25000000</v>
      </c>
      <c r="DV97" s="63"/>
      <c r="DW97" s="63"/>
    </row>
    <row r="98" spans="1:127" s="7" customFormat="1" ht="15" outlineLevel="1" x14ac:dyDescent="0.25">
      <c r="A98" s="77">
        <f t="shared" si="80"/>
        <v>91</v>
      </c>
      <c r="B98" s="199"/>
      <c r="C98" s="304">
        <v>221112</v>
      </c>
      <c r="D98" s="308" t="s">
        <v>2043</v>
      </c>
      <c r="E98" s="306"/>
      <c r="F98" s="306"/>
      <c r="G98" s="306"/>
      <c r="H98" s="306"/>
      <c r="I98" s="306"/>
      <c r="J98" s="306"/>
      <c r="K98" s="306"/>
      <c r="L98" s="306"/>
      <c r="M98" s="306"/>
      <c r="N98" s="306"/>
      <c r="O98" s="306"/>
      <c r="P98" s="306"/>
      <c r="Q98" s="306"/>
      <c r="R98" s="306"/>
      <c r="S98" s="306"/>
      <c r="T98" s="306"/>
      <c r="U98" s="306"/>
      <c r="V98" s="306"/>
      <c r="W98" s="306"/>
      <c r="X98" s="306"/>
      <c r="Y98" s="306"/>
      <c r="Z98" s="306"/>
      <c r="AA98" s="306"/>
      <c r="AB98" s="306"/>
      <c r="AC98" s="303"/>
      <c r="AD98" s="303"/>
      <c r="AE98" s="303"/>
      <c r="AF98" s="303"/>
      <c r="AG98" s="303"/>
      <c r="AH98" s="303"/>
      <c r="AI98" s="303"/>
      <c r="AJ98" s="303"/>
      <c r="AK98" s="303"/>
      <c r="AL98" s="303"/>
      <c r="AM98" s="303"/>
      <c r="AN98" s="303"/>
      <c r="AO98" s="303"/>
      <c r="AP98" s="303"/>
      <c r="AQ98" s="303"/>
      <c r="AR98" s="303"/>
      <c r="AS98" s="303"/>
      <c r="AT98" s="303"/>
      <c r="AU98" s="303"/>
      <c r="AV98" s="303"/>
      <c r="AW98" s="303"/>
      <c r="AX98" s="303"/>
      <c r="AY98" s="303"/>
      <c r="AZ98" s="303"/>
      <c r="BA98" s="303"/>
      <c r="BB98" s="303"/>
      <c r="BC98" s="303"/>
      <c r="BD98" s="303"/>
      <c r="BE98" s="303"/>
      <c r="BF98" s="303"/>
      <c r="BG98" s="303"/>
      <c r="BH98" s="303"/>
      <c r="BI98" s="303"/>
      <c r="BJ98" s="303"/>
      <c r="BK98" s="303"/>
      <c r="BL98" s="303"/>
      <c r="BM98" s="303"/>
      <c r="BN98" s="303"/>
      <c r="BO98" s="303"/>
      <c r="BP98" s="303"/>
      <c r="BQ98" s="303"/>
      <c r="BR98" s="303"/>
      <c r="BS98" s="303"/>
      <c r="BT98" s="303"/>
      <c r="BU98" s="303"/>
      <c r="BV98" s="303"/>
      <c r="BW98" s="303"/>
      <c r="BX98" s="303"/>
      <c r="BY98" s="303"/>
      <c r="BZ98" s="303">
        <v>-75000000</v>
      </c>
      <c r="CA98" s="303">
        <v>-75000000</v>
      </c>
      <c r="CB98" s="303">
        <v>-75000000</v>
      </c>
      <c r="CC98" s="303">
        <v>-75000000</v>
      </c>
      <c r="CD98" s="303">
        <v>-75000000</v>
      </c>
      <c r="CE98" s="303">
        <v>-75000000</v>
      </c>
      <c r="CF98" s="303">
        <v>-75000000</v>
      </c>
      <c r="CG98" s="303">
        <v>-75000000</v>
      </c>
      <c r="CH98" s="303">
        <v>-75000000</v>
      </c>
      <c r="CI98" s="303">
        <v>-75000000</v>
      </c>
      <c r="CJ98" s="303">
        <v>-75000000</v>
      </c>
      <c r="CK98" s="303">
        <v>-75000000</v>
      </c>
      <c r="CL98" s="303">
        <v>-75000000</v>
      </c>
      <c r="CM98" s="303">
        <v>-75000000</v>
      </c>
      <c r="CN98" s="303">
        <v>-75000000</v>
      </c>
      <c r="CO98" s="303">
        <v>-75000000</v>
      </c>
      <c r="CP98" s="303">
        <v>-75000000</v>
      </c>
      <c r="CQ98" s="303">
        <v>-75000000</v>
      </c>
      <c r="CR98" s="303">
        <v>-75000000</v>
      </c>
      <c r="CS98" s="303">
        <v>-75000000</v>
      </c>
      <c r="CT98" s="303">
        <v>-75000000</v>
      </c>
      <c r="CU98" s="303">
        <v>-75000000</v>
      </c>
      <c r="CV98" s="303">
        <v>-75000000</v>
      </c>
      <c r="CW98" s="303">
        <v>-75000000</v>
      </c>
      <c r="CX98" s="303">
        <v>-75000000</v>
      </c>
      <c r="CY98" s="303">
        <v>-75000000</v>
      </c>
      <c r="CZ98" s="303">
        <v>-75000000</v>
      </c>
      <c r="DA98" s="303">
        <v>-75000000</v>
      </c>
      <c r="DB98" s="303">
        <v>-75000000</v>
      </c>
      <c r="DC98" s="303">
        <v>-75000000</v>
      </c>
      <c r="DD98" s="303">
        <v>-75000000</v>
      </c>
      <c r="DE98" s="303">
        <v>-75000000</v>
      </c>
      <c r="DF98" s="303">
        <v>-75000000</v>
      </c>
      <c r="DG98" s="303">
        <v>-75000000</v>
      </c>
      <c r="DH98" s="303">
        <v>-75000000</v>
      </c>
      <c r="DI98" s="303">
        <f>'BS 3-8-22'!D776</f>
        <v>-75000000</v>
      </c>
      <c r="DJ98" s="303">
        <f>'BS 3-8-22'!F776</f>
        <v>-75000000</v>
      </c>
      <c r="DK98" s="303">
        <f>'BS 3-8-22'!G776</f>
        <v>-75000000</v>
      </c>
      <c r="DL98" s="303">
        <f>'BS 3-8-22'!H776</f>
        <v>-75000000</v>
      </c>
      <c r="DM98" s="303">
        <f>'BS 3-8-22'!I776</f>
        <v>-75000000</v>
      </c>
      <c r="DN98" s="303">
        <f>'BS 3-8-22'!J776</f>
        <v>-75000000</v>
      </c>
      <c r="DO98" s="303">
        <f>'BS 3-8-22'!K776</f>
        <v>-75000000</v>
      </c>
      <c r="DP98" s="303">
        <f>'BS 3-8-22'!L776</f>
        <v>-75000000</v>
      </c>
      <c r="DQ98" s="303">
        <f>'BS 3-8-22'!M776</f>
        <v>-75000000</v>
      </c>
      <c r="DR98" s="303">
        <f>'BS 3-8-22'!N776</f>
        <v>-75000000</v>
      </c>
      <c r="DS98" s="303">
        <f>'BS 3-8-22'!O776</f>
        <v>-75000000</v>
      </c>
      <c r="DT98" s="303">
        <f>'BS 3-8-22'!P776</f>
        <v>-75000000</v>
      </c>
      <c r="DU98" s="303">
        <f>'BS 3-8-22'!Q776</f>
        <v>-75000000</v>
      </c>
      <c r="DV98" s="63"/>
      <c r="DW98" s="63"/>
    </row>
    <row r="99" spans="1:127" s="7" customFormat="1" ht="15" outlineLevel="1" x14ac:dyDescent="0.25">
      <c r="A99" s="77">
        <f t="shared" si="80"/>
        <v>92</v>
      </c>
      <c r="B99" s="199"/>
      <c r="C99" s="304">
        <v>221113</v>
      </c>
      <c r="D99" s="308" t="s">
        <v>2181</v>
      </c>
      <c r="E99" s="306"/>
      <c r="F99" s="306"/>
      <c r="G99" s="306"/>
      <c r="H99" s="306"/>
      <c r="I99" s="306"/>
      <c r="J99" s="306"/>
      <c r="K99" s="306"/>
      <c r="L99" s="306"/>
      <c r="M99" s="306"/>
      <c r="N99" s="306"/>
      <c r="O99" s="306"/>
      <c r="P99" s="306"/>
      <c r="Q99" s="306"/>
      <c r="R99" s="306"/>
      <c r="S99" s="306"/>
      <c r="T99" s="306"/>
      <c r="U99" s="306"/>
      <c r="V99" s="306"/>
      <c r="W99" s="306"/>
      <c r="X99" s="306"/>
      <c r="Y99" s="306"/>
      <c r="Z99" s="306"/>
      <c r="AA99" s="306"/>
      <c r="AB99" s="306"/>
      <c r="AC99" s="303"/>
      <c r="AD99" s="303"/>
      <c r="AE99" s="303"/>
      <c r="AF99" s="303"/>
      <c r="AG99" s="303"/>
      <c r="AH99" s="303"/>
      <c r="AI99" s="303"/>
      <c r="AJ99" s="303"/>
      <c r="AK99" s="303"/>
      <c r="AL99" s="303"/>
      <c r="AM99" s="303"/>
      <c r="AN99" s="303"/>
      <c r="AO99" s="303"/>
      <c r="AP99" s="303"/>
      <c r="AQ99" s="303"/>
      <c r="AR99" s="303"/>
      <c r="AS99" s="303"/>
      <c r="AT99" s="303"/>
      <c r="AU99" s="303"/>
      <c r="AV99" s="303"/>
      <c r="AW99" s="303"/>
      <c r="AX99" s="303"/>
      <c r="AY99" s="303"/>
      <c r="AZ99" s="303"/>
      <c r="BA99" s="303"/>
      <c r="BB99" s="303"/>
      <c r="BC99" s="303"/>
      <c r="BD99" s="303"/>
      <c r="BE99" s="303"/>
      <c r="BF99" s="303"/>
      <c r="BG99" s="303"/>
      <c r="BH99" s="303"/>
      <c r="BI99" s="303"/>
      <c r="BJ99" s="303"/>
      <c r="BK99" s="303"/>
      <c r="BL99" s="303"/>
      <c r="BM99" s="303"/>
      <c r="BN99" s="303"/>
      <c r="BO99" s="303"/>
      <c r="BP99" s="303"/>
      <c r="BQ99" s="303"/>
      <c r="BR99" s="303"/>
      <c r="BS99" s="303"/>
      <c r="BT99" s="303"/>
      <c r="BU99" s="303"/>
      <c r="BV99" s="303"/>
      <c r="BW99" s="303"/>
      <c r="BX99" s="303"/>
      <c r="BY99" s="303"/>
      <c r="BZ99" s="303">
        <v>0</v>
      </c>
      <c r="CA99" s="303">
        <v>0</v>
      </c>
      <c r="CB99" s="303">
        <v>0</v>
      </c>
      <c r="CC99" s="303">
        <v>0</v>
      </c>
      <c r="CD99" s="303">
        <v>0</v>
      </c>
      <c r="CE99" s="303">
        <v>0</v>
      </c>
      <c r="CF99" s="303">
        <v>0</v>
      </c>
      <c r="CG99" s="303">
        <v>0</v>
      </c>
      <c r="CH99" s="303">
        <v>-50000000</v>
      </c>
      <c r="CI99" s="303">
        <v>-50000000</v>
      </c>
      <c r="CJ99" s="303">
        <v>-50000000</v>
      </c>
      <c r="CK99" s="303">
        <v>-50000000</v>
      </c>
      <c r="CL99" s="303">
        <v>-50000000</v>
      </c>
      <c r="CM99" s="303">
        <v>-50000000</v>
      </c>
      <c r="CN99" s="303">
        <v>-50000000</v>
      </c>
      <c r="CO99" s="303">
        <v>-50000000</v>
      </c>
      <c r="CP99" s="303">
        <v>-50000000</v>
      </c>
      <c r="CQ99" s="303">
        <v>-50000000</v>
      </c>
      <c r="CR99" s="303">
        <v>-50000000</v>
      </c>
      <c r="CS99" s="303">
        <v>-50000000</v>
      </c>
      <c r="CT99" s="303">
        <v>-50000000</v>
      </c>
      <c r="CU99" s="303">
        <v>-50000000</v>
      </c>
      <c r="CV99" s="303">
        <v>-50000000</v>
      </c>
      <c r="CW99" s="303">
        <v>-50000000</v>
      </c>
      <c r="CX99" s="303">
        <v>-50000000</v>
      </c>
      <c r="CY99" s="303">
        <v>-50000000</v>
      </c>
      <c r="CZ99" s="303">
        <v>-50000000</v>
      </c>
      <c r="DA99" s="303">
        <v>-50000000</v>
      </c>
      <c r="DB99" s="303">
        <v>-50000000</v>
      </c>
      <c r="DC99" s="303">
        <v>-50000000</v>
      </c>
      <c r="DD99" s="303">
        <v>-50000000</v>
      </c>
      <c r="DE99" s="303">
        <v>-50000000</v>
      </c>
      <c r="DF99" s="303">
        <v>-50000000</v>
      </c>
      <c r="DG99" s="303">
        <v>-50000000</v>
      </c>
      <c r="DH99" s="303">
        <v>-50000000</v>
      </c>
      <c r="DI99" s="303">
        <f>'BS 3-8-22'!D777</f>
        <v>-50000000</v>
      </c>
      <c r="DJ99" s="303">
        <f>'BS 3-8-22'!F777</f>
        <v>-50000000</v>
      </c>
      <c r="DK99" s="303">
        <f>'BS 3-8-22'!G777</f>
        <v>-50000000</v>
      </c>
      <c r="DL99" s="303">
        <f>'BS 3-8-22'!H777</f>
        <v>-50000000</v>
      </c>
      <c r="DM99" s="303">
        <f>'BS 3-8-22'!I777</f>
        <v>-50000000</v>
      </c>
      <c r="DN99" s="303">
        <f>'BS 3-8-22'!J777</f>
        <v>-50000000</v>
      </c>
      <c r="DO99" s="303">
        <f>'BS 3-8-22'!K777</f>
        <v>-50000000</v>
      </c>
      <c r="DP99" s="303">
        <f>'BS 3-8-22'!L777</f>
        <v>-50000000</v>
      </c>
      <c r="DQ99" s="303">
        <f>'BS 3-8-22'!M777</f>
        <v>-50000000</v>
      </c>
      <c r="DR99" s="303">
        <f>'BS 3-8-22'!N777</f>
        <v>-50000000</v>
      </c>
      <c r="DS99" s="303">
        <f>'BS 3-8-22'!O777</f>
        <v>-50000000</v>
      </c>
      <c r="DT99" s="303">
        <f>'BS 3-8-22'!P777</f>
        <v>-50000000</v>
      </c>
      <c r="DU99" s="303">
        <f>'BS 3-8-22'!Q777</f>
        <v>-50000000</v>
      </c>
      <c r="DV99" s="63"/>
      <c r="DW99" s="63"/>
    </row>
    <row r="100" spans="1:127" s="7" customFormat="1" ht="15" outlineLevel="1" x14ac:dyDescent="0.25">
      <c r="A100" s="77">
        <f t="shared" si="80"/>
        <v>93</v>
      </c>
      <c r="B100" s="199"/>
      <c r="C100" s="304">
        <v>221114</v>
      </c>
      <c r="D100" s="308" t="s">
        <v>2224</v>
      </c>
      <c r="E100" s="306"/>
      <c r="F100" s="306"/>
      <c r="G100" s="306"/>
      <c r="H100" s="306"/>
      <c r="I100" s="306"/>
      <c r="J100" s="306"/>
      <c r="K100" s="306"/>
      <c r="L100" s="306"/>
      <c r="M100" s="306"/>
      <c r="N100" s="306"/>
      <c r="O100" s="306"/>
      <c r="P100" s="306"/>
      <c r="Q100" s="306"/>
      <c r="R100" s="306"/>
      <c r="S100" s="306"/>
      <c r="T100" s="306"/>
      <c r="U100" s="306"/>
      <c r="V100" s="306"/>
      <c r="W100" s="306"/>
      <c r="X100" s="306"/>
      <c r="Y100" s="306"/>
      <c r="Z100" s="306"/>
      <c r="AA100" s="306"/>
      <c r="AB100" s="306"/>
      <c r="AC100" s="303"/>
      <c r="AD100" s="303"/>
      <c r="AE100" s="303"/>
      <c r="AF100" s="303"/>
      <c r="AG100" s="303"/>
      <c r="AH100" s="303"/>
      <c r="AI100" s="303"/>
      <c r="AJ100" s="303"/>
      <c r="AK100" s="303"/>
      <c r="AL100" s="303"/>
      <c r="AM100" s="303"/>
      <c r="AN100" s="303"/>
      <c r="AO100" s="303"/>
      <c r="AP100" s="303"/>
      <c r="AQ100" s="303"/>
      <c r="AR100" s="303"/>
      <c r="AS100" s="303"/>
      <c r="AT100" s="303"/>
      <c r="AU100" s="303"/>
      <c r="AV100" s="303"/>
      <c r="AW100" s="303"/>
      <c r="AX100" s="303"/>
      <c r="AY100" s="303"/>
      <c r="AZ100" s="303"/>
      <c r="BA100" s="303"/>
      <c r="BB100" s="303"/>
      <c r="BC100" s="303"/>
      <c r="BD100" s="303"/>
      <c r="BE100" s="303"/>
      <c r="BF100" s="303"/>
      <c r="BG100" s="303"/>
      <c r="BH100" s="303"/>
      <c r="BI100" s="303"/>
      <c r="BJ100" s="303"/>
      <c r="BK100" s="303"/>
      <c r="BL100" s="303"/>
      <c r="BM100" s="303"/>
      <c r="BN100" s="303"/>
      <c r="BO100" s="303"/>
      <c r="BP100" s="303"/>
      <c r="BQ100" s="303"/>
      <c r="BR100" s="303"/>
      <c r="BS100" s="303"/>
      <c r="BT100" s="303"/>
      <c r="BU100" s="303"/>
      <c r="BV100" s="303"/>
      <c r="BW100" s="303"/>
      <c r="BX100" s="303"/>
      <c r="BY100" s="303"/>
      <c r="BZ100" s="303"/>
      <c r="CA100" s="303"/>
      <c r="CB100" s="303"/>
      <c r="CC100" s="303"/>
      <c r="CD100" s="303"/>
      <c r="CE100" s="303"/>
      <c r="CF100" s="303"/>
      <c r="CG100" s="303"/>
      <c r="CH100" s="303"/>
      <c r="CI100" s="303"/>
      <c r="CJ100" s="303"/>
      <c r="CK100" s="303"/>
      <c r="CL100" s="303">
        <v>0</v>
      </c>
      <c r="CM100" s="303">
        <v>0</v>
      </c>
      <c r="CN100" s="303">
        <v>0</v>
      </c>
      <c r="CO100" s="303">
        <v>0</v>
      </c>
      <c r="CP100" s="303">
        <v>0</v>
      </c>
      <c r="CQ100" s="303">
        <v>-90000000</v>
      </c>
      <c r="CR100" s="303">
        <v>-90000000</v>
      </c>
      <c r="CS100" s="303">
        <v>-90000000</v>
      </c>
      <c r="CT100" s="303">
        <v>-90000000</v>
      </c>
      <c r="CU100" s="303">
        <v>-90000000</v>
      </c>
      <c r="CV100" s="303">
        <v>-90000000</v>
      </c>
      <c r="CW100" s="303">
        <v>-90000000</v>
      </c>
      <c r="CX100" s="303">
        <v>-90000000</v>
      </c>
      <c r="CY100" s="303">
        <v>-90000000</v>
      </c>
      <c r="CZ100" s="303">
        <v>-90000000</v>
      </c>
      <c r="DA100" s="303">
        <v>-90000000</v>
      </c>
      <c r="DB100" s="303">
        <v>-90000000</v>
      </c>
      <c r="DC100" s="303">
        <v>-90000000</v>
      </c>
      <c r="DD100" s="303">
        <v>-90000000</v>
      </c>
      <c r="DE100" s="303">
        <v>-90000000</v>
      </c>
      <c r="DF100" s="303">
        <v>-90000000</v>
      </c>
      <c r="DG100" s="303">
        <v>-90000000</v>
      </c>
      <c r="DH100" s="303">
        <v>-90000000</v>
      </c>
      <c r="DI100" s="303">
        <f>'BS 3-8-22'!D778</f>
        <v>-90000000</v>
      </c>
      <c r="DJ100" s="303">
        <f>'BS 3-8-22'!F778</f>
        <v>-90000000</v>
      </c>
      <c r="DK100" s="303">
        <f>'BS 3-8-22'!G778</f>
        <v>-90000000</v>
      </c>
      <c r="DL100" s="303">
        <f>'BS 3-8-22'!H778</f>
        <v>-90000000</v>
      </c>
      <c r="DM100" s="303">
        <f>'BS 3-8-22'!I778</f>
        <v>-90000000</v>
      </c>
      <c r="DN100" s="303">
        <f>'BS 3-8-22'!J778</f>
        <v>-90000000</v>
      </c>
      <c r="DO100" s="303">
        <f>'BS 3-8-22'!K778</f>
        <v>-90000000</v>
      </c>
      <c r="DP100" s="303">
        <f>'BS 3-8-22'!L778</f>
        <v>-90000000</v>
      </c>
      <c r="DQ100" s="303">
        <f>'BS 3-8-22'!M778</f>
        <v>-90000000</v>
      </c>
      <c r="DR100" s="303">
        <f>'BS 3-8-22'!N778</f>
        <v>-90000000</v>
      </c>
      <c r="DS100" s="303">
        <f>'BS 3-8-22'!O778</f>
        <v>-90000000</v>
      </c>
      <c r="DT100" s="303">
        <f>'BS 3-8-22'!P778</f>
        <v>-90000000</v>
      </c>
      <c r="DU100" s="303">
        <f>'BS 3-8-22'!Q778</f>
        <v>-90000000</v>
      </c>
      <c r="DV100" s="63"/>
      <c r="DW100" s="63"/>
    </row>
    <row r="101" spans="1:127" s="7" customFormat="1" ht="15" outlineLevel="1" x14ac:dyDescent="0.25">
      <c r="A101" s="77">
        <f t="shared" si="80"/>
        <v>94</v>
      </c>
      <c r="B101" s="199"/>
      <c r="C101" s="304">
        <v>221115</v>
      </c>
      <c r="D101" s="308" t="s">
        <v>2225</v>
      </c>
      <c r="E101" s="306"/>
      <c r="F101" s="306"/>
      <c r="G101" s="306"/>
      <c r="H101" s="306"/>
      <c r="I101" s="306"/>
      <c r="J101" s="306"/>
      <c r="K101" s="306"/>
      <c r="L101" s="306"/>
      <c r="M101" s="306"/>
      <c r="N101" s="306"/>
      <c r="O101" s="306"/>
      <c r="P101" s="306"/>
      <c r="Q101" s="306"/>
      <c r="R101" s="306"/>
      <c r="S101" s="306"/>
      <c r="T101" s="306"/>
      <c r="U101" s="306"/>
      <c r="V101" s="306"/>
      <c r="W101" s="306"/>
      <c r="X101" s="306"/>
      <c r="Y101" s="306"/>
      <c r="Z101" s="306"/>
      <c r="AA101" s="306"/>
      <c r="AB101" s="306"/>
      <c r="AC101" s="303"/>
      <c r="AD101" s="303"/>
      <c r="AE101" s="303"/>
      <c r="AF101" s="303"/>
      <c r="AG101" s="303"/>
      <c r="AH101" s="303"/>
      <c r="AI101" s="303"/>
      <c r="AJ101" s="303"/>
      <c r="AK101" s="303"/>
      <c r="AL101" s="303"/>
      <c r="AM101" s="303"/>
      <c r="AN101" s="303"/>
      <c r="AO101" s="303"/>
      <c r="AP101" s="303"/>
      <c r="AQ101" s="303"/>
      <c r="AR101" s="303"/>
      <c r="AS101" s="303"/>
      <c r="AT101" s="303"/>
      <c r="AU101" s="303"/>
      <c r="AV101" s="303"/>
      <c r="AW101" s="303"/>
      <c r="AX101" s="303"/>
      <c r="AY101" s="303"/>
      <c r="AZ101" s="303"/>
      <c r="BA101" s="303"/>
      <c r="BB101" s="303"/>
      <c r="BC101" s="303"/>
      <c r="BD101" s="303"/>
      <c r="BE101" s="303"/>
      <c r="BF101" s="303"/>
      <c r="BG101" s="303"/>
      <c r="BH101" s="303"/>
      <c r="BI101" s="303"/>
      <c r="BJ101" s="303"/>
      <c r="BK101" s="303"/>
      <c r="BL101" s="303"/>
      <c r="BM101" s="303"/>
      <c r="BN101" s="303"/>
      <c r="BO101" s="303"/>
      <c r="BP101" s="303"/>
      <c r="BQ101" s="303"/>
      <c r="BR101" s="303"/>
      <c r="BS101" s="303"/>
      <c r="BT101" s="303"/>
      <c r="BU101" s="303"/>
      <c r="BV101" s="303"/>
      <c r="BW101" s="303"/>
      <c r="BX101" s="303"/>
      <c r="BY101" s="303"/>
      <c r="BZ101" s="303"/>
      <c r="CA101" s="303"/>
      <c r="CB101" s="303"/>
      <c r="CC101" s="303"/>
      <c r="CD101" s="303"/>
      <c r="CE101" s="303"/>
      <c r="CF101" s="303"/>
      <c r="CG101" s="303"/>
      <c r="CH101" s="303"/>
      <c r="CI101" s="303"/>
      <c r="CJ101" s="303"/>
      <c r="CK101" s="303"/>
      <c r="CL101" s="303">
        <v>0</v>
      </c>
      <c r="CM101" s="303">
        <v>0</v>
      </c>
      <c r="CN101" s="303">
        <v>0</v>
      </c>
      <c r="CO101" s="303">
        <v>0</v>
      </c>
      <c r="CP101" s="303">
        <v>0</v>
      </c>
      <c r="CQ101" s="303">
        <v>-50000000</v>
      </c>
      <c r="CR101" s="303">
        <v>-50000000</v>
      </c>
      <c r="CS101" s="303">
        <v>-50000000</v>
      </c>
      <c r="CT101" s="303">
        <v>-50000000</v>
      </c>
      <c r="CU101" s="303">
        <v>-50000000</v>
      </c>
      <c r="CV101" s="303">
        <v>-50000000</v>
      </c>
      <c r="CW101" s="303">
        <v>-50000000</v>
      </c>
      <c r="CX101" s="303">
        <v>-50000000</v>
      </c>
      <c r="CY101" s="303">
        <v>-50000000</v>
      </c>
      <c r="CZ101" s="303">
        <v>-50000000</v>
      </c>
      <c r="DA101" s="303">
        <v>-50000000</v>
      </c>
      <c r="DB101" s="303">
        <v>-50000000</v>
      </c>
      <c r="DC101" s="303">
        <v>-50000000</v>
      </c>
      <c r="DD101" s="303">
        <v>-50000000</v>
      </c>
      <c r="DE101" s="303">
        <v>-50000000</v>
      </c>
      <c r="DF101" s="303">
        <v>-50000000</v>
      </c>
      <c r="DG101" s="303">
        <v>-50000000</v>
      </c>
      <c r="DH101" s="303">
        <v>-50000000</v>
      </c>
      <c r="DI101" s="303">
        <f>'BS 3-8-22'!D779</f>
        <v>-50000000</v>
      </c>
      <c r="DJ101" s="303">
        <f>'BS 3-8-22'!F779</f>
        <v>-50000000</v>
      </c>
      <c r="DK101" s="303">
        <f>'BS 3-8-22'!G779</f>
        <v>-50000000</v>
      </c>
      <c r="DL101" s="303">
        <f>'BS 3-8-22'!H779</f>
        <v>-50000000</v>
      </c>
      <c r="DM101" s="303">
        <f>'BS 3-8-22'!I779</f>
        <v>-50000000</v>
      </c>
      <c r="DN101" s="303">
        <f>'BS 3-8-22'!J779</f>
        <v>-50000000</v>
      </c>
      <c r="DO101" s="303">
        <f>'BS 3-8-22'!K779</f>
        <v>-50000000</v>
      </c>
      <c r="DP101" s="303">
        <f>'BS 3-8-22'!L779</f>
        <v>-50000000</v>
      </c>
      <c r="DQ101" s="303">
        <f>'BS 3-8-22'!M779</f>
        <v>-50000000</v>
      </c>
      <c r="DR101" s="303">
        <f>'BS 3-8-22'!N779</f>
        <v>-50000000</v>
      </c>
      <c r="DS101" s="303">
        <f>'BS 3-8-22'!O779</f>
        <v>-50000000</v>
      </c>
      <c r="DT101" s="303">
        <f>'BS 3-8-22'!P779</f>
        <v>-50000000</v>
      </c>
      <c r="DU101" s="303">
        <f>'BS 3-8-22'!Q779</f>
        <v>-50000000</v>
      </c>
      <c r="DV101" s="63"/>
      <c r="DW101" s="63"/>
    </row>
    <row r="102" spans="1:127" s="7" customFormat="1" ht="15" outlineLevel="1" x14ac:dyDescent="0.25">
      <c r="A102" s="77">
        <f t="shared" si="80"/>
        <v>95</v>
      </c>
      <c r="B102" s="199"/>
      <c r="C102" s="304">
        <v>221116</v>
      </c>
      <c r="D102" s="308" t="s">
        <v>2637</v>
      </c>
      <c r="E102" s="306"/>
      <c r="F102" s="306"/>
      <c r="G102" s="306"/>
      <c r="H102" s="306"/>
      <c r="I102" s="306"/>
      <c r="J102" s="306"/>
      <c r="K102" s="306"/>
      <c r="L102" s="306"/>
      <c r="M102" s="306"/>
      <c r="N102" s="306"/>
      <c r="O102" s="306"/>
      <c r="P102" s="306"/>
      <c r="Q102" s="306"/>
      <c r="R102" s="306"/>
      <c r="S102" s="306"/>
      <c r="T102" s="306"/>
      <c r="U102" s="306"/>
      <c r="V102" s="306"/>
      <c r="W102" s="306"/>
      <c r="X102" s="306"/>
      <c r="Y102" s="306"/>
      <c r="Z102" s="306"/>
      <c r="AA102" s="306"/>
      <c r="AB102" s="306"/>
      <c r="AC102" s="303"/>
      <c r="AD102" s="303"/>
      <c r="AE102" s="303"/>
      <c r="AF102" s="303"/>
      <c r="AG102" s="303"/>
      <c r="AH102" s="303"/>
      <c r="AI102" s="303"/>
      <c r="AJ102" s="303"/>
      <c r="AK102" s="303"/>
      <c r="AL102" s="303"/>
      <c r="AM102" s="303"/>
      <c r="AN102" s="303"/>
      <c r="AO102" s="303"/>
      <c r="AP102" s="303"/>
      <c r="AQ102" s="303"/>
      <c r="AR102" s="303"/>
      <c r="AS102" s="303"/>
      <c r="AT102" s="303"/>
      <c r="AU102" s="303"/>
      <c r="AV102" s="303"/>
      <c r="AW102" s="303"/>
      <c r="AX102" s="303"/>
      <c r="AY102" s="303"/>
      <c r="AZ102" s="303"/>
      <c r="BA102" s="303"/>
      <c r="BB102" s="303"/>
      <c r="BC102" s="303"/>
      <c r="BD102" s="303"/>
      <c r="BE102" s="303"/>
      <c r="BF102" s="303"/>
      <c r="BG102" s="303"/>
      <c r="BH102" s="303"/>
      <c r="BI102" s="303"/>
      <c r="BJ102" s="303"/>
      <c r="BK102" s="303"/>
      <c r="BL102" s="303"/>
      <c r="BM102" s="303"/>
      <c r="BN102" s="303"/>
      <c r="BO102" s="303"/>
      <c r="BP102" s="303"/>
      <c r="BQ102" s="303"/>
      <c r="BR102" s="303"/>
      <c r="BS102" s="303"/>
      <c r="BT102" s="303"/>
      <c r="BU102" s="303"/>
      <c r="BV102" s="303"/>
      <c r="BW102" s="303"/>
      <c r="BX102" s="303"/>
      <c r="BY102" s="303"/>
      <c r="BZ102" s="303"/>
      <c r="CA102" s="303"/>
      <c r="CB102" s="303"/>
      <c r="CC102" s="303"/>
      <c r="CD102" s="303"/>
      <c r="CE102" s="303"/>
      <c r="CF102" s="303"/>
      <c r="CG102" s="303"/>
      <c r="CH102" s="303"/>
      <c r="CI102" s="303"/>
      <c r="CJ102" s="303"/>
      <c r="CK102" s="303"/>
      <c r="CL102" s="303"/>
      <c r="CM102" s="303"/>
      <c r="CN102" s="303"/>
      <c r="CO102" s="303"/>
      <c r="CP102" s="303"/>
      <c r="CQ102" s="303"/>
      <c r="CR102" s="303"/>
      <c r="CS102" s="303"/>
      <c r="CT102" s="303"/>
      <c r="CU102" s="303"/>
      <c r="CV102" s="303"/>
      <c r="CW102" s="303"/>
      <c r="CX102" s="303">
        <v>0</v>
      </c>
      <c r="CY102" s="303">
        <v>0</v>
      </c>
      <c r="CZ102" s="303">
        <v>-150000000</v>
      </c>
      <c r="DA102" s="303">
        <v>-150000000</v>
      </c>
      <c r="DB102" s="303">
        <v>-150000000</v>
      </c>
      <c r="DC102" s="303">
        <v>-150000000</v>
      </c>
      <c r="DD102" s="303">
        <v>-150000000</v>
      </c>
      <c r="DE102" s="303">
        <v>-150000000</v>
      </c>
      <c r="DF102" s="303">
        <v>-150000000</v>
      </c>
      <c r="DG102" s="303">
        <v>-150000000</v>
      </c>
      <c r="DH102" s="303">
        <v>-150000000</v>
      </c>
      <c r="DI102" s="303">
        <f>'BS 3-8-22'!D780</f>
        <v>-150000000</v>
      </c>
      <c r="DJ102" s="303">
        <f>'BS 3-8-22'!F780</f>
        <v>-150000000</v>
      </c>
      <c r="DK102" s="303">
        <f>'BS 3-8-22'!G780</f>
        <v>-150000000</v>
      </c>
      <c r="DL102" s="303">
        <f>'BS 3-8-22'!H780</f>
        <v>-150000000</v>
      </c>
      <c r="DM102" s="303">
        <f>'BS 3-8-22'!I780</f>
        <v>-150000000</v>
      </c>
      <c r="DN102" s="303">
        <f>'BS 3-8-22'!J780</f>
        <v>-150000000</v>
      </c>
      <c r="DO102" s="303">
        <f>'BS 3-8-22'!K780</f>
        <v>-150000000</v>
      </c>
      <c r="DP102" s="303">
        <f>'BS 3-8-22'!L780</f>
        <v>-150000000</v>
      </c>
      <c r="DQ102" s="303">
        <f>'BS 3-8-22'!M780</f>
        <v>-150000000</v>
      </c>
      <c r="DR102" s="303">
        <f>'BS 3-8-22'!N780</f>
        <v>-150000000</v>
      </c>
      <c r="DS102" s="303">
        <f>'BS 3-8-22'!O780</f>
        <v>-150000000</v>
      </c>
      <c r="DT102" s="303">
        <f>'BS 3-8-22'!P780</f>
        <v>-150000000</v>
      </c>
      <c r="DU102" s="303">
        <f>'BS 3-8-22'!Q780</f>
        <v>-150000000</v>
      </c>
      <c r="DV102" s="63"/>
      <c r="DW102" s="63"/>
    </row>
    <row r="103" spans="1:127" s="7" customFormat="1" ht="15" outlineLevel="1" x14ac:dyDescent="0.25">
      <c r="A103" s="77">
        <f t="shared" si="80"/>
        <v>96</v>
      </c>
      <c r="B103" s="199"/>
      <c r="C103" s="304">
        <v>221117</v>
      </c>
      <c r="D103" s="308" t="s">
        <v>2719</v>
      </c>
      <c r="E103" s="306"/>
      <c r="F103" s="306"/>
      <c r="G103" s="306"/>
      <c r="H103" s="306"/>
      <c r="I103" s="306"/>
      <c r="J103" s="306"/>
      <c r="K103" s="306"/>
      <c r="L103" s="306"/>
      <c r="M103" s="306"/>
      <c r="N103" s="306"/>
      <c r="O103" s="306"/>
      <c r="P103" s="306"/>
      <c r="Q103" s="306"/>
      <c r="R103" s="306"/>
      <c r="S103" s="306"/>
      <c r="T103" s="306"/>
      <c r="U103" s="306"/>
      <c r="V103" s="306"/>
      <c r="W103" s="306"/>
      <c r="X103" s="306"/>
      <c r="Y103" s="306"/>
      <c r="Z103" s="306"/>
      <c r="AA103" s="306"/>
      <c r="AB103" s="306"/>
      <c r="AC103" s="303"/>
      <c r="AD103" s="303"/>
      <c r="AE103" s="303"/>
      <c r="AF103" s="303"/>
      <c r="AG103" s="303"/>
      <c r="AH103" s="303"/>
      <c r="AI103" s="303"/>
      <c r="AJ103" s="303"/>
      <c r="AK103" s="303"/>
      <c r="AL103" s="303"/>
      <c r="AM103" s="303"/>
      <c r="AN103" s="303"/>
      <c r="AO103" s="303"/>
      <c r="AP103" s="303"/>
      <c r="AQ103" s="303"/>
      <c r="AR103" s="303"/>
      <c r="AS103" s="303"/>
      <c r="AT103" s="303"/>
      <c r="AU103" s="303"/>
      <c r="AV103" s="303"/>
      <c r="AW103" s="303"/>
      <c r="AX103" s="303"/>
      <c r="AY103" s="303"/>
      <c r="AZ103" s="303"/>
      <c r="BA103" s="303"/>
      <c r="BB103" s="303"/>
      <c r="BC103" s="303"/>
      <c r="BD103" s="303"/>
      <c r="BE103" s="303"/>
      <c r="BF103" s="303"/>
      <c r="BG103" s="303"/>
      <c r="BH103" s="303"/>
      <c r="BI103" s="303"/>
      <c r="BJ103" s="303"/>
      <c r="BK103" s="303"/>
      <c r="BL103" s="303"/>
      <c r="BM103" s="303"/>
      <c r="BN103" s="303"/>
      <c r="BO103" s="303"/>
      <c r="BP103" s="303"/>
      <c r="BQ103" s="303"/>
      <c r="BR103" s="303"/>
      <c r="BS103" s="303"/>
      <c r="BT103" s="303"/>
      <c r="BU103" s="303"/>
      <c r="BV103" s="303"/>
      <c r="BW103" s="303"/>
      <c r="BX103" s="303"/>
      <c r="BY103" s="303"/>
      <c r="BZ103" s="303"/>
      <c r="CA103" s="303"/>
      <c r="CB103" s="303"/>
      <c r="CC103" s="303"/>
      <c r="CD103" s="303"/>
      <c r="CE103" s="303"/>
      <c r="CF103" s="303"/>
      <c r="CG103" s="303"/>
      <c r="CH103" s="303"/>
      <c r="CI103" s="303"/>
      <c r="CJ103" s="303"/>
      <c r="CK103" s="303"/>
      <c r="CL103" s="303"/>
      <c r="CM103" s="303"/>
      <c r="CN103" s="303"/>
      <c r="CO103" s="303"/>
      <c r="CP103" s="303"/>
      <c r="CQ103" s="303"/>
      <c r="CR103" s="303"/>
      <c r="CS103" s="303"/>
      <c r="CT103" s="303"/>
      <c r="CU103" s="303"/>
      <c r="CV103" s="303"/>
      <c r="CW103" s="303"/>
      <c r="CX103" s="303"/>
      <c r="CY103" s="303"/>
      <c r="CZ103" s="303"/>
      <c r="DA103" s="303"/>
      <c r="DB103" s="303"/>
      <c r="DC103" s="303"/>
      <c r="DD103" s="303"/>
      <c r="DE103" s="303"/>
      <c r="DF103" s="303"/>
      <c r="DG103" s="303"/>
      <c r="DH103" s="303"/>
      <c r="DI103" s="303">
        <f>'BS 3-8-22'!D781</f>
        <v>0</v>
      </c>
      <c r="DJ103" s="303">
        <f>'BS 3-8-22'!F781</f>
        <v>0</v>
      </c>
      <c r="DK103" s="303">
        <f>'BS 3-8-22'!G781</f>
        <v>0</v>
      </c>
      <c r="DL103" s="303">
        <f>'BS 3-8-22'!H781</f>
        <v>0</v>
      </c>
      <c r="DM103" s="303">
        <f>'BS 3-8-22'!I781</f>
        <v>0</v>
      </c>
      <c r="DN103" s="303">
        <f>'BS 3-8-22'!J781</f>
        <v>0</v>
      </c>
      <c r="DO103" s="303">
        <f>'BS 3-8-22'!K781</f>
        <v>0</v>
      </c>
      <c r="DP103" s="303">
        <f>'BS 3-8-22'!L781</f>
        <v>0</v>
      </c>
      <c r="DQ103" s="303">
        <f>'BS 3-8-22'!M781</f>
        <v>0</v>
      </c>
      <c r="DR103" s="303">
        <f>'BS 3-8-22'!N781</f>
        <v>0</v>
      </c>
      <c r="DS103" s="303">
        <f>'BS 3-8-22'!O781</f>
        <v>0</v>
      </c>
      <c r="DT103" s="303">
        <f>'BS 3-8-22'!P781</f>
        <v>-130000000</v>
      </c>
      <c r="DU103" s="303">
        <f>'BS 3-8-22'!Q781</f>
        <v>-130000000</v>
      </c>
      <c r="DV103" s="63"/>
      <c r="DW103" s="63"/>
    </row>
    <row r="104" spans="1:127" s="7" customFormat="1" ht="15" outlineLevel="1" x14ac:dyDescent="0.25">
      <c r="A104" s="77">
        <f t="shared" si="80"/>
        <v>97</v>
      </c>
      <c r="B104" s="199"/>
      <c r="C104" s="309">
        <v>239001</v>
      </c>
      <c r="D104" s="310" t="s">
        <v>227</v>
      </c>
      <c r="E104" s="303">
        <v>-40000000</v>
      </c>
      <c r="F104" s="306">
        <v>-40000000</v>
      </c>
      <c r="G104" s="306">
        <v>-40000000</v>
      </c>
      <c r="H104" s="306">
        <v>0</v>
      </c>
      <c r="I104" s="306">
        <v>0</v>
      </c>
      <c r="J104" s="306">
        <v>0</v>
      </c>
      <c r="K104" s="306">
        <v>0</v>
      </c>
      <c r="L104" s="306">
        <v>0</v>
      </c>
      <c r="M104" s="306">
        <v>0</v>
      </c>
      <c r="N104" s="306">
        <v>0</v>
      </c>
      <c r="O104" s="306">
        <v>0</v>
      </c>
      <c r="P104" s="306">
        <v>0</v>
      </c>
      <c r="Q104" s="306">
        <v>0</v>
      </c>
      <c r="R104" s="306">
        <v>0</v>
      </c>
      <c r="S104" s="306">
        <v>0</v>
      </c>
      <c r="T104" s="306">
        <v>0</v>
      </c>
      <c r="U104" s="306">
        <v>0</v>
      </c>
      <c r="V104" s="306">
        <v>0</v>
      </c>
      <c r="W104" s="306">
        <v>0</v>
      </c>
      <c r="X104" s="306">
        <v>-50000000</v>
      </c>
      <c r="Y104" s="306">
        <v>-50000000</v>
      </c>
      <c r="Z104" s="306">
        <v>-60000000</v>
      </c>
      <c r="AA104" s="306">
        <v>-60000000</v>
      </c>
      <c r="AB104" s="306">
        <v>-60000000</v>
      </c>
      <c r="AC104" s="303">
        <v>-60000000</v>
      </c>
      <c r="AD104" s="303">
        <v>-60000000</v>
      </c>
      <c r="AE104" s="303">
        <v>-60000000</v>
      </c>
      <c r="AF104" s="303">
        <v>-60000000</v>
      </c>
      <c r="AG104" s="303">
        <v>-60000000</v>
      </c>
      <c r="AH104" s="303">
        <v>-60000000</v>
      </c>
      <c r="AI104" s="303">
        <v>-100000000</v>
      </c>
      <c r="AJ104" s="303">
        <v>-50000000</v>
      </c>
      <c r="AK104" s="303">
        <v>-50000000</v>
      </c>
      <c r="AL104" s="303">
        <v>-40000000</v>
      </c>
      <c r="AM104" s="303">
        <v>-40000000</v>
      </c>
      <c r="AN104" s="303">
        <v>-40000000</v>
      </c>
      <c r="AO104" s="303">
        <v>-40000000</v>
      </c>
      <c r="AP104" s="303">
        <v>-40000000</v>
      </c>
      <c r="AQ104" s="303">
        <v>-40000000</v>
      </c>
      <c r="AR104" s="303">
        <v>-40000000</v>
      </c>
      <c r="AS104" s="303">
        <v>-40000000</v>
      </c>
      <c r="AT104" s="303">
        <v>-40000000</v>
      </c>
      <c r="AU104" s="303">
        <v>0</v>
      </c>
      <c r="AV104" s="303">
        <v>0</v>
      </c>
      <c r="AW104" s="303">
        <v>0</v>
      </c>
      <c r="AX104" s="303">
        <v>0</v>
      </c>
      <c r="AY104" s="303">
        <v>0</v>
      </c>
      <c r="AZ104" s="303">
        <v>0</v>
      </c>
      <c r="BA104" s="303">
        <v>-25000000</v>
      </c>
      <c r="BB104" s="303">
        <v>-25000000</v>
      </c>
      <c r="BC104" s="303">
        <v>-25000000</v>
      </c>
      <c r="BD104" s="303">
        <v>-25000000</v>
      </c>
      <c r="BE104" s="303">
        <v>-25000000</v>
      </c>
      <c r="BF104" s="303">
        <v>-25000000</v>
      </c>
      <c r="BG104" s="303">
        <v>-25000000</v>
      </c>
      <c r="BH104" s="303">
        <v>-25000000</v>
      </c>
      <c r="BI104" s="303">
        <v>-65000000</v>
      </c>
      <c r="BJ104" s="303">
        <v>-65000000</v>
      </c>
      <c r="BK104" s="303">
        <v>-65000000</v>
      </c>
      <c r="BL104" s="303">
        <v>-65000000</v>
      </c>
      <c r="BM104" s="303">
        <v>-40000000</v>
      </c>
      <c r="BN104" s="303">
        <v>-40000000</v>
      </c>
      <c r="BO104" s="303">
        <v>-40000000</v>
      </c>
      <c r="BP104" s="303">
        <v>-62000000</v>
      </c>
      <c r="BQ104" s="303">
        <v>-62000000</v>
      </c>
      <c r="BR104" s="303">
        <v>-62000000</v>
      </c>
      <c r="BS104" s="303">
        <v>-62000000</v>
      </c>
      <c r="BT104" s="303">
        <v>-62000000</v>
      </c>
      <c r="BU104" s="303">
        <v>-22000000</v>
      </c>
      <c r="BV104" s="303">
        <v>-22000000</v>
      </c>
      <c r="BW104" s="303">
        <v>-22000000</v>
      </c>
      <c r="BX104" s="303">
        <v>-22000000</v>
      </c>
      <c r="BY104" s="303">
        <v>-97000000</v>
      </c>
      <c r="BZ104" s="303">
        <v>-97000000</v>
      </c>
      <c r="CA104" s="303">
        <v>-97000000</v>
      </c>
      <c r="CB104" s="303">
        <v>-75000000</v>
      </c>
      <c r="CC104" s="303">
        <v>-75000000</v>
      </c>
      <c r="CD104" s="303">
        <v>-75000000</v>
      </c>
      <c r="CE104" s="303">
        <v>-75000000</v>
      </c>
      <c r="CF104" s="303">
        <v>-75000000</v>
      </c>
      <c r="CG104" s="303">
        <v>-75000000</v>
      </c>
      <c r="CH104" s="303">
        <v>-85000000</v>
      </c>
      <c r="CI104" s="303">
        <v>-85000000</v>
      </c>
      <c r="CJ104" s="303">
        <v>-85000000</v>
      </c>
      <c r="CK104" s="303">
        <v>-30000000</v>
      </c>
      <c r="CL104" s="303">
        <v>-30000000</v>
      </c>
      <c r="CM104" s="303">
        <v>-105000000</v>
      </c>
      <c r="CN104" s="303">
        <v>-105000000</v>
      </c>
      <c r="CO104" s="303">
        <v>-105000000</v>
      </c>
      <c r="CP104" s="303">
        <v>-105000000</v>
      </c>
      <c r="CQ104" s="303">
        <v>-105000000</v>
      </c>
      <c r="CR104" s="303">
        <v>-105000000</v>
      </c>
      <c r="CS104" s="303">
        <v>-105000000</v>
      </c>
      <c r="CT104" s="303">
        <v>-95000000</v>
      </c>
      <c r="CU104" s="303">
        <v>-95000000</v>
      </c>
      <c r="CV104" s="303">
        <v>-95000000</v>
      </c>
      <c r="CW104" s="303">
        <v>-75000000</v>
      </c>
      <c r="CX104" s="303">
        <v>-75000000</v>
      </c>
      <c r="CY104" s="303">
        <v>-75000000</v>
      </c>
      <c r="CZ104" s="303">
        <v>0</v>
      </c>
      <c r="DA104" s="303">
        <v>0</v>
      </c>
      <c r="DB104" s="303">
        <v>0</v>
      </c>
      <c r="DC104" s="303">
        <v>0</v>
      </c>
      <c r="DD104" s="303">
        <v>0</v>
      </c>
      <c r="DE104" s="303">
        <v>10000000</v>
      </c>
      <c r="DF104" s="303">
        <v>-60000000</v>
      </c>
      <c r="DG104" s="303">
        <v>-60000000</v>
      </c>
      <c r="DH104" s="303">
        <v>-60000000</v>
      </c>
      <c r="DI104" s="303">
        <f>'BS 3-8-22'!D793</f>
        <v>-60000000</v>
      </c>
      <c r="DJ104" s="303">
        <f>'BS 3-8-22'!F793</f>
        <v>-60000000</v>
      </c>
      <c r="DK104" s="303">
        <f>'BS 3-8-22'!G793</f>
        <v>-60000000</v>
      </c>
      <c r="DL104" s="303">
        <f>'BS 3-8-22'!H793</f>
        <v>-60000000</v>
      </c>
      <c r="DM104" s="303">
        <f>'BS 3-8-22'!I793</f>
        <v>-60000000</v>
      </c>
      <c r="DN104" s="303">
        <f>'BS 3-8-22'!J793</f>
        <v>-60000000</v>
      </c>
      <c r="DO104" s="303">
        <f>'BS 3-8-22'!K793</f>
        <v>-60000000</v>
      </c>
      <c r="DP104" s="303">
        <f>'BS 3-8-22'!L793</f>
        <v>-60000000</v>
      </c>
      <c r="DQ104" s="303">
        <f>'BS 3-8-22'!M793</f>
        <v>-50000000</v>
      </c>
      <c r="DR104" s="303">
        <f>'BS 3-8-22'!N793</f>
        <v>0</v>
      </c>
      <c r="DS104" s="303">
        <f>'BS 3-8-22'!O793</f>
        <v>0</v>
      </c>
      <c r="DT104" s="303">
        <f>'BS 3-8-22'!P793</f>
        <v>0</v>
      </c>
      <c r="DU104" s="303">
        <f>'BS 3-8-22'!Q793</f>
        <v>0</v>
      </c>
      <c r="DV104" s="63"/>
      <c r="DW104" s="63"/>
    </row>
    <row r="105" spans="1:127" s="7" customFormat="1" ht="15" outlineLevel="1" x14ac:dyDescent="0.25">
      <c r="A105" s="77">
        <f t="shared" si="80"/>
        <v>98</v>
      </c>
      <c r="B105" s="199"/>
      <c r="C105" s="226"/>
      <c r="D105" s="232"/>
      <c r="E105" s="229"/>
      <c r="F105" s="230"/>
      <c r="G105" s="230"/>
      <c r="H105" s="230"/>
      <c r="I105" s="230"/>
      <c r="J105" s="230"/>
      <c r="K105" s="230"/>
      <c r="L105" s="230"/>
      <c r="M105" s="230"/>
      <c r="N105" s="229"/>
      <c r="O105" s="229"/>
      <c r="P105" s="229"/>
      <c r="Q105" s="229"/>
      <c r="R105" s="229"/>
      <c r="S105" s="229"/>
      <c r="T105" s="229"/>
      <c r="U105" s="229"/>
      <c r="V105" s="229"/>
      <c r="W105" s="229"/>
      <c r="X105" s="229"/>
      <c r="Y105" s="229"/>
      <c r="Z105" s="229"/>
      <c r="AA105" s="229"/>
      <c r="AB105" s="229"/>
      <c r="AC105" s="229"/>
      <c r="AD105" s="229"/>
      <c r="AE105" s="229"/>
      <c r="AF105" s="229"/>
      <c r="AG105" s="229"/>
      <c r="AH105" s="229"/>
      <c r="AI105" s="230"/>
      <c r="AJ105" s="230"/>
      <c r="AK105" s="230"/>
      <c r="AL105" s="229"/>
      <c r="AM105" s="229"/>
      <c r="AN105" s="229"/>
      <c r="AO105" s="229"/>
      <c r="AP105" s="229"/>
      <c r="AQ105" s="229"/>
      <c r="AR105" s="229"/>
      <c r="AS105" s="229"/>
      <c r="AT105" s="229"/>
      <c r="AU105" s="229"/>
      <c r="AV105" s="229"/>
      <c r="AW105" s="229"/>
      <c r="AX105" s="229"/>
      <c r="AY105" s="229"/>
      <c r="AZ105" s="229"/>
      <c r="BA105" s="229"/>
      <c r="BB105" s="230"/>
      <c r="BC105" s="230"/>
      <c r="BD105" s="230"/>
      <c r="BE105" s="230"/>
      <c r="BF105" s="230"/>
      <c r="BG105" s="230"/>
      <c r="BH105" s="230"/>
      <c r="BI105" s="230"/>
      <c r="BJ105" s="230"/>
      <c r="BK105" s="230"/>
      <c r="BL105" s="230"/>
      <c r="BM105" s="230"/>
      <c r="BN105" s="230"/>
      <c r="BO105" s="230"/>
      <c r="BP105" s="230" t="e">
        <v>#N/A</v>
      </c>
      <c r="BQ105" s="230" t="e">
        <v>#N/A</v>
      </c>
      <c r="BR105" s="230" t="e">
        <v>#N/A</v>
      </c>
      <c r="BS105" s="230" t="e">
        <v>#N/A</v>
      </c>
      <c r="BT105" s="230" t="e">
        <v>#N/A</v>
      </c>
      <c r="BU105" s="230" t="e">
        <v>#N/A</v>
      </c>
      <c r="BV105" s="230"/>
      <c r="BW105" s="230"/>
      <c r="BX105" s="230"/>
      <c r="BY105" s="230"/>
      <c r="BZ105" s="230"/>
      <c r="CA105" s="230"/>
      <c r="CB105" s="230"/>
      <c r="CC105" s="230"/>
      <c r="CD105" s="230"/>
      <c r="CE105" s="230"/>
      <c r="CF105" s="230"/>
      <c r="CG105" s="230"/>
      <c r="CH105" s="230"/>
      <c r="CI105" s="230"/>
      <c r="CJ105" s="230"/>
      <c r="CK105" s="230"/>
      <c r="CL105" s="230"/>
      <c r="CM105" s="230"/>
      <c r="CN105" s="230"/>
      <c r="CO105" s="230"/>
      <c r="CP105" s="230"/>
      <c r="CQ105" s="230"/>
      <c r="CR105" s="230"/>
      <c r="CS105" s="230"/>
      <c r="CT105" s="230"/>
      <c r="CU105" s="230"/>
      <c r="CV105" s="230"/>
      <c r="CW105" s="230"/>
      <c r="CX105" s="230"/>
      <c r="CY105" s="230"/>
      <c r="CZ105" s="230"/>
      <c r="DA105" s="230"/>
      <c r="DB105" s="230"/>
      <c r="DC105" s="230"/>
      <c r="DD105" s="230"/>
      <c r="DE105" s="230"/>
      <c r="DF105" s="230"/>
      <c r="DG105" s="230"/>
      <c r="DH105" s="230"/>
      <c r="DI105" s="230"/>
      <c r="DJ105" s="230"/>
      <c r="DK105" s="230"/>
      <c r="DL105" s="230"/>
      <c r="DM105" s="230"/>
      <c r="DN105" s="230"/>
      <c r="DO105" s="230"/>
      <c r="DP105" s="230"/>
      <c r="DQ105" s="230"/>
      <c r="DR105" s="230"/>
      <c r="DS105" s="230"/>
      <c r="DT105" s="230"/>
      <c r="DU105" s="230"/>
      <c r="DV105" s="63"/>
      <c r="DW105" s="63"/>
    </row>
    <row r="106" spans="1:127" s="7" customFormat="1" ht="15" outlineLevel="1" x14ac:dyDescent="0.25">
      <c r="A106" s="77">
        <f t="shared" si="80"/>
        <v>99</v>
      </c>
      <c r="B106" s="199"/>
      <c r="C106" s="309">
        <v>123016</v>
      </c>
      <c r="D106" s="310" t="s">
        <v>122</v>
      </c>
      <c r="E106" s="303">
        <v>870105.99</v>
      </c>
      <c r="F106" s="306">
        <v>870105.99</v>
      </c>
      <c r="G106" s="306">
        <v>870105.99</v>
      </c>
      <c r="H106" s="306">
        <v>870105.99</v>
      </c>
      <c r="I106" s="306">
        <v>870105.99</v>
      </c>
      <c r="J106" s="306">
        <v>870105.99</v>
      </c>
      <c r="K106" s="306">
        <v>870734.67</v>
      </c>
      <c r="L106" s="306">
        <v>870734.67</v>
      </c>
      <c r="M106" s="306">
        <v>870734.67</v>
      </c>
      <c r="N106" s="306">
        <v>867192.67</v>
      </c>
      <c r="O106" s="306">
        <v>867192.67</v>
      </c>
      <c r="P106" s="306">
        <v>867192.67</v>
      </c>
      <c r="Q106" s="306">
        <v>937212.67</v>
      </c>
      <c r="R106" s="306">
        <v>937212.67</v>
      </c>
      <c r="S106" s="306">
        <v>937212.67</v>
      </c>
      <c r="T106" s="306">
        <v>935178.67</v>
      </c>
      <c r="U106" s="306">
        <v>935178.67</v>
      </c>
      <c r="V106" s="306">
        <v>935178.67</v>
      </c>
      <c r="W106" s="306">
        <v>933144.67</v>
      </c>
      <c r="X106" s="306">
        <v>933144.67</v>
      </c>
      <c r="Y106" s="306">
        <v>933144.67</v>
      </c>
      <c r="Z106" s="306">
        <v>887624.67</v>
      </c>
      <c r="AA106" s="306">
        <v>887624.67</v>
      </c>
      <c r="AB106" s="306">
        <v>887624.67</v>
      </c>
      <c r="AC106" s="303">
        <v>884474.67</v>
      </c>
      <c r="AD106" s="303">
        <v>884474.67</v>
      </c>
      <c r="AE106" s="303">
        <v>884474.67</v>
      </c>
      <c r="AF106" s="303">
        <v>879706.67</v>
      </c>
      <c r="AG106" s="303">
        <v>879706.67</v>
      </c>
      <c r="AH106" s="303">
        <v>879706.67</v>
      </c>
      <c r="AI106" s="303">
        <v>875524.67</v>
      </c>
      <c r="AJ106" s="303">
        <v>875524.67</v>
      </c>
      <c r="AK106" s="303">
        <v>875524.67</v>
      </c>
      <c r="AL106" s="303">
        <v>464727.07</v>
      </c>
      <c r="AM106" s="303">
        <v>464727.07</v>
      </c>
      <c r="AN106" s="303">
        <v>464727.07</v>
      </c>
      <c r="AO106" s="303">
        <v>459939.07</v>
      </c>
      <c r="AP106" s="303">
        <v>459939.07</v>
      </c>
      <c r="AQ106" s="303">
        <v>459939.07</v>
      </c>
      <c r="AR106" s="303">
        <v>452218.07</v>
      </c>
      <c r="AS106" s="303">
        <v>452214.99</v>
      </c>
      <c r="AT106" s="303">
        <v>452214.99</v>
      </c>
      <c r="AU106" s="303">
        <v>444494.99</v>
      </c>
      <c r="AV106" s="303">
        <v>444494.99</v>
      </c>
      <c r="AW106" s="303">
        <v>444494.99</v>
      </c>
      <c r="AX106" s="303">
        <v>436802.99</v>
      </c>
      <c r="AY106" s="303">
        <v>436802.99</v>
      </c>
      <c r="AZ106" s="303">
        <v>436541.99</v>
      </c>
      <c r="BA106" s="303">
        <v>368659.99</v>
      </c>
      <c r="BB106" s="303">
        <v>368659.99</v>
      </c>
      <c r="BC106" s="303">
        <v>367764.99</v>
      </c>
      <c r="BD106" s="303">
        <v>361427.99</v>
      </c>
      <c r="BE106" s="303">
        <v>361288.99</v>
      </c>
      <c r="BF106" s="303">
        <v>361138.99</v>
      </c>
      <c r="BG106" s="303">
        <v>354652.99</v>
      </c>
      <c r="BH106" s="303">
        <v>354652.99</v>
      </c>
      <c r="BI106" s="303">
        <v>354577.99</v>
      </c>
      <c r="BJ106" s="303">
        <v>348241.99</v>
      </c>
      <c r="BK106" s="303">
        <v>348241.99</v>
      </c>
      <c r="BL106" s="303">
        <v>348165.99</v>
      </c>
      <c r="BM106" s="303">
        <v>172076.99</v>
      </c>
      <c r="BN106" s="303">
        <v>272009.99</v>
      </c>
      <c r="BO106" s="303">
        <v>251961.99</v>
      </c>
      <c r="BP106" s="303">
        <v>248404.99</v>
      </c>
      <c r="BQ106" s="303">
        <v>248404.99</v>
      </c>
      <c r="BR106" s="303">
        <v>248404.99</v>
      </c>
      <c r="BS106" s="303">
        <v>244848.99</v>
      </c>
      <c r="BT106" s="303">
        <v>244848.99</v>
      </c>
      <c r="BU106" s="303">
        <v>244848.99</v>
      </c>
      <c r="BV106" s="303">
        <v>241292.99</v>
      </c>
      <c r="BW106" s="303">
        <v>240974.99</v>
      </c>
      <c r="BX106" s="303">
        <v>240974.99</v>
      </c>
      <c r="BY106" s="303">
        <v>272009.99</v>
      </c>
      <c r="BZ106" s="303">
        <v>271929.99</v>
      </c>
      <c r="CA106" s="303">
        <v>272009.99</v>
      </c>
      <c r="CB106" s="303">
        <v>269158.99</v>
      </c>
      <c r="CC106" s="303">
        <v>269158.99</v>
      </c>
      <c r="CD106" s="303">
        <v>269161.09999999998</v>
      </c>
      <c r="CE106" s="303">
        <v>278728.09999999998</v>
      </c>
      <c r="CF106" s="303">
        <v>282597.09999999998</v>
      </c>
      <c r="CG106" s="303">
        <v>286047.09999999998</v>
      </c>
      <c r="CH106" s="303">
        <v>289323.09999999998</v>
      </c>
      <c r="CI106" s="303">
        <v>0</v>
      </c>
      <c r="CJ106" s="303">
        <v>0</v>
      </c>
      <c r="CK106" s="303">
        <v>0</v>
      </c>
      <c r="CL106" s="303">
        <v>0</v>
      </c>
      <c r="CM106" s="303">
        <v>0</v>
      </c>
      <c r="CN106" s="303">
        <v>0</v>
      </c>
      <c r="CO106" s="303">
        <v>0</v>
      </c>
      <c r="CP106" s="303">
        <v>0</v>
      </c>
      <c r="CQ106" s="303">
        <v>0</v>
      </c>
      <c r="CR106" s="303">
        <v>0</v>
      </c>
      <c r="CS106" s="303">
        <v>0</v>
      </c>
      <c r="CT106" s="303">
        <v>0</v>
      </c>
      <c r="CU106" s="303">
        <v>0</v>
      </c>
      <c r="CV106" s="303">
        <v>0</v>
      </c>
      <c r="CW106" s="303">
        <v>0</v>
      </c>
      <c r="CX106" s="303">
        <v>0</v>
      </c>
      <c r="CY106" s="303">
        <v>0</v>
      </c>
      <c r="CZ106" s="303">
        <v>0</v>
      </c>
      <c r="DA106" s="303">
        <v>0</v>
      </c>
      <c r="DB106" s="303">
        <v>0</v>
      </c>
      <c r="DC106" s="303">
        <v>0</v>
      </c>
      <c r="DD106" s="303">
        <v>0</v>
      </c>
      <c r="DE106" s="303">
        <v>0</v>
      </c>
      <c r="DF106" s="303">
        <v>0</v>
      </c>
      <c r="DG106" s="303">
        <v>0</v>
      </c>
      <c r="DH106" s="303">
        <v>0</v>
      </c>
      <c r="DI106" s="303">
        <v>0</v>
      </c>
      <c r="DJ106" s="303">
        <v>0</v>
      </c>
      <c r="DK106" s="303">
        <v>0</v>
      </c>
      <c r="DL106" s="303">
        <v>0</v>
      </c>
      <c r="DM106" s="303">
        <v>0</v>
      </c>
      <c r="DN106" s="303">
        <v>0</v>
      </c>
      <c r="DO106" s="303">
        <v>0</v>
      </c>
      <c r="DP106" s="303">
        <v>0</v>
      </c>
      <c r="DQ106" s="303">
        <v>0</v>
      </c>
      <c r="DR106" s="303">
        <v>0</v>
      </c>
      <c r="DS106" s="303">
        <v>0</v>
      </c>
      <c r="DT106" s="303">
        <v>0</v>
      </c>
      <c r="DU106" s="303">
        <v>0</v>
      </c>
      <c r="DV106" s="63"/>
      <c r="DW106" s="63"/>
    </row>
    <row r="107" spans="1:127" s="7" customFormat="1" ht="15" outlineLevel="1" x14ac:dyDescent="0.25">
      <c r="A107" s="77">
        <f t="shared" si="80"/>
        <v>100</v>
      </c>
      <c r="B107" s="199"/>
      <c r="C107" s="309">
        <v>123410</v>
      </c>
      <c r="D107" s="310" t="s">
        <v>123</v>
      </c>
      <c r="E107" s="303">
        <v>172355977.56</v>
      </c>
      <c r="F107" s="303">
        <v>172047556.56</v>
      </c>
      <c r="G107" s="303">
        <v>171679183.56</v>
      </c>
      <c r="H107" s="303">
        <v>171730254.56</v>
      </c>
      <c r="I107" s="303">
        <v>173470957.56</v>
      </c>
      <c r="J107" s="303">
        <v>173229901.56</v>
      </c>
      <c r="K107" s="306">
        <v>173469664.56</v>
      </c>
      <c r="L107" s="306">
        <v>173265756.56</v>
      </c>
      <c r="M107" s="306">
        <v>173080094.46000001</v>
      </c>
      <c r="N107" s="306">
        <v>172979346.46000001</v>
      </c>
      <c r="O107" s="306">
        <v>172767224.46000001</v>
      </c>
      <c r="P107" s="306">
        <v>172788266.46000001</v>
      </c>
      <c r="Q107" s="306">
        <v>172546875.46000001</v>
      </c>
      <c r="R107" s="306">
        <v>172621149.46000001</v>
      </c>
      <c r="S107" s="306">
        <v>172456272.46000001</v>
      </c>
      <c r="T107" s="306">
        <v>172587439.46000001</v>
      </c>
      <c r="U107" s="306">
        <v>172486891.46000001</v>
      </c>
      <c r="V107" s="306">
        <v>168312475.46000001</v>
      </c>
      <c r="W107" s="306">
        <v>168053332.46000001</v>
      </c>
      <c r="X107" s="306">
        <v>167906731.46000001</v>
      </c>
      <c r="Y107" s="306">
        <v>167694922.46000001</v>
      </c>
      <c r="Z107" s="306">
        <v>167515739.46000001</v>
      </c>
      <c r="AA107" s="306">
        <v>167371652.46000001</v>
      </c>
      <c r="AB107" s="306">
        <v>167143683.46000001</v>
      </c>
      <c r="AC107" s="303">
        <v>166857569.46000001</v>
      </c>
      <c r="AD107" s="303">
        <v>166813409.46000001</v>
      </c>
      <c r="AE107" s="303">
        <v>166666689.31999999</v>
      </c>
      <c r="AF107" s="303">
        <v>166205992.15000001</v>
      </c>
      <c r="AG107" s="303">
        <v>165213714.15000001</v>
      </c>
      <c r="AH107" s="303">
        <v>164319994.15000001</v>
      </c>
      <c r="AI107" s="303">
        <v>163319268.15000001</v>
      </c>
      <c r="AJ107" s="303">
        <v>162674140.15000001</v>
      </c>
      <c r="AK107" s="303">
        <v>162172443.15000001</v>
      </c>
      <c r="AL107" s="303">
        <v>161617765.15000001</v>
      </c>
      <c r="AM107" s="303">
        <v>160786304.15000001</v>
      </c>
      <c r="AN107" s="303">
        <v>159773226.15000001</v>
      </c>
      <c r="AO107" s="303">
        <v>159171212.15000001</v>
      </c>
      <c r="AP107" s="303">
        <v>158642587.15000001</v>
      </c>
      <c r="AQ107" s="303">
        <v>158014432.15000001</v>
      </c>
      <c r="AR107" s="303">
        <v>157470816.49000001</v>
      </c>
      <c r="AS107" s="303">
        <v>156877564.71000001</v>
      </c>
      <c r="AT107" s="303">
        <v>158436451.71000001</v>
      </c>
      <c r="AU107" s="303">
        <v>157919818.71000001</v>
      </c>
      <c r="AV107" s="303">
        <v>157579823.71000001</v>
      </c>
      <c r="AW107" s="303">
        <v>157214439.71000001</v>
      </c>
      <c r="AX107" s="303">
        <v>156877295.71000001</v>
      </c>
      <c r="AY107" s="303">
        <v>156490029.71000001</v>
      </c>
      <c r="AZ107" s="303">
        <v>155994585.71000001</v>
      </c>
      <c r="BA107" s="303">
        <v>165634861.71000001</v>
      </c>
      <c r="BB107" s="303">
        <v>165586669.71000001</v>
      </c>
      <c r="BC107" s="303">
        <v>165304988.71000001</v>
      </c>
      <c r="BD107" s="303">
        <v>164044604.81999999</v>
      </c>
      <c r="BE107" s="303">
        <v>163329710.81999999</v>
      </c>
      <c r="BF107" s="303">
        <v>163138506.81999999</v>
      </c>
      <c r="BG107" s="303">
        <v>162832663.81999999</v>
      </c>
      <c r="BH107" s="303">
        <v>162680675.81999999</v>
      </c>
      <c r="BI107" s="303">
        <v>162284373.81999999</v>
      </c>
      <c r="BJ107" s="303">
        <v>161795522.81999999</v>
      </c>
      <c r="BK107" s="303">
        <v>161237595.81999999</v>
      </c>
      <c r="BL107" s="303">
        <v>161011031.81999999</v>
      </c>
      <c r="BM107" s="303">
        <v>159948369.81</v>
      </c>
      <c r="BN107" s="303">
        <v>156782600.25999999</v>
      </c>
      <c r="BO107" s="303">
        <v>158339047.81</v>
      </c>
      <c r="BP107" s="303">
        <v>158093057.63</v>
      </c>
      <c r="BQ107" s="303">
        <v>158271992.63</v>
      </c>
      <c r="BR107" s="303">
        <v>157849059.25999999</v>
      </c>
      <c r="BS107" s="303">
        <v>157162468.25999999</v>
      </c>
      <c r="BT107" s="303">
        <v>157202337.25999999</v>
      </c>
      <c r="BU107" s="303">
        <v>157180352.25999999</v>
      </c>
      <c r="BV107" s="303">
        <v>156716727.25999999</v>
      </c>
      <c r="BW107" s="303">
        <v>156970669.25999999</v>
      </c>
      <c r="BX107" s="303">
        <v>156880075.25999999</v>
      </c>
      <c r="BY107" s="303">
        <v>156782600.25999999</v>
      </c>
      <c r="BZ107" s="303">
        <v>33342012.18</v>
      </c>
      <c r="CA107" s="303">
        <v>32805272.18</v>
      </c>
      <c r="CB107" s="303">
        <v>32323323.030000001</v>
      </c>
      <c r="CC107" s="303">
        <v>32310957.030000001</v>
      </c>
      <c r="CD107" s="303">
        <v>32151849.460000001</v>
      </c>
      <c r="CE107" s="303">
        <v>30894770.460000001</v>
      </c>
      <c r="CF107" s="303">
        <v>30809705.460000001</v>
      </c>
      <c r="CG107" s="303">
        <v>30559123.460000001</v>
      </c>
      <c r="CH107" s="303">
        <v>30593003.460000001</v>
      </c>
      <c r="CI107" s="303">
        <v>0</v>
      </c>
      <c r="CJ107" s="303">
        <v>0</v>
      </c>
      <c r="CK107" s="303">
        <v>0</v>
      </c>
      <c r="CL107" s="303">
        <v>0</v>
      </c>
      <c r="CM107" s="303">
        <v>0</v>
      </c>
      <c r="CN107" s="303">
        <v>0</v>
      </c>
      <c r="CO107" s="303">
        <v>0</v>
      </c>
      <c r="CP107" s="303">
        <v>0</v>
      </c>
      <c r="CQ107" s="303">
        <v>0</v>
      </c>
      <c r="CR107" s="303">
        <v>0</v>
      </c>
      <c r="CS107" s="303">
        <v>0</v>
      </c>
      <c r="CT107" s="303">
        <v>0</v>
      </c>
      <c r="CU107" s="303">
        <v>0</v>
      </c>
      <c r="CV107" s="303">
        <v>0</v>
      </c>
      <c r="CW107" s="303">
        <v>0</v>
      </c>
      <c r="CX107" s="303">
        <v>0</v>
      </c>
      <c r="CY107" s="303">
        <v>0</v>
      </c>
      <c r="CZ107" s="303">
        <v>0</v>
      </c>
      <c r="DA107" s="303">
        <v>0</v>
      </c>
      <c r="DB107" s="303">
        <v>0</v>
      </c>
      <c r="DC107" s="303">
        <v>0</v>
      </c>
      <c r="DD107" s="303">
        <v>0</v>
      </c>
      <c r="DE107" s="303">
        <v>0</v>
      </c>
      <c r="DF107" s="303">
        <v>0</v>
      </c>
      <c r="DG107" s="303">
        <v>0</v>
      </c>
      <c r="DH107" s="303">
        <v>0</v>
      </c>
      <c r="DI107" s="303">
        <v>0</v>
      </c>
      <c r="DJ107" s="303">
        <v>0</v>
      </c>
      <c r="DK107" s="303">
        <v>0</v>
      </c>
      <c r="DL107" s="303">
        <v>0</v>
      </c>
      <c r="DM107" s="303">
        <v>0</v>
      </c>
      <c r="DN107" s="303">
        <v>0</v>
      </c>
      <c r="DO107" s="303">
        <v>0</v>
      </c>
      <c r="DP107" s="303">
        <v>0</v>
      </c>
      <c r="DQ107" s="303">
        <v>0</v>
      </c>
      <c r="DR107" s="303">
        <v>0</v>
      </c>
      <c r="DS107" s="303">
        <v>0</v>
      </c>
      <c r="DT107" s="303">
        <v>0</v>
      </c>
      <c r="DU107" s="303">
        <v>0</v>
      </c>
      <c r="DV107" s="63"/>
      <c r="DW107" s="63"/>
    </row>
    <row r="108" spans="1:127" s="7" customFormat="1" ht="15" outlineLevel="1" x14ac:dyDescent="0.25">
      <c r="A108" s="77">
        <f t="shared" si="80"/>
        <v>101</v>
      </c>
      <c r="B108" s="199"/>
      <c r="C108" s="309">
        <v>123020</v>
      </c>
      <c r="D108" s="310" t="s">
        <v>174</v>
      </c>
      <c r="E108" s="303">
        <v>150000</v>
      </c>
      <c r="F108" s="303">
        <v>150000</v>
      </c>
      <c r="G108" s="303">
        <v>150000</v>
      </c>
      <c r="H108" s="303">
        <v>150000</v>
      </c>
      <c r="I108" s="303">
        <v>150000</v>
      </c>
      <c r="J108" s="303">
        <v>150000</v>
      </c>
      <c r="K108" s="306">
        <v>150000</v>
      </c>
      <c r="L108" s="306">
        <v>150000</v>
      </c>
      <c r="M108" s="306">
        <v>150000</v>
      </c>
      <c r="N108" s="306">
        <v>150000</v>
      </c>
      <c r="O108" s="306">
        <v>150000</v>
      </c>
      <c r="P108" s="306">
        <v>150000</v>
      </c>
      <c r="Q108" s="306">
        <v>150000</v>
      </c>
      <c r="R108" s="306">
        <v>150000</v>
      </c>
      <c r="S108" s="306">
        <v>150000</v>
      </c>
      <c r="T108" s="306">
        <v>150000</v>
      </c>
      <c r="U108" s="306">
        <v>150000</v>
      </c>
      <c r="V108" s="306">
        <v>150000</v>
      </c>
      <c r="W108" s="306">
        <v>150000</v>
      </c>
      <c r="X108" s="306">
        <v>150000</v>
      </c>
      <c r="Y108" s="306">
        <v>150000</v>
      </c>
      <c r="Z108" s="306">
        <v>150000</v>
      </c>
      <c r="AA108" s="306">
        <v>150000</v>
      </c>
      <c r="AB108" s="306">
        <v>150000</v>
      </c>
      <c r="AC108" s="303">
        <v>150000</v>
      </c>
      <c r="AD108" s="303">
        <v>150000</v>
      </c>
      <c r="AE108" s="303">
        <v>150000</v>
      </c>
      <c r="AF108" s="303">
        <v>116679.05</v>
      </c>
      <c r="AG108" s="303">
        <v>116679.05</v>
      </c>
      <c r="AH108" s="303">
        <v>116679.05</v>
      </c>
      <c r="AI108" s="303">
        <v>96322.86</v>
      </c>
      <c r="AJ108" s="303">
        <v>96322.86</v>
      </c>
      <c r="AK108" s="303">
        <v>96322.86</v>
      </c>
      <c r="AL108" s="303">
        <v>60333</v>
      </c>
      <c r="AM108" s="303">
        <v>60333</v>
      </c>
      <c r="AN108" s="303">
        <v>60333</v>
      </c>
      <c r="AO108" s="303">
        <v>47188.639999999999</v>
      </c>
      <c r="AP108" s="303">
        <v>47188.639999999999</v>
      </c>
      <c r="AQ108" s="303">
        <v>47188.639999999999</v>
      </c>
      <c r="AR108" s="303">
        <v>30400.639999999999</v>
      </c>
      <c r="AS108" s="303">
        <v>30400.639999999999</v>
      </c>
      <c r="AT108" s="303">
        <v>30400.639999999999</v>
      </c>
      <c r="AU108" s="303">
        <v>30400.639999999999</v>
      </c>
      <c r="AV108" s="303">
        <v>30400.639999999999</v>
      </c>
      <c r="AW108" s="303">
        <v>30400.639999999999</v>
      </c>
      <c r="AX108" s="303">
        <v>30400.639999999999</v>
      </c>
      <c r="AY108" s="303">
        <v>30400.639999999999</v>
      </c>
      <c r="AZ108" s="303">
        <v>30400.639999999999</v>
      </c>
      <c r="BA108" s="303">
        <v>30400.639999999999</v>
      </c>
      <c r="BB108" s="303">
        <v>30400.639999999999</v>
      </c>
      <c r="BC108" s="303">
        <v>30400.639999999999</v>
      </c>
      <c r="BD108" s="303">
        <v>30400.639999999999</v>
      </c>
      <c r="BE108" s="303">
        <v>30400.639999999999</v>
      </c>
      <c r="BF108" s="303">
        <v>28868.080000000002</v>
      </c>
      <c r="BG108" s="303">
        <v>28868.080000000002</v>
      </c>
      <c r="BH108" s="303">
        <v>28868.080000000002</v>
      </c>
      <c r="BI108" s="303">
        <v>28868.080000000002</v>
      </c>
      <c r="BJ108" s="303">
        <v>28868.080000000002</v>
      </c>
      <c r="BK108" s="303">
        <v>28868.080000000002</v>
      </c>
      <c r="BL108" s="303">
        <v>28868.080000000002</v>
      </c>
      <c r="BM108" s="303">
        <v>27222.36</v>
      </c>
      <c r="BN108" s="303">
        <v>40553.480000000003</v>
      </c>
      <c r="BO108" s="303">
        <v>27222.36</v>
      </c>
      <c r="BP108" s="303">
        <v>27222.36</v>
      </c>
      <c r="BQ108" s="303">
        <v>27222.36</v>
      </c>
      <c r="BR108" s="303">
        <v>27222.36</v>
      </c>
      <c r="BS108" s="303">
        <v>29802.6</v>
      </c>
      <c r="BT108" s="303">
        <v>29802.6</v>
      </c>
      <c r="BU108" s="303">
        <v>29802.6</v>
      </c>
      <c r="BV108" s="303">
        <v>33956.78</v>
      </c>
      <c r="BW108" s="303">
        <v>33956.78</v>
      </c>
      <c r="BX108" s="303">
        <v>33956.78</v>
      </c>
      <c r="BY108" s="303">
        <v>40553.480000000003</v>
      </c>
      <c r="BZ108" s="303">
        <v>40553.480000000003</v>
      </c>
      <c r="CA108" s="303">
        <v>40553.480000000003</v>
      </c>
      <c r="CB108" s="303">
        <v>46703.43</v>
      </c>
      <c r="CC108" s="303">
        <v>46703.43</v>
      </c>
      <c r="CD108" s="303">
        <v>46703.43</v>
      </c>
      <c r="CE108" s="303">
        <v>52928.43</v>
      </c>
      <c r="CF108" s="303">
        <v>52928.43</v>
      </c>
      <c r="CG108" s="303">
        <v>52928.43</v>
      </c>
      <c r="CH108" s="303">
        <v>59153.43</v>
      </c>
      <c r="CI108" s="303">
        <v>0</v>
      </c>
      <c r="CJ108" s="303">
        <v>0</v>
      </c>
      <c r="CK108" s="303">
        <v>0</v>
      </c>
      <c r="CL108" s="303">
        <v>0</v>
      </c>
      <c r="CM108" s="303">
        <v>0</v>
      </c>
      <c r="CN108" s="303">
        <v>0</v>
      </c>
      <c r="CO108" s="303">
        <v>0</v>
      </c>
      <c r="CP108" s="303">
        <v>0</v>
      </c>
      <c r="CQ108" s="303">
        <v>0</v>
      </c>
      <c r="CR108" s="303">
        <v>0</v>
      </c>
      <c r="CS108" s="303">
        <v>0</v>
      </c>
      <c r="CT108" s="303">
        <v>0</v>
      </c>
      <c r="CU108" s="303">
        <v>0</v>
      </c>
      <c r="CV108" s="303">
        <v>0</v>
      </c>
      <c r="CW108" s="303">
        <v>0</v>
      </c>
      <c r="CX108" s="303">
        <v>0</v>
      </c>
      <c r="CY108" s="303">
        <v>0</v>
      </c>
      <c r="CZ108" s="303">
        <v>0</v>
      </c>
      <c r="DA108" s="303">
        <v>0</v>
      </c>
      <c r="DB108" s="303">
        <v>0</v>
      </c>
      <c r="DC108" s="303">
        <v>0</v>
      </c>
      <c r="DD108" s="303">
        <v>0</v>
      </c>
      <c r="DE108" s="303">
        <v>0</v>
      </c>
      <c r="DF108" s="303">
        <v>0</v>
      </c>
      <c r="DG108" s="303">
        <v>0</v>
      </c>
      <c r="DH108" s="303">
        <v>0</v>
      </c>
      <c r="DI108" s="303">
        <v>0</v>
      </c>
      <c r="DJ108" s="303">
        <v>0</v>
      </c>
      <c r="DK108" s="303">
        <v>0</v>
      </c>
      <c r="DL108" s="303">
        <v>0</v>
      </c>
      <c r="DM108" s="303">
        <v>0</v>
      </c>
      <c r="DN108" s="303">
        <v>0</v>
      </c>
      <c r="DO108" s="303">
        <v>0</v>
      </c>
      <c r="DP108" s="303">
        <v>0</v>
      </c>
      <c r="DQ108" s="303">
        <v>0</v>
      </c>
      <c r="DR108" s="303">
        <v>0</v>
      </c>
      <c r="DS108" s="303">
        <v>0</v>
      </c>
      <c r="DT108" s="303">
        <v>0</v>
      </c>
      <c r="DU108" s="303">
        <v>0</v>
      </c>
      <c r="DV108" s="63"/>
      <c r="DW108" s="63"/>
    </row>
    <row r="109" spans="1:127" s="7" customFormat="1" ht="15" outlineLevel="1" x14ac:dyDescent="0.25">
      <c r="A109" s="77">
        <f t="shared" si="80"/>
        <v>102</v>
      </c>
      <c r="B109" s="199"/>
      <c r="C109" s="309">
        <v>123030</v>
      </c>
      <c r="D109" s="311" t="s">
        <v>1297</v>
      </c>
      <c r="E109" s="303">
        <v>0</v>
      </c>
      <c r="F109" s="303">
        <v>0</v>
      </c>
      <c r="G109" s="303">
        <v>0</v>
      </c>
      <c r="H109" s="303">
        <v>0</v>
      </c>
      <c r="I109" s="303">
        <v>0</v>
      </c>
      <c r="J109" s="303">
        <v>0</v>
      </c>
      <c r="K109" s="303">
        <v>0</v>
      </c>
      <c r="L109" s="303">
        <v>0</v>
      </c>
      <c r="M109" s="303">
        <v>0</v>
      </c>
      <c r="N109" s="303">
        <v>0</v>
      </c>
      <c r="O109" s="303">
        <v>0</v>
      </c>
      <c r="P109" s="303">
        <v>0</v>
      </c>
      <c r="Q109" s="303">
        <v>0</v>
      </c>
      <c r="R109" s="303">
        <v>0</v>
      </c>
      <c r="S109" s="303">
        <v>0</v>
      </c>
      <c r="T109" s="303">
        <v>107895935.81</v>
      </c>
      <c r="U109" s="306">
        <v>118068618.16</v>
      </c>
      <c r="V109" s="306">
        <v>127294505.94</v>
      </c>
      <c r="W109" s="306">
        <v>130179807.63</v>
      </c>
      <c r="X109" s="306">
        <v>133693293.81</v>
      </c>
      <c r="Y109" s="306">
        <v>136307375.97999999</v>
      </c>
      <c r="Z109" s="306">
        <v>136103864.97999999</v>
      </c>
      <c r="AA109" s="306">
        <v>140014129.16</v>
      </c>
      <c r="AB109" s="306">
        <v>141697372.28</v>
      </c>
      <c r="AC109" s="303">
        <v>145742715.66</v>
      </c>
      <c r="AD109" s="303">
        <v>149894378.72999999</v>
      </c>
      <c r="AE109" s="303">
        <v>156933469.56</v>
      </c>
      <c r="AF109" s="303">
        <v>164833943.72</v>
      </c>
      <c r="AG109" s="303">
        <v>164869090.72</v>
      </c>
      <c r="AH109" s="303">
        <v>165026931.72</v>
      </c>
      <c r="AI109" s="303">
        <v>164966404.72</v>
      </c>
      <c r="AJ109" s="303">
        <v>165016007.72</v>
      </c>
      <c r="AK109" s="303">
        <v>164715231.72</v>
      </c>
      <c r="AL109" s="303">
        <v>154152939.72</v>
      </c>
      <c r="AM109" s="303">
        <v>156341330.30000001</v>
      </c>
      <c r="AN109" s="303">
        <v>157798670.12</v>
      </c>
      <c r="AO109" s="303">
        <v>154334403.12</v>
      </c>
      <c r="AP109" s="303">
        <v>154913299.38999999</v>
      </c>
      <c r="AQ109" s="303">
        <v>154801269.38999999</v>
      </c>
      <c r="AR109" s="303">
        <v>151662239.38999999</v>
      </c>
      <c r="AS109" s="303">
        <v>151193655.38999999</v>
      </c>
      <c r="AT109" s="303">
        <v>150559094.38999999</v>
      </c>
      <c r="AU109" s="303">
        <v>147582729.38999999</v>
      </c>
      <c r="AV109" s="303">
        <v>146990416.38999999</v>
      </c>
      <c r="AW109" s="303">
        <v>146373912.38999999</v>
      </c>
      <c r="AX109" s="303">
        <v>143885400.38999999</v>
      </c>
      <c r="AY109" s="303">
        <v>142250474.38999999</v>
      </c>
      <c r="AZ109" s="303">
        <v>141227906.38999999</v>
      </c>
      <c r="BA109" s="303">
        <v>140167402.38999999</v>
      </c>
      <c r="BB109" s="303">
        <v>140468659.38999999</v>
      </c>
      <c r="BC109" s="303">
        <v>139619100.38999999</v>
      </c>
      <c r="BD109" s="303">
        <v>138339025.38999999</v>
      </c>
      <c r="BE109" s="303">
        <v>137297668.38999999</v>
      </c>
      <c r="BF109" s="303">
        <v>136499634.38999999</v>
      </c>
      <c r="BG109" s="303">
        <v>135707349.38999999</v>
      </c>
      <c r="BH109" s="303">
        <v>135192128.38999999</v>
      </c>
      <c r="BI109" s="303">
        <v>134180672.39</v>
      </c>
      <c r="BJ109" s="303">
        <v>133157808.39</v>
      </c>
      <c r="BK109" s="303">
        <v>132159772.39</v>
      </c>
      <c r="BL109" s="303">
        <v>131224008.39</v>
      </c>
      <c r="BM109" s="303">
        <v>130370462.39</v>
      </c>
      <c r="BN109" s="303">
        <v>117695323.39</v>
      </c>
      <c r="BO109" s="303">
        <v>128944226.39</v>
      </c>
      <c r="BP109" s="303">
        <v>127495957.39</v>
      </c>
      <c r="BQ109" s="303">
        <v>126368855.39</v>
      </c>
      <c r="BR109" s="303">
        <v>125407584.39</v>
      </c>
      <c r="BS109" s="303">
        <v>124393034.39</v>
      </c>
      <c r="BT109" s="303">
        <v>123228227.39</v>
      </c>
      <c r="BU109" s="303">
        <v>121915534.39</v>
      </c>
      <c r="BV109" s="303">
        <v>120925617.39</v>
      </c>
      <c r="BW109" s="303">
        <v>119958941.39</v>
      </c>
      <c r="BX109" s="303">
        <v>118862721.39</v>
      </c>
      <c r="BY109" s="303">
        <v>117695323.39</v>
      </c>
      <c r="BZ109" s="303">
        <v>117342641.39</v>
      </c>
      <c r="CA109" s="303">
        <v>116768298.39</v>
      </c>
      <c r="CB109" s="303">
        <v>115050119.39</v>
      </c>
      <c r="CC109" s="303">
        <v>113774090.39</v>
      </c>
      <c r="CD109" s="303">
        <v>112518744.44</v>
      </c>
      <c r="CE109" s="303">
        <v>111612293.44</v>
      </c>
      <c r="CF109" s="303">
        <v>110581293.44</v>
      </c>
      <c r="CG109" s="303">
        <v>109057563.44</v>
      </c>
      <c r="CH109" s="303">
        <v>108119958.44</v>
      </c>
      <c r="CI109" s="303">
        <v>106684020.44</v>
      </c>
      <c r="CJ109" s="303">
        <v>106117640.44</v>
      </c>
      <c r="CK109" s="303">
        <v>105582148.44</v>
      </c>
      <c r="CL109" s="303">
        <v>103934637.44</v>
      </c>
      <c r="CM109" s="303">
        <v>101834105.44</v>
      </c>
      <c r="CN109" s="303">
        <v>100276408.44</v>
      </c>
      <c r="CO109" s="303">
        <v>99032844.439999998</v>
      </c>
      <c r="CP109" s="303">
        <v>96779550.439999998</v>
      </c>
      <c r="CQ109" s="303">
        <v>95414266.439999998</v>
      </c>
      <c r="CR109" s="303">
        <v>94128810.439999998</v>
      </c>
      <c r="CS109" s="303">
        <v>93287079.439999998</v>
      </c>
      <c r="CT109" s="303">
        <v>92195992.439999998</v>
      </c>
      <c r="CU109" s="303">
        <v>90543107.439999998</v>
      </c>
      <c r="CV109" s="303">
        <v>89512661.439999998</v>
      </c>
      <c r="CW109" s="303">
        <v>88130262.439999998</v>
      </c>
      <c r="CX109" s="303">
        <v>86622955.439999998</v>
      </c>
      <c r="CY109" s="303">
        <v>85227428.439999998</v>
      </c>
      <c r="CZ109" s="303">
        <v>83696783.439999998</v>
      </c>
      <c r="DA109" s="303">
        <v>82573345.439999998</v>
      </c>
      <c r="DB109" s="303">
        <v>81631857.439999998</v>
      </c>
      <c r="DC109" s="303">
        <v>80456301.439999998</v>
      </c>
      <c r="DD109" s="303">
        <v>79321912.439999998</v>
      </c>
      <c r="DE109" s="303">
        <v>78185143.439999998</v>
      </c>
      <c r="DF109" s="303">
        <v>77351434.439999998</v>
      </c>
      <c r="DG109" s="303">
        <v>76372326.439999998</v>
      </c>
      <c r="DH109" s="303">
        <v>75666611.439999998</v>
      </c>
      <c r="DI109" s="303">
        <f>'BS 3-8-22'!D233</f>
        <v>73952232.439999998</v>
      </c>
      <c r="DJ109" s="303">
        <f>'BS 3-8-22'!F233</f>
        <v>73349702.439999998</v>
      </c>
      <c r="DK109" s="303">
        <f>'BS 3-8-22'!G233</f>
        <v>72789400.439999998</v>
      </c>
      <c r="DL109" s="303">
        <f>'BS 3-8-22'!H233</f>
        <v>71176428.439999998</v>
      </c>
      <c r="DM109" s="303">
        <f>'BS 3-8-22'!I233</f>
        <v>70542544.439999998</v>
      </c>
      <c r="DN109" s="303">
        <f>'BS 3-8-22'!J233</f>
        <v>69690829.439999998</v>
      </c>
      <c r="DO109" s="303">
        <f>'BS 3-8-22'!K233</f>
        <v>67963273.439999998</v>
      </c>
      <c r="DP109" s="303">
        <f>'BS 3-8-22'!L233</f>
        <v>67044906.439999998</v>
      </c>
      <c r="DQ109" s="303">
        <f>'BS 3-8-22'!M233</f>
        <v>66524091.439999998</v>
      </c>
      <c r="DR109" s="303">
        <f>'BS 3-8-22'!N233</f>
        <v>64992032.439999998</v>
      </c>
      <c r="DS109" s="303">
        <f>'BS 3-8-22'!O233</f>
        <v>64805902.439999998</v>
      </c>
      <c r="DT109" s="303">
        <f>'BS 3-8-22'!P233</f>
        <v>65107512.439999998</v>
      </c>
      <c r="DU109" s="303">
        <f>'BS 3-8-22'!Q233</f>
        <v>63403205.439999998</v>
      </c>
      <c r="DV109" s="63"/>
      <c r="DW109" s="63"/>
    </row>
    <row r="110" spans="1:127" s="7" customFormat="1" x14ac:dyDescent="0.2"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</row>
    <row r="111" spans="1:127" s="7" customFormat="1" x14ac:dyDescent="0.2"/>
  </sheetData>
  <mergeCells count="1">
    <mergeCell ref="B64:B69"/>
  </mergeCells>
  <printOptions horizontalCentered="1"/>
  <pageMargins left="0.25" right="0.25" top="0.5" bottom="0.5" header="0.25" footer="0.25"/>
  <pageSetup scale="51" orientation="landscape" r:id="rId1"/>
  <headerFooter>
    <oddFooter>&amp;C&amp;F &amp;D &amp;T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396E8-0BC2-4EE2-95F7-6240272D49DD}">
  <sheetPr>
    <tabColor theme="9" tint="0.59999389629810485"/>
  </sheetPr>
  <dimension ref="A1:Z1298"/>
  <sheetViews>
    <sheetView workbookViewId="0">
      <pane xSplit="3" ySplit="6" topLeftCell="J752" activePane="bottomRight" state="frozen"/>
      <selection activeCell="CP30" sqref="CP30"/>
      <selection pane="topRight" activeCell="CP30" sqref="CP30"/>
      <selection pane="bottomLeft" activeCell="CP30" sqref="CP30"/>
      <selection pane="bottomRight" activeCell="CP30" sqref="CP30"/>
    </sheetView>
  </sheetViews>
  <sheetFormatPr defaultRowHeight="12.75" x14ac:dyDescent="0.2"/>
  <cols>
    <col min="1" max="1" width="39.7109375" customWidth="1"/>
    <col min="2" max="2" width="24.42578125" customWidth="1"/>
    <col min="3" max="3" width="14.85546875" bestFit="1" customWidth="1"/>
    <col min="4" max="17" width="14.5703125" bestFit="1" customWidth="1"/>
    <col min="18" max="18" width="17" customWidth="1"/>
    <col min="19" max="19" width="7.42578125" bestFit="1" customWidth="1"/>
    <col min="20" max="20" width="15.140625" customWidth="1"/>
    <col min="21" max="21" width="15.85546875" customWidth="1"/>
    <col min="22" max="22" width="13.42578125" bestFit="1" customWidth="1"/>
    <col min="23" max="23" width="15.140625" bestFit="1" customWidth="1"/>
    <col min="24" max="24" width="13.42578125" bestFit="1" customWidth="1"/>
    <col min="25" max="25" width="15" customWidth="1"/>
    <col min="26" max="26" width="15.5703125" customWidth="1"/>
  </cols>
  <sheetData>
    <row r="1" spans="1:18" x14ac:dyDescent="0.2">
      <c r="A1" s="121" t="s">
        <v>0</v>
      </c>
    </row>
    <row r="2" spans="1:18" ht="13.5" thickBot="1" x14ac:dyDescent="0.25">
      <c r="A2" s="161" t="s">
        <v>2229</v>
      </c>
    </row>
    <row r="3" spans="1:18" ht="13.5" thickBot="1" x14ac:dyDescent="0.25">
      <c r="A3" s="335"/>
      <c r="B3" s="336"/>
      <c r="C3" s="123"/>
      <c r="D3" s="124" t="s">
        <v>1</v>
      </c>
      <c r="E3" s="124" t="s">
        <v>1</v>
      </c>
      <c r="F3" s="124" t="s">
        <v>1</v>
      </c>
      <c r="G3" s="124" t="s">
        <v>1</v>
      </c>
      <c r="H3" s="124" t="s">
        <v>1</v>
      </c>
      <c r="I3" s="124" t="s">
        <v>1</v>
      </c>
      <c r="J3" s="124" t="s">
        <v>1</v>
      </c>
      <c r="K3" s="124" t="s">
        <v>1</v>
      </c>
      <c r="L3" s="124" t="s">
        <v>1</v>
      </c>
      <c r="M3" s="124" t="s">
        <v>1</v>
      </c>
      <c r="N3" s="124" t="s">
        <v>1</v>
      </c>
      <c r="O3" s="124" t="s">
        <v>1</v>
      </c>
      <c r="P3" s="124" t="s">
        <v>1</v>
      </c>
      <c r="Q3" s="124" t="s">
        <v>1</v>
      </c>
      <c r="R3" s="124" t="s">
        <v>1</v>
      </c>
    </row>
    <row r="4" spans="1:18" ht="13.5" thickBot="1" x14ac:dyDescent="0.25">
      <c r="A4" s="337"/>
      <c r="B4" s="338"/>
      <c r="C4" s="123" t="s">
        <v>1310</v>
      </c>
      <c r="D4" s="124" t="s">
        <v>2077</v>
      </c>
      <c r="E4" s="124" t="s">
        <v>2230</v>
      </c>
      <c r="F4" s="124" t="s">
        <v>2231</v>
      </c>
      <c r="G4" s="124" t="s">
        <v>2232</v>
      </c>
      <c r="H4" s="124" t="s">
        <v>2233</v>
      </c>
      <c r="I4" s="124" t="s">
        <v>2234</v>
      </c>
      <c r="J4" s="124" t="s">
        <v>2235</v>
      </c>
      <c r="K4" s="124" t="s">
        <v>2236</v>
      </c>
      <c r="L4" s="124" t="s">
        <v>2237</v>
      </c>
      <c r="M4" s="124" t="s">
        <v>2238</v>
      </c>
      <c r="N4" s="124" t="s">
        <v>2239</v>
      </c>
      <c r="O4" s="124" t="s">
        <v>2240</v>
      </c>
      <c r="P4" s="124" t="s">
        <v>2241</v>
      </c>
      <c r="Q4" s="124" t="s">
        <v>2242</v>
      </c>
      <c r="R4" s="125" t="s">
        <v>1291</v>
      </c>
    </row>
    <row r="5" spans="1:18" ht="13.5" thickBot="1" x14ac:dyDescent="0.25">
      <c r="A5" s="339" t="s">
        <v>2</v>
      </c>
      <c r="B5" s="340"/>
      <c r="C5" s="124" t="s">
        <v>1311</v>
      </c>
      <c r="D5" s="123" t="s">
        <v>1292</v>
      </c>
      <c r="E5" s="123" t="s">
        <v>1292</v>
      </c>
      <c r="F5" s="123" t="s">
        <v>1292</v>
      </c>
      <c r="G5" s="123" t="s">
        <v>1292</v>
      </c>
      <c r="H5" s="123" t="s">
        <v>1292</v>
      </c>
      <c r="I5" s="123" t="s">
        <v>1292</v>
      </c>
      <c r="J5" s="123" t="s">
        <v>1292</v>
      </c>
      <c r="K5" s="123" t="s">
        <v>1292</v>
      </c>
      <c r="L5" s="123" t="s">
        <v>1292</v>
      </c>
      <c r="M5" s="123" t="s">
        <v>1292</v>
      </c>
      <c r="N5" s="123" t="s">
        <v>1292</v>
      </c>
      <c r="O5" s="123" t="s">
        <v>1292</v>
      </c>
      <c r="P5" s="123" t="s">
        <v>1292</v>
      </c>
      <c r="Q5" s="123" t="s">
        <v>1292</v>
      </c>
      <c r="R5" s="126" t="s">
        <v>1292</v>
      </c>
    </row>
    <row r="6" spans="1:18" ht="13.5" thickBot="1" x14ac:dyDescent="0.25">
      <c r="A6" s="341" t="s">
        <v>1291</v>
      </c>
      <c r="B6" s="342"/>
      <c r="C6" s="343"/>
      <c r="D6" s="127">
        <v>0</v>
      </c>
      <c r="E6" s="127">
        <v>0</v>
      </c>
      <c r="F6" s="127">
        <v>0</v>
      </c>
      <c r="G6" s="127">
        <v>0</v>
      </c>
      <c r="H6" s="127">
        <v>0</v>
      </c>
      <c r="I6" s="127">
        <v>0</v>
      </c>
      <c r="J6" s="127">
        <v>0</v>
      </c>
      <c r="K6" s="127">
        <v>0</v>
      </c>
      <c r="L6" s="127">
        <v>0</v>
      </c>
      <c r="M6" s="127">
        <v>0</v>
      </c>
      <c r="N6" s="127">
        <v>0</v>
      </c>
      <c r="O6" s="127">
        <v>0</v>
      </c>
      <c r="P6" s="127">
        <v>0</v>
      </c>
      <c r="Q6" s="127">
        <v>0</v>
      </c>
      <c r="R6" s="127">
        <v>0</v>
      </c>
    </row>
    <row r="7" spans="1:18" ht="13.5" thickBot="1" x14ac:dyDescent="0.25">
      <c r="A7" s="128" t="s">
        <v>1312</v>
      </c>
      <c r="B7" s="128" t="s">
        <v>2243</v>
      </c>
      <c r="C7" s="129"/>
      <c r="D7" s="130">
        <v>3212990639.0799999</v>
      </c>
      <c r="E7" s="130">
        <v>3212990639.0799999</v>
      </c>
      <c r="F7" s="130">
        <v>3174855882.9400001</v>
      </c>
      <c r="G7" s="130">
        <v>3191914938.98</v>
      </c>
      <c r="H7" s="130">
        <v>3161056854.6799998</v>
      </c>
      <c r="I7" s="130">
        <v>3110135993.2199998</v>
      </c>
      <c r="J7" s="130">
        <v>3098747370.6500001</v>
      </c>
      <c r="K7" s="130">
        <v>3159600878.1199999</v>
      </c>
      <c r="L7" s="130">
        <v>3143168607.3099999</v>
      </c>
      <c r="M7" s="130">
        <v>3139626112.6100001</v>
      </c>
      <c r="N7" s="130">
        <v>3172085663.6799998</v>
      </c>
      <c r="O7" s="130">
        <v>3203808455.4000001</v>
      </c>
      <c r="P7" s="130">
        <v>3287722839.0700002</v>
      </c>
      <c r="Q7" s="130">
        <v>3305580154.23</v>
      </c>
      <c r="R7" s="127">
        <v>3305580154.23</v>
      </c>
    </row>
    <row r="8" spans="1:18" ht="13.5" thickBot="1" x14ac:dyDescent="0.25">
      <c r="A8" s="131" t="s">
        <v>1313</v>
      </c>
      <c r="B8" s="162" t="s">
        <v>2244</v>
      </c>
      <c r="C8" s="141"/>
      <c r="D8" s="132">
        <v>2417583364.4899998</v>
      </c>
      <c r="E8" s="132">
        <v>2417583364.4899998</v>
      </c>
      <c r="F8" s="132">
        <v>2398406207.9699998</v>
      </c>
      <c r="G8" s="132">
        <v>2417629944.6900001</v>
      </c>
      <c r="H8" s="132">
        <v>2430491841.4099998</v>
      </c>
      <c r="I8" s="132">
        <v>2438478397.5799999</v>
      </c>
      <c r="J8" s="132">
        <v>2453321729.5900002</v>
      </c>
      <c r="K8" s="132">
        <v>2321243463.27</v>
      </c>
      <c r="L8" s="132">
        <v>2333244853.3400002</v>
      </c>
      <c r="M8" s="132">
        <v>2351738591.4000001</v>
      </c>
      <c r="N8" s="132">
        <v>2370421655.6700001</v>
      </c>
      <c r="O8" s="132">
        <v>2384452464.3499999</v>
      </c>
      <c r="P8" s="132">
        <v>2399332868.8200002</v>
      </c>
      <c r="Q8" s="132">
        <v>2418953874.9299998</v>
      </c>
      <c r="R8" s="127">
        <v>2418953874.9299998</v>
      </c>
    </row>
    <row r="9" spans="1:18" ht="13.5" thickBot="1" x14ac:dyDescent="0.25">
      <c r="A9" s="133" t="s">
        <v>2245</v>
      </c>
      <c r="B9" s="134" t="s">
        <v>2246</v>
      </c>
      <c r="C9" s="142"/>
      <c r="D9" s="163"/>
      <c r="E9" s="130">
        <v>0</v>
      </c>
      <c r="F9" s="130">
        <v>180516.35</v>
      </c>
      <c r="G9" s="130">
        <v>180143.75</v>
      </c>
      <c r="H9" s="130">
        <v>179771.18</v>
      </c>
      <c r="I9" s="130">
        <v>179398.59</v>
      </c>
      <c r="J9" s="130">
        <v>258830.39</v>
      </c>
      <c r="K9" s="130">
        <v>258291.19</v>
      </c>
      <c r="L9" s="130">
        <v>257752.03</v>
      </c>
      <c r="M9" s="130">
        <v>257212.83</v>
      </c>
      <c r="N9" s="130">
        <v>256673.64</v>
      </c>
      <c r="O9" s="130">
        <v>256134.43</v>
      </c>
      <c r="P9" s="130">
        <v>255595.26</v>
      </c>
      <c r="Q9" s="130">
        <v>446531.94</v>
      </c>
      <c r="R9" s="127">
        <v>446531.94</v>
      </c>
    </row>
    <row r="10" spans="1:18" ht="13.5" thickBot="1" x14ac:dyDescent="0.25">
      <c r="A10" s="135" t="s">
        <v>2247</v>
      </c>
      <c r="B10" s="134" t="s">
        <v>2248</v>
      </c>
      <c r="C10" s="142"/>
      <c r="D10" s="164"/>
      <c r="E10" s="132">
        <v>0</v>
      </c>
      <c r="F10" s="132">
        <v>180516.35</v>
      </c>
      <c r="G10" s="132">
        <v>180143.75</v>
      </c>
      <c r="H10" s="132">
        <v>179771.18</v>
      </c>
      <c r="I10" s="132">
        <v>179398.59</v>
      </c>
      <c r="J10" s="132">
        <v>258830.39</v>
      </c>
      <c r="K10" s="132">
        <v>258291.19</v>
      </c>
      <c r="L10" s="132">
        <v>257752.03</v>
      </c>
      <c r="M10" s="132">
        <v>257212.83</v>
      </c>
      <c r="N10" s="132">
        <v>256673.64</v>
      </c>
      <c r="O10" s="132">
        <v>256134.43</v>
      </c>
      <c r="P10" s="132">
        <v>255595.26</v>
      </c>
      <c r="Q10" s="132">
        <v>446531.94</v>
      </c>
      <c r="R10" s="127">
        <v>446531.94</v>
      </c>
    </row>
    <row r="11" spans="1:18" ht="13.5" thickBot="1" x14ac:dyDescent="0.25">
      <c r="A11" s="136" t="s">
        <v>2249</v>
      </c>
      <c r="B11" s="134" t="s">
        <v>2250</v>
      </c>
      <c r="C11" s="134" t="s">
        <v>2078</v>
      </c>
      <c r="D11" s="163"/>
      <c r="E11" s="130">
        <v>0</v>
      </c>
      <c r="F11" s="130">
        <v>180888.94</v>
      </c>
      <c r="G11" s="130">
        <v>180888.94</v>
      </c>
      <c r="H11" s="130">
        <v>180888.94</v>
      </c>
      <c r="I11" s="130">
        <v>180888.94</v>
      </c>
      <c r="J11" s="130">
        <v>260859.94</v>
      </c>
      <c r="K11" s="130">
        <v>260859.94</v>
      </c>
      <c r="L11" s="130">
        <v>260859.94</v>
      </c>
      <c r="M11" s="130">
        <v>260859.94</v>
      </c>
      <c r="N11" s="130">
        <v>260859.94</v>
      </c>
      <c r="O11" s="130">
        <v>260859.94</v>
      </c>
      <c r="P11" s="130">
        <v>260859.94</v>
      </c>
      <c r="Q11" s="130">
        <v>452618.94</v>
      </c>
      <c r="R11" s="127">
        <v>452618.94</v>
      </c>
    </row>
    <row r="12" spans="1:18" ht="13.5" thickBot="1" x14ac:dyDescent="0.25">
      <c r="A12" s="136" t="s">
        <v>2251</v>
      </c>
      <c r="B12" s="134" t="s">
        <v>2252</v>
      </c>
      <c r="C12" s="134" t="s">
        <v>2078</v>
      </c>
      <c r="D12" s="164"/>
      <c r="E12" s="132">
        <v>0</v>
      </c>
      <c r="F12" s="132">
        <v>-372.59</v>
      </c>
      <c r="G12" s="132">
        <v>-745.19</v>
      </c>
      <c r="H12" s="132">
        <v>-1117.76</v>
      </c>
      <c r="I12" s="132">
        <v>-1490.35</v>
      </c>
      <c r="J12" s="132">
        <v>-2029.55</v>
      </c>
      <c r="K12" s="132">
        <v>-2568.75</v>
      </c>
      <c r="L12" s="132">
        <v>-3107.91</v>
      </c>
      <c r="M12" s="132">
        <v>-3647.11</v>
      </c>
      <c r="N12" s="132">
        <v>-4186.3</v>
      </c>
      <c r="O12" s="132">
        <v>-4725.51</v>
      </c>
      <c r="P12" s="132">
        <v>-5264.68</v>
      </c>
      <c r="Q12" s="132">
        <v>-6087</v>
      </c>
      <c r="R12" s="127">
        <v>-6087</v>
      </c>
    </row>
    <row r="13" spans="1:18" ht="13.5" thickBot="1" x14ac:dyDescent="0.25">
      <c r="A13" s="133" t="s">
        <v>1314</v>
      </c>
      <c r="B13" s="134" t="s">
        <v>2253</v>
      </c>
      <c r="C13" s="142"/>
      <c r="D13" s="130">
        <v>2364848187.6599998</v>
      </c>
      <c r="E13" s="130">
        <v>2364848187.6599998</v>
      </c>
      <c r="F13" s="130">
        <v>2345554206.8499999</v>
      </c>
      <c r="G13" s="130">
        <v>2364605526.2800002</v>
      </c>
      <c r="H13" s="130">
        <v>2378551477.2399998</v>
      </c>
      <c r="I13" s="130">
        <v>2386543629.0300002</v>
      </c>
      <c r="J13" s="130">
        <v>2402783947.8800001</v>
      </c>
      <c r="K13" s="130">
        <v>2270796402.4299998</v>
      </c>
      <c r="L13" s="130">
        <v>2282652873.3400002</v>
      </c>
      <c r="M13" s="130">
        <v>2301080293.02</v>
      </c>
      <c r="N13" s="130">
        <v>2319530052.2199998</v>
      </c>
      <c r="O13" s="130">
        <v>2334018717.7800002</v>
      </c>
      <c r="P13" s="130">
        <v>2348935347.0300002</v>
      </c>
      <c r="Q13" s="130">
        <v>2368136966.4899998</v>
      </c>
      <c r="R13" s="127">
        <v>2368136966.4899998</v>
      </c>
    </row>
    <row r="14" spans="1:18" ht="13.5" thickBot="1" x14ac:dyDescent="0.25">
      <c r="A14" s="135" t="s">
        <v>1315</v>
      </c>
      <c r="B14" s="134" t="s">
        <v>2254</v>
      </c>
      <c r="C14" s="142"/>
      <c r="D14" s="132">
        <v>3339100593.4899998</v>
      </c>
      <c r="E14" s="132">
        <v>3339100593.4899998</v>
      </c>
      <c r="F14" s="132">
        <v>3323241205.48</v>
      </c>
      <c r="G14" s="132">
        <v>3347068217.5100002</v>
      </c>
      <c r="H14" s="132">
        <v>3364511272.0100002</v>
      </c>
      <c r="I14" s="132">
        <v>3376672454.8699999</v>
      </c>
      <c r="J14" s="132">
        <v>3397062575.1799998</v>
      </c>
      <c r="K14" s="132">
        <v>3267905188.4299998</v>
      </c>
      <c r="L14" s="132">
        <v>3284066138.1799998</v>
      </c>
      <c r="M14" s="132">
        <v>3306453085.3400002</v>
      </c>
      <c r="N14" s="132">
        <v>3327268341.3099999</v>
      </c>
      <c r="O14" s="132">
        <v>3347006972.8600001</v>
      </c>
      <c r="P14" s="132">
        <v>3363599519.4899998</v>
      </c>
      <c r="Q14" s="132">
        <v>3387027659.5100002</v>
      </c>
      <c r="R14" s="127">
        <v>3387027659.5100002</v>
      </c>
    </row>
    <row r="15" spans="1:18" ht="13.5" thickBot="1" x14ac:dyDescent="0.25">
      <c r="A15" s="136" t="s">
        <v>1316</v>
      </c>
      <c r="B15" s="134" t="s">
        <v>2255</v>
      </c>
      <c r="C15" s="142"/>
      <c r="D15" s="130">
        <v>3320606404.5799999</v>
      </c>
      <c r="E15" s="130">
        <v>3320606404.5799999</v>
      </c>
      <c r="F15" s="130">
        <v>3304737219.52</v>
      </c>
      <c r="G15" s="130">
        <v>3328555398.02</v>
      </c>
      <c r="H15" s="130">
        <v>3341800261.8299999</v>
      </c>
      <c r="I15" s="130">
        <v>3353960120.9099998</v>
      </c>
      <c r="J15" s="130">
        <v>3371663532.8899999</v>
      </c>
      <c r="K15" s="130">
        <v>3242516393.4299998</v>
      </c>
      <c r="L15" s="130">
        <v>3258649867.1300001</v>
      </c>
      <c r="M15" s="130">
        <v>3281038391.6799998</v>
      </c>
      <c r="N15" s="130">
        <v>3301855056.48</v>
      </c>
      <c r="O15" s="130">
        <v>3321594842.0799999</v>
      </c>
      <c r="P15" s="130">
        <v>3338188640.1700001</v>
      </c>
      <c r="Q15" s="130">
        <v>3361618116.4699998</v>
      </c>
      <c r="R15" s="127">
        <v>3361618116.4699998</v>
      </c>
    </row>
    <row r="16" spans="1:18" ht="13.5" thickBot="1" x14ac:dyDescent="0.25">
      <c r="A16" s="137" t="s">
        <v>3</v>
      </c>
      <c r="B16" s="134" t="s">
        <v>1290</v>
      </c>
      <c r="C16" s="134" t="s">
        <v>2078</v>
      </c>
      <c r="D16" s="132">
        <v>2666040552.2199998</v>
      </c>
      <c r="E16" s="132">
        <v>2666040552.2199998</v>
      </c>
      <c r="F16" s="132">
        <v>2673857243.98</v>
      </c>
      <c r="G16" s="132">
        <v>2675021208.9200001</v>
      </c>
      <c r="H16" s="132">
        <v>2675528328.77</v>
      </c>
      <c r="I16" s="132">
        <v>2675867371.4099998</v>
      </c>
      <c r="J16" s="132">
        <v>2677399556.6500001</v>
      </c>
      <c r="K16" s="132">
        <v>2688569341.73</v>
      </c>
      <c r="L16" s="132">
        <v>2689767115.2600002</v>
      </c>
      <c r="M16" s="132">
        <v>2691020428.5500002</v>
      </c>
      <c r="N16" s="132">
        <v>2691676532.4699998</v>
      </c>
      <c r="O16" s="132">
        <v>2694990356.9899998</v>
      </c>
      <c r="P16" s="132">
        <v>2696000993.1199999</v>
      </c>
      <c r="Q16" s="132">
        <v>2698692595</v>
      </c>
      <c r="R16" s="127">
        <v>2698692595</v>
      </c>
    </row>
    <row r="17" spans="1:23" ht="13.5" thickBot="1" x14ac:dyDescent="0.25">
      <c r="A17" s="137" t="s">
        <v>2079</v>
      </c>
      <c r="B17" s="134" t="s">
        <v>2080</v>
      </c>
      <c r="C17" s="134" t="s">
        <v>2078</v>
      </c>
      <c r="D17" s="130">
        <v>-1162110.4099999999</v>
      </c>
      <c r="E17" s="130">
        <v>-1162110.4099999999</v>
      </c>
      <c r="F17" s="130">
        <v>-1162110.4099999999</v>
      </c>
      <c r="G17" s="130">
        <v>-1162110.4099999999</v>
      </c>
      <c r="H17" s="130">
        <v>-1162110.4099999999</v>
      </c>
      <c r="I17" s="130">
        <v>-1162110.4099999999</v>
      </c>
      <c r="J17" s="130">
        <v>-1162110.4099999999</v>
      </c>
      <c r="K17" s="130">
        <v>-1162110.4099999999</v>
      </c>
      <c r="L17" s="130">
        <v>-1162110.4099999999</v>
      </c>
      <c r="M17" s="130">
        <v>-1162110.4099999999</v>
      </c>
      <c r="N17" s="130">
        <v>-1162110.4099999999</v>
      </c>
      <c r="O17" s="130">
        <v>-1162110.4099999999</v>
      </c>
      <c r="P17" s="130">
        <v>-1162110.4099999999</v>
      </c>
      <c r="Q17" s="130">
        <v>-1162110.4099999999</v>
      </c>
      <c r="R17" s="127">
        <v>-1162110.4099999999</v>
      </c>
    </row>
    <row r="18" spans="1:23" ht="13.5" thickBot="1" x14ac:dyDescent="0.25">
      <c r="A18" s="137" t="s">
        <v>2256</v>
      </c>
      <c r="B18" s="134" t="s">
        <v>2257</v>
      </c>
      <c r="C18" s="134" t="s">
        <v>2078</v>
      </c>
      <c r="D18" s="164"/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-146485835</v>
      </c>
      <c r="L18" s="132">
        <v>-148773000</v>
      </c>
      <c r="M18" s="132">
        <v>-148773000</v>
      </c>
      <c r="N18" s="132">
        <v>-146816356.71000001</v>
      </c>
      <c r="O18" s="132">
        <v>-148773000</v>
      </c>
      <c r="P18" s="132">
        <v>-148773000</v>
      </c>
      <c r="Q18" s="132">
        <v>-148773000</v>
      </c>
      <c r="R18" s="127">
        <v>-148773000</v>
      </c>
    </row>
    <row r="19" spans="1:23" ht="13.5" thickBot="1" x14ac:dyDescent="0.25">
      <c r="A19" s="137" t="s">
        <v>2258</v>
      </c>
      <c r="B19" s="134" t="s">
        <v>2259</v>
      </c>
      <c r="C19" s="134" t="s">
        <v>2078</v>
      </c>
      <c r="D19" s="130">
        <v>516343.62</v>
      </c>
      <c r="E19" s="130">
        <v>516343.62</v>
      </c>
      <c r="F19" s="130">
        <v>516343.62</v>
      </c>
      <c r="G19" s="130">
        <v>516343.62</v>
      </c>
      <c r="H19" s="130">
        <v>0</v>
      </c>
      <c r="I19" s="130">
        <v>0</v>
      </c>
      <c r="J19" s="130">
        <v>0</v>
      </c>
      <c r="K19" s="130">
        <v>0</v>
      </c>
      <c r="L19" s="130">
        <v>0</v>
      </c>
      <c r="M19" s="130">
        <v>0</v>
      </c>
      <c r="N19" s="130">
        <v>0</v>
      </c>
      <c r="O19" s="130">
        <v>0</v>
      </c>
      <c r="P19" s="130">
        <v>0</v>
      </c>
      <c r="Q19" s="130">
        <v>0</v>
      </c>
      <c r="R19" s="127">
        <v>0</v>
      </c>
    </row>
    <row r="20" spans="1:23" ht="13.5" thickBot="1" x14ac:dyDescent="0.25">
      <c r="A20" s="137" t="s">
        <v>4</v>
      </c>
      <c r="B20" s="134" t="s">
        <v>1289</v>
      </c>
      <c r="C20" s="134" t="s">
        <v>2078</v>
      </c>
      <c r="D20" s="132">
        <v>970068.12</v>
      </c>
      <c r="E20" s="132">
        <v>970068.12</v>
      </c>
      <c r="F20" s="132">
        <v>970068.12</v>
      </c>
      <c r="G20" s="132">
        <v>970068.12</v>
      </c>
      <c r="H20" s="132">
        <v>970068.12</v>
      </c>
      <c r="I20" s="132">
        <v>970068.12</v>
      </c>
      <c r="J20" s="132">
        <v>970068.12</v>
      </c>
      <c r="K20" s="132">
        <v>970068.12</v>
      </c>
      <c r="L20" s="132">
        <v>970068.12</v>
      </c>
      <c r="M20" s="132">
        <v>970068.12</v>
      </c>
      <c r="N20" s="132">
        <v>970068.12</v>
      </c>
      <c r="O20" s="132">
        <v>970068.12</v>
      </c>
      <c r="P20" s="132">
        <v>970068.12</v>
      </c>
      <c r="Q20" s="132">
        <v>970068.12</v>
      </c>
      <c r="R20" s="127">
        <v>970068.12</v>
      </c>
    </row>
    <row r="21" spans="1:23" ht="13.5" thickBot="1" x14ac:dyDescent="0.25">
      <c r="A21" s="137" t="s">
        <v>5</v>
      </c>
      <c r="B21" s="134" t="s">
        <v>1288</v>
      </c>
      <c r="C21" s="134" t="s">
        <v>2078</v>
      </c>
      <c r="D21" s="130">
        <v>449262591.64999998</v>
      </c>
      <c r="E21" s="130">
        <v>449262591.64999998</v>
      </c>
      <c r="F21" s="130">
        <v>446397999.75999999</v>
      </c>
      <c r="G21" s="130">
        <v>456063485.81999999</v>
      </c>
      <c r="H21" s="130">
        <v>461534441.50999999</v>
      </c>
      <c r="I21" s="130">
        <v>471882342.25999999</v>
      </c>
      <c r="J21" s="130">
        <v>477246326.75</v>
      </c>
      <c r="K21" s="130">
        <v>481785097.05000001</v>
      </c>
      <c r="L21" s="130">
        <v>490678481.30000001</v>
      </c>
      <c r="M21" s="130">
        <v>497103550.68000001</v>
      </c>
      <c r="N21" s="130">
        <v>521751568.19999999</v>
      </c>
      <c r="O21" s="130">
        <v>537471913.35000002</v>
      </c>
      <c r="P21" s="130">
        <v>543845238.87</v>
      </c>
      <c r="Q21" s="130">
        <v>579186374.91999996</v>
      </c>
      <c r="R21" s="127">
        <v>579186374.91999996</v>
      </c>
    </row>
    <row r="22" spans="1:23" ht="13.5" thickBot="1" x14ac:dyDescent="0.25">
      <c r="A22" s="137" t="s">
        <v>2260</v>
      </c>
      <c r="B22" s="134" t="s">
        <v>2261</v>
      </c>
      <c r="C22" s="134" t="s">
        <v>2078</v>
      </c>
      <c r="D22" s="164"/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143554705.06</v>
      </c>
      <c r="K22" s="132">
        <v>143794498.34999999</v>
      </c>
      <c r="L22" s="132">
        <v>143960627.13999999</v>
      </c>
      <c r="M22" s="132">
        <v>144050483.47999999</v>
      </c>
      <c r="N22" s="132">
        <v>144133566.91</v>
      </c>
      <c r="O22" s="132">
        <v>144214647.97999999</v>
      </c>
      <c r="P22" s="132">
        <v>145211783.59</v>
      </c>
      <c r="Q22" s="132">
        <v>145278882.52000001</v>
      </c>
      <c r="R22" s="127">
        <v>145278882.52000001</v>
      </c>
    </row>
    <row r="23" spans="1:23" ht="13.5" thickBot="1" x14ac:dyDescent="0.25">
      <c r="A23" s="137" t="s">
        <v>6</v>
      </c>
      <c r="B23" s="134" t="s">
        <v>1287</v>
      </c>
      <c r="C23" s="134" t="s">
        <v>2078</v>
      </c>
      <c r="D23" s="130">
        <v>0</v>
      </c>
      <c r="E23" s="130">
        <v>0</v>
      </c>
      <c r="F23" s="130">
        <v>0</v>
      </c>
      <c r="G23" s="130">
        <v>0</v>
      </c>
      <c r="H23" s="130">
        <v>0</v>
      </c>
      <c r="I23" s="130">
        <v>0</v>
      </c>
      <c r="J23" s="130">
        <v>0</v>
      </c>
      <c r="K23" s="130">
        <v>0</v>
      </c>
      <c r="L23" s="130">
        <v>0</v>
      </c>
      <c r="M23" s="130">
        <v>0</v>
      </c>
      <c r="N23" s="130">
        <v>0</v>
      </c>
      <c r="O23" s="130">
        <v>0</v>
      </c>
      <c r="P23" s="130">
        <v>0</v>
      </c>
      <c r="Q23" s="130">
        <v>0</v>
      </c>
      <c r="R23" s="127">
        <v>0</v>
      </c>
    </row>
    <row r="24" spans="1:23" ht="15.75" thickBot="1" x14ac:dyDescent="0.3">
      <c r="A24" s="137" t="s">
        <v>6</v>
      </c>
      <c r="B24" s="134" t="s">
        <v>1600</v>
      </c>
      <c r="C24" s="134" t="s">
        <v>2078</v>
      </c>
      <c r="D24" s="132">
        <v>2164809.98</v>
      </c>
      <c r="E24" s="132">
        <v>2164809.98</v>
      </c>
      <c r="F24" s="132">
        <v>2164809.98</v>
      </c>
      <c r="G24" s="132">
        <v>2164809.98</v>
      </c>
      <c r="H24" s="132">
        <v>2681153.6</v>
      </c>
      <c r="I24" s="132">
        <v>2681153.6</v>
      </c>
      <c r="J24" s="132">
        <v>-5009.24</v>
      </c>
      <c r="K24" s="132">
        <v>-5009.24</v>
      </c>
      <c r="L24" s="132">
        <v>-5009.24</v>
      </c>
      <c r="M24" s="132">
        <v>-5009.24</v>
      </c>
      <c r="N24" s="132">
        <v>0</v>
      </c>
      <c r="O24" s="132">
        <v>0</v>
      </c>
      <c r="P24" s="132">
        <v>713.68</v>
      </c>
      <c r="Q24" s="132">
        <v>0</v>
      </c>
      <c r="R24" s="127">
        <v>0</v>
      </c>
      <c r="W24" s="165" t="s">
        <v>2262</v>
      </c>
    </row>
    <row r="25" spans="1:23" ht="15.75" thickBot="1" x14ac:dyDescent="0.3">
      <c r="A25" s="137" t="s">
        <v>1996</v>
      </c>
      <c r="B25" s="134" t="s">
        <v>1997</v>
      </c>
      <c r="C25" s="134" t="s">
        <v>2078</v>
      </c>
      <c r="D25" s="130">
        <v>26047071.260000002</v>
      </c>
      <c r="E25" s="130">
        <v>26047071.260000002</v>
      </c>
      <c r="F25" s="130">
        <v>0</v>
      </c>
      <c r="G25" s="130">
        <v>0</v>
      </c>
      <c r="H25" s="130">
        <v>0</v>
      </c>
      <c r="I25" s="130">
        <v>0</v>
      </c>
      <c r="J25" s="130">
        <v>0</v>
      </c>
      <c r="K25" s="130">
        <v>0</v>
      </c>
      <c r="L25" s="130">
        <v>0</v>
      </c>
      <c r="M25" s="130">
        <v>0</v>
      </c>
      <c r="N25" s="130">
        <v>0</v>
      </c>
      <c r="O25" s="130">
        <v>0</v>
      </c>
      <c r="P25" s="130">
        <v>0</v>
      </c>
      <c r="Q25" s="130">
        <v>0</v>
      </c>
      <c r="R25" s="127">
        <v>0</v>
      </c>
      <c r="W25" s="165" t="s">
        <v>2263</v>
      </c>
    </row>
    <row r="26" spans="1:23" ht="15.75" thickBot="1" x14ac:dyDescent="0.3">
      <c r="A26" s="137" t="s">
        <v>7</v>
      </c>
      <c r="B26" s="134" t="s">
        <v>1286</v>
      </c>
      <c r="C26" s="134" t="s">
        <v>2078</v>
      </c>
      <c r="D26" s="132">
        <v>176767078.13999999</v>
      </c>
      <c r="E26" s="132">
        <v>176767078.13999999</v>
      </c>
      <c r="F26" s="132">
        <v>181992864.47</v>
      </c>
      <c r="G26" s="132">
        <v>194981591.97</v>
      </c>
      <c r="H26" s="132">
        <v>202248380.24000001</v>
      </c>
      <c r="I26" s="132">
        <v>203721295.93000001</v>
      </c>
      <c r="J26" s="132">
        <v>73659995.959999993</v>
      </c>
      <c r="K26" s="132">
        <v>75050342.829999998</v>
      </c>
      <c r="L26" s="132">
        <v>83213694.959999993</v>
      </c>
      <c r="M26" s="132">
        <v>97833980.5</v>
      </c>
      <c r="N26" s="132">
        <v>91301787.900000006</v>
      </c>
      <c r="O26" s="132">
        <v>93882966.049999997</v>
      </c>
      <c r="P26" s="132">
        <v>102094953.2</v>
      </c>
      <c r="Q26" s="132">
        <v>87425306.319999993</v>
      </c>
      <c r="R26" s="127">
        <v>87425306.319999993</v>
      </c>
      <c r="T26" s="166" t="s">
        <v>2264</v>
      </c>
      <c r="U26" s="166" t="s">
        <v>2265</v>
      </c>
      <c r="V26" s="166" t="s">
        <v>2266</v>
      </c>
      <c r="W26" s="167" t="s">
        <v>2267</v>
      </c>
    </row>
    <row r="27" spans="1:23" ht="13.5" thickBot="1" x14ac:dyDescent="0.25">
      <c r="A27" s="136" t="s">
        <v>1317</v>
      </c>
      <c r="B27" s="134" t="s">
        <v>2268</v>
      </c>
      <c r="C27" s="142"/>
      <c r="D27" s="130">
        <v>18494188.91</v>
      </c>
      <c r="E27" s="130">
        <v>18494188.91</v>
      </c>
      <c r="F27" s="130">
        <v>18503985.960000001</v>
      </c>
      <c r="G27" s="130">
        <v>18512819.489999998</v>
      </c>
      <c r="H27" s="130">
        <v>22711010.18</v>
      </c>
      <c r="I27" s="130">
        <v>22712333.960000001</v>
      </c>
      <c r="J27" s="130">
        <v>25399042.289999999</v>
      </c>
      <c r="K27" s="130">
        <v>25388795</v>
      </c>
      <c r="L27" s="130">
        <v>25416271.050000001</v>
      </c>
      <c r="M27" s="130">
        <v>25414693.66</v>
      </c>
      <c r="N27" s="130">
        <v>25413284.829999998</v>
      </c>
      <c r="O27" s="130">
        <v>25412130.780000001</v>
      </c>
      <c r="P27" s="130">
        <v>25410879.32</v>
      </c>
      <c r="Q27" s="130">
        <v>25409543.039999999</v>
      </c>
      <c r="R27" s="127">
        <v>25409543.039999999</v>
      </c>
      <c r="S27" s="168">
        <v>43435</v>
      </c>
      <c r="T27" s="169">
        <f>D$27</f>
        <v>18494188.91</v>
      </c>
      <c r="U27" s="169">
        <f>D$160</f>
        <v>29865122.75</v>
      </c>
      <c r="V27" s="169">
        <f>-D$162</f>
        <v>-171453.46</v>
      </c>
      <c r="W27" s="169">
        <f>SUM(T27:V27)</f>
        <v>48187858.199999996</v>
      </c>
    </row>
    <row r="28" spans="1:23" ht="13.5" thickBot="1" x14ac:dyDescent="0.25">
      <c r="A28" s="137" t="s">
        <v>8</v>
      </c>
      <c r="B28" s="134" t="s">
        <v>1285</v>
      </c>
      <c r="C28" s="134" t="s">
        <v>2078</v>
      </c>
      <c r="D28" s="132">
        <v>9147153.9199999999</v>
      </c>
      <c r="E28" s="132">
        <v>9147153.9199999999</v>
      </c>
      <c r="F28" s="132">
        <v>9147153.9199999999</v>
      </c>
      <c r="G28" s="132">
        <v>9147153.9199999999</v>
      </c>
      <c r="H28" s="132">
        <v>4513899.24</v>
      </c>
      <c r="I28" s="132">
        <v>4513899.24</v>
      </c>
      <c r="J28" s="132">
        <v>4513899.24</v>
      </c>
      <c r="K28" s="132">
        <v>4513899.24</v>
      </c>
      <c r="L28" s="132">
        <v>4513899.24</v>
      </c>
      <c r="M28" s="132">
        <v>4513899.24</v>
      </c>
      <c r="N28" s="132">
        <v>4513899.24</v>
      </c>
      <c r="O28" s="132">
        <v>4513899.24</v>
      </c>
      <c r="P28" s="132">
        <v>4513899.24</v>
      </c>
      <c r="Q28" s="132">
        <v>4513899.24</v>
      </c>
      <c r="R28" s="127">
        <v>4513899.24</v>
      </c>
      <c r="S28" s="168">
        <v>43466</v>
      </c>
      <c r="T28" s="169">
        <f>F$27</f>
        <v>18503985.960000001</v>
      </c>
      <c r="U28" s="169">
        <f>F$160</f>
        <v>20104257.609999999</v>
      </c>
      <c r="V28" s="169">
        <f>-F$162</f>
        <v>-171453.46</v>
      </c>
      <c r="W28" s="169">
        <f t="shared" ref="W28:W39" si="0">SUM(T28:V28)</f>
        <v>38436790.109999999</v>
      </c>
    </row>
    <row r="29" spans="1:23" ht="13.5" thickBot="1" x14ac:dyDescent="0.25">
      <c r="A29" s="137" t="s">
        <v>9</v>
      </c>
      <c r="B29" s="134" t="s">
        <v>1284</v>
      </c>
      <c r="C29" s="134" t="s">
        <v>2078</v>
      </c>
      <c r="D29" s="130">
        <v>1848102.98</v>
      </c>
      <c r="E29" s="130">
        <v>1848102.98</v>
      </c>
      <c r="F29" s="130">
        <v>1848102.98</v>
      </c>
      <c r="G29" s="130">
        <v>1848102.98</v>
      </c>
      <c r="H29" s="130">
        <v>6660213.9900000002</v>
      </c>
      <c r="I29" s="130">
        <v>6660213.9900000002</v>
      </c>
      <c r="J29" s="130">
        <v>6660213.9900000002</v>
      </c>
      <c r="K29" s="130">
        <v>6660213.9900000002</v>
      </c>
      <c r="L29" s="130">
        <v>6660213.9900000002</v>
      </c>
      <c r="M29" s="130">
        <v>6660213.9900000002</v>
      </c>
      <c r="N29" s="130">
        <v>6660213.9900000002</v>
      </c>
      <c r="O29" s="130">
        <v>6660213.9900000002</v>
      </c>
      <c r="P29" s="130">
        <v>6660213.9900000002</v>
      </c>
      <c r="Q29" s="130">
        <v>6660213.9900000002</v>
      </c>
      <c r="R29" s="127">
        <v>6660213.9900000002</v>
      </c>
      <c r="S29" s="168">
        <v>43497</v>
      </c>
      <c r="T29" s="169">
        <f>G$27</f>
        <v>18512819.489999998</v>
      </c>
      <c r="U29" s="169">
        <f>G$160</f>
        <v>7985875.4299999997</v>
      </c>
      <c r="V29" s="169">
        <f>-G$162</f>
        <v>-171453.46</v>
      </c>
      <c r="W29" s="169">
        <f t="shared" si="0"/>
        <v>26327241.459999997</v>
      </c>
    </row>
    <row r="30" spans="1:23" ht="13.5" thickBot="1" x14ac:dyDescent="0.25">
      <c r="A30" s="137" t="s">
        <v>8</v>
      </c>
      <c r="B30" s="134" t="s">
        <v>1283</v>
      </c>
      <c r="C30" s="134" t="s">
        <v>2078</v>
      </c>
      <c r="D30" s="132">
        <v>1245751.48</v>
      </c>
      <c r="E30" s="132">
        <v>1245751.48</v>
      </c>
      <c r="F30" s="132">
        <v>1245751.48</v>
      </c>
      <c r="G30" s="132">
        <v>1245751.48</v>
      </c>
      <c r="H30" s="132">
        <v>1111928.98</v>
      </c>
      <c r="I30" s="132">
        <v>1111928.98</v>
      </c>
      <c r="J30" s="132">
        <v>1111928.98</v>
      </c>
      <c r="K30" s="132">
        <v>1111928.98</v>
      </c>
      <c r="L30" s="132">
        <v>1111928.98</v>
      </c>
      <c r="M30" s="132">
        <v>1111928.98</v>
      </c>
      <c r="N30" s="132">
        <v>1111928.98</v>
      </c>
      <c r="O30" s="132">
        <v>1111928.98</v>
      </c>
      <c r="P30" s="132">
        <v>1111928.98</v>
      </c>
      <c r="Q30" s="132">
        <v>1111928.98</v>
      </c>
      <c r="R30" s="127">
        <v>1111928.98</v>
      </c>
      <c r="S30" s="168">
        <v>43525</v>
      </c>
      <c r="T30" s="169">
        <f>H$27</f>
        <v>22711010.18</v>
      </c>
      <c r="U30" s="169">
        <f>H$160</f>
        <v>3833123.38</v>
      </c>
      <c r="V30" s="169">
        <f>-H$162</f>
        <v>-171453.46</v>
      </c>
      <c r="W30" s="169">
        <f t="shared" si="0"/>
        <v>26372680.099999998</v>
      </c>
    </row>
    <row r="31" spans="1:23" ht="13.5" thickBot="1" x14ac:dyDescent="0.25">
      <c r="A31" s="137" t="s">
        <v>9</v>
      </c>
      <c r="B31" s="134" t="s">
        <v>1282</v>
      </c>
      <c r="C31" s="134" t="s">
        <v>2078</v>
      </c>
      <c r="D31" s="130">
        <v>0</v>
      </c>
      <c r="E31" s="130">
        <v>0</v>
      </c>
      <c r="F31" s="130">
        <v>11343.53</v>
      </c>
      <c r="G31" s="130">
        <v>21759.39</v>
      </c>
      <c r="H31" s="130">
        <v>8937.9500000000007</v>
      </c>
      <c r="I31" s="130">
        <v>11760.12</v>
      </c>
      <c r="J31" s="130">
        <v>2700000.4</v>
      </c>
      <c r="K31" s="130">
        <v>2691335.28</v>
      </c>
      <c r="L31" s="130">
        <v>2691335.28</v>
      </c>
      <c r="M31" s="130">
        <v>2691335.28</v>
      </c>
      <c r="N31" s="130">
        <v>2691335.28</v>
      </c>
      <c r="O31" s="130">
        <v>2691335.28</v>
      </c>
      <c r="P31" s="130">
        <v>2691335.28</v>
      </c>
      <c r="Q31" s="130">
        <v>2691335.28</v>
      </c>
      <c r="R31" s="127">
        <v>2691335.28</v>
      </c>
      <c r="S31" s="168">
        <v>43556</v>
      </c>
      <c r="T31" s="169">
        <f>I$27</f>
        <v>22712333.960000001</v>
      </c>
      <c r="U31" s="169">
        <f>I$160</f>
        <v>4864767.68</v>
      </c>
      <c r="V31" s="169">
        <f>-I$162</f>
        <v>-171453.46</v>
      </c>
      <c r="W31" s="169">
        <f t="shared" si="0"/>
        <v>27405648.18</v>
      </c>
    </row>
    <row r="32" spans="1:23" ht="13.5" thickBot="1" x14ac:dyDescent="0.25">
      <c r="A32" s="137" t="s">
        <v>10</v>
      </c>
      <c r="B32" s="134" t="s">
        <v>1281</v>
      </c>
      <c r="C32" s="134" t="s">
        <v>2078</v>
      </c>
      <c r="D32" s="132">
        <v>4584395.57</v>
      </c>
      <c r="E32" s="132">
        <v>4584395.57</v>
      </c>
      <c r="F32" s="132">
        <v>4584395.57</v>
      </c>
      <c r="G32" s="132">
        <v>4584395.57</v>
      </c>
      <c r="H32" s="132">
        <v>8001510.9199999999</v>
      </c>
      <c r="I32" s="132">
        <v>8001510.9199999999</v>
      </c>
      <c r="J32" s="132">
        <v>8001510.9199999999</v>
      </c>
      <c r="K32" s="132">
        <v>8001510.9199999999</v>
      </c>
      <c r="L32" s="132">
        <v>8001510.9199999999</v>
      </c>
      <c r="M32" s="132">
        <v>8001510.9199999999</v>
      </c>
      <c r="N32" s="132">
        <v>8001510.9199999999</v>
      </c>
      <c r="O32" s="132">
        <v>8001510.9199999999</v>
      </c>
      <c r="P32" s="132">
        <v>8001510.9199999999</v>
      </c>
      <c r="Q32" s="132">
        <v>8001510.9199999999</v>
      </c>
      <c r="R32" s="127">
        <v>8001510.9199999999</v>
      </c>
      <c r="S32" s="168">
        <v>43586</v>
      </c>
      <c r="T32" s="169">
        <f>J$27</f>
        <v>25399042.289999999</v>
      </c>
      <c r="U32" s="169">
        <f>J$160</f>
        <v>5837239.54</v>
      </c>
      <c r="V32" s="169">
        <f>-J$162</f>
        <v>-171453.46</v>
      </c>
      <c r="W32" s="169">
        <f t="shared" si="0"/>
        <v>31064828.369999997</v>
      </c>
    </row>
    <row r="33" spans="1:23" ht="13.5" thickBot="1" x14ac:dyDescent="0.25">
      <c r="A33" s="137" t="s">
        <v>11</v>
      </c>
      <c r="B33" s="134" t="s">
        <v>1280</v>
      </c>
      <c r="C33" s="134" t="s">
        <v>2078</v>
      </c>
      <c r="D33" s="130">
        <v>1243759.1299999999</v>
      </c>
      <c r="E33" s="130">
        <v>1243759.1299999999</v>
      </c>
      <c r="F33" s="130">
        <v>1243759.1299999999</v>
      </c>
      <c r="G33" s="130">
        <v>1243759.1299999999</v>
      </c>
      <c r="H33" s="130">
        <v>1243759.1299999999</v>
      </c>
      <c r="I33" s="130">
        <v>1243759.1299999999</v>
      </c>
      <c r="J33" s="130">
        <v>1243759.1299999999</v>
      </c>
      <c r="K33" s="130">
        <v>1243759.1299999999</v>
      </c>
      <c r="L33" s="130">
        <v>1243759.1299999999</v>
      </c>
      <c r="M33" s="130">
        <v>1243759.1299999999</v>
      </c>
      <c r="N33" s="130">
        <v>1243759.1299999999</v>
      </c>
      <c r="O33" s="130">
        <v>1243759.1299999999</v>
      </c>
      <c r="P33" s="130">
        <v>1243759.1299999999</v>
      </c>
      <c r="Q33" s="130">
        <v>1243759.1299999999</v>
      </c>
      <c r="R33" s="127">
        <v>1243759.1299999999</v>
      </c>
      <c r="S33" s="168">
        <v>43617</v>
      </c>
      <c r="T33" s="169">
        <f>K$27</f>
        <v>25388795</v>
      </c>
      <c r="U33" s="169">
        <f>K$160</f>
        <v>6612292.9199999999</v>
      </c>
      <c r="V33" s="169">
        <f>-K$162</f>
        <v>0</v>
      </c>
      <c r="W33" s="169">
        <f t="shared" si="0"/>
        <v>32001087.920000002</v>
      </c>
    </row>
    <row r="34" spans="1:23" ht="13.5" thickBot="1" x14ac:dyDescent="0.25">
      <c r="A34" s="137" t="s">
        <v>12</v>
      </c>
      <c r="B34" s="134" t="s">
        <v>1279</v>
      </c>
      <c r="C34" s="134" t="s">
        <v>2078</v>
      </c>
      <c r="D34" s="132">
        <v>419756.72</v>
      </c>
      <c r="E34" s="132">
        <v>419756.72</v>
      </c>
      <c r="F34" s="132">
        <v>419756.72</v>
      </c>
      <c r="G34" s="132">
        <v>419756.72</v>
      </c>
      <c r="H34" s="132">
        <v>1169762.17</v>
      </c>
      <c r="I34" s="132">
        <v>1169762.17</v>
      </c>
      <c r="J34" s="132">
        <v>1169762.17</v>
      </c>
      <c r="K34" s="132">
        <v>1169762.17</v>
      </c>
      <c r="L34" s="132">
        <v>1169762.17</v>
      </c>
      <c r="M34" s="132">
        <v>1169762.17</v>
      </c>
      <c r="N34" s="132">
        <v>1169762.17</v>
      </c>
      <c r="O34" s="132">
        <v>1169762.17</v>
      </c>
      <c r="P34" s="132">
        <v>1169762.17</v>
      </c>
      <c r="Q34" s="132">
        <v>1169762.17</v>
      </c>
      <c r="R34" s="127">
        <v>1169762.17</v>
      </c>
      <c r="S34" s="168">
        <v>43647</v>
      </c>
      <c r="T34" s="169">
        <f>L$27</f>
        <v>25416271.050000001</v>
      </c>
      <c r="U34" s="169">
        <f>L$160</f>
        <v>13236138.529999999</v>
      </c>
      <c r="V34" s="169">
        <f>-L$162</f>
        <v>0</v>
      </c>
      <c r="W34" s="169">
        <f t="shared" si="0"/>
        <v>38652409.579999998</v>
      </c>
    </row>
    <row r="35" spans="1:23" ht="13.5" thickBot="1" x14ac:dyDescent="0.25">
      <c r="A35" s="137" t="s">
        <v>13</v>
      </c>
      <c r="B35" s="134" t="s">
        <v>1278</v>
      </c>
      <c r="C35" s="134" t="s">
        <v>2078</v>
      </c>
      <c r="D35" s="130">
        <v>5269.11</v>
      </c>
      <c r="E35" s="130">
        <v>5269.11</v>
      </c>
      <c r="F35" s="130">
        <v>3722.63</v>
      </c>
      <c r="G35" s="130">
        <v>2140.3000000000002</v>
      </c>
      <c r="H35" s="130">
        <v>997.8</v>
      </c>
      <c r="I35" s="130">
        <v>-500.59</v>
      </c>
      <c r="J35" s="130">
        <v>-2032.54</v>
      </c>
      <c r="K35" s="130">
        <v>-3614.71</v>
      </c>
      <c r="L35" s="130">
        <v>23861.34</v>
      </c>
      <c r="M35" s="130">
        <v>22283.95</v>
      </c>
      <c r="N35" s="130">
        <v>20875.12</v>
      </c>
      <c r="O35" s="130">
        <v>19721.07</v>
      </c>
      <c r="P35" s="130">
        <v>18469.61</v>
      </c>
      <c r="Q35" s="130">
        <v>17133.330000000002</v>
      </c>
      <c r="R35" s="127">
        <v>17133.330000000002</v>
      </c>
      <c r="S35" s="168">
        <v>43678</v>
      </c>
      <c r="T35" s="169">
        <f>M$27</f>
        <v>25414693.66</v>
      </c>
      <c r="U35" s="169">
        <f>M$160</f>
        <v>19543435.530000001</v>
      </c>
      <c r="V35" s="169">
        <f>-M$162</f>
        <v>0</v>
      </c>
      <c r="W35" s="169">
        <f t="shared" si="0"/>
        <v>44958129.189999998</v>
      </c>
    </row>
    <row r="36" spans="1:23" ht="13.5" thickBot="1" x14ac:dyDescent="0.25">
      <c r="A36" s="135" t="s">
        <v>1318</v>
      </c>
      <c r="B36" s="134" t="s">
        <v>2269</v>
      </c>
      <c r="C36" s="142"/>
      <c r="D36" s="132">
        <v>-974252405.83000004</v>
      </c>
      <c r="E36" s="132">
        <v>-974252405.83000004</v>
      </c>
      <c r="F36" s="132">
        <v>-977686998.63</v>
      </c>
      <c r="G36" s="132">
        <v>-982462691.23000002</v>
      </c>
      <c r="H36" s="132">
        <v>-985959794.76999998</v>
      </c>
      <c r="I36" s="132">
        <v>-990128825.84000003</v>
      </c>
      <c r="J36" s="132">
        <v>-994278627.29999995</v>
      </c>
      <c r="K36" s="132">
        <v>-997108786</v>
      </c>
      <c r="L36" s="132">
        <v>-1001413264.84</v>
      </c>
      <c r="M36" s="132">
        <v>-1005372792.3200001</v>
      </c>
      <c r="N36" s="132">
        <v>-1007738289.09</v>
      </c>
      <c r="O36" s="132">
        <v>-1012988255.08</v>
      </c>
      <c r="P36" s="132">
        <v>-1014664172.46</v>
      </c>
      <c r="Q36" s="132">
        <v>-1018890693.02</v>
      </c>
      <c r="R36" s="127">
        <v>-1018890693.02</v>
      </c>
      <c r="S36" s="168">
        <v>43709</v>
      </c>
      <c r="T36" s="169">
        <f>N$27</f>
        <v>25413284.829999998</v>
      </c>
      <c r="U36" s="169">
        <f>N$160</f>
        <v>25659890.300000001</v>
      </c>
      <c r="V36" s="169">
        <f>-N$162</f>
        <v>0</v>
      </c>
      <c r="W36" s="169">
        <f t="shared" si="0"/>
        <v>51073175.129999995</v>
      </c>
    </row>
    <row r="37" spans="1:23" ht="13.5" thickBot="1" x14ac:dyDescent="0.25">
      <c r="A37" s="136" t="s">
        <v>14</v>
      </c>
      <c r="B37" s="134" t="s">
        <v>1277</v>
      </c>
      <c r="C37" s="134" t="s">
        <v>2078</v>
      </c>
      <c r="D37" s="130">
        <v>34857379.380000003</v>
      </c>
      <c r="E37" s="130">
        <v>34857379.380000003</v>
      </c>
      <c r="F37" s="130">
        <v>34893539.469999999</v>
      </c>
      <c r="G37" s="130">
        <v>34928639.299999997</v>
      </c>
      <c r="H37" s="130">
        <v>34985817.149999999</v>
      </c>
      <c r="I37" s="130">
        <v>35194016.840000004</v>
      </c>
      <c r="J37" s="130">
        <v>35998298.07</v>
      </c>
      <c r="K37" s="130">
        <v>36760544.979999997</v>
      </c>
      <c r="L37" s="130">
        <v>37645166.539999999</v>
      </c>
      <c r="M37" s="130">
        <v>38660268.159999996</v>
      </c>
      <c r="N37" s="130">
        <v>39354414.340000004</v>
      </c>
      <c r="O37" s="130">
        <v>39806723.380000003</v>
      </c>
      <c r="P37" s="130">
        <v>40366427.200000003</v>
      </c>
      <c r="Q37" s="130">
        <v>41297858.399999999</v>
      </c>
      <c r="R37" s="127">
        <v>41297858.399999999</v>
      </c>
      <c r="S37" s="168">
        <v>43739</v>
      </c>
      <c r="T37" s="169">
        <f>O$27</f>
        <v>25412130.780000001</v>
      </c>
      <c r="U37" s="169">
        <f>O$160</f>
        <v>26617518.829999998</v>
      </c>
      <c r="V37" s="169">
        <f>-O$162</f>
        <v>0</v>
      </c>
      <c r="W37" s="169">
        <f t="shared" si="0"/>
        <v>52029649.609999999</v>
      </c>
    </row>
    <row r="38" spans="1:23" ht="13.5" thickBot="1" x14ac:dyDescent="0.25">
      <c r="A38" s="136" t="s">
        <v>15</v>
      </c>
      <c r="B38" s="134" t="s">
        <v>1276</v>
      </c>
      <c r="C38" s="134" t="s">
        <v>2078</v>
      </c>
      <c r="D38" s="132">
        <v>9526867.2200000007</v>
      </c>
      <c r="E38" s="132">
        <v>9526867.2200000007</v>
      </c>
      <c r="F38" s="132">
        <v>9552474.9399999995</v>
      </c>
      <c r="G38" s="132">
        <v>9570359.6999999993</v>
      </c>
      <c r="H38" s="132">
        <v>9602905.5099999998</v>
      </c>
      <c r="I38" s="132">
        <v>9605959.1799999997</v>
      </c>
      <c r="J38" s="132">
        <v>9633034.2699999996</v>
      </c>
      <c r="K38" s="132">
        <v>9664548.2400000002</v>
      </c>
      <c r="L38" s="132">
        <v>9679676.3399999999</v>
      </c>
      <c r="M38" s="132">
        <v>9702555.4399999995</v>
      </c>
      <c r="N38" s="132">
        <v>9734840.8000000007</v>
      </c>
      <c r="O38" s="132">
        <v>9763476.0600000005</v>
      </c>
      <c r="P38" s="132">
        <v>9781874.2799999993</v>
      </c>
      <c r="Q38" s="132">
        <v>9803943.3900000006</v>
      </c>
      <c r="R38" s="127">
        <v>9803943.3900000006</v>
      </c>
      <c r="S38" s="168">
        <v>43770</v>
      </c>
      <c r="T38" s="169">
        <f>P$27</f>
        <v>25410879.32</v>
      </c>
      <c r="U38" s="169">
        <f>P$160</f>
        <v>29017410.199999999</v>
      </c>
      <c r="V38" s="169">
        <f>-P$162</f>
        <v>0</v>
      </c>
      <c r="W38" s="169">
        <f t="shared" si="0"/>
        <v>54428289.519999996</v>
      </c>
    </row>
    <row r="39" spans="1:23" ht="13.5" thickBot="1" x14ac:dyDescent="0.25">
      <c r="A39" s="136" t="s">
        <v>16</v>
      </c>
      <c r="B39" s="134" t="s">
        <v>1275</v>
      </c>
      <c r="C39" s="134" t="s">
        <v>2078</v>
      </c>
      <c r="D39" s="130">
        <v>-36678.9</v>
      </c>
      <c r="E39" s="130">
        <v>-36678.9</v>
      </c>
      <c r="F39" s="130">
        <v>-37432.53</v>
      </c>
      <c r="G39" s="130">
        <v>-115966.65</v>
      </c>
      <c r="H39" s="130">
        <v>-90242.42</v>
      </c>
      <c r="I39" s="130">
        <v>-68696.05</v>
      </c>
      <c r="J39" s="130">
        <v>-46345.279999999999</v>
      </c>
      <c r="K39" s="130">
        <v>-17176.419999999998</v>
      </c>
      <c r="L39" s="130">
        <v>11353.02</v>
      </c>
      <c r="M39" s="130">
        <v>42831.86</v>
      </c>
      <c r="N39" s="130">
        <v>73410.92</v>
      </c>
      <c r="O39" s="130">
        <v>-27708.880000000001</v>
      </c>
      <c r="P39" s="130">
        <v>-16532.59</v>
      </c>
      <c r="Q39" s="130">
        <v>-16265.67</v>
      </c>
      <c r="R39" s="127">
        <v>-16265.67</v>
      </c>
      <c r="S39" s="168">
        <v>43800</v>
      </c>
      <c r="T39" s="170">
        <f>Q27</f>
        <v>25409543.039999999</v>
      </c>
      <c r="U39" s="169">
        <f>Q$160</f>
        <v>27467529.75</v>
      </c>
      <c r="V39" s="169">
        <f>-Q$162</f>
        <v>0</v>
      </c>
      <c r="W39" s="169">
        <f t="shared" si="0"/>
        <v>52877072.789999999</v>
      </c>
    </row>
    <row r="40" spans="1:23" ht="13.5" thickBot="1" x14ac:dyDescent="0.25">
      <c r="A40" s="136" t="s">
        <v>17</v>
      </c>
      <c r="B40" s="134" t="s">
        <v>1274</v>
      </c>
      <c r="C40" s="134" t="s">
        <v>2078</v>
      </c>
      <c r="D40" s="132">
        <v>-548715.87</v>
      </c>
      <c r="E40" s="132">
        <v>-548715.87</v>
      </c>
      <c r="F40" s="132">
        <v>-541094.77</v>
      </c>
      <c r="G40" s="132">
        <v>-561705.72</v>
      </c>
      <c r="H40" s="132">
        <v>-553211.4</v>
      </c>
      <c r="I40" s="132">
        <v>-544925.57999999996</v>
      </c>
      <c r="J40" s="132">
        <v>-550319.81999999995</v>
      </c>
      <c r="K40" s="132">
        <v>-541744.61</v>
      </c>
      <c r="L40" s="132">
        <v>-532869.44999999995</v>
      </c>
      <c r="M40" s="132">
        <v>-523981.76</v>
      </c>
      <c r="N40" s="132">
        <v>-515588.9</v>
      </c>
      <c r="O40" s="132">
        <v>-667435.32999999996</v>
      </c>
      <c r="P40" s="132">
        <v>-659142.02</v>
      </c>
      <c r="Q40" s="132">
        <v>-650566.28</v>
      </c>
      <c r="R40" s="127">
        <v>-650566.28</v>
      </c>
      <c r="T40" s="171">
        <f>SUM(T27:T39)</f>
        <v>304198978.47000003</v>
      </c>
      <c r="U40" s="171">
        <f>SUM(U27:U39)</f>
        <v>220644602.44999999</v>
      </c>
      <c r="V40" s="171">
        <f t="shared" ref="V40:W40" si="1">SUM(V27:V39)</f>
        <v>-1028720.7599999999</v>
      </c>
      <c r="W40" s="171">
        <f t="shared" si="1"/>
        <v>523814860.16000003</v>
      </c>
    </row>
    <row r="41" spans="1:23" ht="13.5" thickBot="1" x14ac:dyDescent="0.25">
      <c r="A41" s="136" t="s">
        <v>2270</v>
      </c>
      <c r="B41" s="134" t="s">
        <v>2271</v>
      </c>
      <c r="C41" s="134" t="s">
        <v>2078</v>
      </c>
      <c r="D41" s="163"/>
      <c r="E41" s="130">
        <v>0</v>
      </c>
      <c r="F41" s="130">
        <v>0</v>
      </c>
      <c r="G41" s="130">
        <v>0</v>
      </c>
      <c r="H41" s="130">
        <v>0</v>
      </c>
      <c r="I41" s="130">
        <v>0</v>
      </c>
      <c r="J41" s="130">
        <v>0</v>
      </c>
      <c r="K41" s="130">
        <v>8657.41</v>
      </c>
      <c r="L41" s="130">
        <v>14627.43</v>
      </c>
      <c r="M41" s="130">
        <v>20600.28</v>
      </c>
      <c r="N41" s="130">
        <v>26384.02</v>
      </c>
      <c r="O41" s="130">
        <v>32364.240000000002</v>
      </c>
      <c r="P41" s="130">
        <v>38158.980000000003</v>
      </c>
      <c r="Q41" s="130">
        <v>44150.2</v>
      </c>
      <c r="R41" s="127">
        <v>44150.2</v>
      </c>
    </row>
    <row r="42" spans="1:23" ht="13.5" thickBot="1" x14ac:dyDescent="0.25">
      <c r="A42" s="136" t="s">
        <v>2081</v>
      </c>
      <c r="B42" s="134" t="s">
        <v>2082</v>
      </c>
      <c r="C42" s="134" t="s">
        <v>2078</v>
      </c>
      <c r="D42" s="132">
        <v>206897.66</v>
      </c>
      <c r="E42" s="132">
        <v>206897.66</v>
      </c>
      <c r="F42" s="132">
        <v>310346.49</v>
      </c>
      <c r="G42" s="132">
        <v>413795.32</v>
      </c>
      <c r="H42" s="132">
        <v>517244.15</v>
      </c>
      <c r="I42" s="132">
        <v>620692.98</v>
      </c>
      <c r="J42" s="132">
        <v>724141.81</v>
      </c>
      <c r="K42" s="132">
        <v>827590.64</v>
      </c>
      <c r="L42" s="132">
        <v>931039.47</v>
      </c>
      <c r="M42" s="132">
        <v>1034488.3</v>
      </c>
      <c r="N42" s="132">
        <v>1137937.1299999999</v>
      </c>
      <c r="O42" s="132">
        <v>1241385.96</v>
      </c>
      <c r="P42" s="132">
        <v>1344834.79</v>
      </c>
      <c r="Q42" s="132">
        <v>1448283.62</v>
      </c>
      <c r="R42" s="127">
        <v>1448283.62</v>
      </c>
    </row>
    <row r="43" spans="1:23" ht="13.5" thickBot="1" x14ac:dyDescent="0.25">
      <c r="A43" s="136" t="s">
        <v>2272</v>
      </c>
      <c r="B43" s="134" t="s">
        <v>1273</v>
      </c>
      <c r="C43" s="134" t="s">
        <v>2078</v>
      </c>
      <c r="D43" s="130">
        <v>45119324.82</v>
      </c>
      <c r="E43" s="130">
        <v>45119324.82</v>
      </c>
      <c r="F43" s="130">
        <v>45763517.649999999</v>
      </c>
      <c r="G43" s="130">
        <v>45987124.07</v>
      </c>
      <c r="H43" s="130">
        <v>47302920.82</v>
      </c>
      <c r="I43" s="130">
        <v>47886058.340000004</v>
      </c>
      <c r="J43" s="130">
        <v>48112920.890000001</v>
      </c>
      <c r="K43" s="130">
        <v>49313150.890000001</v>
      </c>
      <c r="L43" s="130">
        <v>49627030.509999998</v>
      </c>
      <c r="M43" s="130">
        <v>50058986.07</v>
      </c>
      <c r="N43" s="130">
        <v>50574268.43</v>
      </c>
      <c r="O43" s="130">
        <v>51103231.590000004</v>
      </c>
      <c r="P43" s="130">
        <v>51683145.729999997</v>
      </c>
      <c r="Q43" s="130">
        <v>52097191.340000004</v>
      </c>
      <c r="R43" s="127">
        <v>52097191.340000004</v>
      </c>
    </row>
    <row r="44" spans="1:23" ht="13.5" thickBot="1" x14ac:dyDescent="0.25">
      <c r="A44" s="136" t="s">
        <v>19</v>
      </c>
      <c r="B44" s="134" t="s">
        <v>1272</v>
      </c>
      <c r="C44" s="134" t="s">
        <v>2078</v>
      </c>
      <c r="D44" s="132">
        <v>-1050513660.52</v>
      </c>
      <c r="E44" s="132">
        <v>-1050513660.52</v>
      </c>
      <c r="F44" s="132">
        <v>-1055399314.97</v>
      </c>
      <c r="G44" s="132">
        <v>-1060398921.76</v>
      </c>
      <c r="H44" s="132">
        <v>-1065136064.9</v>
      </c>
      <c r="I44" s="132">
        <v>-1069959057.3099999</v>
      </c>
      <c r="J44" s="132">
        <v>-1075029271.76</v>
      </c>
      <c r="K44" s="132">
        <v>-1079857880.3800001</v>
      </c>
      <c r="L44" s="132">
        <v>-1084967810.1099999</v>
      </c>
      <c r="M44" s="132">
        <v>-1089930586.0799999</v>
      </c>
      <c r="N44" s="132">
        <v>-1094923582.78</v>
      </c>
      <c r="O44" s="132">
        <v>-1100522043.0899999</v>
      </c>
      <c r="P44" s="132">
        <v>-1103066204.51</v>
      </c>
      <c r="Q44" s="132">
        <v>-1108303563.47</v>
      </c>
      <c r="R44" s="127">
        <v>-1108303563.47</v>
      </c>
    </row>
    <row r="45" spans="1:23" ht="13.5" thickBot="1" x14ac:dyDescent="0.25">
      <c r="A45" s="136" t="s">
        <v>20</v>
      </c>
      <c r="B45" s="134" t="s">
        <v>1271</v>
      </c>
      <c r="C45" s="134" t="s">
        <v>2078</v>
      </c>
      <c r="D45" s="130">
        <v>-14366852.199999999</v>
      </c>
      <c r="E45" s="130">
        <v>-14366852.199999999</v>
      </c>
      <c r="F45" s="130">
        <v>-13689392.109999999</v>
      </c>
      <c r="G45" s="130">
        <v>-13824321.199999999</v>
      </c>
      <c r="H45" s="130">
        <v>-14116605.039999999</v>
      </c>
      <c r="I45" s="130">
        <v>-14376611.48</v>
      </c>
      <c r="J45" s="130">
        <v>-14598223.27</v>
      </c>
      <c r="K45" s="130">
        <v>-14893676.060000001</v>
      </c>
      <c r="L45" s="130">
        <v>-15169264.58</v>
      </c>
      <c r="M45" s="130">
        <v>-15475329.73</v>
      </c>
      <c r="N45" s="130">
        <v>-15343213.16</v>
      </c>
      <c r="O45" s="130">
        <v>-15576264.35</v>
      </c>
      <c r="P45" s="130">
        <v>-15761816.9</v>
      </c>
      <c r="Q45" s="130">
        <v>-16016345.83</v>
      </c>
      <c r="R45" s="127">
        <v>-16016345.83</v>
      </c>
    </row>
    <row r="46" spans="1:23" ht="13.5" thickBot="1" x14ac:dyDescent="0.25">
      <c r="A46" s="136" t="s">
        <v>21</v>
      </c>
      <c r="B46" s="134" t="s">
        <v>1270</v>
      </c>
      <c r="C46" s="134" t="s">
        <v>2078</v>
      </c>
      <c r="D46" s="132">
        <v>3461706.78</v>
      </c>
      <c r="E46" s="132">
        <v>3461706.78</v>
      </c>
      <c r="F46" s="132">
        <v>3323677.3</v>
      </c>
      <c r="G46" s="132">
        <v>3441762.64</v>
      </c>
      <c r="H46" s="132">
        <v>3441762.64</v>
      </c>
      <c r="I46" s="132">
        <v>3471875.72</v>
      </c>
      <c r="J46" s="132">
        <v>3493520.81</v>
      </c>
      <c r="K46" s="132">
        <v>3493520.81</v>
      </c>
      <c r="L46" s="132">
        <v>3524157.62</v>
      </c>
      <c r="M46" s="132">
        <v>3524157.62</v>
      </c>
      <c r="N46" s="132">
        <v>3573163.33</v>
      </c>
      <c r="O46" s="132">
        <v>3598180.31</v>
      </c>
      <c r="P46" s="132">
        <v>3675940.22</v>
      </c>
      <c r="Q46" s="132">
        <v>3734626.39</v>
      </c>
      <c r="R46" s="127">
        <v>3734626.39</v>
      </c>
    </row>
    <row r="47" spans="1:23" ht="13.5" thickBot="1" x14ac:dyDescent="0.25">
      <c r="A47" s="136" t="s">
        <v>22</v>
      </c>
      <c r="B47" s="134" t="s">
        <v>1269</v>
      </c>
      <c r="C47" s="134" t="s">
        <v>2078</v>
      </c>
      <c r="D47" s="130">
        <v>824850.53</v>
      </c>
      <c r="E47" s="130">
        <v>824850.53</v>
      </c>
      <c r="F47" s="130">
        <v>860374.2</v>
      </c>
      <c r="G47" s="130">
        <v>860374.2</v>
      </c>
      <c r="H47" s="130">
        <v>860374.2</v>
      </c>
      <c r="I47" s="130">
        <v>860374.2</v>
      </c>
      <c r="J47" s="130">
        <v>871570.56</v>
      </c>
      <c r="K47" s="130">
        <v>871570.56</v>
      </c>
      <c r="L47" s="130">
        <v>871570.56</v>
      </c>
      <c r="M47" s="130">
        <v>871570.56</v>
      </c>
      <c r="N47" s="130">
        <v>1031078.67</v>
      </c>
      <c r="O47" s="130">
        <v>1031078.67</v>
      </c>
      <c r="P47" s="130">
        <v>1031078.67</v>
      </c>
      <c r="Q47" s="130">
        <v>1031078.67</v>
      </c>
      <c r="R47" s="127">
        <v>1031078.67</v>
      </c>
    </row>
    <row r="48" spans="1:23" ht="13.5" thickBot="1" x14ac:dyDescent="0.25">
      <c r="A48" s="136" t="s">
        <v>23</v>
      </c>
      <c r="B48" s="134" t="s">
        <v>1268</v>
      </c>
      <c r="C48" s="134" t="s">
        <v>2078</v>
      </c>
      <c r="D48" s="132">
        <v>-2924227.33</v>
      </c>
      <c r="E48" s="132">
        <v>-2924227.33</v>
      </c>
      <c r="F48" s="132">
        <v>-2864396.9</v>
      </c>
      <c r="G48" s="132">
        <v>-2904533.73</v>
      </c>
      <c r="H48" s="132">
        <v>-2946835.62</v>
      </c>
      <c r="I48" s="132">
        <v>-2990652.82</v>
      </c>
      <c r="J48" s="132">
        <v>-2949686.37</v>
      </c>
      <c r="K48" s="132">
        <v>-2994561.54</v>
      </c>
      <c r="L48" s="132">
        <v>-3040005.89</v>
      </c>
      <c r="M48" s="132">
        <v>-3085484.65</v>
      </c>
      <c r="N48" s="132">
        <v>-2922453.13</v>
      </c>
      <c r="O48" s="132">
        <v>-2966861.93</v>
      </c>
      <c r="P48" s="132">
        <v>-3011272.69</v>
      </c>
      <c r="Q48" s="132">
        <v>-3055683.3</v>
      </c>
      <c r="R48" s="127">
        <v>-3055683.3</v>
      </c>
    </row>
    <row r="49" spans="1:18" ht="13.5" thickBot="1" x14ac:dyDescent="0.25">
      <c r="A49" s="136" t="s">
        <v>2273</v>
      </c>
      <c r="B49" s="134" t="s">
        <v>2274</v>
      </c>
      <c r="C49" s="134" t="s">
        <v>2078</v>
      </c>
      <c r="D49" s="163"/>
      <c r="E49" s="130">
        <v>0</v>
      </c>
      <c r="F49" s="130">
        <v>0</v>
      </c>
      <c r="G49" s="130">
        <v>0</v>
      </c>
      <c r="H49" s="130">
        <v>0</v>
      </c>
      <c r="I49" s="130">
        <v>0</v>
      </c>
      <c r="J49" s="130">
        <v>-110407.35</v>
      </c>
      <c r="K49" s="130">
        <v>-396015.61</v>
      </c>
      <c r="L49" s="130">
        <v>-660621.39</v>
      </c>
      <c r="M49" s="130">
        <v>-925553.48</v>
      </c>
      <c r="N49" s="130">
        <v>-1190682.8</v>
      </c>
      <c r="O49" s="130">
        <v>-1456115.75</v>
      </c>
      <c r="P49" s="130">
        <v>-1722397.66</v>
      </c>
      <c r="Q49" s="130">
        <v>-1989763.68</v>
      </c>
      <c r="R49" s="127">
        <v>-1989763.68</v>
      </c>
    </row>
    <row r="50" spans="1:18" ht="13.5" thickBot="1" x14ac:dyDescent="0.25">
      <c r="A50" s="136" t="s">
        <v>2083</v>
      </c>
      <c r="B50" s="134" t="s">
        <v>2084</v>
      </c>
      <c r="C50" s="134" t="s">
        <v>2078</v>
      </c>
      <c r="D50" s="132">
        <v>140702.6</v>
      </c>
      <c r="E50" s="132">
        <v>140702.6</v>
      </c>
      <c r="F50" s="132">
        <v>140702.6</v>
      </c>
      <c r="G50" s="132">
        <v>140702.6</v>
      </c>
      <c r="H50" s="132">
        <v>172140.14</v>
      </c>
      <c r="I50" s="132">
        <v>172140.14</v>
      </c>
      <c r="J50" s="132">
        <v>172140.14</v>
      </c>
      <c r="K50" s="132">
        <v>202981.09</v>
      </c>
      <c r="L50" s="132">
        <v>202981.09</v>
      </c>
      <c r="M50" s="132">
        <v>202981.09</v>
      </c>
      <c r="N50" s="132">
        <v>232033.85</v>
      </c>
      <c r="O50" s="132">
        <v>232033.85</v>
      </c>
      <c r="P50" s="132">
        <v>232033.85</v>
      </c>
      <c r="Q50" s="132">
        <v>264663.01</v>
      </c>
      <c r="R50" s="127">
        <v>264663.01</v>
      </c>
    </row>
    <row r="51" spans="1:18" ht="13.5" thickBot="1" x14ac:dyDescent="0.25">
      <c r="A51" s="136" t="s">
        <v>2275</v>
      </c>
      <c r="B51" s="134" t="s">
        <v>2276</v>
      </c>
      <c r="C51" s="134" t="s">
        <v>2078</v>
      </c>
      <c r="D51" s="163"/>
      <c r="E51" s="130">
        <v>0</v>
      </c>
      <c r="F51" s="130">
        <v>0</v>
      </c>
      <c r="G51" s="130">
        <v>0</v>
      </c>
      <c r="H51" s="130">
        <v>0</v>
      </c>
      <c r="I51" s="130">
        <v>0</v>
      </c>
      <c r="J51" s="130">
        <v>0</v>
      </c>
      <c r="K51" s="130">
        <v>449704</v>
      </c>
      <c r="L51" s="130">
        <v>449704</v>
      </c>
      <c r="M51" s="130">
        <v>449704</v>
      </c>
      <c r="N51" s="130">
        <v>1419700.19</v>
      </c>
      <c r="O51" s="130">
        <v>1419700.19</v>
      </c>
      <c r="P51" s="130">
        <v>1419700.19</v>
      </c>
      <c r="Q51" s="130">
        <v>1419700.19</v>
      </c>
      <c r="R51" s="127">
        <v>1419700.19</v>
      </c>
    </row>
    <row r="52" spans="1:18" ht="13.5" thickBot="1" x14ac:dyDescent="0.25">
      <c r="A52" s="133" t="s">
        <v>1319</v>
      </c>
      <c r="B52" s="134" t="s">
        <v>2277</v>
      </c>
      <c r="C52" s="142"/>
      <c r="D52" s="132">
        <v>52735176.829999998</v>
      </c>
      <c r="E52" s="132">
        <v>52735176.829999998</v>
      </c>
      <c r="F52" s="132">
        <v>52671484.770000003</v>
      </c>
      <c r="G52" s="132">
        <v>52844274.659999996</v>
      </c>
      <c r="H52" s="132">
        <v>51760592.990000002</v>
      </c>
      <c r="I52" s="132">
        <v>51755369.960000001</v>
      </c>
      <c r="J52" s="132">
        <v>50278951.32</v>
      </c>
      <c r="K52" s="132">
        <v>50188769.649999999</v>
      </c>
      <c r="L52" s="132">
        <v>50334227.969999999</v>
      </c>
      <c r="M52" s="132">
        <v>50401085.549999997</v>
      </c>
      <c r="N52" s="132">
        <v>50634929.810000002</v>
      </c>
      <c r="O52" s="132">
        <v>50177612.140000001</v>
      </c>
      <c r="P52" s="132">
        <v>50141926.530000001</v>
      </c>
      <c r="Q52" s="132">
        <v>50370376.5</v>
      </c>
      <c r="R52" s="127">
        <v>50370376.5</v>
      </c>
    </row>
    <row r="53" spans="1:18" ht="13.5" thickBot="1" x14ac:dyDescent="0.25">
      <c r="A53" s="135" t="s">
        <v>1320</v>
      </c>
      <c r="B53" s="134" t="s">
        <v>2278</v>
      </c>
      <c r="C53" s="142"/>
      <c r="D53" s="130">
        <v>71338417.5</v>
      </c>
      <c r="E53" s="130">
        <v>71338417.5</v>
      </c>
      <c r="F53" s="130">
        <v>71357255.189999998</v>
      </c>
      <c r="G53" s="130">
        <v>71612626.939999998</v>
      </c>
      <c r="H53" s="130">
        <v>70611475.519999996</v>
      </c>
      <c r="I53" s="130">
        <v>70688796.189999998</v>
      </c>
      <c r="J53" s="130">
        <v>69293856.150000006</v>
      </c>
      <c r="K53" s="130">
        <v>68838665.230000004</v>
      </c>
      <c r="L53" s="130">
        <v>69063865.170000002</v>
      </c>
      <c r="M53" s="130">
        <v>69210464.709999993</v>
      </c>
      <c r="N53" s="130">
        <v>69524041.939999998</v>
      </c>
      <c r="O53" s="130">
        <v>68682140.609999999</v>
      </c>
      <c r="P53" s="130">
        <v>68724815.560000002</v>
      </c>
      <c r="Q53" s="130">
        <v>69032293.680000007</v>
      </c>
      <c r="R53" s="127">
        <v>69032293.680000007</v>
      </c>
    </row>
    <row r="54" spans="1:18" ht="13.5" thickBot="1" x14ac:dyDescent="0.25">
      <c r="A54" s="136" t="s">
        <v>24</v>
      </c>
      <c r="B54" s="134" t="s">
        <v>1267</v>
      </c>
      <c r="C54" s="134" t="s">
        <v>2078</v>
      </c>
      <c r="D54" s="132">
        <v>1946033.46</v>
      </c>
      <c r="E54" s="132">
        <v>1946033.46</v>
      </c>
      <c r="F54" s="132">
        <v>1946033.46</v>
      </c>
      <c r="G54" s="132">
        <v>1946033.46</v>
      </c>
      <c r="H54" s="132">
        <v>1946033.46</v>
      </c>
      <c r="I54" s="132">
        <v>1946033.46</v>
      </c>
      <c r="J54" s="132">
        <v>1946033.46</v>
      </c>
      <c r="K54" s="132">
        <v>1946033.46</v>
      </c>
      <c r="L54" s="132">
        <v>1946033.46</v>
      </c>
      <c r="M54" s="132">
        <v>1946033.46</v>
      </c>
      <c r="N54" s="132">
        <v>1946033.46</v>
      </c>
      <c r="O54" s="132">
        <v>1946033.46</v>
      </c>
      <c r="P54" s="132">
        <v>1946033.46</v>
      </c>
      <c r="Q54" s="132">
        <v>1946033.46</v>
      </c>
      <c r="R54" s="127">
        <v>1946033.46</v>
      </c>
    </row>
    <row r="55" spans="1:18" ht="13.5" thickBot="1" x14ac:dyDescent="0.25">
      <c r="A55" s="136" t="s">
        <v>25</v>
      </c>
      <c r="B55" s="134" t="s">
        <v>1266</v>
      </c>
      <c r="C55" s="134" t="s">
        <v>2078</v>
      </c>
      <c r="D55" s="130">
        <v>125101.86</v>
      </c>
      <c r="E55" s="130">
        <v>125101.86</v>
      </c>
      <c r="F55" s="130">
        <v>125101.86</v>
      </c>
      <c r="G55" s="130">
        <v>125101.86</v>
      </c>
      <c r="H55" s="130">
        <v>125101.86</v>
      </c>
      <c r="I55" s="130">
        <v>125101.86</v>
      </c>
      <c r="J55" s="130">
        <v>125101.86</v>
      </c>
      <c r="K55" s="130">
        <v>125101.86</v>
      </c>
      <c r="L55" s="130">
        <v>125101.86</v>
      </c>
      <c r="M55" s="130">
        <v>125101.86</v>
      </c>
      <c r="N55" s="130">
        <v>125101.86</v>
      </c>
      <c r="O55" s="130">
        <v>125101.86</v>
      </c>
      <c r="P55" s="130">
        <v>125101.86</v>
      </c>
      <c r="Q55" s="130">
        <v>125101.86</v>
      </c>
      <c r="R55" s="127">
        <v>125101.86</v>
      </c>
    </row>
    <row r="56" spans="1:18" ht="13.5" thickBot="1" x14ac:dyDescent="0.25">
      <c r="A56" s="136" t="s">
        <v>26</v>
      </c>
      <c r="B56" s="134" t="s">
        <v>1265</v>
      </c>
      <c r="C56" s="134" t="s">
        <v>2078</v>
      </c>
      <c r="D56" s="132">
        <v>4635179.5599999996</v>
      </c>
      <c r="E56" s="132">
        <v>4635179.5599999996</v>
      </c>
      <c r="F56" s="132">
        <v>4635179.5599999996</v>
      </c>
      <c r="G56" s="132">
        <v>4635179.5599999996</v>
      </c>
      <c r="H56" s="132">
        <v>4635179.5599999996</v>
      </c>
      <c r="I56" s="132">
        <v>4635179.5599999996</v>
      </c>
      <c r="J56" s="132">
        <v>4635179.5599999996</v>
      </c>
      <c r="K56" s="132">
        <v>4635179.5599999996</v>
      </c>
      <c r="L56" s="132">
        <v>4635179.5599999996</v>
      </c>
      <c r="M56" s="132">
        <v>4635179.5599999996</v>
      </c>
      <c r="N56" s="132">
        <v>4635179.5599999996</v>
      </c>
      <c r="O56" s="132">
        <v>4635179.5599999996</v>
      </c>
      <c r="P56" s="132">
        <v>4635179.5599999996</v>
      </c>
      <c r="Q56" s="132">
        <v>4635179.5599999996</v>
      </c>
      <c r="R56" s="127">
        <v>4635179.5599999996</v>
      </c>
    </row>
    <row r="57" spans="1:18" ht="13.5" thickBot="1" x14ac:dyDescent="0.25">
      <c r="A57" s="136" t="s">
        <v>27</v>
      </c>
      <c r="B57" s="134" t="s">
        <v>1264</v>
      </c>
      <c r="C57" s="134" t="s">
        <v>2078</v>
      </c>
      <c r="D57" s="130">
        <v>64906.32</v>
      </c>
      <c r="E57" s="130">
        <v>64906.32</v>
      </c>
      <c r="F57" s="130">
        <v>64906.32</v>
      </c>
      <c r="G57" s="130">
        <v>64906.32</v>
      </c>
      <c r="H57" s="130">
        <v>64906.32</v>
      </c>
      <c r="I57" s="130">
        <v>64906.32</v>
      </c>
      <c r="J57" s="130">
        <v>64906.32</v>
      </c>
      <c r="K57" s="130">
        <v>64906.32</v>
      </c>
      <c r="L57" s="130">
        <v>64906.32</v>
      </c>
      <c r="M57" s="130">
        <v>64906.32</v>
      </c>
      <c r="N57" s="130">
        <v>64906.32</v>
      </c>
      <c r="O57" s="130">
        <v>64906.32</v>
      </c>
      <c r="P57" s="130">
        <v>64906.32</v>
      </c>
      <c r="Q57" s="130">
        <v>64906.32</v>
      </c>
      <c r="R57" s="127">
        <v>64906.32</v>
      </c>
    </row>
    <row r="58" spans="1:18" ht="13.5" thickBot="1" x14ac:dyDescent="0.25">
      <c r="A58" s="136" t="s">
        <v>28</v>
      </c>
      <c r="B58" s="134" t="s">
        <v>1263</v>
      </c>
      <c r="C58" s="134" t="s">
        <v>2078</v>
      </c>
      <c r="D58" s="132">
        <v>54100752.079999998</v>
      </c>
      <c r="E58" s="132">
        <v>54100752.079999998</v>
      </c>
      <c r="F58" s="132">
        <v>54100752.079999998</v>
      </c>
      <c r="G58" s="132">
        <v>54100954.280000001</v>
      </c>
      <c r="H58" s="132">
        <v>54101156.479999997</v>
      </c>
      <c r="I58" s="132">
        <v>54095905.200000003</v>
      </c>
      <c r="J58" s="132">
        <v>52671918.439999998</v>
      </c>
      <c r="K58" s="132">
        <v>52203514.159999996</v>
      </c>
      <c r="L58" s="132">
        <v>52203819.780000001</v>
      </c>
      <c r="M58" s="132">
        <v>52204123.57</v>
      </c>
      <c r="N58" s="132">
        <v>52178254.729999997</v>
      </c>
      <c r="O58" s="132">
        <v>51237844.969999999</v>
      </c>
      <c r="P58" s="132">
        <v>51243727.649999999</v>
      </c>
      <c r="Q58" s="132">
        <v>52329508.049999997</v>
      </c>
      <c r="R58" s="127">
        <v>52329508.049999997</v>
      </c>
    </row>
    <row r="59" spans="1:18" ht="13.5" thickBot="1" x14ac:dyDescent="0.25">
      <c r="A59" s="136" t="s">
        <v>29</v>
      </c>
      <c r="B59" s="134" t="s">
        <v>1262</v>
      </c>
      <c r="C59" s="134" t="s">
        <v>2078</v>
      </c>
      <c r="D59" s="130">
        <v>438739</v>
      </c>
      <c r="E59" s="130">
        <v>438739</v>
      </c>
      <c r="F59" s="130">
        <v>438739</v>
      </c>
      <c r="G59" s="130">
        <v>438739</v>
      </c>
      <c r="H59" s="130">
        <v>438739</v>
      </c>
      <c r="I59" s="130">
        <v>438739</v>
      </c>
      <c r="J59" s="130">
        <v>438739</v>
      </c>
      <c r="K59" s="130">
        <v>438739</v>
      </c>
      <c r="L59" s="130">
        <v>438739</v>
      </c>
      <c r="M59" s="130">
        <v>438739</v>
      </c>
      <c r="N59" s="130">
        <v>438739</v>
      </c>
      <c r="O59" s="130">
        <v>438739</v>
      </c>
      <c r="P59" s="130">
        <v>438739</v>
      </c>
      <c r="Q59" s="130">
        <v>438739</v>
      </c>
      <c r="R59" s="127">
        <v>438739</v>
      </c>
    </row>
    <row r="60" spans="1:18" ht="13.5" thickBot="1" x14ac:dyDescent="0.25">
      <c r="A60" s="136" t="s">
        <v>30</v>
      </c>
      <c r="B60" s="134" t="s">
        <v>1261</v>
      </c>
      <c r="C60" s="134" t="s">
        <v>2078</v>
      </c>
      <c r="D60" s="132">
        <v>464092.08</v>
      </c>
      <c r="E60" s="132">
        <v>464092.08</v>
      </c>
      <c r="F60" s="132">
        <v>464092.08</v>
      </c>
      <c r="G60" s="132">
        <v>464092.08</v>
      </c>
      <c r="H60" s="132">
        <v>464092.08</v>
      </c>
      <c r="I60" s="132">
        <v>464092.08</v>
      </c>
      <c r="J60" s="132">
        <v>464092.08</v>
      </c>
      <c r="K60" s="132">
        <v>464092.08</v>
      </c>
      <c r="L60" s="132">
        <v>464092.08</v>
      </c>
      <c r="M60" s="132">
        <v>464092.08</v>
      </c>
      <c r="N60" s="132">
        <v>464092.08</v>
      </c>
      <c r="O60" s="132">
        <v>464092.08</v>
      </c>
      <c r="P60" s="132">
        <v>464092.08</v>
      </c>
      <c r="Q60" s="132">
        <v>464092.08</v>
      </c>
      <c r="R60" s="127">
        <v>464092.08</v>
      </c>
    </row>
    <row r="61" spans="1:18" ht="13.5" thickBot="1" x14ac:dyDescent="0.25">
      <c r="A61" s="136" t="s">
        <v>31</v>
      </c>
      <c r="B61" s="134" t="s">
        <v>1260</v>
      </c>
      <c r="C61" s="134" t="s">
        <v>2078</v>
      </c>
      <c r="D61" s="130">
        <v>0</v>
      </c>
      <c r="E61" s="130">
        <v>0</v>
      </c>
      <c r="F61" s="130">
        <v>0</v>
      </c>
      <c r="G61" s="130">
        <v>0</v>
      </c>
      <c r="H61" s="130">
        <v>0</v>
      </c>
      <c r="I61" s="130">
        <v>0</v>
      </c>
      <c r="J61" s="130">
        <v>0</v>
      </c>
      <c r="K61" s="130">
        <v>0</v>
      </c>
      <c r="L61" s="130">
        <v>0</v>
      </c>
      <c r="M61" s="130">
        <v>0</v>
      </c>
      <c r="N61" s="130">
        <v>0</v>
      </c>
      <c r="O61" s="130">
        <v>0</v>
      </c>
      <c r="P61" s="130">
        <v>0</v>
      </c>
      <c r="Q61" s="130">
        <v>0</v>
      </c>
      <c r="R61" s="127">
        <v>0</v>
      </c>
    </row>
    <row r="62" spans="1:18" ht="13.5" thickBot="1" x14ac:dyDescent="0.25">
      <c r="A62" s="136" t="s">
        <v>32</v>
      </c>
      <c r="B62" s="134" t="s">
        <v>1259</v>
      </c>
      <c r="C62" s="134" t="s">
        <v>2078</v>
      </c>
      <c r="D62" s="132">
        <v>4233413.6500000004</v>
      </c>
      <c r="E62" s="132">
        <v>4233413.6500000004</v>
      </c>
      <c r="F62" s="132">
        <v>4233413.6500000004</v>
      </c>
      <c r="G62" s="132">
        <v>4233413.6500000004</v>
      </c>
      <c r="H62" s="132">
        <v>3507589.83</v>
      </c>
      <c r="I62" s="132">
        <v>3507589.83</v>
      </c>
      <c r="J62" s="132">
        <v>3507589.83</v>
      </c>
      <c r="K62" s="132">
        <v>3507589.83</v>
      </c>
      <c r="L62" s="132">
        <v>3507589.83</v>
      </c>
      <c r="M62" s="132">
        <v>3507589.83</v>
      </c>
      <c r="N62" s="132">
        <v>3507589.83</v>
      </c>
      <c r="O62" s="132">
        <v>3507589.83</v>
      </c>
      <c r="P62" s="132">
        <v>3507589.83</v>
      </c>
      <c r="Q62" s="132">
        <v>3507589.83</v>
      </c>
      <c r="R62" s="127">
        <v>3507589.83</v>
      </c>
    </row>
    <row r="63" spans="1:18" ht="13.5" thickBot="1" x14ac:dyDescent="0.25">
      <c r="A63" s="136" t="s">
        <v>1321</v>
      </c>
      <c r="B63" s="134" t="s">
        <v>1322</v>
      </c>
      <c r="C63" s="134" t="s">
        <v>2078</v>
      </c>
      <c r="D63" s="130">
        <v>0</v>
      </c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27">
        <v>0</v>
      </c>
    </row>
    <row r="64" spans="1:18" ht="13.5" thickBot="1" x14ac:dyDescent="0.25">
      <c r="A64" s="136" t="s">
        <v>2085</v>
      </c>
      <c r="B64" s="134" t="s">
        <v>2086</v>
      </c>
      <c r="C64" s="134" t="s">
        <v>2078</v>
      </c>
      <c r="D64" s="132">
        <v>0</v>
      </c>
      <c r="E64" s="132">
        <v>0</v>
      </c>
      <c r="F64" s="132">
        <v>0</v>
      </c>
      <c r="G64" s="132">
        <v>0</v>
      </c>
      <c r="H64" s="132">
        <v>0</v>
      </c>
      <c r="I64" s="132">
        <v>0</v>
      </c>
      <c r="J64" s="132">
        <v>0</v>
      </c>
      <c r="K64" s="132">
        <v>0</v>
      </c>
      <c r="L64" s="132">
        <v>0</v>
      </c>
      <c r="M64" s="132">
        <v>0</v>
      </c>
      <c r="N64" s="132">
        <v>0</v>
      </c>
      <c r="O64" s="132">
        <v>0</v>
      </c>
      <c r="P64" s="132">
        <v>0</v>
      </c>
      <c r="Q64" s="132">
        <v>0</v>
      </c>
      <c r="R64" s="127">
        <v>0</v>
      </c>
    </row>
    <row r="65" spans="1:18" ht="13.5" thickBot="1" x14ac:dyDescent="0.25">
      <c r="A65" s="136" t="s">
        <v>2087</v>
      </c>
      <c r="B65" s="134" t="s">
        <v>2088</v>
      </c>
      <c r="C65" s="134" t="s">
        <v>2078</v>
      </c>
      <c r="D65" s="130">
        <v>0</v>
      </c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  <c r="R65" s="127">
        <v>0</v>
      </c>
    </row>
    <row r="66" spans="1:18" ht="13.5" thickBot="1" x14ac:dyDescent="0.25">
      <c r="A66" s="136" t="s">
        <v>33</v>
      </c>
      <c r="B66" s="134" t="s">
        <v>1258</v>
      </c>
      <c r="C66" s="134" t="s">
        <v>2078</v>
      </c>
      <c r="D66" s="132">
        <v>5330199.49</v>
      </c>
      <c r="E66" s="132">
        <v>5330199.49</v>
      </c>
      <c r="F66" s="132">
        <v>5349037.18</v>
      </c>
      <c r="G66" s="132">
        <v>5604206.7300000004</v>
      </c>
      <c r="H66" s="132">
        <v>5328676.93</v>
      </c>
      <c r="I66" s="132">
        <v>5411248.8799999999</v>
      </c>
      <c r="J66" s="132">
        <v>5440295.5999999996</v>
      </c>
      <c r="K66" s="132">
        <v>5453508.96</v>
      </c>
      <c r="L66" s="132">
        <v>5678403.2800000003</v>
      </c>
      <c r="M66" s="132">
        <v>5824699.0300000003</v>
      </c>
      <c r="N66" s="132">
        <v>6164145.0999999996</v>
      </c>
      <c r="O66" s="132">
        <v>6262653.5300000003</v>
      </c>
      <c r="P66" s="132">
        <v>6299445.7999999998</v>
      </c>
      <c r="Q66" s="132">
        <v>5521143.5199999996</v>
      </c>
      <c r="R66" s="127">
        <v>5521143.5199999996</v>
      </c>
    </row>
    <row r="67" spans="1:18" ht="13.5" thickBot="1" x14ac:dyDescent="0.25">
      <c r="A67" s="135" t="s">
        <v>1323</v>
      </c>
      <c r="B67" s="134" t="s">
        <v>2279</v>
      </c>
      <c r="C67" s="142"/>
      <c r="D67" s="130">
        <v>-18603240.670000002</v>
      </c>
      <c r="E67" s="130">
        <v>-18603240.670000002</v>
      </c>
      <c r="F67" s="130">
        <v>-18685770.420000002</v>
      </c>
      <c r="G67" s="130">
        <v>-18768352.280000001</v>
      </c>
      <c r="H67" s="130">
        <v>-18850882.530000001</v>
      </c>
      <c r="I67" s="130">
        <v>-18933426.23</v>
      </c>
      <c r="J67" s="130">
        <v>-19014904.829999998</v>
      </c>
      <c r="K67" s="130">
        <v>-18649895.579999998</v>
      </c>
      <c r="L67" s="130">
        <v>-18729637.199999999</v>
      </c>
      <c r="M67" s="130">
        <v>-18809379.16</v>
      </c>
      <c r="N67" s="130">
        <v>-18889112.129999999</v>
      </c>
      <c r="O67" s="130">
        <v>-18504528.469999999</v>
      </c>
      <c r="P67" s="130">
        <v>-18582889.030000001</v>
      </c>
      <c r="Q67" s="130">
        <v>-18661917.18</v>
      </c>
      <c r="R67" s="127">
        <v>-18661917.18</v>
      </c>
    </row>
    <row r="68" spans="1:18" ht="13.5" thickBot="1" x14ac:dyDescent="0.25">
      <c r="A68" s="136" t="s">
        <v>34</v>
      </c>
      <c r="B68" s="134" t="s">
        <v>1257</v>
      </c>
      <c r="C68" s="134" t="s">
        <v>2078</v>
      </c>
      <c r="D68" s="132">
        <v>100634.75</v>
      </c>
      <c r="E68" s="132">
        <v>100634.75</v>
      </c>
      <c r="F68" s="132">
        <v>101172.96</v>
      </c>
      <c r="G68" s="132">
        <v>101659.08</v>
      </c>
      <c r="H68" s="132">
        <v>102197.31</v>
      </c>
      <c r="I68" s="132">
        <v>102718.18</v>
      </c>
      <c r="J68" s="132">
        <v>103226.65</v>
      </c>
      <c r="K68" s="132">
        <v>103709.23</v>
      </c>
      <c r="L68" s="132">
        <v>104207.9</v>
      </c>
      <c r="M68" s="132">
        <v>104706.58</v>
      </c>
      <c r="N68" s="132">
        <v>105189.18</v>
      </c>
      <c r="O68" s="132">
        <v>105666.82</v>
      </c>
      <c r="P68" s="132">
        <v>106129.05</v>
      </c>
      <c r="Q68" s="132">
        <v>106606.69</v>
      </c>
      <c r="R68" s="127">
        <v>106606.69</v>
      </c>
    </row>
    <row r="69" spans="1:18" ht="13.5" thickBot="1" x14ac:dyDescent="0.25">
      <c r="A69" s="136" t="s">
        <v>37</v>
      </c>
      <c r="B69" s="134" t="s">
        <v>1324</v>
      </c>
      <c r="C69" s="134" t="s">
        <v>2078</v>
      </c>
      <c r="D69" s="130">
        <v>-1033.52</v>
      </c>
      <c r="E69" s="130">
        <v>-1033.52</v>
      </c>
      <c r="F69" s="130">
        <v>-1033.52</v>
      </c>
      <c r="G69" s="130">
        <v>-1033.52</v>
      </c>
      <c r="H69" s="130">
        <v>-1033.52</v>
      </c>
      <c r="I69" s="130">
        <v>-1033.52</v>
      </c>
      <c r="J69" s="130">
        <v>-1033.52</v>
      </c>
      <c r="K69" s="130">
        <v>-1033.52</v>
      </c>
      <c r="L69" s="130">
        <v>-1033.52</v>
      </c>
      <c r="M69" s="130">
        <v>-1033.52</v>
      </c>
      <c r="N69" s="130">
        <v>-1033.52</v>
      </c>
      <c r="O69" s="130">
        <v>-1033.52</v>
      </c>
      <c r="P69" s="130">
        <v>-1033.52</v>
      </c>
      <c r="Q69" s="130">
        <v>-1033.52</v>
      </c>
      <c r="R69" s="127">
        <v>-1033.52</v>
      </c>
    </row>
    <row r="70" spans="1:18" ht="13.5" thickBot="1" x14ac:dyDescent="0.25">
      <c r="A70" s="136" t="s">
        <v>35</v>
      </c>
      <c r="B70" s="134" t="s">
        <v>1256</v>
      </c>
      <c r="C70" s="134" t="s">
        <v>2078</v>
      </c>
      <c r="D70" s="132">
        <v>-4395349.0599999996</v>
      </c>
      <c r="E70" s="132">
        <v>-4395349.0599999996</v>
      </c>
      <c r="F70" s="132">
        <v>-4398715.25</v>
      </c>
      <c r="G70" s="132">
        <v>-4402081.4400000004</v>
      </c>
      <c r="H70" s="132">
        <v>-4405447.6500000004</v>
      </c>
      <c r="I70" s="132">
        <v>-4408813.88</v>
      </c>
      <c r="J70" s="132">
        <v>-4412180.0599999996</v>
      </c>
      <c r="K70" s="132">
        <v>-4415546.2699999996</v>
      </c>
      <c r="L70" s="132">
        <v>-4418912.46</v>
      </c>
      <c r="M70" s="132">
        <v>-4422278.67</v>
      </c>
      <c r="N70" s="132">
        <v>-4425644.8600000003</v>
      </c>
      <c r="O70" s="132">
        <v>-4429011.08</v>
      </c>
      <c r="P70" s="132">
        <v>-4432377.28</v>
      </c>
      <c r="Q70" s="132">
        <v>-4435743.51</v>
      </c>
      <c r="R70" s="127">
        <v>-4435743.51</v>
      </c>
    </row>
    <row r="71" spans="1:18" ht="13.5" thickBot="1" x14ac:dyDescent="0.25">
      <c r="A71" s="136" t="s">
        <v>36</v>
      </c>
      <c r="B71" s="134" t="s">
        <v>1255</v>
      </c>
      <c r="C71" s="134" t="s">
        <v>2078</v>
      </c>
      <c r="D71" s="130">
        <v>-14838808.49</v>
      </c>
      <c r="E71" s="130">
        <v>-14838808.49</v>
      </c>
      <c r="F71" s="130">
        <v>-14918510.26</v>
      </c>
      <c r="G71" s="130">
        <v>-14998212.050000001</v>
      </c>
      <c r="H71" s="130">
        <v>-15077914.32</v>
      </c>
      <c r="I71" s="130">
        <v>-15157612.66</v>
      </c>
      <c r="J71" s="130">
        <v>-15236233.550000001</v>
      </c>
      <c r="K71" s="130">
        <v>-15101419.98</v>
      </c>
      <c r="L71" s="130">
        <v>-15178294.08</v>
      </c>
      <c r="M71" s="130">
        <v>-15255168.51</v>
      </c>
      <c r="N71" s="130">
        <v>-15332017.890000001</v>
      </c>
      <c r="O71" s="130">
        <v>-14944545.65</v>
      </c>
      <c r="P71" s="130">
        <v>-15020002.24</v>
      </c>
      <c r="Q71" s="130">
        <v>-15096141.800000001</v>
      </c>
      <c r="R71" s="127">
        <v>-15096141.800000001</v>
      </c>
    </row>
    <row r="72" spans="1:18" ht="13.5" thickBot="1" x14ac:dyDescent="0.25">
      <c r="A72" s="136" t="s">
        <v>37</v>
      </c>
      <c r="B72" s="134" t="s">
        <v>1254</v>
      </c>
      <c r="C72" s="134" t="s">
        <v>2078</v>
      </c>
      <c r="D72" s="132">
        <v>531315.65</v>
      </c>
      <c r="E72" s="132">
        <v>531315.65</v>
      </c>
      <c r="F72" s="132">
        <v>531315.65</v>
      </c>
      <c r="G72" s="132">
        <v>531315.65</v>
      </c>
      <c r="H72" s="132">
        <v>531315.65</v>
      </c>
      <c r="I72" s="132">
        <v>531315.65</v>
      </c>
      <c r="J72" s="132">
        <v>531315.65</v>
      </c>
      <c r="K72" s="132">
        <v>764394.96</v>
      </c>
      <c r="L72" s="132">
        <v>764394.96</v>
      </c>
      <c r="M72" s="132">
        <v>764394.96</v>
      </c>
      <c r="N72" s="132">
        <v>764394.96</v>
      </c>
      <c r="O72" s="132">
        <v>764394.96</v>
      </c>
      <c r="P72" s="132">
        <v>764394.96</v>
      </c>
      <c r="Q72" s="132">
        <v>764394.96</v>
      </c>
      <c r="R72" s="127">
        <v>764394.96</v>
      </c>
    </row>
    <row r="73" spans="1:18" ht="13.5" thickBot="1" x14ac:dyDescent="0.25">
      <c r="A73" s="131" t="s">
        <v>1325</v>
      </c>
      <c r="B73" s="162" t="s">
        <v>2280</v>
      </c>
      <c r="C73" s="141"/>
      <c r="D73" s="130">
        <v>249490019.68000001</v>
      </c>
      <c r="E73" s="130">
        <v>249490019.68000001</v>
      </c>
      <c r="F73" s="130">
        <v>222265213.33000001</v>
      </c>
      <c r="G73" s="130">
        <v>221341906.63999999</v>
      </c>
      <c r="H73" s="130">
        <v>226546197.38</v>
      </c>
      <c r="I73" s="130">
        <v>161123424.11000001</v>
      </c>
      <c r="J73" s="130">
        <v>133780681.51000001</v>
      </c>
      <c r="K73" s="130">
        <v>202964290.87</v>
      </c>
      <c r="L73" s="130">
        <v>145942578.16999999</v>
      </c>
      <c r="M73" s="130">
        <v>122920170.20999999</v>
      </c>
      <c r="N73" s="130">
        <v>164272749.59999999</v>
      </c>
      <c r="O73" s="130">
        <v>160548489.38999999</v>
      </c>
      <c r="P73" s="130">
        <v>228639821.40000001</v>
      </c>
      <c r="Q73" s="130">
        <v>229220868.25999999</v>
      </c>
      <c r="R73" s="127">
        <v>229220868.25999999</v>
      </c>
    </row>
    <row r="74" spans="1:18" ht="13.5" thickBot="1" x14ac:dyDescent="0.25">
      <c r="A74" s="133" t="s">
        <v>1326</v>
      </c>
      <c r="B74" s="134" t="s">
        <v>2281</v>
      </c>
      <c r="C74" s="142"/>
      <c r="D74" s="132">
        <v>7930249.6699999999</v>
      </c>
      <c r="E74" s="132">
        <v>7930249.6699999999</v>
      </c>
      <c r="F74" s="132">
        <v>6111127.3399999999</v>
      </c>
      <c r="G74" s="132">
        <v>6277791.04</v>
      </c>
      <c r="H74" s="132">
        <v>6381889.7400000002</v>
      </c>
      <c r="I74" s="132">
        <v>6072945.1399999997</v>
      </c>
      <c r="J74" s="132">
        <v>5493503.9900000002</v>
      </c>
      <c r="K74" s="132">
        <v>57177378.270000003</v>
      </c>
      <c r="L74" s="132">
        <v>30847615.43</v>
      </c>
      <c r="M74" s="132">
        <v>5197643.67</v>
      </c>
      <c r="N74" s="132">
        <v>5661866.6600000001</v>
      </c>
      <c r="O74" s="132">
        <v>5847510.4199999999</v>
      </c>
      <c r="P74" s="132">
        <v>31157358.859999999</v>
      </c>
      <c r="Q74" s="132">
        <v>-17410199.010000002</v>
      </c>
      <c r="R74" s="127">
        <v>-17410199.010000002</v>
      </c>
    </row>
    <row r="75" spans="1:18" ht="13.5" thickBot="1" x14ac:dyDescent="0.25">
      <c r="A75" s="135" t="s">
        <v>38</v>
      </c>
      <c r="B75" s="134" t="s">
        <v>1253</v>
      </c>
      <c r="C75" s="134" t="s">
        <v>2078</v>
      </c>
      <c r="D75" s="130">
        <v>209212.07</v>
      </c>
      <c r="E75" s="130">
        <v>209212.07</v>
      </c>
      <c r="F75" s="130">
        <v>130929.58</v>
      </c>
      <c r="G75" s="130">
        <v>121389.21</v>
      </c>
      <c r="H75" s="130">
        <v>120688.03</v>
      </c>
      <c r="I75" s="130">
        <v>232209.66</v>
      </c>
      <c r="J75" s="130">
        <v>693776</v>
      </c>
      <c r="K75" s="130">
        <v>1321120.76</v>
      </c>
      <c r="L75" s="130">
        <v>214525.08</v>
      </c>
      <c r="M75" s="130">
        <v>215735.21</v>
      </c>
      <c r="N75" s="130">
        <v>228267.42</v>
      </c>
      <c r="O75" s="130">
        <v>346732.95</v>
      </c>
      <c r="P75" s="130">
        <v>325740.63</v>
      </c>
      <c r="Q75" s="130">
        <v>300029.13</v>
      </c>
      <c r="R75" s="127">
        <v>300029.13</v>
      </c>
    </row>
    <row r="76" spans="1:18" ht="13.5" thickBot="1" x14ac:dyDescent="0.25">
      <c r="A76" s="135" t="s">
        <v>39</v>
      </c>
      <c r="B76" s="134" t="s">
        <v>1252</v>
      </c>
      <c r="C76" s="134" t="s">
        <v>2078</v>
      </c>
      <c r="D76" s="132">
        <v>71741.649999999994</v>
      </c>
      <c r="E76" s="132">
        <v>71741.649999999994</v>
      </c>
      <c r="F76" s="132">
        <v>27564.400000000001</v>
      </c>
      <c r="G76" s="132">
        <v>87751.72</v>
      </c>
      <c r="H76" s="132">
        <v>28147.42</v>
      </c>
      <c r="I76" s="132">
        <v>72969.83</v>
      </c>
      <c r="J76" s="132">
        <v>133164.19</v>
      </c>
      <c r="K76" s="132">
        <v>55361.61</v>
      </c>
      <c r="L76" s="132">
        <v>24765.03</v>
      </c>
      <c r="M76" s="132">
        <v>29912.55</v>
      </c>
      <c r="N76" s="132">
        <v>134518.35999999999</v>
      </c>
      <c r="O76" s="132">
        <v>105225.58</v>
      </c>
      <c r="P76" s="132">
        <v>26204.09</v>
      </c>
      <c r="Q76" s="132">
        <v>61533.26</v>
      </c>
      <c r="R76" s="127">
        <v>61533.26</v>
      </c>
    </row>
    <row r="77" spans="1:18" ht="13.5" thickBot="1" x14ac:dyDescent="0.25">
      <c r="A77" s="135" t="s">
        <v>1327</v>
      </c>
      <c r="B77" s="134" t="s">
        <v>1328</v>
      </c>
      <c r="C77" s="134" t="s">
        <v>2078</v>
      </c>
      <c r="D77" s="130">
        <v>0</v>
      </c>
      <c r="E77" s="130">
        <v>0</v>
      </c>
      <c r="F77" s="130">
        <v>0</v>
      </c>
      <c r="G77" s="130">
        <v>0</v>
      </c>
      <c r="H77" s="130">
        <v>0</v>
      </c>
      <c r="I77" s="130">
        <v>0</v>
      </c>
      <c r="J77" s="130">
        <v>0</v>
      </c>
      <c r="K77" s="130">
        <v>0</v>
      </c>
      <c r="L77" s="130">
        <v>0</v>
      </c>
      <c r="M77" s="130">
        <v>0</v>
      </c>
      <c r="N77" s="130">
        <v>0</v>
      </c>
      <c r="O77" s="130">
        <v>0</v>
      </c>
      <c r="P77" s="130">
        <v>0</v>
      </c>
      <c r="Q77" s="130">
        <v>0</v>
      </c>
      <c r="R77" s="127">
        <v>0</v>
      </c>
    </row>
    <row r="78" spans="1:18" ht="13.5" thickBot="1" x14ac:dyDescent="0.25">
      <c r="A78" s="135" t="s">
        <v>40</v>
      </c>
      <c r="B78" s="134" t="s">
        <v>1251</v>
      </c>
      <c r="C78" s="134" t="s">
        <v>2078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2">
        <v>0</v>
      </c>
      <c r="Q78" s="132">
        <v>0</v>
      </c>
      <c r="R78" s="127">
        <v>0</v>
      </c>
    </row>
    <row r="79" spans="1:18" ht="13.5" thickBot="1" x14ac:dyDescent="0.25">
      <c r="A79" s="135" t="s">
        <v>41</v>
      </c>
      <c r="B79" s="134" t="s">
        <v>1250</v>
      </c>
      <c r="C79" s="134" t="s">
        <v>2078</v>
      </c>
      <c r="D79" s="130">
        <v>0</v>
      </c>
      <c r="E79" s="130">
        <v>0</v>
      </c>
      <c r="F79" s="130">
        <v>0</v>
      </c>
      <c r="G79" s="130">
        <v>0</v>
      </c>
      <c r="H79" s="130">
        <v>0</v>
      </c>
      <c r="I79" s="130">
        <v>0</v>
      </c>
      <c r="J79" s="130">
        <v>0</v>
      </c>
      <c r="K79" s="130">
        <v>0</v>
      </c>
      <c r="L79" s="130">
        <v>0</v>
      </c>
      <c r="M79" s="130">
        <v>0</v>
      </c>
      <c r="N79" s="130">
        <v>0</v>
      </c>
      <c r="O79" s="130">
        <v>0</v>
      </c>
      <c r="P79" s="130">
        <v>0</v>
      </c>
      <c r="Q79" s="130">
        <v>0</v>
      </c>
      <c r="R79" s="127">
        <v>0</v>
      </c>
    </row>
    <row r="80" spans="1:18" ht="13.5" thickBot="1" x14ac:dyDescent="0.25">
      <c r="A80" s="135" t="s">
        <v>42</v>
      </c>
      <c r="B80" s="134" t="s">
        <v>1249</v>
      </c>
      <c r="C80" s="134" t="s">
        <v>2078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2">
        <v>0</v>
      </c>
      <c r="Q80" s="132">
        <v>0</v>
      </c>
      <c r="R80" s="127">
        <v>0</v>
      </c>
    </row>
    <row r="81" spans="1:18" ht="13.5" thickBot="1" x14ac:dyDescent="0.25">
      <c r="A81" s="135" t="s">
        <v>43</v>
      </c>
      <c r="B81" s="134" t="s">
        <v>1248</v>
      </c>
      <c r="C81" s="134" t="s">
        <v>2078</v>
      </c>
      <c r="D81" s="130">
        <v>0</v>
      </c>
      <c r="E81" s="130">
        <v>0</v>
      </c>
      <c r="F81" s="130">
        <v>0</v>
      </c>
      <c r="G81" s="130">
        <v>0</v>
      </c>
      <c r="H81" s="130">
        <v>0</v>
      </c>
      <c r="I81" s="130">
        <v>0</v>
      </c>
      <c r="J81" s="130">
        <v>0</v>
      </c>
      <c r="K81" s="130">
        <v>0</v>
      </c>
      <c r="L81" s="130">
        <v>0</v>
      </c>
      <c r="M81" s="130">
        <v>0</v>
      </c>
      <c r="N81" s="130">
        <v>0</v>
      </c>
      <c r="O81" s="130">
        <v>0</v>
      </c>
      <c r="P81" s="130">
        <v>0</v>
      </c>
      <c r="Q81" s="130">
        <v>0</v>
      </c>
      <c r="R81" s="127">
        <v>0</v>
      </c>
    </row>
    <row r="82" spans="1:18" ht="13.5" thickBot="1" x14ac:dyDescent="0.25">
      <c r="A82" s="135" t="s">
        <v>44</v>
      </c>
      <c r="B82" s="134" t="s">
        <v>1247</v>
      </c>
      <c r="C82" s="134" t="s">
        <v>2078</v>
      </c>
      <c r="D82" s="132">
        <v>2391537.98</v>
      </c>
      <c r="E82" s="132">
        <v>2391537.98</v>
      </c>
      <c r="F82" s="132">
        <v>1253487.8899999999</v>
      </c>
      <c r="G82" s="132">
        <v>825648.18</v>
      </c>
      <c r="H82" s="132">
        <v>1053508.01</v>
      </c>
      <c r="I82" s="132">
        <v>1338092.6100000001</v>
      </c>
      <c r="J82" s="132">
        <v>419771.7</v>
      </c>
      <c r="K82" s="132">
        <v>159864.38</v>
      </c>
      <c r="L82" s="132">
        <v>261812.52</v>
      </c>
      <c r="M82" s="132">
        <v>313783.42</v>
      </c>
      <c r="N82" s="132">
        <v>624882.81999999995</v>
      </c>
      <c r="O82" s="132">
        <v>673933.75</v>
      </c>
      <c r="P82" s="132">
        <v>731274.51</v>
      </c>
      <c r="Q82" s="132">
        <v>718922.04</v>
      </c>
      <c r="R82" s="127">
        <v>718922.04</v>
      </c>
    </row>
    <row r="83" spans="1:18" ht="13.5" thickBot="1" x14ac:dyDescent="0.25">
      <c r="A83" s="135" t="s">
        <v>45</v>
      </c>
      <c r="B83" s="134" t="s">
        <v>1246</v>
      </c>
      <c r="C83" s="134" t="s">
        <v>2078</v>
      </c>
      <c r="D83" s="130">
        <v>0</v>
      </c>
      <c r="E83" s="130">
        <v>0</v>
      </c>
      <c r="F83" s="130">
        <v>0</v>
      </c>
      <c r="G83" s="130">
        <v>0</v>
      </c>
      <c r="H83" s="130">
        <v>0</v>
      </c>
      <c r="I83" s="130">
        <v>0</v>
      </c>
      <c r="J83" s="130">
        <v>0</v>
      </c>
      <c r="K83" s="130">
        <v>0</v>
      </c>
      <c r="L83" s="130">
        <v>0</v>
      </c>
      <c r="M83" s="130">
        <v>0</v>
      </c>
      <c r="N83" s="130">
        <v>0</v>
      </c>
      <c r="O83" s="130">
        <v>0</v>
      </c>
      <c r="P83" s="130">
        <v>0</v>
      </c>
      <c r="Q83" s="130">
        <v>0</v>
      </c>
      <c r="R83" s="127">
        <v>0</v>
      </c>
    </row>
    <row r="84" spans="1:18" ht="13.5" thickBot="1" x14ac:dyDescent="0.25">
      <c r="A84" s="135" t="s">
        <v>46</v>
      </c>
      <c r="B84" s="134" t="s">
        <v>1245</v>
      </c>
      <c r="C84" s="134" t="s">
        <v>2078</v>
      </c>
      <c r="D84" s="132">
        <v>0</v>
      </c>
      <c r="E84" s="132">
        <v>0</v>
      </c>
      <c r="F84" s="132">
        <v>0</v>
      </c>
      <c r="G84" s="132">
        <v>0</v>
      </c>
      <c r="H84" s="132">
        <v>455.75</v>
      </c>
      <c r="I84" s="132">
        <v>455.75</v>
      </c>
      <c r="J84" s="132">
        <v>455.75</v>
      </c>
      <c r="K84" s="132">
        <v>455.75</v>
      </c>
      <c r="L84" s="132">
        <v>455.75</v>
      </c>
      <c r="M84" s="132">
        <v>455.75</v>
      </c>
      <c r="N84" s="132">
        <v>455.75</v>
      </c>
      <c r="O84" s="132">
        <v>455.75</v>
      </c>
      <c r="P84" s="132">
        <v>455.75</v>
      </c>
      <c r="Q84" s="132">
        <v>455.75</v>
      </c>
      <c r="R84" s="127">
        <v>455.75</v>
      </c>
    </row>
    <row r="85" spans="1:18" ht="13.5" thickBot="1" x14ac:dyDescent="0.25">
      <c r="A85" s="135" t="s">
        <v>47</v>
      </c>
      <c r="B85" s="134" t="s">
        <v>1244</v>
      </c>
      <c r="C85" s="134" t="s">
        <v>2078</v>
      </c>
      <c r="D85" s="130">
        <v>0</v>
      </c>
      <c r="E85" s="130">
        <v>0</v>
      </c>
      <c r="F85" s="130">
        <v>0</v>
      </c>
      <c r="G85" s="130">
        <v>0</v>
      </c>
      <c r="H85" s="130">
        <v>0</v>
      </c>
      <c r="I85" s="130">
        <v>0</v>
      </c>
      <c r="J85" s="130">
        <v>0</v>
      </c>
      <c r="K85" s="130">
        <v>0</v>
      </c>
      <c r="L85" s="130">
        <v>0</v>
      </c>
      <c r="M85" s="130">
        <v>0</v>
      </c>
      <c r="N85" s="130">
        <v>0</v>
      </c>
      <c r="O85" s="130">
        <v>0</v>
      </c>
      <c r="P85" s="130">
        <v>0</v>
      </c>
      <c r="Q85" s="130">
        <v>0</v>
      </c>
      <c r="R85" s="127">
        <v>0</v>
      </c>
    </row>
    <row r="86" spans="1:18" ht="13.5" thickBot="1" x14ac:dyDescent="0.25">
      <c r="A86" s="135" t="s">
        <v>2282</v>
      </c>
      <c r="B86" s="134" t="s">
        <v>1330</v>
      </c>
      <c r="C86" s="134" t="s">
        <v>2078</v>
      </c>
      <c r="D86" s="132">
        <v>0</v>
      </c>
      <c r="E86" s="132">
        <v>0</v>
      </c>
      <c r="F86" s="132">
        <v>0</v>
      </c>
      <c r="G86" s="132">
        <v>0</v>
      </c>
      <c r="H86" s="132">
        <v>0</v>
      </c>
      <c r="I86" s="132">
        <v>0</v>
      </c>
      <c r="J86" s="132">
        <v>0</v>
      </c>
      <c r="K86" s="132">
        <v>0</v>
      </c>
      <c r="L86" s="132">
        <v>0</v>
      </c>
      <c r="M86" s="132">
        <v>0.26</v>
      </c>
      <c r="N86" s="132">
        <v>0.26</v>
      </c>
      <c r="O86" s="132">
        <v>0.26</v>
      </c>
      <c r="P86" s="132">
        <v>0.26</v>
      </c>
      <c r="Q86" s="132">
        <v>0.26</v>
      </c>
      <c r="R86" s="127">
        <v>0.26</v>
      </c>
    </row>
    <row r="87" spans="1:18" ht="13.5" thickBot="1" x14ac:dyDescent="0.25">
      <c r="A87" s="135" t="s">
        <v>1331</v>
      </c>
      <c r="B87" s="134" t="s">
        <v>1332</v>
      </c>
      <c r="C87" s="134" t="s">
        <v>2078</v>
      </c>
      <c r="D87" s="130">
        <v>-856069.9</v>
      </c>
      <c r="E87" s="130">
        <v>-856069.9</v>
      </c>
      <c r="F87" s="130">
        <v>-1685406.71</v>
      </c>
      <c r="G87" s="130">
        <v>-727982.86</v>
      </c>
      <c r="H87" s="130">
        <v>-3358136.75</v>
      </c>
      <c r="I87" s="130">
        <v>-729792.86</v>
      </c>
      <c r="J87" s="130">
        <v>-1023340.56</v>
      </c>
      <c r="K87" s="130">
        <v>-2337982.4</v>
      </c>
      <c r="L87" s="130">
        <v>-719459</v>
      </c>
      <c r="M87" s="130">
        <v>-14097999.550000001</v>
      </c>
      <c r="N87" s="130">
        <v>-723531.28</v>
      </c>
      <c r="O87" s="130">
        <v>-1122679.6100000001</v>
      </c>
      <c r="P87" s="130">
        <v>27999109.93</v>
      </c>
      <c r="Q87" s="130">
        <v>-20982737.16</v>
      </c>
      <c r="R87" s="127">
        <v>-20982737.16</v>
      </c>
    </row>
    <row r="88" spans="1:18" ht="13.5" thickBot="1" x14ac:dyDescent="0.25">
      <c r="A88" s="135" t="s">
        <v>1333</v>
      </c>
      <c r="B88" s="134" t="s">
        <v>1334</v>
      </c>
      <c r="C88" s="134" t="s">
        <v>2078</v>
      </c>
      <c r="D88" s="132">
        <v>-2301350.75</v>
      </c>
      <c r="E88" s="132">
        <v>-2301350.75</v>
      </c>
      <c r="F88" s="132">
        <v>-2875611.81</v>
      </c>
      <c r="G88" s="132">
        <v>-2800647.88</v>
      </c>
      <c r="H88" s="132">
        <v>-3611703.65</v>
      </c>
      <c r="I88" s="132">
        <v>-3004801.24</v>
      </c>
      <c r="J88" s="132">
        <v>-3067310.88</v>
      </c>
      <c r="K88" s="132">
        <v>-2162024.0099999998</v>
      </c>
      <c r="L88" s="132">
        <v>-1785847.36</v>
      </c>
      <c r="M88" s="132">
        <v>-2325519.41</v>
      </c>
      <c r="N88" s="132">
        <v>-2352051.86</v>
      </c>
      <c r="O88" s="132">
        <v>-2881021.42</v>
      </c>
      <c r="P88" s="132">
        <v>-2513504.36</v>
      </c>
      <c r="Q88" s="132">
        <v>-2860322.32</v>
      </c>
      <c r="R88" s="127">
        <v>-2860322.32</v>
      </c>
    </row>
    <row r="89" spans="1:18" ht="13.5" thickBot="1" x14ac:dyDescent="0.25">
      <c r="A89" s="135" t="s">
        <v>2283</v>
      </c>
      <c r="B89" s="134" t="s">
        <v>1336</v>
      </c>
      <c r="C89" s="134" t="s">
        <v>2078</v>
      </c>
      <c r="D89" s="130">
        <v>223649.41</v>
      </c>
      <c r="E89" s="130">
        <v>223649.41</v>
      </c>
      <c r="F89" s="130">
        <v>77923.55</v>
      </c>
      <c r="G89" s="130">
        <v>243724.85</v>
      </c>
      <c r="H89" s="130">
        <v>200895.25</v>
      </c>
      <c r="I89" s="130">
        <v>210020.23</v>
      </c>
      <c r="J89" s="130">
        <v>229743.84</v>
      </c>
      <c r="K89" s="130">
        <v>227530.34</v>
      </c>
      <c r="L89" s="130">
        <v>236442.67</v>
      </c>
      <c r="M89" s="130">
        <v>224910.39</v>
      </c>
      <c r="N89" s="130">
        <v>223814.38</v>
      </c>
      <c r="O89" s="130">
        <v>230643.54</v>
      </c>
      <c r="P89" s="130">
        <v>236342.68</v>
      </c>
      <c r="Q89" s="130">
        <v>244602.36</v>
      </c>
      <c r="R89" s="127">
        <v>244602.36</v>
      </c>
    </row>
    <row r="90" spans="1:18" ht="13.5" thickBot="1" x14ac:dyDescent="0.25">
      <c r="A90" s="135" t="s">
        <v>1337</v>
      </c>
      <c r="B90" s="134" t="s">
        <v>1338</v>
      </c>
      <c r="C90" s="134" t="s">
        <v>2078</v>
      </c>
      <c r="D90" s="132">
        <v>-1301.48</v>
      </c>
      <c r="E90" s="132">
        <v>-1301.48</v>
      </c>
      <c r="F90" s="132">
        <v>-1516.56</v>
      </c>
      <c r="G90" s="132">
        <v>-2005.09</v>
      </c>
      <c r="H90" s="132">
        <v>-2356.85</v>
      </c>
      <c r="I90" s="132">
        <v>-372</v>
      </c>
      <c r="J90" s="132">
        <v>-474.15</v>
      </c>
      <c r="K90" s="132">
        <v>-609.32000000000005</v>
      </c>
      <c r="L90" s="132">
        <v>-365.06</v>
      </c>
      <c r="M90" s="132">
        <v>-2191.2800000000002</v>
      </c>
      <c r="N90" s="132">
        <v>-135.83000000000001</v>
      </c>
      <c r="O90" s="132">
        <v>-338</v>
      </c>
      <c r="P90" s="132">
        <v>0</v>
      </c>
      <c r="Q90" s="132">
        <v>-127</v>
      </c>
      <c r="R90" s="127">
        <v>-127</v>
      </c>
    </row>
    <row r="91" spans="1:18" ht="13.5" thickBot="1" x14ac:dyDescent="0.25">
      <c r="A91" s="135" t="s">
        <v>2284</v>
      </c>
      <c r="B91" s="134" t="s">
        <v>1340</v>
      </c>
      <c r="C91" s="134" t="s">
        <v>2078</v>
      </c>
      <c r="D91" s="130">
        <v>930978.62</v>
      </c>
      <c r="E91" s="130">
        <v>930978.62</v>
      </c>
      <c r="F91" s="130">
        <v>265242.55</v>
      </c>
      <c r="G91" s="130">
        <v>698972.38</v>
      </c>
      <c r="H91" s="130">
        <v>637899.31999999995</v>
      </c>
      <c r="I91" s="130">
        <v>33563.870000000003</v>
      </c>
      <c r="J91" s="130">
        <v>301410.21000000002</v>
      </c>
      <c r="K91" s="130">
        <v>184915.42</v>
      </c>
      <c r="L91" s="130">
        <v>175374.45</v>
      </c>
      <c r="M91" s="130">
        <v>192037.3</v>
      </c>
      <c r="N91" s="130">
        <v>288443.24</v>
      </c>
      <c r="O91" s="130">
        <v>289485.32</v>
      </c>
      <c r="P91" s="130">
        <v>-372584.55</v>
      </c>
      <c r="Q91" s="130">
        <v>310435</v>
      </c>
      <c r="R91" s="127">
        <v>310435</v>
      </c>
    </row>
    <row r="92" spans="1:18" ht="13.5" thickBot="1" x14ac:dyDescent="0.25">
      <c r="A92" s="135" t="s">
        <v>1341</v>
      </c>
      <c r="B92" s="134" t="s">
        <v>1342</v>
      </c>
      <c r="C92" s="134" t="s">
        <v>2078</v>
      </c>
      <c r="D92" s="132">
        <v>-519069.21</v>
      </c>
      <c r="E92" s="132">
        <v>-519069.21</v>
      </c>
      <c r="F92" s="132">
        <v>-502111.98</v>
      </c>
      <c r="G92" s="132">
        <v>-446341.01</v>
      </c>
      <c r="H92" s="132">
        <v>-446263.89</v>
      </c>
      <c r="I92" s="132">
        <v>-498700.65</v>
      </c>
      <c r="J92" s="132">
        <v>-497037.34</v>
      </c>
      <c r="K92" s="132">
        <v>-599961.73</v>
      </c>
      <c r="L92" s="132">
        <v>-491627.5</v>
      </c>
      <c r="M92" s="132">
        <v>-510398.85</v>
      </c>
      <c r="N92" s="132">
        <v>-536475.66</v>
      </c>
      <c r="O92" s="132">
        <v>-443576.26</v>
      </c>
      <c r="P92" s="132">
        <v>-437759.54</v>
      </c>
      <c r="Q92" s="132">
        <v>-425116.69</v>
      </c>
      <c r="R92" s="127">
        <v>-425116.69</v>
      </c>
    </row>
    <row r="93" spans="1:18" ht="13.5" thickBot="1" x14ac:dyDescent="0.25">
      <c r="A93" s="135" t="s">
        <v>1343</v>
      </c>
      <c r="B93" s="134" t="s">
        <v>1344</v>
      </c>
      <c r="C93" s="134" t="s">
        <v>2078</v>
      </c>
      <c r="D93" s="130">
        <v>86.91</v>
      </c>
      <c r="E93" s="130">
        <v>86.91</v>
      </c>
      <c r="F93" s="130">
        <v>11970.76</v>
      </c>
      <c r="G93" s="130">
        <v>17376.88</v>
      </c>
      <c r="H93" s="130">
        <v>14215.99</v>
      </c>
      <c r="I93" s="130">
        <v>4619.01</v>
      </c>
      <c r="J93" s="130">
        <v>13494.76</v>
      </c>
      <c r="K93" s="130">
        <v>4333.2</v>
      </c>
      <c r="L93" s="130">
        <v>5112.71</v>
      </c>
      <c r="M93" s="130">
        <v>21511.8</v>
      </c>
      <c r="N93" s="130">
        <v>0.91</v>
      </c>
      <c r="O93" s="130">
        <v>38192.480000000003</v>
      </c>
      <c r="P93" s="130">
        <v>-21988.09</v>
      </c>
      <c r="Q93" s="130">
        <v>13331.81</v>
      </c>
      <c r="R93" s="127">
        <v>13331.81</v>
      </c>
    </row>
    <row r="94" spans="1:18" ht="13.5" thickBot="1" x14ac:dyDescent="0.25">
      <c r="A94" s="135" t="s">
        <v>48</v>
      </c>
      <c r="B94" s="134" t="s">
        <v>1243</v>
      </c>
      <c r="C94" s="134" t="s">
        <v>2078</v>
      </c>
      <c r="D94" s="132">
        <v>2725860.65</v>
      </c>
      <c r="E94" s="132">
        <v>2725860.65</v>
      </c>
      <c r="F94" s="132">
        <v>4353681.95</v>
      </c>
      <c r="G94" s="132">
        <v>3165521.77</v>
      </c>
      <c r="H94" s="132">
        <v>6650158.2199999997</v>
      </c>
      <c r="I94" s="132">
        <v>3292280.46</v>
      </c>
      <c r="J94" s="132">
        <v>3167150</v>
      </c>
      <c r="K94" s="132">
        <v>2601508.88</v>
      </c>
      <c r="L94" s="132">
        <v>2054247.92</v>
      </c>
      <c r="M94" s="132">
        <v>15984608.630000001</v>
      </c>
      <c r="N94" s="132">
        <v>2623181.16</v>
      </c>
      <c r="O94" s="132">
        <v>3426206.53</v>
      </c>
      <c r="P94" s="132">
        <v>0</v>
      </c>
      <c r="Q94" s="132">
        <v>0</v>
      </c>
      <c r="R94" s="127">
        <v>0</v>
      </c>
    </row>
    <row r="95" spans="1:18" ht="13.5" thickBot="1" x14ac:dyDescent="0.25">
      <c r="A95" s="135" t="s">
        <v>1345</v>
      </c>
      <c r="B95" s="134" t="s">
        <v>1242</v>
      </c>
      <c r="C95" s="134" t="s">
        <v>2078</v>
      </c>
      <c r="D95" s="130">
        <v>2991664.04</v>
      </c>
      <c r="E95" s="130">
        <v>2991664.04</v>
      </c>
      <c r="F95" s="130">
        <v>2991664.04</v>
      </c>
      <c r="G95" s="130">
        <v>2017130.15</v>
      </c>
      <c r="H95" s="130">
        <v>2017130.15</v>
      </c>
      <c r="I95" s="130">
        <v>2028465.64</v>
      </c>
      <c r="J95" s="130">
        <v>2028465.64</v>
      </c>
      <c r="K95" s="130">
        <v>2028465.64</v>
      </c>
      <c r="L95" s="130">
        <v>2040033.16</v>
      </c>
      <c r="M95" s="130">
        <v>2040033.16</v>
      </c>
      <c r="N95" s="130">
        <v>2040033.16</v>
      </c>
      <c r="O95" s="130">
        <v>2051573.37</v>
      </c>
      <c r="P95" s="130">
        <v>2051573.37</v>
      </c>
      <c r="Q95" s="130">
        <v>2051573.37</v>
      </c>
      <c r="R95" s="127">
        <v>2051573.37</v>
      </c>
    </row>
    <row r="96" spans="1:18" ht="13.5" thickBot="1" x14ac:dyDescent="0.25">
      <c r="A96" s="135" t="s">
        <v>1346</v>
      </c>
      <c r="B96" s="134" t="s">
        <v>1347</v>
      </c>
      <c r="C96" s="134" t="s">
        <v>2078</v>
      </c>
      <c r="D96" s="132">
        <v>10421.629999999999</v>
      </c>
      <c r="E96" s="132">
        <v>10421.629999999999</v>
      </c>
      <c r="F96" s="132">
        <v>10421.629999999999</v>
      </c>
      <c r="G96" s="132">
        <v>13843.39</v>
      </c>
      <c r="H96" s="132">
        <v>13843.39</v>
      </c>
      <c r="I96" s="132">
        <v>13921.11</v>
      </c>
      <c r="J96" s="132">
        <v>13921.11</v>
      </c>
      <c r="K96" s="132">
        <v>13921.11</v>
      </c>
      <c r="L96" s="132">
        <v>13999.86</v>
      </c>
      <c r="M96" s="132">
        <v>13999.86</v>
      </c>
      <c r="N96" s="132">
        <v>13999.86</v>
      </c>
      <c r="O96" s="132">
        <v>13999.86</v>
      </c>
      <c r="P96" s="132">
        <v>13999.86</v>
      </c>
      <c r="Q96" s="132">
        <v>13999.86</v>
      </c>
      <c r="R96" s="127">
        <v>13999.86</v>
      </c>
    </row>
    <row r="97" spans="1:18" ht="13.5" thickBot="1" x14ac:dyDescent="0.25">
      <c r="A97" s="135" t="s">
        <v>1348</v>
      </c>
      <c r="B97" s="134" t="s">
        <v>1349</v>
      </c>
      <c r="C97" s="134" t="s">
        <v>2078</v>
      </c>
      <c r="D97" s="130">
        <v>1848688.05</v>
      </c>
      <c r="E97" s="130">
        <v>1848688.05</v>
      </c>
      <c r="F97" s="130">
        <v>1848688.05</v>
      </c>
      <c r="G97" s="130">
        <v>2859209.35</v>
      </c>
      <c r="H97" s="130">
        <v>2859209.35</v>
      </c>
      <c r="I97" s="130">
        <v>2875813.72</v>
      </c>
      <c r="J97" s="130">
        <v>2875813.72</v>
      </c>
      <c r="K97" s="130">
        <v>2875813.72</v>
      </c>
      <c r="L97" s="130">
        <v>2892263.97</v>
      </c>
      <c r="M97" s="130">
        <v>2892263.97</v>
      </c>
      <c r="N97" s="130">
        <v>2892263.97</v>
      </c>
      <c r="O97" s="130">
        <v>2908652.32</v>
      </c>
      <c r="P97" s="130">
        <v>2908652.32</v>
      </c>
      <c r="Q97" s="130">
        <v>2908652.32</v>
      </c>
      <c r="R97" s="127">
        <v>2908652.32</v>
      </c>
    </row>
    <row r="98" spans="1:18" ht="13.5" thickBot="1" x14ac:dyDescent="0.25">
      <c r="A98" s="135" t="s">
        <v>2285</v>
      </c>
      <c r="B98" s="134" t="s">
        <v>2286</v>
      </c>
      <c r="C98" s="134" t="s">
        <v>2078</v>
      </c>
      <c r="D98" s="164"/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2">
        <v>0</v>
      </c>
      <c r="Q98" s="132">
        <v>25000</v>
      </c>
      <c r="R98" s="127">
        <v>25000</v>
      </c>
    </row>
    <row r="99" spans="1:18" ht="13.5" thickBot="1" x14ac:dyDescent="0.25">
      <c r="A99" s="135" t="s">
        <v>49</v>
      </c>
      <c r="B99" s="134" t="s">
        <v>1241</v>
      </c>
      <c r="C99" s="134" t="s">
        <v>2078</v>
      </c>
      <c r="D99" s="130">
        <v>0</v>
      </c>
      <c r="E99" s="130">
        <v>0</v>
      </c>
      <c r="F99" s="130">
        <v>0</v>
      </c>
      <c r="G99" s="130">
        <v>0</v>
      </c>
      <c r="H99" s="130">
        <v>0</v>
      </c>
      <c r="I99" s="130">
        <v>0</v>
      </c>
      <c r="J99" s="130">
        <v>300</v>
      </c>
      <c r="K99" s="130">
        <v>300</v>
      </c>
      <c r="L99" s="130">
        <v>300</v>
      </c>
      <c r="M99" s="130">
        <v>300</v>
      </c>
      <c r="N99" s="130">
        <v>0</v>
      </c>
      <c r="O99" s="130">
        <v>5824</v>
      </c>
      <c r="P99" s="130">
        <v>5642</v>
      </c>
      <c r="Q99" s="130">
        <v>5369</v>
      </c>
      <c r="R99" s="127">
        <v>5369</v>
      </c>
    </row>
    <row r="100" spans="1:18" ht="13.5" thickBot="1" x14ac:dyDescent="0.25">
      <c r="A100" s="135" t="s">
        <v>50</v>
      </c>
      <c r="B100" s="134" t="s">
        <v>1240</v>
      </c>
      <c r="C100" s="134" t="s">
        <v>2078</v>
      </c>
      <c r="D100" s="132">
        <v>0</v>
      </c>
      <c r="E100" s="132">
        <v>0</v>
      </c>
      <c r="F100" s="132">
        <v>0</v>
      </c>
      <c r="G100" s="132">
        <v>0</v>
      </c>
      <c r="H100" s="132">
        <v>0</v>
      </c>
      <c r="I100" s="132">
        <v>0</v>
      </c>
      <c r="J100" s="132">
        <v>0</v>
      </c>
      <c r="K100" s="132">
        <v>0</v>
      </c>
      <c r="L100" s="132">
        <v>0</v>
      </c>
      <c r="M100" s="132">
        <v>0</v>
      </c>
      <c r="N100" s="132">
        <v>0</v>
      </c>
      <c r="O100" s="132">
        <v>0</v>
      </c>
      <c r="P100" s="132">
        <v>0</v>
      </c>
      <c r="Q100" s="132">
        <v>0</v>
      </c>
      <c r="R100" s="127">
        <v>0</v>
      </c>
    </row>
    <row r="101" spans="1:18" ht="13.5" thickBot="1" x14ac:dyDescent="0.25">
      <c r="A101" s="135" t="s">
        <v>1350</v>
      </c>
      <c r="B101" s="134" t="s">
        <v>1239</v>
      </c>
      <c r="C101" s="134" t="s">
        <v>2078</v>
      </c>
      <c r="D101" s="130">
        <v>300</v>
      </c>
      <c r="E101" s="130">
        <v>300</v>
      </c>
      <c r="F101" s="130">
        <v>300</v>
      </c>
      <c r="G101" s="130">
        <v>300</v>
      </c>
      <c r="H101" s="130">
        <v>300</v>
      </c>
      <c r="I101" s="130">
        <v>300</v>
      </c>
      <c r="J101" s="130">
        <v>300</v>
      </c>
      <c r="K101" s="130">
        <v>300</v>
      </c>
      <c r="L101" s="130">
        <v>300</v>
      </c>
      <c r="M101" s="130">
        <v>300</v>
      </c>
      <c r="N101" s="130">
        <v>300</v>
      </c>
      <c r="O101" s="130">
        <v>300</v>
      </c>
      <c r="P101" s="130">
        <v>300</v>
      </c>
      <c r="Q101" s="130">
        <v>300</v>
      </c>
      <c r="R101" s="127">
        <v>300</v>
      </c>
    </row>
    <row r="102" spans="1:18" ht="13.5" thickBot="1" x14ac:dyDescent="0.25">
      <c r="A102" s="135" t="s">
        <v>51</v>
      </c>
      <c r="B102" s="134" t="s">
        <v>1238</v>
      </c>
      <c r="C102" s="134" t="s">
        <v>2078</v>
      </c>
      <c r="D102" s="132">
        <v>25000</v>
      </c>
      <c r="E102" s="132">
        <v>25000</v>
      </c>
      <c r="F102" s="132">
        <v>25000</v>
      </c>
      <c r="G102" s="132">
        <v>25000</v>
      </c>
      <c r="H102" s="132">
        <v>25000</v>
      </c>
      <c r="I102" s="132">
        <v>25000</v>
      </c>
      <c r="J102" s="132">
        <v>25000</v>
      </c>
      <c r="K102" s="132">
        <v>25000</v>
      </c>
      <c r="L102" s="132">
        <v>25000</v>
      </c>
      <c r="M102" s="132">
        <v>25000</v>
      </c>
      <c r="N102" s="132">
        <v>25000</v>
      </c>
      <c r="O102" s="132">
        <v>25000</v>
      </c>
      <c r="P102" s="132">
        <v>25000</v>
      </c>
      <c r="Q102" s="132">
        <v>25000</v>
      </c>
      <c r="R102" s="127">
        <v>25000</v>
      </c>
    </row>
    <row r="103" spans="1:18" ht="13.5" thickBot="1" x14ac:dyDescent="0.25">
      <c r="A103" s="135" t="s">
        <v>52</v>
      </c>
      <c r="B103" s="134" t="s">
        <v>1237</v>
      </c>
      <c r="C103" s="134" t="s">
        <v>2078</v>
      </c>
      <c r="D103" s="130">
        <v>1900</v>
      </c>
      <c r="E103" s="130">
        <v>1900</v>
      </c>
      <c r="F103" s="130">
        <v>1900</v>
      </c>
      <c r="G103" s="130">
        <v>1900</v>
      </c>
      <c r="H103" s="130">
        <v>1900</v>
      </c>
      <c r="I103" s="130">
        <v>1900</v>
      </c>
      <c r="J103" s="130">
        <v>1900</v>
      </c>
      <c r="K103" s="130">
        <v>1900</v>
      </c>
      <c r="L103" s="130">
        <v>1900</v>
      </c>
      <c r="M103" s="130">
        <v>1900</v>
      </c>
      <c r="N103" s="130">
        <v>1900</v>
      </c>
      <c r="O103" s="130">
        <v>1900</v>
      </c>
      <c r="P103" s="130">
        <v>1900</v>
      </c>
      <c r="Q103" s="130">
        <v>1900</v>
      </c>
      <c r="R103" s="127">
        <v>1900</v>
      </c>
    </row>
    <row r="104" spans="1:18" ht="13.5" thickBot="1" x14ac:dyDescent="0.25">
      <c r="A104" s="135" t="s">
        <v>52</v>
      </c>
      <c r="B104" s="134" t="s">
        <v>1236</v>
      </c>
      <c r="C104" s="134" t="s">
        <v>2078</v>
      </c>
      <c r="D104" s="132">
        <v>3000</v>
      </c>
      <c r="E104" s="132">
        <v>3000</v>
      </c>
      <c r="F104" s="132">
        <v>3000</v>
      </c>
      <c r="G104" s="132">
        <v>3000</v>
      </c>
      <c r="H104" s="132">
        <v>3000</v>
      </c>
      <c r="I104" s="132">
        <v>3000</v>
      </c>
      <c r="J104" s="132">
        <v>3000</v>
      </c>
      <c r="K104" s="132">
        <v>3000</v>
      </c>
      <c r="L104" s="132">
        <v>3000</v>
      </c>
      <c r="M104" s="132">
        <v>3000</v>
      </c>
      <c r="N104" s="132">
        <v>3000</v>
      </c>
      <c r="O104" s="132">
        <v>3000</v>
      </c>
      <c r="P104" s="132">
        <v>3000</v>
      </c>
      <c r="Q104" s="132">
        <v>3000</v>
      </c>
      <c r="R104" s="127">
        <v>3000</v>
      </c>
    </row>
    <row r="105" spans="1:18" ht="13.5" thickBot="1" x14ac:dyDescent="0.25">
      <c r="A105" s="135" t="s">
        <v>53</v>
      </c>
      <c r="B105" s="134" t="s">
        <v>1235</v>
      </c>
      <c r="C105" s="134" t="s">
        <v>2078</v>
      </c>
      <c r="D105" s="130">
        <v>5000</v>
      </c>
      <c r="E105" s="130">
        <v>5000</v>
      </c>
      <c r="F105" s="130">
        <v>5000</v>
      </c>
      <c r="G105" s="130">
        <v>5000</v>
      </c>
      <c r="H105" s="130">
        <v>5000</v>
      </c>
      <c r="I105" s="130">
        <v>5000</v>
      </c>
      <c r="J105" s="130">
        <v>5000</v>
      </c>
      <c r="K105" s="130">
        <v>5000</v>
      </c>
      <c r="L105" s="130">
        <v>5000</v>
      </c>
      <c r="M105" s="130">
        <v>5000</v>
      </c>
      <c r="N105" s="130">
        <v>5000</v>
      </c>
      <c r="O105" s="130">
        <v>5000</v>
      </c>
      <c r="P105" s="130">
        <v>5000</v>
      </c>
      <c r="Q105" s="130">
        <v>5000</v>
      </c>
      <c r="R105" s="127">
        <v>5000</v>
      </c>
    </row>
    <row r="106" spans="1:18" ht="13.5" thickBot="1" x14ac:dyDescent="0.25">
      <c r="A106" s="135" t="s">
        <v>54</v>
      </c>
      <c r="B106" s="134" t="s">
        <v>1234</v>
      </c>
      <c r="C106" s="134" t="s">
        <v>2078</v>
      </c>
      <c r="D106" s="132">
        <v>0</v>
      </c>
      <c r="E106" s="164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27">
        <v>0</v>
      </c>
    </row>
    <row r="107" spans="1:18" ht="13.5" thickBot="1" x14ac:dyDescent="0.25">
      <c r="A107" s="135" t="s">
        <v>55</v>
      </c>
      <c r="B107" s="134" t="s">
        <v>1233</v>
      </c>
      <c r="C107" s="134" t="s">
        <v>2078</v>
      </c>
      <c r="D107" s="130">
        <v>169000</v>
      </c>
      <c r="E107" s="130">
        <v>169000</v>
      </c>
      <c r="F107" s="130">
        <v>169000</v>
      </c>
      <c r="G107" s="130">
        <v>169000</v>
      </c>
      <c r="H107" s="130">
        <v>169000</v>
      </c>
      <c r="I107" s="130">
        <v>169000</v>
      </c>
      <c r="J107" s="130">
        <v>169000</v>
      </c>
      <c r="K107" s="130">
        <v>169000</v>
      </c>
      <c r="L107" s="130">
        <v>169000</v>
      </c>
      <c r="M107" s="130">
        <v>169000</v>
      </c>
      <c r="N107" s="130">
        <v>169000</v>
      </c>
      <c r="O107" s="130">
        <v>169000</v>
      </c>
      <c r="P107" s="130">
        <v>169000</v>
      </c>
      <c r="Q107" s="130">
        <v>169000</v>
      </c>
      <c r="R107" s="127">
        <v>169000</v>
      </c>
    </row>
    <row r="108" spans="1:18" ht="13.5" thickBot="1" x14ac:dyDescent="0.25">
      <c r="A108" s="135" t="s">
        <v>56</v>
      </c>
      <c r="B108" s="134" t="s">
        <v>1232</v>
      </c>
      <c r="C108" s="134" t="s">
        <v>2078</v>
      </c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52600164.920000002</v>
      </c>
      <c r="L108" s="132">
        <v>25721381.23</v>
      </c>
      <c r="M108" s="132">
        <v>0.46</v>
      </c>
      <c r="N108" s="132">
        <v>0</v>
      </c>
      <c r="O108" s="132">
        <v>0</v>
      </c>
      <c r="P108" s="132">
        <v>0</v>
      </c>
      <c r="Q108" s="132">
        <v>0</v>
      </c>
      <c r="R108" s="127">
        <v>0</v>
      </c>
    </row>
    <row r="109" spans="1:18" ht="13.5" thickBot="1" x14ac:dyDescent="0.25">
      <c r="A109" s="135" t="s">
        <v>57</v>
      </c>
      <c r="B109" s="134" t="s">
        <v>1231</v>
      </c>
      <c r="C109" s="134" t="s">
        <v>2078</v>
      </c>
      <c r="D109" s="130">
        <v>0</v>
      </c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27">
        <v>0</v>
      </c>
    </row>
    <row r="110" spans="1:18" ht="13.5" thickBot="1" x14ac:dyDescent="0.25">
      <c r="A110" s="133" t="s">
        <v>1351</v>
      </c>
      <c r="B110" s="134" t="s">
        <v>2287</v>
      </c>
      <c r="C110" s="142"/>
      <c r="D110" s="132">
        <v>64357226.520000003</v>
      </c>
      <c r="E110" s="132">
        <v>64357226.520000003</v>
      </c>
      <c r="F110" s="132">
        <v>80063724.400000006</v>
      </c>
      <c r="G110" s="132">
        <v>91730691</v>
      </c>
      <c r="H110" s="132">
        <v>92169207.430000007</v>
      </c>
      <c r="I110" s="132">
        <v>67255649.569999993</v>
      </c>
      <c r="J110" s="132">
        <v>51266071.530000001</v>
      </c>
      <c r="K110" s="132">
        <v>41737653.560000002</v>
      </c>
      <c r="L110" s="132">
        <v>39603019.810000002</v>
      </c>
      <c r="M110" s="132">
        <v>34581393.560000002</v>
      </c>
      <c r="N110" s="132">
        <v>28295786.670000002</v>
      </c>
      <c r="O110" s="132">
        <v>33630322.060000002</v>
      </c>
      <c r="P110" s="132">
        <v>44953016.909999996</v>
      </c>
      <c r="Q110" s="132">
        <v>65626496.32</v>
      </c>
      <c r="R110" s="127">
        <v>65626496.32</v>
      </c>
    </row>
    <row r="111" spans="1:18" ht="13.5" thickBot="1" x14ac:dyDescent="0.25">
      <c r="A111" s="135" t="s">
        <v>58</v>
      </c>
      <c r="B111" s="134" t="s">
        <v>1230</v>
      </c>
      <c r="C111" s="134" t="s">
        <v>2078</v>
      </c>
      <c r="D111" s="130">
        <v>31736690.940000001</v>
      </c>
      <c r="E111" s="130">
        <v>31736690.940000001</v>
      </c>
      <c r="F111" s="130">
        <v>40267711.039999999</v>
      </c>
      <c r="G111" s="130">
        <v>43419119.689999998</v>
      </c>
      <c r="H111" s="130">
        <v>44132780.780000001</v>
      </c>
      <c r="I111" s="130">
        <v>32446163.489999998</v>
      </c>
      <c r="J111" s="130">
        <v>21076753.420000002</v>
      </c>
      <c r="K111" s="130">
        <v>12203657.189999999</v>
      </c>
      <c r="L111" s="130">
        <v>11397106.1</v>
      </c>
      <c r="M111" s="130">
        <v>9248842.4700000007</v>
      </c>
      <c r="N111" s="130">
        <v>9378674.9499999993</v>
      </c>
      <c r="O111" s="130">
        <v>14059172.49</v>
      </c>
      <c r="P111" s="130">
        <v>22279035.82</v>
      </c>
      <c r="Q111" s="130">
        <v>36888054.719999999</v>
      </c>
      <c r="R111" s="127">
        <v>36888054.719999999</v>
      </c>
    </row>
    <row r="112" spans="1:18" ht="13.5" thickBot="1" x14ac:dyDescent="0.25">
      <c r="A112" s="135" t="s">
        <v>1352</v>
      </c>
      <c r="B112" s="134" t="s">
        <v>1353</v>
      </c>
      <c r="C112" s="134" t="s">
        <v>2078</v>
      </c>
      <c r="D112" s="132">
        <v>0</v>
      </c>
      <c r="E112" s="132">
        <v>0</v>
      </c>
      <c r="F112" s="132">
        <v>0</v>
      </c>
      <c r="G112" s="132">
        <v>0</v>
      </c>
      <c r="H112" s="132">
        <v>0</v>
      </c>
      <c r="I112" s="132">
        <v>0</v>
      </c>
      <c r="J112" s="132">
        <v>0</v>
      </c>
      <c r="K112" s="132">
        <v>0</v>
      </c>
      <c r="L112" s="132">
        <v>0</v>
      </c>
      <c r="M112" s="132">
        <v>0</v>
      </c>
      <c r="N112" s="132">
        <v>0</v>
      </c>
      <c r="O112" s="132">
        <v>0</v>
      </c>
      <c r="P112" s="132">
        <v>0</v>
      </c>
      <c r="Q112" s="132">
        <v>0</v>
      </c>
      <c r="R112" s="127">
        <v>0</v>
      </c>
    </row>
    <row r="113" spans="1:18" ht="13.5" thickBot="1" x14ac:dyDescent="0.25">
      <c r="A113" s="135" t="s">
        <v>59</v>
      </c>
      <c r="B113" s="134" t="s">
        <v>1229</v>
      </c>
      <c r="C113" s="134" t="s">
        <v>2078</v>
      </c>
      <c r="D113" s="130">
        <v>-104970.18</v>
      </c>
      <c r="E113" s="130">
        <v>-104970.18</v>
      </c>
      <c r="F113" s="130">
        <v>-113405.04</v>
      </c>
      <c r="G113" s="130">
        <v>-115410.41</v>
      </c>
      <c r="H113" s="130">
        <v>-113515.75</v>
      </c>
      <c r="I113" s="130">
        <v>-109703.54</v>
      </c>
      <c r="J113" s="130">
        <v>-101066.41</v>
      </c>
      <c r="K113" s="130">
        <v>-93598.31</v>
      </c>
      <c r="L113" s="130">
        <v>-98942.21</v>
      </c>
      <c r="M113" s="130">
        <v>-98241.25</v>
      </c>
      <c r="N113" s="130">
        <v>-98093.21</v>
      </c>
      <c r="O113" s="130">
        <v>-96557.84</v>
      </c>
      <c r="P113" s="130">
        <v>-90970.42</v>
      </c>
      <c r="Q113" s="130">
        <v>-91190.2</v>
      </c>
      <c r="R113" s="127">
        <v>-91190.2</v>
      </c>
    </row>
    <row r="114" spans="1:18" ht="13.5" thickBot="1" x14ac:dyDescent="0.25">
      <c r="A114" s="135" t="s">
        <v>60</v>
      </c>
      <c r="B114" s="134" t="s">
        <v>1228</v>
      </c>
      <c r="C114" s="134" t="s">
        <v>2078</v>
      </c>
      <c r="D114" s="132">
        <v>8425960.9299999997</v>
      </c>
      <c r="E114" s="132">
        <v>8425960.9299999997</v>
      </c>
      <c r="F114" s="132">
        <v>12665675.07</v>
      </c>
      <c r="G114" s="132">
        <v>14813865.99</v>
      </c>
      <c r="H114" s="132">
        <v>13782447.59</v>
      </c>
      <c r="I114" s="132">
        <v>12722502.02</v>
      </c>
      <c r="J114" s="132">
        <v>12055551.380000001</v>
      </c>
      <c r="K114" s="132">
        <v>11622406.470000001</v>
      </c>
      <c r="L114" s="132">
        <v>9807606.0899999999</v>
      </c>
      <c r="M114" s="132">
        <v>6497572.8099999996</v>
      </c>
      <c r="N114" s="132">
        <v>1073099.57</v>
      </c>
      <c r="O114" s="132">
        <v>0</v>
      </c>
      <c r="P114" s="132">
        <v>215540</v>
      </c>
      <c r="Q114" s="132">
        <v>1396952.69</v>
      </c>
      <c r="R114" s="127">
        <v>1396952.69</v>
      </c>
    </row>
    <row r="115" spans="1:18" ht="13.5" thickBot="1" x14ac:dyDescent="0.25">
      <c r="A115" s="135" t="s">
        <v>61</v>
      </c>
      <c r="B115" s="134" t="s">
        <v>1227</v>
      </c>
      <c r="C115" s="134" t="s">
        <v>2078</v>
      </c>
      <c r="D115" s="130">
        <v>14632883.26</v>
      </c>
      <c r="E115" s="130">
        <v>14632883.26</v>
      </c>
      <c r="F115" s="130">
        <v>18267626.420000002</v>
      </c>
      <c r="G115" s="130">
        <v>20000082.760000002</v>
      </c>
      <c r="H115" s="130">
        <v>18662632.170000002</v>
      </c>
      <c r="I115" s="130">
        <v>10429815.09</v>
      </c>
      <c r="J115" s="130">
        <v>6935118.4900000002</v>
      </c>
      <c r="K115" s="130">
        <v>5171281.26</v>
      </c>
      <c r="L115" s="130">
        <v>6715236.4699999997</v>
      </c>
      <c r="M115" s="130">
        <v>6159387.4800000004</v>
      </c>
      <c r="N115" s="130">
        <v>6619589.6799999997</v>
      </c>
      <c r="O115" s="130">
        <v>8969427.25</v>
      </c>
      <c r="P115" s="130">
        <v>13055315.210000001</v>
      </c>
      <c r="Q115" s="130">
        <v>18070774.300000001</v>
      </c>
      <c r="R115" s="127">
        <v>18070774.300000001</v>
      </c>
    </row>
    <row r="116" spans="1:18" ht="13.5" thickBot="1" x14ac:dyDescent="0.25">
      <c r="A116" s="135" t="s">
        <v>62</v>
      </c>
      <c r="B116" s="134" t="s">
        <v>1226</v>
      </c>
      <c r="C116" s="134" t="s">
        <v>2078</v>
      </c>
      <c r="D116" s="132">
        <v>2491086.08</v>
      </c>
      <c r="E116" s="132">
        <v>2491086.08</v>
      </c>
      <c r="F116" s="132">
        <v>2618219.81</v>
      </c>
      <c r="G116" s="132">
        <v>3575151.04</v>
      </c>
      <c r="H116" s="132">
        <v>3536501.58</v>
      </c>
      <c r="I116" s="132">
        <v>2245632.46</v>
      </c>
      <c r="J116" s="132">
        <v>1838704.33</v>
      </c>
      <c r="K116" s="132">
        <v>1045521.21</v>
      </c>
      <c r="L116" s="132">
        <v>1422855.92</v>
      </c>
      <c r="M116" s="132">
        <v>1482123.63</v>
      </c>
      <c r="N116" s="132">
        <v>2230067.44</v>
      </c>
      <c r="O116" s="132">
        <v>1834741.51</v>
      </c>
      <c r="P116" s="132">
        <v>2117232.42</v>
      </c>
      <c r="Q116" s="132">
        <v>2554497.81</v>
      </c>
      <c r="R116" s="127">
        <v>2554497.81</v>
      </c>
    </row>
    <row r="117" spans="1:18" ht="13.5" thickBot="1" x14ac:dyDescent="0.25">
      <c r="A117" s="135" t="s">
        <v>63</v>
      </c>
      <c r="B117" s="134" t="s">
        <v>1225</v>
      </c>
      <c r="C117" s="134" t="s">
        <v>2078</v>
      </c>
      <c r="D117" s="130">
        <v>943758.46</v>
      </c>
      <c r="E117" s="130">
        <v>943758.46</v>
      </c>
      <c r="F117" s="130">
        <v>858398.7</v>
      </c>
      <c r="G117" s="130">
        <v>1376791.75</v>
      </c>
      <c r="H117" s="130">
        <v>1931233.01</v>
      </c>
      <c r="I117" s="130">
        <v>941259.94</v>
      </c>
      <c r="J117" s="130">
        <v>1011624.84</v>
      </c>
      <c r="K117" s="130">
        <v>892682.67</v>
      </c>
      <c r="L117" s="130">
        <v>1253300.23</v>
      </c>
      <c r="M117" s="130">
        <v>1374541.09</v>
      </c>
      <c r="N117" s="130">
        <v>732585.46</v>
      </c>
      <c r="O117" s="130">
        <v>1765915.5</v>
      </c>
      <c r="P117" s="130">
        <v>1537955.37</v>
      </c>
      <c r="Q117" s="130">
        <v>1290590.0900000001</v>
      </c>
      <c r="R117" s="127">
        <v>1290590.0900000001</v>
      </c>
    </row>
    <row r="118" spans="1:18" ht="13.5" thickBot="1" x14ac:dyDescent="0.25">
      <c r="A118" s="135" t="s">
        <v>64</v>
      </c>
      <c r="B118" s="134" t="s">
        <v>1224</v>
      </c>
      <c r="C118" s="134" t="s">
        <v>2078</v>
      </c>
      <c r="D118" s="132">
        <v>83614.5</v>
      </c>
      <c r="E118" s="132">
        <v>83614.5</v>
      </c>
      <c r="F118" s="132">
        <v>84565.33</v>
      </c>
      <c r="G118" s="132">
        <v>81565.429999999993</v>
      </c>
      <c r="H118" s="132">
        <v>80061.399999999994</v>
      </c>
      <c r="I118" s="132">
        <v>108083.07</v>
      </c>
      <c r="J118" s="132">
        <v>85653.71</v>
      </c>
      <c r="K118" s="132">
        <v>84638.27</v>
      </c>
      <c r="L118" s="132">
        <v>85867.72</v>
      </c>
      <c r="M118" s="132">
        <v>85710.98</v>
      </c>
      <c r="N118" s="132">
        <v>85842.79</v>
      </c>
      <c r="O118" s="132">
        <v>86131.15</v>
      </c>
      <c r="P118" s="132">
        <v>84008.09</v>
      </c>
      <c r="Q118" s="132">
        <v>351577.36</v>
      </c>
      <c r="R118" s="127">
        <v>351577.36</v>
      </c>
    </row>
    <row r="119" spans="1:18" ht="13.5" thickBot="1" x14ac:dyDescent="0.25">
      <c r="A119" s="135" t="s">
        <v>65</v>
      </c>
      <c r="B119" s="134" t="s">
        <v>1223</v>
      </c>
      <c r="C119" s="134" t="s">
        <v>2078</v>
      </c>
      <c r="D119" s="130">
        <v>1147575.74</v>
      </c>
      <c r="E119" s="130">
        <v>1147575.74</v>
      </c>
      <c r="F119" s="130">
        <v>3205022.62</v>
      </c>
      <c r="G119" s="130">
        <v>4412447.99</v>
      </c>
      <c r="H119" s="130">
        <v>5740484.6900000004</v>
      </c>
      <c r="I119" s="130">
        <v>3591870.11</v>
      </c>
      <c r="J119" s="130">
        <v>2042273.44</v>
      </c>
      <c r="K119" s="130">
        <v>3557755.13</v>
      </c>
      <c r="L119" s="130">
        <v>2175126.15</v>
      </c>
      <c r="M119" s="130">
        <v>3298111.1</v>
      </c>
      <c r="N119" s="130">
        <v>2454565.38</v>
      </c>
      <c r="O119" s="130">
        <v>1558906.37</v>
      </c>
      <c r="P119" s="130">
        <v>1505504.45</v>
      </c>
      <c r="Q119" s="130">
        <v>654653.23</v>
      </c>
      <c r="R119" s="127">
        <v>654653.23</v>
      </c>
    </row>
    <row r="120" spans="1:18" ht="13.5" thickBot="1" x14ac:dyDescent="0.25">
      <c r="A120" s="135" t="s">
        <v>66</v>
      </c>
      <c r="B120" s="134" t="s">
        <v>1222</v>
      </c>
      <c r="C120" s="134" t="s">
        <v>2078</v>
      </c>
      <c r="D120" s="132">
        <v>50215.51</v>
      </c>
      <c r="E120" s="132">
        <v>50215.51</v>
      </c>
      <c r="F120" s="132">
        <v>61783.51</v>
      </c>
      <c r="G120" s="132">
        <v>77813.509999999995</v>
      </c>
      <c r="H120" s="132">
        <v>102474.01</v>
      </c>
      <c r="I120" s="132">
        <v>36269.01</v>
      </c>
      <c r="J120" s="132">
        <v>50712.32</v>
      </c>
      <c r="K120" s="132">
        <v>58373.79</v>
      </c>
      <c r="L120" s="132">
        <v>60922.26</v>
      </c>
      <c r="M120" s="132">
        <v>68138.259999999995</v>
      </c>
      <c r="N120" s="132">
        <v>7216</v>
      </c>
      <c r="O120" s="132">
        <v>7033.28</v>
      </c>
      <c r="P120" s="132">
        <v>9340.59</v>
      </c>
      <c r="Q120" s="132">
        <v>26088.59</v>
      </c>
      <c r="R120" s="127">
        <v>26088.59</v>
      </c>
    </row>
    <row r="121" spans="1:18" ht="13.5" thickBot="1" x14ac:dyDescent="0.25">
      <c r="A121" s="135" t="s">
        <v>67</v>
      </c>
      <c r="B121" s="134" t="s">
        <v>1221</v>
      </c>
      <c r="C121" s="134" t="s">
        <v>2078</v>
      </c>
      <c r="D121" s="130">
        <v>2242996.2200000002</v>
      </c>
      <c r="E121" s="130">
        <v>2242996.2200000002</v>
      </c>
      <c r="F121" s="130">
        <v>1650569.1</v>
      </c>
      <c r="G121" s="130">
        <v>1152995.46</v>
      </c>
      <c r="H121" s="130">
        <v>1757055.42</v>
      </c>
      <c r="I121" s="130">
        <v>1401643.11</v>
      </c>
      <c r="J121" s="130">
        <v>2413489.4300000002</v>
      </c>
      <c r="K121" s="130">
        <v>2407706.87</v>
      </c>
      <c r="L121" s="130">
        <v>1414120.87</v>
      </c>
      <c r="M121" s="130">
        <v>1689748.77</v>
      </c>
      <c r="N121" s="130">
        <v>1150575.1399999999</v>
      </c>
      <c r="O121" s="130">
        <v>837662.37</v>
      </c>
      <c r="P121" s="130">
        <v>569505.07999999996</v>
      </c>
      <c r="Q121" s="130">
        <v>893367.68</v>
      </c>
      <c r="R121" s="127">
        <v>893367.68</v>
      </c>
    </row>
    <row r="122" spans="1:18" ht="13.5" thickBot="1" x14ac:dyDescent="0.25">
      <c r="A122" s="135" t="s">
        <v>68</v>
      </c>
      <c r="B122" s="134" t="s">
        <v>1220</v>
      </c>
      <c r="C122" s="134" t="s">
        <v>2078</v>
      </c>
      <c r="D122" s="132">
        <v>2301227.96</v>
      </c>
      <c r="E122" s="132">
        <v>2301227.96</v>
      </c>
      <c r="F122" s="132">
        <v>89435.77</v>
      </c>
      <c r="G122" s="132">
        <v>2528027.65</v>
      </c>
      <c r="H122" s="132">
        <v>2079447.91</v>
      </c>
      <c r="I122" s="132">
        <v>3084776.6</v>
      </c>
      <c r="J122" s="132">
        <v>3497744.06</v>
      </c>
      <c r="K122" s="132">
        <v>2954825.65</v>
      </c>
      <c r="L122" s="132">
        <v>3514496.95</v>
      </c>
      <c r="M122" s="132">
        <v>2883647.93</v>
      </c>
      <c r="N122" s="132">
        <v>2676662.81</v>
      </c>
      <c r="O122" s="132">
        <v>2744968.23</v>
      </c>
      <c r="P122" s="132">
        <v>1777170.69</v>
      </c>
      <c r="Q122" s="132">
        <v>1685829.41</v>
      </c>
      <c r="R122" s="127">
        <v>1685829.41</v>
      </c>
    </row>
    <row r="123" spans="1:18" ht="13.5" thickBot="1" x14ac:dyDescent="0.25">
      <c r="A123" s="135" t="s">
        <v>69</v>
      </c>
      <c r="B123" s="134" t="s">
        <v>1219</v>
      </c>
      <c r="C123" s="134" t="s">
        <v>2078</v>
      </c>
      <c r="D123" s="130">
        <v>0</v>
      </c>
      <c r="E123" s="130">
        <v>0</v>
      </c>
      <c r="F123" s="130">
        <v>0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0</v>
      </c>
      <c r="M123" s="130">
        <v>0</v>
      </c>
      <c r="N123" s="130">
        <v>0</v>
      </c>
      <c r="O123" s="130">
        <v>0</v>
      </c>
      <c r="P123" s="130">
        <v>0</v>
      </c>
      <c r="Q123" s="130">
        <v>0</v>
      </c>
      <c r="R123" s="127">
        <v>0</v>
      </c>
    </row>
    <row r="124" spans="1:18" ht="13.5" thickBot="1" x14ac:dyDescent="0.25">
      <c r="A124" s="135" t="s">
        <v>1354</v>
      </c>
      <c r="B124" s="134" t="s">
        <v>1218</v>
      </c>
      <c r="C124" s="134" t="s">
        <v>2078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2">
        <v>0</v>
      </c>
      <c r="Q124" s="132">
        <v>0</v>
      </c>
      <c r="R124" s="127">
        <v>0</v>
      </c>
    </row>
    <row r="125" spans="1:18" ht="13.5" thickBot="1" x14ac:dyDescent="0.25">
      <c r="A125" s="135" t="s">
        <v>1355</v>
      </c>
      <c r="B125" s="134" t="s">
        <v>1217</v>
      </c>
      <c r="C125" s="134" t="s">
        <v>2078</v>
      </c>
      <c r="D125" s="130">
        <v>0</v>
      </c>
      <c r="E125" s="130">
        <v>0</v>
      </c>
      <c r="F125" s="130">
        <v>0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0</v>
      </c>
      <c r="M125" s="130">
        <v>0</v>
      </c>
      <c r="N125" s="130">
        <v>0</v>
      </c>
      <c r="O125" s="130">
        <v>0</v>
      </c>
      <c r="P125" s="130">
        <v>0</v>
      </c>
      <c r="Q125" s="130">
        <v>0</v>
      </c>
      <c r="R125" s="127">
        <v>0</v>
      </c>
    </row>
    <row r="126" spans="1:18" ht="13.5" thickBot="1" x14ac:dyDescent="0.25">
      <c r="A126" s="135" t="s">
        <v>70</v>
      </c>
      <c r="B126" s="134" t="s">
        <v>1216</v>
      </c>
      <c r="C126" s="134" t="s">
        <v>2078</v>
      </c>
      <c r="D126" s="132">
        <v>2140.6999999999998</v>
      </c>
      <c r="E126" s="132">
        <v>2140.6999999999998</v>
      </c>
      <c r="F126" s="132">
        <v>1658.11</v>
      </c>
      <c r="G126" s="132">
        <v>1335.96</v>
      </c>
      <c r="H126" s="132">
        <v>-177.33</v>
      </c>
      <c r="I126" s="132">
        <v>641.51</v>
      </c>
      <c r="J126" s="132">
        <v>1181.6199999999999</v>
      </c>
      <c r="K126" s="132">
        <v>96.06</v>
      </c>
      <c r="L126" s="132">
        <v>670.62</v>
      </c>
      <c r="M126" s="132">
        <v>-123.3</v>
      </c>
      <c r="N126" s="132">
        <v>124.81</v>
      </c>
      <c r="O126" s="132">
        <v>272.43</v>
      </c>
      <c r="P126" s="132">
        <v>1395.58</v>
      </c>
      <c r="Q126" s="132">
        <v>571.54999999999995</v>
      </c>
      <c r="R126" s="127">
        <v>571.54999999999995</v>
      </c>
    </row>
    <row r="127" spans="1:18" ht="13.5" thickBot="1" x14ac:dyDescent="0.25">
      <c r="A127" s="135" t="s">
        <v>71</v>
      </c>
      <c r="B127" s="134" t="s">
        <v>1215</v>
      </c>
      <c r="C127" s="134" t="s">
        <v>2078</v>
      </c>
      <c r="D127" s="130">
        <v>0</v>
      </c>
      <c r="E127" s="130">
        <v>0</v>
      </c>
      <c r="F127" s="130">
        <v>0</v>
      </c>
      <c r="G127" s="130">
        <v>0</v>
      </c>
      <c r="H127" s="130">
        <v>63222.16</v>
      </c>
      <c r="I127" s="130">
        <v>63222.16</v>
      </c>
      <c r="J127" s="130">
        <v>63222.16</v>
      </c>
      <c r="K127" s="130">
        <v>1526669.16</v>
      </c>
      <c r="L127" s="130">
        <v>1526669.16</v>
      </c>
      <c r="M127" s="130">
        <v>1544730</v>
      </c>
      <c r="N127" s="130">
        <v>1619083</v>
      </c>
      <c r="O127" s="130">
        <v>1483863</v>
      </c>
      <c r="P127" s="130">
        <v>1483863</v>
      </c>
      <c r="Q127" s="130">
        <v>1483863</v>
      </c>
      <c r="R127" s="127">
        <v>1483863</v>
      </c>
    </row>
    <row r="128" spans="1:18" ht="13.5" thickBot="1" x14ac:dyDescent="0.25">
      <c r="A128" s="135" t="s">
        <v>72</v>
      </c>
      <c r="B128" s="134" t="s">
        <v>1214</v>
      </c>
      <c r="C128" s="134" t="s">
        <v>2078</v>
      </c>
      <c r="D128" s="132">
        <v>0</v>
      </c>
      <c r="E128" s="132">
        <v>0</v>
      </c>
      <c r="F128" s="132">
        <v>0</v>
      </c>
      <c r="G128" s="132">
        <v>0</v>
      </c>
      <c r="H128" s="132">
        <v>0</v>
      </c>
      <c r="I128" s="132">
        <v>0</v>
      </c>
      <c r="J128" s="132">
        <v>0</v>
      </c>
      <c r="K128" s="132">
        <v>0</v>
      </c>
      <c r="L128" s="132">
        <v>0</v>
      </c>
      <c r="M128" s="132">
        <v>0</v>
      </c>
      <c r="N128" s="132">
        <v>0</v>
      </c>
      <c r="O128" s="132">
        <v>0</v>
      </c>
      <c r="P128" s="132">
        <v>0</v>
      </c>
      <c r="Q128" s="132">
        <v>0</v>
      </c>
      <c r="R128" s="127">
        <v>0</v>
      </c>
    </row>
    <row r="129" spans="1:18" ht="13.5" thickBot="1" x14ac:dyDescent="0.25">
      <c r="A129" s="135" t="s">
        <v>1356</v>
      </c>
      <c r="B129" s="134" t="s">
        <v>1213</v>
      </c>
      <c r="C129" s="134" t="s">
        <v>2078</v>
      </c>
      <c r="D129" s="130">
        <v>116123.26</v>
      </c>
      <c r="E129" s="130">
        <v>116123.26</v>
      </c>
      <c r="F129" s="130">
        <v>116744.35</v>
      </c>
      <c r="G129" s="130">
        <v>120032.47</v>
      </c>
      <c r="H129" s="130">
        <v>130221.05</v>
      </c>
      <c r="I129" s="130">
        <v>130414.05</v>
      </c>
      <c r="J129" s="130">
        <v>131914.53</v>
      </c>
      <c r="K129" s="130">
        <v>140873.34</v>
      </c>
      <c r="L129" s="130">
        <v>158871.65</v>
      </c>
      <c r="M129" s="130">
        <v>174739.72</v>
      </c>
      <c r="N129" s="130">
        <v>189999.25</v>
      </c>
      <c r="O129" s="130">
        <v>197435.4</v>
      </c>
      <c r="P129" s="130">
        <v>214717.82</v>
      </c>
      <c r="Q129" s="130">
        <v>226323.06</v>
      </c>
      <c r="R129" s="127">
        <v>226323.06</v>
      </c>
    </row>
    <row r="130" spans="1:18" ht="13.5" thickBot="1" x14ac:dyDescent="0.25">
      <c r="A130" s="135" t="s">
        <v>2089</v>
      </c>
      <c r="B130" s="134" t="s">
        <v>2090</v>
      </c>
      <c r="C130" s="134" t="s">
        <v>2078</v>
      </c>
      <c r="D130" s="132">
        <v>115975.08</v>
      </c>
      <c r="E130" s="132">
        <v>115975.08</v>
      </c>
      <c r="F130" s="132">
        <v>124805.37</v>
      </c>
      <c r="G130" s="132">
        <v>128433.56</v>
      </c>
      <c r="H130" s="132">
        <v>132485.12</v>
      </c>
      <c r="I130" s="132">
        <v>16715.669999999998</v>
      </c>
      <c r="J130" s="132">
        <v>20617.23</v>
      </c>
      <c r="K130" s="132">
        <v>24631.29</v>
      </c>
      <c r="L130" s="132">
        <v>29525.06</v>
      </c>
      <c r="M130" s="132">
        <v>34615.97</v>
      </c>
      <c r="N130" s="132">
        <v>39472.300000000003</v>
      </c>
      <c r="O130" s="132">
        <v>47096.08</v>
      </c>
      <c r="P130" s="132">
        <v>62933.11</v>
      </c>
      <c r="Q130" s="132">
        <v>70377.75</v>
      </c>
      <c r="R130" s="127">
        <v>70377.75</v>
      </c>
    </row>
    <row r="131" spans="1:18" ht="13.5" thickBot="1" x14ac:dyDescent="0.25">
      <c r="A131" s="135" t="s">
        <v>1998</v>
      </c>
      <c r="B131" s="134" t="s">
        <v>1999</v>
      </c>
      <c r="C131" s="134" t="s">
        <v>2078</v>
      </c>
      <c r="D131" s="130">
        <v>171948.06</v>
      </c>
      <c r="E131" s="130">
        <v>171948.06</v>
      </c>
      <c r="F131" s="130">
        <v>164914.23999999999</v>
      </c>
      <c r="G131" s="130">
        <v>158438.15</v>
      </c>
      <c r="H131" s="130">
        <v>151853.62</v>
      </c>
      <c r="I131" s="130">
        <v>146344.82</v>
      </c>
      <c r="J131" s="130">
        <v>142576.98000000001</v>
      </c>
      <c r="K131" s="130">
        <v>140133.51</v>
      </c>
      <c r="L131" s="130">
        <v>139586.76999999999</v>
      </c>
      <c r="M131" s="130">
        <v>137847.9</v>
      </c>
      <c r="N131" s="130">
        <v>136321.29999999999</v>
      </c>
      <c r="O131" s="130">
        <v>134254.84</v>
      </c>
      <c r="P131" s="130">
        <v>130470.1</v>
      </c>
      <c r="Q131" s="130">
        <v>124165.28</v>
      </c>
      <c r="R131" s="127">
        <v>124165.28</v>
      </c>
    </row>
    <row r="132" spans="1:18" ht="13.5" thickBot="1" x14ac:dyDescent="0.25">
      <c r="A132" s="133" t="s">
        <v>1357</v>
      </c>
      <c r="B132" s="134" t="s">
        <v>2288</v>
      </c>
      <c r="C132" s="142"/>
      <c r="D132" s="132">
        <v>57773088.469999999</v>
      </c>
      <c r="E132" s="132">
        <v>57773088.469999999</v>
      </c>
      <c r="F132" s="132">
        <v>51384230.560000002</v>
      </c>
      <c r="G132" s="132">
        <v>52178706.700000003</v>
      </c>
      <c r="H132" s="132">
        <v>36085423.159999996</v>
      </c>
      <c r="I132" s="132">
        <v>27392281.120000001</v>
      </c>
      <c r="J132" s="132">
        <v>19136311.02</v>
      </c>
      <c r="K132" s="132">
        <v>14729851.220000001</v>
      </c>
      <c r="L132" s="132">
        <v>11881269.470000001</v>
      </c>
      <c r="M132" s="132">
        <v>13180647.01</v>
      </c>
      <c r="N132" s="132">
        <v>17843336.079999998</v>
      </c>
      <c r="O132" s="132">
        <v>39097072.210000001</v>
      </c>
      <c r="P132" s="132">
        <v>54085724.369999997</v>
      </c>
      <c r="Q132" s="132">
        <v>56139400.259999998</v>
      </c>
      <c r="R132" s="127">
        <v>56139400.259999998</v>
      </c>
    </row>
    <row r="133" spans="1:18" ht="13.5" thickBot="1" x14ac:dyDescent="0.25">
      <c r="A133" s="135" t="s">
        <v>73</v>
      </c>
      <c r="B133" s="134" t="s">
        <v>1212</v>
      </c>
      <c r="C133" s="134" t="s">
        <v>2078</v>
      </c>
      <c r="D133" s="130">
        <v>53959019.090000004</v>
      </c>
      <c r="E133" s="130">
        <v>53959019.090000004</v>
      </c>
      <c r="F133" s="130">
        <v>50079873.420000002</v>
      </c>
      <c r="G133" s="130">
        <v>56987600.200000003</v>
      </c>
      <c r="H133" s="130">
        <v>35191740.119999997</v>
      </c>
      <c r="I133" s="130">
        <v>25948057.699999999</v>
      </c>
      <c r="J133" s="130">
        <v>19136311.02</v>
      </c>
      <c r="K133" s="130">
        <v>14729851.220000001</v>
      </c>
      <c r="L133" s="130">
        <v>11881269.470000001</v>
      </c>
      <c r="M133" s="130">
        <v>13180647.01</v>
      </c>
      <c r="N133" s="130">
        <v>17843336.079999998</v>
      </c>
      <c r="O133" s="130">
        <v>39097072.210000001</v>
      </c>
      <c r="P133" s="130">
        <v>54118493.75</v>
      </c>
      <c r="Q133" s="130">
        <v>54332107.280000001</v>
      </c>
      <c r="R133" s="127">
        <v>54332107.280000001</v>
      </c>
    </row>
    <row r="134" spans="1:18" ht="13.5" thickBot="1" x14ac:dyDescent="0.25">
      <c r="A134" s="135" t="s">
        <v>74</v>
      </c>
      <c r="B134" s="134" t="s">
        <v>1211</v>
      </c>
      <c r="C134" s="134" t="s">
        <v>2078</v>
      </c>
      <c r="D134" s="132">
        <v>3814069.38</v>
      </c>
      <c r="E134" s="132">
        <v>3814069.38</v>
      </c>
      <c r="F134" s="132">
        <v>1304357.1399999999</v>
      </c>
      <c r="G134" s="132">
        <v>-4808893.5</v>
      </c>
      <c r="H134" s="132">
        <v>893683.04</v>
      </c>
      <c r="I134" s="132">
        <v>1444223.42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2">
        <v>-32769.379999999997</v>
      </c>
      <c r="Q134" s="132">
        <v>1807292.98</v>
      </c>
      <c r="R134" s="127">
        <v>1807292.98</v>
      </c>
    </row>
    <row r="135" spans="1:18" ht="13.5" thickBot="1" x14ac:dyDescent="0.25">
      <c r="A135" s="133" t="s">
        <v>1358</v>
      </c>
      <c r="B135" s="134" t="s">
        <v>2289</v>
      </c>
      <c r="C135" s="142"/>
      <c r="D135" s="130">
        <v>-975366.69</v>
      </c>
      <c r="E135" s="130">
        <v>-975366.69</v>
      </c>
      <c r="F135" s="130">
        <v>-1082030.23</v>
      </c>
      <c r="G135" s="130">
        <v>-1197676.8400000001</v>
      </c>
      <c r="H135" s="130">
        <v>-1299985.6499999999</v>
      </c>
      <c r="I135" s="130">
        <v>-1272810.1000000001</v>
      </c>
      <c r="J135" s="130">
        <v>-1162668.76</v>
      </c>
      <c r="K135" s="130">
        <v>-812451.34</v>
      </c>
      <c r="L135" s="130">
        <v>-318126.48</v>
      </c>
      <c r="M135" s="130">
        <v>-181708.09</v>
      </c>
      <c r="N135" s="130">
        <v>-178367.38</v>
      </c>
      <c r="O135" s="130">
        <v>-322610.90999999997</v>
      </c>
      <c r="P135" s="130">
        <v>-436264.21</v>
      </c>
      <c r="Q135" s="130">
        <v>-671593.94</v>
      </c>
      <c r="R135" s="127">
        <v>-671593.94</v>
      </c>
    </row>
    <row r="136" spans="1:18" ht="13.5" thickBot="1" x14ac:dyDescent="0.25">
      <c r="A136" s="135" t="s">
        <v>75</v>
      </c>
      <c r="B136" s="134" t="s">
        <v>1210</v>
      </c>
      <c r="C136" s="134" t="s">
        <v>2078</v>
      </c>
      <c r="D136" s="132">
        <v>-401587.98</v>
      </c>
      <c r="E136" s="132">
        <v>-401587.98</v>
      </c>
      <c r="F136" s="132">
        <v>-522344.05</v>
      </c>
      <c r="G136" s="132">
        <v>-627274.87</v>
      </c>
      <c r="H136" s="132">
        <v>-700569.93</v>
      </c>
      <c r="I136" s="132">
        <v>-699280.43</v>
      </c>
      <c r="J136" s="132">
        <v>-608343.52</v>
      </c>
      <c r="K136" s="132">
        <v>-314245.3</v>
      </c>
      <c r="L136" s="132">
        <v>-133004.92000000001</v>
      </c>
      <c r="M136" s="132">
        <v>-29292.83</v>
      </c>
      <c r="N136" s="132">
        <v>-28630.62</v>
      </c>
      <c r="O136" s="132">
        <v>-147872.84</v>
      </c>
      <c r="P136" s="132">
        <v>-243293.76</v>
      </c>
      <c r="Q136" s="132">
        <v>-432046.05</v>
      </c>
      <c r="R136" s="127">
        <v>-432046.05</v>
      </c>
    </row>
    <row r="137" spans="1:18" ht="13.5" thickBot="1" x14ac:dyDescent="0.25">
      <c r="A137" s="135" t="s">
        <v>76</v>
      </c>
      <c r="B137" s="134" t="s">
        <v>1209</v>
      </c>
      <c r="C137" s="134" t="s">
        <v>2078</v>
      </c>
      <c r="D137" s="130">
        <v>-30744.49</v>
      </c>
      <c r="E137" s="130">
        <v>-30744.49</v>
      </c>
      <c r="F137" s="130">
        <v>-36174.6</v>
      </c>
      <c r="G137" s="130">
        <v>-43936.98</v>
      </c>
      <c r="H137" s="130">
        <v>-49378.76</v>
      </c>
      <c r="I137" s="130">
        <v>-41072.58</v>
      </c>
      <c r="J137" s="130">
        <v>-34157.620000000003</v>
      </c>
      <c r="K137" s="130">
        <v>-33619.730000000003</v>
      </c>
      <c r="L137" s="130">
        <v>-10431.92</v>
      </c>
      <c r="M137" s="130">
        <v>21775.64</v>
      </c>
      <c r="N137" s="130">
        <v>-3237.94</v>
      </c>
      <c r="O137" s="130">
        <v>-11325.17</v>
      </c>
      <c r="P137" s="130">
        <v>-22331.35</v>
      </c>
      <c r="Q137" s="130">
        <v>-56515.78</v>
      </c>
      <c r="R137" s="127">
        <v>-56515.78</v>
      </c>
    </row>
    <row r="138" spans="1:18" ht="13.5" thickBot="1" x14ac:dyDescent="0.25">
      <c r="A138" s="135" t="s">
        <v>77</v>
      </c>
      <c r="B138" s="134" t="s">
        <v>1208</v>
      </c>
      <c r="C138" s="134" t="s">
        <v>2078</v>
      </c>
      <c r="D138" s="132">
        <v>-38410.720000000001</v>
      </c>
      <c r="E138" s="132">
        <v>-38410.720000000001</v>
      </c>
      <c r="F138" s="132">
        <v>-39536.42</v>
      </c>
      <c r="G138" s="132">
        <v>-40658.01</v>
      </c>
      <c r="H138" s="132">
        <v>-41034.92</v>
      </c>
      <c r="I138" s="132">
        <v>-32090.02</v>
      </c>
      <c r="J138" s="132">
        <v>-32996.15</v>
      </c>
      <c r="K138" s="132">
        <v>-6588.56</v>
      </c>
      <c r="L138" s="132">
        <v>-14998.06</v>
      </c>
      <c r="M138" s="132">
        <v>-15896.83</v>
      </c>
      <c r="N138" s="132">
        <v>-4070.99</v>
      </c>
      <c r="O138" s="132">
        <v>-5164.3599999999997</v>
      </c>
      <c r="P138" s="132">
        <v>-6371.5</v>
      </c>
      <c r="Q138" s="132">
        <v>-40681.9</v>
      </c>
      <c r="R138" s="127">
        <v>-40681.9</v>
      </c>
    </row>
    <row r="139" spans="1:18" ht="13.5" thickBot="1" x14ac:dyDescent="0.25">
      <c r="A139" s="135" t="s">
        <v>78</v>
      </c>
      <c r="B139" s="134" t="s">
        <v>1207</v>
      </c>
      <c r="C139" s="134" t="s">
        <v>2078</v>
      </c>
      <c r="D139" s="130">
        <v>-30064.720000000001</v>
      </c>
      <c r="E139" s="130">
        <v>-30064.720000000001</v>
      </c>
      <c r="F139" s="130">
        <v>-31168.09</v>
      </c>
      <c r="G139" s="130">
        <v>-32619.96</v>
      </c>
      <c r="H139" s="130">
        <v>-33899.39</v>
      </c>
      <c r="I139" s="130">
        <v>-34908.39</v>
      </c>
      <c r="J139" s="130">
        <v>-35701.360000000001</v>
      </c>
      <c r="K139" s="130">
        <v>-35959.730000000003</v>
      </c>
      <c r="L139" s="130">
        <v>-36640.36</v>
      </c>
      <c r="M139" s="130">
        <v>-37331.15</v>
      </c>
      <c r="N139" s="130">
        <v>-28050.1</v>
      </c>
      <c r="O139" s="130">
        <v>-29031.4</v>
      </c>
      <c r="P139" s="130">
        <v>-30078.799999999999</v>
      </c>
      <c r="Q139" s="130">
        <v>-31185.14</v>
      </c>
      <c r="R139" s="127">
        <v>-31185.14</v>
      </c>
    </row>
    <row r="140" spans="1:18" ht="13.5" thickBot="1" x14ac:dyDescent="0.25">
      <c r="A140" s="135" t="s">
        <v>79</v>
      </c>
      <c r="B140" s="134" t="s">
        <v>1206</v>
      </c>
      <c r="C140" s="134" t="s">
        <v>2078</v>
      </c>
      <c r="D140" s="132">
        <v>-57662.83</v>
      </c>
      <c r="E140" s="132">
        <v>-57662.83</v>
      </c>
      <c r="F140" s="132">
        <v>-53517.83</v>
      </c>
      <c r="G140" s="132">
        <v>-60899.83</v>
      </c>
      <c r="H140" s="132">
        <v>-37607.83</v>
      </c>
      <c r="I140" s="132">
        <v>-27729.83</v>
      </c>
      <c r="J140" s="132">
        <v>-20450.830000000002</v>
      </c>
      <c r="K140" s="132">
        <v>-15741.83</v>
      </c>
      <c r="L140" s="132">
        <v>-12697.83</v>
      </c>
      <c r="M140" s="132">
        <v>-14086.83</v>
      </c>
      <c r="N140" s="132">
        <v>-19069.830000000002</v>
      </c>
      <c r="O140" s="132">
        <v>-41781.83</v>
      </c>
      <c r="P140" s="132">
        <v>-55711.83</v>
      </c>
      <c r="Q140" s="132">
        <v>-55931.83</v>
      </c>
      <c r="R140" s="127">
        <v>-55931.83</v>
      </c>
    </row>
    <row r="141" spans="1:18" ht="13.5" thickBot="1" x14ac:dyDescent="0.25">
      <c r="A141" s="135" t="s">
        <v>79</v>
      </c>
      <c r="B141" s="134" t="s">
        <v>1205</v>
      </c>
      <c r="C141" s="134" t="s">
        <v>2078</v>
      </c>
      <c r="D141" s="130">
        <v>-4157.33</v>
      </c>
      <c r="E141" s="130">
        <v>-4157.33</v>
      </c>
      <c r="F141" s="130">
        <v>-1421.74</v>
      </c>
      <c r="G141" s="130">
        <v>5241.7</v>
      </c>
      <c r="H141" s="130">
        <v>-974.11</v>
      </c>
      <c r="I141" s="130">
        <v>-1574.2</v>
      </c>
      <c r="J141" s="130">
        <v>0</v>
      </c>
      <c r="K141" s="130">
        <v>0</v>
      </c>
      <c r="L141" s="130">
        <v>0</v>
      </c>
      <c r="M141" s="130">
        <v>0</v>
      </c>
      <c r="N141" s="130">
        <v>0</v>
      </c>
      <c r="O141" s="130">
        <v>0</v>
      </c>
      <c r="P141" s="130">
        <v>34.409999999999997</v>
      </c>
      <c r="Q141" s="130">
        <v>-1897.66</v>
      </c>
      <c r="R141" s="127">
        <v>-1897.66</v>
      </c>
    </row>
    <row r="142" spans="1:18" ht="13.5" thickBot="1" x14ac:dyDescent="0.25">
      <c r="A142" s="135" t="s">
        <v>80</v>
      </c>
      <c r="B142" s="134" t="s">
        <v>1204</v>
      </c>
      <c r="C142" s="134" t="s">
        <v>2078</v>
      </c>
      <c r="D142" s="132">
        <v>-412738.62</v>
      </c>
      <c r="E142" s="132">
        <v>-412738.62</v>
      </c>
      <c r="F142" s="132">
        <v>-397867.5</v>
      </c>
      <c r="G142" s="132">
        <v>-397528.89</v>
      </c>
      <c r="H142" s="132">
        <v>-436520.71</v>
      </c>
      <c r="I142" s="132">
        <v>-436154.65</v>
      </c>
      <c r="J142" s="132">
        <v>-431019.28</v>
      </c>
      <c r="K142" s="132">
        <v>-406296.19</v>
      </c>
      <c r="L142" s="132">
        <v>-110353.39</v>
      </c>
      <c r="M142" s="132">
        <v>-106876.09</v>
      </c>
      <c r="N142" s="132">
        <v>-95307.9</v>
      </c>
      <c r="O142" s="132">
        <v>-87435.31</v>
      </c>
      <c r="P142" s="132">
        <v>-78511.38</v>
      </c>
      <c r="Q142" s="132">
        <v>-53335.58</v>
      </c>
      <c r="R142" s="127">
        <v>-53335.58</v>
      </c>
    </row>
    <row r="143" spans="1:18" ht="13.5" thickBot="1" x14ac:dyDescent="0.25">
      <c r="A143" s="133" t="s">
        <v>1359</v>
      </c>
      <c r="B143" s="134" t="s">
        <v>2290</v>
      </c>
      <c r="C143" s="142"/>
      <c r="D143" s="130">
        <v>41930259.689999998</v>
      </c>
      <c r="E143" s="130">
        <v>41930259.689999998</v>
      </c>
      <c r="F143" s="130">
        <v>14598654</v>
      </c>
      <c r="G143" s="130">
        <v>14598654</v>
      </c>
      <c r="H143" s="130">
        <v>46317414.200000003</v>
      </c>
      <c r="I143" s="130">
        <v>12184485</v>
      </c>
      <c r="J143" s="130">
        <v>10060874.91</v>
      </c>
      <c r="K143" s="130">
        <v>46687905.780000001</v>
      </c>
      <c r="L143" s="130">
        <v>11534261.91</v>
      </c>
      <c r="M143" s="130">
        <v>11601471.91</v>
      </c>
      <c r="N143" s="130">
        <v>47996259.039999999</v>
      </c>
      <c r="O143" s="130">
        <v>11723504.91</v>
      </c>
      <c r="P143" s="130">
        <v>11968236.91</v>
      </c>
      <c r="Q143" s="130">
        <v>41929117.539999999</v>
      </c>
      <c r="R143" s="127">
        <v>41929117.539999999</v>
      </c>
    </row>
    <row r="144" spans="1:18" ht="13.5" thickBot="1" x14ac:dyDescent="0.25">
      <c r="A144" s="135" t="s">
        <v>1360</v>
      </c>
      <c r="B144" s="134" t="s">
        <v>2291</v>
      </c>
      <c r="C144" s="142"/>
      <c r="D144" s="132">
        <v>29549259.690000001</v>
      </c>
      <c r="E144" s="132">
        <v>29549259.690000001</v>
      </c>
      <c r="F144" s="132">
        <v>2217654</v>
      </c>
      <c r="G144" s="132">
        <v>2217654</v>
      </c>
      <c r="H144" s="132">
        <v>36341355.200000003</v>
      </c>
      <c r="I144" s="132">
        <v>2208426</v>
      </c>
      <c r="J144" s="132">
        <v>2208426</v>
      </c>
      <c r="K144" s="132">
        <v>37429664.869999997</v>
      </c>
      <c r="L144" s="132">
        <v>2208426</v>
      </c>
      <c r="M144" s="132">
        <v>2208426</v>
      </c>
      <c r="N144" s="132">
        <v>38625244.130000003</v>
      </c>
      <c r="O144" s="132">
        <v>2208426</v>
      </c>
      <c r="P144" s="132">
        <v>2208426</v>
      </c>
      <c r="Q144" s="132">
        <v>33989939.630000003</v>
      </c>
      <c r="R144" s="127">
        <v>33989939.630000003</v>
      </c>
    </row>
    <row r="145" spans="1:18" ht="13.5" thickBot="1" x14ac:dyDescent="0.25">
      <c r="A145" s="136" t="s">
        <v>81</v>
      </c>
      <c r="B145" s="134" t="s">
        <v>1203</v>
      </c>
      <c r="C145" s="134" t="s">
        <v>2078</v>
      </c>
      <c r="D145" s="130">
        <v>21730759.640000001</v>
      </c>
      <c r="E145" s="130">
        <v>21730759.640000001</v>
      </c>
      <c r="F145" s="130">
        <v>0</v>
      </c>
      <c r="G145" s="130">
        <v>0</v>
      </c>
      <c r="H145" s="130">
        <v>29043128.09</v>
      </c>
      <c r="I145" s="130">
        <v>0</v>
      </c>
      <c r="J145" s="130">
        <v>0</v>
      </c>
      <c r="K145" s="130">
        <v>30132282.52</v>
      </c>
      <c r="L145" s="130">
        <v>0</v>
      </c>
      <c r="M145" s="130">
        <v>0</v>
      </c>
      <c r="N145" s="130">
        <v>31316549.469999999</v>
      </c>
      <c r="O145" s="130">
        <v>0</v>
      </c>
      <c r="P145" s="130">
        <v>0</v>
      </c>
      <c r="Q145" s="130">
        <v>27019410.129999999</v>
      </c>
      <c r="R145" s="127">
        <v>27019410.129999999</v>
      </c>
    </row>
    <row r="146" spans="1:18" ht="13.5" thickBot="1" x14ac:dyDescent="0.25">
      <c r="A146" s="136" t="s">
        <v>1293</v>
      </c>
      <c r="B146" s="134" t="s">
        <v>1361</v>
      </c>
      <c r="C146" s="134" t="s">
        <v>2078</v>
      </c>
      <c r="D146" s="132">
        <v>2217654</v>
      </c>
      <c r="E146" s="132">
        <v>2217654</v>
      </c>
      <c r="F146" s="132">
        <v>2217654</v>
      </c>
      <c r="G146" s="132">
        <v>2217654</v>
      </c>
      <c r="H146" s="132">
        <v>2208426</v>
      </c>
      <c r="I146" s="132">
        <v>2208426</v>
      </c>
      <c r="J146" s="132">
        <v>2208426</v>
      </c>
      <c r="K146" s="132">
        <v>2208426</v>
      </c>
      <c r="L146" s="132">
        <v>2208426</v>
      </c>
      <c r="M146" s="132">
        <v>2208426</v>
      </c>
      <c r="N146" s="132">
        <v>2208426</v>
      </c>
      <c r="O146" s="132">
        <v>2208426</v>
      </c>
      <c r="P146" s="132">
        <v>2208426</v>
      </c>
      <c r="Q146" s="132">
        <v>2208426</v>
      </c>
      <c r="R146" s="127">
        <v>2208426</v>
      </c>
    </row>
    <row r="147" spans="1:18" ht="13.5" thickBot="1" x14ac:dyDescent="0.25">
      <c r="A147" s="136" t="s">
        <v>1362</v>
      </c>
      <c r="B147" s="134" t="s">
        <v>1363</v>
      </c>
      <c r="C147" s="134" t="s">
        <v>2078</v>
      </c>
      <c r="D147" s="130">
        <v>5600846.0499999998</v>
      </c>
      <c r="E147" s="130">
        <v>5600846.0499999998</v>
      </c>
      <c r="F147" s="130">
        <v>0</v>
      </c>
      <c r="G147" s="130">
        <v>0</v>
      </c>
      <c r="H147" s="130">
        <v>5089801.1100000003</v>
      </c>
      <c r="I147" s="130">
        <v>0</v>
      </c>
      <c r="J147" s="130">
        <v>0</v>
      </c>
      <c r="K147" s="130">
        <v>5088956.3499999996</v>
      </c>
      <c r="L147" s="130">
        <v>0</v>
      </c>
      <c r="M147" s="130">
        <v>0</v>
      </c>
      <c r="N147" s="130">
        <v>5100268.66</v>
      </c>
      <c r="O147" s="130">
        <v>0</v>
      </c>
      <c r="P147" s="130">
        <v>0</v>
      </c>
      <c r="Q147" s="130">
        <v>4762103.5</v>
      </c>
      <c r="R147" s="127">
        <v>4762103.5</v>
      </c>
    </row>
    <row r="148" spans="1:18" ht="13.5" thickBot="1" x14ac:dyDescent="0.25">
      <c r="A148" s="135" t="s">
        <v>2292</v>
      </c>
      <c r="B148" s="134" t="s">
        <v>2293</v>
      </c>
      <c r="C148" s="142"/>
      <c r="D148" s="164"/>
      <c r="E148" s="132">
        <v>0</v>
      </c>
      <c r="F148" s="132">
        <v>0</v>
      </c>
      <c r="G148" s="132">
        <v>0</v>
      </c>
      <c r="H148" s="132">
        <v>7131059</v>
      </c>
      <c r="I148" s="132">
        <v>7131059</v>
      </c>
      <c r="J148" s="132">
        <v>5007448.91</v>
      </c>
      <c r="K148" s="132">
        <v>5009240.91</v>
      </c>
      <c r="L148" s="132">
        <v>5076835.91</v>
      </c>
      <c r="M148" s="132">
        <v>5144045.91</v>
      </c>
      <c r="N148" s="132">
        <v>5215014.91</v>
      </c>
      <c r="O148" s="132">
        <v>5359078.91</v>
      </c>
      <c r="P148" s="132">
        <v>5603810.9100000001</v>
      </c>
      <c r="Q148" s="132">
        <v>5939382.9100000001</v>
      </c>
      <c r="R148" s="127">
        <v>5939382.9100000001</v>
      </c>
    </row>
    <row r="149" spans="1:18" ht="13.5" thickBot="1" x14ac:dyDescent="0.25">
      <c r="A149" s="136" t="s">
        <v>2294</v>
      </c>
      <c r="B149" s="134" t="s">
        <v>2295</v>
      </c>
      <c r="C149" s="134" t="s">
        <v>2078</v>
      </c>
      <c r="D149" s="163"/>
      <c r="E149" s="130">
        <v>0</v>
      </c>
      <c r="F149" s="130">
        <v>0</v>
      </c>
      <c r="G149" s="130">
        <v>0</v>
      </c>
      <c r="H149" s="130">
        <v>7131059</v>
      </c>
      <c r="I149" s="130">
        <v>7131059</v>
      </c>
      <c r="J149" s="130">
        <v>7131059</v>
      </c>
      <c r="K149" s="130">
        <v>7131059</v>
      </c>
      <c r="L149" s="130">
        <v>7131059</v>
      </c>
      <c r="M149" s="130">
        <v>7131059</v>
      </c>
      <c r="N149" s="130">
        <v>7131059</v>
      </c>
      <c r="O149" s="130">
        <v>7131059</v>
      </c>
      <c r="P149" s="130">
        <v>7131059</v>
      </c>
      <c r="Q149" s="130">
        <v>7131059</v>
      </c>
      <c r="R149" s="127">
        <v>7131059</v>
      </c>
    </row>
    <row r="150" spans="1:18" ht="13.5" thickBot="1" x14ac:dyDescent="0.25">
      <c r="A150" s="136" t="s">
        <v>2296</v>
      </c>
      <c r="B150" s="134" t="s">
        <v>2297</v>
      </c>
      <c r="C150" s="134" t="s">
        <v>2078</v>
      </c>
      <c r="D150" s="164"/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-2123610.09</v>
      </c>
      <c r="K150" s="132">
        <v>-2121818.09</v>
      </c>
      <c r="L150" s="132">
        <v>-2054223.09</v>
      </c>
      <c r="M150" s="132">
        <v>-1987013.09</v>
      </c>
      <c r="N150" s="132">
        <v>-1916044.09</v>
      </c>
      <c r="O150" s="132">
        <v>-1771980.09</v>
      </c>
      <c r="P150" s="132">
        <v>-1527248.09</v>
      </c>
      <c r="Q150" s="132">
        <v>-1191676.0900000001</v>
      </c>
      <c r="R150" s="127">
        <v>-1191676.0900000001</v>
      </c>
    </row>
    <row r="151" spans="1:18" ht="13.5" thickBot="1" x14ac:dyDescent="0.25">
      <c r="A151" s="135" t="s">
        <v>1364</v>
      </c>
      <c r="B151" s="134" t="s">
        <v>2298</v>
      </c>
      <c r="C151" s="142"/>
      <c r="D151" s="130">
        <v>12381000</v>
      </c>
      <c r="E151" s="130">
        <v>12381000</v>
      </c>
      <c r="F151" s="130">
        <v>12381000</v>
      </c>
      <c r="G151" s="130">
        <v>12381000</v>
      </c>
      <c r="H151" s="130">
        <v>2845000</v>
      </c>
      <c r="I151" s="130">
        <v>2845000</v>
      </c>
      <c r="J151" s="130">
        <v>2845000</v>
      </c>
      <c r="K151" s="130">
        <v>4249000</v>
      </c>
      <c r="L151" s="130">
        <v>4249000</v>
      </c>
      <c r="M151" s="130">
        <v>4249000</v>
      </c>
      <c r="N151" s="130">
        <v>4156000</v>
      </c>
      <c r="O151" s="130">
        <v>4156000</v>
      </c>
      <c r="P151" s="130">
        <v>4156000</v>
      </c>
      <c r="Q151" s="130">
        <v>1999795</v>
      </c>
      <c r="R151" s="127">
        <v>1999795</v>
      </c>
    </row>
    <row r="152" spans="1:18" ht="13.5" thickBot="1" x14ac:dyDescent="0.25">
      <c r="A152" s="136" t="s">
        <v>82</v>
      </c>
      <c r="B152" s="134" t="s">
        <v>1202</v>
      </c>
      <c r="C152" s="134" t="s">
        <v>2078</v>
      </c>
      <c r="D152" s="132">
        <v>11103000</v>
      </c>
      <c r="E152" s="132">
        <v>11103000</v>
      </c>
      <c r="F152" s="132">
        <v>11103000</v>
      </c>
      <c r="G152" s="132">
        <v>11103000</v>
      </c>
      <c r="H152" s="132">
        <v>2461000</v>
      </c>
      <c r="I152" s="132">
        <v>2461000</v>
      </c>
      <c r="J152" s="132">
        <v>2461000</v>
      </c>
      <c r="K152" s="132">
        <v>3617000</v>
      </c>
      <c r="L152" s="132">
        <v>3617000</v>
      </c>
      <c r="M152" s="132">
        <v>3617000</v>
      </c>
      <c r="N152" s="132">
        <v>3131000</v>
      </c>
      <c r="O152" s="132">
        <v>3131000</v>
      </c>
      <c r="P152" s="132">
        <v>3131000</v>
      </c>
      <c r="Q152" s="132">
        <v>1038649</v>
      </c>
      <c r="R152" s="127">
        <v>1038649</v>
      </c>
    </row>
    <row r="153" spans="1:18" ht="13.5" thickBot="1" x14ac:dyDescent="0.25">
      <c r="A153" s="136" t="s">
        <v>82</v>
      </c>
      <c r="B153" s="134" t="s">
        <v>1201</v>
      </c>
      <c r="C153" s="134" t="s">
        <v>2078</v>
      </c>
      <c r="D153" s="130">
        <v>893000</v>
      </c>
      <c r="E153" s="130">
        <v>893000</v>
      </c>
      <c r="F153" s="130">
        <v>893000</v>
      </c>
      <c r="G153" s="130">
        <v>893000</v>
      </c>
      <c r="H153" s="130">
        <v>107000</v>
      </c>
      <c r="I153" s="130">
        <v>107000</v>
      </c>
      <c r="J153" s="130">
        <v>107000</v>
      </c>
      <c r="K153" s="130">
        <v>503000</v>
      </c>
      <c r="L153" s="130">
        <v>503000</v>
      </c>
      <c r="M153" s="130">
        <v>503000</v>
      </c>
      <c r="N153" s="130">
        <v>841000</v>
      </c>
      <c r="O153" s="130">
        <v>841000</v>
      </c>
      <c r="P153" s="130">
        <v>841000</v>
      </c>
      <c r="Q153" s="130">
        <v>580266</v>
      </c>
      <c r="R153" s="127">
        <v>580266</v>
      </c>
    </row>
    <row r="154" spans="1:18" ht="13.5" thickBot="1" x14ac:dyDescent="0.25">
      <c r="A154" s="136" t="s">
        <v>83</v>
      </c>
      <c r="B154" s="134" t="s">
        <v>1200</v>
      </c>
      <c r="C154" s="134" t="s">
        <v>2078</v>
      </c>
      <c r="D154" s="132">
        <v>385000</v>
      </c>
      <c r="E154" s="132">
        <v>385000</v>
      </c>
      <c r="F154" s="132">
        <v>385000</v>
      </c>
      <c r="G154" s="132">
        <v>385000</v>
      </c>
      <c r="H154" s="132">
        <v>277000</v>
      </c>
      <c r="I154" s="132">
        <v>277000</v>
      </c>
      <c r="J154" s="132">
        <v>277000</v>
      </c>
      <c r="K154" s="132">
        <v>129000</v>
      </c>
      <c r="L154" s="132">
        <v>129000</v>
      </c>
      <c r="M154" s="132">
        <v>129000</v>
      </c>
      <c r="N154" s="132">
        <v>184000</v>
      </c>
      <c r="O154" s="132">
        <v>184000</v>
      </c>
      <c r="P154" s="132">
        <v>184000</v>
      </c>
      <c r="Q154" s="132">
        <v>380880</v>
      </c>
      <c r="R154" s="127">
        <v>380880</v>
      </c>
    </row>
    <row r="155" spans="1:18" ht="13.5" thickBot="1" x14ac:dyDescent="0.25">
      <c r="A155" s="133" t="s">
        <v>1365</v>
      </c>
      <c r="B155" s="134" t="s">
        <v>2299</v>
      </c>
      <c r="C155" s="142"/>
      <c r="D155" s="130">
        <v>9001000</v>
      </c>
      <c r="E155" s="130">
        <v>9001000</v>
      </c>
      <c r="F155" s="130">
        <v>9001000</v>
      </c>
      <c r="G155" s="130">
        <v>9001000</v>
      </c>
      <c r="H155" s="130">
        <v>7890000</v>
      </c>
      <c r="I155" s="130">
        <v>7890000</v>
      </c>
      <c r="J155" s="130">
        <v>7890000</v>
      </c>
      <c r="K155" s="130">
        <v>2186000</v>
      </c>
      <c r="L155" s="130">
        <v>2186000</v>
      </c>
      <c r="M155" s="130">
        <v>2186000</v>
      </c>
      <c r="N155" s="130">
        <v>5987000</v>
      </c>
      <c r="O155" s="130">
        <v>5987000</v>
      </c>
      <c r="P155" s="130">
        <v>5987000</v>
      </c>
      <c r="Q155" s="130">
        <v>6801603</v>
      </c>
      <c r="R155" s="127">
        <v>6801603</v>
      </c>
    </row>
    <row r="156" spans="1:18" ht="13.5" thickBot="1" x14ac:dyDescent="0.25">
      <c r="A156" s="135" t="s">
        <v>84</v>
      </c>
      <c r="B156" s="134" t="s">
        <v>1199</v>
      </c>
      <c r="C156" s="134" t="s">
        <v>2078</v>
      </c>
      <c r="D156" s="132">
        <v>5985000</v>
      </c>
      <c r="E156" s="132">
        <v>5985000</v>
      </c>
      <c r="F156" s="132">
        <v>5985000</v>
      </c>
      <c r="G156" s="132">
        <v>5985000</v>
      </c>
      <c r="H156" s="132">
        <v>3000000</v>
      </c>
      <c r="I156" s="132">
        <v>3000000</v>
      </c>
      <c r="J156" s="132">
        <v>3000000</v>
      </c>
      <c r="K156" s="132">
        <v>1122000</v>
      </c>
      <c r="L156" s="132">
        <v>1122000</v>
      </c>
      <c r="M156" s="132">
        <v>1122000</v>
      </c>
      <c r="N156" s="132">
        <v>2689000</v>
      </c>
      <c r="O156" s="132">
        <v>2689000</v>
      </c>
      <c r="P156" s="132">
        <v>2689000</v>
      </c>
      <c r="Q156" s="132">
        <v>4313553</v>
      </c>
      <c r="R156" s="127">
        <v>4313553</v>
      </c>
    </row>
    <row r="157" spans="1:18" ht="13.5" thickBot="1" x14ac:dyDescent="0.25">
      <c r="A157" s="135" t="s">
        <v>85</v>
      </c>
      <c r="B157" s="134" t="s">
        <v>1198</v>
      </c>
      <c r="C157" s="134" t="s">
        <v>2078</v>
      </c>
      <c r="D157" s="130">
        <v>1014000</v>
      </c>
      <c r="E157" s="130">
        <v>1014000</v>
      </c>
      <c r="F157" s="130">
        <v>1014000</v>
      </c>
      <c r="G157" s="130">
        <v>1014000</v>
      </c>
      <c r="H157" s="130">
        <v>716000</v>
      </c>
      <c r="I157" s="130">
        <v>716000</v>
      </c>
      <c r="J157" s="130">
        <v>716000</v>
      </c>
      <c r="K157" s="130">
        <v>822000</v>
      </c>
      <c r="L157" s="130">
        <v>822000</v>
      </c>
      <c r="M157" s="130">
        <v>822000</v>
      </c>
      <c r="N157" s="130">
        <v>1380000</v>
      </c>
      <c r="O157" s="130">
        <v>1380000</v>
      </c>
      <c r="P157" s="130">
        <v>1380000</v>
      </c>
      <c r="Q157" s="130">
        <v>1159201</v>
      </c>
      <c r="R157" s="127">
        <v>1159201</v>
      </c>
    </row>
    <row r="158" spans="1:18" ht="13.5" thickBot="1" x14ac:dyDescent="0.25">
      <c r="A158" s="135" t="s">
        <v>86</v>
      </c>
      <c r="B158" s="134" t="s">
        <v>1197</v>
      </c>
      <c r="C158" s="134" t="s">
        <v>2078</v>
      </c>
      <c r="D158" s="132">
        <v>2002000</v>
      </c>
      <c r="E158" s="132">
        <v>2002000</v>
      </c>
      <c r="F158" s="132">
        <v>2002000</v>
      </c>
      <c r="G158" s="132">
        <v>2002000</v>
      </c>
      <c r="H158" s="132">
        <v>4174000</v>
      </c>
      <c r="I158" s="132">
        <v>4174000</v>
      </c>
      <c r="J158" s="132">
        <v>4174000</v>
      </c>
      <c r="K158" s="132">
        <v>242000</v>
      </c>
      <c r="L158" s="132">
        <v>242000</v>
      </c>
      <c r="M158" s="132">
        <v>242000</v>
      </c>
      <c r="N158" s="132">
        <v>1918000</v>
      </c>
      <c r="O158" s="132">
        <v>1918000</v>
      </c>
      <c r="P158" s="132">
        <v>1918000</v>
      </c>
      <c r="Q158" s="132">
        <v>1328849</v>
      </c>
      <c r="R158" s="127">
        <v>1328849</v>
      </c>
    </row>
    <row r="159" spans="1:18" ht="13.5" thickBot="1" x14ac:dyDescent="0.25">
      <c r="A159" s="133" t="s">
        <v>1366</v>
      </c>
      <c r="B159" s="134" t="s">
        <v>2300</v>
      </c>
      <c r="C159" s="142"/>
      <c r="D159" s="130">
        <v>44126236.170000002</v>
      </c>
      <c r="E159" s="130">
        <v>44126236.170000002</v>
      </c>
      <c r="F159" s="130">
        <v>35085521.609999999</v>
      </c>
      <c r="G159" s="130">
        <v>23111736.370000001</v>
      </c>
      <c r="H159" s="130">
        <v>19528277.390000001</v>
      </c>
      <c r="I159" s="130">
        <v>21115657.09</v>
      </c>
      <c r="J159" s="130">
        <v>22819622.039999999</v>
      </c>
      <c r="K159" s="130">
        <v>22998546.84</v>
      </c>
      <c r="L159" s="130">
        <v>29175215.870000001</v>
      </c>
      <c r="M159" s="130">
        <v>35342084.049999997</v>
      </c>
      <c r="N159" s="130">
        <v>41148009.789999999</v>
      </c>
      <c r="O159" s="130">
        <v>42237647.909999996</v>
      </c>
      <c r="P159" s="130">
        <v>44518494.520000003</v>
      </c>
      <c r="Q159" s="130">
        <v>43895889.659999996</v>
      </c>
      <c r="R159" s="127">
        <v>43895889.659999996</v>
      </c>
    </row>
    <row r="160" spans="1:18" ht="13.5" thickBot="1" x14ac:dyDescent="0.25">
      <c r="A160" s="135" t="s">
        <v>1367</v>
      </c>
      <c r="B160" s="134" t="s">
        <v>2301</v>
      </c>
      <c r="C160" s="142"/>
      <c r="D160" s="132">
        <v>29865122.75</v>
      </c>
      <c r="E160" s="132">
        <v>29865122.75</v>
      </c>
      <c r="F160" s="132">
        <v>20104257.609999999</v>
      </c>
      <c r="G160" s="132">
        <v>7985875.4299999997</v>
      </c>
      <c r="H160" s="132">
        <v>3833123.38</v>
      </c>
      <c r="I160" s="132">
        <v>4864767.68</v>
      </c>
      <c r="J160" s="132">
        <v>5837239.54</v>
      </c>
      <c r="K160" s="132">
        <v>6612292.9199999999</v>
      </c>
      <c r="L160" s="132">
        <v>13236138.529999999</v>
      </c>
      <c r="M160" s="132">
        <v>19543435.530000001</v>
      </c>
      <c r="N160" s="132">
        <v>25659890.300000001</v>
      </c>
      <c r="O160" s="132">
        <v>26617518.829999998</v>
      </c>
      <c r="P160" s="132">
        <v>29017410.199999999</v>
      </c>
      <c r="Q160" s="132">
        <v>27467529.75</v>
      </c>
      <c r="R160" s="127">
        <v>27467529.75</v>
      </c>
    </row>
    <row r="161" spans="1:19" ht="13.5" thickBot="1" x14ac:dyDescent="0.25">
      <c r="A161" s="136" t="s">
        <v>87</v>
      </c>
      <c r="B161" s="134" t="s">
        <v>1196</v>
      </c>
      <c r="C161" s="134" t="s">
        <v>2078</v>
      </c>
      <c r="D161" s="130">
        <v>32350226.859999999</v>
      </c>
      <c r="E161" s="130">
        <v>32350226.859999999</v>
      </c>
      <c r="F161" s="130">
        <v>27486095.629999999</v>
      </c>
      <c r="G161" s="130">
        <v>19618746.52</v>
      </c>
      <c r="H161" s="130">
        <v>14749306.98</v>
      </c>
      <c r="I161" s="130">
        <v>14834384.220000001</v>
      </c>
      <c r="J161" s="130">
        <v>14936673.220000001</v>
      </c>
      <c r="K161" s="130">
        <v>15363055.57</v>
      </c>
      <c r="L161" s="130">
        <v>19529473.129999999</v>
      </c>
      <c r="M161" s="130">
        <v>21943183.309999999</v>
      </c>
      <c r="N161" s="130">
        <v>22221527.18</v>
      </c>
      <c r="O161" s="130">
        <v>21866264.449999999</v>
      </c>
      <c r="P161" s="130">
        <v>24394342.539999999</v>
      </c>
      <c r="Q161" s="130">
        <v>24038518.82</v>
      </c>
      <c r="R161" s="127">
        <v>24038518.82</v>
      </c>
    </row>
    <row r="162" spans="1:19" ht="13.5" thickBot="1" x14ac:dyDescent="0.25">
      <c r="A162" s="136" t="s">
        <v>2091</v>
      </c>
      <c r="B162" s="134" t="s">
        <v>2092</v>
      </c>
      <c r="C162" s="134" t="s">
        <v>2078</v>
      </c>
      <c r="D162" s="132">
        <v>171453.46</v>
      </c>
      <c r="E162" s="132">
        <v>171453.46</v>
      </c>
      <c r="F162" s="132">
        <v>171453.46</v>
      </c>
      <c r="G162" s="132">
        <v>171453.46</v>
      </c>
      <c r="H162" s="132">
        <v>171453.46</v>
      </c>
      <c r="I162" s="132">
        <v>171453.46</v>
      </c>
      <c r="J162" s="132">
        <v>171453.46</v>
      </c>
      <c r="K162" s="132">
        <v>0</v>
      </c>
      <c r="L162" s="132">
        <v>0</v>
      </c>
      <c r="M162" s="132">
        <v>0</v>
      </c>
      <c r="N162" s="132">
        <v>0</v>
      </c>
      <c r="O162" s="132">
        <v>0</v>
      </c>
      <c r="P162" s="132">
        <v>0</v>
      </c>
      <c r="Q162" s="132">
        <v>0</v>
      </c>
      <c r="R162" s="127">
        <v>0</v>
      </c>
    </row>
    <row r="163" spans="1:19" ht="13.5" thickBot="1" x14ac:dyDescent="0.25">
      <c r="A163" s="136" t="s">
        <v>88</v>
      </c>
      <c r="B163" s="134" t="s">
        <v>1195</v>
      </c>
      <c r="C163" s="134" t="s">
        <v>2078</v>
      </c>
      <c r="D163" s="130">
        <v>2068807.75</v>
      </c>
      <c r="E163" s="130">
        <v>2068807.75</v>
      </c>
      <c r="F163" s="130">
        <v>1589473.47</v>
      </c>
      <c r="G163" s="130">
        <v>1159042.43</v>
      </c>
      <c r="H163" s="130">
        <v>1370421.56</v>
      </c>
      <c r="I163" s="130">
        <v>1326561.03</v>
      </c>
      <c r="J163" s="130">
        <v>1326561.03</v>
      </c>
      <c r="K163" s="130">
        <v>1326561.03</v>
      </c>
      <c r="L163" s="130">
        <v>1672172.53</v>
      </c>
      <c r="M163" s="130">
        <v>1974346.69</v>
      </c>
      <c r="N163" s="130">
        <v>2226389.4500000002</v>
      </c>
      <c r="O163" s="130">
        <v>2073995.56</v>
      </c>
      <c r="P163" s="130">
        <v>2057755.54</v>
      </c>
      <c r="Q163" s="130">
        <v>2111977.5299999998</v>
      </c>
      <c r="R163" s="127">
        <v>2111977.5299999998</v>
      </c>
    </row>
    <row r="164" spans="1:19" ht="13.5" thickBot="1" x14ac:dyDescent="0.25">
      <c r="A164" s="136" t="s">
        <v>1368</v>
      </c>
      <c r="B164" s="134" t="s">
        <v>1369</v>
      </c>
      <c r="C164" s="134" t="s">
        <v>2078</v>
      </c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2">
        <v>0</v>
      </c>
      <c r="Q164" s="132">
        <v>0</v>
      </c>
      <c r="R164" s="127">
        <v>0</v>
      </c>
    </row>
    <row r="165" spans="1:19" ht="13.5" thickBot="1" x14ac:dyDescent="0.25">
      <c r="A165" s="136" t="s">
        <v>89</v>
      </c>
      <c r="B165" s="134" t="s">
        <v>1194</v>
      </c>
      <c r="C165" s="134" t="s">
        <v>2078</v>
      </c>
      <c r="D165" s="130">
        <v>1336656.18</v>
      </c>
      <c r="E165" s="130">
        <v>1336656.18</v>
      </c>
      <c r="F165" s="130">
        <v>1267359.4099999999</v>
      </c>
      <c r="G165" s="130">
        <v>779674.5</v>
      </c>
      <c r="H165" s="130">
        <v>673581.37</v>
      </c>
      <c r="I165" s="130">
        <v>626046.56000000006</v>
      </c>
      <c r="J165" s="130">
        <v>602998.94999999995</v>
      </c>
      <c r="K165" s="130">
        <v>608266.09</v>
      </c>
      <c r="L165" s="130">
        <v>656430.68000000005</v>
      </c>
      <c r="M165" s="130">
        <v>665987.52</v>
      </c>
      <c r="N165" s="130">
        <v>724552.16</v>
      </c>
      <c r="O165" s="130">
        <v>708178.88</v>
      </c>
      <c r="P165" s="130">
        <v>685280.71</v>
      </c>
      <c r="Q165" s="130">
        <v>661401.43999999994</v>
      </c>
      <c r="R165" s="127">
        <v>661401.43999999994</v>
      </c>
    </row>
    <row r="166" spans="1:19" ht="13.5" thickBot="1" x14ac:dyDescent="0.25">
      <c r="A166" s="136" t="s">
        <v>90</v>
      </c>
      <c r="B166" s="134" t="s">
        <v>1193</v>
      </c>
      <c r="C166" s="134" t="s">
        <v>2078</v>
      </c>
      <c r="D166" s="132">
        <v>0</v>
      </c>
      <c r="E166" s="132">
        <v>0</v>
      </c>
      <c r="F166" s="132">
        <v>0</v>
      </c>
      <c r="G166" s="132">
        <v>0</v>
      </c>
      <c r="H166" s="132">
        <v>0</v>
      </c>
      <c r="I166" s="132">
        <v>0</v>
      </c>
      <c r="J166" s="132">
        <v>0</v>
      </c>
      <c r="K166" s="132">
        <v>0</v>
      </c>
      <c r="L166" s="132">
        <v>0</v>
      </c>
      <c r="M166" s="132">
        <v>0</v>
      </c>
      <c r="N166" s="132">
        <v>0</v>
      </c>
      <c r="O166" s="132">
        <v>0</v>
      </c>
      <c r="P166" s="132">
        <v>0</v>
      </c>
      <c r="Q166" s="132">
        <v>0</v>
      </c>
      <c r="R166" s="127">
        <v>0</v>
      </c>
    </row>
    <row r="167" spans="1:19" ht="13.5" thickBot="1" x14ac:dyDescent="0.25">
      <c r="A167" s="136" t="s">
        <v>91</v>
      </c>
      <c r="B167" s="134" t="s">
        <v>1192</v>
      </c>
      <c r="C167" s="134" t="s">
        <v>2078</v>
      </c>
      <c r="D167" s="130">
        <v>2363939.4300000002</v>
      </c>
      <c r="E167" s="130">
        <v>2363939.4300000002</v>
      </c>
      <c r="F167" s="130">
        <v>2255550.71</v>
      </c>
      <c r="G167" s="130">
        <v>1070824.51</v>
      </c>
      <c r="H167" s="130">
        <v>650807.6</v>
      </c>
      <c r="I167" s="130">
        <v>628824.43000000005</v>
      </c>
      <c r="J167" s="130">
        <v>855104.26</v>
      </c>
      <c r="K167" s="130">
        <v>936816.7</v>
      </c>
      <c r="L167" s="130">
        <v>1185668.28</v>
      </c>
      <c r="M167" s="130">
        <v>1457490.82</v>
      </c>
      <c r="N167" s="130">
        <v>1560521.08</v>
      </c>
      <c r="O167" s="130">
        <v>1969079.94</v>
      </c>
      <c r="P167" s="130">
        <v>2095571.41</v>
      </c>
      <c r="Q167" s="130">
        <v>2052584.65</v>
      </c>
      <c r="R167" s="127">
        <v>2052584.65</v>
      </c>
    </row>
    <row r="168" spans="1:19" ht="13.5" thickBot="1" x14ac:dyDescent="0.25">
      <c r="A168" s="136" t="s">
        <v>92</v>
      </c>
      <c r="B168" s="134" t="s">
        <v>1191</v>
      </c>
      <c r="C168" s="134" t="s">
        <v>2078</v>
      </c>
      <c r="D168" s="132">
        <v>-8425960.9299999997</v>
      </c>
      <c r="E168" s="132">
        <v>-8425960.9299999997</v>
      </c>
      <c r="F168" s="132">
        <v>-12665675.07</v>
      </c>
      <c r="G168" s="132">
        <v>-14813865.99</v>
      </c>
      <c r="H168" s="132">
        <v>-13782447.59</v>
      </c>
      <c r="I168" s="132">
        <v>-12722502.02</v>
      </c>
      <c r="J168" s="132">
        <v>-12055551.380000001</v>
      </c>
      <c r="K168" s="132">
        <v>-11622406.470000001</v>
      </c>
      <c r="L168" s="132">
        <v>-9807606.0899999999</v>
      </c>
      <c r="M168" s="132">
        <v>-6497572.8099999996</v>
      </c>
      <c r="N168" s="132">
        <v>-1073099.57</v>
      </c>
      <c r="O168" s="132">
        <v>0</v>
      </c>
      <c r="P168" s="132">
        <v>-215540</v>
      </c>
      <c r="Q168" s="132">
        <v>-1396952.69</v>
      </c>
      <c r="R168" s="127">
        <v>-1396952.69</v>
      </c>
    </row>
    <row r="169" spans="1:19" ht="15.75" thickBot="1" x14ac:dyDescent="0.3">
      <c r="A169" s="172" t="s">
        <v>1370</v>
      </c>
      <c r="B169" s="134" t="s">
        <v>2302</v>
      </c>
      <c r="C169" s="142"/>
      <c r="D169" s="130">
        <v>14261113.42</v>
      </c>
      <c r="E169" s="130">
        <v>14261113.42</v>
      </c>
      <c r="F169" s="130">
        <v>14981264</v>
      </c>
      <c r="G169" s="130">
        <v>15125860.939999999</v>
      </c>
      <c r="H169" s="130">
        <v>15695154.01</v>
      </c>
      <c r="I169" s="130">
        <v>16250889.41</v>
      </c>
      <c r="J169" s="130">
        <v>16982382.5</v>
      </c>
      <c r="K169" s="130">
        <v>16386253.92</v>
      </c>
      <c r="L169" s="130">
        <v>15939077.34</v>
      </c>
      <c r="M169" s="130">
        <v>15798648.52</v>
      </c>
      <c r="N169" s="130">
        <v>15488119.49</v>
      </c>
      <c r="O169" s="130">
        <v>15620129.08</v>
      </c>
      <c r="P169" s="130">
        <v>15501084.32</v>
      </c>
      <c r="Q169" s="130">
        <v>16428359.91</v>
      </c>
      <c r="R169" s="127">
        <v>16428359.91</v>
      </c>
      <c r="S169" s="165" t="s">
        <v>2303</v>
      </c>
    </row>
    <row r="170" spans="1:19" ht="13.5" thickBot="1" x14ac:dyDescent="0.25">
      <c r="A170" s="136" t="s">
        <v>93</v>
      </c>
      <c r="B170" s="134" t="s">
        <v>1190</v>
      </c>
      <c r="C170" s="134" t="s">
        <v>2078</v>
      </c>
      <c r="D170" s="132">
        <v>13071435.18</v>
      </c>
      <c r="E170" s="132">
        <v>13071435.18</v>
      </c>
      <c r="F170" s="132">
        <v>13698939.1</v>
      </c>
      <c r="G170" s="132">
        <v>13879292.68</v>
      </c>
      <c r="H170" s="132">
        <v>14645372.99</v>
      </c>
      <c r="I170" s="132">
        <v>14833533.25</v>
      </c>
      <c r="J170" s="132">
        <v>15591060.73</v>
      </c>
      <c r="K170" s="132">
        <v>15111923.279999999</v>
      </c>
      <c r="L170" s="132">
        <v>14478745.24</v>
      </c>
      <c r="M170" s="132">
        <v>14324181.939999999</v>
      </c>
      <c r="N170" s="132">
        <v>14029405.98</v>
      </c>
      <c r="O170" s="132">
        <v>14001989.960000001</v>
      </c>
      <c r="P170" s="132">
        <v>13927727.98</v>
      </c>
      <c r="Q170" s="132">
        <v>14850420.390000001</v>
      </c>
      <c r="R170" s="127">
        <v>14850420.390000001</v>
      </c>
    </row>
    <row r="171" spans="1:19" ht="15.75" thickBot="1" x14ac:dyDescent="0.3">
      <c r="A171" s="173" t="s">
        <v>94</v>
      </c>
      <c r="B171" s="134" t="s">
        <v>1189</v>
      </c>
      <c r="C171" s="134" t="s">
        <v>2078</v>
      </c>
      <c r="D171" s="130">
        <v>879462.59</v>
      </c>
      <c r="E171" s="130">
        <v>879462.59</v>
      </c>
      <c r="F171" s="130">
        <v>941824.76</v>
      </c>
      <c r="G171" s="130">
        <v>943527.5</v>
      </c>
      <c r="H171" s="130">
        <v>871187.93</v>
      </c>
      <c r="I171" s="130">
        <v>854951.34</v>
      </c>
      <c r="J171" s="130">
        <v>815707.05</v>
      </c>
      <c r="K171" s="130">
        <v>875428.46</v>
      </c>
      <c r="L171" s="130">
        <v>838792.95</v>
      </c>
      <c r="M171" s="130">
        <v>829872.16</v>
      </c>
      <c r="N171" s="130">
        <v>943400.43</v>
      </c>
      <c r="O171" s="130">
        <v>1060739.0900000001</v>
      </c>
      <c r="P171" s="130">
        <v>967132.68</v>
      </c>
      <c r="Q171" s="130">
        <v>944229.69</v>
      </c>
      <c r="R171" s="127">
        <v>944229.69</v>
      </c>
      <c r="S171" s="165" t="s">
        <v>2304</v>
      </c>
    </row>
    <row r="172" spans="1:19" ht="13.5" thickBot="1" x14ac:dyDescent="0.25">
      <c r="A172" s="136" t="s">
        <v>95</v>
      </c>
      <c r="B172" s="134" t="s">
        <v>1188</v>
      </c>
      <c r="C172" s="134" t="s">
        <v>2078</v>
      </c>
      <c r="D172" s="132">
        <v>0</v>
      </c>
      <c r="E172" s="132">
        <v>0</v>
      </c>
      <c r="F172" s="132">
        <v>0</v>
      </c>
      <c r="G172" s="132">
        <v>0</v>
      </c>
      <c r="H172" s="132">
        <v>0</v>
      </c>
      <c r="I172" s="132">
        <v>0</v>
      </c>
      <c r="J172" s="132">
        <v>0</v>
      </c>
      <c r="K172" s="132">
        <v>0</v>
      </c>
      <c r="L172" s="132">
        <v>0</v>
      </c>
      <c r="M172" s="132">
        <v>0</v>
      </c>
      <c r="N172" s="132">
        <v>0</v>
      </c>
      <c r="O172" s="132">
        <v>0</v>
      </c>
      <c r="P172" s="132">
        <v>0</v>
      </c>
      <c r="Q172" s="132">
        <v>0</v>
      </c>
      <c r="R172" s="127">
        <v>0</v>
      </c>
    </row>
    <row r="173" spans="1:19" ht="13.5" thickBot="1" x14ac:dyDescent="0.25">
      <c r="A173" s="136" t="s">
        <v>96</v>
      </c>
      <c r="B173" s="134" t="s">
        <v>1187</v>
      </c>
      <c r="C173" s="134" t="s">
        <v>2078</v>
      </c>
      <c r="D173" s="130">
        <v>0</v>
      </c>
      <c r="E173" s="130">
        <v>0</v>
      </c>
      <c r="F173" s="130">
        <v>0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0</v>
      </c>
      <c r="M173" s="130">
        <v>0</v>
      </c>
      <c r="N173" s="130">
        <v>0</v>
      </c>
      <c r="O173" s="130">
        <v>0</v>
      </c>
      <c r="P173" s="130">
        <v>0</v>
      </c>
      <c r="Q173" s="130">
        <v>0</v>
      </c>
      <c r="R173" s="127">
        <v>0</v>
      </c>
    </row>
    <row r="174" spans="1:19" ht="13.5" thickBot="1" x14ac:dyDescent="0.25">
      <c r="A174" s="136" t="s">
        <v>97</v>
      </c>
      <c r="B174" s="134" t="s">
        <v>1186</v>
      </c>
      <c r="C174" s="134" t="s">
        <v>2078</v>
      </c>
      <c r="D174" s="132">
        <v>184970.67</v>
      </c>
      <c r="E174" s="132">
        <v>184970.67</v>
      </c>
      <c r="F174" s="132">
        <v>265234.71000000002</v>
      </c>
      <c r="G174" s="132">
        <v>268283</v>
      </c>
      <c r="H174" s="132">
        <v>174386.74</v>
      </c>
      <c r="I174" s="132">
        <v>281341.5</v>
      </c>
      <c r="J174" s="132">
        <v>310589.76</v>
      </c>
      <c r="K174" s="132">
        <v>156799.45000000001</v>
      </c>
      <c r="L174" s="132">
        <v>289783.44</v>
      </c>
      <c r="M174" s="132">
        <v>311066.98</v>
      </c>
      <c r="N174" s="132">
        <v>195697.22</v>
      </c>
      <c r="O174" s="132">
        <v>263696.15999999997</v>
      </c>
      <c r="P174" s="132">
        <v>307093.84999999998</v>
      </c>
      <c r="Q174" s="132">
        <v>111334.87</v>
      </c>
      <c r="R174" s="127">
        <v>111334.87</v>
      </c>
    </row>
    <row r="175" spans="1:19" ht="13.5" thickBot="1" x14ac:dyDescent="0.25">
      <c r="A175" s="136" t="s">
        <v>2093</v>
      </c>
      <c r="B175" s="134" t="s">
        <v>2094</v>
      </c>
      <c r="C175" s="134" t="s">
        <v>2078</v>
      </c>
      <c r="D175" s="130">
        <v>-182601.87</v>
      </c>
      <c r="E175" s="130">
        <v>-182601.87</v>
      </c>
      <c r="F175" s="130">
        <v>-182607.87</v>
      </c>
      <c r="G175" s="130">
        <v>-182601.87</v>
      </c>
      <c r="H175" s="130">
        <v>-182601.87</v>
      </c>
      <c r="I175" s="130">
        <v>0</v>
      </c>
      <c r="J175" s="130">
        <v>0</v>
      </c>
      <c r="K175" s="130">
        <v>0</v>
      </c>
      <c r="L175" s="130">
        <v>0</v>
      </c>
      <c r="M175" s="130">
        <v>0</v>
      </c>
      <c r="N175" s="130">
        <v>0</v>
      </c>
      <c r="O175" s="130">
        <v>0</v>
      </c>
      <c r="P175" s="130">
        <v>-55105.36</v>
      </c>
      <c r="Q175" s="130">
        <v>0</v>
      </c>
      <c r="R175" s="127">
        <v>0</v>
      </c>
    </row>
    <row r="176" spans="1:19" ht="13.5" thickBot="1" x14ac:dyDescent="0.25">
      <c r="A176" s="136" t="s">
        <v>2095</v>
      </c>
      <c r="B176" s="134" t="s">
        <v>1185</v>
      </c>
      <c r="C176" s="134" t="s">
        <v>2078</v>
      </c>
      <c r="D176" s="132">
        <v>-18671.599999999999</v>
      </c>
      <c r="E176" s="132">
        <v>-18671.599999999999</v>
      </c>
      <c r="F176" s="132">
        <v>-18671.599999999999</v>
      </c>
      <c r="G176" s="132">
        <v>-18671.599999999999</v>
      </c>
      <c r="H176" s="132">
        <v>-18671.599999999999</v>
      </c>
      <c r="I176" s="132">
        <v>-18671.599999999999</v>
      </c>
      <c r="J176" s="132">
        <v>-18671.599999999999</v>
      </c>
      <c r="K176" s="132">
        <v>-18671.599999999999</v>
      </c>
      <c r="L176" s="132">
        <v>-18671.599999999999</v>
      </c>
      <c r="M176" s="132">
        <v>-5222.6000000000004</v>
      </c>
      <c r="N176" s="132">
        <v>-5222.6000000000004</v>
      </c>
      <c r="O176" s="132">
        <v>-5222.6000000000004</v>
      </c>
      <c r="P176" s="132">
        <v>-5222.6000000000004</v>
      </c>
      <c r="Q176" s="132">
        <v>-5222.6000000000004</v>
      </c>
      <c r="R176" s="127">
        <v>-5222.6000000000004</v>
      </c>
    </row>
    <row r="177" spans="1:18" ht="13.5" thickBot="1" x14ac:dyDescent="0.25">
      <c r="A177" s="136" t="s">
        <v>98</v>
      </c>
      <c r="B177" s="134" t="s">
        <v>1184</v>
      </c>
      <c r="C177" s="134" t="s">
        <v>2078</v>
      </c>
      <c r="D177" s="130">
        <v>194666.09</v>
      </c>
      <c r="E177" s="130">
        <v>194666.09</v>
      </c>
      <c r="F177" s="130">
        <v>152276.32999999999</v>
      </c>
      <c r="G177" s="130">
        <v>110205.77</v>
      </c>
      <c r="H177" s="130">
        <v>80115.850000000006</v>
      </c>
      <c r="I177" s="130">
        <v>174587.08</v>
      </c>
      <c r="J177" s="130">
        <v>161116.84</v>
      </c>
      <c r="K177" s="130">
        <v>146992.24</v>
      </c>
      <c r="L177" s="130">
        <v>240581.12</v>
      </c>
      <c r="M177" s="130">
        <v>229494.24</v>
      </c>
      <c r="N177" s="130">
        <v>217364.64</v>
      </c>
      <c r="O177" s="130">
        <v>193850.23999999999</v>
      </c>
      <c r="P177" s="130">
        <v>166845.92000000001</v>
      </c>
      <c r="Q177" s="130">
        <v>244378.47</v>
      </c>
      <c r="R177" s="127">
        <v>244378.47</v>
      </c>
    </row>
    <row r="178" spans="1:18" ht="13.5" thickBot="1" x14ac:dyDescent="0.25">
      <c r="A178" s="136" t="s">
        <v>99</v>
      </c>
      <c r="B178" s="134" t="s">
        <v>1183</v>
      </c>
      <c r="C178" s="134" t="s">
        <v>2078</v>
      </c>
      <c r="D178" s="132">
        <v>31312.87</v>
      </c>
      <c r="E178" s="132">
        <v>31312.87</v>
      </c>
      <c r="F178" s="132">
        <v>31312.87</v>
      </c>
      <c r="G178" s="132">
        <v>31312.87</v>
      </c>
      <c r="H178" s="132">
        <v>31312.87</v>
      </c>
      <c r="I178" s="132">
        <v>31312.87</v>
      </c>
      <c r="J178" s="132">
        <v>31312.87</v>
      </c>
      <c r="K178" s="132">
        <v>31312.87</v>
      </c>
      <c r="L178" s="132">
        <v>31312.87</v>
      </c>
      <c r="M178" s="132">
        <v>31312.87</v>
      </c>
      <c r="N178" s="132">
        <v>31312.87</v>
      </c>
      <c r="O178" s="132">
        <v>31312.87</v>
      </c>
      <c r="P178" s="132">
        <v>31312.87</v>
      </c>
      <c r="Q178" s="132">
        <v>45777.48</v>
      </c>
      <c r="R178" s="127">
        <v>45777.48</v>
      </c>
    </row>
    <row r="179" spans="1:18" ht="13.5" thickBot="1" x14ac:dyDescent="0.25">
      <c r="A179" s="136" t="s">
        <v>100</v>
      </c>
      <c r="B179" s="134" t="s">
        <v>1182</v>
      </c>
      <c r="C179" s="134" t="s">
        <v>2078</v>
      </c>
      <c r="D179" s="130">
        <v>20397.240000000002</v>
      </c>
      <c r="E179" s="130">
        <v>20397.240000000002</v>
      </c>
      <c r="F179" s="130">
        <v>13066.38</v>
      </c>
      <c r="G179" s="130">
        <v>12515.21</v>
      </c>
      <c r="H179" s="130">
        <v>12963.62</v>
      </c>
      <c r="I179" s="130">
        <v>11176.93</v>
      </c>
      <c r="J179" s="130">
        <v>10422.84</v>
      </c>
      <c r="K179" s="130">
        <v>5620.94</v>
      </c>
      <c r="L179" s="130">
        <v>7108.52</v>
      </c>
      <c r="M179" s="130">
        <v>7014.98</v>
      </c>
      <c r="N179" s="130">
        <v>5415.87</v>
      </c>
      <c r="O179" s="130">
        <v>3856.04</v>
      </c>
      <c r="P179" s="130">
        <v>40575.07</v>
      </c>
      <c r="Q179" s="130">
        <v>77061.990000000005</v>
      </c>
      <c r="R179" s="127">
        <v>77061.990000000005</v>
      </c>
    </row>
    <row r="180" spans="1:18" ht="13.5" thickBot="1" x14ac:dyDescent="0.25">
      <c r="A180" s="136" t="s">
        <v>101</v>
      </c>
      <c r="B180" s="134" t="s">
        <v>1181</v>
      </c>
      <c r="C180" s="134" t="s">
        <v>2078</v>
      </c>
      <c r="D180" s="132">
        <v>80142.25</v>
      </c>
      <c r="E180" s="132">
        <v>80142.25</v>
      </c>
      <c r="F180" s="132">
        <v>79889.320000000007</v>
      </c>
      <c r="G180" s="132">
        <v>81997.38</v>
      </c>
      <c r="H180" s="132">
        <v>81087.48</v>
      </c>
      <c r="I180" s="132">
        <v>82658.039999999994</v>
      </c>
      <c r="J180" s="132">
        <v>80844.009999999995</v>
      </c>
      <c r="K180" s="132">
        <v>76848.28</v>
      </c>
      <c r="L180" s="132">
        <v>71424.800000000003</v>
      </c>
      <c r="M180" s="132">
        <v>70927.95</v>
      </c>
      <c r="N180" s="132">
        <v>70745.08</v>
      </c>
      <c r="O180" s="132">
        <v>69907.320000000007</v>
      </c>
      <c r="P180" s="132">
        <v>120723.91</v>
      </c>
      <c r="Q180" s="132">
        <v>160379.62</v>
      </c>
      <c r="R180" s="127">
        <v>160379.62</v>
      </c>
    </row>
    <row r="181" spans="1:18" ht="13.5" thickBot="1" x14ac:dyDescent="0.25">
      <c r="A181" s="136" t="s">
        <v>102</v>
      </c>
      <c r="B181" s="134" t="s">
        <v>1180</v>
      </c>
      <c r="C181" s="134" t="s">
        <v>2078</v>
      </c>
      <c r="D181" s="130">
        <v>0</v>
      </c>
      <c r="E181" s="130">
        <v>0</v>
      </c>
      <c r="F181" s="130">
        <v>0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0</v>
      </c>
      <c r="M181" s="130">
        <v>0</v>
      </c>
      <c r="N181" s="130">
        <v>0</v>
      </c>
      <c r="O181" s="130">
        <v>0</v>
      </c>
      <c r="P181" s="130">
        <v>0</v>
      </c>
      <c r="Q181" s="130">
        <v>0</v>
      </c>
      <c r="R181" s="127">
        <v>0</v>
      </c>
    </row>
    <row r="182" spans="1:18" ht="13.5" thickBot="1" x14ac:dyDescent="0.25">
      <c r="A182" s="136" t="s">
        <v>103</v>
      </c>
      <c r="B182" s="134" t="s">
        <v>1179</v>
      </c>
      <c r="C182" s="134" t="s">
        <v>2078</v>
      </c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2">
        <v>0</v>
      </c>
      <c r="Q182" s="132">
        <v>0</v>
      </c>
      <c r="R182" s="127">
        <v>0</v>
      </c>
    </row>
    <row r="183" spans="1:18" ht="13.5" thickBot="1" x14ac:dyDescent="0.25">
      <c r="A183" s="136" t="s">
        <v>104</v>
      </c>
      <c r="B183" s="134" t="s">
        <v>1178</v>
      </c>
      <c r="C183" s="134" t="s">
        <v>2078</v>
      </c>
      <c r="D183" s="130">
        <v>0</v>
      </c>
      <c r="E183" s="130">
        <v>0</v>
      </c>
      <c r="F183" s="130">
        <v>0</v>
      </c>
      <c r="G183" s="130">
        <v>0</v>
      </c>
      <c r="H183" s="130">
        <v>0</v>
      </c>
      <c r="I183" s="130">
        <v>0</v>
      </c>
      <c r="J183" s="130">
        <v>0</v>
      </c>
      <c r="K183" s="130">
        <v>0</v>
      </c>
      <c r="L183" s="130">
        <v>0</v>
      </c>
      <c r="M183" s="130">
        <v>0</v>
      </c>
      <c r="N183" s="130">
        <v>0</v>
      </c>
      <c r="O183" s="130">
        <v>0</v>
      </c>
      <c r="P183" s="130">
        <v>0</v>
      </c>
      <c r="Q183" s="130">
        <v>0</v>
      </c>
      <c r="R183" s="127">
        <v>0</v>
      </c>
    </row>
    <row r="184" spans="1:18" ht="13.5" thickBot="1" x14ac:dyDescent="0.25">
      <c r="A184" s="136" t="s">
        <v>105</v>
      </c>
      <c r="B184" s="134" t="s">
        <v>1177</v>
      </c>
      <c r="C184" s="134" t="s">
        <v>2078</v>
      </c>
      <c r="D184" s="132">
        <v>0</v>
      </c>
      <c r="E184" s="132">
        <v>0</v>
      </c>
      <c r="F184" s="132">
        <v>0</v>
      </c>
      <c r="G184" s="132">
        <v>0</v>
      </c>
      <c r="H184" s="132">
        <v>0</v>
      </c>
      <c r="I184" s="132">
        <v>0</v>
      </c>
      <c r="J184" s="132">
        <v>0</v>
      </c>
      <c r="K184" s="132">
        <v>0</v>
      </c>
      <c r="L184" s="132">
        <v>0</v>
      </c>
      <c r="M184" s="132">
        <v>0</v>
      </c>
      <c r="N184" s="132">
        <v>0</v>
      </c>
      <c r="O184" s="132">
        <v>0</v>
      </c>
      <c r="P184" s="132">
        <v>0</v>
      </c>
      <c r="Q184" s="132">
        <v>0</v>
      </c>
      <c r="R184" s="127">
        <v>0</v>
      </c>
    </row>
    <row r="185" spans="1:18" ht="13.5" thickBot="1" x14ac:dyDescent="0.25">
      <c r="A185" s="133" t="s">
        <v>1372</v>
      </c>
      <c r="B185" s="134" t="s">
        <v>2305</v>
      </c>
      <c r="C185" s="142"/>
      <c r="D185" s="130">
        <v>25347325.850000001</v>
      </c>
      <c r="E185" s="130">
        <v>25347325.850000001</v>
      </c>
      <c r="F185" s="130">
        <v>27102985.649999999</v>
      </c>
      <c r="G185" s="130">
        <v>25641004.370000001</v>
      </c>
      <c r="H185" s="130">
        <v>19473971.109999999</v>
      </c>
      <c r="I185" s="130">
        <v>20485216.289999999</v>
      </c>
      <c r="J185" s="130">
        <v>18276966.780000001</v>
      </c>
      <c r="K185" s="130">
        <v>18259406.539999999</v>
      </c>
      <c r="L185" s="130">
        <v>21033322.16</v>
      </c>
      <c r="M185" s="130">
        <v>21012638.100000001</v>
      </c>
      <c r="N185" s="130">
        <v>17518858.739999998</v>
      </c>
      <c r="O185" s="130">
        <v>22348042.789999999</v>
      </c>
      <c r="P185" s="130">
        <v>36406254.039999999</v>
      </c>
      <c r="Q185" s="130">
        <v>32910154.43</v>
      </c>
      <c r="R185" s="127">
        <v>32910154.43</v>
      </c>
    </row>
    <row r="186" spans="1:18" ht="13.5" thickBot="1" x14ac:dyDescent="0.25">
      <c r="A186" s="135" t="s">
        <v>1373</v>
      </c>
      <c r="B186" s="134" t="s">
        <v>2306</v>
      </c>
      <c r="C186" s="142"/>
      <c r="D186" s="132">
        <v>21211764.75</v>
      </c>
      <c r="E186" s="132">
        <v>21211764.75</v>
      </c>
      <c r="F186" s="132">
        <v>22487859.859999999</v>
      </c>
      <c r="G186" s="132">
        <v>20377854.359999999</v>
      </c>
      <c r="H186" s="132">
        <v>13895071.359999999</v>
      </c>
      <c r="I186" s="132">
        <v>14654629.5</v>
      </c>
      <c r="J186" s="132">
        <v>12396319.560000001</v>
      </c>
      <c r="K186" s="132">
        <v>6560191.46</v>
      </c>
      <c r="L186" s="132">
        <v>9968072.3499999996</v>
      </c>
      <c r="M186" s="132">
        <v>9909583.9100000001</v>
      </c>
      <c r="N186" s="132">
        <v>7002353.6699999999</v>
      </c>
      <c r="O186" s="132">
        <v>11950882.33</v>
      </c>
      <c r="P186" s="132">
        <v>26248812.120000001</v>
      </c>
      <c r="Q186" s="132">
        <v>22596373.600000001</v>
      </c>
      <c r="R186" s="127">
        <v>22596373.600000001</v>
      </c>
    </row>
    <row r="187" spans="1:18" ht="13.5" thickBot="1" x14ac:dyDescent="0.25">
      <c r="A187" s="136" t="s">
        <v>106</v>
      </c>
      <c r="B187" s="134" t="s">
        <v>1176</v>
      </c>
      <c r="C187" s="134" t="s">
        <v>2078</v>
      </c>
      <c r="D187" s="130">
        <v>403970.85</v>
      </c>
      <c r="E187" s="130">
        <v>403970.85</v>
      </c>
      <c r="F187" s="130">
        <v>266353.90000000002</v>
      </c>
      <c r="G187" s="130">
        <v>280309.74</v>
      </c>
      <c r="H187" s="130">
        <v>212895.13</v>
      </c>
      <c r="I187" s="130">
        <v>130543.09</v>
      </c>
      <c r="J187" s="130">
        <v>83935.679999999993</v>
      </c>
      <c r="K187" s="130">
        <v>0</v>
      </c>
      <c r="L187" s="130">
        <v>0</v>
      </c>
      <c r="M187" s="130">
        <v>2193.75</v>
      </c>
      <c r="N187" s="130">
        <v>8369.44</v>
      </c>
      <c r="O187" s="130">
        <v>23821.25</v>
      </c>
      <c r="P187" s="130">
        <v>53324</v>
      </c>
      <c r="Q187" s="130">
        <v>65258.95</v>
      </c>
      <c r="R187" s="127">
        <v>65258.95</v>
      </c>
    </row>
    <row r="188" spans="1:18" ht="13.5" thickBot="1" x14ac:dyDescent="0.25">
      <c r="A188" s="136" t="s">
        <v>1993</v>
      </c>
      <c r="B188" s="134" t="s">
        <v>1175</v>
      </c>
      <c r="C188" s="134" t="s">
        <v>2078</v>
      </c>
      <c r="D188" s="132">
        <v>0</v>
      </c>
      <c r="E188" s="132">
        <v>0</v>
      </c>
      <c r="F188" s="132">
        <v>0</v>
      </c>
      <c r="G188" s="132">
        <v>0</v>
      </c>
      <c r="H188" s="132">
        <v>0</v>
      </c>
      <c r="I188" s="132">
        <v>0</v>
      </c>
      <c r="J188" s="132">
        <v>0</v>
      </c>
      <c r="K188" s="132">
        <v>0</v>
      </c>
      <c r="L188" s="132">
        <v>0</v>
      </c>
      <c r="M188" s="132">
        <v>0</v>
      </c>
      <c r="N188" s="132">
        <v>0</v>
      </c>
      <c r="O188" s="132">
        <v>0</v>
      </c>
      <c r="P188" s="132">
        <v>0</v>
      </c>
      <c r="Q188" s="132">
        <v>0</v>
      </c>
      <c r="R188" s="127">
        <v>0</v>
      </c>
    </row>
    <row r="189" spans="1:18" ht="13.5" thickBot="1" x14ac:dyDescent="0.25">
      <c r="A189" s="136" t="s">
        <v>107</v>
      </c>
      <c r="B189" s="134" t="s">
        <v>1174</v>
      </c>
      <c r="C189" s="134" t="s">
        <v>2078</v>
      </c>
      <c r="D189" s="130">
        <v>0</v>
      </c>
      <c r="E189" s="130">
        <v>0</v>
      </c>
      <c r="F189" s="130">
        <v>0</v>
      </c>
      <c r="G189" s="130">
        <v>0</v>
      </c>
      <c r="H189" s="130">
        <v>0</v>
      </c>
      <c r="I189" s="130">
        <v>0</v>
      </c>
      <c r="J189" s="130">
        <v>0</v>
      </c>
      <c r="K189" s="130">
        <v>0</v>
      </c>
      <c r="L189" s="130">
        <v>0</v>
      </c>
      <c r="M189" s="130">
        <v>0</v>
      </c>
      <c r="N189" s="130">
        <v>0</v>
      </c>
      <c r="O189" s="130">
        <v>0</v>
      </c>
      <c r="P189" s="130">
        <v>0</v>
      </c>
      <c r="Q189" s="130">
        <v>0</v>
      </c>
      <c r="R189" s="127">
        <v>0</v>
      </c>
    </row>
    <row r="190" spans="1:18" ht="13.5" thickBot="1" x14ac:dyDescent="0.25">
      <c r="A190" s="136" t="s">
        <v>108</v>
      </c>
      <c r="B190" s="134" t="s">
        <v>1173</v>
      </c>
      <c r="C190" s="134" t="s">
        <v>2078</v>
      </c>
      <c r="D190" s="132">
        <v>11822407.140000001</v>
      </c>
      <c r="E190" s="132">
        <v>11822407.140000001</v>
      </c>
      <c r="F190" s="132">
        <v>9852005.9499999993</v>
      </c>
      <c r="G190" s="132">
        <v>7881604.7599999998</v>
      </c>
      <c r="H190" s="132">
        <v>5859578.5700000003</v>
      </c>
      <c r="I190" s="132">
        <v>3940802.38</v>
      </c>
      <c r="J190" s="132">
        <v>1970401.19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2">
        <v>13999523.82</v>
      </c>
      <c r="Q190" s="132">
        <v>12053469.74</v>
      </c>
      <c r="R190" s="127">
        <v>12053469.74</v>
      </c>
    </row>
    <row r="191" spans="1:18" ht="13.5" thickBot="1" x14ac:dyDescent="0.25">
      <c r="A191" s="136" t="s">
        <v>109</v>
      </c>
      <c r="B191" s="134" t="s">
        <v>1172</v>
      </c>
      <c r="C191" s="134" t="s">
        <v>2078</v>
      </c>
      <c r="D191" s="130">
        <v>0</v>
      </c>
      <c r="E191" s="130">
        <v>0</v>
      </c>
      <c r="F191" s="130">
        <v>0</v>
      </c>
      <c r="G191" s="130">
        <v>893748.45</v>
      </c>
      <c r="H191" s="130">
        <v>804373.6</v>
      </c>
      <c r="I191" s="130">
        <v>714998.75</v>
      </c>
      <c r="J191" s="130">
        <v>625623.9</v>
      </c>
      <c r="K191" s="130">
        <v>536249.05000000005</v>
      </c>
      <c r="L191" s="130">
        <v>446874.2</v>
      </c>
      <c r="M191" s="130">
        <v>357499.35</v>
      </c>
      <c r="N191" s="130">
        <v>268124.5</v>
      </c>
      <c r="O191" s="130">
        <v>178749.65</v>
      </c>
      <c r="P191" s="130">
        <v>89374.8</v>
      </c>
      <c r="Q191" s="130">
        <v>0</v>
      </c>
      <c r="R191" s="127">
        <v>0</v>
      </c>
    </row>
    <row r="192" spans="1:18" ht="13.5" thickBot="1" x14ac:dyDescent="0.25">
      <c r="A192" s="136" t="s">
        <v>1374</v>
      </c>
      <c r="B192" s="134" t="s">
        <v>1375</v>
      </c>
      <c r="C192" s="134" t="s">
        <v>2078</v>
      </c>
      <c r="D192" s="132">
        <v>0</v>
      </c>
      <c r="E192" s="132">
        <v>0</v>
      </c>
      <c r="F192" s="132">
        <v>0</v>
      </c>
      <c r="G192" s="132">
        <v>0</v>
      </c>
      <c r="H192" s="132">
        <v>0</v>
      </c>
      <c r="I192" s="132">
        <v>0</v>
      </c>
      <c r="J192" s="132">
        <v>0</v>
      </c>
      <c r="K192" s="132">
        <v>0</v>
      </c>
      <c r="L192" s="132">
        <v>0</v>
      </c>
      <c r="M192" s="132">
        <v>0</v>
      </c>
      <c r="N192" s="132">
        <v>0</v>
      </c>
      <c r="O192" s="132">
        <v>0</v>
      </c>
      <c r="P192" s="132">
        <v>0</v>
      </c>
      <c r="Q192" s="132">
        <v>0</v>
      </c>
      <c r="R192" s="127">
        <v>0</v>
      </c>
    </row>
    <row r="193" spans="1:18" ht="13.5" thickBot="1" x14ac:dyDescent="0.25">
      <c r="A193" s="136" t="s">
        <v>1376</v>
      </c>
      <c r="B193" s="134" t="s">
        <v>1377</v>
      </c>
      <c r="C193" s="134" t="s">
        <v>2078</v>
      </c>
      <c r="D193" s="130">
        <v>0</v>
      </c>
      <c r="E193" s="130">
        <v>0</v>
      </c>
      <c r="F193" s="130">
        <v>0</v>
      </c>
      <c r="G193" s="130">
        <v>0</v>
      </c>
      <c r="H193" s="130">
        <v>0</v>
      </c>
      <c r="I193" s="130">
        <v>0</v>
      </c>
      <c r="J193" s="130">
        <v>0</v>
      </c>
      <c r="K193" s="130">
        <v>0</v>
      </c>
      <c r="L193" s="130">
        <v>0</v>
      </c>
      <c r="M193" s="130">
        <v>0</v>
      </c>
      <c r="N193" s="130">
        <v>0</v>
      </c>
      <c r="O193" s="130">
        <v>0</v>
      </c>
      <c r="P193" s="130">
        <v>0</v>
      </c>
      <c r="Q193" s="130">
        <v>0</v>
      </c>
      <c r="R193" s="127">
        <v>0</v>
      </c>
    </row>
    <row r="194" spans="1:18" ht="13.5" thickBot="1" x14ac:dyDescent="0.25">
      <c r="A194" s="136" t="s">
        <v>110</v>
      </c>
      <c r="B194" s="134" t="s">
        <v>1171</v>
      </c>
      <c r="C194" s="134" t="s">
        <v>2078</v>
      </c>
      <c r="D194" s="132">
        <v>166409.74</v>
      </c>
      <c r="E194" s="132">
        <v>166409.74</v>
      </c>
      <c r="F194" s="132">
        <v>152910.16</v>
      </c>
      <c r="G194" s="132">
        <v>137411.07999999999</v>
      </c>
      <c r="H194" s="132">
        <v>140887.43</v>
      </c>
      <c r="I194" s="132">
        <v>212410.4</v>
      </c>
      <c r="J194" s="132">
        <v>197616.37</v>
      </c>
      <c r="K194" s="132">
        <v>182822.34</v>
      </c>
      <c r="L194" s="132">
        <v>231838.31</v>
      </c>
      <c r="M194" s="132">
        <v>204294.28</v>
      </c>
      <c r="N194" s="132">
        <v>176750.25</v>
      </c>
      <c r="O194" s="132">
        <v>149206.22</v>
      </c>
      <c r="P194" s="132">
        <v>289662.19</v>
      </c>
      <c r="Q194" s="132">
        <v>262057.71</v>
      </c>
      <c r="R194" s="127">
        <v>262057.71</v>
      </c>
    </row>
    <row r="195" spans="1:18" ht="13.5" thickBot="1" x14ac:dyDescent="0.25">
      <c r="A195" s="136" t="s">
        <v>1378</v>
      </c>
      <c r="B195" s="134" t="s">
        <v>1170</v>
      </c>
      <c r="C195" s="134" t="s">
        <v>2078</v>
      </c>
      <c r="D195" s="130">
        <v>1766561.8</v>
      </c>
      <c r="E195" s="130">
        <v>1766561.8</v>
      </c>
      <c r="F195" s="130">
        <v>4250749.53</v>
      </c>
      <c r="G195" s="130">
        <v>3924763.45</v>
      </c>
      <c r="H195" s="130">
        <v>2459013.13</v>
      </c>
      <c r="I195" s="130">
        <v>4127879.46</v>
      </c>
      <c r="J195" s="130">
        <v>4177652.65</v>
      </c>
      <c r="K195" s="130">
        <v>2343298.44</v>
      </c>
      <c r="L195" s="130">
        <v>3753595.21</v>
      </c>
      <c r="M195" s="130">
        <v>3603737.26</v>
      </c>
      <c r="N195" s="130">
        <v>1925994.04</v>
      </c>
      <c r="O195" s="130">
        <v>4065270.79</v>
      </c>
      <c r="P195" s="130">
        <v>3942948.42</v>
      </c>
      <c r="Q195" s="130">
        <v>2615578.7599999998</v>
      </c>
      <c r="R195" s="127">
        <v>2615578.7599999998</v>
      </c>
    </row>
    <row r="196" spans="1:18" ht="13.5" thickBot="1" x14ac:dyDescent="0.25">
      <c r="A196" s="136" t="s">
        <v>1379</v>
      </c>
      <c r="B196" s="134" t="s">
        <v>1380</v>
      </c>
      <c r="C196" s="134" t="s">
        <v>2078</v>
      </c>
      <c r="D196" s="132">
        <v>106827.17</v>
      </c>
      <c r="E196" s="132">
        <v>106827.17</v>
      </c>
      <c r="F196" s="132">
        <v>106570.85</v>
      </c>
      <c r="G196" s="132">
        <v>107675.96</v>
      </c>
      <c r="H196" s="132">
        <v>84952.66</v>
      </c>
      <c r="I196" s="132">
        <v>69761.56</v>
      </c>
      <c r="J196" s="132">
        <v>62912.12</v>
      </c>
      <c r="K196" s="132">
        <v>59271.02</v>
      </c>
      <c r="L196" s="132">
        <v>91716.05</v>
      </c>
      <c r="M196" s="132">
        <v>90106.91</v>
      </c>
      <c r="N196" s="132">
        <v>122651.97</v>
      </c>
      <c r="O196" s="132">
        <v>103480.27</v>
      </c>
      <c r="P196" s="132">
        <v>99304.47</v>
      </c>
      <c r="Q196" s="132">
        <v>119900.01</v>
      </c>
      <c r="R196" s="127">
        <v>119900.01</v>
      </c>
    </row>
    <row r="197" spans="1:18" ht="13.5" thickBot="1" x14ac:dyDescent="0.25">
      <c r="A197" s="136" t="s">
        <v>111</v>
      </c>
      <c r="B197" s="134" t="s">
        <v>1169</v>
      </c>
      <c r="C197" s="134" t="s">
        <v>2078</v>
      </c>
      <c r="D197" s="130">
        <v>0</v>
      </c>
      <c r="E197" s="130">
        <v>0</v>
      </c>
      <c r="F197" s="130">
        <v>0</v>
      </c>
      <c r="G197" s="130">
        <v>0</v>
      </c>
      <c r="H197" s="130">
        <v>0</v>
      </c>
      <c r="I197" s="130">
        <v>0</v>
      </c>
      <c r="J197" s="130">
        <v>0</v>
      </c>
      <c r="K197" s="130">
        <v>0</v>
      </c>
      <c r="L197" s="130">
        <v>0</v>
      </c>
      <c r="M197" s="130">
        <v>0</v>
      </c>
      <c r="N197" s="130">
        <v>0</v>
      </c>
      <c r="O197" s="130">
        <v>0</v>
      </c>
      <c r="P197" s="130">
        <v>0</v>
      </c>
      <c r="Q197" s="130">
        <v>0</v>
      </c>
      <c r="R197" s="127">
        <v>0</v>
      </c>
    </row>
    <row r="198" spans="1:18" ht="13.5" thickBot="1" x14ac:dyDescent="0.25">
      <c r="A198" s="136" t="s">
        <v>1381</v>
      </c>
      <c r="B198" s="134" t="s">
        <v>1382</v>
      </c>
      <c r="C198" s="134" t="s">
        <v>2078</v>
      </c>
      <c r="D198" s="132">
        <v>100037.59</v>
      </c>
      <c r="E198" s="132">
        <v>100037.59</v>
      </c>
      <c r="F198" s="132">
        <v>87532.9</v>
      </c>
      <c r="G198" s="132">
        <v>75028.210000000006</v>
      </c>
      <c r="H198" s="132">
        <v>62523.519999999997</v>
      </c>
      <c r="I198" s="132">
        <v>50018.83</v>
      </c>
      <c r="J198" s="132">
        <v>37514.14</v>
      </c>
      <c r="K198" s="132">
        <v>25009.45</v>
      </c>
      <c r="L198" s="132">
        <v>12504.76</v>
      </c>
      <c r="M198" s="132">
        <v>0</v>
      </c>
      <c r="N198" s="132">
        <v>139614.09</v>
      </c>
      <c r="O198" s="132">
        <v>154838.49</v>
      </c>
      <c r="P198" s="132">
        <v>139354.56</v>
      </c>
      <c r="Q198" s="132">
        <v>123870.81</v>
      </c>
      <c r="R198" s="127">
        <v>123870.81</v>
      </c>
    </row>
    <row r="199" spans="1:18" ht="13.5" thickBot="1" x14ac:dyDescent="0.25">
      <c r="A199" s="136" t="s">
        <v>112</v>
      </c>
      <c r="B199" s="134" t="s">
        <v>1168</v>
      </c>
      <c r="C199" s="134" t="s">
        <v>2078</v>
      </c>
      <c r="D199" s="130">
        <v>3217559.86</v>
      </c>
      <c r="E199" s="130">
        <v>3217559.86</v>
      </c>
      <c r="F199" s="130">
        <v>2889215.56</v>
      </c>
      <c r="G199" s="130">
        <v>2570234.67</v>
      </c>
      <c r="H199" s="130">
        <v>2232866.2999999998</v>
      </c>
      <c r="I199" s="130">
        <v>1913885.41</v>
      </c>
      <c r="J199" s="130">
        <v>1594904.52</v>
      </c>
      <c r="K199" s="130">
        <v>1276923.6299999999</v>
      </c>
      <c r="L199" s="130">
        <v>956939.96</v>
      </c>
      <c r="M199" s="130">
        <v>637959.06999999995</v>
      </c>
      <c r="N199" s="130">
        <v>318978.18</v>
      </c>
      <c r="O199" s="130">
        <v>3353858.51</v>
      </c>
      <c r="P199" s="130">
        <v>3913277.4399999999</v>
      </c>
      <c r="Q199" s="130">
        <v>3562132.59</v>
      </c>
      <c r="R199" s="127">
        <v>3562132.59</v>
      </c>
    </row>
    <row r="200" spans="1:18" ht="13.5" thickBot="1" x14ac:dyDescent="0.25">
      <c r="A200" s="136" t="s">
        <v>113</v>
      </c>
      <c r="B200" s="134" t="s">
        <v>1167</v>
      </c>
      <c r="C200" s="134" t="s">
        <v>2078</v>
      </c>
      <c r="D200" s="132">
        <v>72000</v>
      </c>
      <c r="E200" s="132">
        <v>72000</v>
      </c>
      <c r="F200" s="132">
        <v>0</v>
      </c>
      <c r="G200" s="132">
        <v>0</v>
      </c>
      <c r="H200" s="132">
        <v>65000</v>
      </c>
      <c r="I200" s="132">
        <v>0</v>
      </c>
      <c r="J200" s="132">
        <v>0</v>
      </c>
      <c r="K200" s="132">
        <v>104000</v>
      </c>
      <c r="L200" s="132">
        <v>0</v>
      </c>
      <c r="M200" s="132">
        <v>0</v>
      </c>
      <c r="N200" s="132">
        <v>244715.36</v>
      </c>
      <c r="O200" s="132">
        <v>119809.83</v>
      </c>
      <c r="P200" s="132">
        <v>59904.91</v>
      </c>
      <c r="Q200" s="132">
        <v>147000</v>
      </c>
      <c r="R200" s="127">
        <v>147000</v>
      </c>
    </row>
    <row r="201" spans="1:18" ht="13.5" thickBot="1" x14ac:dyDescent="0.25">
      <c r="A201" s="136" t="s">
        <v>1383</v>
      </c>
      <c r="B201" s="134" t="s">
        <v>1384</v>
      </c>
      <c r="C201" s="134" t="s">
        <v>2078</v>
      </c>
      <c r="D201" s="130">
        <v>470666.34</v>
      </c>
      <c r="E201" s="130">
        <v>470666.34</v>
      </c>
      <c r="F201" s="130">
        <v>443458.5</v>
      </c>
      <c r="G201" s="130">
        <v>417686.58</v>
      </c>
      <c r="H201" s="130">
        <v>391943.7</v>
      </c>
      <c r="I201" s="130">
        <v>366172.11</v>
      </c>
      <c r="J201" s="130">
        <v>340400.52</v>
      </c>
      <c r="K201" s="130">
        <v>314628.93</v>
      </c>
      <c r="L201" s="130">
        <v>288857.34000000003</v>
      </c>
      <c r="M201" s="130">
        <v>263085.75</v>
      </c>
      <c r="N201" s="130">
        <v>237314.16</v>
      </c>
      <c r="O201" s="130">
        <v>211542.57</v>
      </c>
      <c r="P201" s="130">
        <v>185770.98</v>
      </c>
      <c r="Q201" s="130">
        <v>471216.65</v>
      </c>
      <c r="R201" s="127">
        <v>471216.65</v>
      </c>
    </row>
    <row r="202" spans="1:18" ht="13.5" thickBot="1" x14ac:dyDescent="0.25">
      <c r="A202" s="136" t="s">
        <v>114</v>
      </c>
      <c r="B202" s="134" t="s">
        <v>1166</v>
      </c>
      <c r="C202" s="134" t="s">
        <v>2078</v>
      </c>
      <c r="D202" s="132">
        <v>2044000</v>
      </c>
      <c r="E202" s="132">
        <v>2044000</v>
      </c>
      <c r="F202" s="132">
        <v>937000</v>
      </c>
      <c r="G202" s="132">
        <v>359000</v>
      </c>
      <c r="H202" s="132">
        <v>49000</v>
      </c>
      <c r="I202" s="132">
        <v>0</v>
      </c>
      <c r="J202" s="132">
        <v>327000</v>
      </c>
      <c r="K202" s="132">
        <v>1031000</v>
      </c>
      <c r="L202" s="132">
        <v>1749000</v>
      </c>
      <c r="M202" s="132">
        <v>2465000</v>
      </c>
      <c r="N202" s="132">
        <v>3181000</v>
      </c>
      <c r="O202" s="132">
        <v>3411000</v>
      </c>
      <c r="P202" s="132">
        <v>3021000</v>
      </c>
      <c r="Q202" s="132">
        <v>2044000</v>
      </c>
      <c r="R202" s="127">
        <v>2044000</v>
      </c>
    </row>
    <row r="203" spans="1:18" ht="13.5" thickBot="1" x14ac:dyDescent="0.25">
      <c r="A203" s="136" t="s">
        <v>115</v>
      </c>
      <c r="B203" s="134" t="s">
        <v>1165</v>
      </c>
      <c r="C203" s="134" t="s">
        <v>2078</v>
      </c>
      <c r="D203" s="130">
        <v>843683.74</v>
      </c>
      <c r="E203" s="130">
        <v>843683.74</v>
      </c>
      <c r="F203" s="130">
        <v>1357983.74</v>
      </c>
      <c r="G203" s="130">
        <v>1593229</v>
      </c>
      <c r="H203" s="130">
        <v>1356283</v>
      </c>
      <c r="I203" s="130">
        <v>1013401</v>
      </c>
      <c r="J203" s="130">
        <v>869004</v>
      </c>
      <c r="K203" s="130">
        <v>516147</v>
      </c>
      <c r="L203" s="130">
        <v>364382</v>
      </c>
      <c r="M203" s="130">
        <v>234302</v>
      </c>
      <c r="N203" s="130">
        <v>184477</v>
      </c>
      <c r="O203" s="130">
        <v>0</v>
      </c>
      <c r="P203" s="130">
        <v>309181.23</v>
      </c>
      <c r="Q203" s="130">
        <v>918078.96</v>
      </c>
      <c r="R203" s="127">
        <v>918078.96</v>
      </c>
    </row>
    <row r="204" spans="1:18" ht="13.5" thickBot="1" x14ac:dyDescent="0.25">
      <c r="A204" s="136" t="s">
        <v>2307</v>
      </c>
      <c r="B204" s="134" t="s">
        <v>2308</v>
      </c>
      <c r="C204" s="134" t="s">
        <v>2078</v>
      </c>
      <c r="D204" s="164"/>
      <c r="E204" s="132">
        <v>0</v>
      </c>
      <c r="F204" s="132">
        <v>0</v>
      </c>
      <c r="G204" s="132">
        <v>0</v>
      </c>
      <c r="H204" s="132">
        <v>0</v>
      </c>
      <c r="I204" s="132">
        <v>0</v>
      </c>
      <c r="J204" s="132">
        <v>0</v>
      </c>
      <c r="K204" s="132">
        <v>0</v>
      </c>
      <c r="L204" s="132">
        <v>0</v>
      </c>
      <c r="M204" s="132">
        <v>0</v>
      </c>
      <c r="N204" s="132">
        <v>0</v>
      </c>
      <c r="O204" s="132">
        <v>0</v>
      </c>
      <c r="P204" s="132">
        <v>0</v>
      </c>
      <c r="Q204" s="132">
        <v>0</v>
      </c>
      <c r="R204" s="127">
        <v>0</v>
      </c>
    </row>
    <row r="205" spans="1:18" ht="13.5" thickBot="1" x14ac:dyDescent="0.25">
      <c r="A205" s="136" t="s">
        <v>2000</v>
      </c>
      <c r="B205" s="134" t="s">
        <v>2001</v>
      </c>
      <c r="C205" s="134" t="s">
        <v>2078</v>
      </c>
      <c r="D205" s="130">
        <v>197640.52</v>
      </c>
      <c r="E205" s="130">
        <v>197640.52</v>
      </c>
      <c r="F205" s="130">
        <v>2144078.77</v>
      </c>
      <c r="G205" s="130">
        <v>2137162.46</v>
      </c>
      <c r="H205" s="130">
        <v>175754.32</v>
      </c>
      <c r="I205" s="130">
        <v>2114756.5099999998</v>
      </c>
      <c r="J205" s="130">
        <v>2109354.4700000002</v>
      </c>
      <c r="K205" s="130">
        <v>170841.60000000001</v>
      </c>
      <c r="L205" s="130">
        <v>2072364.52</v>
      </c>
      <c r="M205" s="130">
        <v>2051405.54</v>
      </c>
      <c r="N205" s="130">
        <v>194364.68</v>
      </c>
      <c r="O205" s="130">
        <v>179304.75</v>
      </c>
      <c r="P205" s="130">
        <v>146185.29999999999</v>
      </c>
      <c r="Q205" s="130">
        <v>213809.42</v>
      </c>
      <c r="R205" s="127">
        <v>213809.42</v>
      </c>
    </row>
    <row r="206" spans="1:18" ht="13.5" thickBot="1" x14ac:dyDescent="0.25">
      <c r="A206" s="135" t="s">
        <v>1385</v>
      </c>
      <c r="B206" s="134" t="s">
        <v>2309</v>
      </c>
      <c r="C206" s="142"/>
      <c r="D206" s="132">
        <v>4135561.1</v>
      </c>
      <c r="E206" s="132">
        <v>4135561.1</v>
      </c>
      <c r="F206" s="132">
        <v>4615125.79</v>
      </c>
      <c r="G206" s="132">
        <v>5263150.01</v>
      </c>
      <c r="H206" s="132">
        <v>5578899.75</v>
      </c>
      <c r="I206" s="132">
        <v>5830586.79</v>
      </c>
      <c r="J206" s="132">
        <v>5880647.2199999997</v>
      </c>
      <c r="K206" s="132">
        <v>11699215.08</v>
      </c>
      <c r="L206" s="132">
        <v>11065249.810000001</v>
      </c>
      <c r="M206" s="132">
        <v>11103054.189999999</v>
      </c>
      <c r="N206" s="132">
        <v>10516505.07</v>
      </c>
      <c r="O206" s="132">
        <v>10397160.460000001</v>
      </c>
      <c r="P206" s="132">
        <v>10157441.92</v>
      </c>
      <c r="Q206" s="132">
        <v>10313780.83</v>
      </c>
      <c r="R206" s="127">
        <v>10313780.83</v>
      </c>
    </row>
    <row r="207" spans="1:18" ht="13.5" thickBot="1" x14ac:dyDescent="0.25">
      <c r="A207" s="136" t="s">
        <v>2096</v>
      </c>
      <c r="B207" s="134" t="s">
        <v>2097</v>
      </c>
      <c r="C207" s="134" t="s">
        <v>2078</v>
      </c>
      <c r="D207" s="130">
        <v>0</v>
      </c>
      <c r="E207" s="130">
        <v>0</v>
      </c>
      <c r="F207" s="130">
        <v>0</v>
      </c>
      <c r="G207" s="130">
        <v>0</v>
      </c>
      <c r="H207" s="130">
        <v>0</v>
      </c>
      <c r="I207" s="130">
        <v>0</v>
      </c>
      <c r="J207" s="130">
        <v>0</v>
      </c>
      <c r="K207" s="130">
        <v>0</v>
      </c>
      <c r="L207" s="130">
        <v>0</v>
      </c>
      <c r="M207" s="130">
        <v>0</v>
      </c>
      <c r="N207" s="130">
        <v>0</v>
      </c>
      <c r="O207" s="130">
        <v>0</v>
      </c>
      <c r="P207" s="130">
        <v>0</v>
      </c>
      <c r="Q207" s="130">
        <v>0</v>
      </c>
      <c r="R207" s="127">
        <v>0</v>
      </c>
    </row>
    <row r="208" spans="1:18" ht="13.5" thickBot="1" x14ac:dyDescent="0.25">
      <c r="A208" s="136" t="s">
        <v>116</v>
      </c>
      <c r="B208" s="134" t="s">
        <v>1164</v>
      </c>
      <c r="C208" s="134" t="s">
        <v>2078</v>
      </c>
      <c r="D208" s="132">
        <v>903905.31</v>
      </c>
      <c r="E208" s="132">
        <v>903905.31</v>
      </c>
      <c r="F208" s="132">
        <v>1055036.45</v>
      </c>
      <c r="G208" s="132">
        <v>1182536.44</v>
      </c>
      <c r="H208" s="132">
        <v>1320776.67</v>
      </c>
      <c r="I208" s="132">
        <v>1304288.6100000001</v>
      </c>
      <c r="J208" s="132">
        <v>1329668.55</v>
      </c>
      <c r="K208" s="132">
        <v>1326454.02</v>
      </c>
      <c r="L208" s="132">
        <v>1252147.49</v>
      </c>
      <c r="M208" s="132">
        <v>1204158.18</v>
      </c>
      <c r="N208" s="132">
        <v>1160469.53</v>
      </c>
      <c r="O208" s="132">
        <v>1209622.1200000001</v>
      </c>
      <c r="P208" s="132">
        <v>948848.19</v>
      </c>
      <c r="Q208" s="132">
        <v>952475.09</v>
      </c>
      <c r="R208" s="127">
        <v>952475.09</v>
      </c>
    </row>
    <row r="209" spans="1:18" ht="13.5" thickBot="1" x14ac:dyDescent="0.25">
      <c r="A209" s="136" t="s">
        <v>117</v>
      </c>
      <c r="B209" s="134" t="s">
        <v>1163</v>
      </c>
      <c r="C209" s="134" t="s">
        <v>2078</v>
      </c>
      <c r="D209" s="130">
        <v>1148752.68</v>
      </c>
      <c r="E209" s="130">
        <v>1148752.68</v>
      </c>
      <c r="F209" s="130">
        <v>1346085.97</v>
      </c>
      <c r="G209" s="130">
        <v>1823225.38</v>
      </c>
      <c r="H209" s="130">
        <v>2004249.56</v>
      </c>
      <c r="I209" s="130">
        <v>2256040.46</v>
      </c>
      <c r="J209" s="130">
        <v>2434509.56</v>
      </c>
      <c r="K209" s="130">
        <v>2616107.5</v>
      </c>
      <c r="L209" s="130">
        <v>2086651.21</v>
      </c>
      <c r="M209" s="130">
        <v>2186187.33</v>
      </c>
      <c r="N209" s="130">
        <v>1866115.35</v>
      </c>
      <c r="O209" s="130">
        <v>1702468.14</v>
      </c>
      <c r="P209" s="130">
        <v>1667462.31</v>
      </c>
      <c r="Q209" s="130">
        <v>1721430.13</v>
      </c>
      <c r="R209" s="127">
        <v>1721430.13</v>
      </c>
    </row>
    <row r="210" spans="1:18" ht="13.5" thickBot="1" x14ac:dyDescent="0.25">
      <c r="A210" s="136" t="s">
        <v>118</v>
      </c>
      <c r="B210" s="134" t="s">
        <v>1162</v>
      </c>
      <c r="C210" s="134" t="s">
        <v>2078</v>
      </c>
      <c r="D210" s="132">
        <v>220723.92</v>
      </c>
      <c r="E210" s="132">
        <v>220723.92</v>
      </c>
      <c r="F210" s="132">
        <v>351824.18</v>
      </c>
      <c r="G210" s="132">
        <v>395209</v>
      </c>
      <c r="H210" s="132">
        <v>391694.33</v>
      </c>
      <c r="I210" s="132">
        <v>408078.53</v>
      </c>
      <c r="J210" s="132">
        <v>254289.92000000001</v>
      </c>
      <c r="K210" s="132">
        <v>194589.37</v>
      </c>
      <c r="L210" s="132">
        <v>164386.92000000001</v>
      </c>
      <c r="M210" s="132">
        <v>150644.49</v>
      </c>
      <c r="N210" s="132">
        <v>144174.09</v>
      </c>
      <c r="O210" s="132">
        <v>149324.1</v>
      </c>
      <c r="P210" s="132">
        <v>215385.32</v>
      </c>
      <c r="Q210" s="132">
        <v>314129.51</v>
      </c>
      <c r="R210" s="127">
        <v>314129.51</v>
      </c>
    </row>
    <row r="211" spans="1:18" ht="13.5" thickBot="1" x14ac:dyDescent="0.25">
      <c r="A211" s="136" t="s">
        <v>2310</v>
      </c>
      <c r="B211" s="134" t="s">
        <v>2311</v>
      </c>
      <c r="C211" s="134" t="s">
        <v>2078</v>
      </c>
      <c r="D211" s="163"/>
      <c r="E211" s="130">
        <v>0</v>
      </c>
      <c r="F211" s="130">
        <v>0</v>
      </c>
      <c r="G211" s="130">
        <v>0</v>
      </c>
      <c r="H211" s="130">
        <v>0</v>
      </c>
      <c r="I211" s="130">
        <v>0</v>
      </c>
      <c r="J211" s="130">
        <v>0</v>
      </c>
      <c r="K211" s="130">
        <v>5699885</v>
      </c>
      <c r="L211" s="130">
        <v>5699885</v>
      </c>
      <c r="M211" s="130">
        <v>5699885</v>
      </c>
      <c r="N211" s="130">
        <v>5493566.9100000001</v>
      </c>
      <c r="O211" s="130">
        <v>5493566.9100000001</v>
      </c>
      <c r="P211" s="130">
        <v>5493566.9100000001</v>
      </c>
      <c r="Q211" s="130">
        <v>5493566.9100000001</v>
      </c>
      <c r="R211" s="127">
        <v>5493566.9100000001</v>
      </c>
    </row>
    <row r="212" spans="1:18" ht="13.5" thickBot="1" x14ac:dyDescent="0.25">
      <c r="A212" s="136" t="s">
        <v>2098</v>
      </c>
      <c r="B212" s="134" t="s">
        <v>2099</v>
      </c>
      <c r="C212" s="134" t="s">
        <v>2078</v>
      </c>
      <c r="D212" s="132">
        <v>1862179.19</v>
      </c>
      <c r="E212" s="132">
        <v>1862179.19</v>
      </c>
      <c r="F212" s="132">
        <v>1862179.19</v>
      </c>
      <c r="G212" s="132">
        <v>1862179.19</v>
      </c>
      <c r="H212" s="132">
        <v>1862179.19</v>
      </c>
      <c r="I212" s="132">
        <v>1862179.19</v>
      </c>
      <c r="J212" s="132">
        <v>1862179.19</v>
      </c>
      <c r="K212" s="132">
        <v>1862179.19</v>
      </c>
      <c r="L212" s="132">
        <v>1862179.19</v>
      </c>
      <c r="M212" s="132">
        <v>1862179.19</v>
      </c>
      <c r="N212" s="132">
        <v>1852179.19</v>
      </c>
      <c r="O212" s="132">
        <v>1842179.19</v>
      </c>
      <c r="P212" s="132">
        <v>1832179.19</v>
      </c>
      <c r="Q212" s="132">
        <v>1832179.19</v>
      </c>
      <c r="R212" s="127">
        <v>1832179.19</v>
      </c>
    </row>
    <row r="213" spans="1:18" ht="13.5" thickBot="1" x14ac:dyDescent="0.25">
      <c r="A213" s="131" t="s">
        <v>1386</v>
      </c>
      <c r="B213" s="162" t="s">
        <v>2312</v>
      </c>
      <c r="C213" s="141"/>
      <c r="D213" s="130">
        <v>109747889.69</v>
      </c>
      <c r="E213" s="130">
        <v>109747889.69</v>
      </c>
      <c r="F213" s="130">
        <v>107706419.34999999</v>
      </c>
      <c r="G213" s="130">
        <v>102069075.40000001</v>
      </c>
      <c r="H213" s="130">
        <v>104523198.18000001</v>
      </c>
      <c r="I213" s="130">
        <v>99378959.140000001</v>
      </c>
      <c r="J213" s="130">
        <v>97086716.040000007</v>
      </c>
      <c r="K213" s="130">
        <v>95703856.790000007</v>
      </c>
      <c r="L213" s="130">
        <v>94599030.980000004</v>
      </c>
      <c r="M213" s="130">
        <v>93452382.640000001</v>
      </c>
      <c r="N213" s="130">
        <v>93302011.540000007</v>
      </c>
      <c r="O213" s="130">
        <v>90777265.329999998</v>
      </c>
      <c r="P213" s="130">
        <v>90190648.510000005</v>
      </c>
      <c r="Q213" s="130">
        <v>89581845.969999999</v>
      </c>
      <c r="R213" s="127">
        <v>89581845.969999999</v>
      </c>
    </row>
    <row r="214" spans="1:18" ht="13.5" thickBot="1" x14ac:dyDescent="0.25">
      <c r="A214" s="133" t="s">
        <v>1387</v>
      </c>
      <c r="B214" s="134" t="s">
        <v>2313</v>
      </c>
      <c r="C214" s="142"/>
      <c r="D214" s="132">
        <v>4165741.25</v>
      </c>
      <c r="E214" s="132">
        <v>4165741.25</v>
      </c>
      <c r="F214" s="132">
        <v>3771781.91</v>
      </c>
      <c r="G214" s="132">
        <v>234969.96</v>
      </c>
      <c r="H214" s="132">
        <v>4246789.74</v>
      </c>
      <c r="I214" s="132">
        <v>346114.7</v>
      </c>
      <c r="J214" s="132">
        <v>307165.59999999998</v>
      </c>
      <c r="K214" s="132">
        <v>289590.34999999998</v>
      </c>
      <c r="L214" s="132">
        <v>470220.54</v>
      </c>
      <c r="M214" s="132">
        <v>165303.20000000001</v>
      </c>
      <c r="N214" s="132">
        <v>1106019.1000000001</v>
      </c>
      <c r="O214" s="132">
        <v>234157.89</v>
      </c>
      <c r="P214" s="132">
        <v>677987.07</v>
      </c>
      <c r="Q214" s="132">
        <v>641192.53</v>
      </c>
      <c r="R214" s="127">
        <v>641192.53</v>
      </c>
    </row>
    <row r="215" spans="1:18" ht="13.5" thickBot="1" x14ac:dyDescent="0.25">
      <c r="A215" s="135" t="s">
        <v>1387</v>
      </c>
      <c r="B215" s="134" t="s">
        <v>2314</v>
      </c>
      <c r="C215" s="142"/>
      <c r="D215" s="130">
        <v>165370.01999999999</v>
      </c>
      <c r="E215" s="130">
        <v>165370.01999999999</v>
      </c>
      <c r="F215" s="130">
        <v>148531.72</v>
      </c>
      <c r="G215" s="130">
        <v>200245.68</v>
      </c>
      <c r="H215" s="130">
        <v>295127.17</v>
      </c>
      <c r="I215" s="130">
        <v>151533.54</v>
      </c>
      <c r="J215" s="130">
        <v>265810.56</v>
      </c>
      <c r="K215" s="130">
        <v>259432.37</v>
      </c>
      <c r="L215" s="130">
        <v>441702.88</v>
      </c>
      <c r="M215" s="130">
        <v>156764.56</v>
      </c>
      <c r="N215" s="130">
        <v>368031.29</v>
      </c>
      <c r="O215" s="130">
        <v>209057.02</v>
      </c>
      <c r="P215" s="130">
        <v>679269.69</v>
      </c>
      <c r="Q215" s="130">
        <v>509853.08</v>
      </c>
      <c r="R215" s="127">
        <v>509853.08</v>
      </c>
    </row>
    <row r="216" spans="1:18" ht="13.5" thickBot="1" x14ac:dyDescent="0.25">
      <c r="A216" s="136" t="s">
        <v>2315</v>
      </c>
      <c r="B216" s="134" t="s">
        <v>2316</v>
      </c>
      <c r="C216" s="134" t="s">
        <v>2078</v>
      </c>
      <c r="D216" s="164"/>
      <c r="E216" s="132">
        <v>0</v>
      </c>
      <c r="F216" s="132">
        <v>0</v>
      </c>
      <c r="G216" s="132">
        <v>0</v>
      </c>
      <c r="H216" s="132">
        <v>0</v>
      </c>
      <c r="I216" s="132">
        <v>0</v>
      </c>
      <c r="J216" s="132">
        <v>0</v>
      </c>
      <c r="K216" s="132">
        <v>0</v>
      </c>
      <c r="L216" s="132">
        <v>804.65</v>
      </c>
      <c r="M216" s="132">
        <v>1568.67</v>
      </c>
      <c r="N216" s="132">
        <v>0</v>
      </c>
      <c r="O216" s="132">
        <v>0</v>
      </c>
      <c r="P216" s="132">
        <v>0</v>
      </c>
      <c r="Q216" s="132">
        <v>0</v>
      </c>
      <c r="R216" s="127">
        <v>0</v>
      </c>
    </row>
    <row r="217" spans="1:18" ht="13.5" thickBot="1" x14ac:dyDescent="0.25">
      <c r="A217" s="136" t="s">
        <v>2317</v>
      </c>
      <c r="B217" s="134" t="s">
        <v>2318</v>
      </c>
      <c r="C217" s="134" t="s">
        <v>2078</v>
      </c>
      <c r="D217" s="163"/>
      <c r="E217" s="130">
        <v>0</v>
      </c>
      <c r="F217" s="130">
        <v>0</v>
      </c>
      <c r="G217" s="130">
        <v>0</v>
      </c>
      <c r="H217" s="130">
        <v>0</v>
      </c>
      <c r="I217" s="130">
        <v>0</v>
      </c>
      <c r="J217" s="130">
        <v>0</v>
      </c>
      <c r="K217" s="130">
        <v>0</v>
      </c>
      <c r="L217" s="130">
        <v>804.65</v>
      </c>
      <c r="M217" s="130">
        <v>1568.67</v>
      </c>
      <c r="N217" s="130">
        <v>0</v>
      </c>
      <c r="O217" s="130">
        <v>0</v>
      </c>
      <c r="P217" s="130">
        <v>0</v>
      </c>
      <c r="Q217" s="130">
        <v>0</v>
      </c>
      <c r="R217" s="127">
        <v>0</v>
      </c>
    </row>
    <row r="218" spans="1:18" ht="13.5" thickBot="1" x14ac:dyDescent="0.25">
      <c r="A218" s="136" t="s">
        <v>2100</v>
      </c>
      <c r="B218" s="134" t="s">
        <v>1160</v>
      </c>
      <c r="C218" s="134" t="s">
        <v>2078</v>
      </c>
      <c r="D218" s="132">
        <v>0</v>
      </c>
      <c r="E218" s="132">
        <v>0</v>
      </c>
      <c r="F218" s="132">
        <v>0</v>
      </c>
      <c r="G218" s="132">
        <v>303.16000000000003</v>
      </c>
      <c r="H218" s="132">
        <v>1324.11</v>
      </c>
      <c r="I218" s="132">
        <v>6791.71</v>
      </c>
      <c r="J218" s="132">
        <v>3271.91</v>
      </c>
      <c r="K218" s="132">
        <v>45.82</v>
      </c>
      <c r="L218" s="132">
        <v>86.36</v>
      </c>
      <c r="M218" s="132">
        <v>178.01</v>
      </c>
      <c r="N218" s="132">
        <v>219.19</v>
      </c>
      <c r="O218" s="132">
        <v>0</v>
      </c>
      <c r="P218" s="132">
        <v>3980.82</v>
      </c>
      <c r="Q218" s="132">
        <v>407.97</v>
      </c>
      <c r="R218" s="127">
        <v>407.97</v>
      </c>
    </row>
    <row r="219" spans="1:18" ht="13.5" thickBot="1" x14ac:dyDescent="0.25">
      <c r="A219" s="136" t="s">
        <v>2101</v>
      </c>
      <c r="B219" s="134" t="s">
        <v>2102</v>
      </c>
      <c r="C219" s="134" t="s">
        <v>2078</v>
      </c>
      <c r="D219" s="130">
        <v>52854.85</v>
      </c>
      <c r="E219" s="130">
        <v>52854.85</v>
      </c>
      <c r="F219" s="130">
        <v>25855.29</v>
      </c>
      <c r="G219" s="130">
        <v>32811.22</v>
      </c>
      <c r="H219" s="130">
        <v>10243.76</v>
      </c>
      <c r="I219" s="130">
        <v>29968.45</v>
      </c>
      <c r="J219" s="130">
        <v>111528.25</v>
      </c>
      <c r="K219" s="130">
        <v>131694.89000000001</v>
      </c>
      <c r="L219" s="130">
        <v>318021.06</v>
      </c>
      <c r="M219" s="130">
        <v>50018.92</v>
      </c>
      <c r="N219" s="130">
        <v>229063.32</v>
      </c>
      <c r="O219" s="130">
        <v>101078.88</v>
      </c>
      <c r="P219" s="130">
        <v>285609.84999999998</v>
      </c>
      <c r="Q219" s="130">
        <v>399409.07</v>
      </c>
      <c r="R219" s="127">
        <v>399409.07</v>
      </c>
    </row>
    <row r="220" spans="1:18" ht="13.5" thickBot="1" x14ac:dyDescent="0.25">
      <c r="A220" s="136" t="s">
        <v>2103</v>
      </c>
      <c r="B220" s="134" t="s">
        <v>1159</v>
      </c>
      <c r="C220" s="134" t="s">
        <v>2078</v>
      </c>
      <c r="D220" s="132">
        <v>24374.14</v>
      </c>
      <c r="E220" s="132">
        <v>24374.14</v>
      </c>
      <c r="F220" s="132">
        <v>47051.47</v>
      </c>
      <c r="G220" s="132">
        <v>33614.730000000003</v>
      </c>
      <c r="H220" s="132">
        <v>39812.49</v>
      </c>
      <c r="I220" s="132">
        <v>35418.129999999997</v>
      </c>
      <c r="J220" s="132">
        <v>54707.040000000001</v>
      </c>
      <c r="K220" s="132">
        <v>36568.65</v>
      </c>
      <c r="L220" s="132">
        <v>27306.02</v>
      </c>
      <c r="M220" s="132">
        <v>32943</v>
      </c>
      <c r="N220" s="132">
        <v>34355.919999999998</v>
      </c>
      <c r="O220" s="132">
        <v>37713.78</v>
      </c>
      <c r="P220" s="132">
        <v>311783.61</v>
      </c>
      <c r="Q220" s="132">
        <v>29106.63</v>
      </c>
      <c r="R220" s="127">
        <v>29106.63</v>
      </c>
    </row>
    <row r="221" spans="1:18" ht="13.5" thickBot="1" x14ac:dyDescent="0.25">
      <c r="A221" s="136" t="s">
        <v>2104</v>
      </c>
      <c r="B221" s="134" t="s">
        <v>1158</v>
      </c>
      <c r="C221" s="134" t="s">
        <v>2078</v>
      </c>
      <c r="D221" s="130">
        <v>85437.9</v>
      </c>
      <c r="E221" s="130">
        <v>85437.9</v>
      </c>
      <c r="F221" s="130">
        <v>75624.960000000006</v>
      </c>
      <c r="G221" s="130">
        <v>133516.57</v>
      </c>
      <c r="H221" s="130">
        <v>243746.81</v>
      </c>
      <c r="I221" s="130">
        <v>79268.89</v>
      </c>
      <c r="J221" s="130">
        <v>95819.37</v>
      </c>
      <c r="K221" s="130">
        <v>90639.02</v>
      </c>
      <c r="L221" s="130">
        <v>94680.14</v>
      </c>
      <c r="M221" s="130">
        <v>70487.289999999994</v>
      </c>
      <c r="N221" s="130">
        <v>104392.86</v>
      </c>
      <c r="O221" s="130">
        <v>70264.36</v>
      </c>
      <c r="P221" s="130">
        <v>77895.41</v>
      </c>
      <c r="Q221" s="130">
        <v>80929.41</v>
      </c>
      <c r="R221" s="127">
        <v>80929.41</v>
      </c>
    </row>
    <row r="222" spans="1:18" ht="13.5" thickBot="1" x14ac:dyDescent="0.25">
      <c r="A222" s="136" t="s">
        <v>120</v>
      </c>
      <c r="B222" s="134" t="s">
        <v>1157</v>
      </c>
      <c r="C222" s="134" t="s">
        <v>2078</v>
      </c>
      <c r="D222" s="132">
        <v>2703.13</v>
      </c>
      <c r="E222" s="132">
        <v>2703.13</v>
      </c>
      <c r="F222" s="132">
        <v>0</v>
      </c>
      <c r="G222" s="132">
        <v>0</v>
      </c>
      <c r="H222" s="132">
        <v>0</v>
      </c>
      <c r="I222" s="132">
        <v>86.36</v>
      </c>
      <c r="J222" s="132">
        <v>483.99</v>
      </c>
      <c r="K222" s="132">
        <v>483.99</v>
      </c>
      <c r="L222" s="132">
        <v>0</v>
      </c>
      <c r="M222" s="132">
        <v>0</v>
      </c>
      <c r="N222" s="132">
        <v>0</v>
      </c>
      <c r="O222" s="132">
        <v>0</v>
      </c>
      <c r="P222" s="132">
        <v>0</v>
      </c>
      <c r="Q222" s="132">
        <v>0</v>
      </c>
      <c r="R222" s="127">
        <v>0</v>
      </c>
    </row>
    <row r="223" spans="1:18" ht="13.5" thickBot="1" x14ac:dyDescent="0.25">
      <c r="A223" s="136" t="s">
        <v>121</v>
      </c>
      <c r="B223" s="134" t="s">
        <v>1156</v>
      </c>
      <c r="C223" s="134" t="s">
        <v>2078</v>
      </c>
      <c r="D223" s="130">
        <v>0</v>
      </c>
      <c r="E223" s="130">
        <v>0</v>
      </c>
      <c r="F223" s="130">
        <v>0</v>
      </c>
      <c r="G223" s="130">
        <v>0</v>
      </c>
      <c r="H223" s="130">
        <v>0</v>
      </c>
      <c r="I223" s="130">
        <v>0</v>
      </c>
      <c r="J223" s="130">
        <v>0</v>
      </c>
      <c r="K223" s="130">
        <v>0</v>
      </c>
      <c r="L223" s="130">
        <v>0</v>
      </c>
      <c r="M223" s="130">
        <v>0</v>
      </c>
      <c r="N223" s="130">
        <v>0</v>
      </c>
      <c r="O223" s="130">
        <v>0</v>
      </c>
      <c r="P223" s="130">
        <v>0</v>
      </c>
      <c r="Q223" s="130">
        <v>0</v>
      </c>
      <c r="R223" s="127">
        <v>0</v>
      </c>
    </row>
    <row r="224" spans="1:18" ht="13.5" thickBot="1" x14ac:dyDescent="0.25">
      <c r="A224" s="136" t="s">
        <v>2105</v>
      </c>
      <c r="B224" s="134" t="s">
        <v>2106</v>
      </c>
      <c r="C224" s="134" t="s">
        <v>2078</v>
      </c>
      <c r="D224" s="132">
        <v>0</v>
      </c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27">
        <v>0</v>
      </c>
    </row>
    <row r="225" spans="1:18" ht="13.5" thickBot="1" x14ac:dyDescent="0.25">
      <c r="A225" s="136" t="s">
        <v>2107</v>
      </c>
      <c r="B225" s="134" t="s">
        <v>2002</v>
      </c>
      <c r="C225" s="134" t="s">
        <v>2078</v>
      </c>
      <c r="D225" s="130">
        <v>0</v>
      </c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27">
        <v>0</v>
      </c>
    </row>
    <row r="226" spans="1:18" ht="13.5" thickBot="1" x14ac:dyDescent="0.25">
      <c r="A226" s="135" t="s">
        <v>1388</v>
      </c>
      <c r="B226" s="134" t="s">
        <v>2319</v>
      </c>
      <c r="C226" s="142"/>
      <c r="D226" s="132">
        <v>4000371.23</v>
      </c>
      <c r="E226" s="132">
        <v>4000371.23</v>
      </c>
      <c r="F226" s="132">
        <v>3623250.19</v>
      </c>
      <c r="G226" s="132">
        <v>34724.28</v>
      </c>
      <c r="H226" s="132">
        <v>3951662.57</v>
      </c>
      <c r="I226" s="132">
        <v>194581.16</v>
      </c>
      <c r="J226" s="132">
        <v>41355.040000000001</v>
      </c>
      <c r="K226" s="132">
        <v>30157.98</v>
      </c>
      <c r="L226" s="132">
        <v>28517.66</v>
      </c>
      <c r="M226" s="132">
        <v>8538.64</v>
      </c>
      <c r="N226" s="132">
        <v>737987.81</v>
      </c>
      <c r="O226" s="132">
        <v>25100.87</v>
      </c>
      <c r="P226" s="132">
        <v>-1282.6199999999999</v>
      </c>
      <c r="Q226" s="132">
        <v>131339.45000000001</v>
      </c>
      <c r="R226" s="127">
        <v>131339.45000000001</v>
      </c>
    </row>
    <row r="227" spans="1:18" ht="13.5" thickBot="1" x14ac:dyDescent="0.25">
      <c r="A227" s="136" t="s">
        <v>2108</v>
      </c>
      <c r="B227" s="134" t="s">
        <v>2109</v>
      </c>
      <c r="C227" s="134" t="s">
        <v>2078</v>
      </c>
      <c r="D227" s="130">
        <v>400735.75</v>
      </c>
      <c r="E227" s="130">
        <v>400735.75</v>
      </c>
      <c r="F227" s="130">
        <v>11701.31</v>
      </c>
      <c r="G227" s="130">
        <v>61613.52</v>
      </c>
      <c r="H227" s="130">
        <v>1793519.09</v>
      </c>
      <c r="I227" s="130">
        <v>205515.23</v>
      </c>
      <c r="J227" s="130">
        <v>60223.47</v>
      </c>
      <c r="K227" s="130">
        <v>63807.3</v>
      </c>
      <c r="L227" s="130">
        <v>47205.85</v>
      </c>
      <c r="M227" s="130">
        <v>34875.269999999997</v>
      </c>
      <c r="N227" s="130">
        <v>766592.96</v>
      </c>
      <c r="O227" s="130">
        <v>33856</v>
      </c>
      <c r="P227" s="130">
        <v>8157.95</v>
      </c>
      <c r="Q227" s="130">
        <v>151571.71</v>
      </c>
      <c r="R227" s="127">
        <v>151571.71</v>
      </c>
    </row>
    <row r="228" spans="1:18" ht="13.5" thickBot="1" x14ac:dyDescent="0.25">
      <c r="A228" s="136" t="s">
        <v>2110</v>
      </c>
      <c r="B228" s="134" t="s">
        <v>1155</v>
      </c>
      <c r="C228" s="134" t="s">
        <v>2078</v>
      </c>
      <c r="D228" s="132">
        <v>-23996.5</v>
      </c>
      <c r="E228" s="132">
        <v>-23996.5</v>
      </c>
      <c r="F228" s="132">
        <v>-12083.1</v>
      </c>
      <c r="G228" s="132">
        <v>-26889.24</v>
      </c>
      <c r="H228" s="132">
        <v>-40428.5</v>
      </c>
      <c r="I228" s="132">
        <v>-10934.07</v>
      </c>
      <c r="J228" s="132">
        <v>-18868.43</v>
      </c>
      <c r="K228" s="132">
        <v>-33649.32</v>
      </c>
      <c r="L228" s="132">
        <v>-18688.189999999999</v>
      </c>
      <c r="M228" s="132">
        <v>-26336.63</v>
      </c>
      <c r="N228" s="132">
        <v>-28605.15</v>
      </c>
      <c r="O228" s="132">
        <v>-8755.1299999999992</v>
      </c>
      <c r="P228" s="132">
        <v>-9440.57</v>
      </c>
      <c r="Q228" s="132">
        <v>-20232.259999999998</v>
      </c>
      <c r="R228" s="127">
        <v>-20232.259999999998</v>
      </c>
    </row>
    <row r="229" spans="1:18" ht="13.5" thickBot="1" x14ac:dyDescent="0.25">
      <c r="A229" s="136" t="s">
        <v>2111</v>
      </c>
      <c r="B229" s="134" t="s">
        <v>1154</v>
      </c>
      <c r="C229" s="134" t="s">
        <v>2078</v>
      </c>
      <c r="D229" s="130">
        <v>0</v>
      </c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27">
        <v>0</v>
      </c>
    </row>
    <row r="230" spans="1:18" ht="13.5" thickBot="1" x14ac:dyDescent="0.25">
      <c r="A230" s="136" t="s">
        <v>2112</v>
      </c>
      <c r="B230" s="134" t="s">
        <v>2113</v>
      </c>
      <c r="C230" s="134" t="s">
        <v>2078</v>
      </c>
      <c r="D230" s="132">
        <v>3623631.98</v>
      </c>
      <c r="E230" s="132">
        <v>3623631.98</v>
      </c>
      <c r="F230" s="132">
        <v>3623631.98</v>
      </c>
      <c r="G230" s="132">
        <v>0</v>
      </c>
      <c r="H230" s="132">
        <v>2198571.98</v>
      </c>
      <c r="I230" s="132">
        <v>0</v>
      </c>
      <c r="J230" s="132">
        <v>0</v>
      </c>
      <c r="K230" s="132">
        <v>0</v>
      </c>
      <c r="L230" s="132">
        <v>0</v>
      </c>
      <c r="M230" s="132">
        <v>0</v>
      </c>
      <c r="N230" s="132">
        <v>0</v>
      </c>
      <c r="O230" s="132">
        <v>0</v>
      </c>
      <c r="P230" s="132">
        <v>0</v>
      </c>
      <c r="Q230" s="132">
        <v>0</v>
      </c>
      <c r="R230" s="127">
        <v>0</v>
      </c>
    </row>
    <row r="231" spans="1:18" ht="13.5" thickBot="1" x14ac:dyDescent="0.25">
      <c r="A231" s="133" t="s">
        <v>1386</v>
      </c>
      <c r="B231" s="134" t="s">
        <v>2320</v>
      </c>
      <c r="C231" s="142"/>
      <c r="D231" s="130">
        <v>105582148.44</v>
      </c>
      <c r="E231" s="130">
        <v>105582148.44</v>
      </c>
      <c r="F231" s="130">
        <v>103934637.44</v>
      </c>
      <c r="G231" s="130">
        <v>101834105.44</v>
      </c>
      <c r="H231" s="130">
        <v>100276408.44</v>
      </c>
      <c r="I231" s="130">
        <v>99032844.439999998</v>
      </c>
      <c r="J231" s="130">
        <v>96779550.439999998</v>
      </c>
      <c r="K231" s="130">
        <v>95414266.439999998</v>
      </c>
      <c r="L231" s="130">
        <v>94128810.439999998</v>
      </c>
      <c r="M231" s="130">
        <v>93287079.439999998</v>
      </c>
      <c r="N231" s="130">
        <v>92195992.439999998</v>
      </c>
      <c r="O231" s="130">
        <v>90543107.439999998</v>
      </c>
      <c r="P231" s="130">
        <v>89512661.439999998</v>
      </c>
      <c r="Q231" s="130">
        <v>88940653.439999998</v>
      </c>
      <c r="R231" s="127">
        <v>88940653.439999998</v>
      </c>
    </row>
    <row r="232" spans="1:18" ht="13.5" thickBot="1" x14ac:dyDescent="0.25">
      <c r="A232" s="135" t="s">
        <v>2114</v>
      </c>
      <c r="B232" s="134" t="s">
        <v>1153</v>
      </c>
      <c r="C232" s="134" t="s">
        <v>2078</v>
      </c>
      <c r="D232" s="132">
        <v>0</v>
      </c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27">
        <v>0</v>
      </c>
    </row>
    <row r="233" spans="1:18" ht="13.5" thickBot="1" x14ac:dyDescent="0.25">
      <c r="A233" s="135" t="s">
        <v>2115</v>
      </c>
      <c r="B233" s="134" t="s">
        <v>2116</v>
      </c>
      <c r="C233" s="134" t="s">
        <v>2078</v>
      </c>
      <c r="D233" s="130">
        <v>0</v>
      </c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27">
        <v>0</v>
      </c>
    </row>
    <row r="234" spans="1:18" ht="13.5" thickBot="1" x14ac:dyDescent="0.25">
      <c r="A234" s="135" t="s">
        <v>1297</v>
      </c>
      <c r="B234" s="134" t="s">
        <v>1389</v>
      </c>
      <c r="C234" s="134" t="s">
        <v>2078</v>
      </c>
      <c r="D234" s="132">
        <v>105582148.44</v>
      </c>
      <c r="E234" s="132">
        <v>105582148.44</v>
      </c>
      <c r="F234" s="132">
        <v>103934637.44</v>
      </c>
      <c r="G234" s="132">
        <v>101834105.44</v>
      </c>
      <c r="H234" s="132">
        <v>100276408.44</v>
      </c>
      <c r="I234" s="132">
        <v>99032844.439999998</v>
      </c>
      <c r="J234" s="132">
        <v>96779550.439999998</v>
      </c>
      <c r="K234" s="132">
        <v>95414266.439999998</v>
      </c>
      <c r="L234" s="132">
        <v>94128810.439999998</v>
      </c>
      <c r="M234" s="132">
        <v>93287079.439999998</v>
      </c>
      <c r="N234" s="132">
        <v>92195992.439999998</v>
      </c>
      <c r="O234" s="132">
        <v>90543107.439999998</v>
      </c>
      <c r="P234" s="132">
        <v>89512661.439999998</v>
      </c>
      <c r="Q234" s="132">
        <v>88940653.439999998</v>
      </c>
      <c r="R234" s="127">
        <v>88940653.439999998</v>
      </c>
    </row>
    <row r="235" spans="1:18" ht="13.5" thickBot="1" x14ac:dyDescent="0.25">
      <c r="A235" s="135" t="s">
        <v>2117</v>
      </c>
      <c r="B235" s="134" t="s">
        <v>2118</v>
      </c>
      <c r="C235" s="134" t="s">
        <v>2078</v>
      </c>
      <c r="D235" s="130">
        <v>0</v>
      </c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27">
        <v>0</v>
      </c>
    </row>
    <row r="236" spans="1:18" ht="13.5" thickBot="1" x14ac:dyDescent="0.25">
      <c r="A236" s="135" t="s">
        <v>123</v>
      </c>
      <c r="B236" s="134" t="s">
        <v>1152</v>
      </c>
      <c r="C236" s="134" t="s">
        <v>2078</v>
      </c>
      <c r="D236" s="132">
        <v>0</v>
      </c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27">
        <v>0</v>
      </c>
    </row>
    <row r="237" spans="1:18" ht="13.5" thickBot="1" x14ac:dyDescent="0.25">
      <c r="A237" s="135" t="s">
        <v>124</v>
      </c>
      <c r="B237" s="134" t="s">
        <v>1151</v>
      </c>
      <c r="C237" s="134" t="s">
        <v>2078</v>
      </c>
      <c r="D237" s="130">
        <v>0</v>
      </c>
      <c r="E237" s="130">
        <v>0</v>
      </c>
      <c r="F237" s="130">
        <v>0</v>
      </c>
      <c r="G237" s="130">
        <v>0</v>
      </c>
      <c r="H237" s="130">
        <v>0</v>
      </c>
      <c r="I237" s="130">
        <v>0</v>
      </c>
      <c r="J237" s="130">
        <v>0</v>
      </c>
      <c r="K237" s="130">
        <v>0</v>
      </c>
      <c r="L237" s="130">
        <v>0</v>
      </c>
      <c r="M237" s="130">
        <v>0</v>
      </c>
      <c r="N237" s="130">
        <v>0</v>
      </c>
      <c r="O237" s="130">
        <v>0</v>
      </c>
      <c r="P237" s="130">
        <v>0</v>
      </c>
      <c r="Q237" s="130">
        <v>0</v>
      </c>
      <c r="R237" s="127">
        <v>0</v>
      </c>
    </row>
    <row r="238" spans="1:18" ht="13.5" thickBot="1" x14ac:dyDescent="0.25">
      <c r="A238" s="131" t="s">
        <v>1390</v>
      </c>
      <c r="B238" s="162" t="s">
        <v>2321</v>
      </c>
      <c r="C238" s="141"/>
      <c r="D238" s="132">
        <v>436169365.22000003</v>
      </c>
      <c r="E238" s="132">
        <v>436169365.22000003</v>
      </c>
      <c r="F238" s="132">
        <v>446478042.29000002</v>
      </c>
      <c r="G238" s="132">
        <v>450874012.25</v>
      </c>
      <c r="H238" s="132">
        <v>399495617.70999998</v>
      </c>
      <c r="I238" s="132">
        <v>411155212.38999999</v>
      </c>
      <c r="J238" s="132">
        <v>414558243.50999999</v>
      </c>
      <c r="K238" s="132">
        <v>539689267.19000006</v>
      </c>
      <c r="L238" s="132">
        <v>569382144.82000005</v>
      </c>
      <c r="M238" s="132">
        <v>571514968.36000001</v>
      </c>
      <c r="N238" s="132">
        <v>544089246.87</v>
      </c>
      <c r="O238" s="132">
        <v>568030236.33000004</v>
      </c>
      <c r="P238" s="132">
        <v>569559500.34000003</v>
      </c>
      <c r="Q238" s="132">
        <v>567823565.07000005</v>
      </c>
      <c r="R238" s="127">
        <v>567823565.07000005</v>
      </c>
    </row>
    <row r="239" spans="1:18" ht="13.5" thickBot="1" x14ac:dyDescent="0.25">
      <c r="A239" s="133" t="s">
        <v>2322</v>
      </c>
      <c r="B239" s="134" t="s">
        <v>2323</v>
      </c>
      <c r="C239" s="142"/>
      <c r="D239" s="163"/>
      <c r="E239" s="130">
        <v>0</v>
      </c>
      <c r="F239" s="130">
        <v>6635093.75</v>
      </c>
      <c r="G239" s="130">
        <v>6269700.7800000003</v>
      </c>
      <c r="H239" s="130">
        <v>5903205.3899999997</v>
      </c>
      <c r="I239" s="130">
        <v>5535604.25</v>
      </c>
      <c r="J239" s="130">
        <v>5166893.99</v>
      </c>
      <c r="K239" s="130">
        <v>4797019.28</v>
      </c>
      <c r="L239" s="130">
        <v>4426028.7300000004</v>
      </c>
      <c r="M239" s="130">
        <v>4053918.94</v>
      </c>
      <c r="N239" s="130">
        <v>3744938.12</v>
      </c>
      <c r="O239" s="130">
        <v>3367978.07</v>
      </c>
      <c r="P239" s="130">
        <v>2989882.17</v>
      </c>
      <c r="Q239" s="130">
        <v>2760336.02</v>
      </c>
      <c r="R239" s="127">
        <v>2760336.02</v>
      </c>
    </row>
    <row r="240" spans="1:18" ht="13.5" thickBot="1" x14ac:dyDescent="0.25">
      <c r="A240" s="135" t="s">
        <v>2324</v>
      </c>
      <c r="B240" s="134" t="s">
        <v>2325</v>
      </c>
      <c r="C240" s="134" t="s">
        <v>2078</v>
      </c>
      <c r="D240" s="164"/>
      <c r="E240" s="132">
        <v>0</v>
      </c>
      <c r="F240" s="132">
        <v>6987262.7199999997</v>
      </c>
      <c r="G240" s="132">
        <v>6987262.7199999997</v>
      </c>
      <c r="H240" s="132">
        <v>6987262.7199999997</v>
      </c>
      <c r="I240" s="132">
        <v>6987262.7199999997</v>
      </c>
      <c r="J240" s="132">
        <v>6987262.7199999997</v>
      </c>
      <c r="K240" s="132">
        <v>6987262.7199999997</v>
      </c>
      <c r="L240" s="132">
        <v>6987262.7199999997</v>
      </c>
      <c r="M240" s="132">
        <v>6987262.7199999997</v>
      </c>
      <c r="N240" s="132">
        <v>7054109.54</v>
      </c>
      <c r="O240" s="132">
        <v>7054109.54</v>
      </c>
      <c r="P240" s="132">
        <v>7054109.54</v>
      </c>
      <c r="Q240" s="132">
        <v>7204815.8499999996</v>
      </c>
      <c r="R240" s="127">
        <v>7204815.8499999996</v>
      </c>
    </row>
    <row r="241" spans="1:18" ht="13.5" thickBot="1" x14ac:dyDescent="0.25">
      <c r="A241" s="135" t="s">
        <v>2326</v>
      </c>
      <c r="B241" s="134" t="s">
        <v>2327</v>
      </c>
      <c r="C241" s="134" t="s">
        <v>2078</v>
      </c>
      <c r="D241" s="163"/>
      <c r="E241" s="130">
        <v>0</v>
      </c>
      <c r="F241" s="130">
        <v>-352168.97</v>
      </c>
      <c r="G241" s="130">
        <v>-717561.94</v>
      </c>
      <c r="H241" s="130">
        <v>-1084057.33</v>
      </c>
      <c r="I241" s="130">
        <v>-1451658.47</v>
      </c>
      <c r="J241" s="130">
        <v>-1820368.73</v>
      </c>
      <c r="K241" s="130">
        <v>-2190243.44</v>
      </c>
      <c r="L241" s="130">
        <v>-2561233.9900000002</v>
      </c>
      <c r="M241" s="130">
        <v>-2933343.78</v>
      </c>
      <c r="N241" s="130">
        <v>-3309171.42</v>
      </c>
      <c r="O241" s="130">
        <v>-3686131.47</v>
      </c>
      <c r="P241" s="130">
        <v>-4064227.37</v>
      </c>
      <c r="Q241" s="130">
        <v>-4444479.83</v>
      </c>
      <c r="R241" s="127">
        <v>-4444479.83</v>
      </c>
    </row>
    <row r="242" spans="1:18" ht="13.5" thickBot="1" x14ac:dyDescent="0.25">
      <c r="A242" s="133" t="s">
        <v>1391</v>
      </c>
      <c r="B242" s="134" t="s">
        <v>2328</v>
      </c>
      <c r="C242" s="142"/>
      <c r="D242" s="132">
        <v>371785973.91000003</v>
      </c>
      <c r="E242" s="132">
        <v>371785973.91000003</v>
      </c>
      <c r="F242" s="132">
        <v>379095070.38</v>
      </c>
      <c r="G242" s="132">
        <v>383690288.56</v>
      </c>
      <c r="H242" s="132">
        <v>327194302.13999999</v>
      </c>
      <c r="I242" s="132">
        <v>340417074.38</v>
      </c>
      <c r="J242" s="132">
        <v>344398554.33999997</v>
      </c>
      <c r="K242" s="132">
        <v>318339531.06999999</v>
      </c>
      <c r="L242" s="132">
        <v>347878050.56</v>
      </c>
      <c r="M242" s="132">
        <v>347436010.95999998</v>
      </c>
      <c r="N242" s="132">
        <v>313890378.04000002</v>
      </c>
      <c r="O242" s="132">
        <v>334299793.25999999</v>
      </c>
      <c r="P242" s="132">
        <v>331963675.13999999</v>
      </c>
      <c r="Q242" s="132">
        <v>324605368.31</v>
      </c>
      <c r="R242" s="127">
        <v>324605368.31</v>
      </c>
    </row>
    <row r="243" spans="1:18" ht="13.5" thickBot="1" x14ac:dyDescent="0.25">
      <c r="A243" s="135" t="s">
        <v>1392</v>
      </c>
      <c r="B243" s="134" t="s">
        <v>2329</v>
      </c>
      <c r="C243" s="142"/>
      <c r="D243" s="130">
        <v>1808092</v>
      </c>
      <c r="E243" s="130">
        <v>1808092</v>
      </c>
      <c r="F243" s="130">
        <v>1783143</v>
      </c>
      <c r="G243" s="130">
        <v>1758194</v>
      </c>
      <c r="H243" s="130">
        <v>1733245</v>
      </c>
      <c r="I243" s="130">
        <v>1708296</v>
      </c>
      <c r="J243" s="130">
        <v>1683347</v>
      </c>
      <c r="K243" s="130">
        <v>1658398</v>
      </c>
      <c r="L243" s="130">
        <v>1633449</v>
      </c>
      <c r="M243" s="130">
        <v>1608500</v>
      </c>
      <c r="N243" s="130">
        <v>1583551</v>
      </c>
      <c r="O243" s="130">
        <v>1562082</v>
      </c>
      <c r="P243" s="130">
        <v>1540613</v>
      </c>
      <c r="Q243" s="130">
        <v>1519144</v>
      </c>
      <c r="R243" s="127">
        <v>1519144</v>
      </c>
    </row>
    <row r="244" spans="1:18" ht="13.5" thickBot="1" x14ac:dyDescent="0.25">
      <c r="A244" s="136" t="s">
        <v>125</v>
      </c>
      <c r="B244" s="134" t="s">
        <v>1150</v>
      </c>
      <c r="C244" s="134" t="s">
        <v>2078</v>
      </c>
      <c r="D244" s="132">
        <v>31320</v>
      </c>
      <c r="E244" s="132">
        <v>31320</v>
      </c>
      <c r="F244" s="132">
        <v>27840</v>
      </c>
      <c r="G244" s="132">
        <v>24360</v>
      </c>
      <c r="H244" s="132">
        <v>20880</v>
      </c>
      <c r="I244" s="132">
        <v>17400</v>
      </c>
      <c r="J244" s="132">
        <v>13920</v>
      </c>
      <c r="K244" s="132">
        <v>10440</v>
      </c>
      <c r="L244" s="132">
        <v>6960</v>
      </c>
      <c r="M244" s="132">
        <v>3480</v>
      </c>
      <c r="N244" s="132">
        <v>0</v>
      </c>
      <c r="O244" s="132">
        <v>0</v>
      </c>
      <c r="P244" s="132">
        <v>0</v>
      </c>
      <c r="Q244" s="132">
        <v>0</v>
      </c>
      <c r="R244" s="127">
        <v>0</v>
      </c>
    </row>
    <row r="245" spans="1:18" ht="13.5" thickBot="1" x14ac:dyDescent="0.25">
      <c r="A245" s="136" t="s">
        <v>126</v>
      </c>
      <c r="B245" s="134" t="s">
        <v>1149</v>
      </c>
      <c r="C245" s="134" t="s">
        <v>2078</v>
      </c>
      <c r="D245" s="130">
        <v>0</v>
      </c>
      <c r="E245" s="163"/>
      <c r="F245" s="163"/>
      <c r="G245" s="163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27">
        <v>0</v>
      </c>
    </row>
    <row r="246" spans="1:18" ht="13.5" thickBot="1" x14ac:dyDescent="0.25">
      <c r="A246" s="136" t="s">
        <v>127</v>
      </c>
      <c r="B246" s="134" t="s">
        <v>1148</v>
      </c>
      <c r="C246" s="134" t="s">
        <v>2078</v>
      </c>
      <c r="D246" s="132">
        <v>1063140</v>
      </c>
      <c r="E246" s="132">
        <v>1063140</v>
      </c>
      <c r="F246" s="132">
        <v>1053975</v>
      </c>
      <c r="G246" s="132">
        <v>1044810</v>
      </c>
      <c r="H246" s="132">
        <v>1035645</v>
      </c>
      <c r="I246" s="132">
        <v>1026480</v>
      </c>
      <c r="J246" s="132">
        <v>1017315</v>
      </c>
      <c r="K246" s="132">
        <v>1008150</v>
      </c>
      <c r="L246" s="132">
        <v>998985</v>
      </c>
      <c r="M246" s="132">
        <v>989820</v>
      </c>
      <c r="N246" s="132">
        <v>980655</v>
      </c>
      <c r="O246" s="132">
        <v>971490</v>
      </c>
      <c r="P246" s="132">
        <v>962325</v>
      </c>
      <c r="Q246" s="132">
        <v>953160</v>
      </c>
      <c r="R246" s="127">
        <v>953160</v>
      </c>
    </row>
    <row r="247" spans="1:18" ht="13.5" thickBot="1" x14ac:dyDescent="0.25">
      <c r="A247" s="136" t="s">
        <v>128</v>
      </c>
      <c r="B247" s="134" t="s">
        <v>1147</v>
      </c>
      <c r="C247" s="134" t="s">
        <v>2078</v>
      </c>
      <c r="D247" s="130">
        <v>713632</v>
      </c>
      <c r="E247" s="130">
        <v>713632</v>
      </c>
      <c r="F247" s="130">
        <v>701328</v>
      </c>
      <c r="G247" s="130">
        <v>689024</v>
      </c>
      <c r="H247" s="130">
        <v>676720</v>
      </c>
      <c r="I247" s="130">
        <v>664416</v>
      </c>
      <c r="J247" s="130">
        <v>652112</v>
      </c>
      <c r="K247" s="130">
        <v>639808</v>
      </c>
      <c r="L247" s="130">
        <v>627504</v>
      </c>
      <c r="M247" s="130">
        <v>615200</v>
      </c>
      <c r="N247" s="130">
        <v>602896</v>
      </c>
      <c r="O247" s="130">
        <v>590592</v>
      </c>
      <c r="P247" s="130">
        <v>578288</v>
      </c>
      <c r="Q247" s="130">
        <v>565984</v>
      </c>
      <c r="R247" s="127">
        <v>565984</v>
      </c>
    </row>
    <row r="248" spans="1:18" ht="13.5" thickBot="1" x14ac:dyDescent="0.25">
      <c r="A248" s="135" t="s">
        <v>1364</v>
      </c>
      <c r="B248" s="134" t="s">
        <v>2330</v>
      </c>
      <c r="C248" s="142"/>
      <c r="D248" s="132">
        <v>3025000</v>
      </c>
      <c r="E248" s="132">
        <v>3025000</v>
      </c>
      <c r="F248" s="132">
        <v>3025000</v>
      </c>
      <c r="G248" s="132">
        <v>3025000</v>
      </c>
      <c r="H248" s="132">
        <v>1161000</v>
      </c>
      <c r="I248" s="132">
        <v>1161000</v>
      </c>
      <c r="J248" s="132">
        <v>1161000</v>
      </c>
      <c r="K248" s="132">
        <v>2062000</v>
      </c>
      <c r="L248" s="132">
        <v>2062000</v>
      </c>
      <c r="M248" s="132">
        <v>2062000</v>
      </c>
      <c r="N248" s="132">
        <v>2998000</v>
      </c>
      <c r="O248" s="132">
        <v>2998000</v>
      </c>
      <c r="P248" s="132">
        <v>2998000</v>
      </c>
      <c r="Q248" s="132">
        <v>608623</v>
      </c>
      <c r="R248" s="127">
        <v>608623</v>
      </c>
    </row>
    <row r="249" spans="1:18" ht="13.5" thickBot="1" x14ac:dyDescent="0.25">
      <c r="A249" s="136" t="s">
        <v>129</v>
      </c>
      <c r="B249" s="134" t="s">
        <v>1146</v>
      </c>
      <c r="C249" s="134" t="s">
        <v>2078</v>
      </c>
      <c r="D249" s="130">
        <v>3025000</v>
      </c>
      <c r="E249" s="130">
        <v>3025000</v>
      </c>
      <c r="F249" s="130">
        <v>3025000</v>
      </c>
      <c r="G249" s="130">
        <v>3025000</v>
      </c>
      <c r="H249" s="130">
        <v>1161000</v>
      </c>
      <c r="I249" s="130">
        <v>1161000</v>
      </c>
      <c r="J249" s="130">
        <v>1161000</v>
      </c>
      <c r="K249" s="130">
        <v>2004000</v>
      </c>
      <c r="L249" s="130">
        <v>2004000</v>
      </c>
      <c r="M249" s="130">
        <v>2004000</v>
      </c>
      <c r="N249" s="130">
        <v>2946000</v>
      </c>
      <c r="O249" s="130">
        <v>2946000</v>
      </c>
      <c r="P249" s="130">
        <v>2946000</v>
      </c>
      <c r="Q249" s="130">
        <v>608623</v>
      </c>
      <c r="R249" s="127">
        <v>608623</v>
      </c>
    </row>
    <row r="250" spans="1:18" ht="13.5" thickBot="1" x14ac:dyDescent="0.25">
      <c r="A250" s="136" t="s">
        <v>129</v>
      </c>
      <c r="B250" s="134" t="s">
        <v>1145</v>
      </c>
      <c r="C250" s="134" t="s">
        <v>2078</v>
      </c>
      <c r="D250" s="132">
        <v>0</v>
      </c>
      <c r="E250" s="132">
        <v>0</v>
      </c>
      <c r="F250" s="132">
        <v>0</v>
      </c>
      <c r="G250" s="132">
        <v>0</v>
      </c>
      <c r="H250" s="132">
        <v>0</v>
      </c>
      <c r="I250" s="132">
        <v>0</v>
      </c>
      <c r="J250" s="132">
        <v>0</v>
      </c>
      <c r="K250" s="132">
        <v>58000</v>
      </c>
      <c r="L250" s="132">
        <v>58000</v>
      </c>
      <c r="M250" s="132">
        <v>58000</v>
      </c>
      <c r="N250" s="132">
        <v>20000</v>
      </c>
      <c r="O250" s="132">
        <v>20000</v>
      </c>
      <c r="P250" s="132">
        <v>20000</v>
      </c>
      <c r="Q250" s="132">
        <v>0</v>
      </c>
      <c r="R250" s="127">
        <v>0</v>
      </c>
    </row>
    <row r="251" spans="1:18" ht="13.5" thickBot="1" x14ac:dyDescent="0.25">
      <c r="A251" s="136" t="s">
        <v>130</v>
      </c>
      <c r="B251" s="134" t="s">
        <v>1144</v>
      </c>
      <c r="C251" s="134" t="s">
        <v>2078</v>
      </c>
      <c r="D251" s="130">
        <v>0</v>
      </c>
      <c r="E251" s="130">
        <v>0</v>
      </c>
      <c r="F251" s="130">
        <v>0</v>
      </c>
      <c r="G251" s="130">
        <v>0</v>
      </c>
      <c r="H251" s="130">
        <v>0</v>
      </c>
      <c r="I251" s="130">
        <v>0</v>
      </c>
      <c r="J251" s="130">
        <v>0</v>
      </c>
      <c r="K251" s="130">
        <v>0</v>
      </c>
      <c r="L251" s="130">
        <v>0</v>
      </c>
      <c r="M251" s="130">
        <v>0</v>
      </c>
      <c r="N251" s="130">
        <v>32000</v>
      </c>
      <c r="O251" s="130">
        <v>32000</v>
      </c>
      <c r="P251" s="130">
        <v>32000</v>
      </c>
      <c r="Q251" s="130">
        <v>0</v>
      </c>
      <c r="R251" s="127">
        <v>0</v>
      </c>
    </row>
    <row r="252" spans="1:18" ht="13.5" thickBot="1" x14ac:dyDescent="0.25">
      <c r="A252" s="135" t="s">
        <v>1393</v>
      </c>
      <c r="B252" s="134" t="s">
        <v>2331</v>
      </c>
      <c r="C252" s="142"/>
      <c r="D252" s="132">
        <v>19184518.18</v>
      </c>
      <c r="E252" s="132">
        <v>19184518.18</v>
      </c>
      <c r="F252" s="132">
        <v>19184518.18</v>
      </c>
      <c r="G252" s="132">
        <v>19184518.18</v>
      </c>
      <c r="H252" s="132">
        <v>17758346.02</v>
      </c>
      <c r="I252" s="132">
        <v>17758346.02</v>
      </c>
      <c r="J252" s="132">
        <v>17758346.02</v>
      </c>
      <c r="K252" s="132">
        <v>17758346.02</v>
      </c>
      <c r="L252" s="132">
        <v>17758346.02</v>
      </c>
      <c r="M252" s="132">
        <v>17758346.02</v>
      </c>
      <c r="N252" s="132">
        <v>17758346.02</v>
      </c>
      <c r="O252" s="132">
        <v>17758346.02</v>
      </c>
      <c r="P252" s="132">
        <v>17758346.02</v>
      </c>
      <c r="Q252" s="132">
        <v>16985320.02</v>
      </c>
      <c r="R252" s="127">
        <v>16985320.02</v>
      </c>
    </row>
    <row r="253" spans="1:18" ht="13.5" thickBot="1" x14ac:dyDescent="0.25">
      <c r="A253" s="136" t="s">
        <v>131</v>
      </c>
      <c r="B253" s="134" t="s">
        <v>1143</v>
      </c>
      <c r="C253" s="134" t="s">
        <v>2078</v>
      </c>
      <c r="D253" s="130">
        <v>16839305.539999999</v>
      </c>
      <c r="E253" s="130">
        <v>16839305.539999999</v>
      </c>
      <c r="F253" s="130">
        <v>16839305.539999999</v>
      </c>
      <c r="G253" s="130">
        <v>16839305.539999999</v>
      </c>
      <c r="H253" s="130">
        <v>15413133.380000001</v>
      </c>
      <c r="I253" s="130">
        <v>15413133.380000001</v>
      </c>
      <c r="J253" s="130">
        <v>15413133.380000001</v>
      </c>
      <c r="K253" s="130">
        <v>15413133.380000001</v>
      </c>
      <c r="L253" s="130">
        <v>15413133.380000001</v>
      </c>
      <c r="M253" s="130">
        <v>15413133.380000001</v>
      </c>
      <c r="N253" s="130">
        <v>15413133.380000001</v>
      </c>
      <c r="O253" s="130">
        <v>15413133.380000001</v>
      </c>
      <c r="P253" s="130">
        <v>15413133.380000001</v>
      </c>
      <c r="Q253" s="130">
        <v>14640107.380000001</v>
      </c>
      <c r="R253" s="127">
        <v>14640107.380000001</v>
      </c>
    </row>
    <row r="254" spans="1:18" ht="13.5" thickBot="1" x14ac:dyDescent="0.25">
      <c r="A254" s="136" t="s">
        <v>2003</v>
      </c>
      <c r="B254" s="134" t="s">
        <v>2004</v>
      </c>
      <c r="C254" s="134" t="s">
        <v>2078</v>
      </c>
      <c r="D254" s="132">
        <v>2345212.64</v>
      </c>
      <c r="E254" s="132">
        <v>2345212.64</v>
      </c>
      <c r="F254" s="132">
        <v>2345212.64</v>
      </c>
      <c r="G254" s="132">
        <v>2345212.64</v>
      </c>
      <c r="H254" s="132">
        <v>2345212.64</v>
      </c>
      <c r="I254" s="132">
        <v>2345212.64</v>
      </c>
      <c r="J254" s="132">
        <v>2345212.64</v>
      </c>
      <c r="K254" s="132">
        <v>924569.64</v>
      </c>
      <c r="L254" s="132">
        <v>924569.64</v>
      </c>
      <c r="M254" s="132">
        <v>924569.64</v>
      </c>
      <c r="N254" s="132">
        <v>924569.64</v>
      </c>
      <c r="O254" s="132">
        <v>924569.64</v>
      </c>
      <c r="P254" s="132">
        <v>924569.64</v>
      </c>
      <c r="Q254" s="132">
        <v>924569.64</v>
      </c>
      <c r="R254" s="127">
        <v>924569.64</v>
      </c>
    </row>
    <row r="255" spans="1:18" ht="13.5" thickBot="1" x14ac:dyDescent="0.25">
      <c r="A255" s="136" t="s">
        <v>2332</v>
      </c>
      <c r="B255" s="134" t="s">
        <v>2333</v>
      </c>
      <c r="C255" s="134" t="s">
        <v>2078</v>
      </c>
      <c r="D255" s="163"/>
      <c r="E255" s="130">
        <v>0</v>
      </c>
      <c r="F255" s="130">
        <v>0</v>
      </c>
      <c r="G255" s="130">
        <v>0</v>
      </c>
      <c r="H255" s="130">
        <v>0</v>
      </c>
      <c r="I255" s="130">
        <v>0</v>
      </c>
      <c r="J255" s="130">
        <v>0</v>
      </c>
      <c r="K255" s="130">
        <v>1420643</v>
      </c>
      <c r="L255" s="130">
        <v>1420643</v>
      </c>
      <c r="M255" s="130">
        <v>1420643</v>
      </c>
      <c r="N255" s="130">
        <v>1420643</v>
      </c>
      <c r="O255" s="130">
        <v>1420643</v>
      </c>
      <c r="P255" s="130">
        <v>1420643</v>
      </c>
      <c r="Q255" s="130">
        <v>1420643</v>
      </c>
      <c r="R255" s="127">
        <v>1420643</v>
      </c>
    </row>
    <row r="256" spans="1:18" ht="13.5" thickBot="1" x14ac:dyDescent="0.25">
      <c r="A256" s="135" t="s">
        <v>1394</v>
      </c>
      <c r="B256" s="134" t="s">
        <v>2334</v>
      </c>
      <c r="C256" s="142"/>
      <c r="D256" s="132">
        <v>92281578.810000002</v>
      </c>
      <c r="E256" s="132">
        <v>92281578.810000002</v>
      </c>
      <c r="F256" s="132">
        <v>91918032.870000005</v>
      </c>
      <c r="G256" s="132">
        <v>90781519.030000001</v>
      </c>
      <c r="H256" s="132">
        <v>82332840.219999999</v>
      </c>
      <c r="I256" s="132">
        <v>82288045.900000006</v>
      </c>
      <c r="J256" s="132">
        <v>83525351.099999994</v>
      </c>
      <c r="K256" s="132">
        <v>84059948.200000003</v>
      </c>
      <c r="L256" s="132">
        <v>84924213.879999995</v>
      </c>
      <c r="M256" s="132">
        <v>85343676.530000001</v>
      </c>
      <c r="N256" s="132">
        <v>82419888.590000004</v>
      </c>
      <c r="O256" s="132">
        <v>82008297.260000005</v>
      </c>
      <c r="P256" s="132">
        <v>82628283.099999994</v>
      </c>
      <c r="Q256" s="132">
        <v>94411325.150000006</v>
      </c>
      <c r="R256" s="127">
        <v>94411325.150000006</v>
      </c>
    </row>
    <row r="257" spans="1:18" ht="13.5" thickBot="1" x14ac:dyDescent="0.25">
      <c r="A257" s="136" t="s">
        <v>2335</v>
      </c>
      <c r="B257" s="134" t="s">
        <v>2336</v>
      </c>
      <c r="C257" s="134" t="s">
        <v>2078</v>
      </c>
      <c r="D257" s="163"/>
      <c r="E257" s="130">
        <v>0</v>
      </c>
      <c r="F257" s="130">
        <v>0</v>
      </c>
      <c r="G257" s="130">
        <v>0</v>
      </c>
      <c r="H257" s="130">
        <v>-4385000</v>
      </c>
      <c r="I257" s="130">
        <v>-4385000</v>
      </c>
      <c r="J257" s="130">
        <v>-4385000</v>
      </c>
      <c r="K257" s="130">
        <v>0</v>
      </c>
      <c r="L257" s="130">
        <v>0</v>
      </c>
      <c r="M257" s="130">
        <v>0</v>
      </c>
      <c r="N257" s="130">
        <v>0</v>
      </c>
      <c r="O257" s="130">
        <v>0</v>
      </c>
      <c r="P257" s="130">
        <v>0</v>
      </c>
      <c r="Q257" s="130">
        <v>0</v>
      </c>
      <c r="R257" s="127">
        <v>0</v>
      </c>
    </row>
    <row r="258" spans="1:18" ht="13.5" thickBot="1" x14ac:dyDescent="0.25">
      <c r="A258" s="136" t="s">
        <v>132</v>
      </c>
      <c r="B258" s="134" t="s">
        <v>1142</v>
      </c>
      <c r="C258" s="134" t="s">
        <v>2078</v>
      </c>
      <c r="D258" s="132">
        <v>121858381.72</v>
      </c>
      <c r="E258" s="132">
        <v>121858381.72</v>
      </c>
      <c r="F258" s="132">
        <v>123106625.43000001</v>
      </c>
      <c r="G258" s="132">
        <v>123527875.68000001</v>
      </c>
      <c r="H258" s="132">
        <v>121425958.04000001</v>
      </c>
      <c r="I258" s="132">
        <v>122277804.20999999</v>
      </c>
      <c r="J258" s="132">
        <v>123860843.93000001</v>
      </c>
      <c r="K258" s="132">
        <v>120946259.93000001</v>
      </c>
      <c r="L258" s="132">
        <v>122064107.03</v>
      </c>
      <c r="M258" s="132">
        <v>122686382.56</v>
      </c>
      <c r="N258" s="132">
        <v>109706419.5</v>
      </c>
      <c r="O258" s="132">
        <v>110912454.92</v>
      </c>
      <c r="P258" s="132">
        <v>112648333.73</v>
      </c>
      <c r="Q258" s="132">
        <v>124177762.40000001</v>
      </c>
      <c r="R258" s="127">
        <v>124177762.40000001</v>
      </c>
    </row>
    <row r="259" spans="1:18" ht="13.5" thickBot="1" x14ac:dyDescent="0.25">
      <c r="A259" s="136" t="s">
        <v>133</v>
      </c>
      <c r="B259" s="134" t="s">
        <v>1141</v>
      </c>
      <c r="C259" s="134" t="s">
        <v>2078</v>
      </c>
      <c r="D259" s="130">
        <v>0</v>
      </c>
      <c r="E259" s="130">
        <v>0</v>
      </c>
      <c r="F259" s="130">
        <v>0</v>
      </c>
      <c r="G259" s="130">
        <v>0</v>
      </c>
      <c r="H259" s="130">
        <v>0</v>
      </c>
      <c r="I259" s="130">
        <v>0</v>
      </c>
      <c r="J259" s="130">
        <v>0</v>
      </c>
      <c r="K259" s="130">
        <v>0</v>
      </c>
      <c r="L259" s="130">
        <v>0</v>
      </c>
      <c r="M259" s="130">
        <v>0</v>
      </c>
      <c r="N259" s="130">
        <v>0</v>
      </c>
      <c r="O259" s="130">
        <v>0</v>
      </c>
      <c r="P259" s="130">
        <v>0</v>
      </c>
      <c r="Q259" s="130">
        <v>0</v>
      </c>
      <c r="R259" s="127">
        <v>0</v>
      </c>
    </row>
    <row r="260" spans="1:18" ht="13.5" thickBot="1" x14ac:dyDescent="0.25">
      <c r="A260" s="136" t="s">
        <v>134</v>
      </c>
      <c r="B260" s="134" t="s">
        <v>1140</v>
      </c>
      <c r="C260" s="134" t="s">
        <v>2078</v>
      </c>
      <c r="D260" s="132">
        <v>0.01</v>
      </c>
      <c r="E260" s="132">
        <v>0.01</v>
      </c>
      <c r="F260" s="132">
        <v>0.01</v>
      </c>
      <c r="G260" s="132">
        <v>0.01</v>
      </c>
      <c r="H260" s="132">
        <v>0.01</v>
      </c>
      <c r="I260" s="132">
        <v>0.01</v>
      </c>
      <c r="J260" s="132">
        <v>0.01</v>
      </c>
      <c r="K260" s="132">
        <v>0.01</v>
      </c>
      <c r="L260" s="132">
        <v>0.01</v>
      </c>
      <c r="M260" s="132">
        <v>0.01</v>
      </c>
      <c r="N260" s="132">
        <v>0.01</v>
      </c>
      <c r="O260" s="132">
        <v>0.01</v>
      </c>
      <c r="P260" s="132">
        <v>0.01</v>
      </c>
      <c r="Q260" s="132">
        <v>0.01</v>
      </c>
      <c r="R260" s="127">
        <v>0.01</v>
      </c>
    </row>
    <row r="261" spans="1:18" ht="13.5" thickBot="1" x14ac:dyDescent="0.25">
      <c r="A261" s="136" t="s">
        <v>135</v>
      </c>
      <c r="B261" s="134" t="s">
        <v>1139</v>
      </c>
      <c r="C261" s="134" t="s">
        <v>2078</v>
      </c>
      <c r="D261" s="130">
        <v>9118720.9399999995</v>
      </c>
      <c r="E261" s="130">
        <v>9118720.9399999995</v>
      </c>
      <c r="F261" s="130">
        <v>9238209.0899999999</v>
      </c>
      <c r="G261" s="130">
        <v>9317553.2100000009</v>
      </c>
      <c r="H261" s="130">
        <v>8913007.8900000006</v>
      </c>
      <c r="I261" s="130">
        <v>9026232.0199999996</v>
      </c>
      <c r="J261" s="130">
        <v>9151046.6199999992</v>
      </c>
      <c r="K261" s="130">
        <v>8831266.0399999991</v>
      </c>
      <c r="L261" s="130">
        <v>8933213.0500000007</v>
      </c>
      <c r="M261" s="130">
        <v>9113057.9600000009</v>
      </c>
      <c r="N261" s="130">
        <v>8189355.7800000003</v>
      </c>
      <c r="O261" s="130">
        <v>8311646.2999999998</v>
      </c>
      <c r="P261" s="130">
        <v>8343420.04</v>
      </c>
      <c r="Q261" s="130">
        <v>10304347.720000001</v>
      </c>
      <c r="R261" s="127">
        <v>10304347.720000001</v>
      </c>
    </row>
    <row r="262" spans="1:18" ht="13.5" thickBot="1" x14ac:dyDescent="0.25">
      <c r="A262" s="136" t="s">
        <v>136</v>
      </c>
      <c r="B262" s="134" t="s">
        <v>1138</v>
      </c>
      <c r="C262" s="134" t="s">
        <v>2078</v>
      </c>
      <c r="D262" s="132">
        <v>11882793.77</v>
      </c>
      <c r="E262" s="132">
        <v>11882793.77</v>
      </c>
      <c r="F262" s="132">
        <v>11952052.619999999</v>
      </c>
      <c r="G262" s="132">
        <v>11989132.640000001</v>
      </c>
      <c r="H262" s="132">
        <v>12031212.16</v>
      </c>
      <c r="I262" s="132">
        <v>12078925.949999999</v>
      </c>
      <c r="J262" s="132">
        <v>12300929.310000001</v>
      </c>
      <c r="K262" s="132">
        <v>12236431.92</v>
      </c>
      <c r="L262" s="132">
        <v>12321156.93</v>
      </c>
      <c r="M262" s="132">
        <v>12368543.359999999</v>
      </c>
      <c r="N262" s="132">
        <v>11356379.01</v>
      </c>
      <c r="O262" s="132">
        <v>11853139.439999999</v>
      </c>
      <c r="P262" s="132">
        <v>11893991.050000001</v>
      </c>
      <c r="Q262" s="132">
        <v>11804585.24</v>
      </c>
      <c r="R262" s="127">
        <v>11804585.24</v>
      </c>
    </row>
    <row r="263" spans="1:18" ht="13.5" thickBot="1" x14ac:dyDescent="0.25">
      <c r="A263" s="136" t="s">
        <v>1395</v>
      </c>
      <c r="B263" s="134" t="s">
        <v>1137</v>
      </c>
      <c r="C263" s="134" t="s">
        <v>2078</v>
      </c>
      <c r="D263" s="130">
        <v>0</v>
      </c>
      <c r="E263" s="130">
        <v>0</v>
      </c>
      <c r="F263" s="130">
        <v>0</v>
      </c>
      <c r="G263" s="130">
        <v>0</v>
      </c>
      <c r="H263" s="130">
        <v>0</v>
      </c>
      <c r="I263" s="130">
        <v>0</v>
      </c>
      <c r="J263" s="130">
        <v>0</v>
      </c>
      <c r="K263" s="130">
        <v>0</v>
      </c>
      <c r="L263" s="130">
        <v>0</v>
      </c>
      <c r="M263" s="130">
        <v>0</v>
      </c>
      <c r="N263" s="130">
        <v>0</v>
      </c>
      <c r="O263" s="130">
        <v>0</v>
      </c>
      <c r="P263" s="130">
        <v>0</v>
      </c>
      <c r="Q263" s="130">
        <v>0</v>
      </c>
      <c r="R263" s="127">
        <v>0</v>
      </c>
    </row>
    <row r="264" spans="1:18" ht="13.5" thickBot="1" x14ac:dyDescent="0.25">
      <c r="A264" s="136" t="s">
        <v>137</v>
      </c>
      <c r="B264" s="134" t="s">
        <v>1136</v>
      </c>
      <c r="C264" s="134" t="s">
        <v>2078</v>
      </c>
      <c r="D264" s="132">
        <v>179077.21</v>
      </c>
      <c r="E264" s="132">
        <v>179077.21</v>
      </c>
      <c r="F264" s="132">
        <v>179077.21</v>
      </c>
      <c r="G264" s="132">
        <v>179077.21</v>
      </c>
      <c r="H264" s="132">
        <v>179077.21</v>
      </c>
      <c r="I264" s="132">
        <v>179077.21</v>
      </c>
      <c r="J264" s="132">
        <v>179077.21</v>
      </c>
      <c r="K264" s="132">
        <v>179077.21</v>
      </c>
      <c r="L264" s="132">
        <v>179077.21</v>
      </c>
      <c r="M264" s="132">
        <v>179077.21</v>
      </c>
      <c r="N264" s="132">
        <v>179077.21</v>
      </c>
      <c r="O264" s="132">
        <v>179077.21</v>
      </c>
      <c r="P264" s="132">
        <v>179077.21</v>
      </c>
      <c r="Q264" s="132">
        <v>179077.21</v>
      </c>
      <c r="R264" s="127">
        <v>179077.21</v>
      </c>
    </row>
    <row r="265" spans="1:18" ht="13.5" thickBot="1" x14ac:dyDescent="0.25">
      <c r="A265" s="136" t="s">
        <v>138</v>
      </c>
      <c r="B265" s="134" t="s">
        <v>1135</v>
      </c>
      <c r="C265" s="134" t="s">
        <v>2078</v>
      </c>
      <c r="D265" s="130">
        <v>23205.06</v>
      </c>
      <c r="E265" s="130">
        <v>23205.06</v>
      </c>
      <c r="F265" s="130">
        <v>23276.65</v>
      </c>
      <c r="G265" s="130">
        <v>23348.67</v>
      </c>
      <c r="H265" s="130">
        <v>23421.13</v>
      </c>
      <c r="I265" s="130">
        <v>23494.03</v>
      </c>
      <c r="J265" s="130">
        <v>23567.38</v>
      </c>
      <c r="K265" s="130">
        <v>23641.18</v>
      </c>
      <c r="L265" s="130">
        <v>23715.43</v>
      </c>
      <c r="M265" s="130">
        <v>23790.13</v>
      </c>
      <c r="N265" s="130">
        <v>5000.05</v>
      </c>
      <c r="O265" s="130">
        <v>5000.05</v>
      </c>
      <c r="P265" s="130">
        <v>7012.28</v>
      </c>
      <c r="Q265" s="130">
        <v>2521.5500000000002</v>
      </c>
      <c r="R265" s="127">
        <v>2521.5500000000002</v>
      </c>
    </row>
    <row r="266" spans="1:18" ht="13.5" thickBot="1" x14ac:dyDescent="0.25">
      <c r="A266" s="136" t="s">
        <v>139</v>
      </c>
      <c r="B266" s="134" t="s">
        <v>1134</v>
      </c>
      <c r="C266" s="134" t="s">
        <v>2078</v>
      </c>
      <c r="D266" s="132">
        <v>0</v>
      </c>
      <c r="E266" s="132">
        <v>0</v>
      </c>
      <c r="F266" s="132">
        <v>0</v>
      </c>
      <c r="G266" s="132">
        <v>0</v>
      </c>
      <c r="H266" s="132">
        <v>0</v>
      </c>
      <c r="I266" s="132">
        <v>0</v>
      </c>
      <c r="J266" s="132">
        <v>0</v>
      </c>
      <c r="K266" s="132">
        <v>0</v>
      </c>
      <c r="L266" s="132">
        <v>0</v>
      </c>
      <c r="M266" s="132">
        <v>0</v>
      </c>
      <c r="N266" s="132">
        <v>0</v>
      </c>
      <c r="O266" s="132">
        <v>0</v>
      </c>
      <c r="P266" s="132">
        <v>0</v>
      </c>
      <c r="Q266" s="132">
        <v>0</v>
      </c>
      <c r="R266" s="127">
        <v>0</v>
      </c>
    </row>
    <row r="267" spans="1:18" ht="13.5" thickBot="1" x14ac:dyDescent="0.25">
      <c r="A267" s="136" t="s">
        <v>140</v>
      </c>
      <c r="B267" s="134" t="s">
        <v>1133</v>
      </c>
      <c r="C267" s="134" t="s">
        <v>2078</v>
      </c>
      <c r="D267" s="130">
        <v>0</v>
      </c>
      <c r="E267" s="130">
        <v>0</v>
      </c>
      <c r="F267" s="130">
        <v>0</v>
      </c>
      <c r="G267" s="130">
        <v>0</v>
      </c>
      <c r="H267" s="130">
        <v>0</v>
      </c>
      <c r="I267" s="130">
        <v>0</v>
      </c>
      <c r="J267" s="130">
        <v>0</v>
      </c>
      <c r="K267" s="130">
        <v>0</v>
      </c>
      <c r="L267" s="130">
        <v>0</v>
      </c>
      <c r="M267" s="130">
        <v>0</v>
      </c>
      <c r="N267" s="130">
        <v>0</v>
      </c>
      <c r="O267" s="130">
        <v>0</v>
      </c>
      <c r="P267" s="130">
        <v>0</v>
      </c>
      <c r="Q267" s="130">
        <v>0</v>
      </c>
      <c r="R267" s="127">
        <v>0</v>
      </c>
    </row>
    <row r="268" spans="1:18" ht="13.5" thickBot="1" x14ac:dyDescent="0.25">
      <c r="A268" s="136" t="s">
        <v>1396</v>
      </c>
      <c r="B268" s="134" t="s">
        <v>1132</v>
      </c>
      <c r="C268" s="134" t="s">
        <v>2078</v>
      </c>
      <c r="D268" s="132">
        <v>0</v>
      </c>
      <c r="E268" s="132">
        <v>0</v>
      </c>
      <c r="F268" s="132">
        <v>0</v>
      </c>
      <c r="G268" s="132">
        <v>0</v>
      </c>
      <c r="H268" s="132">
        <v>0</v>
      </c>
      <c r="I268" s="132">
        <v>0</v>
      </c>
      <c r="J268" s="132">
        <v>0</v>
      </c>
      <c r="K268" s="132">
        <v>0</v>
      </c>
      <c r="L268" s="132">
        <v>0</v>
      </c>
      <c r="M268" s="132">
        <v>0</v>
      </c>
      <c r="N268" s="132">
        <v>0</v>
      </c>
      <c r="O268" s="132">
        <v>0</v>
      </c>
      <c r="P268" s="132">
        <v>0</v>
      </c>
      <c r="Q268" s="132">
        <v>0</v>
      </c>
      <c r="R268" s="127">
        <v>0</v>
      </c>
    </row>
    <row r="269" spans="1:18" ht="13.5" thickBot="1" x14ac:dyDescent="0.25">
      <c r="A269" s="136" t="s">
        <v>1303</v>
      </c>
      <c r="B269" s="134" t="s">
        <v>1397</v>
      </c>
      <c r="C269" s="134" t="s">
        <v>2078</v>
      </c>
      <c r="D269" s="130">
        <v>0</v>
      </c>
      <c r="E269" s="130">
        <v>0</v>
      </c>
      <c r="F269" s="130">
        <v>0</v>
      </c>
      <c r="G269" s="130">
        <v>0</v>
      </c>
      <c r="H269" s="130">
        <v>0</v>
      </c>
      <c r="I269" s="130">
        <v>0</v>
      </c>
      <c r="J269" s="130">
        <v>0</v>
      </c>
      <c r="K269" s="130">
        <v>0</v>
      </c>
      <c r="L269" s="130">
        <v>0</v>
      </c>
      <c r="M269" s="130">
        <v>0</v>
      </c>
      <c r="N269" s="130">
        <v>0</v>
      </c>
      <c r="O269" s="130">
        <v>0</v>
      </c>
      <c r="P269" s="130">
        <v>0</v>
      </c>
      <c r="Q269" s="130">
        <v>0</v>
      </c>
      <c r="R269" s="127">
        <v>0</v>
      </c>
    </row>
    <row r="270" spans="1:18" ht="13.5" thickBot="1" x14ac:dyDescent="0.25">
      <c r="A270" s="136" t="s">
        <v>1398</v>
      </c>
      <c r="B270" s="134" t="s">
        <v>1131</v>
      </c>
      <c r="C270" s="134" t="s">
        <v>2078</v>
      </c>
      <c r="D270" s="132">
        <v>-74356709.730000004</v>
      </c>
      <c r="E270" s="132">
        <v>-74356709.730000004</v>
      </c>
      <c r="F270" s="132">
        <v>-74589074.450000003</v>
      </c>
      <c r="G270" s="132">
        <v>-74822165.310000002</v>
      </c>
      <c r="H270" s="132">
        <v>-75059886.480000004</v>
      </c>
      <c r="I270" s="132">
        <v>-75294448.620000005</v>
      </c>
      <c r="J270" s="132">
        <v>-75529712.269999996</v>
      </c>
      <c r="K270" s="132">
        <v>-75773278.280000001</v>
      </c>
      <c r="L270" s="132">
        <v>-76010069.780000001</v>
      </c>
      <c r="M270" s="132">
        <v>-76247579.709999993</v>
      </c>
      <c r="N270" s="132">
        <v>-69056516.670000002</v>
      </c>
      <c r="O270" s="132">
        <v>-69272191.920000002</v>
      </c>
      <c r="P270" s="132">
        <v>-69488667.519999996</v>
      </c>
      <c r="Q270" s="132">
        <v>-69717634.989999995</v>
      </c>
      <c r="R270" s="127">
        <v>-69717634.989999995</v>
      </c>
    </row>
    <row r="271" spans="1:18" ht="13.5" thickBot="1" x14ac:dyDescent="0.25">
      <c r="A271" s="136" t="s">
        <v>1399</v>
      </c>
      <c r="B271" s="134" t="s">
        <v>1400</v>
      </c>
      <c r="C271" s="134" t="s">
        <v>2078</v>
      </c>
      <c r="D271" s="130">
        <v>-5000000</v>
      </c>
      <c r="E271" s="130">
        <v>-5000000</v>
      </c>
      <c r="F271" s="130">
        <v>-5785594.3200000003</v>
      </c>
      <c r="G271" s="130">
        <v>-6421224.79</v>
      </c>
      <c r="H271" s="130">
        <v>-6983128.21</v>
      </c>
      <c r="I271" s="130">
        <v>-7400093.5899999999</v>
      </c>
      <c r="J271" s="130">
        <v>-7667444.0899999999</v>
      </c>
      <c r="K271" s="130">
        <v>-7846896.71</v>
      </c>
      <c r="L271" s="130">
        <v>-7987191.4000000004</v>
      </c>
      <c r="M271" s="130">
        <v>-8127187.3300000001</v>
      </c>
      <c r="N271" s="130">
        <v>-3277853.91</v>
      </c>
      <c r="O271" s="130">
        <v>-3606277.51</v>
      </c>
      <c r="P271" s="130">
        <v>-4194265.16</v>
      </c>
      <c r="Q271" s="130">
        <v>-5000000</v>
      </c>
      <c r="R271" s="127">
        <v>-5000000</v>
      </c>
    </row>
    <row r="272" spans="1:18" ht="13.5" thickBot="1" x14ac:dyDescent="0.25">
      <c r="A272" s="136" t="s">
        <v>141</v>
      </c>
      <c r="B272" s="134" t="s">
        <v>1130</v>
      </c>
      <c r="C272" s="134" t="s">
        <v>2078</v>
      </c>
      <c r="D272" s="132">
        <v>2642102.25</v>
      </c>
      <c r="E272" s="132">
        <v>2642102.25</v>
      </c>
      <c r="F272" s="132">
        <v>2683195.91</v>
      </c>
      <c r="G272" s="132">
        <v>2695879.74</v>
      </c>
      <c r="H272" s="132">
        <v>2746083.92</v>
      </c>
      <c r="I272" s="132">
        <v>2773532.66</v>
      </c>
      <c r="J272" s="132">
        <v>2825935.75</v>
      </c>
      <c r="K272" s="132">
        <v>2844274.14</v>
      </c>
      <c r="L272" s="132">
        <v>2880309.53</v>
      </c>
      <c r="M272" s="132">
        <v>2899145.32</v>
      </c>
      <c r="N272" s="132">
        <v>2953098.63</v>
      </c>
      <c r="O272" s="132">
        <v>2993310.19</v>
      </c>
      <c r="P272" s="132">
        <v>447987.55</v>
      </c>
      <c r="Q272" s="132">
        <v>525220.77</v>
      </c>
      <c r="R272" s="127">
        <v>525220.77</v>
      </c>
    </row>
    <row r="273" spans="1:18" ht="13.5" thickBot="1" x14ac:dyDescent="0.25">
      <c r="A273" s="136" t="s">
        <v>142</v>
      </c>
      <c r="B273" s="134" t="s">
        <v>1129</v>
      </c>
      <c r="C273" s="134" t="s">
        <v>2078</v>
      </c>
      <c r="D273" s="130">
        <v>23148.82</v>
      </c>
      <c r="E273" s="130">
        <v>23148.82</v>
      </c>
      <c r="F273" s="130">
        <v>23148.82</v>
      </c>
      <c r="G273" s="130">
        <v>23148.82</v>
      </c>
      <c r="H273" s="130">
        <v>23148.82</v>
      </c>
      <c r="I273" s="130">
        <v>23148.82</v>
      </c>
      <c r="J273" s="130">
        <v>23148.82</v>
      </c>
      <c r="K273" s="130">
        <v>23148.82</v>
      </c>
      <c r="L273" s="130">
        <v>23148.82</v>
      </c>
      <c r="M273" s="130">
        <v>23148.82</v>
      </c>
      <c r="N273" s="130">
        <v>23148.82</v>
      </c>
      <c r="O273" s="130">
        <v>23148.82</v>
      </c>
      <c r="P273" s="130">
        <v>311.70999999999998</v>
      </c>
      <c r="Q273" s="130">
        <v>328.72</v>
      </c>
      <c r="R273" s="127">
        <v>328.72</v>
      </c>
    </row>
    <row r="274" spans="1:18" ht="13.5" thickBot="1" x14ac:dyDescent="0.25">
      <c r="A274" s="136" t="s">
        <v>143</v>
      </c>
      <c r="B274" s="134" t="s">
        <v>1128</v>
      </c>
      <c r="C274" s="134" t="s">
        <v>2078</v>
      </c>
      <c r="D274" s="132">
        <v>18093.28</v>
      </c>
      <c r="E274" s="132">
        <v>18093.28</v>
      </c>
      <c r="F274" s="132">
        <v>18093.28</v>
      </c>
      <c r="G274" s="132">
        <v>18093.28</v>
      </c>
      <c r="H274" s="132">
        <v>18093.28</v>
      </c>
      <c r="I274" s="132">
        <v>18093.28</v>
      </c>
      <c r="J274" s="132">
        <v>18093.28</v>
      </c>
      <c r="K274" s="132">
        <v>18093.28</v>
      </c>
      <c r="L274" s="132">
        <v>18093.28</v>
      </c>
      <c r="M274" s="132">
        <v>18093.28</v>
      </c>
      <c r="N274" s="132">
        <v>18093.28</v>
      </c>
      <c r="O274" s="132">
        <v>18093.28</v>
      </c>
      <c r="P274" s="132">
        <v>0.28000000000000003</v>
      </c>
      <c r="Q274" s="132">
        <v>0.28000000000000003</v>
      </c>
      <c r="R274" s="127">
        <v>0.28000000000000003</v>
      </c>
    </row>
    <row r="275" spans="1:18" ht="13.5" thickBot="1" x14ac:dyDescent="0.25">
      <c r="A275" s="136" t="s">
        <v>144</v>
      </c>
      <c r="B275" s="134" t="s">
        <v>1127</v>
      </c>
      <c r="C275" s="134" t="s">
        <v>2078</v>
      </c>
      <c r="D275" s="130">
        <v>320110.38</v>
      </c>
      <c r="E275" s="130">
        <v>320110.38</v>
      </c>
      <c r="F275" s="130">
        <v>323318.25</v>
      </c>
      <c r="G275" s="130">
        <v>325452.90999999997</v>
      </c>
      <c r="H275" s="130">
        <v>328865.5</v>
      </c>
      <c r="I275" s="130">
        <v>332634.55</v>
      </c>
      <c r="J275" s="130">
        <v>336800.9</v>
      </c>
      <c r="K275" s="130">
        <v>336367.29</v>
      </c>
      <c r="L275" s="130">
        <v>339739.02</v>
      </c>
      <c r="M275" s="130">
        <v>345756.35</v>
      </c>
      <c r="N275" s="130">
        <v>350177.22</v>
      </c>
      <c r="O275" s="130">
        <v>354281.68</v>
      </c>
      <c r="P275" s="130">
        <v>37130.699999999997</v>
      </c>
      <c r="Q275" s="130">
        <v>41408.83</v>
      </c>
      <c r="R275" s="127">
        <v>41408.83</v>
      </c>
    </row>
    <row r="276" spans="1:18" ht="13.5" thickBot="1" x14ac:dyDescent="0.25">
      <c r="A276" s="136" t="s">
        <v>145</v>
      </c>
      <c r="B276" s="134" t="s">
        <v>1126</v>
      </c>
      <c r="C276" s="134" t="s">
        <v>2078</v>
      </c>
      <c r="D276" s="132">
        <v>54275.519999999997</v>
      </c>
      <c r="E276" s="132">
        <v>54275.519999999997</v>
      </c>
      <c r="F276" s="132">
        <v>54275.519999999997</v>
      </c>
      <c r="G276" s="132">
        <v>54275.519999999997</v>
      </c>
      <c r="H276" s="132">
        <v>54275.519999999997</v>
      </c>
      <c r="I276" s="132">
        <v>54275.519999999997</v>
      </c>
      <c r="J276" s="132">
        <v>54275.519999999997</v>
      </c>
      <c r="K276" s="132">
        <v>54275.519999999997</v>
      </c>
      <c r="L276" s="132">
        <v>54275.519999999997</v>
      </c>
      <c r="M276" s="132">
        <v>54275.519999999997</v>
      </c>
      <c r="N276" s="132">
        <v>54275.519999999997</v>
      </c>
      <c r="O276" s="132">
        <v>54275.519999999997</v>
      </c>
      <c r="P276" s="132">
        <v>-0.48</v>
      </c>
      <c r="Q276" s="132">
        <v>-0.48</v>
      </c>
      <c r="R276" s="127">
        <v>-0.48</v>
      </c>
    </row>
    <row r="277" spans="1:18" ht="13.5" thickBot="1" x14ac:dyDescent="0.25">
      <c r="A277" s="136" t="s">
        <v>1294</v>
      </c>
      <c r="B277" s="134" t="s">
        <v>1401</v>
      </c>
      <c r="C277" s="134" t="s">
        <v>2078</v>
      </c>
      <c r="D277" s="130">
        <v>-3613566.94</v>
      </c>
      <c r="E277" s="130">
        <v>-3613566.94</v>
      </c>
      <c r="F277" s="130">
        <v>-3613566.94</v>
      </c>
      <c r="G277" s="130">
        <v>-3613566.94</v>
      </c>
      <c r="H277" s="130">
        <v>-3613700.72</v>
      </c>
      <c r="I277" s="130">
        <v>-3613700.72</v>
      </c>
      <c r="J277" s="130">
        <v>-3613700.72</v>
      </c>
      <c r="K277" s="130">
        <v>-3613959.09</v>
      </c>
      <c r="L277" s="130">
        <v>-3613959.09</v>
      </c>
      <c r="M277" s="130">
        <v>-3613958.35</v>
      </c>
      <c r="N277" s="130">
        <v>-3614535.58</v>
      </c>
      <c r="O277" s="130">
        <v>-5102162.1900000004</v>
      </c>
      <c r="P277" s="130">
        <v>-2085334.19</v>
      </c>
      <c r="Q277" s="130">
        <v>-2085739.3</v>
      </c>
      <c r="R277" s="127">
        <v>-2085739.3</v>
      </c>
    </row>
    <row r="278" spans="1:18" ht="13.5" thickBot="1" x14ac:dyDescent="0.25">
      <c r="A278" s="136" t="s">
        <v>1402</v>
      </c>
      <c r="B278" s="134" t="s">
        <v>1403</v>
      </c>
      <c r="C278" s="134" t="s">
        <v>2078</v>
      </c>
      <c r="D278" s="132">
        <v>0.01</v>
      </c>
      <c r="E278" s="132">
        <v>0.01</v>
      </c>
      <c r="F278" s="132">
        <v>0.01</v>
      </c>
      <c r="G278" s="132">
        <v>0.01</v>
      </c>
      <c r="H278" s="132">
        <v>0.01</v>
      </c>
      <c r="I278" s="132">
        <v>0.01</v>
      </c>
      <c r="J278" s="132">
        <v>0.01</v>
      </c>
      <c r="K278" s="132">
        <v>0.01</v>
      </c>
      <c r="L278" s="132">
        <v>0.01</v>
      </c>
      <c r="M278" s="132">
        <v>0.01</v>
      </c>
      <c r="N278" s="132">
        <v>0.01</v>
      </c>
      <c r="O278" s="132">
        <v>0.01</v>
      </c>
      <c r="P278" s="132">
        <v>0.01</v>
      </c>
      <c r="Q278" s="132">
        <v>0.01</v>
      </c>
      <c r="R278" s="127">
        <v>0.01</v>
      </c>
    </row>
    <row r="279" spans="1:18" ht="13.5" thickBot="1" x14ac:dyDescent="0.25">
      <c r="A279" s="136" t="s">
        <v>1404</v>
      </c>
      <c r="B279" s="134" t="s">
        <v>1405</v>
      </c>
      <c r="C279" s="134" t="s">
        <v>2078</v>
      </c>
      <c r="D279" s="130">
        <v>24575444.27</v>
      </c>
      <c r="E279" s="130">
        <v>24575444.27</v>
      </c>
      <c r="F279" s="130">
        <v>24652242.530000001</v>
      </c>
      <c r="G279" s="130">
        <v>24729280.789999999</v>
      </c>
      <c r="H279" s="130">
        <v>24806559.789999999</v>
      </c>
      <c r="I279" s="130">
        <v>24884080.289999999</v>
      </c>
      <c r="J279" s="130">
        <v>24961843.039999999</v>
      </c>
      <c r="K279" s="130">
        <v>25039848.800000001</v>
      </c>
      <c r="L279" s="130">
        <v>25118098.329999998</v>
      </c>
      <c r="M279" s="130">
        <v>25196592.390000001</v>
      </c>
      <c r="N279" s="130">
        <v>25275305.420000002</v>
      </c>
      <c r="O279" s="130">
        <v>25354290.829999998</v>
      </c>
      <c r="P279" s="130">
        <v>20346813.190000001</v>
      </c>
      <c r="Q279" s="130">
        <v>20410397.059999999</v>
      </c>
      <c r="R279" s="127">
        <v>20410397.059999999</v>
      </c>
    </row>
    <row r="280" spans="1:18" ht="13.5" thickBot="1" x14ac:dyDescent="0.25">
      <c r="A280" s="136" t="s">
        <v>1406</v>
      </c>
      <c r="B280" s="134" t="s">
        <v>1407</v>
      </c>
      <c r="C280" s="134" t="s">
        <v>2078</v>
      </c>
      <c r="D280" s="132">
        <v>4556502.24</v>
      </c>
      <c r="E280" s="132">
        <v>4556502.24</v>
      </c>
      <c r="F280" s="132">
        <v>3652753.25</v>
      </c>
      <c r="G280" s="132">
        <v>2755357.58</v>
      </c>
      <c r="H280" s="132">
        <v>1824852.35</v>
      </c>
      <c r="I280" s="132">
        <v>1309990.27</v>
      </c>
      <c r="J280" s="132">
        <v>985646.4</v>
      </c>
      <c r="K280" s="132">
        <v>761398.13</v>
      </c>
      <c r="L280" s="132">
        <v>580499.98</v>
      </c>
      <c r="M280" s="132">
        <v>424539</v>
      </c>
      <c r="N280" s="132">
        <v>258464.29</v>
      </c>
      <c r="O280" s="132">
        <v>-69789.38</v>
      </c>
      <c r="P280" s="132">
        <v>4492472.6900000004</v>
      </c>
      <c r="Q280" s="132">
        <v>3769050.12</v>
      </c>
      <c r="R280" s="127">
        <v>3769050.12</v>
      </c>
    </row>
    <row r="281" spans="1:18" ht="13.5" thickBot="1" x14ac:dyDescent="0.25">
      <c r="A281" s="135" t="s">
        <v>1408</v>
      </c>
      <c r="B281" s="134" t="s">
        <v>2337</v>
      </c>
      <c r="C281" s="142"/>
      <c r="D281" s="130">
        <v>174993333</v>
      </c>
      <c r="E281" s="130">
        <v>174993333</v>
      </c>
      <c r="F281" s="130">
        <v>173850582.66999999</v>
      </c>
      <c r="G281" s="130">
        <v>172707832.34</v>
      </c>
      <c r="H281" s="130">
        <v>171565082.00999999</v>
      </c>
      <c r="I281" s="130">
        <v>170422331.68000001</v>
      </c>
      <c r="J281" s="130">
        <v>169279581.34999999</v>
      </c>
      <c r="K281" s="130">
        <v>168136831.02000001</v>
      </c>
      <c r="L281" s="130">
        <v>166994080.69</v>
      </c>
      <c r="M281" s="130">
        <v>165851330.36000001</v>
      </c>
      <c r="N281" s="130">
        <v>164708580.03</v>
      </c>
      <c r="O281" s="130">
        <v>163565829.69999999</v>
      </c>
      <c r="P281" s="130">
        <v>162172203.37</v>
      </c>
      <c r="Q281" s="130">
        <v>161029453.03999999</v>
      </c>
      <c r="R281" s="127">
        <v>161029453.03999999</v>
      </c>
    </row>
    <row r="282" spans="1:18" ht="13.5" thickBot="1" x14ac:dyDescent="0.25">
      <c r="A282" s="136" t="s">
        <v>146</v>
      </c>
      <c r="B282" s="134" t="s">
        <v>1125</v>
      </c>
      <c r="C282" s="134" t="s">
        <v>2078</v>
      </c>
      <c r="D282" s="132">
        <v>170542455</v>
      </c>
      <c r="E282" s="132">
        <v>170542455</v>
      </c>
      <c r="F282" s="132">
        <v>169392871.66999999</v>
      </c>
      <c r="G282" s="132">
        <v>168243288.34</v>
      </c>
      <c r="H282" s="132">
        <v>167093705.00999999</v>
      </c>
      <c r="I282" s="132">
        <v>165944121.68000001</v>
      </c>
      <c r="J282" s="132">
        <v>164794538.34999999</v>
      </c>
      <c r="K282" s="132">
        <v>163644955.02000001</v>
      </c>
      <c r="L282" s="132">
        <v>162495371.69</v>
      </c>
      <c r="M282" s="132">
        <v>161345788.36000001</v>
      </c>
      <c r="N282" s="132">
        <v>160196205.03</v>
      </c>
      <c r="O282" s="132">
        <v>159046621.69999999</v>
      </c>
      <c r="P282" s="132">
        <v>157628323.37</v>
      </c>
      <c r="Q282" s="132">
        <v>156478740.03999999</v>
      </c>
      <c r="R282" s="127">
        <v>156478740.03999999</v>
      </c>
    </row>
    <row r="283" spans="1:18" ht="13.5" thickBot="1" x14ac:dyDescent="0.25">
      <c r="A283" s="136" t="s">
        <v>147</v>
      </c>
      <c r="B283" s="134" t="s">
        <v>1124</v>
      </c>
      <c r="C283" s="134" t="s">
        <v>2078</v>
      </c>
      <c r="D283" s="130">
        <v>4450878</v>
      </c>
      <c r="E283" s="130">
        <v>4450878</v>
      </c>
      <c r="F283" s="130">
        <v>4457711</v>
      </c>
      <c r="G283" s="130">
        <v>4464544</v>
      </c>
      <c r="H283" s="130">
        <v>4471377</v>
      </c>
      <c r="I283" s="130">
        <v>4478210</v>
      </c>
      <c r="J283" s="130">
        <v>4485043</v>
      </c>
      <c r="K283" s="130">
        <v>4491876</v>
      </c>
      <c r="L283" s="130">
        <v>4498709</v>
      </c>
      <c r="M283" s="130">
        <v>4505542</v>
      </c>
      <c r="N283" s="130">
        <v>4512375</v>
      </c>
      <c r="O283" s="130">
        <v>4519208</v>
      </c>
      <c r="P283" s="130">
        <v>4543880</v>
      </c>
      <c r="Q283" s="130">
        <v>4550713</v>
      </c>
      <c r="R283" s="127">
        <v>4550713</v>
      </c>
    </row>
    <row r="284" spans="1:18" ht="13.5" thickBot="1" x14ac:dyDescent="0.25">
      <c r="A284" s="135" t="s">
        <v>1409</v>
      </c>
      <c r="B284" s="134" t="s">
        <v>2338</v>
      </c>
      <c r="C284" s="142"/>
      <c r="D284" s="132">
        <v>-4883604.05</v>
      </c>
      <c r="E284" s="132">
        <v>-4883604.05</v>
      </c>
      <c r="F284" s="132">
        <v>423842.94</v>
      </c>
      <c r="G284" s="132">
        <v>9658301.0800000001</v>
      </c>
      <c r="H284" s="132">
        <v>14298772.6</v>
      </c>
      <c r="I284" s="132">
        <v>14430400.82</v>
      </c>
      <c r="J284" s="132">
        <v>15273530.529999999</v>
      </c>
      <c r="K284" s="132">
        <v>16333037.640000001</v>
      </c>
      <c r="L284" s="132">
        <v>17988079.219999999</v>
      </c>
      <c r="M284" s="132">
        <v>19172083.82</v>
      </c>
      <c r="N284" s="132">
        <v>18760739.699999999</v>
      </c>
      <c r="O284" s="132">
        <v>16742171.939999999</v>
      </c>
      <c r="P284" s="132">
        <v>19698810.670000002</v>
      </c>
      <c r="Q284" s="132">
        <v>19769984.870000001</v>
      </c>
      <c r="R284" s="127">
        <v>19769984.870000001</v>
      </c>
    </row>
    <row r="285" spans="1:18" ht="13.5" thickBot="1" x14ac:dyDescent="0.25">
      <c r="A285" s="136" t="s">
        <v>148</v>
      </c>
      <c r="B285" s="134" t="s">
        <v>1123</v>
      </c>
      <c r="C285" s="134" t="s">
        <v>2078</v>
      </c>
      <c r="D285" s="130">
        <v>9825762.0600000005</v>
      </c>
      <c r="E285" s="130">
        <v>9825762.0600000005</v>
      </c>
      <c r="F285" s="130">
        <v>11261935.16</v>
      </c>
      <c r="G285" s="130">
        <v>18930730.469999999</v>
      </c>
      <c r="H285" s="130">
        <v>22553017.98</v>
      </c>
      <c r="I285" s="130">
        <v>20436765.09</v>
      </c>
      <c r="J285" s="130">
        <v>19490911.41</v>
      </c>
      <c r="K285" s="130">
        <v>19223606.620000001</v>
      </c>
      <c r="L285" s="130">
        <v>19681735.41</v>
      </c>
      <c r="M285" s="130">
        <v>19984748.120000001</v>
      </c>
      <c r="N285" s="130">
        <v>19291343.16</v>
      </c>
      <c r="O285" s="130">
        <v>18338919.050000001</v>
      </c>
      <c r="P285" s="130">
        <v>1068688.1499999999</v>
      </c>
      <c r="Q285" s="130">
        <v>2911655.4</v>
      </c>
      <c r="R285" s="127">
        <v>2911655.4</v>
      </c>
    </row>
    <row r="286" spans="1:18" ht="13.5" thickBot="1" x14ac:dyDescent="0.25">
      <c r="A286" s="136" t="s">
        <v>1410</v>
      </c>
      <c r="B286" s="134" t="s">
        <v>1122</v>
      </c>
      <c r="C286" s="134" t="s">
        <v>2078</v>
      </c>
      <c r="D286" s="132">
        <v>-11914747.66</v>
      </c>
      <c r="E286" s="132">
        <v>-11914747.66</v>
      </c>
      <c r="F286" s="132">
        <v>-9666319.0600000005</v>
      </c>
      <c r="G286" s="132">
        <v>-7439754</v>
      </c>
      <c r="H286" s="132">
        <v>-5120183.3899999997</v>
      </c>
      <c r="I286" s="132">
        <v>-3792372.25</v>
      </c>
      <c r="J286" s="132">
        <v>-2935041.07</v>
      </c>
      <c r="K286" s="132">
        <v>-2331216.9300000002</v>
      </c>
      <c r="L286" s="132">
        <v>-1830283.95</v>
      </c>
      <c r="M286" s="132">
        <v>-1386140.43</v>
      </c>
      <c r="N286" s="132">
        <v>-910212.06</v>
      </c>
      <c r="O286" s="132">
        <v>-35468.83</v>
      </c>
      <c r="P286" s="132">
        <v>19643510.760000002</v>
      </c>
      <c r="Q286" s="132">
        <v>16811543.449999999</v>
      </c>
      <c r="R286" s="127">
        <v>16811543.449999999</v>
      </c>
    </row>
    <row r="287" spans="1:18" ht="13.5" thickBot="1" x14ac:dyDescent="0.25">
      <c r="A287" s="136" t="s">
        <v>2005</v>
      </c>
      <c r="B287" s="134" t="s">
        <v>2006</v>
      </c>
      <c r="C287" s="134" t="s">
        <v>2078</v>
      </c>
      <c r="D287" s="130">
        <v>-17963.52</v>
      </c>
      <c r="E287" s="130">
        <v>-17963.52</v>
      </c>
      <c r="F287" s="130">
        <v>-34941</v>
      </c>
      <c r="G287" s="130">
        <v>-59235.35</v>
      </c>
      <c r="H287" s="130">
        <v>-92631.66</v>
      </c>
      <c r="I287" s="130">
        <v>-127226.37</v>
      </c>
      <c r="J287" s="130">
        <v>-159646.13</v>
      </c>
      <c r="K287" s="130">
        <v>-195123.07</v>
      </c>
      <c r="L287" s="130">
        <v>-230774.87</v>
      </c>
      <c r="M287" s="130">
        <v>-267107.68</v>
      </c>
      <c r="N287" s="130">
        <v>-303914.99</v>
      </c>
      <c r="O287" s="130">
        <v>-339179.93</v>
      </c>
      <c r="P287" s="130">
        <v>0</v>
      </c>
      <c r="Q287" s="130">
        <v>-3529.04</v>
      </c>
      <c r="R287" s="127">
        <v>-3529.04</v>
      </c>
    </row>
    <row r="288" spans="1:18" ht="13.5" thickBot="1" x14ac:dyDescent="0.25">
      <c r="A288" s="136" t="s">
        <v>149</v>
      </c>
      <c r="B288" s="134" t="s">
        <v>1121</v>
      </c>
      <c r="C288" s="134" t="s">
        <v>2078</v>
      </c>
      <c r="D288" s="132">
        <v>-456496.75</v>
      </c>
      <c r="E288" s="132">
        <v>-456496.75</v>
      </c>
      <c r="F288" s="132">
        <v>-576993.66</v>
      </c>
      <c r="G288" s="132">
        <v>-521152.73</v>
      </c>
      <c r="H288" s="132">
        <v>-513579.41</v>
      </c>
      <c r="I288" s="132">
        <v>-478496.55</v>
      </c>
      <c r="J288" s="132">
        <v>-497689.43</v>
      </c>
      <c r="K288" s="132">
        <v>-533710.75</v>
      </c>
      <c r="L288" s="132">
        <v>-530864.97</v>
      </c>
      <c r="M288" s="132">
        <v>-584859.52</v>
      </c>
      <c r="N288" s="132">
        <v>-568841.13</v>
      </c>
      <c r="O288" s="132">
        <v>-591491.18000000005</v>
      </c>
      <c r="P288" s="132">
        <v>-112206.86</v>
      </c>
      <c r="Q288" s="132">
        <v>-181308.6</v>
      </c>
      <c r="R288" s="127">
        <v>-181308.6</v>
      </c>
    </row>
    <row r="289" spans="1:18" ht="13.5" thickBot="1" x14ac:dyDescent="0.25">
      <c r="A289" s="136" t="s">
        <v>1411</v>
      </c>
      <c r="B289" s="134" t="s">
        <v>1120</v>
      </c>
      <c r="C289" s="134" t="s">
        <v>2078</v>
      </c>
      <c r="D289" s="130">
        <v>-2929436.16</v>
      </c>
      <c r="E289" s="130">
        <v>-2929436.16</v>
      </c>
      <c r="F289" s="130">
        <v>-2332331</v>
      </c>
      <c r="G289" s="130">
        <v>-1739952.45</v>
      </c>
      <c r="H289" s="130">
        <v>-1119770.8500000001</v>
      </c>
      <c r="I289" s="130">
        <v>-775641.65</v>
      </c>
      <c r="J289" s="130">
        <v>-558025.61</v>
      </c>
      <c r="K289" s="130">
        <v>-407008.23</v>
      </c>
      <c r="L289" s="130">
        <v>-284448.84999999998</v>
      </c>
      <c r="M289" s="130">
        <v>-177015.18</v>
      </c>
      <c r="N289" s="130">
        <v>-61042.17</v>
      </c>
      <c r="O289" s="130">
        <v>158443.07999999999</v>
      </c>
      <c r="P289" s="130">
        <v>-70030.509999999995</v>
      </c>
      <c r="Q289" s="130">
        <v>-26649.68</v>
      </c>
      <c r="R289" s="127">
        <v>-26649.68</v>
      </c>
    </row>
    <row r="290" spans="1:18" ht="13.5" thickBot="1" x14ac:dyDescent="0.25">
      <c r="A290" s="136" t="s">
        <v>1994</v>
      </c>
      <c r="B290" s="134" t="s">
        <v>1995</v>
      </c>
      <c r="C290" s="134" t="s">
        <v>2078</v>
      </c>
      <c r="D290" s="132">
        <v>0</v>
      </c>
      <c r="E290" s="164"/>
      <c r="F290" s="164"/>
      <c r="G290" s="164"/>
      <c r="H290" s="164"/>
      <c r="I290" s="164"/>
      <c r="J290" s="164"/>
      <c r="K290" s="164"/>
      <c r="L290" s="164"/>
      <c r="M290" s="164"/>
      <c r="N290" s="164"/>
      <c r="O290" s="164"/>
      <c r="P290" s="164"/>
      <c r="Q290" s="164"/>
      <c r="R290" s="127">
        <v>0</v>
      </c>
    </row>
    <row r="291" spans="1:18" ht="13.5" thickBot="1" x14ac:dyDescent="0.25">
      <c r="A291" s="136" t="s">
        <v>150</v>
      </c>
      <c r="B291" s="134" t="s">
        <v>1119</v>
      </c>
      <c r="C291" s="134" t="s">
        <v>2078</v>
      </c>
      <c r="D291" s="130">
        <v>61988.09</v>
      </c>
      <c r="E291" s="130">
        <v>61988.09</v>
      </c>
      <c r="F291" s="130">
        <v>68905.42</v>
      </c>
      <c r="G291" s="130">
        <v>77512.98</v>
      </c>
      <c r="H291" s="130">
        <v>83724.479999999996</v>
      </c>
      <c r="I291" s="130">
        <v>89655.25</v>
      </c>
      <c r="J291" s="130">
        <v>99143.44</v>
      </c>
      <c r="K291" s="130">
        <v>109160.74</v>
      </c>
      <c r="L291" s="130">
        <v>120005.91</v>
      </c>
      <c r="M291" s="130">
        <v>133614.57</v>
      </c>
      <c r="N291" s="130">
        <v>143369.9</v>
      </c>
      <c r="O291" s="130">
        <v>153355.66</v>
      </c>
      <c r="P291" s="130">
        <v>52879.56</v>
      </c>
      <c r="Q291" s="130">
        <v>59236.79</v>
      </c>
      <c r="R291" s="127">
        <v>59236.79</v>
      </c>
    </row>
    <row r="292" spans="1:18" ht="13.5" thickBot="1" x14ac:dyDescent="0.25">
      <c r="A292" s="136" t="s">
        <v>151</v>
      </c>
      <c r="B292" s="134" t="s">
        <v>1118</v>
      </c>
      <c r="C292" s="134" t="s">
        <v>2078</v>
      </c>
      <c r="D292" s="132">
        <v>1347672.01</v>
      </c>
      <c r="E292" s="132">
        <v>1347672.01</v>
      </c>
      <c r="F292" s="132">
        <v>1738374.14</v>
      </c>
      <c r="G292" s="132">
        <v>2965390.69</v>
      </c>
      <c r="H292" s="132">
        <v>3540634.99</v>
      </c>
      <c r="I292" s="132">
        <v>3303883.9</v>
      </c>
      <c r="J292" s="132">
        <v>3084524.04</v>
      </c>
      <c r="K292" s="132">
        <v>2898858.22</v>
      </c>
      <c r="L292" s="132">
        <v>2796244.71</v>
      </c>
      <c r="M292" s="132">
        <v>2704362.08</v>
      </c>
      <c r="N292" s="132">
        <v>2487623.75</v>
      </c>
      <c r="O292" s="132">
        <v>2334408.94</v>
      </c>
      <c r="P292" s="132">
        <v>89271.45</v>
      </c>
      <c r="Q292" s="132">
        <v>819802.31</v>
      </c>
      <c r="R292" s="127">
        <v>819802.31</v>
      </c>
    </row>
    <row r="293" spans="1:18" ht="13.5" thickBot="1" x14ac:dyDescent="0.25">
      <c r="A293" s="136" t="s">
        <v>1412</v>
      </c>
      <c r="B293" s="134" t="s">
        <v>1117</v>
      </c>
      <c r="C293" s="134" t="s">
        <v>2078</v>
      </c>
      <c r="D293" s="130">
        <v>-1623755.78</v>
      </c>
      <c r="E293" s="130">
        <v>-1623755.78</v>
      </c>
      <c r="F293" s="130">
        <v>-1314330.67</v>
      </c>
      <c r="G293" s="130">
        <v>-1007770.35</v>
      </c>
      <c r="H293" s="130">
        <v>-674365.24</v>
      </c>
      <c r="I293" s="130">
        <v>-511095.07</v>
      </c>
      <c r="J293" s="130">
        <v>-398207.53</v>
      </c>
      <c r="K293" s="130">
        <v>-322298.51</v>
      </c>
      <c r="L293" s="130">
        <v>-256105.06</v>
      </c>
      <c r="M293" s="130">
        <v>-201209.83</v>
      </c>
      <c r="N293" s="130">
        <v>-144158.47</v>
      </c>
      <c r="O293" s="130">
        <v>-33096.559999999998</v>
      </c>
      <c r="P293" s="130">
        <v>2719101.63</v>
      </c>
      <c r="Q293" s="130">
        <v>2338349.8199999998</v>
      </c>
      <c r="R293" s="127">
        <v>2338349.8199999998</v>
      </c>
    </row>
    <row r="294" spans="1:18" ht="13.5" thickBot="1" x14ac:dyDescent="0.25">
      <c r="A294" s="136" t="s">
        <v>152</v>
      </c>
      <c r="B294" s="134" t="s">
        <v>1116</v>
      </c>
      <c r="C294" s="134" t="s">
        <v>2078</v>
      </c>
      <c r="D294" s="132">
        <v>-245058.28</v>
      </c>
      <c r="E294" s="132">
        <v>-245058.28</v>
      </c>
      <c r="F294" s="132">
        <v>-820449.47</v>
      </c>
      <c r="G294" s="132">
        <v>-1580630.86</v>
      </c>
      <c r="H294" s="132">
        <v>-1920188.88</v>
      </c>
      <c r="I294" s="132">
        <v>-1820659.9</v>
      </c>
      <c r="J294" s="132">
        <v>-1498229.3</v>
      </c>
      <c r="K294" s="132">
        <v>-1110235.52</v>
      </c>
      <c r="L294" s="132">
        <v>-650583.1</v>
      </c>
      <c r="M294" s="132">
        <v>-208978.7</v>
      </c>
      <c r="N294" s="132">
        <v>160662.81</v>
      </c>
      <c r="O294" s="132">
        <v>82747.42</v>
      </c>
      <c r="P294" s="132">
        <v>8921.58</v>
      </c>
      <c r="Q294" s="132">
        <v>-497807.68</v>
      </c>
      <c r="R294" s="127">
        <v>-497807.68</v>
      </c>
    </row>
    <row r="295" spans="1:18" ht="13.5" thickBot="1" x14ac:dyDescent="0.25">
      <c r="A295" s="136" t="s">
        <v>1413</v>
      </c>
      <c r="B295" s="134" t="s">
        <v>1115</v>
      </c>
      <c r="C295" s="134" t="s">
        <v>2078</v>
      </c>
      <c r="D295" s="130">
        <v>-565465.62</v>
      </c>
      <c r="E295" s="130">
        <v>-565465.62</v>
      </c>
      <c r="F295" s="130">
        <v>-247245.48</v>
      </c>
      <c r="G295" s="130">
        <v>68425.59</v>
      </c>
      <c r="H295" s="130">
        <v>-1476528.99</v>
      </c>
      <c r="I295" s="130">
        <v>-1315071.49</v>
      </c>
      <c r="J295" s="130">
        <v>-1204974.92</v>
      </c>
      <c r="K295" s="130">
        <v>-1132487.8999999999</v>
      </c>
      <c r="L295" s="130">
        <v>-1069994.03</v>
      </c>
      <c r="M295" s="130">
        <v>-1019093.47</v>
      </c>
      <c r="N295" s="130">
        <v>-965969.96</v>
      </c>
      <c r="O295" s="130">
        <v>-858143.41</v>
      </c>
      <c r="P295" s="130">
        <v>-865620.52</v>
      </c>
      <c r="Q295" s="130">
        <v>-549539.49</v>
      </c>
      <c r="R295" s="127">
        <v>-549539.49</v>
      </c>
    </row>
    <row r="296" spans="1:18" ht="13.5" thickBot="1" x14ac:dyDescent="0.25">
      <c r="A296" s="136" t="s">
        <v>1414</v>
      </c>
      <c r="B296" s="134" t="s">
        <v>1114</v>
      </c>
      <c r="C296" s="134" t="s">
        <v>2078</v>
      </c>
      <c r="D296" s="132">
        <v>1454077.9</v>
      </c>
      <c r="E296" s="132">
        <v>1454077.9</v>
      </c>
      <c r="F296" s="132">
        <v>1939319.74</v>
      </c>
      <c r="G296" s="132">
        <v>-790005.91</v>
      </c>
      <c r="H296" s="132">
        <v>-1722724.43</v>
      </c>
      <c r="I296" s="132">
        <v>-974683.14</v>
      </c>
      <c r="J296" s="132">
        <v>-351141.37</v>
      </c>
      <c r="K296" s="132">
        <v>-18683.03</v>
      </c>
      <c r="L296" s="132">
        <v>65153.89</v>
      </c>
      <c r="M296" s="132">
        <v>-42737.14</v>
      </c>
      <c r="N296" s="132">
        <v>-603481.14</v>
      </c>
      <c r="O296" s="132">
        <v>-2468322.2999999998</v>
      </c>
      <c r="P296" s="132">
        <v>-2799335.57</v>
      </c>
      <c r="Q296" s="132">
        <v>-1980675.41</v>
      </c>
      <c r="R296" s="127">
        <v>-1980675.41</v>
      </c>
    </row>
    <row r="297" spans="1:18" ht="13.5" thickBot="1" x14ac:dyDescent="0.25">
      <c r="A297" s="136" t="s">
        <v>1415</v>
      </c>
      <c r="B297" s="134" t="s">
        <v>1113</v>
      </c>
      <c r="C297" s="134" t="s">
        <v>2078</v>
      </c>
      <c r="D297" s="130">
        <v>180739</v>
      </c>
      <c r="E297" s="130">
        <v>180739</v>
      </c>
      <c r="F297" s="130">
        <v>411570</v>
      </c>
      <c r="G297" s="130">
        <v>754743</v>
      </c>
      <c r="H297" s="130">
        <v>761368</v>
      </c>
      <c r="I297" s="130">
        <v>395343</v>
      </c>
      <c r="J297" s="130">
        <v>201907</v>
      </c>
      <c r="K297" s="130">
        <v>152176</v>
      </c>
      <c r="L297" s="130">
        <v>178798</v>
      </c>
      <c r="M297" s="130">
        <v>236501</v>
      </c>
      <c r="N297" s="130">
        <v>235360</v>
      </c>
      <c r="O297" s="130">
        <v>0</v>
      </c>
      <c r="P297" s="130">
        <v>-36369</v>
      </c>
      <c r="Q297" s="130">
        <v>68907</v>
      </c>
      <c r="R297" s="127">
        <v>68907</v>
      </c>
    </row>
    <row r="298" spans="1:18" ht="13.5" thickBot="1" x14ac:dyDescent="0.25">
      <c r="A298" s="136" t="s">
        <v>1304</v>
      </c>
      <c r="B298" s="134" t="s">
        <v>1416</v>
      </c>
      <c r="C298" s="134" t="s">
        <v>2078</v>
      </c>
      <c r="D298" s="132">
        <v>-919.34</v>
      </c>
      <c r="E298" s="132">
        <v>-919.34</v>
      </c>
      <c r="F298" s="132">
        <v>-3651.18</v>
      </c>
      <c r="G298" s="132">
        <v>0</v>
      </c>
      <c r="H298" s="132">
        <v>0</v>
      </c>
      <c r="I298" s="132">
        <v>0</v>
      </c>
      <c r="J298" s="132">
        <v>0</v>
      </c>
      <c r="K298" s="132">
        <v>0</v>
      </c>
      <c r="L298" s="132">
        <v>-803.87</v>
      </c>
      <c r="M298" s="132">
        <v>0</v>
      </c>
      <c r="N298" s="132">
        <v>0</v>
      </c>
      <c r="O298" s="132">
        <v>0</v>
      </c>
      <c r="P298" s="132">
        <v>0</v>
      </c>
      <c r="Q298" s="132">
        <v>0</v>
      </c>
      <c r="R298" s="127">
        <v>0</v>
      </c>
    </row>
    <row r="299" spans="1:18" ht="13.5" thickBot="1" x14ac:dyDescent="0.25">
      <c r="A299" s="135" t="s">
        <v>1417</v>
      </c>
      <c r="B299" s="134" t="s">
        <v>2339</v>
      </c>
      <c r="C299" s="142"/>
      <c r="D299" s="130">
        <v>85377055.969999999</v>
      </c>
      <c r="E299" s="130">
        <v>85377055.969999999</v>
      </c>
      <c r="F299" s="130">
        <v>88909950.719999999</v>
      </c>
      <c r="G299" s="130">
        <v>86574923.930000007</v>
      </c>
      <c r="H299" s="130">
        <v>38345016.289999999</v>
      </c>
      <c r="I299" s="130">
        <v>52648653.960000001</v>
      </c>
      <c r="J299" s="130">
        <v>55717398.340000004</v>
      </c>
      <c r="K299" s="130">
        <v>28330970.190000001</v>
      </c>
      <c r="L299" s="130">
        <v>56517881.75</v>
      </c>
      <c r="M299" s="130">
        <v>55640074.229999997</v>
      </c>
      <c r="N299" s="130">
        <v>25661272.699999999</v>
      </c>
      <c r="O299" s="130">
        <v>49665066.340000004</v>
      </c>
      <c r="P299" s="130">
        <v>45167418.979999997</v>
      </c>
      <c r="Q299" s="130">
        <v>30281518.23</v>
      </c>
      <c r="R299" s="127">
        <v>30281518.23</v>
      </c>
    </row>
    <row r="300" spans="1:18" ht="13.5" thickBot="1" x14ac:dyDescent="0.25">
      <c r="A300" s="136" t="s">
        <v>153</v>
      </c>
      <c r="B300" s="134" t="s">
        <v>1112</v>
      </c>
      <c r="C300" s="134" t="s">
        <v>2078</v>
      </c>
      <c r="D300" s="132">
        <v>128377</v>
      </c>
      <c r="E300" s="132">
        <v>128377</v>
      </c>
      <c r="F300" s="132">
        <v>123195</v>
      </c>
      <c r="G300" s="132">
        <v>157870</v>
      </c>
      <c r="H300" s="132">
        <v>40236</v>
      </c>
      <c r="I300" s="132">
        <v>5892</v>
      </c>
      <c r="J300" s="132">
        <v>-57606</v>
      </c>
      <c r="K300" s="132">
        <v>-62828</v>
      </c>
      <c r="L300" s="132">
        <v>-57353</v>
      </c>
      <c r="M300" s="132">
        <v>-67627</v>
      </c>
      <c r="N300" s="132">
        <v>-69080</v>
      </c>
      <c r="O300" s="132">
        <v>63817</v>
      </c>
      <c r="P300" s="132">
        <v>-1920201</v>
      </c>
      <c r="Q300" s="132">
        <v>-1928151</v>
      </c>
      <c r="R300" s="127">
        <v>-1928151</v>
      </c>
    </row>
    <row r="301" spans="1:18" ht="13.5" thickBot="1" x14ac:dyDescent="0.25">
      <c r="A301" s="136" t="s">
        <v>154</v>
      </c>
      <c r="B301" s="134" t="s">
        <v>1111</v>
      </c>
      <c r="C301" s="134" t="s">
        <v>2078</v>
      </c>
      <c r="D301" s="130">
        <v>0</v>
      </c>
      <c r="E301" s="163"/>
      <c r="F301" s="163"/>
      <c r="G301" s="163"/>
      <c r="H301" s="163"/>
      <c r="I301" s="163"/>
      <c r="J301" s="163"/>
      <c r="K301" s="163"/>
      <c r="L301" s="163"/>
      <c r="M301" s="163"/>
      <c r="N301" s="163"/>
      <c r="O301" s="163"/>
      <c r="P301" s="163"/>
      <c r="Q301" s="163"/>
      <c r="R301" s="127">
        <v>0</v>
      </c>
    </row>
    <row r="302" spans="1:18" ht="13.5" thickBot="1" x14ac:dyDescent="0.25">
      <c r="A302" s="136" t="s">
        <v>1305</v>
      </c>
      <c r="B302" s="134" t="s">
        <v>1418</v>
      </c>
      <c r="C302" s="134" t="s">
        <v>2078</v>
      </c>
      <c r="D302" s="132">
        <v>-2077.4899999999998</v>
      </c>
      <c r="E302" s="132">
        <v>-2077.4899999999998</v>
      </c>
      <c r="F302" s="132">
        <v>-3434.2</v>
      </c>
      <c r="G302" s="132">
        <v>-6010.43</v>
      </c>
      <c r="H302" s="132">
        <v>-6010.43</v>
      </c>
      <c r="I302" s="132">
        <v>-6010.43</v>
      </c>
      <c r="J302" s="132">
        <v>-6010.43</v>
      </c>
      <c r="K302" s="132">
        <v>-6010.43</v>
      </c>
      <c r="L302" s="132">
        <v>-6717.87</v>
      </c>
      <c r="M302" s="132">
        <v>-8136.43</v>
      </c>
      <c r="N302" s="132">
        <v>-9596.65</v>
      </c>
      <c r="O302" s="132">
        <v>-12475.77</v>
      </c>
      <c r="P302" s="132">
        <v>-4306.68</v>
      </c>
      <c r="Q302" s="132">
        <v>-8758.7000000000007</v>
      </c>
      <c r="R302" s="127">
        <v>-8758.7000000000007</v>
      </c>
    </row>
    <row r="303" spans="1:18" ht="13.5" thickBot="1" x14ac:dyDescent="0.25">
      <c r="A303" s="136" t="s">
        <v>155</v>
      </c>
      <c r="B303" s="134" t="s">
        <v>1110</v>
      </c>
      <c r="C303" s="134" t="s">
        <v>2078</v>
      </c>
      <c r="D303" s="130">
        <v>840069.2</v>
      </c>
      <c r="E303" s="130">
        <v>840069.2</v>
      </c>
      <c r="F303" s="130">
        <v>845191.52</v>
      </c>
      <c r="G303" s="130">
        <v>2354918.2000000002</v>
      </c>
      <c r="H303" s="130">
        <v>2354918.2000000002</v>
      </c>
      <c r="I303" s="130">
        <v>2354918.2000000002</v>
      </c>
      <c r="J303" s="130">
        <v>2354918.2000000002</v>
      </c>
      <c r="K303" s="130">
        <v>2354918.2000000002</v>
      </c>
      <c r="L303" s="130">
        <v>3126922.69</v>
      </c>
      <c r="M303" s="130">
        <v>3131629.99</v>
      </c>
      <c r="N303" s="130">
        <v>3136365.99</v>
      </c>
      <c r="O303" s="130">
        <v>4645703.99</v>
      </c>
      <c r="P303" s="130">
        <v>2304753.86</v>
      </c>
      <c r="Q303" s="130">
        <v>2318807.1</v>
      </c>
      <c r="R303" s="127">
        <v>2318807.1</v>
      </c>
    </row>
    <row r="304" spans="1:18" ht="13.5" thickBot="1" x14ac:dyDescent="0.25">
      <c r="A304" s="136" t="s">
        <v>1419</v>
      </c>
      <c r="B304" s="134" t="s">
        <v>1109</v>
      </c>
      <c r="C304" s="134" t="s">
        <v>2078</v>
      </c>
      <c r="D304" s="132">
        <v>4943588.67</v>
      </c>
      <c r="E304" s="132">
        <v>4943588.67</v>
      </c>
      <c r="F304" s="132">
        <v>4298503.25</v>
      </c>
      <c r="G304" s="132">
        <v>3679978.46</v>
      </c>
      <c r="H304" s="132">
        <v>3035674.15</v>
      </c>
      <c r="I304" s="132">
        <v>2501922.12</v>
      </c>
      <c r="J304" s="132">
        <v>2069899.58</v>
      </c>
      <c r="K304" s="132">
        <v>1713275.77</v>
      </c>
      <c r="L304" s="132">
        <v>1370523.55</v>
      </c>
      <c r="M304" s="132">
        <v>1026419.39</v>
      </c>
      <c r="N304" s="132">
        <v>652401.53</v>
      </c>
      <c r="O304" s="132">
        <v>155602.64000000001</v>
      </c>
      <c r="P304" s="132">
        <v>2138896.19</v>
      </c>
      <c r="Q304" s="132">
        <v>1843555.35</v>
      </c>
      <c r="R304" s="127">
        <v>1843555.35</v>
      </c>
    </row>
    <row r="305" spans="1:18" ht="13.5" thickBot="1" x14ac:dyDescent="0.25">
      <c r="A305" s="136" t="s">
        <v>156</v>
      </c>
      <c r="B305" s="134" t="s">
        <v>1108</v>
      </c>
      <c r="C305" s="134" t="s">
        <v>2078</v>
      </c>
      <c r="D305" s="130">
        <v>63310.77</v>
      </c>
      <c r="E305" s="130">
        <v>63310.77</v>
      </c>
      <c r="F305" s="130">
        <v>101820.17</v>
      </c>
      <c r="G305" s="130">
        <v>133581.17000000001</v>
      </c>
      <c r="H305" s="130">
        <v>159026.82999999999</v>
      </c>
      <c r="I305" s="130">
        <v>202974.34</v>
      </c>
      <c r="J305" s="130">
        <v>224053.71</v>
      </c>
      <c r="K305" s="130">
        <v>242293.4</v>
      </c>
      <c r="L305" s="130">
        <v>263654.32</v>
      </c>
      <c r="M305" s="130">
        <v>268370.18</v>
      </c>
      <c r="N305" s="130">
        <v>268909.27</v>
      </c>
      <c r="O305" s="130">
        <v>274111.65000000002</v>
      </c>
      <c r="P305" s="130">
        <v>31118.62</v>
      </c>
      <c r="Q305" s="130">
        <v>77260.86</v>
      </c>
      <c r="R305" s="127">
        <v>77260.86</v>
      </c>
    </row>
    <row r="306" spans="1:18" ht="13.5" thickBot="1" x14ac:dyDescent="0.25">
      <c r="A306" s="136" t="s">
        <v>157</v>
      </c>
      <c r="B306" s="134" t="s">
        <v>1107</v>
      </c>
      <c r="C306" s="134" t="s">
        <v>2078</v>
      </c>
      <c r="D306" s="132">
        <v>284730.43</v>
      </c>
      <c r="E306" s="132">
        <v>284730.43</v>
      </c>
      <c r="F306" s="132">
        <v>229189.38</v>
      </c>
      <c r="G306" s="132">
        <v>174089.53</v>
      </c>
      <c r="H306" s="132">
        <v>114252.72</v>
      </c>
      <c r="I306" s="132">
        <v>85353.24</v>
      </c>
      <c r="J306" s="132">
        <v>65590.350000000006</v>
      </c>
      <c r="K306" s="132">
        <v>52509.8</v>
      </c>
      <c r="L306" s="132">
        <v>41219.82</v>
      </c>
      <c r="M306" s="132">
        <v>31995.01</v>
      </c>
      <c r="N306" s="132">
        <v>22245.42</v>
      </c>
      <c r="O306" s="132">
        <v>2842.29</v>
      </c>
      <c r="P306" s="132">
        <v>242910.43</v>
      </c>
      <c r="Q306" s="132">
        <v>204623.71</v>
      </c>
      <c r="R306" s="127">
        <v>204623.71</v>
      </c>
    </row>
    <row r="307" spans="1:18" ht="13.5" thickBot="1" x14ac:dyDescent="0.25">
      <c r="A307" s="136" t="s">
        <v>158</v>
      </c>
      <c r="B307" s="134" t="s">
        <v>1106</v>
      </c>
      <c r="C307" s="134" t="s">
        <v>2078</v>
      </c>
      <c r="D307" s="130">
        <v>0</v>
      </c>
      <c r="E307" s="130">
        <v>0</v>
      </c>
      <c r="F307" s="130">
        <v>0</v>
      </c>
      <c r="G307" s="130">
        <v>0</v>
      </c>
      <c r="H307" s="130">
        <v>0</v>
      </c>
      <c r="I307" s="130">
        <v>137736.74</v>
      </c>
      <c r="J307" s="130">
        <v>138576.59</v>
      </c>
      <c r="K307" s="130">
        <v>139421.56</v>
      </c>
      <c r="L307" s="130">
        <v>140271.67999999999</v>
      </c>
      <c r="M307" s="130">
        <v>141126.99</v>
      </c>
      <c r="N307" s="130">
        <v>141987.51</v>
      </c>
      <c r="O307" s="130">
        <v>142853.28</v>
      </c>
      <c r="P307" s="130">
        <v>0</v>
      </c>
      <c r="Q307" s="130">
        <v>0</v>
      </c>
      <c r="R307" s="127">
        <v>0</v>
      </c>
    </row>
    <row r="308" spans="1:18" ht="13.5" thickBot="1" x14ac:dyDescent="0.25">
      <c r="A308" s="136" t="s">
        <v>159</v>
      </c>
      <c r="B308" s="134" t="s">
        <v>1105</v>
      </c>
      <c r="C308" s="134" t="s">
        <v>2078</v>
      </c>
      <c r="D308" s="132">
        <v>193555.54</v>
      </c>
      <c r="E308" s="132">
        <v>193555.54</v>
      </c>
      <c r="F308" s="132">
        <v>155272.63</v>
      </c>
      <c r="G308" s="132">
        <v>117315.36</v>
      </c>
      <c r="H308" s="132">
        <v>77854.7</v>
      </c>
      <c r="I308" s="132">
        <v>55762.41</v>
      </c>
      <c r="J308" s="132">
        <v>41720.46</v>
      </c>
      <c r="K308" s="132">
        <v>31941.46</v>
      </c>
      <c r="L308" s="132">
        <v>23943.02</v>
      </c>
      <c r="M308" s="132">
        <v>16950.45</v>
      </c>
      <c r="N308" s="132">
        <v>9479.67</v>
      </c>
      <c r="O308" s="132">
        <v>-4799.6000000000004</v>
      </c>
      <c r="P308" s="132">
        <v>119295.43</v>
      </c>
      <c r="Q308" s="132">
        <v>99605.9</v>
      </c>
      <c r="R308" s="127">
        <v>99605.9</v>
      </c>
    </row>
    <row r="309" spans="1:18" ht="13.5" thickBot="1" x14ac:dyDescent="0.25">
      <c r="A309" s="136" t="s">
        <v>1420</v>
      </c>
      <c r="B309" s="134" t="s">
        <v>1421</v>
      </c>
      <c r="C309" s="134" t="s">
        <v>2078</v>
      </c>
      <c r="D309" s="130">
        <v>64014.11</v>
      </c>
      <c r="E309" s="130">
        <v>64014.11</v>
      </c>
      <c r="F309" s="130">
        <v>269702.15999999997</v>
      </c>
      <c r="G309" s="130">
        <v>160287.22</v>
      </c>
      <c r="H309" s="130">
        <v>-1024080.68</v>
      </c>
      <c r="I309" s="130">
        <v>-796316.47</v>
      </c>
      <c r="J309" s="130">
        <v>-532575.36</v>
      </c>
      <c r="K309" s="130">
        <v>-533648.31000000006</v>
      </c>
      <c r="L309" s="130">
        <v>-535691.01</v>
      </c>
      <c r="M309" s="130">
        <v>-537770.06999999995</v>
      </c>
      <c r="N309" s="130">
        <v>-539917.54</v>
      </c>
      <c r="O309" s="130">
        <v>-542075.18000000005</v>
      </c>
      <c r="P309" s="130">
        <v>63.34</v>
      </c>
      <c r="Q309" s="130">
        <v>2461.4899999999998</v>
      </c>
      <c r="R309" s="127">
        <v>2461.4899999999998</v>
      </c>
    </row>
    <row r="310" spans="1:18" ht="13.5" thickBot="1" x14ac:dyDescent="0.25">
      <c r="A310" s="136" t="s">
        <v>2007</v>
      </c>
      <c r="B310" s="134" t="s">
        <v>2008</v>
      </c>
      <c r="C310" s="134" t="s">
        <v>2078</v>
      </c>
      <c r="D310" s="132">
        <v>453624.32000000001</v>
      </c>
      <c r="E310" s="132">
        <v>453624.32000000001</v>
      </c>
      <c r="F310" s="132">
        <v>367477.48</v>
      </c>
      <c r="G310" s="132">
        <v>282014.03000000003</v>
      </c>
      <c r="H310" s="132">
        <v>194073.51</v>
      </c>
      <c r="I310" s="132">
        <v>147657.43</v>
      </c>
      <c r="J310" s="132">
        <v>120361.52</v>
      </c>
      <c r="K310" s="132">
        <v>102985.74</v>
      </c>
      <c r="L310" s="132">
        <v>90134.28</v>
      </c>
      <c r="M310" s="132">
        <v>79711.94</v>
      </c>
      <c r="N310" s="132">
        <v>68413.09</v>
      </c>
      <c r="O310" s="132">
        <v>40684.370000000003</v>
      </c>
      <c r="P310" s="132">
        <v>-512662.6</v>
      </c>
      <c r="Q310" s="132">
        <v>-436581.84</v>
      </c>
      <c r="R310" s="127">
        <v>-436581.84</v>
      </c>
    </row>
    <row r="311" spans="1:18" ht="13.5" thickBot="1" x14ac:dyDescent="0.25">
      <c r="A311" s="136" t="s">
        <v>1422</v>
      </c>
      <c r="B311" s="134" t="s">
        <v>1423</v>
      </c>
      <c r="C311" s="134" t="s">
        <v>2078</v>
      </c>
      <c r="D311" s="130">
        <v>98028.34</v>
      </c>
      <c r="E311" s="130">
        <v>98028.34</v>
      </c>
      <c r="F311" s="130">
        <v>389922.87</v>
      </c>
      <c r="G311" s="130">
        <v>242338.63</v>
      </c>
      <c r="H311" s="130">
        <v>-619262.05000000005</v>
      </c>
      <c r="I311" s="130">
        <v>-365491.68</v>
      </c>
      <c r="J311" s="130">
        <v>-150436.63</v>
      </c>
      <c r="K311" s="130">
        <v>-150964.51999999999</v>
      </c>
      <c r="L311" s="130">
        <v>-151564.53</v>
      </c>
      <c r="M311" s="130">
        <v>-152261.26</v>
      </c>
      <c r="N311" s="130">
        <v>-152866.04999999999</v>
      </c>
      <c r="O311" s="130">
        <v>-153487.60999999999</v>
      </c>
      <c r="P311" s="130">
        <v>-179.3</v>
      </c>
      <c r="Q311" s="130">
        <v>1417.21</v>
      </c>
      <c r="R311" s="127">
        <v>1417.21</v>
      </c>
    </row>
    <row r="312" spans="1:18" ht="13.5" thickBot="1" x14ac:dyDescent="0.25">
      <c r="A312" s="136" t="s">
        <v>2009</v>
      </c>
      <c r="B312" s="134" t="s">
        <v>2010</v>
      </c>
      <c r="C312" s="134" t="s">
        <v>2078</v>
      </c>
      <c r="D312" s="132">
        <v>577658.04</v>
      </c>
      <c r="E312" s="132">
        <v>577658.04</v>
      </c>
      <c r="F312" s="132">
        <v>476822.56</v>
      </c>
      <c r="G312" s="132">
        <v>376080.05</v>
      </c>
      <c r="H312" s="132">
        <v>268681.15000000002</v>
      </c>
      <c r="I312" s="132">
        <v>210932.94</v>
      </c>
      <c r="J312" s="132">
        <v>174055.44</v>
      </c>
      <c r="K312" s="132">
        <v>147241.57999999999</v>
      </c>
      <c r="L312" s="132">
        <v>124422.63</v>
      </c>
      <c r="M312" s="132">
        <v>104756.56</v>
      </c>
      <c r="N312" s="132">
        <v>84301.26</v>
      </c>
      <c r="O312" s="132">
        <v>50169.16</v>
      </c>
      <c r="P312" s="132">
        <v>-136430.41</v>
      </c>
      <c r="Q312" s="132">
        <v>-120573.79</v>
      </c>
      <c r="R312" s="127">
        <v>-120573.79</v>
      </c>
    </row>
    <row r="313" spans="1:18" ht="13.5" thickBot="1" x14ac:dyDescent="0.25">
      <c r="A313" s="136" t="s">
        <v>160</v>
      </c>
      <c r="B313" s="134" t="s">
        <v>1104</v>
      </c>
      <c r="C313" s="134" t="s">
        <v>2078</v>
      </c>
      <c r="D313" s="130">
        <v>0</v>
      </c>
      <c r="E313" s="130">
        <v>0</v>
      </c>
      <c r="F313" s="130">
        <v>0</v>
      </c>
      <c r="G313" s="130">
        <v>0</v>
      </c>
      <c r="H313" s="130">
        <v>0</v>
      </c>
      <c r="I313" s="130">
        <v>0</v>
      </c>
      <c r="J313" s="130">
        <v>0</v>
      </c>
      <c r="K313" s="130">
        <v>0</v>
      </c>
      <c r="L313" s="130">
        <v>0</v>
      </c>
      <c r="M313" s="130">
        <v>0</v>
      </c>
      <c r="N313" s="130">
        <v>0</v>
      </c>
      <c r="O313" s="130">
        <v>0</v>
      </c>
      <c r="P313" s="130">
        <v>0</v>
      </c>
      <c r="Q313" s="130">
        <v>0</v>
      </c>
      <c r="R313" s="127">
        <v>0</v>
      </c>
    </row>
    <row r="314" spans="1:18" ht="13.5" thickBot="1" x14ac:dyDescent="0.25">
      <c r="A314" s="136" t="s">
        <v>1424</v>
      </c>
      <c r="B314" s="134" t="s">
        <v>1425</v>
      </c>
      <c r="C314" s="134" t="s">
        <v>2078</v>
      </c>
      <c r="D314" s="132">
        <v>5801461</v>
      </c>
      <c r="E314" s="132">
        <v>5801461</v>
      </c>
      <c r="F314" s="132">
        <v>5801461</v>
      </c>
      <c r="G314" s="132">
        <v>5801461</v>
      </c>
      <c r="H314" s="132">
        <v>5723118</v>
      </c>
      <c r="I314" s="132">
        <v>5723118</v>
      </c>
      <c r="J314" s="132">
        <v>5723118</v>
      </c>
      <c r="K314" s="132">
        <v>5644070</v>
      </c>
      <c r="L314" s="132">
        <v>5644070</v>
      </c>
      <c r="M314" s="132">
        <v>5644070</v>
      </c>
      <c r="N314" s="132">
        <v>5564310</v>
      </c>
      <c r="O314" s="132">
        <v>5564310</v>
      </c>
      <c r="P314" s="132">
        <v>5564310</v>
      </c>
      <c r="Q314" s="132">
        <v>5483833</v>
      </c>
      <c r="R314" s="127">
        <v>5483833</v>
      </c>
    </row>
    <row r="315" spans="1:18" ht="13.5" thickBot="1" x14ac:dyDescent="0.25">
      <c r="A315" s="136" t="s">
        <v>1426</v>
      </c>
      <c r="B315" s="134" t="s">
        <v>1427</v>
      </c>
      <c r="C315" s="134" t="s">
        <v>2078</v>
      </c>
      <c r="D315" s="130">
        <v>306446</v>
      </c>
      <c r="E315" s="130">
        <v>306446</v>
      </c>
      <c r="F315" s="130">
        <v>306446</v>
      </c>
      <c r="G315" s="130">
        <v>306446</v>
      </c>
      <c r="H315" s="130">
        <v>309204</v>
      </c>
      <c r="I315" s="130">
        <v>309204</v>
      </c>
      <c r="J315" s="130">
        <v>309204</v>
      </c>
      <c r="K315" s="130">
        <v>311987</v>
      </c>
      <c r="L315" s="130">
        <v>311987</v>
      </c>
      <c r="M315" s="130">
        <v>311987</v>
      </c>
      <c r="N315" s="130">
        <v>314795</v>
      </c>
      <c r="O315" s="130">
        <v>314795</v>
      </c>
      <c r="P315" s="130">
        <v>314795</v>
      </c>
      <c r="Q315" s="130">
        <v>317628</v>
      </c>
      <c r="R315" s="127">
        <v>317628</v>
      </c>
    </row>
    <row r="316" spans="1:18" ht="13.5" thickBot="1" x14ac:dyDescent="0.25">
      <c r="A316" s="136" t="s">
        <v>1428</v>
      </c>
      <c r="B316" s="134" t="s">
        <v>1429</v>
      </c>
      <c r="C316" s="134" t="s">
        <v>2078</v>
      </c>
      <c r="D316" s="132">
        <v>669772</v>
      </c>
      <c r="E316" s="132">
        <v>669772</v>
      </c>
      <c r="F316" s="132">
        <v>669772</v>
      </c>
      <c r="G316" s="132">
        <v>669772</v>
      </c>
      <c r="H316" s="132">
        <v>660728</v>
      </c>
      <c r="I316" s="132">
        <v>660728</v>
      </c>
      <c r="J316" s="132">
        <v>660728</v>
      </c>
      <c r="K316" s="132">
        <v>651602</v>
      </c>
      <c r="L316" s="132">
        <v>651602</v>
      </c>
      <c r="M316" s="132">
        <v>651602</v>
      </c>
      <c r="N316" s="132">
        <v>642394</v>
      </c>
      <c r="O316" s="132">
        <v>642394</v>
      </c>
      <c r="P316" s="132">
        <v>642394</v>
      </c>
      <c r="Q316" s="132">
        <v>633103</v>
      </c>
      <c r="R316" s="127">
        <v>633103</v>
      </c>
    </row>
    <row r="317" spans="1:18" ht="13.5" thickBot="1" x14ac:dyDescent="0.25">
      <c r="A317" s="136" t="s">
        <v>1430</v>
      </c>
      <c r="B317" s="134" t="s">
        <v>1431</v>
      </c>
      <c r="C317" s="134" t="s">
        <v>2078</v>
      </c>
      <c r="D317" s="130">
        <v>35379</v>
      </c>
      <c r="E317" s="130">
        <v>35379</v>
      </c>
      <c r="F317" s="130">
        <v>35379</v>
      </c>
      <c r="G317" s="130">
        <v>35379</v>
      </c>
      <c r="H317" s="130">
        <v>35697</v>
      </c>
      <c r="I317" s="130">
        <v>35697</v>
      </c>
      <c r="J317" s="130">
        <v>35697</v>
      </c>
      <c r="K317" s="130">
        <v>36018</v>
      </c>
      <c r="L317" s="130">
        <v>36018</v>
      </c>
      <c r="M317" s="130">
        <v>36018</v>
      </c>
      <c r="N317" s="130">
        <v>36342</v>
      </c>
      <c r="O317" s="130">
        <v>36342</v>
      </c>
      <c r="P317" s="130">
        <v>36342</v>
      </c>
      <c r="Q317" s="130">
        <v>36669</v>
      </c>
      <c r="R317" s="127">
        <v>36669</v>
      </c>
    </row>
    <row r="318" spans="1:18" ht="13.5" thickBot="1" x14ac:dyDescent="0.25">
      <c r="A318" s="136" t="s">
        <v>2119</v>
      </c>
      <c r="B318" s="134" t="s">
        <v>2120</v>
      </c>
      <c r="C318" s="134" t="s">
        <v>2078</v>
      </c>
      <c r="D318" s="132">
        <v>27.43</v>
      </c>
      <c r="E318" s="132">
        <v>27.43</v>
      </c>
      <c r="F318" s="132">
        <v>-16194.27</v>
      </c>
      <c r="G318" s="132">
        <v>-33059.279999999999</v>
      </c>
      <c r="H318" s="132">
        <v>-69674.559999999998</v>
      </c>
      <c r="I318" s="132">
        <v>-142247.48000000001</v>
      </c>
      <c r="J318" s="132">
        <v>-106893.75999999999</v>
      </c>
      <c r="K318" s="132">
        <v>-39034.339999999997</v>
      </c>
      <c r="L318" s="132">
        <v>-25674.93</v>
      </c>
      <c r="M318" s="132">
        <v>-20808.27</v>
      </c>
      <c r="N318" s="132">
        <v>-66667.600000000006</v>
      </c>
      <c r="O318" s="132">
        <v>-179596.57</v>
      </c>
      <c r="P318" s="132">
        <v>-152327.57999999999</v>
      </c>
      <c r="Q318" s="132">
        <v>-143773.85</v>
      </c>
      <c r="R318" s="127">
        <v>-143773.85</v>
      </c>
    </row>
    <row r="319" spans="1:18" ht="13.5" thickBot="1" x14ac:dyDescent="0.25">
      <c r="A319" s="136" t="s">
        <v>2340</v>
      </c>
      <c r="B319" s="134" t="s">
        <v>2341</v>
      </c>
      <c r="C319" s="134" t="s">
        <v>2078</v>
      </c>
      <c r="D319" s="163"/>
      <c r="E319" s="130">
        <v>0</v>
      </c>
      <c r="F319" s="130">
        <v>0</v>
      </c>
      <c r="G319" s="130">
        <v>0</v>
      </c>
      <c r="H319" s="130">
        <v>0</v>
      </c>
      <c r="I319" s="130">
        <v>0</v>
      </c>
      <c r="J319" s="130">
        <v>0</v>
      </c>
      <c r="K319" s="130">
        <v>0</v>
      </c>
      <c r="L319" s="130">
        <v>0</v>
      </c>
      <c r="M319" s="130">
        <v>0</v>
      </c>
      <c r="N319" s="130">
        <v>0</v>
      </c>
      <c r="O319" s="130">
        <v>0</v>
      </c>
      <c r="P319" s="130">
        <v>-38549.519999999997</v>
      </c>
      <c r="Q319" s="130">
        <v>-32854.550000000003</v>
      </c>
      <c r="R319" s="127">
        <v>-32854.550000000003</v>
      </c>
    </row>
    <row r="320" spans="1:18" ht="13.5" thickBot="1" x14ac:dyDescent="0.25">
      <c r="A320" s="136" t="s">
        <v>2121</v>
      </c>
      <c r="B320" s="134" t="s">
        <v>2122</v>
      </c>
      <c r="C320" s="134" t="s">
        <v>2078</v>
      </c>
      <c r="D320" s="132">
        <v>-56.15</v>
      </c>
      <c r="E320" s="132">
        <v>-56.15</v>
      </c>
      <c r="F320" s="132">
        <v>-112.3</v>
      </c>
      <c r="G320" s="132">
        <v>0</v>
      </c>
      <c r="H320" s="132">
        <v>0</v>
      </c>
      <c r="I320" s="132">
        <v>0</v>
      </c>
      <c r="J320" s="132">
        <v>0</v>
      </c>
      <c r="K320" s="132">
        <v>0</v>
      </c>
      <c r="L320" s="132">
        <v>0</v>
      </c>
      <c r="M320" s="132">
        <v>0</v>
      </c>
      <c r="N320" s="132">
        <v>0</v>
      </c>
      <c r="O320" s="132">
        <v>0</v>
      </c>
      <c r="P320" s="132">
        <v>0</v>
      </c>
      <c r="Q320" s="132">
        <v>0</v>
      </c>
      <c r="R320" s="127">
        <v>0</v>
      </c>
    </row>
    <row r="321" spans="1:18" ht="13.5" thickBot="1" x14ac:dyDescent="0.25">
      <c r="A321" s="136" t="s">
        <v>2342</v>
      </c>
      <c r="B321" s="134" t="s">
        <v>2343</v>
      </c>
      <c r="C321" s="134" t="s">
        <v>2078</v>
      </c>
      <c r="D321" s="163"/>
      <c r="E321" s="130">
        <v>0</v>
      </c>
      <c r="F321" s="130">
        <v>0</v>
      </c>
      <c r="G321" s="130">
        <v>0</v>
      </c>
      <c r="H321" s="130">
        <v>0</v>
      </c>
      <c r="I321" s="130">
        <v>0</v>
      </c>
      <c r="J321" s="130">
        <v>0</v>
      </c>
      <c r="K321" s="130">
        <v>0</v>
      </c>
      <c r="L321" s="130">
        <v>0</v>
      </c>
      <c r="M321" s="130">
        <v>0</v>
      </c>
      <c r="N321" s="130">
        <v>0</v>
      </c>
      <c r="O321" s="130">
        <v>0</v>
      </c>
      <c r="P321" s="130">
        <v>-2889039.72</v>
      </c>
      <c r="Q321" s="130">
        <v>-2440425.58</v>
      </c>
      <c r="R321" s="127">
        <v>-2440425.58</v>
      </c>
    </row>
    <row r="322" spans="1:18" ht="13.5" thickBot="1" x14ac:dyDescent="0.25">
      <c r="A322" s="136" t="s">
        <v>2123</v>
      </c>
      <c r="B322" s="134" t="s">
        <v>1103</v>
      </c>
      <c r="C322" s="134" t="s">
        <v>2078</v>
      </c>
      <c r="D322" s="132">
        <v>2677123.36</v>
      </c>
      <c r="E322" s="132">
        <v>2677123.36</v>
      </c>
      <c r="F322" s="132">
        <v>1936302.52</v>
      </c>
      <c r="G322" s="132">
        <v>1273896.97</v>
      </c>
      <c r="H322" s="132">
        <v>749325.32</v>
      </c>
      <c r="I322" s="132">
        <v>189010.89</v>
      </c>
      <c r="J322" s="132">
        <v>246017.7</v>
      </c>
      <c r="K322" s="132">
        <v>291902.3</v>
      </c>
      <c r="L322" s="132">
        <v>292693.27</v>
      </c>
      <c r="M322" s="132">
        <v>122924.36</v>
      </c>
      <c r="N322" s="132">
        <v>-407410.07</v>
      </c>
      <c r="O322" s="132">
        <v>-2135522.29</v>
      </c>
      <c r="P322" s="132">
        <v>-2687974.53</v>
      </c>
      <c r="Q322" s="132">
        <v>-2623944.14</v>
      </c>
      <c r="R322" s="127">
        <v>-2623944.14</v>
      </c>
    </row>
    <row r="323" spans="1:18" ht="13.5" thickBot="1" x14ac:dyDescent="0.25">
      <c r="A323" s="136" t="s">
        <v>2344</v>
      </c>
      <c r="B323" s="134" t="s">
        <v>1102</v>
      </c>
      <c r="C323" s="134" t="s">
        <v>2078</v>
      </c>
      <c r="D323" s="130">
        <v>8453677.0099999998</v>
      </c>
      <c r="E323" s="130">
        <v>8453677.0099999998</v>
      </c>
      <c r="F323" s="130">
        <v>6822458.9400000004</v>
      </c>
      <c r="G323" s="130">
        <v>5195647.21</v>
      </c>
      <c r="H323" s="130">
        <v>3456267.77</v>
      </c>
      <c r="I323" s="130">
        <v>2504313.4900000002</v>
      </c>
      <c r="J323" s="130">
        <v>1889714.01</v>
      </c>
      <c r="K323" s="130">
        <v>1445792.34</v>
      </c>
      <c r="L323" s="130">
        <v>1070983.92</v>
      </c>
      <c r="M323" s="130">
        <v>748503.18</v>
      </c>
      <c r="N323" s="130">
        <v>412993.97</v>
      </c>
      <c r="O323" s="130">
        <v>-152045.78</v>
      </c>
      <c r="P323" s="130">
        <v>2430436.5</v>
      </c>
      <c r="Q323" s="130">
        <v>1968753.52</v>
      </c>
      <c r="R323" s="127">
        <v>1968753.52</v>
      </c>
    </row>
    <row r="324" spans="1:18" ht="13.5" thickBot="1" x14ac:dyDescent="0.25">
      <c r="A324" s="136" t="s">
        <v>1306</v>
      </c>
      <c r="B324" s="134" t="s">
        <v>1432</v>
      </c>
      <c r="C324" s="134" t="s">
        <v>2078</v>
      </c>
      <c r="D324" s="132">
        <v>-11111.59</v>
      </c>
      <c r="E324" s="132">
        <v>-11111.59</v>
      </c>
      <c r="F324" s="132">
        <v>-14825.61</v>
      </c>
      <c r="G324" s="132">
        <v>-17409.97</v>
      </c>
      <c r="H324" s="132">
        <v>-19038.759999999998</v>
      </c>
      <c r="I324" s="132">
        <v>-19794.16</v>
      </c>
      <c r="J324" s="132">
        <v>-20144.38</v>
      </c>
      <c r="K324" s="132">
        <v>-20637.32</v>
      </c>
      <c r="L324" s="132">
        <v>-21173.03</v>
      </c>
      <c r="M324" s="132">
        <v>-21553.72</v>
      </c>
      <c r="N324" s="132">
        <v>0</v>
      </c>
      <c r="O324" s="132">
        <v>0</v>
      </c>
      <c r="P324" s="132">
        <v>0</v>
      </c>
      <c r="Q324" s="132">
        <v>0</v>
      </c>
      <c r="R324" s="127">
        <v>0</v>
      </c>
    </row>
    <row r="325" spans="1:18" ht="13.5" thickBot="1" x14ac:dyDescent="0.25">
      <c r="A325" s="136" t="s">
        <v>1307</v>
      </c>
      <c r="B325" s="134" t="s">
        <v>1433</v>
      </c>
      <c r="C325" s="134" t="s">
        <v>2078</v>
      </c>
      <c r="D325" s="130">
        <v>-7245.5</v>
      </c>
      <c r="E325" s="130">
        <v>-7245.5</v>
      </c>
      <c r="F325" s="130">
        <v>0</v>
      </c>
      <c r="G325" s="130">
        <v>0</v>
      </c>
      <c r="H325" s="130">
        <v>0</v>
      </c>
      <c r="I325" s="130">
        <v>0</v>
      </c>
      <c r="J325" s="130">
        <v>0</v>
      </c>
      <c r="K325" s="130">
        <v>0</v>
      </c>
      <c r="L325" s="130">
        <v>0</v>
      </c>
      <c r="M325" s="130">
        <v>0</v>
      </c>
      <c r="N325" s="130">
        <v>0</v>
      </c>
      <c r="O325" s="130">
        <v>0</v>
      </c>
      <c r="P325" s="130">
        <v>0</v>
      </c>
      <c r="Q325" s="130">
        <v>0</v>
      </c>
      <c r="R325" s="127">
        <v>0</v>
      </c>
    </row>
    <row r="326" spans="1:18" ht="13.5" thickBot="1" x14ac:dyDescent="0.25">
      <c r="A326" s="136" t="s">
        <v>1308</v>
      </c>
      <c r="B326" s="134" t="s">
        <v>1434</v>
      </c>
      <c r="C326" s="134" t="s">
        <v>2078</v>
      </c>
      <c r="D326" s="132">
        <v>-211118.52</v>
      </c>
      <c r="E326" s="132">
        <v>-211118.52</v>
      </c>
      <c r="F326" s="132">
        <v>-173815.93</v>
      </c>
      <c r="G326" s="132">
        <v>-142965.70000000001</v>
      </c>
      <c r="H326" s="132">
        <v>-114424.91</v>
      </c>
      <c r="I326" s="132">
        <v>-90938.6</v>
      </c>
      <c r="J326" s="132">
        <v>-73142.09</v>
      </c>
      <c r="K326" s="132">
        <v>-58790.45</v>
      </c>
      <c r="L326" s="132">
        <v>-45970.239999999998</v>
      </c>
      <c r="M326" s="132">
        <v>-33220.050000000003</v>
      </c>
      <c r="N326" s="132">
        <v>-20134.52</v>
      </c>
      <c r="O326" s="132">
        <v>0.01</v>
      </c>
      <c r="P326" s="132">
        <v>-314481.88</v>
      </c>
      <c r="Q326" s="132">
        <v>-266576.75</v>
      </c>
      <c r="R326" s="127">
        <v>-266576.75</v>
      </c>
    </row>
    <row r="327" spans="1:18" ht="13.5" thickBot="1" x14ac:dyDescent="0.25">
      <c r="A327" s="136" t="s">
        <v>1435</v>
      </c>
      <c r="B327" s="134" t="s">
        <v>1101</v>
      </c>
      <c r="C327" s="134" t="s">
        <v>2078</v>
      </c>
      <c r="D327" s="130">
        <v>572866.75</v>
      </c>
      <c r="E327" s="130">
        <v>572866.75</v>
      </c>
      <c r="F327" s="130">
        <v>-1043503.09</v>
      </c>
      <c r="G327" s="130">
        <v>-1900424.84</v>
      </c>
      <c r="H327" s="130">
        <v>-1725602.19</v>
      </c>
      <c r="I327" s="130">
        <v>-2935762.48</v>
      </c>
      <c r="J327" s="130">
        <v>-1310194.17</v>
      </c>
      <c r="K327" s="130">
        <v>-507697</v>
      </c>
      <c r="L327" s="130">
        <v>-385346.66</v>
      </c>
      <c r="M327" s="130">
        <v>-372754.45</v>
      </c>
      <c r="N327" s="130">
        <v>-1413615.95</v>
      </c>
      <c r="O327" s="130">
        <v>-7148442.7599999998</v>
      </c>
      <c r="P327" s="130">
        <v>-6642021.3499999996</v>
      </c>
      <c r="Q327" s="130">
        <v>-5660938.5099999998</v>
      </c>
      <c r="R327" s="127">
        <v>-5660938.5099999998</v>
      </c>
    </row>
    <row r="328" spans="1:18" ht="13.5" thickBot="1" x14ac:dyDescent="0.25">
      <c r="A328" s="136" t="s">
        <v>161</v>
      </c>
      <c r="B328" s="134" t="s">
        <v>1100</v>
      </c>
      <c r="C328" s="134" t="s">
        <v>2078</v>
      </c>
      <c r="D328" s="132">
        <v>0</v>
      </c>
      <c r="E328" s="132">
        <v>0</v>
      </c>
      <c r="F328" s="132">
        <v>101125</v>
      </c>
      <c r="G328" s="132">
        <v>101125</v>
      </c>
      <c r="H328" s="132">
        <v>101125</v>
      </c>
      <c r="I328" s="132">
        <v>101125</v>
      </c>
      <c r="J328" s="132">
        <v>101125</v>
      </c>
      <c r="K328" s="132">
        <v>101125</v>
      </c>
      <c r="L328" s="132">
        <v>101125</v>
      </c>
      <c r="M328" s="132">
        <v>101125</v>
      </c>
      <c r="N328" s="132">
        <v>101125</v>
      </c>
      <c r="O328" s="132">
        <v>101125</v>
      </c>
      <c r="P328" s="132">
        <v>0</v>
      </c>
      <c r="Q328" s="132">
        <v>0</v>
      </c>
      <c r="R328" s="127">
        <v>0</v>
      </c>
    </row>
    <row r="329" spans="1:18" ht="13.5" thickBot="1" x14ac:dyDescent="0.25">
      <c r="A329" s="136" t="s">
        <v>1436</v>
      </c>
      <c r="B329" s="134" t="s">
        <v>1099</v>
      </c>
      <c r="C329" s="134" t="s">
        <v>2078</v>
      </c>
      <c r="D329" s="130">
        <v>-2264368.31</v>
      </c>
      <c r="E329" s="130">
        <v>-2264368.31</v>
      </c>
      <c r="F329" s="130">
        <v>-1802830.66</v>
      </c>
      <c r="G329" s="130">
        <v>-1344950.17</v>
      </c>
      <c r="H329" s="130">
        <v>-873809.03</v>
      </c>
      <c r="I329" s="130">
        <v>-624944.84</v>
      </c>
      <c r="J329" s="130">
        <v>-478428.85</v>
      </c>
      <c r="K329" s="130">
        <v>-385013.74</v>
      </c>
      <c r="L329" s="130">
        <v>-315816.05</v>
      </c>
      <c r="M329" s="130">
        <v>-259620.3</v>
      </c>
      <c r="N329" s="130">
        <v>-198731.69</v>
      </c>
      <c r="O329" s="130">
        <v>-49893.96</v>
      </c>
      <c r="P329" s="130">
        <v>-389445.36</v>
      </c>
      <c r="Q329" s="130">
        <v>-307643.88</v>
      </c>
      <c r="R329" s="127">
        <v>-307643.88</v>
      </c>
    </row>
    <row r="330" spans="1:18" ht="13.5" thickBot="1" x14ac:dyDescent="0.25">
      <c r="A330" s="136" t="s">
        <v>162</v>
      </c>
      <c r="B330" s="134" t="s">
        <v>1098</v>
      </c>
      <c r="C330" s="134" t="s">
        <v>2078</v>
      </c>
      <c r="D330" s="132">
        <v>6600.3</v>
      </c>
      <c r="E330" s="132">
        <v>6600.3</v>
      </c>
      <c r="F330" s="132">
        <v>6600.3</v>
      </c>
      <c r="G330" s="132">
        <v>6600.3</v>
      </c>
      <c r="H330" s="132">
        <v>6600.3</v>
      </c>
      <c r="I330" s="132">
        <v>30175.919999999998</v>
      </c>
      <c r="J330" s="132">
        <v>30175.919999999998</v>
      </c>
      <c r="K330" s="132">
        <v>30175.919999999998</v>
      </c>
      <c r="L330" s="132">
        <v>30175.919999999998</v>
      </c>
      <c r="M330" s="132">
        <v>30175.919999999998</v>
      </c>
      <c r="N330" s="132">
        <v>30175.919999999998</v>
      </c>
      <c r="O330" s="132">
        <v>40377.99</v>
      </c>
      <c r="P330" s="132">
        <v>10202.07</v>
      </c>
      <c r="Q330" s="132">
        <v>10202.07</v>
      </c>
      <c r="R330" s="127">
        <v>10202.07</v>
      </c>
    </row>
    <row r="331" spans="1:18" ht="13.5" thickBot="1" x14ac:dyDescent="0.25">
      <c r="A331" s="136" t="s">
        <v>1437</v>
      </c>
      <c r="B331" s="134" t="s">
        <v>1438</v>
      </c>
      <c r="C331" s="134" t="s">
        <v>2078</v>
      </c>
      <c r="D331" s="130">
        <v>-611095.32999999996</v>
      </c>
      <c r="E331" s="130">
        <v>-611095.32999999996</v>
      </c>
      <c r="F331" s="130">
        <v>-613334.5</v>
      </c>
      <c r="G331" s="130">
        <v>-614467.79</v>
      </c>
      <c r="H331" s="130">
        <v>-624317.49</v>
      </c>
      <c r="I331" s="130">
        <v>-625814.24</v>
      </c>
      <c r="J331" s="130">
        <v>-633295.24</v>
      </c>
      <c r="K331" s="130">
        <v>-640451.6</v>
      </c>
      <c r="L331" s="130">
        <v>-643205.02</v>
      </c>
      <c r="M331" s="130">
        <v>-644662.43999999994</v>
      </c>
      <c r="N331" s="130">
        <v>-645984.02</v>
      </c>
      <c r="O331" s="130">
        <v>-662953.46</v>
      </c>
      <c r="P331" s="130">
        <v>-664210.84</v>
      </c>
      <c r="Q331" s="130">
        <v>-682145.62</v>
      </c>
      <c r="R331" s="127">
        <v>-682145.62</v>
      </c>
    </row>
    <row r="332" spans="1:18" ht="13.5" thickBot="1" x14ac:dyDescent="0.25">
      <c r="A332" s="136" t="s">
        <v>1439</v>
      </c>
      <c r="B332" s="134" t="s">
        <v>1440</v>
      </c>
      <c r="C332" s="134" t="s">
        <v>2078</v>
      </c>
      <c r="D332" s="132">
        <v>611095.32999999996</v>
      </c>
      <c r="E332" s="132">
        <v>611095.32999999996</v>
      </c>
      <c r="F332" s="132">
        <v>613334.5</v>
      </c>
      <c r="G332" s="132">
        <v>614467.79</v>
      </c>
      <c r="H332" s="132">
        <v>624317.49</v>
      </c>
      <c r="I332" s="132">
        <v>625814.24</v>
      </c>
      <c r="J332" s="132">
        <v>633295.24</v>
      </c>
      <c r="K332" s="132">
        <v>640451.6</v>
      </c>
      <c r="L332" s="132">
        <v>643205.02</v>
      </c>
      <c r="M332" s="132">
        <v>644662.43999999994</v>
      </c>
      <c r="N332" s="132">
        <v>645984.02</v>
      </c>
      <c r="O332" s="132">
        <v>662953.46</v>
      </c>
      <c r="P332" s="132">
        <v>664210.84</v>
      </c>
      <c r="Q332" s="132">
        <v>682145.62</v>
      </c>
      <c r="R332" s="127">
        <v>682145.62</v>
      </c>
    </row>
    <row r="333" spans="1:18" ht="13.5" thickBot="1" x14ac:dyDescent="0.25">
      <c r="A333" s="136" t="s">
        <v>1441</v>
      </c>
      <c r="B333" s="134" t="s">
        <v>1442</v>
      </c>
      <c r="C333" s="134" t="s">
        <v>2078</v>
      </c>
      <c r="D333" s="130">
        <v>-10531917.390000001</v>
      </c>
      <c r="E333" s="130">
        <v>-10531917.390000001</v>
      </c>
      <c r="F333" s="130">
        <v>-10564829.630000001</v>
      </c>
      <c r="G333" s="130">
        <v>-10597844.720000001</v>
      </c>
      <c r="H333" s="130">
        <v>-10630962.98</v>
      </c>
      <c r="I333" s="130">
        <v>-10664184.74</v>
      </c>
      <c r="J333" s="130">
        <v>-10697510.32</v>
      </c>
      <c r="K333" s="130">
        <v>-10730940.039999999</v>
      </c>
      <c r="L333" s="130">
        <v>-10764474.23</v>
      </c>
      <c r="M333" s="130">
        <v>-10798113.210000001</v>
      </c>
      <c r="N333" s="130">
        <v>-8069625.96</v>
      </c>
      <c r="O333" s="130">
        <v>-8094843.54</v>
      </c>
      <c r="P333" s="130">
        <v>-8120139.9299999997</v>
      </c>
      <c r="Q333" s="130">
        <v>-8145515.3700000001</v>
      </c>
      <c r="R333" s="127">
        <v>-8145515.3700000001</v>
      </c>
    </row>
    <row r="334" spans="1:18" ht="13.5" thickBot="1" x14ac:dyDescent="0.25">
      <c r="A334" s="136" t="s">
        <v>163</v>
      </c>
      <c r="B334" s="134" t="s">
        <v>1097</v>
      </c>
      <c r="C334" s="134" t="s">
        <v>2078</v>
      </c>
      <c r="D334" s="132">
        <v>147703.47</v>
      </c>
      <c r="E334" s="132">
        <v>147703.47</v>
      </c>
      <c r="F334" s="132">
        <v>147703.47</v>
      </c>
      <c r="G334" s="132">
        <v>147703.47</v>
      </c>
      <c r="H334" s="132">
        <v>183503.47</v>
      </c>
      <c r="I334" s="132">
        <v>204519.47</v>
      </c>
      <c r="J334" s="132">
        <v>204519.47</v>
      </c>
      <c r="K334" s="132">
        <v>204519.47</v>
      </c>
      <c r="L334" s="132">
        <v>204519.47</v>
      </c>
      <c r="M334" s="132">
        <v>204519.47</v>
      </c>
      <c r="N334" s="132">
        <v>204519.47</v>
      </c>
      <c r="O334" s="132">
        <v>213288.17</v>
      </c>
      <c r="P334" s="132">
        <v>8768.7000000000007</v>
      </c>
      <c r="Q334" s="132">
        <v>8768.7000000000007</v>
      </c>
      <c r="R334" s="127">
        <v>8768.7000000000007</v>
      </c>
    </row>
    <row r="335" spans="1:18" ht="13.5" thickBot="1" x14ac:dyDescent="0.25">
      <c r="A335" s="136" t="s">
        <v>1443</v>
      </c>
      <c r="B335" s="134" t="s">
        <v>1444</v>
      </c>
      <c r="C335" s="134" t="s">
        <v>2078</v>
      </c>
      <c r="D335" s="130">
        <v>79194.75</v>
      </c>
      <c r="E335" s="130">
        <v>79194.75</v>
      </c>
      <c r="F335" s="130">
        <v>79194.75</v>
      </c>
      <c r="G335" s="130">
        <v>79194.75</v>
      </c>
      <c r="H335" s="130">
        <v>79194.75</v>
      </c>
      <c r="I335" s="130">
        <v>79194.75</v>
      </c>
      <c r="J335" s="130">
        <v>79194.75</v>
      </c>
      <c r="K335" s="130">
        <v>79194.75</v>
      </c>
      <c r="L335" s="130">
        <v>79194.75</v>
      </c>
      <c r="M335" s="130">
        <v>79194.75</v>
      </c>
      <c r="N335" s="130">
        <v>79194.75</v>
      </c>
      <c r="O335" s="130">
        <v>79194.75</v>
      </c>
      <c r="P335" s="130">
        <v>79194.75</v>
      </c>
      <c r="Q335" s="130">
        <v>79194.75</v>
      </c>
      <c r="R335" s="127">
        <v>79194.75</v>
      </c>
    </row>
    <row r="336" spans="1:18" ht="13.5" thickBot="1" x14ac:dyDescent="0.25">
      <c r="A336" s="136" t="s">
        <v>164</v>
      </c>
      <c r="B336" s="134" t="s">
        <v>1096</v>
      </c>
      <c r="C336" s="134" t="s">
        <v>2078</v>
      </c>
      <c r="D336" s="132">
        <v>107986.69</v>
      </c>
      <c r="E336" s="132">
        <v>107986.69</v>
      </c>
      <c r="F336" s="132">
        <v>85795.24</v>
      </c>
      <c r="G336" s="132">
        <v>63779.61</v>
      </c>
      <c r="H336" s="132">
        <v>41126.449999999997</v>
      </c>
      <c r="I336" s="132">
        <v>29159.67</v>
      </c>
      <c r="J336" s="132">
        <v>22113.48</v>
      </c>
      <c r="K336" s="132">
        <v>17620.2</v>
      </c>
      <c r="L336" s="132">
        <v>14291.22</v>
      </c>
      <c r="M336" s="132">
        <v>11587.33</v>
      </c>
      <c r="N336" s="132">
        <v>8657.82</v>
      </c>
      <c r="O336" s="132">
        <v>1499.97</v>
      </c>
      <c r="P336" s="132">
        <v>178346.58</v>
      </c>
      <c r="Q336" s="132">
        <v>149254.13</v>
      </c>
      <c r="R336" s="127">
        <v>149254.13</v>
      </c>
    </row>
    <row r="337" spans="1:18" ht="13.5" thickBot="1" x14ac:dyDescent="0.25">
      <c r="A337" s="136" t="s">
        <v>1445</v>
      </c>
      <c r="B337" s="134" t="s">
        <v>1446</v>
      </c>
      <c r="C337" s="134" t="s">
        <v>2078</v>
      </c>
      <c r="D337" s="130">
        <v>-79194.75</v>
      </c>
      <c r="E337" s="130">
        <v>-79194.75</v>
      </c>
      <c r="F337" s="130">
        <v>-79194.75</v>
      </c>
      <c r="G337" s="130">
        <v>-79194.75</v>
      </c>
      <c r="H337" s="130">
        <v>-79194.75</v>
      </c>
      <c r="I337" s="130">
        <v>-79194.75</v>
      </c>
      <c r="J337" s="130">
        <v>-79194.75</v>
      </c>
      <c r="K337" s="130">
        <v>-79194.75</v>
      </c>
      <c r="L337" s="130">
        <v>-79194.75</v>
      </c>
      <c r="M337" s="130">
        <v>-79194.75</v>
      </c>
      <c r="N337" s="130">
        <v>-79194.75</v>
      </c>
      <c r="O337" s="130">
        <v>-79194.75</v>
      </c>
      <c r="P337" s="130">
        <v>-79194.75</v>
      </c>
      <c r="Q337" s="130">
        <v>-79194.75</v>
      </c>
      <c r="R337" s="127">
        <v>-79194.75</v>
      </c>
    </row>
    <row r="338" spans="1:18" ht="13.5" thickBot="1" x14ac:dyDescent="0.25">
      <c r="A338" s="136" t="s">
        <v>165</v>
      </c>
      <c r="B338" s="134" t="s">
        <v>1095</v>
      </c>
      <c r="C338" s="134" t="s">
        <v>2078</v>
      </c>
      <c r="D338" s="132">
        <v>63525.56</v>
      </c>
      <c r="E338" s="132">
        <v>63525.56</v>
      </c>
      <c r="F338" s="132">
        <v>57447.83</v>
      </c>
      <c r="G338" s="132">
        <v>51574.3</v>
      </c>
      <c r="H338" s="132">
        <v>45502.36</v>
      </c>
      <c r="I338" s="132">
        <v>39777.57</v>
      </c>
      <c r="J338" s="132">
        <v>34403.980000000003</v>
      </c>
      <c r="K338" s="132">
        <v>29465.79</v>
      </c>
      <c r="L338" s="132">
        <v>24267.87</v>
      </c>
      <c r="M338" s="132">
        <v>18940.02</v>
      </c>
      <c r="N338" s="132">
        <v>13601.88</v>
      </c>
      <c r="O338" s="132">
        <v>7221.31</v>
      </c>
      <c r="P338" s="132">
        <v>138898.71</v>
      </c>
      <c r="Q338" s="132">
        <v>125813.66</v>
      </c>
      <c r="R338" s="127">
        <v>125813.66</v>
      </c>
    </row>
    <row r="339" spans="1:18" ht="13.5" thickBot="1" x14ac:dyDescent="0.25">
      <c r="A339" s="136" t="s">
        <v>166</v>
      </c>
      <c r="B339" s="134" t="s">
        <v>1094</v>
      </c>
      <c r="C339" s="134" t="s">
        <v>2078</v>
      </c>
      <c r="D339" s="130">
        <v>0</v>
      </c>
      <c r="E339" s="130">
        <v>0</v>
      </c>
      <c r="F339" s="130">
        <v>0</v>
      </c>
      <c r="G339" s="130">
        <v>0</v>
      </c>
      <c r="H339" s="130">
        <v>0</v>
      </c>
      <c r="I339" s="130">
        <v>0</v>
      </c>
      <c r="J339" s="130">
        <v>0</v>
      </c>
      <c r="K339" s="130">
        <v>0</v>
      </c>
      <c r="L339" s="130">
        <v>0</v>
      </c>
      <c r="M339" s="130">
        <v>0</v>
      </c>
      <c r="N339" s="130">
        <v>0</v>
      </c>
      <c r="O339" s="130">
        <v>0</v>
      </c>
      <c r="P339" s="130">
        <v>0</v>
      </c>
      <c r="Q339" s="130">
        <v>0</v>
      </c>
      <c r="R339" s="127">
        <v>0</v>
      </c>
    </row>
    <row r="340" spans="1:18" ht="13.5" thickBot="1" x14ac:dyDescent="0.25">
      <c r="A340" s="136" t="s">
        <v>167</v>
      </c>
      <c r="B340" s="134" t="s">
        <v>1093</v>
      </c>
      <c r="C340" s="134" t="s">
        <v>2078</v>
      </c>
      <c r="D340" s="132">
        <v>82533.13</v>
      </c>
      <c r="E340" s="132">
        <v>82533.13</v>
      </c>
      <c r="F340" s="132">
        <v>89018.72</v>
      </c>
      <c r="G340" s="132">
        <v>95782.98</v>
      </c>
      <c r="H340" s="132">
        <v>103970.95</v>
      </c>
      <c r="I340" s="132">
        <v>111881.99</v>
      </c>
      <c r="J340" s="132">
        <v>115106.09</v>
      </c>
      <c r="K340" s="132">
        <v>120293.82</v>
      </c>
      <c r="L340" s="132">
        <v>125590.29</v>
      </c>
      <c r="M340" s="132">
        <v>130673.87</v>
      </c>
      <c r="N340" s="132">
        <v>135478.43</v>
      </c>
      <c r="O340" s="132">
        <v>139219.74</v>
      </c>
      <c r="P340" s="132">
        <v>0</v>
      </c>
      <c r="Q340" s="132">
        <v>0</v>
      </c>
      <c r="R340" s="127">
        <v>0</v>
      </c>
    </row>
    <row r="341" spans="1:18" ht="13.5" thickBot="1" x14ac:dyDescent="0.25">
      <c r="A341" s="136" t="s">
        <v>1447</v>
      </c>
      <c r="B341" s="134" t="s">
        <v>1448</v>
      </c>
      <c r="C341" s="134" t="s">
        <v>2078</v>
      </c>
      <c r="D341" s="130">
        <v>4899.2700000000004</v>
      </c>
      <c r="E341" s="130">
        <v>4899.2700000000004</v>
      </c>
      <c r="F341" s="130">
        <v>4899.2700000000004</v>
      </c>
      <c r="G341" s="130">
        <v>4899.2700000000004</v>
      </c>
      <c r="H341" s="130">
        <v>4899.2700000000004</v>
      </c>
      <c r="I341" s="130">
        <v>4899.2700000000004</v>
      </c>
      <c r="J341" s="130">
        <v>4899.2700000000004</v>
      </c>
      <c r="K341" s="130">
        <v>4899.2700000000004</v>
      </c>
      <c r="L341" s="130">
        <v>4899.2700000000004</v>
      </c>
      <c r="M341" s="130">
        <v>4899.2700000000004</v>
      </c>
      <c r="N341" s="130">
        <v>4899.2700000000004</v>
      </c>
      <c r="O341" s="130">
        <v>4899.2700000000004</v>
      </c>
      <c r="P341" s="130">
        <v>4899.2700000000004</v>
      </c>
      <c r="Q341" s="130">
        <v>4899.2700000000004</v>
      </c>
      <c r="R341" s="127">
        <v>4899.2700000000004</v>
      </c>
    </row>
    <row r="342" spans="1:18" ht="13.5" thickBot="1" x14ac:dyDescent="0.25">
      <c r="A342" s="136" t="s">
        <v>168</v>
      </c>
      <c r="B342" s="134" t="s">
        <v>1092</v>
      </c>
      <c r="C342" s="134" t="s">
        <v>2078</v>
      </c>
      <c r="D342" s="132">
        <v>2692842.59</v>
      </c>
      <c r="E342" s="132">
        <v>2692842.59</v>
      </c>
      <c r="F342" s="132">
        <v>2704466.69</v>
      </c>
      <c r="G342" s="132">
        <v>2716140.97</v>
      </c>
      <c r="H342" s="132">
        <v>3575716.9</v>
      </c>
      <c r="I342" s="132">
        <v>3591956.61</v>
      </c>
      <c r="J342" s="132">
        <v>3608270.08</v>
      </c>
      <c r="K342" s="132">
        <v>3670787.41</v>
      </c>
      <c r="L342" s="132">
        <v>4188757.69</v>
      </c>
      <c r="M342" s="132">
        <v>4207956.16</v>
      </c>
      <c r="N342" s="132">
        <v>4273373.3499999996</v>
      </c>
      <c r="O342" s="132">
        <v>5225698.08</v>
      </c>
      <c r="P342" s="132">
        <v>0</v>
      </c>
      <c r="Q342" s="132">
        <v>0</v>
      </c>
      <c r="R342" s="127">
        <v>0</v>
      </c>
    </row>
    <row r="343" spans="1:18" ht="13.5" thickBot="1" x14ac:dyDescent="0.25">
      <c r="A343" s="136" t="s">
        <v>169</v>
      </c>
      <c r="B343" s="134" t="s">
        <v>1091</v>
      </c>
      <c r="C343" s="134" t="s">
        <v>2078</v>
      </c>
      <c r="D343" s="130">
        <v>96932.39</v>
      </c>
      <c r="E343" s="130">
        <v>96932.39</v>
      </c>
      <c r="F343" s="130">
        <v>145092.91</v>
      </c>
      <c r="G343" s="130">
        <v>147360.76</v>
      </c>
      <c r="H343" s="130">
        <v>147996.87</v>
      </c>
      <c r="I343" s="130">
        <v>148726.47</v>
      </c>
      <c r="J343" s="130">
        <v>149476.63</v>
      </c>
      <c r="K343" s="130">
        <v>246378.7</v>
      </c>
      <c r="L343" s="130">
        <v>249903.48</v>
      </c>
      <c r="M343" s="130">
        <v>264709.07</v>
      </c>
      <c r="N343" s="130">
        <v>265994.13</v>
      </c>
      <c r="O343" s="130">
        <v>337243.37</v>
      </c>
      <c r="P343" s="130">
        <v>298815.59000000003</v>
      </c>
      <c r="Q343" s="130">
        <v>300777.71999999997</v>
      </c>
      <c r="R343" s="127">
        <v>300777.71999999997</v>
      </c>
    </row>
    <row r="344" spans="1:18" ht="13.5" thickBot="1" x14ac:dyDescent="0.25">
      <c r="A344" s="136" t="s">
        <v>170</v>
      </c>
      <c r="B344" s="134" t="s">
        <v>1090</v>
      </c>
      <c r="C344" s="134" t="s">
        <v>2078</v>
      </c>
      <c r="D344" s="132">
        <v>66168.490000000005</v>
      </c>
      <c r="E344" s="132">
        <v>66168.490000000005</v>
      </c>
      <c r="F344" s="132">
        <v>53131.65</v>
      </c>
      <c r="G344" s="132">
        <v>40198.449999999997</v>
      </c>
      <c r="H344" s="132">
        <v>26154.16</v>
      </c>
      <c r="I344" s="132">
        <v>19370.57</v>
      </c>
      <c r="J344" s="132">
        <v>14731.93</v>
      </c>
      <c r="K344" s="132">
        <v>11661.54</v>
      </c>
      <c r="L344" s="132">
        <v>9011.44</v>
      </c>
      <c r="M344" s="132">
        <v>6845.65</v>
      </c>
      <c r="N344" s="132">
        <v>4556.87</v>
      </c>
      <c r="O344" s="132">
        <v>1.74</v>
      </c>
      <c r="P344" s="132">
        <v>92866.240000000005</v>
      </c>
      <c r="Q344" s="132">
        <v>78636.070000000007</v>
      </c>
      <c r="R344" s="127">
        <v>78636.070000000007</v>
      </c>
    </row>
    <row r="345" spans="1:18" ht="13.5" thickBot="1" x14ac:dyDescent="0.25">
      <c r="A345" s="136" t="s">
        <v>1449</v>
      </c>
      <c r="B345" s="134" t="s">
        <v>1089</v>
      </c>
      <c r="C345" s="134" t="s">
        <v>2078</v>
      </c>
      <c r="D345" s="130">
        <v>1843451.25</v>
      </c>
      <c r="E345" s="130">
        <v>1843451.25</v>
      </c>
      <c r="F345" s="130">
        <v>1480936.56</v>
      </c>
      <c r="G345" s="130">
        <v>1121249.76</v>
      </c>
      <c r="H345" s="130">
        <v>730692.45</v>
      </c>
      <c r="I345" s="130">
        <v>543372.98</v>
      </c>
      <c r="J345" s="130">
        <v>415729.73</v>
      </c>
      <c r="K345" s="130">
        <v>331915.09000000003</v>
      </c>
      <c r="L345" s="130">
        <v>260046.95</v>
      </c>
      <c r="M345" s="130">
        <v>201851.95</v>
      </c>
      <c r="N345" s="130">
        <v>139516.32999999999</v>
      </c>
      <c r="O345" s="130">
        <v>14344.04</v>
      </c>
      <c r="P345" s="130">
        <v>1310973.29</v>
      </c>
      <c r="Q345" s="130">
        <v>1104755.83</v>
      </c>
      <c r="R345" s="127">
        <v>1104755.83</v>
      </c>
    </row>
    <row r="346" spans="1:18" ht="13.5" thickBot="1" x14ac:dyDescent="0.25">
      <c r="A346" s="136" t="s">
        <v>2345</v>
      </c>
      <c r="B346" s="134" t="s">
        <v>2346</v>
      </c>
      <c r="C346" s="134" t="s">
        <v>2078</v>
      </c>
      <c r="D346" s="164"/>
      <c r="E346" s="132">
        <v>0</v>
      </c>
      <c r="F346" s="132">
        <v>0</v>
      </c>
      <c r="G346" s="132">
        <v>0</v>
      </c>
      <c r="H346" s="132">
        <v>0</v>
      </c>
      <c r="I346" s="132">
        <v>0</v>
      </c>
      <c r="J346" s="132">
        <v>0</v>
      </c>
      <c r="K346" s="132">
        <v>0</v>
      </c>
      <c r="L346" s="132">
        <v>0</v>
      </c>
      <c r="M346" s="132">
        <v>0</v>
      </c>
      <c r="N346" s="132">
        <v>0</v>
      </c>
      <c r="O346" s="132">
        <v>0</v>
      </c>
      <c r="P346" s="132">
        <v>3896825.46</v>
      </c>
      <c r="Q346" s="132">
        <v>3914426.12</v>
      </c>
      <c r="R346" s="127">
        <v>3914426.12</v>
      </c>
    </row>
    <row r="347" spans="1:18" ht="13.5" thickBot="1" x14ac:dyDescent="0.25">
      <c r="A347" s="136" t="s">
        <v>2347</v>
      </c>
      <c r="B347" s="134" t="s">
        <v>2348</v>
      </c>
      <c r="C347" s="134" t="s">
        <v>2078</v>
      </c>
      <c r="D347" s="163"/>
      <c r="E347" s="130">
        <v>0</v>
      </c>
      <c r="F347" s="130">
        <v>0</v>
      </c>
      <c r="G347" s="130">
        <v>0</v>
      </c>
      <c r="H347" s="130">
        <v>0</v>
      </c>
      <c r="I347" s="130">
        <v>0</v>
      </c>
      <c r="J347" s="130">
        <v>0</v>
      </c>
      <c r="K347" s="130">
        <v>0</v>
      </c>
      <c r="L347" s="130">
        <v>0</v>
      </c>
      <c r="M347" s="130">
        <v>0</v>
      </c>
      <c r="N347" s="130">
        <v>0</v>
      </c>
      <c r="O347" s="130">
        <v>0</v>
      </c>
      <c r="P347" s="130">
        <v>-298018.95</v>
      </c>
      <c r="Q347" s="130">
        <v>-666780.43999999994</v>
      </c>
      <c r="R347" s="127">
        <v>-666780.43999999994</v>
      </c>
    </row>
    <row r="348" spans="1:18" ht="13.5" thickBot="1" x14ac:dyDescent="0.25">
      <c r="A348" s="136" t="s">
        <v>171</v>
      </c>
      <c r="B348" s="134" t="s">
        <v>1088</v>
      </c>
      <c r="C348" s="134" t="s">
        <v>2078</v>
      </c>
      <c r="D348" s="132">
        <v>80838165.510000005</v>
      </c>
      <c r="E348" s="132">
        <v>80838165.510000005</v>
      </c>
      <c r="F348" s="132">
        <v>81331076.510000005</v>
      </c>
      <c r="G348" s="132">
        <v>81826992.510000005</v>
      </c>
      <c r="H348" s="132">
        <v>50744765.189999998</v>
      </c>
      <c r="I348" s="132">
        <v>50348635.189999998</v>
      </c>
      <c r="J348" s="132">
        <v>49947593.189999998</v>
      </c>
      <c r="K348" s="132">
        <v>50080051.189999998</v>
      </c>
      <c r="L348" s="132">
        <v>50063112.189999998</v>
      </c>
      <c r="M348" s="132">
        <v>50047374.189999998</v>
      </c>
      <c r="N348" s="132">
        <v>50019239.189999998</v>
      </c>
      <c r="O348" s="132">
        <v>49750996.189999998</v>
      </c>
      <c r="P348" s="132">
        <v>49151250.189999998</v>
      </c>
      <c r="Q348" s="132">
        <v>48251083.189999998</v>
      </c>
      <c r="R348" s="127">
        <v>48251083.189999998</v>
      </c>
    </row>
    <row r="349" spans="1:18" ht="13.5" thickBot="1" x14ac:dyDescent="0.25">
      <c r="A349" s="136" t="s">
        <v>1309</v>
      </c>
      <c r="B349" s="134" t="s">
        <v>1450</v>
      </c>
      <c r="C349" s="134" t="s">
        <v>2078</v>
      </c>
      <c r="D349" s="130">
        <v>-6665333.0899999999</v>
      </c>
      <c r="E349" s="130">
        <v>-6665333.0899999999</v>
      </c>
      <c r="F349" s="130">
        <v>-6825764.0899999999</v>
      </c>
      <c r="G349" s="130">
        <v>-6987710.0899999999</v>
      </c>
      <c r="H349" s="130">
        <v>-336978.09</v>
      </c>
      <c r="I349" s="130">
        <v>-2328860.09</v>
      </c>
      <c r="J349" s="130">
        <v>122358</v>
      </c>
      <c r="K349" s="130">
        <v>0</v>
      </c>
      <c r="L349" s="130">
        <v>0</v>
      </c>
      <c r="M349" s="130">
        <v>0</v>
      </c>
      <c r="N349" s="130">
        <v>0</v>
      </c>
      <c r="O349" s="130">
        <v>0</v>
      </c>
      <c r="P349" s="130">
        <v>0</v>
      </c>
      <c r="Q349" s="130">
        <v>0</v>
      </c>
      <c r="R349" s="127">
        <v>0</v>
      </c>
    </row>
    <row r="350" spans="1:18" ht="13.5" thickBot="1" x14ac:dyDescent="0.25">
      <c r="A350" s="136" t="s">
        <v>2349</v>
      </c>
      <c r="B350" s="134" t="s">
        <v>2350</v>
      </c>
      <c r="C350" s="134" t="s">
        <v>2078</v>
      </c>
      <c r="D350" s="164"/>
      <c r="E350" s="132">
        <v>0</v>
      </c>
      <c r="F350" s="132">
        <v>29250</v>
      </c>
      <c r="G350" s="132">
        <v>29250</v>
      </c>
      <c r="H350" s="132">
        <v>29250</v>
      </c>
      <c r="I350" s="132">
        <v>29250</v>
      </c>
      <c r="J350" s="132">
        <v>29250</v>
      </c>
      <c r="K350" s="132">
        <v>63424.95</v>
      </c>
      <c r="L350" s="132">
        <v>63424.95</v>
      </c>
      <c r="M350" s="132">
        <v>63424.95</v>
      </c>
      <c r="N350" s="132">
        <v>63424.95</v>
      </c>
      <c r="O350" s="132">
        <v>63424.95</v>
      </c>
      <c r="P350" s="132">
        <v>63424.95</v>
      </c>
      <c r="Q350" s="132">
        <v>63424.95</v>
      </c>
      <c r="R350" s="127">
        <v>63424.95</v>
      </c>
    </row>
    <row r="351" spans="1:18" ht="13.5" thickBot="1" x14ac:dyDescent="0.25">
      <c r="A351" s="136" t="s">
        <v>2351</v>
      </c>
      <c r="B351" s="134" t="s">
        <v>2352</v>
      </c>
      <c r="C351" s="134" t="s">
        <v>2078</v>
      </c>
      <c r="D351" s="163"/>
      <c r="E351" s="130">
        <v>0</v>
      </c>
      <c r="F351" s="130">
        <v>0</v>
      </c>
      <c r="G351" s="130">
        <v>0</v>
      </c>
      <c r="H351" s="130">
        <v>0</v>
      </c>
      <c r="I351" s="130">
        <v>0</v>
      </c>
      <c r="J351" s="130">
        <v>0</v>
      </c>
      <c r="K351" s="130">
        <v>-375.06</v>
      </c>
      <c r="L351" s="130">
        <v>-473.76</v>
      </c>
      <c r="M351" s="130">
        <v>-606.75</v>
      </c>
      <c r="N351" s="130">
        <v>-694.19</v>
      </c>
      <c r="O351" s="130">
        <v>-812.63</v>
      </c>
      <c r="P351" s="130">
        <v>-937.65</v>
      </c>
      <c r="Q351" s="130">
        <v>-1059.3800000000001</v>
      </c>
      <c r="R351" s="127">
        <v>-1059.3800000000001</v>
      </c>
    </row>
    <row r="352" spans="1:18" ht="13.5" thickBot="1" x14ac:dyDescent="0.25">
      <c r="A352" s="136" t="s">
        <v>2011</v>
      </c>
      <c r="B352" s="134" t="s">
        <v>2012</v>
      </c>
      <c r="C352" s="134" t="s">
        <v>2078</v>
      </c>
      <c r="D352" s="132">
        <v>288043.52000000002</v>
      </c>
      <c r="E352" s="132">
        <v>288043.52000000002</v>
      </c>
      <c r="F352" s="132">
        <v>289799.87</v>
      </c>
      <c r="G352" s="132">
        <v>291566.92</v>
      </c>
      <c r="H352" s="132">
        <v>293344.75</v>
      </c>
      <c r="I352" s="132">
        <v>295133.42</v>
      </c>
      <c r="J352" s="132">
        <v>296933</v>
      </c>
      <c r="K352" s="132">
        <v>298743.55</v>
      </c>
      <c r="L352" s="132">
        <v>300565.14</v>
      </c>
      <c r="M352" s="132">
        <v>302397.84000000003</v>
      </c>
      <c r="N352" s="132">
        <v>304241.71000000002</v>
      </c>
      <c r="O352" s="132">
        <v>306096.82</v>
      </c>
      <c r="P352" s="132">
        <v>0</v>
      </c>
      <c r="Q352" s="132">
        <v>0</v>
      </c>
      <c r="R352" s="127">
        <v>0</v>
      </c>
    </row>
    <row r="353" spans="1:18" ht="13.5" thickBot="1" x14ac:dyDescent="0.25">
      <c r="A353" s="136" t="s">
        <v>2353</v>
      </c>
      <c r="B353" s="134" t="s">
        <v>2354</v>
      </c>
      <c r="C353" s="134" t="s">
        <v>2078</v>
      </c>
      <c r="D353" s="163"/>
      <c r="E353" s="130">
        <v>0</v>
      </c>
      <c r="F353" s="130">
        <v>0</v>
      </c>
      <c r="G353" s="130">
        <v>0</v>
      </c>
      <c r="H353" s="130">
        <v>0</v>
      </c>
      <c r="I353" s="130">
        <v>0</v>
      </c>
      <c r="J353" s="130">
        <v>0</v>
      </c>
      <c r="K353" s="130">
        <v>0</v>
      </c>
      <c r="L353" s="130">
        <v>0</v>
      </c>
      <c r="M353" s="130">
        <v>0</v>
      </c>
      <c r="N353" s="130">
        <v>0</v>
      </c>
      <c r="O353" s="130">
        <v>0</v>
      </c>
      <c r="P353" s="130">
        <v>293549.02</v>
      </c>
      <c r="Q353" s="130">
        <v>249201.35</v>
      </c>
      <c r="R353" s="127">
        <v>249201.35</v>
      </c>
    </row>
    <row r="354" spans="1:18" ht="13.5" thickBot="1" x14ac:dyDescent="0.25">
      <c r="A354" s="136" t="s">
        <v>81</v>
      </c>
      <c r="B354" s="134" t="s">
        <v>1087</v>
      </c>
      <c r="C354" s="134" t="s">
        <v>2078</v>
      </c>
      <c r="D354" s="132">
        <v>-7332277.1299999999</v>
      </c>
      <c r="E354" s="132">
        <v>-7332277.1299999999</v>
      </c>
      <c r="F354" s="132">
        <v>0</v>
      </c>
      <c r="G354" s="132">
        <v>0</v>
      </c>
      <c r="H354" s="132">
        <v>-19448845.5</v>
      </c>
      <c r="I354" s="132">
        <v>0</v>
      </c>
      <c r="J354" s="132">
        <v>0</v>
      </c>
      <c r="K354" s="132">
        <v>-27550111.649999999</v>
      </c>
      <c r="L354" s="132">
        <v>0</v>
      </c>
      <c r="M354" s="132">
        <v>0</v>
      </c>
      <c r="N354" s="132">
        <v>-30314130.109999999</v>
      </c>
      <c r="O354" s="132">
        <v>0</v>
      </c>
      <c r="P354" s="132">
        <v>0</v>
      </c>
      <c r="Q354" s="132">
        <v>-14183865.189999999</v>
      </c>
      <c r="R354" s="127">
        <v>-14183865.189999999</v>
      </c>
    </row>
    <row r="355" spans="1:18" ht="13.5" thickBot="1" x14ac:dyDescent="0.25">
      <c r="A355" s="133" t="s">
        <v>1365</v>
      </c>
      <c r="B355" s="134" t="s">
        <v>2355</v>
      </c>
      <c r="C355" s="142"/>
      <c r="D355" s="130">
        <v>725000</v>
      </c>
      <c r="E355" s="130">
        <v>725000</v>
      </c>
      <c r="F355" s="130">
        <v>725000</v>
      </c>
      <c r="G355" s="130">
        <v>725000</v>
      </c>
      <c r="H355" s="130">
        <v>541000</v>
      </c>
      <c r="I355" s="130">
        <v>541000</v>
      </c>
      <c r="J355" s="130">
        <v>541000</v>
      </c>
      <c r="K355" s="130">
        <v>670000</v>
      </c>
      <c r="L355" s="130">
        <v>670000</v>
      </c>
      <c r="M355" s="130">
        <v>670000</v>
      </c>
      <c r="N355" s="130">
        <v>1610000</v>
      </c>
      <c r="O355" s="130">
        <v>1610000</v>
      </c>
      <c r="P355" s="130">
        <v>1610000</v>
      </c>
      <c r="Q355" s="130">
        <v>3336883</v>
      </c>
      <c r="R355" s="127">
        <v>3336883</v>
      </c>
    </row>
    <row r="356" spans="1:18" ht="13.5" thickBot="1" x14ac:dyDescent="0.25">
      <c r="A356" s="135" t="s">
        <v>172</v>
      </c>
      <c r="B356" s="134" t="s">
        <v>1086</v>
      </c>
      <c r="C356" s="134" t="s">
        <v>2078</v>
      </c>
      <c r="D356" s="132">
        <v>105000</v>
      </c>
      <c r="E356" s="132">
        <v>105000</v>
      </c>
      <c r="F356" s="132">
        <v>105000</v>
      </c>
      <c r="G356" s="132">
        <v>105000</v>
      </c>
      <c r="H356" s="132">
        <v>0</v>
      </c>
      <c r="I356" s="132">
        <v>0</v>
      </c>
      <c r="J356" s="132">
        <v>0</v>
      </c>
      <c r="K356" s="132">
        <v>80000</v>
      </c>
      <c r="L356" s="132">
        <v>80000</v>
      </c>
      <c r="M356" s="132">
        <v>80000</v>
      </c>
      <c r="N356" s="132">
        <v>1170000</v>
      </c>
      <c r="O356" s="132">
        <v>1170000</v>
      </c>
      <c r="P356" s="132">
        <v>1170000</v>
      </c>
      <c r="Q356" s="132">
        <v>3047254</v>
      </c>
      <c r="R356" s="127">
        <v>3047254</v>
      </c>
    </row>
    <row r="357" spans="1:18" ht="13.5" thickBot="1" x14ac:dyDescent="0.25">
      <c r="A357" s="135" t="s">
        <v>173</v>
      </c>
      <c r="B357" s="134" t="s">
        <v>1085</v>
      </c>
      <c r="C357" s="134" t="s">
        <v>2078</v>
      </c>
      <c r="D357" s="130">
        <v>620000</v>
      </c>
      <c r="E357" s="130">
        <v>620000</v>
      </c>
      <c r="F357" s="130">
        <v>620000</v>
      </c>
      <c r="G357" s="130">
        <v>620000</v>
      </c>
      <c r="H357" s="130">
        <v>541000</v>
      </c>
      <c r="I357" s="130">
        <v>541000</v>
      </c>
      <c r="J357" s="130">
        <v>541000</v>
      </c>
      <c r="K357" s="130">
        <v>590000</v>
      </c>
      <c r="L357" s="130">
        <v>590000</v>
      </c>
      <c r="M357" s="130">
        <v>590000</v>
      </c>
      <c r="N357" s="130">
        <v>440000</v>
      </c>
      <c r="O357" s="130">
        <v>440000</v>
      </c>
      <c r="P357" s="130">
        <v>440000</v>
      </c>
      <c r="Q357" s="130">
        <v>289629</v>
      </c>
      <c r="R357" s="127">
        <v>289629</v>
      </c>
    </row>
    <row r="358" spans="1:18" ht="13.5" thickBot="1" x14ac:dyDescent="0.25">
      <c r="A358" s="135" t="s">
        <v>2013</v>
      </c>
      <c r="B358" s="134" t="s">
        <v>2014</v>
      </c>
      <c r="C358" s="134" t="s">
        <v>2078</v>
      </c>
      <c r="D358" s="132">
        <v>0</v>
      </c>
      <c r="E358" s="164"/>
      <c r="F358" s="164"/>
      <c r="G358" s="164"/>
      <c r="H358" s="164"/>
      <c r="I358" s="164"/>
      <c r="J358" s="164"/>
      <c r="K358" s="164"/>
      <c r="L358" s="164"/>
      <c r="M358" s="164"/>
      <c r="N358" s="164"/>
      <c r="O358" s="164"/>
      <c r="P358" s="164"/>
      <c r="Q358" s="164"/>
      <c r="R358" s="127">
        <v>0</v>
      </c>
    </row>
    <row r="359" spans="1:18" ht="13.5" thickBot="1" x14ac:dyDescent="0.25">
      <c r="A359" s="133" t="s">
        <v>2356</v>
      </c>
      <c r="B359" s="134" t="s">
        <v>2357</v>
      </c>
      <c r="C359" s="142"/>
      <c r="D359" s="130">
        <v>1021407.81</v>
      </c>
      <c r="E359" s="130">
        <v>1021407.81</v>
      </c>
      <c r="F359" s="130">
        <v>1021407.81</v>
      </c>
      <c r="G359" s="130">
        <v>1021407.81</v>
      </c>
      <c r="H359" s="130">
        <v>989970.27</v>
      </c>
      <c r="I359" s="130">
        <v>989970.27</v>
      </c>
      <c r="J359" s="130">
        <v>989970.27</v>
      </c>
      <c r="K359" s="130">
        <v>148886185.31999999</v>
      </c>
      <c r="L359" s="130">
        <v>151173350.31999999</v>
      </c>
      <c r="M359" s="130">
        <v>151173350.31999999</v>
      </c>
      <c r="N359" s="130">
        <v>147917537.69</v>
      </c>
      <c r="O359" s="130">
        <v>149874180.97999999</v>
      </c>
      <c r="P359" s="130">
        <v>149874180.97999999</v>
      </c>
      <c r="Q359" s="130">
        <v>149841551.81999999</v>
      </c>
      <c r="R359" s="127">
        <v>149841551.81999999</v>
      </c>
    </row>
    <row r="360" spans="1:18" ht="13.5" thickBot="1" x14ac:dyDescent="0.25">
      <c r="A360" s="135" t="s">
        <v>2127</v>
      </c>
      <c r="B360" s="134" t="s">
        <v>2128</v>
      </c>
      <c r="C360" s="134" t="s">
        <v>2078</v>
      </c>
      <c r="D360" s="132">
        <v>1021407.81</v>
      </c>
      <c r="E360" s="132">
        <v>1021407.81</v>
      </c>
      <c r="F360" s="132">
        <v>1021407.81</v>
      </c>
      <c r="G360" s="132">
        <v>1021407.81</v>
      </c>
      <c r="H360" s="132">
        <v>989970.27</v>
      </c>
      <c r="I360" s="132">
        <v>989970.27</v>
      </c>
      <c r="J360" s="132">
        <v>989970.27</v>
      </c>
      <c r="K360" s="132">
        <v>959129.32</v>
      </c>
      <c r="L360" s="132">
        <v>959129.32</v>
      </c>
      <c r="M360" s="132">
        <v>959129.32</v>
      </c>
      <c r="N360" s="132">
        <v>930076.56</v>
      </c>
      <c r="O360" s="132">
        <v>930076.56</v>
      </c>
      <c r="P360" s="132">
        <v>930076.56</v>
      </c>
      <c r="Q360" s="132">
        <v>897447.4</v>
      </c>
      <c r="R360" s="127">
        <v>897447.4</v>
      </c>
    </row>
    <row r="361" spans="1:18" ht="13.5" thickBot="1" x14ac:dyDescent="0.25">
      <c r="A361" s="135" t="s">
        <v>2358</v>
      </c>
      <c r="B361" s="134" t="s">
        <v>2359</v>
      </c>
      <c r="C361" s="134" t="s">
        <v>2078</v>
      </c>
      <c r="D361" s="163"/>
      <c r="E361" s="130">
        <v>0</v>
      </c>
      <c r="F361" s="130">
        <v>0</v>
      </c>
      <c r="G361" s="130">
        <v>0</v>
      </c>
      <c r="H361" s="130">
        <v>0</v>
      </c>
      <c r="I361" s="130">
        <v>0</v>
      </c>
      <c r="J361" s="130">
        <v>0</v>
      </c>
      <c r="K361" s="130">
        <v>147927056</v>
      </c>
      <c r="L361" s="130">
        <v>150214221</v>
      </c>
      <c r="M361" s="130">
        <v>150214221</v>
      </c>
      <c r="N361" s="130">
        <v>146987461.13</v>
      </c>
      <c r="O361" s="130">
        <v>148944104.41999999</v>
      </c>
      <c r="P361" s="130">
        <v>148944104.41999999</v>
      </c>
      <c r="Q361" s="130">
        <v>148944104.41999999</v>
      </c>
      <c r="R361" s="127">
        <v>148944104.41999999</v>
      </c>
    </row>
    <row r="362" spans="1:18" ht="13.5" thickBot="1" x14ac:dyDescent="0.25">
      <c r="A362" s="133" t="s">
        <v>1451</v>
      </c>
      <c r="B362" s="134" t="s">
        <v>2360</v>
      </c>
      <c r="C362" s="142"/>
      <c r="D362" s="132">
        <v>49921908.299999997</v>
      </c>
      <c r="E362" s="132">
        <v>49921908.299999997</v>
      </c>
      <c r="F362" s="132">
        <v>50035545.369999997</v>
      </c>
      <c r="G362" s="132">
        <v>50149182.439999998</v>
      </c>
      <c r="H362" s="132">
        <v>50211336.090000004</v>
      </c>
      <c r="I362" s="132">
        <v>50324973.159999996</v>
      </c>
      <c r="J362" s="132">
        <v>50438610.229999997</v>
      </c>
      <c r="K362" s="132">
        <v>49281923.299999997</v>
      </c>
      <c r="L362" s="132">
        <v>49387666.909999996</v>
      </c>
      <c r="M362" s="132">
        <v>49446613.020000003</v>
      </c>
      <c r="N362" s="132">
        <v>49503211.789999999</v>
      </c>
      <c r="O362" s="132">
        <v>49615850.880000003</v>
      </c>
      <c r="P362" s="132">
        <v>49728489.969999999</v>
      </c>
      <c r="Q362" s="132">
        <v>49836948.780000001</v>
      </c>
      <c r="R362" s="127">
        <v>49836948.780000001</v>
      </c>
    </row>
    <row r="363" spans="1:18" ht="13.5" thickBot="1" x14ac:dyDescent="0.25">
      <c r="A363" s="135" t="s">
        <v>1451</v>
      </c>
      <c r="B363" s="134" t="s">
        <v>2361</v>
      </c>
      <c r="C363" s="142"/>
      <c r="D363" s="130">
        <v>0</v>
      </c>
      <c r="E363" s="130">
        <v>0</v>
      </c>
      <c r="F363" s="130">
        <v>0</v>
      </c>
      <c r="G363" s="130">
        <v>0</v>
      </c>
      <c r="H363" s="130">
        <v>0</v>
      </c>
      <c r="I363" s="130">
        <v>0</v>
      </c>
      <c r="J363" s="130">
        <v>0</v>
      </c>
      <c r="K363" s="130">
        <v>0</v>
      </c>
      <c r="L363" s="130">
        <v>0</v>
      </c>
      <c r="M363" s="130">
        <v>0</v>
      </c>
      <c r="N363" s="130">
        <v>0</v>
      </c>
      <c r="O363" s="130">
        <v>0</v>
      </c>
      <c r="P363" s="130">
        <v>0</v>
      </c>
      <c r="Q363" s="130">
        <v>0</v>
      </c>
      <c r="R363" s="127">
        <v>0</v>
      </c>
    </row>
    <row r="364" spans="1:18" ht="13.5" thickBot="1" x14ac:dyDescent="0.25">
      <c r="A364" s="136" t="s">
        <v>174</v>
      </c>
      <c r="B364" s="134" t="s">
        <v>1084</v>
      </c>
      <c r="C364" s="134" t="s">
        <v>2078</v>
      </c>
      <c r="D364" s="132">
        <v>0</v>
      </c>
      <c r="E364" s="164"/>
      <c r="F364" s="164"/>
      <c r="G364" s="164"/>
      <c r="H364" s="164"/>
      <c r="I364" s="164"/>
      <c r="J364" s="164"/>
      <c r="K364" s="164"/>
      <c r="L364" s="164"/>
      <c r="M364" s="164"/>
      <c r="N364" s="164"/>
      <c r="O364" s="164"/>
      <c r="P364" s="164"/>
      <c r="Q364" s="164"/>
      <c r="R364" s="127">
        <v>0</v>
      </c>
    </row>
    <row r="365" spans="1:18" ht="13.5" thickBot="1" x14ac:dyDescent="0.25">
      <c r="A365" s="136" t="s">
        <v>175</v>
      </c>
      <c r="B365" s="134" t="s">
        <v>1083</v>
      </c>
      <c r="C365" s="134" t="s">
        <v>2078</v>
      </c>
      <c r="D365" s="130">
        <v>0</v>
      </c>
      <c r="E365" s="130">
        <v>0</v>
      </c>
      <c r="F365" s="130">
        <v>0</v>
      </c>
      <c r="G365" s="130">
        <v>0</v>
      </c>
      <c r="H365" s="130">
        <v>0</v>
      </c>
      <c r="I365" s="130">
        <v>0</v>
      </c>
      <c r="J365" s="130">
        <v>0</v>
      </c>
      <c r="K365" s="130">
        <v>0</v>
      </c>
      <c r="L365" s="130">
        <v>0</v>
      </c>
      <c r="M365" s="130">
        <v>0</v>
      </c>
      <c r="N365" s="130">
        <v>0</v>
      </c>
      <c r="O365" s="130">
        <v>0</v>
      </c>
      <c r="P365" s="130">
        <v>0</v>
      </c>
      <c r="Q365" s="130">
        <v>0</v>
      </c>
      <c r="R365" s="127">
        <v>0</v>
      </c>
    </row>
    <row r="366" spans="1:18" ht="13.5" thickBot="1" x14ac:dyDescent="0.25">
      <c r="A366" s="136" t="s">
        <v>176</v>
      </c>
      <c r="B366" s="134" t="s">
        <v>1082</v>
      </c>
      <c r="C366" s="134" t="s">
        <v>2078</v>
      </c>
      <c r="D366" s="132">
        <v>0</v>
      </c>
      <c r="E366" s="132">
        <v>0</v>
      </c>
      <c r="F366" s="132">
        <v>0</v>
      </c>
      <c r="G366" s="132">
        <v>0</v>
      </c>
      <c r="H366" s="132">
        <v>0</v>
      </c>
      <c r="I366" s="132">
        <v>0</v>
      </c>
      <c r="J366" s="132">
        <v>0</v>
      </c>
      <c r="K366" s="132">
        <v>0</v>
      </c>
      <c r="L366" s="132">
        <v>0</v>
      </c>
      <c r="M366" s="132">
        <v>0</v>
      </c>
      <c r="N366" s="132">
        <v>0</v>
      </c>
      <c r="O366" s="132">
        <v>0</v>
      </c>
      <c r="P366" s="132">
        <v>0</v>
      </c>
      <c r="Q366" s="132">
        <v>0</v>
      </c>
      <c r="R366" s="127">
        <v>0</v>
      </c>
    </row>
    <row r="367" spans="1:18" ht="13.5" thickBot="1" x14ac:dyDescent="0.25">
      <c r="A367" s="136" t="s">
        <v>177</v>
      </c>
      <c r="B367" s="134" t="s">
        <v>1081</v>
      </c>
      <c r="C367" s="134" t="s">
        <v>2078</v>
      </c>
      <c r="D367" s="130">
        <v>0</v>
      </c>
      <c r="E367" s="130">
        <v>0</v>
      </c>
      <c r="F367" s="130">
        <v>0</v>
      </c>
      <c r="G367" s="130">
        <v>0</v>
      </c>
      <c r="H367" s="130">
        <v>0</v>
      </c>
      <c r="I367" s="130">
        <v>0</v>
      </c>
      <c r="J367" s="130">
        <v>0</v>
      </c>
      <c r="K367" s="130">
        <v>0</v>
      </c>
      <c r="L367" s="130">
        <v>0</v>
      </c>
      <c r="M367" s="130">
        <v>0</v>
      </c>
      <c r="N367" s="130">
        <v>0</v>
      </c>
      <c r="O367" s="130">
        <v>0</v>
      </c>
      <c r="P367" s="130">
        <v>0</v>
      </c>
      <c r="Q367" s="130">
        <v>0</v>
      </c>
      <c r="R367" s="127">
        <v>0</v>
      </c>
    </row>
    <row r="368" spans="1:18" ht="13.5" thickBot="1" x14ac:dyDescent="0.25">
      <c r="A368" s="135" t="s">
        <v>1452</v>
      </c>
      <c r="B368" s="134" t="s">
        <v>2362</v>
      </c>
      <c r="C368" s="142"/>
      <c r="D368" s="132">
        <v>49921908.299999997</v>
      </c>
      <c r="E368" s="132">
        <v>49921908.299999997</v>
      </c>
      <c r="F368" s="132">
        <v>50035545.369999997</v>
      </c>
      <c r="G368" s="132">
        <v>50149182.439999998</v>
      </c>
      <c r="H368" s="132">
        <v>50211336.090000004</v>
      </c>
      <c r="I368" s="132">
        <v>50324973.159999996</v>
      </c>
      <c r="J368" s="132">
        <v>50438610.229999997</v>
      </c>
      <c r="K368" s="132">
        <v>49281923.299999997</v>
      </c>
      <c r="L368" s="132">
        <v>49387666.909999996</v>
      </c>
      <c r="M368" s="132">
        <v>49446613.020000003</v>
      </c>
      <c r="N368" s="132">
        <v>49503211.789999999</v>
      </c>
      <c r="O368" s="132">
        <v>49615850.880000003</v>
      </c>
      <c r="P368" s="132">
        <v>49728489.969999999</v>
      </c>
      <c r="Q368" s="132">
        <v>49836948.780000001</v>
      </c>
      <c r="R368" s="127">
        <v>49836948.780000001</v>
      </c>
    </row>
    <row r="369" spans="1:18" ht="13.5" thickBot="1" x14ac:dyDescent="0.25">
      <c r="A369" s="136" t="s">
        <v>1453</v>
      </c>
      <c r="B369" s="134" t="s">
        <v>1080</v>
      </c>
      <c r="C369" s="134" t="s">
        <v>2078</v>
      </c>
      <c r="D369" s="130">
        <v>1588418</v>
      </c>
      <c r="E369" s="130">
        <v>1588418</v>
      </c>
      <c r="F369" s="130">
        <v>1591251.83</v>
      </c>
      <c r="G369" s="130">
        <v>1594085.66</v>
      </c>
      <c r="H369" s="130">
        <v>1596919.49</v>
      </c>
      <c r="I369" s="130">
        <v>1599753.32</v>
      </c>
      <c r="J369" s="130">
        <v>1602587.15</v>
      </c>
      <c r="K369" s="130">
        <v>1482334.56</v>
      </c>
      <c r="L369" s="130">
        <v>1081909.71</v>
      </c>
      <c r="M369" s="130">
        <v>1084743.54</v>
      </c>
      <c r="N369" s="130">
        <v>1087577.3700000001</v>
      </c>
      <c r="O369" s="130">
        <v>1090411.2</v>
      </c>
      <c r="P369" s="130">
        <v>1093245.03</v>
      </c>
      <c r="Q369" s="130">
        <v>1095765</v>
      </c>
      <c r="R369" s="127">
        <v>1095765</v>
      </c>
    </row>
    <row r="370" spans="1:18" ht="13.5" thickBot="1" x14ac:dyDescent="0.25">
      <c r="A370" s="136" t="s">
        <v>1454</v>
      </c>
      <c r="B370" s="134" t="s">
        <v>1079</v>
      </c>
      <c r="C370" s="134" t="s">
        <v>2078</v>
      </c>
      <c r="D370" s="132">
        <v>2401662</v>
      </c>
      <c r="E370" s="132">
        <v>2401662</v>
      </c>
      <c r="F370" s="132">
        <v>2405506.33</v>
      </c>
      <c r="G370" s="132">
        <v>2409350.66</v>
      </c>
      <c r="H370" s="132">
        <v>2413194.9900000002</v>
      </c>
      <c r="I370" s="132">
        <v>2417039.3199999998</v>
      </c>
      <c r="J370" s="132">
        <v>2420883.65</v>
      </c>
      <c r="K370" s="132">
        <v>2424727.98</v>
      </c>
      <c r="L370" s="132">
        <v>2136791.09</v>
      </c>
      <c r="M370" s="132">
        <v>2140635.42</v>
      </c>
      <c r="N370" s="132">
        <v>2144479.75</v>
      </c>
      <c r="O370" s="132">
        <v>2148324.08</v>
      </c>
      <c r="P370" s="132">
        <v>2152168.41</v>
      </c>
      <c r="Q370" s="132">
        <v>2156015</v>
      </c>
      <c r="R370" s="127">
        <v>2156015</v>
      </c>
    </row>
    <row r="371" spans="1:18" ht="13.5" thickBot="1" x14ac:dyDescent="0.25">
      <c r="A371" s="136" t="s">
        <v>1455</v>
      </c>
      <c r="B371" s="134" t="s">
        <v>1078</v>
      </c>
      <c r="C371" s="134" t="s">
        <v>2078</v>
      </c>
      <c r="D371" s="130">
        <v>8693723.4700000007</v>
      </c>
      <c r="E371" s="130">
        <v>8693723.4700000007</v>
      </c>
      <c r="F371" s="130">
        <v>8713133.4700000007</v>
      </c>
      <c r="G371" s="130">
        <v>8732543.4700000007</v>
      </c>
      <c r="H371" s="130">
        <v>8700470.0500000007</v>
      </c>
      <c r="I371" s="130">
        <v>8719880.0500000007</v>
      </c>
      <c r="J371" s="130">
        <v>8739290.0500000007</v>
      </c>
      <c r="K371" s="130">
        <v>8653335.9299999997</v>
      </c>
      <c r="L371" s="130">
        <v>8673184.1099999994</v>
      </c>
      <c r="M371" s="130">
        <v>8638626.8499999996</v>
      </c>
      <c r="N371" s="130">
        <v>8601722.25</v>
      </c>
      <c r="O371" s="130">
        <v>8620857.9700000007</v>
      </c>
      <c r="P371" s="130">
        <v>8639993.6899999995</v>
      </c>
      <c r="Q371" s="130">
        <v>8658472.1999999993</v>
      </c>
      <c r="R371" s="127">
        <v>8658472.1999999993</v>
      </c>
    </row>
    <row r="372" spans="1:18" ht="13.5" thickBot="1" x14ac:dyDescent="0.25">
      <c r="A372" s="136" t="s">
        <v>1456</v>
      </c>
      <c r="B372" s="134" t="s">
        <v>1077</v>
      </c>
      <c r="C372" s="134" t="s">
        <v>2078</v>
      </c>
      <c r="D372" s="132">
        <v>0</v>
      </c>
      <c r="E372" s="164"/>
      <c r="F372" s="164"/>
      <c r="G372" s="164"/>
      <c r="H372" s="164"/>
      <c r="I372" s="164"/>
      <c r="J372" s="164"/>
      <c r="K372" s="164"/>
      <c r="L372" s="164"/>
      <c r="M372" s="164"/>
      <c r="N372" s="164"/>
      <c r="O372" s="164"/>
      <c r="P372" s="164"/>
      <c r="Q372" s="164"/>
      <c r="R372" s="127">
        <v>0</v>
      </c>
    </row>
    <row r="373" spans="1:18" ht="13.5" thickBot="1" x14ac:dyDescent="0.25">
      <c r="A373" s="136" t="s">
        <v>1457</v>
      </c>
      <c r="B373" s="134" t="s">
        <v>1076</v>
      </c>
      <c r="C373" s="134" t="s">
        <v>2078</v>
      </c>
      <c r="D373" s="130">
        <v>4964004.5</v>
      </c>
      <c r="E373" s="130">
        <v>4964004.5</v>
      </c>
      <c r="F373" s="130">
        <v>4974767.75</v>
      </c>
      <c r="G373" s="130">
        <v>4985531</v>
      </c>
      <c r="H373" s="130">
        <v>4996294.25</v>
      </c>
      <c r="I373" s="130">
        <v>5007057.5</v>
      </c>
      <c r="J373" s="130">
        <v>5017820.75</v>
      </c>
      <c r="K373" s="130">
        <v>4278491.76</v>
      </c>
      <c r="L373" s="130">
        <v>5039551.42</v>
      </c>
      <c r="M373" s="130">
        <v>5050518.84</v>
      </c>
      <c r="N373" s="130">
        <v>5061486.26</v>
      </c>
      <c r="O373" s="130">
        <v>5072453.68</v>
      </c>
      <c r="P373" s="130">
        <v>5083421.0999999996</v>
      </c>
      <c r="Q373" s="130">
        <v>5094388.5199999996</v>
      </c>
      <c r="R373" s="127">
        <v>5094388.5199999996</v>
      </c>
    </row>
    <row r="374" spans="1:18" ht="13.5" thickBot="1" x14ac:dyDescent="0.25">
      <c r="A374" s="136" t="s">
        <v>1453</v>
      </c>
      <c r="B374" s="134" t="s">
        <v>1075</v>
      </c>
      <c r="C374" s="134" t="s">
        <v>2078</v>
      </c>
      <c r="D374" s="132">
        <v>351589</v>
      </c>
      <c r="E374" s="132">
        <v>351589</v>
      </c>
      <c r="F374" s="132">
        <v>352321</v>
      </c>
      <c r="G374" s="132">
        <v>353053</v>
      </c>
      <c r="H374" s="132">
        <v>353785</v>
      </c>
      <c r="I374" s="132">
        <v>354517</v>
      </c>
      <c r="J374" s="132">
        <v>355249</v>
      </c>
      <c r="K374" s="132">
        <v>355981</v>
      </c>
      <c r="L374" s="132">
        <v>356728</v>
      </c>
      <c r="M374" s="132">
        <v>357475</v>
      </c>
      <c r="N374" s="132">
        <v>358222</v>
      </c>
      <c r="O374" s="132">
        <v>358969</v>
      </c>
      <c r="P374" s="132">
        <v>359716</v>
      </c>
      <c r="Q374" s="132">
        <v>360463</v>
      </c>
      <c r="R374" s="127">
        <v>360463</v>
      </c>
    </row>
    <row r="375" spans="1:18" ht="13.5" thickBot="1" x14ac:dyDescent="0.25">
      <c r="A375" s="136" t="s">
        <v>1457</v>
      </c>
      <c r="B375" s="134" t="s">
        <v>1074</v>
      </c>
      <c r="C375" s="134" t="s">
        <v>2078</v>
      </c>
      <c r="D375" s="130">
        <v>9214880.9000000004</v>
      </c>
      <c r="E375" s="130">
        <v>9214880.9000000004</v>
      </c>
      <c r="F375" s="130">
        <v>9237429.4800000004</v>
      </c>
      <c r="G375" s="130">
        <v>9259978.0600000005</v>
      </c>
      <c r="H375" s="130">
        <v>9282526.6400000006</v>
      </c>
      <c r="I375" s="130">
        <v>9305075.2200000007</v>
      </c>
      <c r="J375" s="130">
        <v>9327623.8000000007</v>
      </c>
      <c r="K375" s="130">
        <v>9058391.1600000001</v>
      </c>
      <c r="L375" s="130">
        <v>9017233</v>
      </c>
      <c r="M375" s="130">
        <v>9038735.1699999999</v>
      </c>
      <c r="N375" s="130">
        <v>9060237.3399999999</v>
      </c>
      <c r="O375" s="130">
        <v>9081739.5099999998</v>
      </c>
      <c r="P375" s="130">
        <v>9103241.6799999997</v>
      </c>
      <c r="Q375" s="130">
        <v>9124743.8499999996</v>
      </c>
      <c r="R375" s="127">
        <v>9124743.8499999996</v>
      </c>
    </row>
    <row r="376" spans="1:18" ht="13.5" thickBot="1" x14ac:dyDescent="0.25">
      <c r="A376" s="136" t="s">
        <v>1458</v>
      </c>
      <c r="B376" s="134" t="s">
        <v>1073</v>
      </c>
      <c r="C376" s="134" t="s">
        <v>2078</v>
      </c>
      <c r="D376" s="132">
        <v>10241254.449999999</v>
      </c>
      <c r="E376" s="132">
        <v>10241254.449999999</v>
      </c>
      <c r="F376" s="132">
        <v>10267861.449999999</v>
      </c>
      <c r="G376" s="132">
        <v>10294468.449999999</v>
      </c>
      <c r="H376" s="132">
        <v>10321075.449999999</v>
      </c>
      <c r="I376" s="132">
        <v>10347682.449999999</v>
      </c>
      <c r="J376" s="132">
        <v>10374289.449999999</v>
      </c>
      <c r="K376" s="132">
        <v>10400896.449999999</v>
      </c>
      <c r="L376" s="132">
        <v>10427503.449999999</v>
      </c>
      <c r="M376" s="132">
        <v>10454110.449999999</v>
      </c>
      <c r="N376" s="132">
        <v>10480717.449999999</v>
      </c>
      <c r="O376" s="132">
        <v>10507324.449999999</v>
      </c>
      <c r="P376" s="132">
        <v>10533931.449999999</v>
      </c>
      <c r="Q376" s="132">
        <v>10558028.189999999</v>
      </c>
      <c r="R376" s="127">
        <v>10558028.189999999</v>
      </c>
    </row>
    <row r="377" spans="1:18" ht="13.5" thickBot="1" x14ac:dyDescent="0.25">
      <c r="A377" s="136" t="s">
        <v>1459</v>
      </c>
      <c r="B377" s="134" t="s">
        <v>1460</v>
      </c>
      <c r="C377" s="134" t="s">
        <v>2078</v>
      </c>
      <c r="D377" s="130">
        <v>6977706</v>
      </c>
      <c r="E377" s="130">
        <v>6977706</v>
      </c>
      <c r="F377" s="130">
        <v>6993018.8300000001</v>
      </c>
      <c r="G377" s="130">
        <v>7008331.6600000001</v>
      </c>
      <c r="H377" s="130">
        <v>7023644.4900000002</v>
      </c>
      <c r="I377" s="130">
        <v>7038957.3200000003</v>
      </c>
      <c r="J377" s="130">
        <v>7054270.1500000004</v>
      </c>
      <c r="K377" s="130">
        <v>7069582.9800000004</v>
      </c>
      <c r="L377" s="130">
        <v>7084895.8099999996</v>
      </c>
      <c r="M377" s="130">
        <v>7100208.6399999997</v>
      </c>
      <c r="N377" s="130">
        <v>7115521.4699999997</v>
      </c>
      <c r="O377" s="130">
        <v>7130834.2999999998</v>
      </c>
      <c r="P377" s="130">
        <v>7146147.1299999999</v>
      </c>
      <c r="Q377" s="130">
        <v>7160752</v>
      </c>
      <c r="R377" s="127">
        <v>7160752</v>
      </c>
    </row>
    <row r="378" spans="1:18" ht="13.5" thickBot="1" x14ac:dyDescent="0.25">
      <c r="A378" s="136" t="s">
        <v>1459</v>
      </c>
      <c r="B378" s="134" t="s">
        <v>1461</v>
      </c>
      <c r="C378" s="134" t="s">
        <v>2078</v>
      </c>
      <c r="D378" s="132">
        <v>1294734.98</v>
      </c>
      <c r="E378" s="132">
        <v>1294734.98</v>
      </c>
      <c r="F378" s="132">
        <v>1297986.31</v>
      </c>
      <c r="G378" s="132">
        <v>1301237.6399999999</v>
      </c>
      <c r="H378" s="132">
        <v>1304488.97</v>
      </c>
      <c r="I378" s="132">
        <v>1307740.3</v>
      </c>
      <c r="J378" s="132">
        <v>1310991.6299999999</v>
      </c>
      <c r="K378" s="132">
        <v>1314242.96</v>
      </c>
      <c r="L378" s="132">
        <v>1317574.46</v>
      </c>
      <c r="M378" s="132">
        <v>1320905.96</v>
      </c>
      <c r="N378" s="132">
        <v>1324237.46</v>
      </c>
      <c r="O378" s="132">
        <v>1327568.96</v>
      </c>
      <c r="P378" s="132">
        <v>1330900.46</v>
      </c>
      <c r="Q378" s="132">
        <v>1334232</v>
      </c>
      <c r="R378" s="127">
        <v>1334232</v>
      </c>
    </row>
    <row r="379" spans="1:18" ht="13.5" thickBot="1" x14ac:dyDescent="0.25">
      <c r="A379" s="136" t="s">
        <v>1462</v>
      </c>
      <c r="B379" s="134" t="s">
        <v>1463</v>
      </c>
      <c r="C379" s="134" t="s">
        <v>2078</v>
      </c>
      <c r="D379" s="130">
        <v>3856904</v>
      </c>
      <c r="E379" s="130">
        <v>3856904</v>
      </c>
      <c r="F379" s="130">
        <v>3864351.17</v>
      </c>
      <c r="G379" s="130">
        <v>3871798.34</v>
      </c>
      <c r="H379" s="130">
        <v>3879245.51</v>
      </c>
      <c r="I379" s="130">
        <v>3886692.68</v>
      </c>
      <c r="J379" s="130">
        <v>3894139.85</v>
      </c>
      <c r="K379" s="130">
        <v>3901587.02</v>
      </c>
      <c r="L379" s="130">
        <v>3909034.19</v>
      </c>
      <c r="M379" s="130">
        <v>3916481.36</v>
      </c>
      <c r="N379" s="130">
        <v>3923928.53</v>
      </c>
      <c r="O379" s="130">
        <v>3931375.7</v>
      </c>
      <c r="P379" s="130">
        <v>3938822.87</v>
      </c>
      <c r="Q379" s="130">
        <v>3946277</v>
      </c>
      <c r="R379" s="127">
        <v>3946277</v>
      </c>
    </row>
    <row r="380" spans="1:18" ht="13.5" thickBot="1" x14ac:dyDescent="0.25">
      <c r="A380" s="136" t="s">
        <v>1462</v>
      </c>
      <c r="B380" s="134" t="s">
        <v>1464</v>
      </c>
      <c r="C380" s="134" t="s">
        <v>2078</v>
      </c>
      <c r="D380" s="132">
        <v>337031</v>
      </c>
      <c r="E380" s="132">
        <v>337031</v>
      </c>
      <c r="F380" s="132">
        <v>337917.75</v>
      </c>
      <c r="G380" s="132">
        <v>338804.5</v>
      </c>
      <c r="H380" s="132">
        <v>339691.25</v>
      </c>
      <c r="I380" s="132">
        <v>340578</v>
      </c>
      <c r="J380" s="132">
        <v>341464.75</v>
      </c>
      <c r="K380" s="132">
        <v>342351.5</v>
      </c>
      <c r="L380" s="132">
        <v>343261.67</v>
      </c>
      <c r="M380" s="132">
        <v>344171.79</v>
      </c>
      <c r="N380" s="132">
        <v>345081.91</v>
      </c>
      <c r="O380" s="132">
        <v>345992.03</v>
      </c>
      <c r="P380" s="132">
        <v>346902.15</v>
      </c>
      <c r="Q380" s="132">
        <v>347812.02</v>
      </c>
      <c r="R380" s="127">
        <v>347812.02</v>
      </c>
    </row>
    <row r="381" spans="1:18" ht="13.5" thickBot="1" x14ac:dyDescent="0.25">
      <c r="A381" s="133" t="s">
        <v>1465</v>
      </c>
      <c r="B381" s="134" t="s">
        <v>2363</v>
      </c>
      <c r="C381" s="142"/>
      <c r="D381" s="130">
        <v>12715075.199999999</v>
      </c>
      <c r="E381" s="130">
        <v>12715075.199999999</v>
      </c>
      <c r="F381" s="130">
        <v>8965924.9800000004</v>
      </c>
      <c r="G381" s="130">
        <v>9018432.6600000001</v>
      </c>
      <c r="H381" s="130">
        <v>14655803.82</v>
      </c>
      <c r="I381" s="130">
        <v>13346590.33</v>
      </c>
      <c r="J381" s="130">
        <v>13023214.68</v>
      </c>
      <c r="K381" s="130">
        <v>17714608.219999999</v>
      </c>
      <c r="L381" s="130">
        <v>15847048.300000001</v>
      </c>
      <c r="M381" s="130">
        <v>18735075.120000001</v>
      </c>
      <c r="N381" s="130">
        <v>27423181.23</v>
      </c>
      <c r="O381" s="130">
        <v>29262433.140000001</v>
      </c>
      <c r="P381" s="130">
        <v>33393272.079999998</v>
      </c>
      <c r="Q381" s="130">
        <v>37442477.140000001</v>
      </c>
      <c r="R381" s="127">
        <v>37442477.140000001</v>
      </c>
    </row>
    <row r="382" spans="1:18" ht="13.5" thickBot="1" x14ac:dyDescent="0.25">
      <c r="A382" s="135" t="s">
        <v>1466</v>
      </c>
      <c r="B382" s="134" t="s">
        <v>2364</v>
      </c>
      <c r="C382" s="142"/>
      <c r="D382" s="132">
        <v>7278913</v>
      </c>
      <c r="E382" s="132">
        <v>7278913</v>
      </c>
      <c r="F382" s="132">
        <v>4058513.73</v>
      </c>
      <c r="G382" s="132">
        <v>4115270.75</v>
      </c>
      <c r="H382" s="132">
        <v>7655059.8399999999</v>
      </c>
      <c r="I382" s="132">
        <v>4194940.42</v>
      </c>
      <c r="J382" s="132">
        <v>4423736.91</v>
      </c>
      <c r="K382" s="132">
        <v>8242653.6900000004</v>
      </c>
      <c r="L382" s="132">
        <v>5658228.5800000001</v>
      </c>
      <c r="M382" s="132">
        <v>6233593.8499999996</v>
      </c>
      <c r="N382" s="132">
        <v>9704301.7200000007</v>
      </c>
      <c r="O382" s="132">
        <v>9748229.5600000005</v>
      </c>
      <c r="P382" s="132">
        <v>10293067.279999999</v>
      </c>
      <c r="Q382" s="132">
        <v>12179155.33</v>
      </c>
      <c r="R382" s="127">
        <v>12179155.33</v>
      </c>
    </row>
    <row r="383" spans="1:18" ht="13.5" thickBot="1" x14ac:dyDescent="0.25">
      <c r="A383" s="136" t="s">
        <v>2365</v>
      </c>
      <c r="B383" s="134" t="s">
        <v>2366</v>
      </c>
      <c r="C383" s="134" t="s">
        <v>2078</v>
      </c>
      <c r="D383" s="163"/>
      <c r="E383" s="130">
        <v>0</v>
      </c>
      <c r="F383" s="130">
        <v>0</v>
      </c>
      <c r="G383" s="130">
        <v>0</v>
      </c>
      <c r="H383" s="130">
        <v>0</v>
      </c>
      <c r="I383" s="130">
        <v>0</v>
      </c>
      <c r="J383" s="130">
        <v>0</v>
      </c>
      <c r="K383" s="130">
        <v>0</v>
      </c>
      <c r="L383" s="130">
        <v>0</v>
      </c>
      <c r="M383" s="130">
        <v>0</v>
      </c>
      <c r="N383" s="130">
        <v>0</v>
      </c>
      <c r="O383" s="130">
        <v>0</v>
      </c>
      <c r="P383" s="130">
        <v>0</v>
      </c>
      <c r="Q383" s="130">
        <v>0</v>
      </c>
      <c r="R383" s="127">
        <v>0</v>
      </c>
    </row>
    <row r="384" spans="1:18" ht="13.5" thickBot="1" x14ac:dyDescent="0.25">
      <c r="A384" s="136" t="s">
        <v>2125</v>
      </c>
      <c r="B384" s="134" t="s">
        <v>2126</v>
      </c>
      <c r="C384" s="134" t="s">
        <v>2078</v>
      </c>
      <c r="D384" s="132">
        <v>1667622.91</v>
      </c>
      <c r="E384" s="132">
        <v>1667622.91</v>
      </c>
      <c r="F384" s="132">
        <v>0</v>
      </c>
      <c r="G384" s="132">
        <v>0</v>
      </c>
      <c r="H384" s="132">
        <v>1524340.33</v>
      </c>
      <c r="I384" s="132">
        <v>0</v>
      </c>
      <c r="J384" s="132">
        <v>0</v>
      </c>
      <c r="K384" s="132">
        <v>1431473.92</v>
      </c>
      <c r="L384" s="132">
        <v>0</v>
      </c>
      <c r="M384" s="132">
        <v>0</v>
      </c>
      <c r="N384" s="132">
        <v>1449207.75</v>
      </c>
      <c r="O384" s="132">
        <v>0</v>
      </c>
      <c r="P384" s="132">
        <v>0</v>
      </c>
      <c r="Q384" s="132">
        <v>1714190.56</v>
      </c>
      <c r="R384" s="127">
        <v>1714190.56</v>
      </c>
    </row>
    <row r="385" spans="1:18" ht="13.5" thickBot="1" x14ac:dyDescent="0.25">
      <c r="A385" s="136" t="s">
        <v>2015</v>
      </c>
      <c r="B385" s="134" t="s">
        <v>2016</v>
      </c>
      <c r="C385" s="134" t="s">
        <v>2078</v>
      </c>
      <c r="D385" s="130">
        <v>1956163</v>
      </c>
      <c r="E385" s="130">
        <v>1956163</v>
      </c>
      <c r="F385" s="130">
        <v>0</v>
      </c>
      <c r="G385" s="130">
        <v>0</v>
      </c>
      <c r="H385" s="130">
        <v>1947168</v>
      </c>
      <c r="I385" s="130">
        <v>0</v>
      </c>
      <c r="J385" s="130">
        <v>0</v>
      </c>
      <c r="K385" s="130">
        <v>1925540</v>
      </c>
      <c r="L385" s="130">
        <v>0</v>
      </c>
      <c r="M385" s="130">
        <v>0</v>
      </c>
      <c r="N385" s="130">
        <v>1836925</v>
      </c>
      <c r="O385" s="130">
        <v>1836925</v>
      </c>
      <c r="P385" s="130">
        <v>1836925</v>
      </c>
      <c r="Q385" s="130">
        <v>1750251</v>
      </c>
      <c r="R385" s="127">
        <v>1750251</v>
      </c>
    </row>
    <row r="386" spans="1:18" ht="13.5" thickBot="1" x14ac:dyDescent="0.25">
      <c r="A386" s="136" t="s">
        <v>195</v>
      </c>
      <c r="B386" s="134" t="s">
        <v>1053</v>
      </c>
      <c r="C386" s="134" t="s">
        <v>2078</v>
      </c>
      <c r="D386" s="132">
        <v>1282312.73</v>
      </c>
      <c r="E386" s="132">
        <v>1282312.73</v>
      </c>
      <c r="F386" s="132">
        <v>1263966.3799999999</v>
      </c>
      <c r="G386" s="132">
        <v>1241425.6599999999</v>
      </c>
      <c r="H386" s="132">
        <v>1218884.94</v>
      </c>
      <c r="I386" s="132">
        <v>1196344.22</v>
      </c>
      <c r="J386" s="132">
        <v>1176558.5</v>
      </c>
      <c r="K386" s="132">
        <v>1154017.78</v>
      </c>
      <c r="L386" s="132">
        <v>1131477.06</v>
      </c>
      <c r="M386" s="132">
        <v>1108936.3400000001</v>
      </c>
      <c r="N386" s="132">
        <v>1086395.6200000001</v>
      </c>
      <c r="O386" s="132">
        <v>1063854.8999999999</v>
      </c>
      <c r="P386" s="132">
        <v>1041314.18</v>
      </c>
      <c r="Q386" s="132">
        <v>1018773.46</v>
      </c>
      <c r="R386" s="127">
        <v>1018773.46</v>
      </c>
    </row>
    <row r="387" spans="1:18" ht="13.5" thickBot="1" x14ac:dyDescent="0.25">
      <c r="A387" s="136" t="s">
        <v>2129</v>
      </c>
      <c r="B387" s="134" t="s">
        <v>2130</v>
      </c>
      <c r="C387" s="134" t="s">
        <v>2078</v>
      </c>
      <c r="D387" s="130">
        <v>136971</v>
      </c>
      <c r="E387" s="130">
        <v>136971</v>
      </c>
      <c r="F387" s="130">
        <v>133166.25</v>
      </c>
      <c r="G387" s="130">
        <v>129361.5</v>
      </c>
      <c r="H387" s="130">
        <v>125556.75</v>
      </c>
      <c r="I387" s="130">
        <v>121752</v>
      </c>
      <c r="J387" s="130">
        <v>117947.25</v>
      </c>
      <c r="K387" s="130">
        <v>114142.5</v>
      </c>
      <c r="L387" s="130">
        <v>110337.75</v>
      </c>
      <c r="M387" s="130">
        <v>106533</v>
      </c>
      <c r="N387" s="130">
        <v>102728.25</v>
      </c>
      <c r="O387" s="130">
        <v>98923.5</v>
      </c>
      <c r="P387" s="130">
        <v>95118.75</v>
      </c>
      <c r="Q387" s="130">
        <v>91314</v>
      </c>
      <c r="R387" s="127">
        <v>91314</v>
      </c>
    </row>
    <row r="388" spans="1:18" ht="13.5" thickBot="1" x14ac:dyDescent="0.25">
      <c r="A388" s="136" t="s">
        <v>2131</v>
      </c>
      <c r="B388" s="134" t="s">
        <v>2132</v>
      </c>
      <c r="C388" s="134" t="s">
        <v>2078</v>
      </c>
      <c r="D388" s="132">
        <v>427510</v>
      </c>
      <c r="E388" s="132">
        <v>427510</v>
      </c>
      <c r="F388" s="132">
        <v>468110</v>
      </c>
      <c r="G388" s="132">
        <v>525410</v>
      </c>
      <c r="H388" s="132">
        <v>563610</v>
      </c>
      <c r="I388" s="132">
        <v>605010</v>
      </c>
      <c r="J388" s="132">
        <v>634010</v>
      </c>
      <c r="K388" s="132">
        <v>675010</v>
      </c>
      <c r="L388" s="132">
        <v>699760</v>
      </c>
      <c r="M388" s="132">
        <v>725760</v>
      </c>
      <c r="N388" s="132">
        <v>758260</v>
      </c>
      <c r="O388" s="132">
        <v>805360</v>
      </c>
      <c r="P388" s="132">
        <v>881360</v>
      </c>
      <c r="Q388" s="132">
        <v>1015860</v>
      </c>
      <c r="R388" s="127">
        <v>1015860</v>
      </c>
    </row>
    <row r="389" spans="1:18" ht="13.5" thickBot="1" x14ac:dyDescent="0.25">
      <c r="A389" s="136" t="s">
        <v>2133</v>
      </c>
      <c r="B389" s="134" t="s">
        <v>2134</v>
      </c>
      <c r="C389" s="134" t="s">
        <v>2078</v>
      </c>
      <c r="D389" s="130">
        <v>-6491.97</v>
      </c>
      <c r="E389" s="130">
        <v>-6491.97</v>
      </c>
      <c r="F389" s="130">
        <v>-6491.97</v>
      </c>
      <c r="G389" s="130">
        <v>-6491.97</v>
      </c>
      <c r="H389" s="130">
        <v>-10199.93</v>
      </c>
      <c r="I389" s="130">
        <v>-10199.93</v>
      </c>
      <c r="J389" s="130">
        <v>-10199.93</v>
      </c>
      <c r="K389" s="130">
        <v>-14647.36</v>
      </c>
      <c r="L389" s="130">
        <v>-14647.36</v>
      </c>
      <c r="M389" s="130">
        <v>-14647.36</v>
      </c>
      <c r="N389" s="130">
        <v>-19629.330000000002</v>
      </c>
      <c r="O389" s="130">
        <v>-19629.330000000002</v>
      </c>
      <c r="P389" s="130">
        <v>-19629.330000000002</v>
      </c>
      <c r="Q389" s="130">
        <v>-26312.62</v>
      </c>
      <c r="R389" s="127">
        <v>-26312.62</v>
      </c>
    </row>
    <row r="390" spans="1:18" ht="13.5" thickBot="1" x14ac:dyDescent="0.25">
      <c r="A390" s="136" t="s">
        <v>2135</v>
      </c>
      <c r="B390" s="134" t="s">
        <v>2136</v>
      </c>
      <c r="C390" s="134" t="s">
        <v>2078</v>
      </c>
      <c r="D390" s="132">
        <v>146670</v>
      </c>
      <c r="E390" s="132">
        <v>146670</v>
      </c>
      <c r="F390" s="132">
        <v>300670</v>
      </c>
      <c r="G390" s="132">
        <v>300670</v>
      </c>
      <c r="H390" s="132">
        <v>367690</v>
      </c>
      <c r="I390" s="132">
        <v>373450</v>
      </c>
      <c r="J390" s="132">
        <v>489780</v>
      </c>
      <c r="K390" s="132">
        <v>489780</v>
      </c>
      <c r="L390" s="132">
        <v>489780</v>
      </c>
      <c r="M390" s="132">
        <v>509380</v>
      </c>
      <c r="N390" s="132">
        <v>509380</v>
      </c>
      <c r="O390" s="132">
        <v>671940</v>
      </c>
      <c r="P390" s="132">
        <v>858640</v>
      </c>
      <c r="Q390" s="132">
        <v>858640</v>
      </c>
      <c r="R390" s="127">
        <v>858640</v>
      </c>
    </row>
    <row r="391" spans="1:18" ht="13.5" thickBot="1" x14ac:dyDescent="0.25">
      <c r="A391" s="136" t="s">
        <v>2137</v>
      </c>
      <c r="B391" s="134" t="s">
        <v>2138</v>
      </c>
      <c r="C391" s="134" t="s">
        <v>2078</v>
      </c>
      <c r="D391" s="130">
        <v>-1836.32</v>
      </c>
      <c r="E391" s="130">
        <v>-1836.32</v>
      </c>
      <c r="F391" s="130">
        <v>-1836.32</v>
      </c>
      <c r="G391" s="130">
        <v>-1836.32</v>
      </c>
      <c r="H391" s="130">
        <v>-4255.33</v>
      </c>
      <c r="I391" s="130">
        <v>-4255.33</v>
      </c>
      <c r="J391" s="130">
        <v>-4255.33</v>
      </c>
      <c r="K391" s="130">
        <v>-7477.57</v>
      </c>
      <c r="L391" s="130">
        <v>-7477.57</v>
      </c>
      <c r="M391" s="130">
        <v>-7477.57</v>
      </c>
      <c r="N391" s="130">
        <v>-10828.75</v>
      </c>
      <c r="O391" s="130">
        <v>-10828.75</v>
      </c>
      <c r="P391" s="130">
        <v>-10828.75</v>
      </c>
      <c r="Q391" s="130">
        <v>-16477.7</v>
      </c>
      <c r="R391" s="127">
        <v>-16477.7</v>
      </c>
    </row>
    <row r="392" spans="1:18" ht="13.5" thickBot="1" x14ac:dyDescent="0.25">
      <c r="A392" s="136" t="s">
        <v>2139</v>
      </c>
      <c r="B392" s="134" t="s">
        <v>1050</v>
      </c>
      <c r="C392" s="134" t="s">
        <v>2078</v>
      </c>
      <c r="D392" s="132">
        <v>1226981.55</v>
      </c>
      <c r="E392" s="132">
        <v>1226981.55</v>
      </c>
      <c r="F392" s="132">
        <v>1226981.55</v>
      </c>
      <c r="G392" s="132">
        <v>1226981.55</v>
      </c>
      <c r="H392" s="132">
        <v>1226981.55</v>
      </c>
      <c r="I392" s="132">
        <v>1226981.55</v>
      </c>
      <c r="J392" s="132">
        <v>1334396.67</v>
      </c>
      <c r="K392" s="132">
        <v>1298279.0900000001</v>
      </c>
      <c r="L392" s="132">
        <v>1298279.0900000001</v>
      </c>
      <c r="M392" s="132">
        <v>1298279.0900000001</v>
      </c>
      <c r="N392" s="132">
        <v>1226981.55</v>
      </c>
      <c r="O392" s="132">
        <v>1226981.55</v>
      </c>
      <c r="P392" s="132">
        <v>1226981.55</v>
      </c>
      <c r="Q392" s="132">
        <v>1226981.55</v>
      </c>
      <c r="R392" s="127">
        <v>1226981.55</v>
      </c>
    </row>
    <row r="393" spans="1:18" ht="13.5" thickBot="1" x14ac:dyDescent="0.25">
      <c r="A393" s="136" t="s">
        <v>2140</v>
      </c>
      <c r="B393" s="134" t="s">
        <v>1049</v>
      </c>
      <c r="C393" s="134" t="s">
        <v>2078</v>
      </c>
      <c r="D393" s="130">
        <v>-1226981.55</v>
      </c>
      <c r="E393" s="130">
        <v>-1226981.55</v>
      </c>
      <c r="F393" s="130">
        <v>-1226981.55</v>
      </c>
      <c r="G393" s="130">
        <v>-1226981.55</v>
      </c>
      <c r="H393" s="130">
        <v>-1226981.55</v>
      </c>
      <c r="I393" s="130">
        <v>-1226981.55</v>
      </c>
      <c r="J393" s="130">
        <v>-1226981.55</v>
      </c>
      <c r="K393" s="130">
        <v>-1226981.55</v>
      </c>
      <c r="L393" s="130">
        <v>-1226981.55</v>
      </c>
      <c r="M393" s="130">
        <v>-1226981.55</v>
      </c>
      <c r="N393" s="130">
        <v>-1226981.55</v>
      </c>
      <c r="O393" s="130">
        <v>-1226981.55</v>
      </c>
      <c r="P393" s="130">
        <v>-1226981.55</v>
      </c>
      <c r="Q393" s="130">
        <v>-1226981.55</v>
      </c>
      <c r="R393" s="127">
        <v>-1226981.55</v>
      </c>
    </row>
    <row r="394" spans="1:18" ht="13.5" thickBot="1" x14ac:dyDescent="0.25">
      <c r="A394" s="136" t="s">
        <v>2017</v>
      </c>
      <c r="B394" s="134" t="s">
        <v>2018</v>
      </c>
      <c r="C394" s="134" t="s">
        <v>2078</v>
      </c>
      <c r="D394" s="132">
        <v>1259941.01</v>
      </c>
      <c r="E394" s="132">
        <v>1259941.01</v>
      </c>
      <c r="F394" s="132">
        <v>1259941.01</v>
      </c>
      <c r="G394" s="132">
        <v>1259941.01</v>
      </c>
      <c r="H394" s="132">
        <v>1259941.01</v>
      </c>
      <c r="I394" s="132">
        <v>1259941.01</v>
      </c>
      <c r="J394" s="132">
        <v>1259941.01</v>
      </c>
      <c r="K394" s="132">
        <v>1259941.01</v>
      </c>
      <c r="L394" s="132">
        <v>1259941.01</v>
      </c>
      <c r="M394" s="132">
        <v>1259941.01</v>
      </c>
      <c r="N394" s="132">
        <v>1259941.01</v>
      </c>
      <c r="O394" s="132">
        <v>1259941.01</v>
      </c>
      <c r="P394" s="132">
        <v>1259941.01</v>
      </c>
      <c r="Q394" s="132">
        <v>1259941.01</v>
      </c>
      <c r="R394" s="127">
        <v>1259941.01</v>
      </c>
    </row>
    <row r="395" spans="1:18" ht="13.5" thickBot="1" x14ac:dyDescent="0.25">
      <c r="A395" s="136" t="s">
        <v>2141</v>
      </c>
      <c r="B395" s="134" t="s">
        <v>2019</v>
      </c>
      <c r="C395" s="134" t="s">
        <v>2078</v>
      </c>
      <c r="D395" s="130">
        <v>-291097.17</v>
      </c>
      <c r="E395" s="130">
        <v>-291097.17</v>
      </c>
      <c r="F395" s="130">
        <v>-312154.07</v>
      </c>
      <c r="G395" s="130">
        <v>-333210.96999999997</v>
      </c>
      <c r="H395" s="130">
        <v>-354267.87</v>
      </c>
      <c r="I395" s="130">
        <v>-375324.77</v>
      </c>
      <c r="J395" s="130">
        <v>-396381.67</v>
      </c>
      <c r="K395" s="130">
        <v>-417438.57</v>
      </c>
      <c r="L395" s="130">
        <v>-438495.47</v>
      </c>
      <c r="M395" s="130">
        <v>-459552.37</v>
      </c>
      <c r="N395" s="130">
        <v>-480609.27</v>
      </c>
      <c r="O395" s="130">
        <v>-501666.17</v>
      </c>
      <c r="P395" s="130">
        <v>-522723.07</v>
      </c>
      <c r="Q395" s="130">
        <v>-543779.97</v>
      </c>
      <c r="R395" s="127">
        <v>-543779.97</v>
      </c>
    </row>
    <row r="396" spans="1:18" ht="13.5" thickBot="1" x14ac:dyDescent="0.25">
      <c r="A396" s="136" t="s">
        <v>2142</v>
      </c>
      <c r="B396" s="134" t="s">
        <v>2143</v>
      </c>
      <c r="C396" s="134" t="s">
        <v>2078</v>
      </c>
      <c r="D396" s="132">
        <v>204968.21</v>
      </c>
      <c r="E396" s="132">
        <v>204968.21</v>
      </c>
      <c r="F396" s="132">
        <v>204968.21</v>
      </c>
      <c r="G396" s="132">
        <v>204968.21</v>
      </c>
      <c r="H396" s="132">
        <v>204968.21</v>
      </c>
      <c r="I396" s="132">
        <v>204968.21</v>
      </c>
      <c r="J396" s="132">
        <v>204968.21</v>
      </c>
      <c r="K396" s="132">
        <v>204968.21</v>
      </c>
      <c r="L396" s="132">
        <v>204968.21</v>
      </c>
      <c r="M396" s="132">
        <v>204968.21</v>
      </c>
      <c r="N396" s="132">
        <v>204968.21</v>
      </c>
      <c r="O396" s="132">
        <v>204968.21</v>
      </c>
      <c r="P396" s="132">
        <v>204968.21</v>
      </c>
      <c r="Q396" s="132">
        <v>204968.21</v>
      </c>
      <c r="R396" s="127">
        <v>204968.21</v>
      </c>
    </row>
    <row r="397" spans="1:18" ht="13.5" thickBot="1" x14ac:dyDescent="0.25">
      <c r="A397" s="136" t="s">
        <v>2144</v>
      </c>
      <c r="B397" s="134" t="s">
        <v>2145</v>
      </c>
      <c r="C397" s="134" t="s">
        <v>2078</v>
      </c>
      <c r="D397" s="130">
        <v>-13633.52</v>
      </c>
      <c r="E397" s="130">
        <v>-13633.52</v>
      </c>
      <c r="F397" s="130">
        <v>-17050.099999999999</v>
      </c>
      <c r="G397" s="130">
        <v>-20466.68</v>
      </c>
      <c r="H397" s="130">
        <v>-23883.26</v>
      </c>
      <c r="I397" s="130">
        <v>-27299.84</v>
      </c>
      <c r="J397" s="130">
        <v>-30716.42</v>
      </c>
      <c r="K397" s="130">
        <v>-34133</v>
      </c>
      <c r="L397" s="130">
        <v>-37549.58</v>
      </c>
      <c r="M397" s="130">
        <v>-40966.160000000003</v>
      </c>
      <c r="N397" s="130">
        <v>-44382.74</v>
      </c>
      <c r="O397" s="130">
        <v>-47799.32</v>
      </c>
      <c r="P397" s="130">
        <v>-51215.9</v>
      </c>
      <c r="Q397" s="130">
        <v>-54632.480000000003</v>
      </c>
      <c r="R397" s="127">
        <v>-54632.480000000003</v>
      </c>
    </row>
    <row r="398" spans="1:18" ht="13.5" thickBot="1" x14ac:dyDescent="0.25">
      <c r="A398" s="136" t="s">
        <v>2146</v>
      </c>
      <c r="B398" s="134" t="s">
        <v>2147</v>
      </c>
      <c r="C398" s="134" t="s">
        <v>2078</v>
      </c>
      <c r="D398" s="132">
        <v>269645.45</v>
      </c>
      <c r="E398" s="132">
        <v>269645.45</v>
      </c>
      <c r="F398" s="132">
        <v>541898.14</v>
      </c>
      <c r="G398" s="132">
        <v>603622.18000000005</v>
      </c>
      <c r="H398" s="132">
        <v>606180.37</v>
      </c>
      <c r="I398" s="132">
        <v>608762.68000000005</v>
      </c>
      <c r="J398" s="132">
        <v>615306.06000000006</v>
      </c>
      <c r="K398" s="132">
        <v>618037</v>
      </c>
      <c r="L398" s="132">
        <v>620866.25</v>
      </c>
      <c r="M398" s="132">
        <v>623729.55000000005</v>
      </c>
      <c r="N398" s="132">
        <v>627978.27</v>
      </c>
      <c r="O398" s="132">
        <v>630922.37</v>
      </c>
      <c r="P398" s="132">
        <v>633815.97</v>
      </c>
      <c r="Q398" s="132">
        <v>636819.74</v>
      </c>
      <c r="R398" s="127">
        <v>636819.74</v>
      </c>
    </row>
    <row r="399" spans="1:18" ht="13.5" thickBot="1" x14ac:dyDescent="0.25">
      <c r="A399" s="136" t="s">
        <v>2148</v>
      </c>
      <c r="B399" s="134" t="s">
        <v>2149</v>
      </c>
      <c r="C399" s="134" t="s">
        <v>2078</v>
      </c>
      <c r="D399" s="130">
        <v>91090.29</v>
      </c>
      <c r="E399" s="130">
        <v>91090.29</v>
      </c>
      <c r="F399" s="130">
        <v>91090.29</v>
      </c>
      <c r="G399" s="130">
        <v>91090.29</v>
      </c>
      <c r="H399" s="130">
        <v>91090.29</v>
      </c>
      <c r="I399" s="130">
        <v>91090.29</v>
      </c>
      <c r="J399" s="130">
        <v>91090.29</v>
      </c>
      <c r="K399" s="130">
        <v>91090.29</v>
      </c>
      <c r="L399" s="130">
        <v>91090.29</v>
      </c>
      <c r="M399" s="130">
        <v>91090.29</v>
      </c>
      <c r="N399" s="130">
        <v>91090.29</v>
      </c>
      <c r="O399" s="130">
        <v>91090.29</v>
      </c>
      <c r="P399" s="130">
        <v>91090.29</v>
      </c>
      <c r="Q399" s="130">
        <v>91090.29</v>
      </c>
      <c r="R399" s="127">
        <v>91090.29</v>
      </c>
    </row>
    <row r="400" spans="1:18" ht="13.5" thickBot="1" x14ac:dyDescent="0.25">
      <c r="A400" s="136" t="s">
        <v>2150</v>
      </c>
      <c r="B400" s="134" t="s">
        <v>2151</v>
      </c>
      <c r="C400" s="134" t="s">
        <v>2078</v>
      </c>
      <c r="D400" s="132">
        <v>-9091.7999999999993</v>
      </c>
      <c r="E400" s="132">
        <v>-9091.7999999999993</v>
      </c>
      <c r="F400" s="132">
        <v>-10610.29</v>
      </c>
      <c r="G400" s="132">
        <v>-12128.78</v>
      </c>
      <c r="H400" s="132">
        <v>-13647.27</v>
      </c>
      <c r="I400" s="132">
        <v>-15165.76</v>
      </c>
      <c r="J400" s="132">
        <v>-16684.25</v>
      </c>
      <c r="K400" s="132">
        <v>-18202.740000000002</v>
      </c>
      <c r="L400" s="132">
        <v>-19721.23</v>
      </c>
      <c r="M400" s="132">
        <v>-21239.72</v>
      </c>
      <c r="N400" s="132">
        <v>-22758.21</v>
      </c>
      <c r="O400" s="132">
        <v>-24276.7</v>
      </c>
      <c r="P400" s="132">
        <v>-25795.19</v>
      </c>
      <c r="Q400" s="132">
        <v>-27313.68</v>
      </c>
      <c r="R400" s="127">
        <v>-27313.68</v>
      </c>
    </row>
    <row r="401" spans="1:18" ht="13.5" thickBot="1" x14ac:dyDescent="0.25">
      <c r="A401" s="136" t="s">
        <v>2148</v>
      </c>
      <c r="B401" s="134" t="s">
        <v>2152</v>
      </c>
      <c r="C401" s="134" t="s">
        <v>2078</v>
      </c>
      <c r="D401" s="130">
        <v>182108.56</v>
      </c>
      <c r="E401" s="130">
        <v>182108.56</v>
      </c>
      <c r="F401" s="130">
        <v>182108.56</v>
      </c>
      <c r="G401" s="130">
        <v>182108.56</v>
      </c>
      <c r="H401" s="130">
        <v>182108.56</v>
      </c>
      <c r="I401" s="130">
        <v>182108.56</v>
      </c>
      <c r="J401" s="130">
        <v>182108.56</v>
      </c>
      <c r="K401" s="130">
        <v>182108.56</v>
      </c>
      <c r="L401" s="130">
        <v>182108.56</v>
      </c>
      <c r="M401" s="130">
        <v>182108.56</v>
      </c>
      <c r="N401" s="130">
        <v>182108.56</v>
      </c>
      <c r="O401" s="130">
        <v>182108.56</v>
      </c>
      <c r="P401" s="130">
        <v>182108.56</v>
      </c>
      <c r="Q401" s="130">
        <v>182108.56</v>
      </c>
      <c r="R401" s="127">
        <v>182108.56</v>
      </c>
    </row>
    <row r="402" spans="1:18" ht="13.5" thickBot="1" x14ac:dyDescent="0.25">
      <c r="A402" s="136" t="s">
        <v>2150</v>
      </c>
      <c r="B402" s="134" t="s">
        <v>2153</v>
      </c>
      <c r="C402" s="134" t="s">
        <v>2078</v>
      </c>
      <c r="D402" s="132">
        <v>-18367.52</v>
      </c>
      <c r="E402" s="132">
        <v>-18367.52</v>
      </c>
      <c r="F402" s="132">
        <v>-21399.759999999998</v>
      </c>
      <c r="G402" s="132">
        <v>-24432</v>
      </c>
      <c r="H402" s="132">
        <v>-27464.240000000002</v>
      </c>
      <c r="I402" s="132">
        <v>-30496.48</v>
      </c>
      <c r="J402" s="132">
        <v>-33528.720000000001</v>
      </c>
      <c r="K402" s="132">
        <v>-36560.959999999999</v>
      </c>
      <c r="L402" s="132">
        <v>-39593.199999999997</v>
      </c>
      <c r="M402" s="132">
        <v>-42625.440000000002</v>
      </c>
      <c r="N402" s="132">
        <v>-45657.68</v>
      </c>
      <c r="O402" s="132">
        <v>-48689.919999999998</v>
      </c>
      <c r="P402" s="132">
        <v>-51722.16</v>
      </c>
      <c r="Q402" s="132">
        <v>-54754.400000000001</v>
      </c>
      <c r="R402" s="127">
        <v>-54754.400000000001</v>
      </c>
    </row>
    <row r="403" spans="1:18" ht="13.5" thickBot="1" x14ac:dyDescent="0.25">
      <c r="A403" s="136" t="s">
        <v>2367</v>
      </c>
      <c r="B403" s="134" t="s">
        <v>2368</v>
      </c>
      <c r="C403" s="134" t="s">
        <v>2078</v>
      </c>
      <c r="D403" s="163"/>
      <c r="E403" s="130">
        <v>0</v>
      </c>
      <c r="F403" s="130">
        <v>0</v>
      </c>
      <c r="G403" s="130">
        <v>0</v>
      </c>
      <c r="H403" s="130">
        <v>0</v>
      </c>
      <c r="I403" s="130">
        <v>0</v>
      </c>
      <c r="J403" s="130">
        <v>0</v>
      </c>
      <c r="K403" s="130">
        <v>1064.3499999999999</v>
      </c>
      <c r="L403" s="130">
        <v>12547.36</v>
      </c>
      <c r="M403" s="130">
        <v>12818.13</v>
      </c>
      <c r="N403" s="130">
        <v>40370.79</v>
      </c>
      <c r="O403" s="130">
        <v>424326.53</v>
      </c>
      <c r="P403" s="130">
        <v>638378.03</v>
      </c>
      <c r="Q403" s="130">
        <v>1023406.57</v>
      </c>
      <c r="R403" s="127">
        <v>1023406.57</v>
      </c>
    </row>
    <row r="404" spans="1:18" ht="13.5" thickBot="1" x14ac:dyDescent="0.25">
      <c r="A404" s="136" t="s">
        <v>2369</v>
      </c>
      <c r="B404" s="134" t="s">
        <v>2370</v>
      </c>
      <c r="C404" s="134" t="s">
        <v>2078</v>
      </c>
      <c r="D404" s="164"/>
      <c r="E404" s="132">
        <v>0</v>
      </c>
      <c r="F404" s="132">
        <v>0</v>
      </c>
      <c r="G404" s="132">
        <v>0</v>
      </c>
      <c r="H404" s="132">
        <v>0</v>
      </c>
      <c r="I404" s="132">
        <v>0</v>
      </c>
      <c r="J404" s="132">
        <v>0</v>
      </c>
      <c r="K404" s="132">
        <v>0</v>
      </c>
      <c r="L404" s="132">
        <v>0</v>
      </c>
      <c r="M404" s="132">
        <v>0</v>
      </c>
      <c r="N404" s="132">
        <v>0</v>
      </c>
      <c r="O404" s="132">
        <v>0</v>
      </c>
      <c r="P404" s="132">
        <v>-10639.63</v>
      </c>
      <c r="Q404" s="132">
        <v>-27762.97</v>
      </c>
      <c r="R404" s="127">
        <v>-27762.97</v>
      </c>
    </row>
    <row r="405" spans="1:18" ht="13.5" thickBot="1" x14ac:dyDescent="0.25">
      <c r="A405" s="136" t="s">
        <v>2371</v>
      </c>
      <c r="B405" s="134" t="s">
        <v>2372</v>
      </c>
      <c r="C405" s="134" t="s">
        <v>2078</v>
      </c>
      <c r="D405" s="163"/>
      <c r="E405" s="130">
        <v>0</v>
      </c>
      <c r="F405" s="130">
        <v>0</v>
      </c>
      <c r="G405" s="130">
        <v>0</v>
      </c>
      <c r="H405" s="130">
        <v>0</v>
      </c>
      <c r="I405" s="130">
        <v>0</v>
      </c>
      <c r="J405" s="130">
        <v>0</v>
      </c>
      <c r="K405" s="130">
        <v>314268.24</v>
      </c>
      <c r="L405" s="130">
        <v>487607.2</v>
      </c>
      <c r="M405" s="130">
        <v>595129.11</v>
      </c>
      <c r="N405" s="130">
        <v>775086.18</v>
      </c>
      <c r="O405" s="130">
        <v>634145.18999999994</v>
      </c>
      <c r="P405" s="130">
        <v>762025.02</v>
      </c>
      <c r="Q405" s="130">
        <v>666679.24</v>
      </c>
      <c r="R405" s="127">
        <v>666679.24</v>
      </c>
    </row>
    <row r="406" spans="1:18" ht="13.5" thickBot="1" x14ac:dyDescent="0.25">
      <c r="A406" s="136" t="s">
        <v>2373</v>
      </c>
      <c r="B406" s="134" t="s">
        <v>2374</v>
      </c>
      <c r="C406" s="134" t="s">
        <v>2078</v>
      </c>
      <c r="D406" s="164"/>
      <c r="E406" s="132">
        <v>0</v>
      </c>
      <c r="F406" s="132">
        <v>0</v>
      </c>
      <c r="G406" s="132">
        <v>0</v>
      </c>
      <c r="H406" s="132">
        <v>0</v>
      </c>
      <c r="I406" s="132">
        <v>0</v>
      </c>
      <c r="J406" s="132">
        <v>0</v>
      </c>
      <c r="K406" s="132">
        <v>0</v>
      </c>
      <c r="L406" s="132">
        <v>0</v>
      </c>
      <c r="M406" s="132">
        <v>0</v>
      </c>
      <c r="N406" s="132">
        <v>0</v>
      </c>
      <c r="O406" s="132">
        <v>0</v>
      </c>
      <c r="P406" s="132">
        <v>-12700.42</v>
      </c>
      <c r="Q406" s="132">
        <v>-23749.48</v>
      </c>
      <c r="R406" s="127">
        <v>-23749.48</v>
      </c>
    </row>
    <row r="407" spans="1:18" ht="13.5" thickBot="1" x14ac:dyDescent="0.25">
      <c r="A407" s="136" t="s">
        <v>2375</v>
      </c>
      <c r="B407" s="134" t="s">
        <v>2376</v>
      </c>
      <c r="C407" s="134" t="s">
        <v>2078</v>
      </c>
      <c r="D407" s="163"/>
      <c r="E407" s="130">
        <v>0</v>
      </c>
      <c r="F407" s="130">
        <v>0</v>
      </c>
      <c r="G407" s="130">
        <v>0</v>
      </c>
      <c r="H407" s="130">
        <v>0</v>
      </c>
      <c r="I407" s="130">
        <v>0</v>
      </c>
      <c r="J407" s="130">
        <v>0</v>
      </c>
      <c r="K407" s="130">
        <v>167504.18</v>
      </c>
      <c r="L407" s="130">
        <v>766751.54</v>
      </c>
      <c r="M407" s="130">
        <v>771562.12</v>
      </c>
      <c r="N407" s="130">
        <v>873746.9</v>
      </c>
      <c r="O407" s="130">
        <v>1976115.19</v>
      </c>
      <c r="P407" s="130">
        <v>1986218.65</v>
      </c>
      <c r="Q407" s="130">
        <v>2106085.5099999998</v>
      </c>
      <c r="R407" s="127">
        <v>2106085.5099999998</v>
      </c>
    </row>
    <row r="408" spans="1:18" ht="13.5" thickBot="1" x14ac:dyDescent="0.25">
      <c r="A408" s="136" t="s">
        <v>2377</v>
      </c>
      <c r="B408" s="134" t="s">
        <v>2378</v>
      </c>
      <c r="C408" s="134" t="s">
        <v>2078</v>
      </c>
      <c r="D408" s="164"/>
      <c r="E408" s="132">
        <v>0</v>
      </c>
      <c r="F408" s="132">
        <v>0</v>
      </c>
      <c r="G408" s="132">
        <v>0</v>
      </c>
      <c r="H408" s="132">
        <v>0</v>
      </c>
      <c r="I408" s="132">
        <v>0</v>
      </c>
      <c r="J408" s="132">
        <v>0</v>
      </c>
      <c r="K408" s="132">
        <v>52998.68</v>
      </c>
      <c r="L408" s="132">
        <v>64517.61</v>
      </c>
      <c r="M408" s="132">
        <v>548946.79</v>
      </c>
      <c r="N408" s="132">
        <v>353716.8</v>
      </c>
      <c r="O408" s="132">
        <v>355373.83</v>
      </c>
      <c r="P408" s="132">
        <v>359237.68</v>
      </c>
      <c r="Q408" s="132">
        <v>365059.33</v>
      </c>
      <c r="R408" s="127">
        <v>365059.33</v>
      </c>
    </row>
    <row r="409" spans="1:18" ht="13.5" thickBot="1" x14ac:dyDescent="0.25">
      <c r="A409" s="136" t="s">
        <v>2379</v>
      </c>
      <c r="B409" s="134" t="s">
        <v>2380</v>
      </c>
      <c r="C409" s="134" t="s">
        <v>2078</v>
      </c>
      <c r="D409" s="163"/>
      <c r="E409" s="130">
        <v>0</v>
      </c>
      <c r="F409" s="130">
        <v>0</v>
      </c>
      <c r="G409" s="130">
        <v>0</v>
      </c>
      <c r="H409" s="130">
        <v>0</v>
      </c>
      <c r="I409" s="130">
        <v>0</v>
      </c>
      <c r="J409" s="130">
        <v>0</v>
      </c>
      <c r="K409" s="130">
        <v>0</v>
      </c>
      <c r="L409" s="130">
        <v>0</v>
      </c>
      <c r="M409" s="130">
        <v>0</v>
      </c>
      <c r="N409" s="130">
        <v>165540.01999999999</v>
      </c>
      <c r="O409" s="130">
        <v>166356.18</v>
      </c>
      <c r="P409" s="130">
        <v>168259.27</v>
      </c>
      <c r="Q409" s="130">
        <v>171126.64</v>
      </c>
      <c r="R409" s="127">
        <v>171126.64</v>
      </c>
    </row>
    <row r="410" spans="1:18" ht="13.5" thickBot="1" x14ac:dyDescent="0.25">
      <c r="A410" s="136" t="s">
        <v>198</v>
      </c>
      <c r="B410" s="134" t="s">
        <v>1048</v>
      </c>
      <c r="C410" s="134" t="s">
        <v>2078</v>
      </c>
      <c r="D410" s="132">
        <v>-0.02</v>
      </c>
      <c r="E410" s="132">
        <v>-0.02</v>
      </c>
      <c r="F410" s="132">
        <v>-0.02</v>
      </c>
      <c r="G410" s="132">
        <v>-0.02</v>
      </c>
      <c r="H410" s="132">
        <v>-0.02</v>
      </c>
      <c r="I410" s="132">
        <v>-0.02</v>
      </c>
      <c r="J410" s="132">
        <v>-0.02</v>
      </c>
      <c r="K410" s="132">
        <v>-0.02</v>
      </c>
      <c r="L410" s="132">
        <v>-0.02</v>
      </c>
      <c r="M410" s="132">
        <v>-0.02</v>
      </c>
      <c r="N410" s="132">
        <v>-0.02</v>
      </c>
      <c r="O410" s="132">
        <v>-0.02</v>
      </c>
      <c r="P410" s="132">
        <v>-0.02</v>
      </c>
      <c r="Q410" s="132">
        <v>-0.02</v>
      </c>
      <c r="R410" s="127">
        <v>-0.02</v>
      </c>
    </row>
    <row r="411" spans="1:18" ht="13.5" thickBot="1" x14ac:dyDescent="0.25">
      <c r="A411" s="136" t="s">
        <v>2381</v>
      </c>
      <c r="B411" s="134" t="s">
        <v>2382</v>
      </c>
      <c r="C411" s="134" t="s">
        <v>2078</v>
      </c>
      <c r="D411" s="163"/>
      <c r="E411" s="130">
        <v>0</v>
      </c>
      <c r="F411" s="130">
        <v>0</v>
      </c>
      <c r="G411" s="130">
        <v>0</v>
      </c>
      <c r="H411" s="130">
        <v>0</v>
      </c>
      <c r="I411" s="130">
        <v>0</v>
      </c>
      <c r="J411" s="130">
        <v>0</v>
      </c>
      <c r="K411" s="130">
        <v>0</v>
      </c>
      <c r="L411" s="130">
        <v>0</v>
      </c>
      <c r="M411" s="130">
        <v>0</v>
      </c>
      <c r="N411" s="130">
        <v>0</v>
      </c>
      <c r="O411" s="130">
        <v>0</v>
      </c>
      <c r="P411" s="130">
        <v>0</v>
      </c>
      <c r="Q411" s="130">
        <v>-191759</v>
      </c>
      <c r="R411" s="127">
        <v>-191759</v>
      </c>
    </row>
    <row r="412" spans="1:18" ht="13.5" thickBot="1" x14ac:dyDescent="0.25">
      <c r="A412" s="136" t="s">
        <v>2383</v>
      </c>
      <c r="B412" s="134" t="s">
        <v>2384</v>
      </c>
      <c r="C412" s="134" t="s">
        <v>2078</v>
      </c>
      <c r="D412" s="164"/>
      <c r="E412" s="132">
        <v>0</v>
      </c>
      <c r="F412" s="132">
        <v>0</v>
      </c>
      <c r="G412" s="132">
        <v>0</v>
      </c>
      <c r="H412" s="132">
        <v>0</v>
      </c>
      <c r="I412" s="132">
        <v>0</v>
      </c>
      <c r="J412" s="132">
        <v>0</v>
      </c>
      <c r="K412" s="132">
        <v>0</v>
      </c>
      <c r="L412" s="132">
        <v>0</v>
      </c>
      <c r="M412" s="132">
        <v>0</v>
      </c>
      <c r="N412" s="132">
        <v>0</v>
      </c>
      <c r="O412" s="132">
        <v>0</v>
      </c>
      <c r="P412" s="132">
        <v>0</v>
      </c>
      <c r="Q412" s="132">
        <v>0</v>
      </c>
      <c r="R412" s="127">
        <v>0</v>
      </c>
    </row>
    <row r="413" spans="1:18" ht="13.5" thickBot="1" x14ac:dyDescent="0.25">
      <c r="A413" s="136" t="s">
        <v>199</v>
      </c>
      <c r="B413" s="134" t="s">
        <v>1047</v>
      </c>
      <c r="C413" s="134" t="s">
        <v>2078</v>
      </c>
      <c r="D413" s="130">
        <v>-5571.84</v>
      </c>
      <c r="E413" s="130">
        <v>-5571.84</v>
      </c>
      <c r="F413" s="130">
        <v>-17862.580000000002</v>
      </c>
      <c r="G413" s="130">
        <v>-24759.919999999998</v>
      </c>
      <c r="H413" s="130">
        <v>-2760.7</v>
      </c>
      <c r="I413" s="130">
        <v>14255.58</v>
      </c>
      <c r="J413" s="130">
        <v>36378.25</v>
      </c>
      <c r="K413" s="130">
        <v>17871.650000000001</v>
      </c>
      <c r="L413" s="130">
        <v>22662.63</v>
      </c>
      <c r="M413" s="130">
        <v>7901.84</v>
      </c>
      <c r="N413" s="130">
        <v>10724.07</v>
      </c>
      <c r="O413" s="130">
        <v>-1230.99</v>
      </c>
      <c r="P413" s="130">
        <v>-1078.8699999999999</v>
      </c>
      <c r="Q413" s="130">
        <v>-10616.47</v>
      </c>
      <c r="R413" s="127">
        <v>-10616.47</v>
      </c>
    </row>
    <row r="414" spans="1:18" ht="13.5" thickBot="1" x14ac:dyDescent="0.25">
      <c r="A414" s="136" t="s">
        <v>200</v>
      </c>
      <c r="B414" s="134" t="s">
        <v>1046</v>
      </c>
      <c r="C414" s="134" t="s">
        <v>2078</v>
      </c>
      <c r="D414" s="132">
        <v>0</v>
      </c>
      <c r="E414" s="132">
        <v>0</v>
      </c>
      <c r="F414" s="132">
        <v>0</v>
      </c>
      <c r="G414" s="132">
        <v>0</v>
      </c>
      <c r="H414" s="132">
        <v>0</v>
      </c>
      <c r="I414" s="132">
        <v>0</v>
      </c>
      <c r="J414" s="132">
        <v>0</v>
      </c>
      <c r="K414" s="132">
        <v>0</v>
      </c>
      <c r="L414" s="132">
        <v>0</v>
      </c>
      <c r="M414" s="132">
        <v>0</v>
      </c>
      <c r="N414" s="132">
        <v>0</v>
      </c>
      <c r="O414" s="132">
        <v>0</v>
      </c>
      <c r="P414" s="132">
        <v>0</v>
      </c>
      <c r="Q414" s="132">
        <v>0</v>
      </c>
      <c r="R414" s="127">
        <v>0</v>
      </c>
    </row>
    <row r="415" spans="1:18" ht="13.5" thickBot="1" x14ac:dyDescent="0.25">
      <c r="A415" s="135" t="s">
        <v>1467</v>
      </c>
      <c r="B415" s="134" t="s">
        <v>2385</v>
      </c>
      <c r="C415" s="142"/>
      <c r="D415" s="130">
        <v>5436162.2000000002</v>
      </c>
      <c r="E415" s="130">
        <v>5436162.2000000002</v>
      </c>
      <c r="F415" s="130">
        <v>4907411.25</v>
      </c>
      <c r="G415" s="130">
        <v>4903161.91</v>
      </c>
      <c r="H415" s="130">
        <v>7000743.9800000004</v>
      </c>
      <c r="I415" s="130">
        <v>9151649.9100000001</v>
      </c>
      <c r="J415" s="130">
        <v>8599477.7699999996</v>
      </c>
      <c r="K415" s="130">
        <v>9471954.5299999993</v>
      </c>
      <c r="L415" s="130">
        <v>10188819.720000001</v>
      </c>
      <c r="M415" s="130">
        <v>12501481.27</v>
      </c>
      <c r="N415" s="130">
        <v>17718879.510000002</v>
      </c>
      <c r="O415" s="130">
        <v>19514203.579999998</v>
      </c>
      <c r="P415" s="130">
        <v>23100204.800000001</v>
      </c>
      <c r="Q415" s="130">
        <v>25263321.809999999</v>
      </c>
      <c r="R415" s="127">
        <v>25263321.809999999</v>
      </c>
    </row>
    <row r="416" spans="1:18" ht="13.5" thickBot="1" x14ac:dyDescent="0.25">
      <c r="A416" s="136" t="s">
        <v>1468</v>
      </c>
      <c r="B416" s="134" t="s">
        <v>1469</v>
      </c>
      <c r="C416" s="134" t="s">
        <v>2078</v>
      </c>
      <c r="D416" s="132">
        <v>309011.15999999997</v>
      </c>
      <c r="E416" s="132">
        <v>309011.15999999997</v>
      </c>
      <c r="F416" s="132">
        <v>319295.61</v>
      </c>
      <c r="G416" s="132">
        <v>322977.28000000003</v>
      </c>
      <c r="H416" s="132">
        <v>326938.01</v>
      </c>
      <c r="I416" s="132">
        <v>336965.15</v>
      </c>
      <c r="J416" s="132">
        <v>375668.76</v>
      </c>
      <c r="K416" s="132">
        <v>507888.04</v>
      </c>
      <c r="L416" s="132">
        <v>569149.13</v>
      </c>
      <c r="M416" s="132">
        <v>684478.14</v>
      </c>
      <c r="N416" s="132">
        <v>793891.76</v>
      </c>
      <c r="O416" s="132">
        <v>965954.75</v>
      </c>
      <c r="P416" s="132">
        <v>1303335.82</v>
      </c>
      <c r="Q416" s="132">
        <v>1223188.93</v>
      </c>
      <c r="R416" s="127">
        <v>1223188.93</v>
      </c>
    </row>
    <row r="417" spans="1:25" ht="13.5" thickBot="1" x14ac:dyDescent="0.25">
      <c r="A417" s="136" t="s">
        <v>201</v>
      </c>
      <c r="B417" s="134" t="s">
        <v>1045</v>
      </c>
      <c r="C417" s="134" t="s">
        <v>2078</v>
      </c>
      <c r="D417" s="130">
        <v>0</v>
      </c>
      <c r="E417" s="130">
        <v>0</v>
      </c>
      <c r="F417" s="130">
        <v>-523701.75</v>
      </c>
      <c r="G417" s="130">
        <v>-380023.65</v>
      </c>
      <c r="H417" s="130">
        <v>1434977.82</v>
      </c>
      <c r="I417" s="130">
        <v>1263800.17</v>
      </c>
      <c r="J417" s="130">
        <v>394596.76</v>
      </c>
      <c r="K417" s="130">
        <v>1819751.62</v>
      </c>
      <c r="L417" s="130">
        <v>1284690.3500000001</v>
      </c>
      <c r="M417" s="130">
        <v>688731.59</v>
      </c>
      <c r="N417" s="130">
        <v>2289092.79</v>
      </c>
      <c r="O417" s="130">
        <v>1731798.12</v>
      </c>
      <c r="P417" s="130">
        <v>1462461.33</v>
      </c>
      <c r="Q417" s="130">
        <v>455946.35</v>
      </c>
      <c r="R417" s="127">
        <v>455946.35</v>
      </c>
    </row>
    <row r="418" spans="1:25" ht="13.5" thickBot="1" x14ac:dyDescent="0.25">
      <c r="A418" s="136" t="s">
        <v>202</v>
      </c>
      <c r="B418" s="134" t="s">
        <v>1044</v>
      </c>
      <c r="C418" s="134" t="s">
        <v>2078</v>
      </c>
      <c r="D418" s="132">
        <v>398385.15</v>
      </c>
      <c r="E418" s="132">
        <v>398385.15</v>
      </c>
      <c r="F418" s="132">
        <v>335507.3</v>
      </c>
      <c r="G418" s="132">
        <v>277583.76</v>
      </c>
      <c r="H418" s="132">
        <v>291459.42</v>
      </c>
      <c r="I418" s="132">
        <v>254788.11</v>
      </c>
      <c r="J418" s="132">
        <v>230400.01</v>
      </c>
      <c r="K418" s="132">
        <v>221869.46</v>
      </c>
      <c r="L418" s="132">
        <v>207664.43</v>
      </c>
      <c r="M418" s="132">
        <v>193927.79</v>
      </c>
      <c r="N418" s="132">
        <v>179522.41</v>
      </c>
      <c r="O418" s="132">
        <v>155728.94</v>
      </c>
      <c r="P418" s="132">
        <v>118157.56</v>
      </c>
      <c r="Q418" s="132">
        <v>61027.4</v>
      </c>
      <c r="R418" s="127">
        <v>61027.4</v>
      </c>
    </row>
    <row r="419" spans="1:25" ht="13.5" thickBot="1" x14ac:dyDescent="0.25">
      <c r="A419" s="136" t="s">
        <v>203</v>
      </c>
      <c r="B419" s="134" t="s">
        <v>1043</v>
      </c>
      <c r="C419" s="134" t="s">
        <v>2078</v>
      </c>
      <c r="D419" s="130">
        <v>0</v>
      </c>
      <c r="E419" s="130">
        <v>0</v>
      </c>
      <c r="F419" s="130">
        <v>984.78</v>
      </c>
      <c r="G419" s="130">
        <v>1266.0999999999999</v>
      </c>
      <c r="H419" s="130">
        <v>0</v>
      </c>
      <c r="I419" s="130">
        <v>-2033.54</v>
      </c>
      <c r="J419" s="130">
        <v>-2033.28</v>
      </c>
      <c r="K419" s="130">
        <v>0</v>
      </c>
      <c r="L419" s="130">
        <v>12611</v>
      </c>
      <c r="M419" s="130">
        <v>12611</v>
      </c>
      <c r="N419" s="130">
        <v>0</v>
      </c>
      <c r="O419" s="130">
        <v>-619.82000000000005</v>
      </c>
      <c r="P419" s="130">
        <v>-1387.34</v>
      </c>
      <c r="Q419" s="130">
        <v>-5</v>
      </c>
      <c r="R419" s="127">
        <v>-5</v>
      </c>
    </row>
    <row r="420" spans="1:25" ht="13.5" thickBot="1" x14ac:dyDescent="0.25">
      <c r="A420" s="136" t="s">
        <v>204</v>
      </c>
      <c r="B420" s="134" t="s">
        <v>1042</v>
      </c>
      <c r="C420" s="134" t="s">
        <v>2078</v>
      </c>
      <c r="D420" s="132">
        <v>0</v>
      </c>
      <c r="E420" s="132">
        <v>0</v>
      </c>
      <c r="F420" s="132">
        <v>0</v>
      </c>
      <c r="G420" s="132">
        <v>0</v>
      </c>
      <c r="H420" s="132">
        <v>0</v>
      </c>
      <c r="I420" s="132">
        <v>0</v>
      </c>
      <c r="J420" s="132">
        <v>0</v>
      </c>
      <c r="K420" s="132">
        <v>0</v>
      </c>
      <c r="L420" s="132">
        <v>0</v>
      </c>
      <c r="M420" s="132">
        <v>0</v>
      </c>
      <c r="N420" s="132">
        <v>0</v>
      </c>
      <c r="O420" s="132">
        <v>0</v>
      </c>
      <c r="P420" s="132">
        <v>0</v>
      </c>
      <c r="Q420" s="132">
        <v>0</v>
      </c>
      <c r="R420" s="127">
        <v>0</v>
      </c>
    </row>
    <row r="421" spans="1:25" ht="15.75" thickBot="1" x14ac:dyDescent="0.3">
      <c r="A421" s="136" t="s">
        <v>205</v>
      </c>
      <c r="B421" s="134" t="s">
        <v>1041</v>
      </c>
      <c r="C421" s="134" t="s">
        <v>2078</v>
      </c>
      <c r="D421" s="130">
        <v>992832.68</v>
      </c>
      <c r="E421" s="130">
        <v>992832.68</v>
      </c>
      <c r="F421" s="130">
        <v>992832.68</v>
      </c>
      <c r="G421" s="130">
        <v>997512.84</v>
      </c>
      <c r="H421" s="130">
        <v>997512.84</v>
      </c>
      <c r="I421" s="130">
        <v>1025279.6</v>
      </c>
      <c r="J421" s="130">
        <v>1025279.6</v>
      </c>
      <c r="K421" s="130">
        <v>1025279.6</v>
      </c>
      <c r="L421" s="130">
        <v>1030675.38</v>
      </c>
      <c r="M421" s="130">
        <v>1044637.62</v>
      </c>
      <c r="N421" s="130">
        <v>1044637.62</v>
      </c>
      <c r="O421" s="130">
        <v>1044637.62</v>
      </c>
      <c r="P421" s="130">
        <v>1044637.62</v>
      </c>
      <c r="Q421" s="130">
        <v>1044637.62</v>
      </c>
      <c r="R421" s="127">
        <v>1044637.62</v>
      </c>
      <c r="Y421" s="174" t="s">
        <v>2386</v>
      </c>
    </row>
    <row r="422" spans="1:25" ht="15.75" thickBot="1" x14ac:dyDescent="0.3">
      <c r="A422" s="136" t="s">
        <v>206</v>
      </c>
      <c r="B422" s="134" t="s">
        <v>1040</v>
      </c>
      <c r="C422" s="134" t="s">
        <v>2078</v>
      </c>
      <c r="D422" s="132">
        <v>-816709.93</v>
      </c>
      <c r="E422" s="132">
        <v>-816709.93</v>
      </c>
      <c r="F422" s="132">
        <v>-822213.88</v>
      </c>
      <c r="G422" s="132">
        <v>-827692.93</v>
      </c>
      <c r="H422" s="132">
        <v>-833288.99</v>
      </c>
      <c r="I422" s="132">
        <v>-838885.05</v>
      </c>
      <c r="J422" s="132">
        <v>-845211.81</v>
      </c>
      <c r="K422" s="132">
        <v>-851538.57</v>
      </c>
      <c r="L422" s="132">
        <v>-857865.33</v>
      </c>
      <c r="M422" s="132">
        <v>-864346.26</v>
      </c>
      <c r="N422" s="132">
        <v>-871237.84</v>
      </c>
      <c r="O422" s="132">
        <v>-878129.42</v>
      </c>
      <c r="P422" s="132">
        <v>-885021</v>
      </c>
      <c r="Q422" s="132">
        <v>-891912.58</v>
      </c>
      <c r="R422" s="127">
        <v>-891912.58</v>
      </c>
      <c r="Y422" s="174" t="s">
        <v>2387</v>
      </c>
    </row>
    <row r="423" spans="1:25" ht="15.75" thickBot="1" x14ac:dyDescent="0.3">
      <c r="A423" s="136" t="s">
        <v>1470</v>
      </c>
      <c r="B423" s="134" t="s">
        <v>1471</v>
      </c>
      <c r="C423" s="134" t="s">
        <v>2078</v>
      </c>
      <c r="D423" s="130">
        <v>0</v>
      </c>
      <c r="E423" s="130">
        <v>0</v>
      </c>
      <c r="F423" s="130">
        <v>0</v>
      </c>
      <c r="G423" s="130">
        <v>0</v>
      </c>
      <c r="H423" s="130">
        <v>0</v>
      </c>
      <c r="I423" s="130">
        <v>0</v>
      </c>
      <c r="J423" s="130">
        <v>0</v>
      </c>
      <c r="K423" s="130">
        <v>0</v>
      </c>
      <c r="L423" s="130">
        <v>0</v>
      </c>
      <c r="M423" s="130">
        <v>0</v>
      </c>
      <c r="N423" s="130">
        <v>0</v>
      </c>
      <c r="O423" s="130">
        <v>0</v>
      </c>
      <c r="P423" s="130">
        <v>0</v>
      </c>
      <c r="Q423" s="130">
        <v>0</v>
      </c>
      <c r="R423" s="127">
        <v>0</v>
      </c>
      <c r="T423" s="175" t="s">
        <v>2021</v>
      </c>
      <c r="U423" s="175" t="s">
        <v>1039</v>
      </c>
      <c r="V423" s="175" t="s">
        <v>1038</v>
      </c>
      <c r="W423" s="175" t="s">
        <v>1037</v>
      </c>
      <c r="X423" s="175" t="s">
        <v>1036</v>
      </c>
      <c r="Y423" s="167" t="s">
        <v>2388</v>
      </c>
    </row>
    <row r="424" spans="1:25" ht="13.5" thickBot="1" x14ac:dyDescent="0.25">
      <c r="A424" s="173" t="s">
        <v>2020</v>
      </c>
      <c r="B424" s="134" t="s">
        <v>2021</v>
      </c>
      <c r="C424" s="134" t="s">
        <v>2078</v>
      </c>
      <c r="D424" s="132">
        <v>4493294.72</v>
      </c>
      <c r="E424" s="132">
        <v>4493294.72</v>
      </c>
      <c r="F424" s="132">
        <v>4549044.62</v>
      </c>
      <c r="G424" s="132">
        <v>4459563.1500000004</v>
      </c>
      <c r="H424" s="132">
        <v>4734856.05</v>
      </c>
      <c r="I424" s="132">
        <v>7066835.2199999997</v>
      </c>
      <c r="J424" s="132">
        <v>7352087.5999999996</v>
      </c>
      <c r="K424" s="132">
        <v>6648506.0199999996</v>
      </c>
      <c r="L424" s="132">
        <v>7837372.54</v>
      </c>
      <c r="M424" s="132">
        <v>10609558.460000001</v>
      </c>
      <c r="N424" s="132">
        <v>14067565.119999999</v>
      </c>
      <c r="O424" s="132">
        <v>16223699.890000001</v>
      </c>
      <c r="P424" s="132">
        <v>19698203.559999999</v>
      </c>
      <c r="Q424" s="132">
        <v>23012113.41</v>
      </c>
      <c r="R424" s="127">
        <v>23012113.41</v>
      </c>
      <c r="S424" s="168">
        <v>43435</v>
      </c>
      <c r="T424" s="170">
        <f>$D$424</f>
        <v>4493294.72</v>
      </c>
      <c r="U424" s="170">
        <f>$D$425</f>
        <v>3229364.99</v>
      </c>
      <c r="V424" s="170">
        <f>$D$426</f>
        <v>-3170016.57</v>
      </c>
      <c r="W424" s="170">
        <f>$D$427</f>
        <v>2722.5</v>
      </c>
      <c r="X424" s="170">
        <f>$D$428</f>
        <v>-2722.5</v>
      </c>
      <c r="Y424" s="170">
        <f>SUM(T424:X424)</f>
        <v>4552643.1400000006</v>
      </c>
    </row>
    <row r="425" spans="1:25" ht="13.5" thickBot="1" x14ac:dyDescent="0.25">
      <c r="A425" s="173" t="s">
        <v>207</v>
      </c>
      <c r="B425" s="134" t="s">
        <v>1039</v>
      </c>
      <c r="C425" s="134" t="s">
        <v>2078</v>
      </c>
      <c r="D425" s="130">
        <v>3229364.99</v>
      </c>
      <c r="E425" s="130">
        <v>3229364.99</v>
      </c>
      <c r="F425" s="130">
        <v>3229364.99</v>
      </c>
      <c r="G425" s="130">
        <v>3229364.99</v>
      </c>
      <c r="H425" s="130">
        <v>3229364.99</v>
      </c>
      <c r="I425" s="130">
        <v>3229662.94</v>
      </c>
      <c r="J425" s="130">
        <v>3257139.35</v>
      </c>
      <c r="K425" s="130">
        <v>3292334.11</v>
      </c>
      <c r="L425" s="130">
        <v>3300344.5</v>
      </c>
      <c r="M425" s="130">
        <v>3331391.74</v>
      </c>
      <c r="N425" s="130">
        <v>3369893.14</v>
      </c>
      <c r="O425" s="130">
        <v>3427067.18</v>
      </c>
      <c r="P425" s="130">
        <v>3468237.19</v>
      </c>
      <c r="Q425" s="130">
        <v>3470775.97</v>
      </c>
      <c r="R425" s="127">
        <v>3470775.97</v>
      </c>
      <c r="S425" s="168">
        <v>43466</v>
      </c>
      <c r="T425" s="170">
        <f>$F$424</f>
        <v>4549044.62</v>
      </c>
      <c r="U425" s="170">
        <f>$F$425</f>
        <v>3229364.99</v>
      </c>
      <c r="V425" s="170">
        <f>$F$426</f>
        <v>-3173703.1</v>
      </c>
      <c r="W425" s="170">
        <f>$F$427</f>
        <v>2722.5</v>
      </c>
      <c r="X425" s="170">
        <f>$F$428</f>
        <v>-2722.5</v>
      </c>
      <c r="Y425" s="170">
        <f t="shared" ref="Y425:Y436" si="2">SUM(T425:X425)</f>
        <v>4604706.51</v>
      </c>
    </row>
    <row r="426" spans="1:25" ht="13.5" thickBot="1" x14ac:dyDescent="0.25">
      <c r="A426" s="173" t="s">
        <v>208</v>
      </c>
      <c r="B426" s="134" t="s">
        <v>1038</v>
      </c>
      <c r="C426" s="134" t="s">
        <v>2078</v>
      </c>
      <c r="D426" s="132">
        <v>-3170016.57</v>
      </c>
      <c r="E426" s="132">
        <v>-3170016.57</v>
      </c>
      <c r="F426" s="132">
        <v>-3173703.1</v>
      </c>
      <c r="G426" s="132">
        <v>-3177389.63</v>
      </c>
      <c r="H426" s="132">
        <v>-3181076.16</v>
      </c>
      <c r="I426" s="132">
        <v>-3184762.69</v>
      </c>
      <c r="J426" s="132">
        <v>-3188449.22</v>
      </c>
      <c r="K426" s="132">
        <v>-3192135.75</v>
      </c>
      <c r="L426" s="132">
        <v>-3195822.28</v>
      </c>
      <c r="M426" s="132">
        <v>-3199508.81</v>
      </c>
      <c r="N426" s="132">
        <v>-3203195.34</v>
      </c>
      <c r="O426" s="132">
        <v>-3206881.87</v>
      </c>
      <c r="P426" s="132">
        <v>-3210568.4</v>
      </c>
      <c r="Q426" s="132">
        <v>-3214254.93</v>
      </c>
      <c r="R426" s="127">
        <v>-3214254.93</v>
      </c>
      <c r="S426" s="168">
        <v>43497</v>
      </c>
      <c r="T426" s="170">
        <f>$G$424</f>
        <v>4459563.1500000004</v>
      </c>
      <c r="U426" s="170">
        <f>$G$425</f>
        <v>3229364.99</v>
      </c>
      <c r="V426" s="170">
        <f>$G$426</f>
        <v>-3177389.63</v>
      </c>
      <c r="W426" s="170">
        <f>$G$427</f>
        <v>2722.5</v>
      </c>
      <c r="X426" s="170">
        <f>$G$428</f>
        <v>-2722.5</v>
      </c>
      <c r="Y426" s="170">
        <f t="shared" si="2"/>
        <v>4511538.5100000007</v>
      </c>
    </row>
    <row r="427" spans="1:25" ht="13.5" thickBot="1" x14ac:dyDescent="0.25">
      <c r="A427" s="173" t="s">
        <v>209</v>
      </c>
      <c r="B427" s="134" t="s">
        <v>1037</v>
      </c>
      <c r="C427" s="134" t="s">
        <v>2078</v>
      </c>
      <c r="D427" s="130">
        <v>2722.5</v>
      </c>
      <c r="E427" s="130">
        <v>2722.5</v>
      </c>
      <c r="F427" s="130">
        <v>2722.5</v>
      </c>
      <c r="G427" s="130">
        <v>2722.5</v>
      </c>
      <c r="H427" s="130">
        <v>2722.5</v>
      </c>
      <c r="I427" s="130">
        <v>2722.5</v>
      </c>
      <c r="J427" s="130">
        <v>2722.5</v>
      </c>
      <c r="K427" s="130">
        <v>2722.5</v>
      </c>
      <c r="L427" s="130">
        <v>2722.5</v>
      </c>
      <c r="M427" s="130">
        <v>2722.5</v>
      </c>
      <c r="N427" s="130">
        <v>2722.5</v>
      </c>
      <c r="O427" s="130">
        <v>2722.5</v>
      </c>
      <c r="P427" s="130">
        <v>2722.5</v>
      </c>
      <c r="Q427" s="130">
        <v>2722.5</v>
      </c>
      <c r="R427" s="127">
        <v>2722.5</v>
      </c>
      <c r="S427" s="168">
        <v>43525</v>
      </c>
      <c r="T427" s="170">
        <f>$H$424</f>
        <v>4734856.05</v>
      </c>
      <c r="U427" s="170">
        <f>$H$425</f>
        <v>3229364.99</v>
      </c>
      <c r="V427" s="170">
        <f>$H$426</f>
        <v>-3181076.16</v>
      </c>
      <c r="W427" s="170">
        <f>$H$427</f>
        <v>2722.5</v>
      </c>
      <c r="X427" s="170">
        <f>$H$428</f>
        <v>-2722.5</v>
      </c>
      <c r="Y427" s="170">
        <f t="shared" si="2"/>
        <v>4783144.88</v>
      </c>
    </row>
    <row r="428" spans="1:25" ht="13.5" thickBot="1" x14ac:dyDescent="0.25">
      <c r="A428" s="173" t="s">
        <v>210</v>
      </c>
      <c r="B428" s="134" t="s">
        <v>1036</v>
      </c>
      <c r="C428" s="134" t="s">
        <v>2078</v>
      </c>
      <c r="D428" s="132">
        <v>-2722.5</v>
      </c>
      <c r="E428" s="132">
        <v>-2722.5</v>
      </c>
      <c r="F428" s="132">
        <v>-2722.5</v>
      </c>
      <c r="G428" s="132">
        <v>-2722.5</v>
      </c>
      <c r="H428" s="132">
        <v>-2722.5</v>
      </c>
      <c r="I428" s="132">
        <v>-2722.5</v>
      </c>
      <c r="J428" s="132">
        <v>-2722.5</v>
      </c>
      <c r="K428" s="132">
        <v>-2722.5</v>
      </c>
      <c r="L428" s="132">
        <v>-2722.5</v>
      </c>
      <c r="M428" s="132">
        <v>-2722.5</v>
      </c>
      <c r="N428" s="132">
        <v>-2722.5</v>
      </c>
      <c r="O428" s="132">
        <v>-2722.5</v>
      </c>
      <c r="P428" s="132">
        <v>-2722.5</v>
      </c>
      <c r="Q428" s="132">
        <v>-2722.5</v>
      </c>
      <c r="R428" s="127">
        <v>-2722.5</v>
      </c>
      <c r="S428" s="168">
        <v>43556</v>
      </c>
      <c r="T428" s="170">
        <f>$I$424</f>
        <v>7066835.2199999997</v>
      </c>
      <c r="U428" s="170">
        <f>$I$425</f>
        <v>3229662.94</v>
      </c>
      <c r="V428" s="170">
        <f>$I$426</f>
        <v>-3184762.69</v>
      </c>
      <c r="W428" s="170">
        <f>$I$427</f>
        <v>2722.5</v>
      </c>
      <c r="X428" s="170">
        <f>$I$428</f>
        <v>-2722.5</v>
      </c>
      <c r="Y428" s="170">
        <f t="shared" si="2"/>
        <v>7111735.4700000007</v>
      </c>
    </row>
    <row r="429" spans="1:25" ht="13.5" thickBot="1" x14ac:dyDescent="0.25">
      <c r="A429" s="173" t="s">
        <v>2389</v>
      </c>
      <c r="B429" s="134" t="s">
        <v>2390</v>
      </c>
      <c r="C429" s="134" t="s">
        <v>2078</v>
      </c>
      <c r="D429" s="163"/>
      <c r="E429" s="130">
        <v>0</v>
      </c>
      <c r="F429" s="130">
        <v>0</v>
      </c>
      <c r="G429" s="130">
        <v>0</v>
      </c>
      <c r="H429" s="130">
        <v>0</v>
      </c>
      <c r="I429" s="130">
        <v>0</v>
      </c>
      <c r="J429" s="130">
        <v>0</v>
      </c>
      <c r="K429" s="130">
        <v>0</v>
      </c>
      <c r="L429" s="130">
        <v>0</v>
      </c>
      <c r="M429" s="130">
        <v>0</v>
      </c>
      <c r="N429" s="130">
        <v>48709.85</v>
      </c>
      <c r="O429" s="130">
        <v>50948.19</v>
      </c>
      <c r="P429" s="130">
        <v>102148.46</v>
      </c>
      <c r="Q429" s="130">
        <v>102632.56</v>
      </c>
      <c r="R429" s="127">
        <v>102632.56</v>
      </c>
      <c r="S429" s="168">
        <v>43586</v>
      </c>
      <c r="T429" s="170">
        <f>$J$424</f>
        <v>7352087.5999999996</v>
      </c>
      <c r="U429" s="170">
        <f>$J$425</f>
        <v>3257139.35</v>
      </c>
      <c r="V429" s="170">
        <f>$J$426</f>
        <v>-3188449.22</v>
      </c>
      <c r="W429" s="170">
        <f>$J$427</f>
        <v>2722.5</v>
      </c>
      <c r="X429" s="170">
        <f>$J$428</f>
        <v>-2722.5</v>
      </c>
      <c r="Y429" s="170">
        <f t="shared" si="2"/>
        <v>7420777.7299999986</v>
      </c>
    </row>
    <row r="430" spans="1:25" ht="13.5" thickBot="1" x14ac:dyDescent="0.25">
      <c r="A430" s="136" t="s">
        <v>2391</v>
      </c>
      <c r="B430" s="134" t="s">
        <v>2392</v>
      </c>
      <c r="C430" s="134" t="s">
        <v>2078</v>
      </c>
      <c r="D430" s="164"/>
      <c r="E430" s="132">
        <v>0</v>
      </c>
      <c r="F430" s="132">
        <v>0</v>
      </c>
      <c r="G430" s="132">
        <v>0</v>
      </c>
      <c r="H430" s="132">
        <v>0</v>
      </c>
      <c r="I430" s="132">
        <v>0</v>
      </c>
      <c r="J430" s="132">
        <v>0</v>
      </c>
      <c r="K430" s="132">
        <v>0</v>
      </c>
      <c r="L430" s="132">
        <v>0</v>
      </c>
      <c r="M430" s="132">
        <v>0</v>
      </c>
      <c r="N430" s="132">
        <v>0</v>
      </c>
      <c r="O430" s="132">
        <v>0</v>
      </c>
      <c r="P430" s="132">
        <v>0</v>
      </c>
      <c r="Q430" s="132">
        <v>-827.92</v>
      </c>
      <c r="R430" s="127">
        <v>-827.92</v>
      </c>
      <c r="S430" s="168">
        <v>43617</v>
      </c>
      <c r="T430" s="170">
        <f>$K$424</f>
        <v>6648506.0199999996</v>
      </c>
      <c r="U430" s="170">
        <f>$K$425</f>
        <v>3292334.11</v>
      </c>
      <c r="V430" s="170">
        <f>$K$426</f>
        <v>-3192135.75</v>
      </c>
      <c r="W430" s="170">
        <f>$K$427</f>
        <v>2722.5</v>
      </c>
      <c r="X430" s="170">
        <f>$K$428</f>
        <v>-2722.5</v>
      </c>
      <c r="Y430" s="170">
        <f t="shared" si="2"/>
        <v>6748704.379999999</v>
      </c>
    </row>
    <row r="431" spans="1:25" ht="13.5" thickBot="1" x14ac:dyDescent="0.25">
      <c r="A431" s="128" t="s">
        <v>1472</v>
      </c>
      <c r="B431" s="128" t="s">
        <v>2393</v>
      </c>
      <c r="C431" s="129"/>
      <c r="D431" s="130">
        <v>-3212990639.0799999</v>
      </c>
      <c r="E431" s="130">
        <v>-3212990639.0799999</v>
      </c>
      <c r="F431" s="130">
        <v>-3174855882.9400001</v>
      </c>
      <c r="G431" s="130">
        <v>-3191914938.98</v>
      </c>
      <c r="H431" s="130">
        <v>-3161056854.6799998</v>
      </c>
      <c r="I431" s="130">
        <v>-3110135993.2199998</v>
      </c>
      <c r="J431" s="130">
        <v>-3098747370.6500001</v>
      </c>
      <c r="K431" s="130">
        <v>-3159600878.1199999</v>
      </c>
      <c r="L431" s="130">
        <v>-3143168607.3099999</v>
      </c>
      <c r="M431" s="130">
        <v>-3139626112.6100001</v>
      </c>
      <c r="N431" s="130">
        <v>-3172085663.6799998</v>
      </c>
      <c r="O431" s="130">
        <v>-3203808455.4000001</v>
      </c>
      <c r="P431" s="130">
        <v>-3287722839.0700002</v>
      </c>
      <c r="Q431" s="130">
        <v>-3305580154.23</v>
      </c>
      <c r="R431" s="127">
        <v>-3305580154.23</v>
      </c>
      <c r="S431" s="168">
        <v>43647</v>
      </c>
      <c r="T431" s="170">
        <f>$L$424</f>
        <v>7837372.54</v>
      </c>
      <c r="U431" s="170">
        <f>$L$425</f>
        <v>3300344.5</v>
      </c>
      <c r="V431" s="170">
        <f>$L$426</f>
        <v>-3195822.28</v>
      </c>
      <c r="W431" s="170">
        <f>$L$427</f>
        <v>2722.5</v>
      </c>
      <c r="X431" s="170">
        <f>$L$428</f>
        <v>-2722.5</v>
      </c>
      <c r="Y431" s="170">
        <f t="shared" si="2"/>
        <v>7941894.7599999998</v>
      </c>
    </row>
    <row r="432" spans="1:25" ht="13.5" thickBot="1" x14ac:dyDescent="0.25">
      <c r="A432" s="131" t="s">
        <v>1473</v>
      </c>
      <c r="B432" s="162" t="s">
        <v>2394</v>
      </c>
      <c r="C432" s="141"/>
      <c r="D432" s="132">
        <v>-19107125.98</v>
      </c>
      <c r="E432" s="132">
        <v>-19107125.98</v>
      </c>
      <c r="F432" s="132">
        <v>-20404632.539999999</v>
      </c>
      <c r="G432" s="132">
        <v>-20033913.34</v>
      </c>
      <c r="H432" s="132">
        <v>-19325614.690000001</v>
      </c>
      <c r="I432" s="132">
        <v>-21853514.170000002</v>
      </c>
      <c r="J432" s="132">
        <v>-34237474.609999999</v>
      </c>
      <c r="K432" s="132">
        <v>-33068584.66</v>
      </c>
      <c r="L432" s="132">
        <v>-25785036.870000001</v>
      </c>
      <c r="M432" s="132">
        <v>-20695879.66</v>
      </c>
      <c r="N432" s="132">
        <v>-18005017.030000001</v>
      </c>
      <c r="O432" s="132">
        <v>-14879907.140000001</v>
      </c>
      <c r="P432" s="132">
        <v>-17776057.030000001</v>
      </c>
      <c r="Q432" s="132">
        <v>-14634060.119999999</v>
      </c>
      <c r="R432" s="127">
        <v>-14634060.119999999</v>
      </c>
      <c r="S432" s="168">
        <v>43678</v>
      </c>
      <c r="T432" s="170">
        <f>$M$424</f>
        <v>10609558.460000001</v>
      </c>
      <c r="U432" s="170">
        <f>$M$425</f>
        <v>3331391.74</v>
      </c>
      <c r="V432" s="170">
        <f>$M$426</f>
        <v>-3199508.81</v>
      </c>
      <c r="W432" s="170">
        <f>$M$427</f>
        <v>2722.5</v>
      </c>
      <c r="X432" s="170">
        <f>$M$428</f>
        <v>-2722.5</v>
      </c>
      <c r="Y432" s="170">
        <f t="shared" si="2"/>
        <v>10741441.390000001</v>
      </c>
    </row>
    <row r="433" spans="1:25" ht="13.5" thickBot="1" x14ac:dyDescent="0.25">
      <c r="A433" s="133" t="s">
        <v>2154</v>
      </c>
      <c r="B433" s="134" t="s">
        <v>2155</v>
      </c>
      <c r="C433" s="134" t="s">
        <v>2078</v>
      </c>
      <c r="D433" s="130">
        <v>-1924185.83</v>
      </c>
      <c r="E433" s="130">
        <v>-1924185.83</v>
      </c>
      <c r="F433" s="130">
        <v>-142244</v>
      </c>
      <c r="G433" s="130">
        <v>-144563</v>
      </c>
      <c r="H433" s="130">
        <v>-1017140.57</v>
      </c>
      <c r="I433" s="130">
        <v>-119717</v>
      </c>
      <c r="J433" s="130">
        <v>-102257</v>
      </c>
      <c r="K433" s="130">
        <v>-974992</v>
      </c>
      <c r="L433" s="130">
        <v>-93758</v>
      </c>
      <c r="M433" s="130">
        <v>-97902</v>
      </c>
      <c r="N433" s="130">
        <v>-1407575.94</v>
      </c>
      <c r="O433" s="130">
        <v>-98620</v>
      </c>
      <c r="P433" s="130">
        <v>-273010</v>
      </c>
      <c r="Q433" s="130">
        <v>-285149</v>
      </c>
      <c r="R433" s="127">
        <v>-285149</v>
      </c>
      <c r="S433" s="168">
        <v>43709</v>
      </c>
      <c r="T433" s="170">
        <f>$N$424</f>
        <v>14067565.119999999</v>
      </c>
      <c r="U433" s="170">
        <f>$N$425</f>
        <v>3369893.14</v>
      </c>
      <c r="V433" s="170">
        <f>$N$426</f>
        <v>-3203195.34</v>
      </c>
      <c r="W433" s="170">
        <f>$N$427</f>
        <v>2722.5</v>
      </c>
      <c r="X433" s="170">
        <f>$N$428</f>
        <v>-2722.5</v>
      </c>
      <c r="Y433" s="170">
        <f t="shared" si="2"/>
        <v>14234262.919999998</v>
      </c>
    </row>
    <row r="434" spans="1:25" ht="13.5" thickBot="1" x14ac:dyDescent="0.25">
      <c r="A434" s="133" t="s">
        <v>2156</v>
      </c>
      <c r="B434" s="134" t="s">
        <v>1035</v>
      </c>
      <c r="C434" s="134" t="s">
        <v>2078</v>
      </c>
      <c r="D434" s="132">
        <v>-13258.15</v>
      </c>
      <c r="E434" s="132">
        <v>-13258.15</v>
      </c>
      <c r="F434" s="132">
        <v>-14008.54</v>
      </c>
      <c r="G434" s="132">
        <v>-14089.32</v>
      </c>
      <c r="H434" s="132">
        <v>-16113.12</v>
      </c>
      <c r="I434" s="132">
        <v>-16486.98</v>
      </c>
      <c r="J434" s="132">
        <v>-15597.42</v>
      </c>
      <c r="K434" s="132">
        <v>-15148.47</v>
      </c>
      <c r="L434" s="132">
        <v>-18255.68</v>
      </c>
      <c r="M434" s="132">
        <v>-14158.47</v>
      </c>
      <c r="N434" s="132">
        <v>-12178.9</v>
      </c>
      <c r="O434" s="132">
        <v>-9762.9500000000007</v>
      </c>
      <c r="P434" s="132">
        <v>-12065.84</v>
      </c>
      <c r="Q434" s="132">
        <v>-9345.93</v>
      </c>
      <c r="R434" s="127">
        <v>-9345.93</v>
      </c>
      <c r="S434" s="168">
        <v>43739</v>
      </c>
      <c r="T434" s="170">
        <f>$O$424</f>
        <v>16223699.890000001</v>
      </c>
      <c r="U434" s="170">
        <f>$O$425</f>
        <v>3427067.18</v>
      </c>
      <c r="V434" s="170">
        <f>$O$426</f>
        <v>-3206881.87</v>
      </c>
      <c r="W434" s="170">
        <f>$O$427</f>
        <v>2722.5</v>
      </c>
      <c r="X434" s="170">
        <f>$O$428</f>
        <v>-2722.5</v>
      </c>
      <c r="Y434" s="170">
        <f t="shared" si="2"/>
        <v>16443885.199999999</v>
      </c>
    </row>
    <row r="435" spans="1:25" ht="13.5" thickBot="1" x14ac:dyDescent="0.25">
      <c r="A435" s="133" t="s">
        <v>2157</v>
      </c>
      <c r="B435" s="134" t="s">
        <v>2158</v>
      </c>
      <c r="C435" s="134" t="s">
        <v>2078</v>
      </c>
      <c r="D435" s="130">
        <v>1414618</v>
      </c>
      <c r="E435" s="130">
        <v>1414618</v>
      </c>
      <c r="F435" s="130">
        <v>-1637475</v>
      </c>
      <c r="G435" s="130">
        <v>-793258.02</v>
      </c>
      <c r="H435" s="130">
        <v>0</v>
      </c>
      <c r="I435" s="130">
        <v>-3750853.19</v>
      </c>
      <c r="J435" s="130">
        <v>-4601052.1900000004</v>
      </c>
      <c r="K435" s="130">
        <v>-5888452.1900000004</v>
      </c>
      <c r="L435" s="130">
        <v>-4264126.1900000004</v>
      </c>
      <c r="M435" s="130">
        <v>-3170400.19</v>
      </c>
      <c r="N435" s="130">
        <v>-2764867.19</v>
      </c>
      <c r="O435" s="130">
        <v>-2370323.19</v>
      </c>
      <c r="P435" s="130">
        <v>-3806340.19</v>
      </c>
      <c r="Q435" s="130">
        <v>-940332.19</v>
      </c>
      <c r="R435" s="127">
        <v>-940332.19</v>
      </c>
      <c r="S435" s="168">
        <v>43770</v>
      </c>
      <c r="T435" s="170">
        <f>$P$424</f>
        <v>19698203.559999999</v>
      </c>
      <c r="U435" s="170">
        <f>$P$425</f>
        <v>3468237.19</v>
      </c>
      <c r="V435" s="170">
        <f>$P$426</f>
        <v>-3210568.4</v>
      </c>
      <c r="W435" s="170">
        <f>$P$427</f>
        <v>2722.5</v>
      </c>
      <c r="X435" s="170">
        <f>$P$428</f>
        <v>-2722.5</v>
      </c>
      <c r="Y435" s="170">
        <f t="shared" si="2"/>
        <v>19955872.350000001</v>
      </c>
    </row>
    <row r="436" spans="1:25" ht="13.5" thickBot="1" x14ac:dyDescent="0.25">
      <c r="A436" s="133" t="s">
        <v>1474</v>
      </c>
      <c r="B436" s="134" t="s">
        <v>1475</v>
      </c>
      <c r="C436" s="134" t="s">
        <v>2078</v>
      </c>
      <c r="D436" s="132">
        <v>-18584300</v>
      </c>
      <c r="E436" s="132">
        <v>-18584300</v>
      </c>
      <c r="F436" s="132">
        <v>-18610905</v>
      </c>
      <c r="G436" s="132">
        <v>-19082003</v>
      </c>
      <c r="H436" s="132">
        <v>-18292361</v>
      </c>
      <c r="I436" s="132">
        <v>-17966457</v>
      </c>
      <c r="J436" s="132">
        <v>-29518568</v>
      </c>
      <c r="K436" s="132">
        <v>-26189992</v>
      </c>
      <c r="L436" s="132">
        <v>-21408897</v>
      </c>
      <c r="M436" s="132">
        <v>-17413419</v>
      </c>
      <c r="N436" s="132">
        <v>-13820395</v>
      </c>
      <c r="O436" s="132">
        <v>-12401201</v>
      </c>
      <c r="P436" s="132">
        <v>-13684641</v>
      </c>
      <c r="Q436" s="132">
        <v>-13399233</v>
      </c>
      <c r="R436" s="127">
        <v>-13399233</v>
      </c>
      <c r="S436" s="168">
        <v>43800</v>
      </c>
      <c r="T436" s="170">
        <f>$Q$424</f>
        <v>23012113.41</v>
      </c>
      <c r="U436" s="170">
        <f>$Q$425</f>
        <v>3470775.97</v>
      </c>
      <c r="V436" s="170">
        <f>$Q$426</f>
        <v>-3214254.93</v>
      </c>
      <c r="W436" s="170">
        <f>$Q$427</f>
        <v>2722.5</v>
      </c>
      <c r="X436" s="170">
        <f>$Q$428</f>
        <v>-2722.5</v>
      </c>
      <c r="Y436" s="170">
        <f t="shared" si="2"/>
        <v>23268634.449999999</v>
      </c>
    </row>
    <row r="437" spans="1:25" ht="15.75" thickBot="1" x14ac:dyDescent="0.3">
      <c r="A437" s="133" t="s">
        <v>2159</v>
      </c>
      <c r="B437" s="134" t="s">
        <v>1476</v>
      </c>
      <c r="C437" s="134" t="s">
        <v>2078</v>
      </c>
      <c r="D437" s="130">
        <v>0</v>
      </c>
      <c r="E437" s="163"/>
      <c r="F437" s="163"/>
      <c r="G437" s="163"/>
      <c r="H437" s="163"/>
      <c r="I437" s="163"/>
      <c r="J437" s="163"/>
      <c r="K437" s="163"/>
      <c r="L437" s="163"/>
      <c r="M437" s="163"/>
      <c r="N437" s="163"/>
      <c r="O437" s="163"/>
      <c r="P437" s="163"/>
      <c r="Q437" s="163"/>
      <c r="R437" s="127">
        <v>0</v>
      </c>
      <c r="Y437" s="176">
        <f>SUM(Y424:Y436)</f>
        <v>132319241.68999998</v>
      </c>
    </row>
    <row r="438" spans="1:25" ht="13.5" thickBot="1" x14ac:dyDescent="0.25">
      <c r="A438" s="133" t="s">
        <v>2160</v>
      </c>
      <c r="B438" s="134" t="s">
        <v>1477</v>
      </c>
      <c r="C438" s="134" t="s">
        <v>2078</v>
      </c>
      <c r="D438" s="132">
        <v>0</v>
      </c>
      <c r="E438" s="164"/>
      <c r="F438" s="164"/>
      <c r="G438" s="164"/>
      <c r="H438" s="164"/>
      <c r="I438" s="164"/>
      <c r="J438" s="164"/>
      <c r="K438" s="164"/>
      <c r="L438" s="164"/>
      <c r="M438" s="164"/>
      <c r="N438" s="164"/>
      <c r="O438" s="164"/>
      <c r="P438" s="164"/>
      <c r="Q438" s="164"/>
      <c r="R438" s="127">
        <v>0</v>
      </c>
    </row>
    <row r="439" spans="1:25" ht="13.5" thickBot="1" x14ac:dyDescent="0.25">
      <c r="A439" s="133" t="s">
        <v>2161</v>
      </c>
      <c r="B439" s="134" t="s">
        <v>1478</v>
      </c>
      <c r="C439" s="134" t="s">
        <v>2078</v>
      </c>
      <c r="D439" s="130">
        <v>0</v>
      </c>
      <c r="E439" s="163"/>
      <c r="F439" s="163"/>
      <c r="G439" s="163"/>
      <c r="H439" s="163"/>
      <c r="I439" s="163"/>
      <c r="J439" s="163"/>
      <c r="K439" s="163"/>
      <c r="L439" s="163"/>
      <c r="M439" s="163"/>
      <c r="N439" s="163"/>
      <c r="O439" s="163"/>
      <c r="P439" s="163"/>
      <c r="Q439" s="163"/>
      <c r="R439" s="127">
        <v>0</v>
      </c>
    </row>
    <row r="440" spans="1:25" ht="13.5" thickBot="1" x14ac:dyDescent="0.25">
      <c r="A440" s="131" t="s">
        <v>1479</v>
      </c>
      <c r="B440" s="162" t="s">
        <v>2395</v>
      </c>
      <c r="C440" s="141"/>
      <c r="D440" s="132">
        <v>-1419801962.4000001</v>
      </c>
      <c r="E440" s="132">
        <v>-1419801962.4000001</v>
      </c>
      <c r="F440" s="132">
        <v>-1440525652.1300001</v>
      </c>
      <c r="G440" s="132">
        <v>-1372829540.53</v>
      </c>
      <c r="H440" s="132">
        <v>-1377464737.0899999</v>
      </c>
      <c r="I440" s="132">
        <v>-1381786747.3800001</v>
      </c>
      <c r="J440" s="132">
        <v>-1368043368.9400001</v>
      </c>
      <c r="K440" s="132">
        <v>-1599061468.55</v>
      </c>
      <c r="L440" s="132">
        <v>-1592873890.6500001</v>
      </c>
      <c r="M440" s="132">
        <v>-1573747946.1800001</v>
      </c>
      <c r="N440" s="132">
        <v>-1567949548.02</v>
      </c>
      <c r="O440" s="132">
        <v>-1570952482.5799999</v>
      </c>
      <c r="P440" s="132">
        <v>-1572837411.0799999</v>
      </c>
      <c r="Q440" s="132">
        <v>-1601961259.1800001</v>
      </c>
      <c r="R440" s="127">
        <v>-1601961259.1800001</v>
      </c>
    </row>
    <row r="441" spans="1:25" ht="13.5" thickBot="1" x14ac:dyDescent="0.25">
      <c r="A441" s="133" t="s">
        <v>1480</v>
      </c>
      <c r="B441" s="134" t="s">
        <v>2396</v>
      </c>
      <c r="C441" s="142"/>
      <c r="D441" s="130">
        <v>-715668176.47000003</v>
      </c>
      <c r="E441" s="130">
        <v>-715668176.47000003</v>
      </c>
      <c r="F441" s="130">
        <v>-736276142.00999999</v>
      </c>
      <c r="G441" s="130">
        <v>-742479015.40999997</v>
      </c>
      <c r="H441" s="130">
        <v>-747094619.39999998</v>
      </c>
      <c r="I441" s="130">
        <v>-751297759.34000003</v>
      </c>
      <c r="J441" s="130">
        <v>-737441316.79999995</v>
      </c>
      <c r="K441" s="130">
        <v>-830114620.35000002</v>
      </c>
      <c r="L441" s="130">
        <v>-823832456.65999997</v>
      </c>
      <c r="M441" s="130">
        <v>-804593052.32000005</v>
      </c>
      <c r="N441" s="130">
        <v>-798954222.62</v>
      </c>
      <c r="O441" s="130">
        <v>-801846329.17999995</v>
      </c>
      <c r="P441" s="130">
        <v>-803608748.33000004</v>
      </c>
      <c r="Q441" s="130">
        <v>-832880222.63999999</v>
      </c>
      <c r="R441" s="127">
        <v>-832880222.63999999</v>
      </c>
    </row>
    <row r="442" spans="1:25" ht="13.5" thickBot="1" x14ac:dyDescent="0.25">
      <c r="A442" s="135" t="s">
        <v>1481</v>
      </c>
      <c r="B442" s="134" t="s">
        <v>2397</v>
      </c>
      <c r="C442" s="142"/>
      <c r="D442" s="132">
        <v>-226451687.47</v>
      </c>
      <c r="E442" s="132">
        <v>-226451687.47</v>
      </c>
      <c r="F442" s="132">
        <v>-226544027.84999999</v>
      </c>
      <c r="G442" s="132">
        <v>-226730857.72</v>
      </c>
      <c r="H442" s="132">
        <v>-226804313.40000001</v>
      </c>
      <c r="I442" s="132">
        <v>-226898923.69999999</v>
      </c>
      <c r="J442" s="132">
        <v>-226979100.97999999</v>
      </c>
      <c r="K442" s="132">
        <v>-319634030.89999998</v>
      </c>
      <c r="L442" s="132">
        <v>-319724186.94</v>
      </c>
      <c r="M442" s="132">
        <v>-319791019.79000002</v>
      </c>
      <c r="N442" s="132">
        <v>-319634031.70999998</v>
      </c>
      <c r="O442" s="132">
        <v>-319716298.52999997</v>
      </c>
      <c r="P442" s="132">
        <v>-319569053.04000002</v>
      </c>
      <c r="Q442" s="132">
        <v>-319557080.27999997</v>
      </c>
      <c r="R442" s="127">
        <v>-319557080.27999997</v>
      </c>
    </row>
    <row r="443" spans="1:25" ht="13.5" thickBot="1" x14ac:dyDescent="0.25">
      <c r="A443" s="136" t="s">
        <v>211</v>
      </c>
      <c r="B443" s="134" t="s">
        <v>2398</v>
      </c>
      <c r="C443" s="142"/>
      <c r="D443" s="130">
        <v>-445786061.68000001</v>
      </c>
      <c r="E443" s="130">
        <v>-445786061.68000001</v>
      </c>
      <c r="F443" s="130">
        <v>-445786061.68000001</v>
      </c>
      <c r="G443" s="130">
        <v>-445786061.68000001</v>
      </c>
      <c r="H443" s="130">
        <v>-445786061.68000001</v>
      </c>
      <c r="I443" s="130">
        <v>-445786061.68000001</v>
      </c>
      <c r="J443" s="130">
        <v>-445778357.68000001</v>
      </c>
      <c r="K443" s="130">
        <v>-538968405.42999995</v>
      </c>
      <c r="L443" s="130">
        <v>-538968405.42999995</v>
      </c>
      <c r="M443" s="130">
        <v>-538968405.42999995</v>
      </c>
      <c r="N443" s="130">
        <v>-538968405.42999995</v>
      </c>
      <c r="O443" s="130">
        <v>-538968405.42999995</v>
      </c>
      <c r="P443" s="130">
        <v>-538927320.42999995</v>
      </c>
      <c r="Q443" s="130">
        <v>-538891454.52999997</v>
      </c>
      <c r="R443" s="127">
        <v>-538891454.52999997</v>
      </c>
    </row>
    <row r="444" spans="1:25" ht="13.5" thickBot="1" x14ac:dyDescent="0.25">
      <c r="A444" s="137" t="s">
        <v>211</v>
      </c>
      <c r="B444" s="134" t="s">
        <v>1034</v>
      </c>
      <c r="C444" s="134" t="s">
        <v>2078</v>
      </c>
      <c r="D444" s="132">
        <v>0</v>
      </c>
      <c r="E444" s="132">
        <v>0</v>
      </c>
      <c r="F444" s="132">
        <v>0</v>
      </c>
      <c r="G444" s="132">
        <v>0</v>
      </c>
      <c r="H444" s="132">
        <v>0</v>
      </c>
      <c r="I444" s="132">
        <v>0</v>
      </c>
      <c r="J444" s="132">
        <v>0</v>
      </c>
      <c r="K444" s="132">
        <v>0</v>
      </c>
      <c r="L444" s="132">
        <v>0</v>
      </c>
      <c r="M444" s="132">
        <v>0</v>
      </c>
      <c r="N444" s="132">
        <v>0</v>
      </c>
      <c r="O444" s="132">
        <v>0</v>
      </c>
      <c r="P444" s="132">
        <v>0</v>
      </c>
      <c r="Q444" s="132">
        <v>0</v>
      </c>
      <c r="R444" s="127">
        <v>0</v>
      </c>
    </row>
    <row r="445" spans="1:25" ht="13.5" thickBot="1" x14ac:dyDescent="0.25">
      <c r="A445" s="137" t="s">
        <v>212</v>
      </c>
      <c r="B445" s="134" t="s">
        <v>1033</v>
      </c>
      <c r="C445" s="134" t="s">
        <v>2078</v>
      </c>
      <c r="D445" s="130">
        <v>-449904224.92000002</v>
      </c>
      <c r="E445" s="130">
        <v>-449904224.92000002</v>
      </c>
      <c r="F445" s="130">
        <v>-449904224.92000002</v>
      </c>
      <c r="G445" s="130">
        <v>-449904224.92000002</v>
      </c>
      <c r="H445" s="130">
        <v>-449904224.92000002</v>
      </c>
      <c r="I445" s="130">
        <v>-449904224.92000002</v>
      </c>
      <c r="J445" s="130">
        <v>-449904224.92000002</v>
      </c>
      <c r="K445" s="130">
        <v>-449904224.92000002</v>
      </c>
      <c r="L445" s="130">
        <v>-449904224.92000002</v>
      </c>
      <c r="M445" s="130">
        <v>-449904224.92000002</v>
      </c>
      <c r="N445" s="130">
        <v>-449904224.92000002</v>
      </c>
      <c r="O445" s="130">
        <v>-449904224.92000002</v>
      </c>
      <c r="P445" s="130">
        <v>-449904224.92000002</v>
      </c>
      <c r="Q445" s="130">
        <v>-449904224.92000002</v>
      </c>
      <c r="R445" s="127">
        <v>-449904224.92000002</v>
      </c>
    </row>
    <row r="446" spans="1:25" ht="13.5" thickBot="1" x14ac:dyDescent="0.25">
      <c r="A446" s="177" t="s">
        <v>2222</v>
      </c>
      <c r="B446" s="134" t="s">
        <v>2399</v>
      </c>
      <c r="C446" s="134" t="s">
        <v>2078</v>
      </c>
      <c r="D446" s="164"/>
      <c r="E446" s="132">
        <v>0</v>
      </c>
      <c r="F446" s="132">
        <v>0</v>
      </c>
      <c r="G446" s="132">
        <v>0</v>
      </c>
      <c r="H446" s="132">
        <v>0</v>
      </c>
      <c r="I446" s="132">
        <v>0</v>
      </c>
      <c r="J446" s="132">
        <v>0</v>
      </c>
      <c r="K446" s="132">
        <v>-93182343.75</v>
      </c>
      <c r="L446" s="132">
        <v>-93182343.75</v>
      </c>
      <c r="M446" s="132">
        <v>-93182343.75</v>
      </c>
      <c r="N446" s="132">
        <v>-93182343.75</v>
      </c>
      <c r="O446" s="132">
        <v>-93182343.75</v>
      </c>
      <c r="P446" s="132">
        <v>-93182343.75</v>
      </c>
      <c r="Q446" s="132">
        <v>-93182343.75</v>
      </c>
      <c r="R446" s="127">
        <v>-93182343.75</v>
      </c>
    </row>
    <row r="447" spans="1:25" ht="13.5" thickBot="1" x14ac:dyDescent="0.25">
      <c r="A447" s="137" t="s">
        <v>213</v>
      </c>
      <c r="B447" s="134" t="s">
        <v>1032</v>
      </c>
      <c r="C447" s="134" t="s">
        <v>2078</v>
      </c>
      <c r="D447" s="130">
        <v>6880.06</v>
      </c>
      <c r="E447" s="130">
        <v>6880.06</v>
      </c>
      <c r="F447" s="130">
        <v>6880.06</v>
      </c>
      <c r="G447" s="130">
        <v>6880.06</v>
      </c>
      <c r="H447" s="130">
        <v>6880.06</v>
      </c>
      <c r="I447" s="130">
        <v>6880.06</v>
      </c>
      <c r="J447" s="130">
        <v>6880.06</v>
      </c>
      <c r="K447" s="130">
        <v>6880.06</v>
      </c>
      <c r="L447" s="130">
        <v>6880.06</v>
      </c>
      <c r="M447" s="130">
        <v>6880.06</v>
      </c>
      <c r="N447" s="130">
        <v>6880.06</v>
      </c>
      <c r="O447" s="130">
        <v>6880.06</v>
      </c>
      <c r="P447" s="130">
        <v>6880.06</v>
      </c>
      <c r="Q447" s="130">
        <v>6880.06</v>
      </c>
      <c r="R447" s="127">
        <v>6880.06</v>
      </c>
    </row>
    <row r="448" spans="1:25" ht="13.5" thickBot="1" x14ac:dyDescent="0.25">
      <c r="A448" s="177" t="s">
        <v>2223</v>
      </c>
      <c r="B448" s="134" t="s">
        <v>1602</v>
      </c>
      <c r="C448" s="134" t="s">
        <v>2078</v>
      </c>
      <c r="D448" s="132">
        <v>4111283.18</v>
      </c>
      <c r="E448" s="132">
        <v>4111283.18</v>
      </c>
      <c r="F448" s="132">
        <v>4111283.18</v>
      </c>
      <c r="G448" s="132">
        <v>4111283.18</v>
      </c>
      <c r="H448" s="132">
        <v>4111283.18</v>
      </c>
      <c r="I448" s="132">
        <v>4111283.18</v>
      </c>
      <c r="J448" s="132">
        <v>4118987.18</v>
      </c>
      <c r="K448" s="132">
        <v>4111283.18</v>
      </c>
      <c r="L448" s="132">
        <v>4111283.18</v>
      </c>
      <c r="M448" s="132">
        <v>4111283.18</v>
      </c>
      <c r="N448" s="132">
        <v>4111283.18</v>
      </c>
      <c r="O448" s="132">
        <v>4111283.18</v>
      </c>
      <c r="P448" s="132">
        <v>4152368.18</v>
      </c>
      <c r="Q448" s="132">
        <v>4188234.08</v>
      </c>
      <c r="R448" s="127">
        <v>4188234.08</v>
      </c>
    </row>
    <row r="449" spans="1:18" ht="13.5" thickBot="1" x14ac:dyDescent="0.25">
      <c r="A449" s="136" t="s">
        <v>1482</v>
      </c>
      <c r="B449" s="134" t="s">
        <v>2400</v>
      </c>
      <c r="C449" s="142"/>
      <c r="D449" s="130">
        <v>219334374.21000001</v>
      </c>
      <c r="E449" s="130">
        <v>219334374.21000001</v>
      </c>
      <c r="F449" s="130">
        <v>219242033.83000001</v>
      </c>
      <c r="G449" s="130">
        <v>219055203.96000001</v>
      </c>
      <c r="H449" s="130">
        <v>218981748.28</v>
      </c>
      <c r="I449" s="130">
        <v>218887137.97999999</v>
      </c>
      <c r="J449" s="130">
        <v>218799256.69999999</v>
      </c>
      <c r="K449" s="130">
        <v>219334374.53</v>
      </c>
      <c r="L449" s="130">
        <v>219244218.49000001</v>
      </c>
      <c r="M449" s="130">
        <v>219177385.63999999</v>
      </c>
      <c r="N449" s="130">
        <v>219334373.72</v>
      </c>
      <c r="O449" s="130">
        <v>219252106.90000001</v>
      </c>
      <c r="P449" s="130">
        <v>219358267.38999999</v>
      </c>
      <c r="Q449" s="130">
        <v>219334374.25</v>
      </c>
      <c r="R449" s="127">
        <v>219334374.25</v>
      </c>
    </row>
    <row r="450" spans="1:18" ht="13.5" thickBot="1" x14ac:dyDescent="0.25">
      <c r="A450" s="137" t="s">
        <v>214</v>
      </c>
      <c r="B450" s="134" t="s">
        <v>1031</v>
      </c>
      <c r="C450" s="134" t="s">
        <v>2078</v>
      </c>
      <c r="D450" s="132">
        <v>-293561404.88999999</v>
      </c>
      <c r="E450" s="132">
        <v>-293561404.88999999</v>
      </c>
      <c r="F450" s="132">
        <v>-293561404.88999999</v>
      </c>
      <c r="G450" s="132">
        <v>-293561404.88999999</v>
      </c>
      <c r="H450" s="132">
        <v>-293561404.88999999</v>
      </c>
      <c r="I450" s="132">
        <v>-293561404.88999999</v>
      </c>
      <c r="J450" s="132">
        <v>-293561404.88999999</v>
      </c>
      <c r="K450" s="132">
        <v>-293561404.88999999</v>
      </c>
      <c r="L450" s="132">
        <v>-293561404.88999999</v>
      </c>
      <c r="M450" s="132">
        <v>-293561404.88999999</v>
      </c>
      <c r="N450" s="132">
        <v>-293561404.88999999</v>
      </c>
      <c r="O450" s="132">
        <v>-293561404.88999999</v>
      </c>
      <c r="P450" s="132">
        <v>-293561404.88999999</v>
      </c>
      <c r="Q450" s="132">
        <v>-293561404.88999999</v>
      </c>
      <c r="R450" s="127">
        <v>-293561404.88999999</v>
      </c>
    </row>
    <row r="451" spans="1:18" ht="13.5" thickBot="1" x14ac:dyDescent="0.25">
      <c r="A451" s="137" t="s">
        <v>215</v>
      </c>
      <c r="B451" s="134" t="s">
        <v>1030</v>
      </c>
      <c r="C451" s="134" t="s">
        <v>2078</v>
      </c>
      <c r="D451" s="130">
        <v>-2914607.47</v>
      </c>
      <c r="E451" s="130">
        <v>-2914607.47</v>
      </c>
      <c r="F451" s="130">
        <v>-2914607.47</v>
      </c>
      <c r="G451" s="130">
        <v>-2914607.47</v>
      </c>
      <c r="H451" s="130">
        <v>-2914607.47</v>
      </c>
      <c r="I451" s="130">
        <v>-2914607.47</v>
      </c>
      <c r="J451" s="130">
        <v>-2914607.47</v>
      </c>
      <c r="K451" s="130">
        <v>-2914607.47</v>
      </c>
      <c r="L451" s="130">
        <v>-2914607.47</v>
      </c>
      <c r="M451" s="130">
        <v>-2914607.47</v>
      </c>
      <c r="N451" s="130">
        <v>-2914607.47</v>
      </c>
      <c r="O451" s="130">
        <v>-2914607.47</v>
      </c>
      <c r="P451" s="130">
        <v>-2914607.47</v>
      </c>
      <c r="Q451" s="130">
        <v>-2914607.47</v>
      </c>
      <c r="R451" s="127">
        <v>-2914607.47</v>
      </c>
    </row>
    <row r="452" spans="1:18" ht="13.5" thickBot="1" x14ac:dyDescent="0.25">
      <c r="A452" s="137" t="s">
        <v>216</v>
      </c>
      <c r="B452" s="134" t="s">
        <v>1029</v>
      </c>
      <c r="C452" s="134" t="s">
        <v>2078</v>
      </c>
      <c r="D452" s="132">
        <v>-3698477.62</v>
      </c>
      <c r="E452" s="132">
        <v>-3698477.62</v>
      </c>
      <c r="F452" s="132">
        <v>-3698477.62</v>
      </c>
      <c r="G452" s="132">
        <v>-3698477.62</v>
      </c>
      <c r="H452" s="132">
        <v>-3698477.62</v>
      </c>
      <c r="I452" s="132">
        <v>-3698477.62</v>
      </c>
      <c r="J452" s="132">
        <v>-3698477.62</v>
      </c>
      <c r="K452" s="132">
        <v>-3698477.62</v>
      </c>
      <c r="L452" s="132">
        <v>-3698477.62</v>
      </c>
      <c r="M452" s="132">
        <v>-3698477.62</v>
      </c>
      <c r="N452" s="132">
        <v>-3698477.62</v>
      </c>
      <c r="O452" s="132">
        <v>-3698477.62</v>
      </c>
      <c r="P452" s="132">
        <v>-3698477.62</v>
      </c>
      <c r="Q452" s="132">
        <v>-3698477.62</v>
      </c>
      <c r="R452" s="127">
        <v>-3698477.62</v>
      </c>
    </row>
    <row r="453" spans="1:18" ht="13.5" thickBot="1" x14ac:dyDescent="0.25">
      <c r="A453" s="137" t="s">
        <v>2162</v>
      </c>
      <c r="B453" s="134" t="s">
        <v>2163</v>
      </c>
      <c r="C453" s="134" t="s">
        <v>2078</v>
      </c>
      <c r="D453" s="130">
        <v>227648901.40000001</v>
      </c>
      <c r="E453" s="130">
        <v>227648901.40000001</v>
      </c>
      <c r="F453" s="130">
        <v>227648901.40000001</v>
      </c>
      <c r="G453" s="130">
        <v>227648901.40000001</v>
      </c>
      <c r="H453" s="130">
        <v>227648901.40000001</v>
      </c>
      <c r="I453" s="130">
        <v>227648901.40000001</v>
      </c>
      <c r="J453" s="130">
        <v>227648901.40000001</v>
      </c>
      <c r="K453" s="130">
        <v>227648901.40000001</v>
      </c>
      <c r="L453" s="130">
        <v>227648901.40000001</v>
      </c>
      <c r="M453" s="130">
        <v>227648901.40000001</v>
      </c>
      <c r="N453" s="130">
        <v>227648901.40000001</v>
      </c>
      <c r="O453" s="130">
        <v>227648901.40000001</v>
      </c>
      <c r="P453" s="130">
        <v>227648901.40000001</v>
      </c>
      <c r="Q453" s="130">
        <v>227648901.40000001</v>
      </c>
      <c r="R453" s="127">
        <v>227648901.40000001</v>
      </c>
    </row>
    <row r="454" spans="1:18" ht="13.5" thickBot="1" x14ac:dyDescent="0.25">
      <c r="A454" s="137" t="s">
        <v>217</v>
      </c>
      <c r="B454" s="134" t="s">
        <v>1028</v>
      </c>
      <c r="C454" s="134" t="s">
        <v>2078</v>
      </c>
      <c r="D454" s="132">
        <v>293561404.88999999</v>
      </c>
      <c r="E454" s="132">
        <v>293561404.88999999</v>
      </c>
      <c r="F454" s="132">
        <v>293561404.88999999</v>
      </c>
      <c r="G454" s="132">
        <v>293561404.88999999</v>
      </c>
      <c r="H454" s="132">
        <v>293561404.88999999</v>
      </c>
      <c r="I454" s="132">
        <v>293561404.88999999</v>
      </c>
      <c r="J454" s="132">
        <v>293561404.88999999</v>
      </c>
      <c r="K454" s="132">
        <v>293561404.88999999</v>
      </c>
      <c r="L454" s="132">
        <v>293561404.88999999</v>
      </c>
      <c r="M454" s="132">
        <v>293561404.88999999</v>
      </c>
      <c r="N454" s="132">
        <v>293561404.88999999</v>
      </c>
      <c r="O454" s="132">
        <v>293561404.88999999</v>
      </c>
      <c r="P454" s="132">
        <v>293561404.88999999</v>
      </c>
      <c r="Q454" s="132">
        <v>293561404.88999999</v>
      </c>
      <c r="R454" s="127">
        <v>293561404.88999999</v>
      </c>
    </row>
    <row r="455" spans="1:18" ht="13.5" thickBot="1" x14ac:dyDescent="0.25">
      <c r="A455" s="137" t="s">
        <v>218</v>
      </c>
      <c r="B455" s="134" t="s">
        <v>1027</v>
      </c>
      <c r="C455" s="134" t="s">
        <v>2078</v>
      </c>
      <c r="D455" s="130">
        <v>-1649863.59</v>
      </c>
      <c r="E455" s="130">
        <v>-1649863.59</v>
      </c>
      <c r="F455" s="130">
        <v>-1649863.59</v>
      </c>
      <c r="G455" s="130">
        <v>-1649863.59</v>
      </c>
      <c r="H455" s="130">
        <v>-1649863.59</v>
      </c>
      <c r="I455" s="130">
        <v>-1649863.59</v>
      </c>
      <c r="J455" s="130">
        <v>-1649863.59</v>
      </c>
      <c r="K455" s="130">
        <v>-1649863.59</v>
      </c>
      <c r="L455" s="130">
        <v>-1649863.59</v>
      </c>
      <c r="M455" s="130">
        <v>-1649863.59</v>
      </c>
      <c r="N455" s="130">
        <v>-1649863.59</v>
      </c>
      <c r="O455" s="130">
        <v>-1649863.59</v>
      </c>
      <c r="P455" s="130">
        <v>-1649863.59</v>
      </c>
      <c r="Q455" s="130">
        <v>-1649863.59</v>
      </c>
      <c r="R455" s="127">
        <v>-1649863.59</v>
      </c>
    </row>
    <row r="456" spans="1:18" ht="13.5" thickBot="1" x14ac:dyDescent="0.25">
      <c r="A456" s="137" t="s">
        <v>219</v>
      </c>
      <c r="B456" s="134" t="s">
        <v>1026</v>
      </c>
      <c r="C456" s="134" t="s">
        <v>2078</v>
      </c>
      <c r="D456" s="132">
        <v>-51578.51</v>
      </c>
      <c r="E456" s="132">
        <v>-51578.51</v>
      </c>
      <c r="F456" s="132">
        <v>-143918.89000000001</v>
      </c>
      <c r="G456" s="132">
        <v>-330748.76</v>
      </c>
      <c r="H456" s="132">
        <v>-404204.44</v>
      </c>
      <c r="I456" s="132">
        <v>-498814.74</v>
      </c>
      <c r="J456" s="132">
        <v>-586696.02</v>
      </c>
      <c r="K456" s="132">
        <v>-51578.19</v>
      </c>
      <c r="L456" s="132">
        <v>-141734.23000000001</v>
      </c>
      <c r="M456" s="132">
        <v>-208567.08</v>
      </c>
      <c r="N456" s="132">
        <v>-51579</v>
      </c>
      <c r="O456" s="132">
        <v>-133845.82</v>
      </c>
      <c r="P456" s="132">
        <v>-27685.33</v>
      </c>
      <c r="Q456" s="132">
        <v>-51578.47</v>
      </c>
      <c r="R456" s="127">
        <v>-51578.47</v>
      </c>
    </row>
    <row r="457" spans="1:18" ht="13.5" thickBot="1" x14ac:dyDescent="0.25">
      <c r="A457" s="135" t="s">
        <v>1483</v>
      </c>
      <c r="B457" s="134" t="s">
        <v>2401</v>
      </c>
      <c r="C457" s="142"/>
      <c r="D457" s="130">
        <v>7187559.2000000002</v>
      </c>
      <c r="E457" s="130">
        <v>7187559.2000000002</v>
      </c>
      <c r="F457" s="130">
        <v>7149265.9500000002</v>
      </c>
      <c r="G457" s="130">
        <v>7110972.7000000002</v>
      </c>
      <c r="H457" s="130">
        <v>8439291.4499999993</v>
      </c>
      <c r="I457" s="130">
        <v>8400998.1999999993</v>
      </c>
      <c r="J457" s="130">
        <v>8362704.9500000002</v>
      </c>
      <c r="K457" s="130">
        <v>8324411.7000000002</v>
      </c>
      <c r="L457" s="130">
        <v>8286118.4500000002</v>
      </c>
      <c r="M457" s="130">
        <v>8247825.2000000002</v>
      </c>
      <c r="N457" s="130">
        <v>8209531.9500000002</v>
      </c>
      <c r="O457" s="130">
        <v>8171238.7000000002</v>
      </c>
      <c r="P457" s="130">
        <v>8116343.4500000002</v>
      </c>
      <c r="Q457" s="130">
        <v>8078050.2000000002</v>
      </c>
      <c r="R457" s="127">
        <v>8078050.2000000002</v>
      </c>
    </row>
    <row r="458" spans="1:18" ht="13.5" thickBot="1" x14ac:dyDescent="0.25">
      <c r="A458" s="136" t="s">
        <v>220</v>
      </c>
      <c r="B458" s="134" t="s">
        <v>1025</v>
      </c>
      <c r="C458" s="134" t="s">
        <v>2078</v>
      </c>
      <c r="D458" s="132">
        <v>7187559.2000000002</v>
      </c>
      <c r="E458" s="132">
        <v>7187559.2000000002</v>
      </c>
      <c r="F458" s="132">
        <v>7149265.9500000002</v>
      </c>
      <c r="G458" s="132">
        <v>7110972.7000000002</v>
      </c>
      <c r="H458" s="132">
        <v>8439291.4499999993</v>
      </c>
      <c r="I458" s="132">
        <v>8400998.1999999993</v>
      </c>
      <c r="J458" s="132">
        <v>8362704.9500000002</v>
      </c>
      <c r="K458" s="132">
        <v>8324411.7000000002</v>
      </c>
      <c r="L458" s="132">
        <v>8286118.4500000002</v>
      </c>
      <c r="M458" s="132">
        <v>8247825.2000000002</v>
      </c>
      <c r="N458" s="132">
        <v>8209531.9500000002</v>
      </c>
      <c r="O458" s="132">
        <v>8171238.7000000002</v>
      </c>
      <c r="P458" s="132">
        <v>8116343.4500000002</v>
      </c>
      <c r="Q458" s="132">
        <v>8078050.2000000002</v>
      </c>
      <c r="R458" s="127">
        <v>8078050.2000000002</v>
      </c>
    </row>
    <row r="459" spans="1:18" ht="13.5" thickBot="1" x14ac:dyDescent="0.25">
      <c r="A459" s="135" t="s">
        <v>221</v>
      </c>
      <c r="B459" s="134" t="s">
        <v>2402</v>
      </c>
      <c r="C459" s="142"/>
      <c r="D459" s="130">
        <v>-496404048.19999999</v>
      </c>
      <c r="E459" s="130">
        <v>-496404048.19999999</v>
      </c>
      <c r="F459" s="130">
        <v>-516881380.11000001</v>
      </c>
      <c r="G459" s="130">
        <v>-522859130.38999999</v>
      </c>
      <c r="H459" s="130">
        <v>-528729597.44999999</v>
      </c>
      <c r="I459" s="130">
        <v>-532799833.83999997</v>
      </c>
      <c r="J459" s="130">
        <v>-518824920.76999998</v>
      </c>
      <c r="K459" s="130">
        <v>-518805001.14999998</v>
      </c>
      <c r="L459" s="130">
        <v>-512394388.17000002</v>
      </c>
      <c r="M459" s="130">
        <v>-493049857.73000002</v>
      </c>
      <c r="N459" s="130">
        <v>-487529722.86000001</v>
      </c>
      <c r="O459" s="130">
        <v>-490301269.35000002</v>
      </c>
      <c r="P459" s="130">
        <v>-492156038.74000001</v>
      </c>
      <c r="Q459" s="130">
        <v>-521401192.56</v>
      </c>
      <c r="R459" s="127">
        <v>-521401192.56</v>
      </c>
    </row>
    <row r="460" spans="1:18" ht="13.5" thickBot="1" x14ac:dyDescent="0.25">
      <c r="A460" s="136" t="s">
        <v>221</v>
      </c>
      <c r="B460" s="134" t="s">
        <v>2403</v>
      </c>
      <c r="C460" s="142"/>
      <c r="D460" s="132">
        <v>-471113043.57999998</v>
      </c>
      <c r="E460" s="132">
        <v>-496404048.19999999</v>
      </c>
      <c r="F460" s="132">
        <v>-496404048.19999999</v>
      </c>
      <c r="G460" s="132">
        <v>-496404048.19999999</v>
      </c>
      <c r="H460" s="132">
        <v>-497770660.19999999</v>
      </c>
      <c r="I460" s="132">
        <v>-497770660.19999999</v>
      </c>
      <c r="J460" s="132">
        <v>-497770660.19999999</v>
      </c>
      <c r="K460" s="132">
        <v>-497770660.19999999</v>
      </c>
      <c r="L460" s="132">
        <v>-497770660.19999999</v>
      </c>
      <c r="M460" s="132">
        <v>-497770660.19999999</v>
      </c>
      <c r="N460" s="132">
        <v>-497770660.19999999</v>
      </c>
      <c r="O460" s="132">
        <v>-497770660.19999999</v>
      </c>
      <c r="P460" s="132">
        <v>-497770660.19999999</v>
      </c>
      <c r="Q460" s="132">
        <v>-497770660.19999999</v>
      </c>
      <c r="R460" s="127">
        <v>-497770660.19999999</v>
      </c>
    </row>
    <row r="461" spans="1:18" ht="13.5" thickBot="1" x14ac:dyDescent="0.25">
      <c r="A461" s="137" t="s">
        <v>221</v>
      </c>
      <c r="B461" s="134" t="s">
        <v>1024</v>
      </c>
      <c r="C461" s="134" t="s">
        <v>2078</v>
      </c>
      <c r="D461" s="130">
        <v>-446695435.41000003</v>
      </c>
      <c r="E461" s="130">
        <v>-471986440.02999997</v>
      </c>
      <c r="F461" s="130">
        <v>-471986440.02999997</v>
      </c>
      <c r="G461" s="130">
        <v>-471986440.02999997</v>
      </c>
      <c r="H461" s="130">
        <v>-473353052.02999997</v>
      </c>
      <c r="I461" s="130">
        <v>-473353052.02999997</v>
      </c>
      <c r="J461" s="130">
        <v>-473353052.02999997</v>
      </c>
      <c r="K461" s="130">
        <v>-473353052.02999997</v>
      </c>
      <c r="L461" s="130">
        <v>-473353052.02999997</v>
      </c>
      <c r="M461" s="130">
        <v>-473353052.02999997</v>
      </c>
      <c r="N461" s="130">
        <v>-473353052.02999997</v>
      </c>
      <c r="O461" s="130">
        <v>-473353052.02999997</v>
      </c>
      <c r="P461" s="130">
        <v>-473353052.02999997</v>
      </c>
      <c r="Q461" s="130">
        <v>-473353052.02999997</v>
      </c>
      <c r="R461" s="127">
        <v>-473353052.02999997</v>
      </c>
    </row>
    <row r="462" spans="1:18" ht="13.5" thickBot="1" x14ac:dyDescent="0.25">
      <c r="A462" s="137" t="s">
        <v>222</v>
      </c>
      <c r="B462" s="134" t="s">
        <v>1023</v>
      </c>
      <c r="C462" s="134" t="s">
        <v>2078</v>
      </c>
      <c r="D462" s="132">
        <v>2562211.71</v>
      </c>
      <c r="E462" s="132">
        <v>2562211.71</v>
      </c>
      <c r="F462" s="132">
        <v>2562211.71</v>
      </c>
      <c r="G462" s="132">
        <v>2562211.71</v>
      </c>
      <c r="H462" s="132">
        <v>2562211.71</v>
      </c>
      <c r="I462" s="132">
        <v>2562211.71</v>
      </c>
      <c r="J462" s="132">
        <v>2562211.71</v>
      </c>
      <c r="K462" s="132">
        <v>2562211.71</v>
      </c>
      <c r="L462" s="132">
        <v>2562211.71</v>
      </c>
      <c r="M462" s="132">
        <v>2562211.71</v>
      </c>
      <c r="N462" s="132">
        <v>2562211.71</v>
      </c>
      <c r="O462" s="132">
        <v>2562211.71</v>
      </c>
      <c r="P462" s="132">
        <v>2562211.71</v>
      </c>
      <c r="Q462" s="132">
        <v>2562211.71</v>
      </c>
      <c r="R462" s="127">
        <v>2562211.71</v>
      </c>
    </row>
    <row r="463" spans="1:18" ht="13.5" thickBot="1" x14ac:dyDescent="0.25">
      <c r="A463" s="137" t="s">
        <v>223</v>
      </c>
      <c r="B463" s="134" t="s">
        <v>1022</v>
      </c>
      <c r="C463" s="134" t="s">
        <v>2078</v>
      </c>
      <c r="D463" s="130">
        <v>8436924.7599999998</v>
      </c>
      <c r="E463" s="130">
        <v>8436924.7599999998</v>
      </c>
      <c r="F463" s="130">
        <v>8436924.7599999998</v>
      </c>
      <c r="G463" s="130">
        <v>8436924.7599999998</v>
      </c>
      <c r="H463" s="130">
        <v>8436924.7599999998</v>
      </c>
      <c r="I463" s="130">
        <v>8436924.7599999998</v>
      </c>
      <c r="J463" s="130">
        <v>8436924.7599999998</v>
      </c>
      <c r="K463" s="130">
        <v>8436924.7599999998</v>
      </c>
      <c r="L463" s="130">
        <v>8436924.7599999998</v>
      </c>
      <c r="M463" s="130">
        <v>8436924.7599999998</v>
      </c>
      <c r="N463" s="130">
        <v>8436924.7599999998</v>
      </c>
      <c r="O463" s="130">
        <v>8436924.7599999998</v>
      </c>
      <c r="P463" s="130">
        <v>8436924.7599999998</v>
      </c>
      <c r="Q463" s="130">
        <v>8436924.7599999998</v>
      </c>
      <c r="R463" s="127">
        <v>8436924.7599999998</v>
      </c>
    </row>
    <row r="464" spans="1:18" ht="13.5" thickBot="1" x14ac:dyDescent="0.25">
      <c r="A464" s="137" t="s">
        <v>224</v>
      </c>
      <c r="B464" s="134" t="s">
        <v>1021</v>
      </c>
      <c r="C464" s="134" t="s">
        <v>2078</v>
      </c>
      <c r="D464" s="132">
        <v>933350.75</v>
      </c>
      <c r="E464" s="132">
        <v>933350.75</v>
      </c>
      <c r="F464" s="132">
        <v>933350.75</v>
      </c>
      <c r="G464" s="132">
        <v>933350.75</v>
      </c>
      <c r="H464" s="132">
        <v>933350.75</v>
      </c>
      <c r="I464" s="132">
        <v>933350.75</v>
      </c>
      <c r="J464" s="132">
        <v>933350.75</v>
      </c>
      <c r="K464" s="132">
        <v>933350.75</v>
      </c>
      <c r="L464" s="132">
        <v>933350.75</v>
      </c>
      <c r="M464" s="132">
        <v>933350.75</v>
      </c>
      <c r="N464" s="132">
        <v>933350.75</v>
      </c>
      <c r="O464" s="132">
        <v>933350.75</v>
      </c>
      <c r="P464" s="132">
        <v>933350.75</v>
      </c>
      <c r="Q464" s="132">
        <v>933350.75</v>
      </c>
      <c r="R464" s="127">
        <v>933350.75</v>
      </c>
    </row>
    <row r="465" spans="1:18" ht="13.5" thickBot="1" x14ac:dyDescent="0.25">
      <c r="A465" s="137" t="s">
        <v>225</v>
      </c>
      <c r="B465" s="134" t="s">
        <v>1020</v>
      </c>
      <c r="C465" s="134" t="s">
        <v>2078</v>
      </c>
      <c r="D465" s="130">
        <v>-36350095.390000001</v>
      </c>
      <c r="E465" s="130">
        <v>-36350095.390000001</v>
      </c>
      <c r="F465" s="130">
        <v>-36350095.390000001</v>
      </c>
      <c r="G465" s="130">
        <v>-36350095.390000001</v>
      </c>
      <c r="H465" s="130">
        <v>-36350095.390000001</v>
      </c>
      <c r="I465" s="130">
        <v>-36350095.390000001</v>
      </c>
      <c r="J465" s="130">
        <v>-36350095.390000001</v>
      </c>
      <c r="K465" s="130">
        <v>-36350095.390000001</v>
      </c>
      <c r="L465" s="130">
        <v>-36350095.390000001</v>
      </c>
      <c r="M465" s="130">
        <v>-36350095.390000001</v>
      </c>
      <c r="N465" s="130">
        <v>-36350095.390000001</v>
      </c>
      <c r="O465" s="130">
        <v>-36350095.390000001</v>
      </c>
      <c r="P465" s="130">
        <v>-36350095.390000001</v>
      </c>
      <c r="Q465" s="130">
        <v>-36350095.390000001</v>
      </c>
      <c r="R465" s="127">
        <v>-36350095.390000001</v>
      </c>
    </row>
    <row r="466" spans="1:18" ht="13.5" thickBot="1" x14ac:dyDescent="0.25">
      <c r="A466" s="136" t="s">
        <v>226</v>
      </c>
      <c r="B466" s="134" t="s">
        <v>2404</v>
      </c>
      <c r="C466" s="142"/>
      <c r="D466" s="132">
        <v>-25291004.620000001</v>
      </c>
      <c r="E466" s="132">
        <v>0</v>
      </c>
      <c r="F466" s="132">
        <v>-20477331.91</v>
      </c>
      <c r="G466" s="132">
        <v>-26455082.190000001</v>
      </c>
      <c r="H466" s="132">
        <v>-30958937.25</v>
      </c>
      <c r="I466" s="132">
        <v>-35029173.640000001</v>
      </c>
      <c r="J466" s="132">
        <v>-21054260.57</v>
      </c>
      <c r="K466" s="132">
        <v>-21034340.949999999</v>
      </c>
      <c r="L466" s="132">
        <v>-14623727.970000001</v>
      </c>
      <c r="M466" s="132">
        <v>4720802.47</v>
      </c>
      <c r="N466" s="132">
        <v>10240937.34</v>
      </c>
      <c r="O466" s="132">
        <v>7469390.8499999996</v>
      </c>
      <c r="P466" s="132">
        <v>5614621.46</v>
      </c>
      <c r="Q466" s="132">
        <v>-23630532.359999999</v>
      </c>
      <c r="R466" s="127">
        <v>-23630532.359999999</v>
      </c>
    </row>
    <row r="467" spans="1:18" ht="13.5" thickBot="1" x14ac:dyDescent="0.25">
      <c r="A467" s="137" t="s">
        <v>1603</v>
      </c>
      <c r="B467" s="134" t="s">
        <v>1604</v>
      </c>
      <c r="C467" s="134" t="s">
        <v>1298</v>
      </c>
      <c r="D467" s="130">
        <v>-415437860.48000002</v>
      </c>
      <c r="E467" s="130">
        <v>0</v>
      </c>
      <c r="F467" s="130">
        <v>-69562438.359999999</v>
      </c>
      <c r="G467" s="130">
        <v>-131875026.08</v>
      </c>
      <c r="H467" s="130">
        <v>-191487258.62</v>
      </c>
      <c r="I467" s="130">
        <v>-231298929.03999999</v>
      </c>
      <c r="J467" s="130">
        <v>-257551202.13</v>
      </c>
      <c r="K467" s="130">
        <v>-267059369.53</v>
      </c>
      <c r="L467" s="130">
        <v>-280343366.06999999</v>
      </c>
      <c r="M467" s="130">
        <v>-293274209.01999998</v>
      </c>
      <c r="N467" s="130">
        <v>-306792467.95999998</v>
      </c>
      <c r="O467" s="130">
        <v>-331538581.52999997</v>
      </c>
      <c r="P467" s="130">
        <v>-373335432.54000002</v>
      </c>
      <c r="Q467" s="130">
        <v>-437928578.25999999</v>
      </c>
      <c r="R467" s="127">
        <v>-437928578.25999999</v>
      </c>
    </row>
    <row r="468" spans="1:18" ht="13.5" thickBot="1" x14ac:dyDescent="0.25">
      <c r="A468" s="137" t="s">
        <v>1605</v>
      </c>
      <c r="B468" s="134" t="s">
        <v>1606</v>
      </c>
      <c r="C468" s="134" t="s">
        <v>1298</v>
      </c>
      <c r="D468" s="132">
        <v>-205687779.91</v>
      </c>
      <c r="E468" s="132">
        <v>0</v>
      </c>
      <c r="F468" s="132">
        <v>-32006552.949999999</v>
      </c>
      <c r="G468" s="132">
        <v>-61799243.149999999</v>
      </c>
      <c r="H468" s="132">
        <v>-92196160.439999998</v>
      </c>
      <c r="I468" s="132">
        <v>-111913827.37</v>
      </c>
      <c r="J468" s="132">
        <v>-125582116.15000001</v>
      </c>
      <c r="K468" s="132">
        <v>-130663464.25</v>
      </c>
      <c r="L468" s="132">
        <v>-138904270.75999999</v>
      </c>
      <c r="M468" s="132">
        <v>-146727938.91999999</v>
      </c>
      <c r="N468" s="132">
        <v>-154771599.83000001</v>
      </c>
      <c r="O468" s="132">
        <v>-167026125.43000001</v>
      </c>
      <c r="P468" s="132">
        <v>-186475084.24000001</v>
      </c>
      <c r="Q468" s="132">
        <v>-214796449.37</v>
      </c>
      <c r="R468" s="127">
        <v>-214796449.37</v>
      </c>
    </row>
    <row r="469" spans="1:18" ht="13.5" thickBot="1" x14ac:dyDescent="0.25">
      <c r="A469" s="137" t="s">
        <v>1607</v>
      </c>
      <c r="B469" s="134" t="s">
        <v>1608</v>
      </c>
      <c r="C469" s="134" t="s">
        <v>1298</v>
      </c>
      <c r="D469" s="130">
        <v>-20943491.239999998</v>
      </c>
      <c r="E469" s="130">
        <v>0</v>
      </c>
      <c r="F469" s="130">
        <v>-2001310.71</v>
      </c>
      <c r="G469" s="130">
        <v>-4030545.94</v>
      </c>
      <c r="H469" s="130">
        <v>-6117163.6299999999</v>
      </c>
      <c r="I469" s="130">
        <v>-7780501.5300000003</v>
      </c>
      <c r="J469" s="130">
        <v>-9280266.4600000009</v>
      </c>
      <c r="K469" s="130">
        <v>-10015030.51</v>
      </c>
      <c r="L469" s="130">
        <v>-11337150.65</v>
      </c>
      <c r="M469" s="130">
        <v>-12870957.050000001</v>
      </c>
      <c r="N469" s="130">
        <v>-14611697.99</v>
      </c>
      <c r="O469" s="130">
        <v>-16553433.460000001</v>
      </c>
      <c r="P469" s="130">
        <v>-18753063.809999999</v>
      </c>
      <c r="Q469" s="130">
        <v>-20843187.489999998</v>
      </c>
      <c r="R469" s="127">
        <v>-20843187.489999998</v>
      </c>
    </row>
    <row r="470" spans="1:18" ht="13.5" thickBot="1" x14ac:dyDescent="0.25">
      <c r="A470" s="137" t="s">
        <v>1609</v>
      </c>
      <c r="B470" s="134" t="s">
        <v>1610</v>
      </c>
      <c r="C470" s="134" t="s">
        <v>1298</v>
      </c>
      <c r="D470" s="132">
        <v>-19534730</v>
      </c>
      <c r="E470" s="132">
        <v>0</v>
      </c>
      <c r="F470" s="132">
        <v>-2024076.24</v>
      </c>
      <c r="G470" s="132">
        <v>-3864024.83</v>
      </c>
      <c r="H470" s="132">
        <v>-5601518.4500000002</v>
      </c>
      <c r="I470" s="132">
        <v>-7170642.8099999996</v>
      </c>
      <c r="J470" s="132">
        <v>-8847521.9800000004</v>
      </c>
      <c r="K470" s="132">
        <v>-10643285.439999999</v>
      </c>
      <c r="L470" s="132">
        <v>-13398686.369999999</v>
      </c>
      <c r="M470" s="132">
        <v>-16142816.199999999</v>
      </c>
      <c r="N470" s="132">
        <v>-11704937.34</v>
      </c>
      <c r="O470" s="132">
        <v>-13245457.57</v>
      </c>
      <c r="P470" s="132">
        <v>-15053941.220000001</v>
      </c>
      <c r="Q470" s="132">
        <v>-17033259.210000001</v>
      </c>
      <c r="R470" s="127">
        <v>-17033259.210000001</v>
      </c>
    </row>
    <row r="471" spans="1:18" ht="13.5" thickBot="1" x14ac:dyDescent="0.25">
      <c r="A471" s="137" t="s">
        <v>1611</v>
      </c>
      <c r="B471" s="134" t="s">
        <v>1612</v>
      </c>
      <c r="C471" s="134" t="s">
        <v>1298</v>
      </c>
      <c r="D471" s="130">
        <v>4667640.8499999996</v>
      </c>
      <c r="E471" s="130">
        <v>0</v>
      </c>
      <c r="F471" s="130">
        <v>6479849.9100000001</v>
      </c>
      <c r="G471" s="130">
        <v>5481748.7699999996</v>
      </c>
      <c r="H471" s="130">
        <v>22218301.309999999</v>
      </c>
      <c r="I471" s="130">
        <v>31201633.350000001</v>
      </c>
      <c r="J471" s="130">
        <v>39667525.450000003</v>
      </c>
      <c r="K471" s="130">
        <v>44195443.25</v>
      </c>
      <c r="L471" s="130">
        <v>47115200</v>
      </c>
      <c r="M471" s="130">
        <v>45798656.460000001</v>
      </c>
      <c r="N471" s="130">
        <v>41026706.390000001</v>
      </c>
      <c r="O471" s="130">
        <v>19142319.260000002</v>
      </c>
      <c r="P471" s="130">
        <v>6713128.0999999996</v>
      </c>
      <c r="Q471" s="130">
        <v>4665254.21</v>
      </c>
      <c r="R471" s="127">
        <v>4665254.21</v>
      </c>
    </row>
    <row r="472" spans="1:18" ht="13.5" thickBot="1" x14ac:dyDescent="0.25">
      <c r="A472" s="137" t="s">
        <v>1605</v>
      </c>
      <c r="B472" s="134" t="s">
        <v>1613</v>
      </c>
      <c r="C472" s="134" t="s">
        <v>1298</v>
      </c>
      <c r="D472" s="132">
        <v>-3953173.94</v>
      </c>
      <c r="E472" s="132">
        <v>0</v>
      </c>
      <c r="F472" s="132">
        <v>-437780.54</v>
      </c>
      <c r="G472" s="132">
        <v>-899656.5</v>
      </c>
      <c r="H472" s="132">
        <v>-1210660.83</v>
      </c>
      <c r="I472" s="132">
        <v>-1466663.39</v>
      </c>
      <c r="J472" s="132">
        <v>-1682444.34</v>
      </c>
      <c r="K472" s="132">
        <v>-1878867.24</v>
      </c>
      <c r="L472" s="132">
        <v>-2065291.95</v>
      </c>
      <c r="M472" s="132">
        <v>-2249722.73</v>
      </c>
      <c r="N472" s="132">
        <v>-2452804.15</v>
      </c>
      <c r="O472" s="132">
        <v>-2719754.79</v>
      </c>
      <c r="P472" s="132">
        <v>-3019136.83</v>
      </c>
      <c r="Q472" s="132">
        <v>-3343479.53</v>
      </c>
      <c r="R472" s="127">
        <v>-3343479.53</v>
      </c>
    </row>
    <row r="473" spans="1:18" ht="13.5" thickBot="1" x14ac:dyDescent="0.25">
      <c r="A473" s="137" t="s">
        <v>1607</v>
      </c>
      <c r="B473" s="134" t="s">
        <v>1614</v>
      </c>
      <c r="C473" s="134" t="s">
        <v>1298</v>
      </c>
      <c r="D473" s="130">
        <v>-8316105.79</v>
      </c>
      <c r="E473" s="130">
        <v>0</v>
      </c>
      <c r="F473" s="130">
        <v>-839987.72</v>
      </c>
      <c r="G473" s="130">
        <v>-1674420.89</v>
      </c>
      <c r="H473" s="130">
        <v>-2496578.4</v>
      </c>
      <c r="I473" s="130">
        <v>-3299038.48</v>
      </c>
      <c r="J473" s="130">
        <v>-4074602.88</v>
      </c>
      <c r="K473" s="130">
        <v>-4824267.88</v>
      </c>
      <c r="L473" s="130">
        <v>-5564502.1399999997</v>
      </c>
      <c r="M473" s="130">
        <v>-6299485.3700000001</v>
      </c>
      <c r="N473" s="130">
        <v>-14253188.689999999</v>
      </c>
      <c r="O473" s="130">
        <v>-16756227.060000001</v>
      </c>
      <c r="P473" s="130">
        <v>-19273151.68</v>
      </c>
      <c r="Q473" s="130">
        <v>-21320973.93</v>
      </c>
      <c r="R473" s="127">
        <v>-21320973.93</v>
      </c>
    </row>
    <row r="474" spans="1:18" ht="13.5" thickBot="1" x14ac:dyDescent="0.25">
      <c r="A474" s="137" t="s">
        <v>1615</v>
      </c>
      <c r="B474" s="134" t="s">
        <v>1616</v>
      </c>
      <c r="C474" s="134" t="s">
        <v>1298</v>
      </c>
      <c r="D474" s="132">
        <v>-7706564.0199999996</v>
      </c>
      <c r="E474" s="132">
        <v>0</v>
      </c>
      <c r="F474" s="132">
        <v>-665958.66</v>
      </c>
      <c r="G474" s="132">
        <v>-1412843.84</v>
      </c>
      <c r="H474" s="132">
        <v>-1981269.93</v>
      </c>
      <c r="I474" s="132">
        <v>-2600657.87</v>
      </c>
      <c r="J474" s="132">
        <v>-3244011.4</v>
      </c>
      <c r="K474" s="132">
        <v>-3851798.68</v>
      </c>
      <c r="L474" s="132">
        <v>-4489279.4400000004</v>
      </c>
      <c r="M474" s="132">
        <v>-5134614.3</v>
      </c>
      <c r="N474" s="132">
        <v>-5797516.7699999996</v>
      </c>
      <c r="O474" s="132">
        <v>-6559664.8700000001</v>
      </c>
      <c r="P474" s="132">
        <v>-7248462.4500000002</v>
      </c>
      <c r="Q474" s="132">
        <v>-7911458.5599999996</v>
      </c>
      <c r="R474" s="127">
        <v>-7911458.5599999996</v>
      </c>
    </row>
    <row r="475" spans="1:18" ht="13.5" thickBot="1" x14ac:dyDescent="0.25">
      <c r="A475" s="137" t="s">
        <v>1617</v>
      </c>
      <c r="B475" s="134" t="s">
        <v>1618</v>
      </c>
      <c r="C475" s="134" t="s">
        <v>1298</v>
      </c>
      <c r="D475" s="130">
        <v>-237929</v>
      </c>
      <c r="E475" s="130">
        <v>0</v>
      </c>
      <c r="F475" s="130">
        <v>0</v>
      </c>
      <c r="G475" s="130">
        <v>0</v>
      </c>
      <c r="H475" s="130">
        <v>0</v>
      </c>
      <c r="I475" s="130">
        <v>-20690</v>
      </c>
      <c r="J475" s="130">
        <v>-35487</v>
      </c>
      <c r="K475" s="130">
        <v>-40068</v>
      </c>
      <c r="L475" s="130">
        <v>-46596</v>
      </c>
      <c r="M475" s="130">
        <v>-46690</v>
      </c>
      <c r="N475" s="130">
        <v>-50499</v>
      </c>
      <c r="O475" s="130">
        <v>-82009</v>
      </c>
      <c r="P475" s="130">
        <v>-82009</v>
      </c>
      <c r="Q475" s="130">
        <v>-100126</v>
      </c>
      <c r="R475" s="127">
        <v>-100126</v>
      </c>
    </row>
    <row r="476" spans="1:18" ht="13.5" thickBot="1" x14ac:dyDescent="0.25">
      <c r="A476" s="137" t="s">
        <v>1619</v>
      </c>
      <c r="B476" s="134" t="s">
        <v>1620</v>
      </c>
      <c r="C476" s="134" t="s">
        <v>1298</v>
      </c>
      <c r="D476" s="132">
        <v>-2041792.16</v>
      </c>
      <c r="E476" s="132">
        <v>0</v>
      </c>
      <c r="F476" s="132">
        <v>-14896.74</v>
      </c>
      <c r="G476" s="132">
        <v>-1129220.27</v>
      </c>
      <c r="H476" s="132">
        <v>-1854893.07</v>
      </c>
      <c r="I476" s="132">
        <v>-1881763.55</v>
      </c>
      <c r="J476" s="132">
        <v>-1881763.55</v>
      </c>
      <c r="K476" s="132">
        <v>-1881763.55</v>
      </c>
      <c r="L476" s="132">
        <v>-1881763.55</v>
      </c>
      <c r="M476" s="132">
        <v>-1881763.55</v>
      </c>
      <c r="N476" s="132">
        <v>-1881763.55</v>
      </c>
      <c r="O476" s="132">
        <v>-1956224.55</v>
      </c>
      <c r="P476" s="132">
        <v>-2046642.55</v>
      </c>
      <c r="Q476" s="132">
        <v>-2044113.55</v>
      </c>
      <c r="R476" s="127">
        <v>-2044113.55</v>
      </c>
    </row>
    <row r="477" spans="1:18" ht="13.5" thickBot="1" x14ac:dyDescent="0.25">
      <c r="A477" s="137" t="s">
        <v>1621</v>
      </c>
      <c r="B477" s="134" t="s">
        <v>1622</v>
      </c>
      <c r="C477" s="134" t="s">
        <v>1298</v>
      </c>
      <c r="D477" s="130">
        <v>14191517.630000001</v>
      </c>
      <c r="E477" s="130">
        <v>0</v>
      </c>
      <c r="F477" s="130">
        <v>6715229.9000000004</v>
      </c>
      <c r="G477" s="130">
        <v>11887068.99</v>
      </c>
      <c r="H477" s="130">
        <v>11967473.65</v>
      </c>
      <c r="I477" s="130">
        <v>16753659.34</v>
      </c>
      <c r="J477" s="130">
        <v>16684614.6</v>
      </c>
      <c r="K477" s="130">
        <v>-1593100.13</v>
      </c>
      <c r="L477" s="130">
        <v>-2571904.8199999998</v>
      </c>
      <c r="M477" s="130">
        <v>-1323083.58</v>
      </c>
      <c r="N477" s="130">
        <v>1526849.45</v>
      </c>
      <c r="O477" s="130">
        <v>12973998.16</v>
      </c>
      <c r="P477" s="130">
        <v>15027865.460000001</v>
      </c>
      <c r="Q477" s="130">
        <v>16308438.880000001</v>
      </c>
      <c r="R477" s="127">
        <v>16308438.880000001</v>
      </c>
    </row>
    <row r="478" spans="1:18" ht="13.5" thickBot="1" x14ac:dyDescent="0.25">
      <c r="A478" s="137" t="s">
        <v>1623</v>
      </c>
      <c r="B478" s="134" t="s">
        <v>1624</v>
      </c>
      <c r="C478" s="134" t="s">
        <v>1298</v>
      </c>
      <c r="D478" s="132">
        <v>-3534033.98</v>
      </c>
      <c r="E478" s="132">
        <v>0</v>
      </c>
      <c r="F478" s="132">
        <v>-375336.87</v>
      </c>
      <c r="G478" s="132">
        <v>-799831.08</v>
      </c>
      <c r="H478" s="132">
        <v>-1226671.6000000001</v>
      </c>
      <c r="I478" s="132">
        <v>-1637434.69</v>
      </c>
      <c r="J478" s="132">
        <v>-1997799.09</v>
      </c>
      <c r="K478" s="132">
        <v>-2271351.08</v>
      </c>
      <c r="L478" s="132">
        <v>-2447798.41</v>
      </c>
      <c r="M478" s="132">
        <v>-2608776.73</v>
      </c>
      <c r="N478" s="132">
        <v>-2759914.39</v>
      </c>
      <c r="O478" s="132">
        <v>-2933779.65</v>
      </c>
      <c r="P478" s="132">
        <v>-3138137.73</v>
      </c>
      <c r="Q478" s="132">
        <v>-3463078.27</v>
      </c>
      <c r="R478" s="127">
        <v>-3463078.27</v>
      </c>
    </row>
    <row r="479" spans="1:18" ht="13.5" thickBot="1" x14ac:dyDescent="0.25">
      <c r="A479" s="137" t="s">
        <v>1625</v>
      </c>
      <c r="B479" s="134" t="s">
        <v>1626</v>
      </c>
      <c r="C479" s="134" t="s">
        <v>1298</v>
      </c>
      <c r="D479" s="130">
        <v>-1851145.41</v>
      </c>
      <c r="E479" s="130">
        <v>0</v>
      </c>
      <c r="F479" s="130">
        <v>-289132.34000000003</v>
      </c>
      <c r="G479" s="130">
        <v>-619510.72</v>
      </c>
      <c r="H479" s="130">
        <v>-4299373.22</v>
      </c>
      <c r="I479" s="130">
        <v>-4696034.5</v>
      </c>
      <c r="J479" s="130">
        <v>-4999841.66</v>
      </c>
      <c r="K479" s="130">
        <v>-5243584.53</v>
      </c>
      <c r="L479" s="130">
        <v>-5580922.0199999996</v>
      </c>
      <c r="M479" s="130">
        <v>-5946727.9800000004</v>
      </c>
      <c r="N479" s="130">
        <v>-6227820.0199999996</v>
      </c>
      <c r="O479" s="130">
        <v>-6564557.9299999997</v>
      </c>
      <c r="P479" s="130">
        <v>-6969073.0199999996</v>
      </c>
      <c r="Q479" s="130">
        <v>-7491356.8600000003</v>
      </c>
      <c r="R479" s="127">
        <v>-7491356.8600000003</v>
      </c>
    </row>
    <row r="480" spans="1:18" ht="13.5" thickBot="1" x14ac:dyDescent="0.25">
      <c r="A480" s="137" t="s">
        <v>1627</v>
      </c>
      <c r="B480" s="134" t="s">
        <v>1628</v>
      </c>
      <c r="C480" s="134" t="s">
        <v>1298</v>
      </c>
      <c r="D480" s="132">
        <v>-4952510.32</v>
      </c>
      <c r="E480" s="132">
        <v>0</v>
      </c>
      <c r="F480" s="132">
        <v>-528990.36</v>
      </c>
      <c r="G480" s="132">
        <v>-1016677.52</v>
      </c>
      <c r="H480" s="132">
        <v>-1213071.08</v>
      </c>
      <c r="I480" s="132">
        <v>-1421731.49</v>
      </c>
      <c r="J480" s="132">
        <v>-1644674.43</v>
      </c>
      <c r="K480" s="132">
        <v>-1880963.85</v>
      </c>
      <c r="L480" s="132">
        <v>-2140761.9700000002</v>
      </c>
      <c r="M480" s="132">
        <v>-2438869.87</v>
      </c>
      <c r="N480" s="132">
        <v>-2760615.5</v>
      </c>
      <c r="O480" s="132">
        <v>-3097506.79</v>
      </c>
      <c r="P480" s="132">
        <v>-3425432.05</v>
      </c>
      <c r="Q480" s="132">
        <v>-3771614.46</v>
      </c>
      <c r="R480" s="127">
        <v>-3771614.46</v>
      </c>
    </row>
    <row r="481" spans="1:18" ht="13.5" thickBot="1" x14ac:dyDescent="0.25">
      <c r="A481" s="137" t="s">
        <v>1629</v>
      </c>
      <c r="B481" s="134" t="s">
        <v>1630</v>
      </c>
      <c r="C481" s="134" t="s">
        <v>1298</v>
      </c>
      <c r="D481" s="130">
        <v>-4093289.25</v>
      </c>
      <c r="E481" s="130">
        <v>0</v>
      </c>
      <c r="F481" s="130">
        <v>-35439.360000000001</v>
      </c>
      <c r="G481" s="130">
        <v>-59967.57</v>
      </c>
      <c r="H481" s="130">
        <v>-68592.78</v>
      </c>
      <c r="I481" s="130">
        <v>-84539.09</v>
      </c>
      <c r="J481" s="130">
        <v>-127491.2</v>
      </c>
      <c r="K481" s="130">
        <v>-176053.26</v>
      </c>
      <c r="L481" s="130">
        <v>-228650.05</v>
      </c>
      <c r="M481" s="130">
        <v>-292654.90999999997</v>
      </c>
      <c r="N481" s="130">
        <v>-369873.67</v>
      </c>
      <c r="O481" s="130">
        <v>-459359.08</v>
      </c>
      <c r="P481" s="130">
        <v>-561995.38</v>
      </c>
      <c r="Q481" s="130">
        <v>-683845.05</v>
      </c>
      <c r="R481" s="127">
        <v>-683845.05</v>
      </c>
    </row>
    <row r="482" spans="1:18" ht="13.5" thickBot="1" x14ac:dyDescent="0.25">
      <c r="A482" s="137" t="s">
        <v>1631</v>
      </c>
      <c r="B482" s="134" t="s">
        <v>1632</v>
      </c>
      <c r="C482" s="134" t="s">
        <v>1298</v>
      </c>
      <c r="D482" s="132">
        <v>-5582279</v>
      </c>
      <c r="E482" s="132">
        <v>0</v>
      </c>
      <c r="F482" s="132">
        <v>-570437</v>
      </c>
      <c r="G482" s="132">
        <v>-1004571</v>
      </c>
      <c r="H482" s="132">
        <v>-1524461</v>
      </c>
      <c r="I482" s="132">
        <v>-1913177</v>
      </c>
      <c r="J482" s="132">
        <v>-2239180</v>
      </c>
      <c r="K482" s="132">
        <v>-2581503</v>
      </c>
      <c r="L482" s="132">
        <v>-2869442</v>
      </c>
      <c r="M482" s="132">
        <v>-3187136</v>
      </c>
      <c r="N482" s="132">
        <v>-3569817</v>
      </c>
      <c r="O482" s="132">
        <v>-4134281</v>
      </c>
      <c r="P482" s="132">
        <v>-4847372</v>
      </c>
      <c r="Q482" s="132">
        <v>-5477675</v>
      </c>
      <c r="R482" s="127">
        <v>-5477675</v>
      </c>
    </row>
    <row r="483" spans="1:18" ht="13.5" thickBot="1" x14ac:dyDescent="0.25">
      <c r="A483" s="137" t="s">
        <v>1633</v>
      </c>
      <c r="B483" s="134" t="s">
        <v>1634</v>
      </c>
      <c r="C483" s="134" t="s">
        <v>1298</v>
      </c>
      <c r="D483" s="130">
        <v>-1518358.74</v>
      </c>
      <c r="E483" s="130">
        <v>0</v>
      </c>
      <c r="F483" s="130">
        <v>-79651.649999999994</v>
      </c>
      <c r="G483" s="130">
        <v>-159303.29999999999</v>
      </c>
      <c r="H483" s="130">
        <v>-239707.51</v>
      </c>
      <c r="I483" s="130">
        <v>-318382.7</v>
      </c>
      <c r="J483" s="130">
        <v>-397060.7</v>
      </c>
      <c r="K483" s="130">
        <v>-475738.7</v>
      </c>
      <c r="L483" s="130">
        <v>-554455.38</v>
      </c>
      <c r="M483" s="130">
        <v>-633172.06000000006</v>
      </c>
      <c r="N483" s="130">
        <v>-711888.74</v>
      </c>
      <c r="O483" s="130">
        <v>-784142.98</v>
      </c>
      <c r="P483" s="130">
        <v>-856397.22</v>
      </c>
      <c r="Q483" s="130">
        <v>-929151.46</v>
      </c>
      <c r="R483" s="127">
        <v>-929151.46</v>
      </c>
    </row>
    <row r="484" spans="1:18" ht="13.5" thickBot="1" x14ac:dyDescent="0.25">
      <c r="A484" s="137" t="s">
        <v>1635</v>
      </c>
      <c r="B484" s="134" t="s">
        <v>1636</v>
      </c>
      <c r="C484" s="134" t="s">
        <v>1298</v>
      </c>
      <c r="D484" s="132">
        <v>-37323364.060000002</v>
      </c>
      <c r="E484" s="132">
        <v>0</v>
      </c>
      <c r="F484" s="132">
        <v>-1335640.3999999999</v>
      </c>
      <c r="G484" s="132">
        <v>-5064108.29</v>
      </c>
      <c r="H484" s="132">
        <v>-9714270.0399999991</v>
      </c>
      <c r="I484" s="132">
        <v>-12781445.560000001</v>
      </c>
      <c r="J484" s="132">
        <v>-16150333.949999999</v>
      </c>
      <c r="K484" s="132">
        <v>-18429451.82</v>
      </c>
      <c r="L484" s="132">
        <v>-21168508.91</v>
      </c>
      <c r="M484" s="132">
        <v>-23685475.18</v>
      </c>
      <c r="N484" s="132">
        <v>-26466872.739999998</v>
      </c>
      <c r="O484" s="132">
        <v>-29135539.829999998</v>
      </c>
      <c r="P484" s="132">
        <v>-30894201.300000001</v>
      </c>
      <c r="Q484" s="132">
        <v>-32526616.309999999</v>
      </c>
      <c r="R484" s="127">
        <v>-32526616.309999999</v>
      </c>
    </row>
    <row r="485" spans="1:18" ht="13.5" thickBot="1" x14ac:dyDescent="0.25">
      <c r="A485" s="137" t="s">
        <v>1637</v>
      </c>
      <c r="B485" s="134" t="s">
        <v>1638</v>
      </c>
      <c r="C485" s="134" t="s">
        <v>1298</v>
      </c>
      <c r="D485" s="130">
        <v>-458861.19</v>
      </c>
      <c r="E485" s="130">
        <v>0</v>
      </c>
      <c r="F485" s="130">
        <v>-58967.16</v>
      </c>
      <c r="G485" s="130">
        <v>-88550.96</v>
      </c>
      <c r="H485" s="130">
        <v>-156210.56</v>
      </c>
      <c r="I485" s="130">
        <v>-239200.32</v>
      </c>
      <c r="J485" s="130">
        <v>-252239.91</v>
      </c>
      <c r="K485" s="130">
        <v>-288116.94</v>
      </c>
      <c r="L485" s="130">
        <v>-350518.38</v>
      </c>
      <c r="M485" s="130">
        <v>-377670.65</v>
      </c>
      <c r="N485" s="130">
        <v>-520555.99</v>
      </c>
      <c r="O485" s="130">
        <v>-853485.44</v>
      </c>
      <c r="P485" s="130">
        <v>-899673.59999999998</v>
      </c>
      <c r="Q485" s="130">
        <v>-1106780.48</v>
      </c>
      <c r="R485" s="127">
        <v>-1106780.48</v>
      </c>
    </row>
    <row r="486" spans="1:18" ht="13.5" thickBot="1" x14ac:dyDescent="0.25">
      <c r="A486" s="137" t="s">
        <v>1639</v>
      </c>
      <c r="B486" s="134" t="s">
        <v>1640</v>
      </c>
      <c r="C486" s="134" t="s">
        <v>1298</v>
      </c>
      <c r="D486" s="132">
        <v>1481622.65</v>
      </c>
      <c r="E486" s="132">
        <v>0</v>
      </c>
      <c r="F486" s="132">
        <v>-184950.48</v>
      </c>
      <c r="G486" s="132">
        <v>-293176.12</v>
      </c>
      <c r="H486" s="132">
        <v>-168275.08</v>
      </c>
      <c r="I486" s="132">
        <v>-157560.53</v>
      </c>
      <c r="J486" s="132">
        <v>357290.79</v>
      </c>
      <c r="K486" s="132">
        <v>278327.84999999998</v>
      </c>
      <c r="L486" s="132">
        <v>126287.2</v>
      </c>
      <c r="M486" s="132">
        <v>-18817.3</v>
      </c>
      <c r="N486" s="132">
        <v>-79172.52</v>
      </c>
      <c r="O486" s="132">
        <v>-164857.32999999999</v>
      </c>
      <c r="P486" s="132">
        <v>-163294.9</v>
      </c>
      <c r="Q486" s="132">
        <v>-1277966.94</v>
      </c>
      <c r="R486" s="127">
        <v>-1277966.94</v>
      </c>
    </row>
    <row r="487" spans="1:18" ht="13.5" thickBot="1" x14ac:dyDescent="0.25">
      <c r="A487" s="137" t="s">
        <v>1603</v>
      </c>
      <c r="B487" s="134" t="s">
        <v>1641</v>
      </c>
      <c r="C487" s="134" t="s">
        <v>1298</v>
      </c>
      <c r="D487" s="130">
        <v>0</v>
      </c>
      <c r="E487" s="130">
        <v>0</v>
      </c>
      <c r="F487" s="130">
        <v>0</v>
      </c>
      <c r="G487" s="130">
        <v>0</v>
      </c>
      <c r="H487" s="130">
        <v>0</v>
      </c>
      <c r="I487" s="130">
        <v>0</v>
      </c>
      <c r="J487" s="130">
        <v>0</v>
      </c>
      <c r="K487" s="130">
        <v>0</v>
      </c>
      <c r="L487" s="130">
        <v>0</v>
      </c>
      <c r="M487" s="130">
        <v>0</v>
      </c>
      <c r="N487" s="130">
        <v>0</v>
      </c>
      <c r="O487" s="130">
        <v>0</v>
      </c>
      <c r="P487" s="130">
        <v>0</v>
      </c>
      <c r="Q487" s="130">
        <v>0</v>
      </c>
      <c r="R487" s="127">
        <v>0</v>
      </c>
    </row>
    <row r="488" spans="1:18" ht="13.5" thickBot="1" x14ac:dyDescent="0.25">
      <c r="A488" s="137" t="s">
        <v>1605</v>
      </c>
      <c r="B488" s="134" t="s">
        <v>1642</v>
      </c>
      <c r="C488" s="134" t="s">
        <v>1298</v>
      </c>
      <c r="D488" s="132">
        <v>0</v>
      </c>
      <c r="E488" s="132">
        <v>0</v>
      </c>
      <c r="F488" s="132">
        <v>0</v>
      </c>
      <c r="G488" s="132">
        <v>0</v>
      </c>
      <c r="H488" s="132">
        <v>0</v>
      </c>
      <c r="I488" s="132">
        <v>0</v>
      </c>
      <c r="J488" s="132">
        <v>0</v>
      </c>
      <c r="K488" s="132">
        <v>0</v>
      </c>
      <c r="L488" s="132">
        <v>0</v>
      </c>
      <c r="M488" s="132">
        <v>0</v>
      </c>
      <c r="N488" s="132">
        <v>0</v>
      </c>
      <c r="O488" s="132">
        <v>0</v>
      </c>
      <c r="P488" s="132">
        <v>0</v>
      </c>
      <c r="Q488" s="132">
        <v>0</v>
      </c>
      <c r="R488" s="127">
        <v>0</v>
      </c>
    </row>
    <row r="489" spans="1:18" ht="13.5" thickBot="1" x14ac:dyDescent="0.25">
      <c r="A489" s="137" t="s">
        <v>1643</v>
      </c>
      <c r="B489" s="134" t="s">
        <v>1644</v>
      </c>
      <c r="C489" s="134" t="s">
        <v>1298</v>
      </c>
      <c r="D489" s="130">
        <v>0</v>
      </c>
      <c r="E489" s="130">
        <v>0</v>
      </c>
      <c r="F489" s="130">
        <v>0</v>
      </c>
      <c r="G489" s="130">
        <v>0</v>
      </c>
      <c r="H489" s="130">
        <v>0</v>
      </c>
      <c r="I489" s="130">
        <v>0</v>
      </c>
      <c r="J489" s="130">
        <v>0</v>
      </c>
      <c r="K489" s="130">
        <v>0</v>
      </c>
      <c r="L489" s="130">
        <v>0</v>
      </c>
      <c r="M489" s="130">
        <v>0</v>
      </c>
      <c r="N489" s="130">
        <v>0</v>
      </c>
      <c r="O489" s="130">
        <v>0</v>
      </c>
      <c r="P489" s="130">
        <v>0</v>
      </c>
      <c r="Q489" s="130">
        <v>0</v>
      </c>
      <c r="R489" s="127">
        <v>0</v>
      </c>
    </row>
    <row r="490" spans="1:18" ht="13.5" thickBot="1" x14ac:dyDescent="0.25">
      <c r="A490" s="137" t="s">
        <v>1645</v>
      </c>
      <c r="B490" s="134" t="s">
        <v>1646</v>
      </c>
      <c r="C490" s="134" t="s">
        <v>1298</v>
      </c>
      <c r="D490" s="132">
        <v>0</v>
      </c>
      <c r="E490" s="132">
        <v>0</v>
      </c>
      <c r="F490" s="132">
        <v>0</v>
      </c>
      <c r="G490" s="132">
        <v>0</v>
      </c>
      <c r="H490" s="132">
        <v>0</v>
      </c>
      <c r="I490" s="132">
        <v>0</v>
      </c>
      <c r="J490" s="132">
        <v>0</v>
      </c>
      <c r="K490" s="132">
        <v>0</v>
      </c>
      <c r="L490" s="132">
        <v>0</v>
      </c>
      <c r="M490" s="132">
        <v>0</v>
      </c>
      <c r="N490" s="132">
        <v>0</v>
      </c>
      <c r="O490" s="132">
        <v>0</v>
      </c>
      <c r="P490" s="132">
        <v>0</v>
      </c>
      <c r="Q490" s="132">
        <v>0</v>
      </c>
      <c r="R490" s="127">
        <v>0</v>
      </c>
    </row>
    <row r="491" spans="1:18" ht="13.5" thickBot="1" x14ac:dyDescent="0.25">
      <c r="A491" s="137" t="s">
        <v>1603</v>
      </c>
      <c r="B491" s="134" t="s">
        <v>1647</v>
      </c>
      <c r="C491" s="134" t="s">
        <v>1298</v>
      </c>
      <c r="D491" s="130">
        <v>0</v>
      </c>
      <c r="E491" s="130">
        <v>0</v>
      </c>
      <c r="F491" s="130">
        <v>0</v>
      </c>
      <c r="G491" s="130">
        <v>0</v>
      </c>
      <c r="H491" s="130">
        <v>0</v>
      </c>
      <c r="I491" s="130">
        <v>0</v>
      </c>
      <c r="J491" s="130">
        <v>0</v>
      </c>
      <c r="K491" s="130">
        <v>0</v>
      </c>
      <c r="L491" s="130">
        <v>0</v>
      </c>
      <c r="M491" s="130">
        <v>0</v>
      </c>
      <c r="N491" s="130">
        <v>0</v>
      </c>
      <c r="O491" s="130">
        <v>0</v>
      </c>
      <c r="P491" s="130">
        <v>0</v>
      </c>
      <c r="Q491" s="130">
        <v>0</v>
      </c>
      <c r="R491" s="127">
        <v>0</v>
      </c>
    </row>
    <row r="492" spans="1:18" ht="13.5" thickBot="1" x14ac:dyDescent="0.25">
      <c r="A492" s="137" t="s">
        <v>1605</v>
      </c>
      <c r="B492" s="134" t="s">
        <v>1648</v>
      </c>
      <c r="C492" s="134" t="s">
        <v>1298</v>
      </c>
      <c r="D492" s="132">
        <v>0</v>
      </c>
      <c r="E492" s="132">
        <v>0</v>
      </c>
      <c r="F492" s="132">
        <v>0</v>
      </c>
      <c r="G492" s="132">
        <v>0</v>
      </c>
      <c r="H492" s="132">
        <v>0</v>
      </c>
      <c r="I492" s="132">
        <v>0</v>
      </c>
      <c r="J492" s="132">
        <v>0</v>
      </c>
      <c r="K492" s="132">
        <v>0</v>
      </c>
      <c r="L492" s="132">
        <v>0</v>
      </c>
      <c r="M492" s="132">
        <v>0</v>
      </c>
      <c r="N492" s="132">
        <v>0</v>
      </c>
      <c r="O492" s="132">
        <v>0</v>
      </c>
      <c r="P492" s="132">
        <v>0</v>
      </c>
      <c r="Q492" s="132">
        <v>0</v>
      </c>
      <c r="R492" s="127">
        <v>0</v>
      </c>
    </row>
    <row r="493" spans="1:18" ht="13.5" thickBot="1" x14ac:dyDescent="0.25">
      <c r="A493" s="137" t="s">
        <v>1643</v>
      </c>
      <c r="B493" s="134" t="s">
        <v>1649</v>
      </c>
      <c r="C493" s="134" t="s">
        <v>1298</v>
      </c>
      <c r="D493" s="130">
        <v>0</v>
      </c>
      <c r="E493" s="130">
        <v>0</v>
      </c>
      <c r="F493" s="130">
        <v>0</v>
      </c>
      <c r="G493" s="130">
        <v>0</v>
      </c>
      <c r="H493" s="130">
        <v>0</v>
      </c>
      <c r="I493" s="130">
        <v>0</v>
      </c>
      <c r="J493" s="130">
        <v>0</v>
      </c>
      <c r="K493" s="130">
        <v>0</v>
      </c>
      <c r="L493" s="130">
        <v>0</v>
      </c>
      <c r="M493" s="130">
        <v>0</v>
      </c>
      <c r="N493" s="130">
        <v>0</v>
      </c>
      <c r="O493" s="130">
        <v>0</v>
      </c>
      <c r="P493" s="130">
        <v>0</v>
      </c>
      <c r="Q493" s="130">
        <v>0</v>
      </c>
      <c r="R493" s="127">
        <v>0</v>
      </c>
    </row>
    <row r="494" spans="1:18" ht="13.5" thickBot="1" x14ac:dyDescent="0.25">
      <c r="A494" s="137" t="s">
        <v>1645</v>
      </c>
      <c r="B494" s="134" t="s">
        <v>1650</v>
      </c>
      <c r="C494" s="134" t="s">
        <v>1298</v>
      </c>
      <c r="D494" s="132">
        <v>0</v>
      </c>
      <c r="E494" s="132">
        <v>0</v>
      </c>
      <c r="F494" s="132">
        <v>0</v>
      </c>
      <c r="G494" s="132">
        <v>0</v>
      </c>
      <c r="H494" s="132">
        <v>0</v>
      </c>
      <c r="I494" s="132">
        <v>0</v>
      </c>
      <c r="J494" s="132">
        <v>0</v>
      </c>
      <c r="K494" s="132">
        <v>0</v>
      </c>
      <c r="L494" s="132">
        <v>0</v>
      </c>
      <c r="M494" s="132">
        <v>0</v>
      </c>
      <c r="N494" s="132">
        <v>0</v>
      </c>
      <c r="O494" s="132">
        <v>0</v>
      </c>
      <c r="P494" s="132">
        <v>0</v>
      </c>
      <c r="Q494" s="132">
        <v>0</v>
      </c>
      <c r="R494" s="127">
        <v>0</v>
      </c>
    </row>
    <row r="495" spans="1:18" ht="13.5" thickBot="1" x14ac:dyDescent="0.25">
      <c r="A495" s="137" t="s">
        <v>1605</v>
      </c>
      <c r="B495" s="134" t="s">
        <v>1651</v>
      </c>
      <c r="C495" s="134" t="s">
        <v>1298</v>
      </c>
      <c r="D495" s="130">
        <v>0</v>
      </c>
      <c r="E495" s="130">
        <v>0</v>
      </c>
      <c r="F495" s="130">
        <v>0</v>
      </c>
      <c r="G495" s="130">
        <v>0</v>
      </c>
      <c r="H495" s="130">
        <v>0</v>
      </c>
      <c r="I495" s="130">
        <v>0</v>
      </c>
      <c r="J495" s="130">
        <v>0</v>
      </c>
      <c r="K495" s="130">
        <v>0</v>
      </c>
      <c r="L495" s="130">
        <v>0</v>
      </c>
      <c r="M495" s="130">
        <v>0</v>
      </c>
      <c r="N495" s="130">
        <v>0</v>
      </c>
      <c r="O495" s="130">
        <v>0</v>
      </c>
      <c r="P495" s="130">
        <v>0</v>
      </c>
      <c r="Q495" s="130">
        <v>0</v>
      </c>
      <c r="R495" s="127">
        <v>0</v>
      </c>
    </row>
    <row r="496" spans="1:18" ht="13.5" thickBot="1" x14ac:dyDescent="0.25">
      <c r="A496" s="137" t="s">
        <v>1643</v>
      </c>
      <c r="B496" s="134" t="s">
        <v>1652</v>
      </c>
      <c r="C496" s="134" t="s">
        <v>1298</v>
      </c>
      <c r="D496" s="132">
        <v>0</v>
      </c>
      <c r="E496" s="132">
        <v>0</v>
      </c>
      <c r="F496" s="132">
        <v>0</v>
      </c>
      <c r="G496" s="132">
        <v>0</v>
      </c>
      <c r="H496" s="132">
        <v>0</v>
      </c>
      <c r="I496" s="132">
        <v>0</v>
      </c>
      <c r="J496" s="132">
        <v>0</v>
      </c>
      <c r="K496" s="132">
        <v>0</v>
      </c>
      <c r="L496" s="132">
        <v>0</v>
      </c>
      <c r="M496" s="132">
        <v>0</v>
      </c>
      <c r="N496" s="132">
        <v>0</v>
      </c>
      <c r="O496" s="132">
        <v>0</v>
      </c>
      <c r="P496" s="132">
        <v>0</v>
      </c>
      <c r="Q496" s="132">
        <v>0</v>
      </c>
      <c r="R496" s="127">
        <v>0</v>
      </c>
    </row>
    <row r="497" spans="1:18" ht="13.5" thickBot="1" x14ac:dyDescent="0.25">
      <c r="A497" s="137" t="s">
        <v>1645</v>
      </c>
      <c r="B497" s="134" t="s">
        <v>1653</v>
      </c>
      <c r="C497" s="134" t="s">
        <v>1298</v>
      </c>
      <c r="D497" s="130">
        <v>0</v>
      </c>
      <c r="E497" s="130">
        <v>0</v>
      </c>
      <c r="F497" s="130">
        <v>0</v>
      </c>
      <c r="G497" s="130">
        <v>0</v>
      </c>
      <c r="H497" s="130">
        <v>0</v>
      </c>
      <c r="I497" s="130">
        <v>0</v>
      </c>
      <c r="J497" s="130">
        <v>0</v>
      </c>
      <c r="K497" s="130">
        <v>0</v>
      </c>
      <c r="L497" s="130">
        <v>0</v>
      </c>
      <c r="M497" s="130">
        <v>0</v>
      </c>
      <c r="N497" s="130">
        <v>0</v>
      </c>
      <c r="O497" s="130">
        <v>0</v>
      </c>
      <c r="P497" s="130">
        <v>0</v>
      </c>
      <c r="Q497" s="130">
        <v>0</v>
      </c>
      <c r="R497" s="127">
        <v>0</v>
      </c>
    </row>
    <row r="498" spans="1:18" ht="13.5" thickBot="1" x14ac:dyDescent="0.25">
      <c r="A498" s="137" t="s">
        <v>2405</v>
      </c>
      <c r="B498" s="134" t="s">
        <v>2406</v>
      </c>
      <c r="C498" s="134" t="s">
        <v>2078</v>
      </c>
      <c r="D498" s="164"/>
      <c r="E498" s="132">
        <v>0</v>
      </c>
      <c r="F498" s="132">
        <v>0</v>
      </c>
      <c r="G498" s="132">
        <v>0</v>
      </c>
      <c r="H498" s="132">
        <v>0</v>
      </c>
      <c r="I498" s="132">
        <v>0</v>
      </c>
      <c r="J498" s="132">
        <v>0</v>
      </c>
      <c r="K498" s="132">
        <v>0</v>
      </c>
      <c r="L498" s="132">
        <v>0</v>
      </c>
      <c r="M498" s="132">
        <v>0</v>
      </c>
      <c r="N498" s="132">
        <v>0</v>
      </c>
      <c r="O498" s="132">
        <v>0</v>
      </c>
      <c r="P498" s="132">
        <v>0</v>
      </c>
      <c r="Q498" s="132">
        <v>0</v>
      </c>
      <c r="R498" s="127">
        <v>0</v>
      </c>
    </row>
    <row r="499" spans="1:18" ht="13.5" thickBot="1" x14ac:dyDescent="0.25">
      <c r="A499" s="137" t="s">
        <v>1654</v>
      </c>
      <c r="B499" s="134" t="s">
        <v>1655</v>
      </c>
      <c r="C499" s="134" t="s">
        <v>1298</v>
      </c>
      <c r="D499" s="130">
        <v>47844048.810000002</v>
      </c>
      <c r="E499" s="130">
        <v>0</v>
      </c>
      <c r="F499" s="130">
        <v>4181565.54</v>
      </c>
      <c r="G499" s="130">
        <v>8616326.3800000008</v>
      </c>
      <c r="H499" s="130">
        <v>12983321.24</v>
      </c>
      <c r="I499" s="130">
        <v>17340842.879999999</v>
      </c>
      <c r="J499" s="130">
        <v>21460179.07</v>
      </c>
      <c r="K499" s="130">
        <v>25770792.84</v>
      </c>
      <c r="L499" s="130">
        <v>29744954.27</v>
      </c>
      <c r="M499" s="130">
        <v>34137223.990000002</v>
      </c>
      <c r="N499" s="130">
        <v>38245059.75</v>
      </c>
      <c r="O499" s="130">
        <v>42681068.469999999</v>
      </c>
      <c r="P499" s="130">
        <v>46621124.210000001</v>
      </c>
      <c r="Q499" s="130">
        <v>50495920.32</v>
      </c>
      <c r="R499" s="127">
        <v>50495920.32</v>
      </c>
    </row>
    <row r="500" spans="1:18" ht="13.5" thickBot="1" x14ac:dyDescent="0.25">
      <c r="A500" s="137" t="s">
        <v>1656</v>
      </c>
      <c r="B500" s="134" t="s">
        <v>1657</v>
      </c>
      <c r="C500" s="134" t="s">
        <v>1298</v>
      </c>
      <c r="D500" s="132">
        <v>9531.31</v>
      </c>
      <c r="E500" s="132">
        <v>0</v>
      </c>
      <c r="F500" s="132">
        <v>673.15</v>
      </c>
      <c r="G500" s="132">
        <v>2923.71</v>
      </c>
      <c r="H500" s="132">
        <v>3092.73</v>
      </c>
      <c r="I500" s="132">
        <v>4413.42</v>
      </c>
      <c r="J500" s="132">
        <v>4217.66</v>
      </c>
      <c r="K500" s="132">
        <v>4217.66</v>
      </c>
      <c r="L500" s="132">
        <v>4606.3900000000003</v>
      </c>
      <c r="M500" s="132">
        <v>5136.38</v>
      </c>
      <c r="N500" s="132">
        <v>5504.78</v>
      </c>
      <c r="O500" s="132">
        <v>6018</v>
      </c>
      <c r="P500" s="132">
        <v>6018</v>
      </c>
      <c r="Q500" s="132">
        <v>7788.62</v>
      </c>
      <c r="R500" s="127">
        <v>7788.62</v>
      </c>
    </row>
    <row r="501" spans="1:18" ht="13.5" thickBot="1" x14ac:dyDescent="0.25">
      <c r="A501" s="137" t="s">
        <v>2407</v>
      </c>
      <c r="B501" s="134" t="s">
        <v>2408</v>
      </c>
      <c r="C501" s="134" t="s">
        <v>1298</v>
      </c>
      <c r="D501" s="163"/>
      <c r="E501" s="130">
        <v>0</v>
      </c>
      <c r="F501" s="130">
        <v>0</v>
      </c>
      <c r="G501" s="130">
        <v>0</v>
      </c>
      <c r="H501" s="130">
        <v>0</v>
      </c>
      <c r="I501" s="130">
        <v>0</v>
      </c>
      <c r="J501" s="130">
        <v>0</v>
      </c>
      <c r="K501" s="130">
        <v>0</v>
      </c>
      <c r="L501" s="130">
        <v>0</v>
      </c>
      <c r="M501" s="130">
        <v>0</v>
      </c>
      <c r="N501" s="130">
        <v>0</v>
      </c>
      <c r="O501" s="130">
        <v>0</v>
      </c>
      <c r="P501" s="130">
        <v>0</v>
      </c>
      <c r="Q501" s="130">
        <v>0</v>
      </c>
      <c r="R501" s="127">
        <v>0</v>
      </c>
    </row>
    <row r="502" spans="1:18" ht="13.5" thickBot="1" x14ac:dyDescent="0.25">
      <c r="A502" s="137" t="s">
        <v>1658</v>
      </c>
      <c r="B502" s="134" t="s">
        <v>1659</v>
      </c>
      <c r="C502" s="134" t="s">
        <v>1298</v>
      </c>
      <c r="D502" s="132">
        <v>-21556.58</v>
      </c>
      <c r="E502" s="132">
        <v>0</v>
      </c>
      <c r="F502" s="132">
        <v>0</v>
      </c>
      <c r="G502" s="132">
        <v>567</v>
      </c>
      <c r="H502" s="132">
        <v>-95392.25</v>
      </c>
      <c r="I502" s="132">
        <v>-26041.02</v>
      </c>
      <c r="J502" s="132">
        <v>-47502.8</v>
      </c>
      <c r="K502" s="132">
        <v>-47502.8</v>
      </c>
      <c r="L502" s="132">
        <v>-47502.8</v>
      </c>
      <c r="M502" s="132">
        <v>-47502.8</v>
      </c>
      <c r="N502" s="132">
        <v>-47502.8</v>
      </c>
      <c r="O502" s="132">
        <v>-47502.8</v>
      </c>
      <c r="P502" s="132">
        <v>-47502.8</v>
      </c>
      <c r="Q502" s="132">
        <v>-47502.8</v>
      </c>
      <c r="R502" s="127">
        <v>-47502.8</v>
      </c>
    </row>
    <row r="503" spans="1:18" ht="13.5" thickBot="1" x14ac:dyDescent="0.25">
      <c r="A503" s="137" t="s">
        <v>1660</v>
      </c>
      <c r="B503" s="134" t="s">
        <v>1661</v>
      </c>
      <c r="C503" s="134" t="s">
        <v>1298</v>
      </c>
      <c r="D503" s="130">
        <v>1064359.42</v>
      </c>
      <c r="E503" s="130">
        <v>0</v>
      </c>
      <c r="F503" s="130">
        <v>94642.95</v>
      </c>
      <c r="G503" s="130">
        <v>203348.08</v>
      </c>
      <c r="H503" s="130">
        <v>332766.5</v>
      </c>
      <c r="I503" s="130">
        <v>410365.07</v>
      </c>
      <c r="J503" s="130">
        <v>520807.93</v>
      </c>
      <c r="K503" s="130">
        <v>600945.47</v>
      </c>
      <c r="L503" s="130">
        <v>691877.1</v>
      </c>
      <c r="M503" s="130">
        <v>749969.27</v>
      </c>
      <c r="N503" s="130">
        <v>852794.17</v>
      </c>
      <c r="O503" s="130">
        <v>923390.68</v>
      </c>
      <c r="P503" s="130">
        <v>1050484.5</v>
      </c>
      <c r="Q503" s="130">
        <v>1175973.42</v>
      </c>
      <c r="R503" s="127">
        <v>1175973.42</v>
      </c>
    </row>
    <row r="504" spans="1:18" ht="13.5" thickBot="1" x14ac:dyDescent="0.25">
      <c r="A504" s="137" t="s">
        <v>1662</v>
      </c>
      <c r="B504" s="134" t="s">
        <v>1663</v>
      </c>
      <c r="C504" s="134" t="s">
        <v>1298</v>
      </c>
      <c r="D504" s="132">
        <v>37499262.609999999</v>
      </c>
      <c r="E504" s="132">
        <v>0</v>
      </c>
      <c r="F504" s="132">
        <v>3309868.84</v>
      </c>
      <c r="G504" s="132">
        <v>6365274.3899999997</v>
      </c>
      <c r="H504" s="132">
        <v>9658785.0299999993</v>
      </c>
      <c r="I504" s="132">
        <v>12954188.460000001</v>
      </c>
      <c r="J504" s="132">
        <v>16507976.48</v>
      </c>
      <c r="K504" s="132">
        <v>19262928.34</v>
      </c>
      <c r="L504" s="132">
        <v>22391674.059999999</v>
      </c>
      <c r="M504" s="132">
        <v>25526945.32</v>
      </c>
      <c r="N504" s="132">
        <v>28398314.5</v>
      </c>
      <c r="O504" s="132">
        <v>31879090.350000001</v>
      </c>
      <c r="P504" s="132">
        <v>34759712.439999998</v>
      </c>
      <c r="Q504" s="132">
        <v>37820087.390000001</v>
      </c>
      <c r="R504" s="127">
        <v>37820087.390000001</v>
      </c>
    </row>
    <row r="505" spans="1:18" ht="13.5" thickBot="1" x14ac:dyDescent="0.25">
      <c r="A505" s="137" t="s">
        <v>1664</v>
      </c>
      <c r="B505" s="134" t="s">
        <v>1665</v>
      </c>
      <c r="C505" s="134" t="s">
        <v>1298</v>
      </c>
      <c r="D505" s="130">
        <v>4125114.78</v>
      </c>
      <c r="E505" s="130">
        <v>0</v>
      </c>
      <c r="F505" s="130">
        <v>350067.67</v>
      </c>
      <c r="G505" s="130">
        <v>648126.18000000005</v>
      </c>
      <c r="H505" s="130">
        <v>1052852.29</v>
      </c>
      <c r="I505" s="130">
        <v>1403707.44</v>
      </c>
      <c r="J505" s="130">
        <v>1853986.84</v>
      </c>
      <c r="K505" s="130">
        <v>2180723.04</v>
      </c>
      <c r="L505" s="130">
        <v>2526478.29</v>
      </c>
      <c r="M505" s="130">
        <v>2842628.06</v>
      </c>
      <c r="N505" s="130">
        <v>3120631.08</v>
      </c>
      <c r="O505" s="130">
        <v>3511517.61</v>
      </c>
      <c r="P505" s="130">
        <v>3822952.15</v>
      </c>
      <c r="Q505" s="130">
        <v>4196227.53</v>
      </c>
      <c r="R505" s="127">
        <v>4196227.53</v>
      </c>
    </row>
    <row r="506" spans="1:18" ht="13.5" thickBot="1" x14ac:dyDescent="0.25">
      <c r="A506" s="137" t="s">
        <v>2409</v>
      </c>
      <c r="B506" s="134" t="s">
        <v>2410</v>
      </c>
      <c r="C506" s="134" t="s">
        <v>1298</v>
      </c>
      <c r="D506" s="164"/>
      <c r="E506" s="132">
        <v>0</v>
      </c>
      <c r="F506" s="132">
        <v>167005.82</v>
      </c>
      <c r="G506" s="132">
        <v>209998.15</v>
      </c>
      <c r="H506" s="132">
        <v>255527.96</v>
      </c>
      <c r="I506" s="132">
        <v>300715.26</v>
      </c>
      <c r="J506" s="132">
        <v>348558.8</v>
      </c>
      <c r="K506" s="132">
        <v>391331.3</v>
      </c>
      <c r="L506" s="132">
        <v>442996</v>
      </c>
      <c r="M506" s="132">
        <v>490594.88</v>
      </c>
      <c r="N506" s="132">
        <v>538418.56999999995</v>
      </c>
      <c r="O506" s="132">
        <v>583217.44999999995</v>
      </c>
      <c r="P506" s="132">
        <v>629957.5</v>
      </c>
      <c r="Q506" s="132">
        <v>681897.65</v>
      </c>
      <c r="R506" s="127">
        <v>681897.65</v>
      </c>
    </row>
    <row r="507" spans="1:18" ht="13.5" thickBot="1" x14ac:dyDescent="0.25">
      <c r="A507" s="137" t="s">
        <v>1666</v>
      </c>
      <c r="B507" s="134" t="s">
        <v>1667</v>
      </c>
      <c r="C507" s="134" t="s">
        <v>1298</v>
      </c>
      <c r="D507" s="130">
        <v>154405.57</v>
      </c>
      <c r="E507" s="130">
        <v>0</v>
      </c>
      <c r="F507" s="130">
        <v>13567.17</v>
      </c>
      <c r="G507" s="130">
        <v>25598.62</v>
      </c>
      <c r="H507" s="130">
        <v>37601.65</v>
      </c>
      <c r="I507" s="130">
        <v>52079.6</v>
      </c>
      <c r="J507" s="130">
        <v>66821.38</v>
      </c>
      <c r="K507" s="130">
        <v>77227.95</v>
      </c>
      <c r="L507" s="130">
        <v>88558.14</v>
      </c>
      <c r="M507" s="130">
        <v>98921.96</v>
      </c>
      <c r="N507" s="130">
        <v>109418.64</v>
      </c>
      <c r="O507" s="130">
        <v>120761.52</v>
      </c>
      <c r="P507" s="130">
        <v>131131.28</v>
      </c>
      <c r="Q507" s="130">
        <v>141064.12</v>
      </c>
      <c r="R507" s="127">
        <v>141064.12</v>
      </c>
    </row>
    <row r="508" spans="1:18" ht="13.5" thickBot="1" x14ac:dyDescent="0.25">
      <c r="A508" s="137" t="s">
        <v>1668</v>
      </c>
      <c r="B508" s="134" t="s">
        <v>1669</v>
      </c>
      <c r="C508" s="134" t="s">
        <v>1298</v>
      </c>
      <c r="D508" s="132">
        <v>12437121.119999999</v>
      </c>
      <c r="E508" s="132">
        <v>0</v>
      </c>
      <c r="F508" s="132">
        <v>-91737.09</v>
      </c>
      <c r="G508" s="132">
        <v>-66661.570000000007</v>
      </c>
      <c r="H508" s="132">
        <v>6924530.3300000001</v>
      </c>
      <c r="I508" s="132">
        <v>6963684.2199999997</v>
      </c>
      <c r="J508" s="132">
        <v>6995846.9199999999</v>
      </c>
      <c r="K508" s="132">
        <v>6890885.0899999999</v>
      </c>
      <c r="L508" s="132">
        <v>6934049.25</v>
      </c>
      <c r="M508" s="132">
        <v>6990433.0599999996</v>
      </c>
      <c r="N508" s="132">
        <v>7823304.8899999997</v>
      </c>
      <c r="O508" s="132">
        <v>7876529.2400000002</v>
      </c>
      <c r="P508" s="132">
        <v>7927635.1900000004</v>
      </c>
      <c r="Q508" s="132">
        <v>15676279.65</v>
      </c>
      <c r="R508" s="127">
        <v>15676279.65</v>
      </c>
    </row>
    <row r="509" spans="1:18" ht="13.5" thickBot="1" x14ac:dyDescent="0.25">
      <c r="A509" s="137" t="s">
        <v>1670</v>
      </c>
      <c r="B509" s="134" t="s">
        <v>1671</v>
      </c>
      <c r="C509" s="134" t="s">
        <v>1298</v>
      </c>
      <c r="D509" s="130">
        <v>986516.5</v>
      </c>
      <c r="E509" s="130">
        <v>0</v>
      </c>
      <c r="F509" s="130">
        <v>0</v>
      </c>
      <c r="G509" s="130">
        <v>0</v>
      </c>
      <c r="H509" s="130">
        <v>203429.69</v>
      </c>
      <c r="I509" s="130">
        <v>203429.69</v>
      </c>
      <c r="J509" s="130">
        <v>203429.69</v>
      </c>
      <c r="K509" s="130">
        <v>279048.56</v>
      </c>
      <c r="L509" s="130">
        <v>279048.56</v>
      </c>
      <c r="M509" s="130">
        <v>279048.56</v>
      </c>
      <c r="N509" s="130">
        <v>976211</v>
      </c>
      <c r="O509" s="130">
        <v>976211</v>
      </c>
      <c r="P509" s="130">
        <v>976211</v>
      </c>
      <c r="Q509" s="130">
        <v>1341220.98</v>
      </c>
      <c r="R509" s="127">
        <v>1341220.98</v>
      </c>
    </row>
    <row r="510" spans="1:18" ht="13.5" thickBot="1" x14ac:dyDescent="0.25">
      <c r="A510" s="137" t="s">
        <v>1672</v>
      </c>
      <c r="B510" s="134" t="s">
        <v>1673</v>
      </c>
      <c r="C510" s="134" t="s">
        <v>1298</v>
      </c>
      <c r="D510" s="132">
        <v>245916.82</v>
      </c>
      <c r="E510" s="132">
        <v>0</v>
      </c>
      <c r="F510" s="132">
        <v>29619.09</v>
      </c>
      <c r="G510" s="132">
        <v>59589.46</v>
      </c>
      <c r="H510" s="132">
        <v>83878.009999999995</v>
      </c>
      <c r="I510" s="132">
        <v>112474.14</v>
      </c>
      <c r="J510" s="132">
        <v>140422.92000000001</v>
      </c>
      <c r="K510" s="132">
        <v>156823.91</v>
      </c>
      <c r="L510" s="132">
        <v>176787.53</v>
      </c>
      <c r="M510" s="132">
        <v>197012.35</v>
      </c>
      <c r="N510" s="132">
        <v>214676.6</v>
      </c>
      <c r="O510" s="132">
        <v>239377.35</v>
      </c>
      <c r="P510" s="132">
        <v>263787.26</v>
      </c>
      <c r="Q510" s="132">
        <v>273718.26</v>
      </c>
      <c r="R510" s="127">
        <v>273718.26</v>
      </c>
    </row>
    <row r="511" spans="1:18" ht="13.5" thickBot="1" x14ac:dyDescent="0.25">
      <c r="A511" s="137" t="s">
        <v>1674</v>
      </c>
      <c r="B511" s="134" t="s">
        <v>1675</v>
      </c>
      <c r="C511" s="134" t="s">
        <v>1298</v>
      </c>
      <c r="D511" s="130">
        <v>13312213.189999999</v>
      </c>
      <c r="E511" s="130">
        <v>0</v>
      </c>
      <c r="F511" s="130">
        <v>1167012.06</v>
      </c>
      <c r="G511" s="130">
        <v>2219864.7999999998</v>
      </c>
      <c r="H511" s="130">
        <v>3357275.23</v>
      </c>
      <c r="I511" s="130">
        <v>4485395.8499999996</v>
      </c>
      <c r="J511" s="130">
        <v>5646034.9000000004</v>
      </c>
      <c r="K511" s="130">
        <v>6722978.4000000004</v>
      </c>
      <c r="L511" s="130">
        <v>7876106.2199999997</v>
      </c>
      <c r="M511" s="130">
        <v>9003156.1899999995</v>
      </c>
      <c r="N511" s="130">
        <v>10101840.65</v>
      </c>
      <c r="O511" s="130">
        <v>11264855.300000001</v>
      </c>
      <c r="P511" s="130">
        <v>12389208.67</v>
      </c>
      <c r="Q511" s="130">
        <v>13609946.74</v>
      </c>
      <c r="R511" s="127">
        <v>13609946.74</v>
      </c>
    </row>
    <row r="512" spans="1:18" ht="13.5" thickBot="1" x14ac:dyDescent="0.25">
      <c r="A512" s="137" t="s">
        <v>1676</v>
      </c>
      <c r="B512" s="134" t="s">
        <v>1677</v>
      </c>
      <c r="C512" s="134" t="s">
        <v>1298</v>
      </c>
      <c r="D512" s="132">
        <v>50479293.799999997</v>
      </c>
      <c r="E512" s="132">
        <v>0</v>
      </c>
      <c r="F512" s="132">
        <v>4413240.99</v>
      </c>
      <c r="G512" s="132">
        <v>8267695.4100000001</v>
      </c>
      <c r="H512" s="132">
        <v>12543369.77</v>
      </c>
      <c r="I512" s="132">
        <v>16775857.07</v>
      </c>
      <c r="J512" s="132">
        <v>21139674.98</v>
      </c>
      <c r="K512" s="132">
        <v>25170629.300000001</v>
      </c>
      <c r="L512" s="132">
        <v>29479902.379999999</v>
      </c>
      <c r="M512" s="132">
        <v>33707547.950000003</v>
      </c>
      <c r="N512" s="132">
        <v>37806188.039999999</v>
      </c>
      <c r="O512" s="132">
        <v>42153717.990000002</v>
      </c>
      <c r="P512" s="132">
        <v>46354734.07</v>
      </c>
      <c r="Q512" s="132">
        <v>50747283.880000003</v>
      </c>
      <c r="R512" s="127">
        <v>50747283.880000003</v>
      </c>
    </row>
    <row r="513" spans="1:18" ht="13.5" thickBot="1" x14ac:dyDescent="0.25">
      <c r="A513" s="137" t="s">
        <v>1678</v>
      </c>
      <c r="B513" s="134" t="s">
        <v>1679</v>
      </c>
      <c r="C513" s="134" t="s">
        <v>1298</v>
      </c>
      <c r="D513" s="130">
        <v>0</v>
      </c>
      <c r="E513" s="130">
        <v>0</v>
      </c>
      <c r="F513" s="130">
        <v>0</v>
      </c>
      <c r="G513" s="130">
        <v>0</v>
      </c>
      <c r="H513" s="130">
        <v>0</v>
      </c>
      <c r="I513" s="130">
        <v>0</v>
      </c>
      <c r="J513" s="130">
        <v>0</v>
      </c>
      <c r="K513" s="130">
        <v>0</v>
      </c>
      <c r="L513" s="130">
        <v>0</v>
      </c>
      <c r="M513" s="130">
        <v>0</v>
      </c>
      <c r="N513" s="130">
        <v>0</v>
      </c>
      <c r="O513" s="130">
        <v>0</v>
      </c>
      <c r="P513" s="130">
        <v>0</v>
      </c>
      <c r="Q513" s="130">
        <v>0</v>
      </c>
      <c r="R513" s="127">
        <v>0</v>
      </c>
    </row>
    <row r="514" spans="1:18" ht="13.5" thickBot="1" x14ac:dyDescent="0.25">
      <c r="A514" s="137" t="s">
        <v>1680</v>
      </c>
      <c r="B514" s="134" t="s">
        <v>1681</v>
      </c>
      <c r="C514" s="134" t="s">
        <v>1298</v>
      </c>
      <c r="D514" s="132">
        <v>-1215</v>
      </c>
      <c r="E514" s="132">
        <v>0</v>
      </c>
      <c r="F514" s="132">
        <v>-297</v>
      </c>
      <c r="G514" s="132">
        <v>-297</v>
      </c>
      <c r="H514" s="132">
        <v>-894.15</v>
      </c>
      <c r="I514" s="132">
        <v>-894.15</v>
      </c>
      <c r="J514" s="132">
        <v>-1492.15</v>
      </c>
      <c r="K514" s="132">
        <v>-1492.15</v>
      </c>
      <c r="L514" s="132">
        <v>-1492.15</v>
      </c>
      <c r="M514" s="132">
        <v>-1492.15</v>
      </c>
      <c r="N514" s="132">
        <v>-1492.15</v>
      </c>
      <c r="O514" s="132">
        <v>-2686.45</v>
      </c>
      <c r="P514" s="132">
        <v>-2686.45</v>
      </c>
      <c r="Q514" s="132">
        <v>-2686.45</v>
      </c>
      <c r="R514" s="127">
        <v>-2686.45</v>
      </c>
    </row>
    <row r="515" spans="1:18" ht="13.5" thickBot="1" x14ac:dyDescent="0.25">
      <c r="A515" s="137" t="s">
        <v>1682</v>
      </c>
      <c r="B515" s="134" t="s">
        <v>1683</v>
      </c>
      <c r="C515" s="134" t="s">
        <v>1298</v>
      </c>
      <c r="D515" s="130">
        <v>-6431207.1200000001</v>
      </c>
      <c r="E515" s="130">
        <v>0</v>
      </c>
      <c r="F515" s="130">
        <v>1996893.98</v>
      </c>
      <c r="G515" s="130">
        <v>3926243.17</v>
      </c>
      <c r="H515" s="130">
        <v>6032499.4199999999</v>
      </c>
      <c r="I515" s="130">
        <v>7280642.3200000003</v>
      </c>
      <c r="J515" s="130">
        <v>7855791.8399999999</v>
      </c>
      <c r="K515" s="130">
        <v>7401261.6100000003</v>
      </c>
      <c r="L515" s="130">
        <v>7468622.2699999996</v>
      </c>
      <c r="M515" s="130">
        <v>7655316.25</v>
      </c>
      <c r="N515" s="130">
        <v>6645551.0800000001</v>
      </c>
      <c r="O515" s="130">
        <v>4546438.41</v>
      </c>
      <c r="P515" s="130">
        <v>2242408.6</v>
      </c>
      <c r="Q515" s="130">
        <v>-2718644.15</v>
      </c>
      <c r="R515" s="127">
        <v>-2718644.15</v>
      </c>
    </row>
    <row r="516" spans="1:18" ht="13.5" thickBot="1" x14ac:dyDescent="0.25">
      <c r="A516" s="137" t="s">
        <v>1684</v>
      </c>
      <c r="B516" s="134" t="s">
        <v>1685</v>
      </c>
      <c r="C516" s="134" t="s">
        <v>1298</v>
      </c>
      <c r="D516" s="132">
        <v>2710788.96</v>
      </c>
      <c r="E516" s="132">
        <v>0</v>
      </c>
      <c r="F516" s="132">
        <v>220638.93</v>
      </c>
      <c r="G516" s="132">
        <v>438203.31</v>
      </c>
      <c r="H516" s="132">
        <v>647128.56999999995</v>
      </c>
      <c r="I516" s="132">
        <v>850007.61</v>
      </c>
      <c r="J516" s="132">
        <v>1053378.6399999999</v>
      </c>
      <c r="K516" s="132">
        <v>1256749.6499999999</v>
      </c>
      <c r="L516" s="132">
        <v>1460702.04</v>
      </c>
      <c r="M516" s="132">
        <v>1651284.06</v>
      </c>
      <c r="N516" s="132">
        <v>1841866.11</v>
      </c>
      <c r="O516" s="132">
        <v>2032448.13</v>
      </c>
      <c r="P516" s="132">
        <v>2223030.13</v>
      </c>
      <c r="Q516" s="132">
        <v>2413612.15</v>
      </c>
      <c r="R516" s="127">
        <v>2413612.15</v>
      </c>
    </row>
    <row r="517" spans="1:18" ht="13.5" thickBot="1" x14ac:dyDescent="0.25">
      <c r="A517" s="137" t="s">
        <v>1686</v>
      </c>
      <c r="B517" s="134" t="s">
        <v>1687</v>
      </c>
      <c r="C517" s="134" t="s">
        <v>1298</v>
      </c>
      <c r="D517" s="130">
        <v>637117.31000000006</v>
      </c>
      <c r="E517" s="130">
        <v>0</v>
      </c>
      <c r="F517" s="130">
        <v>12092.77</v>
      </c>
      <c r="G517" s="130">
        <v>57295.62</v>
      </c>
      <c r="H517" s="130">
        <v>103228.22</v>
      </c>
      <c r="I517" s="130">
        <v>204590.9</v>
      </c>
      <c r="J517" s="130">
        <v>243056.98</v>
      </c>
      <c r="K517" s="130">
        <v>293183.18</v>
      </c>
      <c r="L517" s="130">
        <v>309781.15000000002</v>
      </c>
      <c r="M517" s="130">
        <v>347978.96</v>
      </c>
      <c r="N517" s="130">
        <v>420597.79</v>
      </c>
      <c r="O517" s="130">
        <v>448565.99</v>
      </c>
      <c r="P517" s="130">
        <v>520610.99</v>
      </c>
      <c r="Q517" s="130">
        <v>583202.06999999995</v>
      </c>
      <c r="R517" s="127">
        <v>583202.06999999995</v>
      </c>
    </row>
    <row r="518" spans="1:18" ht="13.5" thickBot="1" x14ac:dyDescent="0.25">
      <c r="A518" s="137" t="s">
        <v>1688</v>
      </c>
      <c r="B518" s="134" t="s">
        <v>1689</v>
      </c>
      <c r="C518" s="134" t="s">
        <v>1298</v>
      </c>
      <c r="D518" s="132">
        <v>79610.69</v>
      </c>
      <c r="E518" s="132">
        <v>0</v>
      </c>
      <c r="F518" s="132">
        <v>3150</v>
      </c>
      <c r="G518" s="132">
        <v>3531.27</v>
      </c>
      <c r="H518" s="132">
        <v>6681.27</v>
      </c>
      <c r="I518" s="132">
        <v>9831.27</v>
      </c>
      <c r="J518" s="132">
        <v>12981.27</v>
      </c>
      <c r="K518" s="132">
        <v>16131.27</v>
      </c>
      <c r="L518" s="132">
        <v>19281.27</v>
      </c>
      <c r="M518" s="132">
        <v>22431.27</v>
      </c>
      <c r="N518" s="132">
        <v>25581.27</v>
      </c>
      <c r="O518" s="132">
        <v>28731.27</v>
      </c>
      <c r="P518" s="132">
        <v>31881.27</v>
      </c>
      <c r="Q518" s="132">
        <v>35031.269999999997</v>
      </c>
      <c r="R518" s="127">
        <v>35031.269999999997</v>
      </c>
    </row>
    <row r="519" spans="1:18" ht="13.5" thickBot="1" x14ac:dyDescent="0.25">
      <c r="A519" s="137" t="s">
        <v>1690</v>
      </c>
      <c r="B519" s="134" t="s">
        <v>1691</v>
      </c>
      <c r="C519" s="134" t="s">
        <v>1298</v>
      </c>
      <c r="D519" s="130">
        <v>310184.09000000003</v>
      </c>
      <c r="E519" s="130">
        <v>0</v>
      </c>
      <c r="F519" s="130">
        <v>25338.38</v>
      </c>
      <c r="G519" s="130">
        <v>49936.67</v>
      </c>
      <c r="H519" s="130">
        <v>74464.05</v>
      </c>
      <c r="I519" s="130">
        <v>95355.42</v>
      </c>
      <c r="J519" s="130">
        <v>111124.77</v>
      </c>
      <c r="K519" s="130">
        <v>132425.91</v>
      </c>
      <c r="L519" s="130">
        <v>145428.09</v>
      </c>
      <c r="M519" s="130">
        <v>159882.21</v>
      </c>
      <c r="N519" s="130">
        <v>175336.18</v>
      </c>
      <c r="O519" s="130">
        <v>202342.84</v>
      </c>
      <c r="P519" s="130">
        <v>231846.04</v>
      </c>
      <c r="Q519" s="130">
        <v>277779.07</v>
      </c>
      <c r="R519" s="127">
        <v>277779.07</v>
      </c>
    </row>
    <row r="520" spans="1:18" ht="13.5" thickBot="1" x14ac:dyDescent="0.25">
      <c r="A520" s="137" t="s">
        <v>1692</v>
      </c>
      <c r="B520" s="134" t="s">
        <v>1693</v>
      </c>
      <c r="C520" s="134" t="s">
        <v>1298</v>
      </c>
      <c r="D520" s="132">
        <v>12541003.130000001</v>
      </c>
      <c r="E520" s="132">
        <v>0</v>
      </c>
      <c r="F520" s="132">
        <v>751296.77</v>
      </c>
      <c r="G520" s="132">
        <v>2653124.14</v>
      </c>
      <c r="H520" s="132">
        <v>3851419.25</v>
      </c>
      <c r="I520" s="132">
        <v>5205139.25</v>
      </c>
      <c r="J520" s="132">
        <v>7152055.0099999998</v>
      </c>
      <c r="K520" s="132">
        <v>8597630.8000000007</v>
      </c>
      <c r="L520" s="132">
        <v>9685108</v>
      </c>
      <c r="M520" s="132">
        <v>13077334.48</v>
      </c>
      <c r="N520" s="132">
        <v>14612164.48</v>
      </c>
      <c r="O520" s="132">
        <v>16021850.24</v>
      </c>
      <c r="P520" s="132">
        <v>17651826.469999999</v>
      </c>
      <c r="Q520" s="132">
        <v>18503342.289999999</v>
      </c>
      <c r="R520" s="127">
        <v>18503342.289999999</v>
      </c>
    </row>
    <row r="521" spans="1:18" ht="13.5" thickBot="1" x14ac:dyDescent="0.25">
      <c r="A521" s="137" t="s">
        <v>1694</v>
      </c>
      <c r="B521" s="134" t="s">
        <v>1695</v>
      </c>
      <c r="C521" s="134" t="s">
        <v>1298</v>
      </c>
      <c r="D521" s="130">
        <v>9326482.1300000008</v>
      </c>
      <c r="E521" s="130">
        <v>0</v>
      </c>
      <c r="F521" s="130">
        <v>771908.93</v>
      </c>
      <c r="G521" s="130">
        <v>1488742.48</v>
      </c>
      <c r="H521" s="130">
        <v>2124268.5699999998</v>
      </c>
      <c r="I521" s="130">
        <v>3256235.04</v>
      </c>
      <c r="J521" s="130">
        <v>4106023.84</v>
      </c>
      <c r="K521" s="130">
        <v>4906616.4000000004</v>
      </c>
      <c r="L521" s="130">
        <v>5938461.5099999998</v>
      </c>
      <c r="M521" s="130">
        <v>6777590.6100000003</v>
      </c>
      <c r="N521" s="130">
        <v>7609343.2199999997</v>
      </c>
      <c r="O521" s="130">
        <v>8542635.3100000005</v>
      </c>
      <c r="P521" s="130">
        <v>9327067.0500000007</v>
      </c>
      <c r="Q521" s="130">
        <v>10037971.09</v>
      </c>
      <c r="R521" s="127">
        <v>10037971.09</v>
      </c>
    </row>
    <row r="522" spans="1:18" ht="13.5" thickBot="1" x14ac:dyDescent="0.25">
      <c r="A522" s="137" t="s">
        <v>1696</v>
      </c>
      <c r="B522" s="134" t="s">
        <v>1697</v>
      </c>
      <c r="C522" s="134" t="s">
        <v>1298</v>
      </c>
      <c r="D522" s="132">
        <v>3413671.26</v>
      </c>
      <c r="E522" s="132">
        <v>0</v>
      </c>
      <c r="F522" s="132">
        <v>145529.26</v>
      </c>
      <c r="G522" s="132">
        <v>364211.65</v>
      </c>
      <c r="H522" s="132">
        <v>470351.22</v>
      </c>
      <c r="I522" s="132">
        <v>746226.91</v>
      </c>
      <c r="J522" s="132">
        <v>1072447.71</v>
      </c>
      <c r="K522" s="132">
        <v>1337365.06</v>
      </c>
      <c r="L522" s="132">
        <v>2232404.91</v>
      </c>
      <c r="M522" s="132">
        <v>2446898.69</v>
      </c>
      <c r="N522" s="132">
        <v>2768079.6</v>
      </c>
      <c r="O522" s="132">
        <v>3043120.14</v>
      </c>
      <c r="P522" s="132">
        <v>3317097.89</v>
      </c>
      <c r="Q522" s="132">
        <v>3493501.96</v>
      </c>
      <c r="R522" s="127">
        <v>3493501.96</v>
      </c>
    </row>
    <row r="523" spans="1:18" ht="13.5" thickBot="1" x14ac:dyDescent="0.25">
      <c r="A523" s="137" t="s">
        <v>1698</v>
      </c>
      <c r="B523" s="134" t="s">
        <v>1699</v>
      </c>
      <c r="C523" s="134" t="s">
        <v>1298</v>
      </c>
      <c r="D523" s="130">
        <v>59775.01</v>
      </c>
      <c r="E523" s="130">
        <v>0</v>
      </c>
      <c r="F523" s="130">
        <v>4783.04</v>
      </c>
      <c r="G523" s="130">
        <v>11949.08</v>
      </c>
      <c r="H523" s="130">
        <v>15509.28</v>
      </c>
      <c r="I523" s="130">
        <v>22308.880000000001</v>
      </c>
      <c r="J523" s="130">
        <v>27674.62</v>
      </c>
      <c r="K523" s="130">
        <v>31275.14</v>
      </c>
      <c r="L523" s="130">
        <v>37149.86</v>
      </c>
      <c r="M523" s="130">
        <v>41389.22</v>
      </c>
      <c r="N523" s="130">
        <v>45995.92</v>
      </c>
      <c r="O523" s="130">
        <v>53383.28</v>
      </c>
      <c r="P523" s="130">
        <v>60864.1</v>
      </c>
      <c r="Q523" s="130">
        <v>65964.08</v>
      </c>
      <c r="R523" s="127">
        <v>65964.08</v>
      </c>
    </row>
    <row r="524" spans="1:18" ht="13.5" thickBot="1" x14ac:dyDescent="0.25">
      <c r="A524" s="137" t="s">
        <v>1700</v>
      </c>
      <c r="B524" s="134" t="s">
        <v>1701</v>
      </c>
      <c r="C524" s="134" t="s">
        <v>1298</v>
      </c>
      <c r="D524" s="132">
        <v>-4834.8599999999997</v>
      </c>
      <c r="E524" s="132">
        <v>0</v>
      </c>
      <c r="F524" s="132">
        <v>0</v>
      </c>
      <c r="G524" s="132">
        <v>0</v>
      </c>
      <c r="H524" s="132">
        <v>0</v>
      </c>
      <c r="I524" s="132">
        <v>502.68</v>
      </c>
      <c r="J524" s="132">
        <v>502.68</v>
      </c>
      <c r="K524" s="132">
        <v>592.67999999999995</v>
      </c>
      <c r="L524" s="132">
        <v>592.67999999999995</v>
      </c>
      <c r="M524" s="132">
        <v>657.94</v>
      </c>
      <c r="N524" s="132">
        <v>657.94</v>
      </c>
      <c r="O524" s="132">
        <v>657.94</v>
      </c>
      <c r="P524" s="132">
        <v>657.94</v>
      </c>
      <c r="Q524" s="132">
        <v>657.94</v>
      </c>
      <c r="R524" s="127">
        <v>657.94</v>
      </c>
    </row>
    <row r="525" spans="1:18" ht="13.5" thickBot="1" x14ac:dyDescent="0.25">
      <c r="A525" s="137" t="s">
        <v>2411</v>
      </c>
      <c r="B525" s="134" t="s">
        <v>2412</v>
      </c>
      <c r="C525" s="134" t="s">
        <v>1298</v>
      </c>
      <c r="D525" s="163"/>
      <c r="E525" s="130">
        <v>0</v>
      </c>
      <c r="F525" s="130">
        <v>0</v>
      </c>
      <c r="G525" s="130">
        <v>0</v>
      </c>
      <c r="H525" s="130">
        <v>0</v>
      </c>
      <c r="I525" s="130">
        <v>0</v>
      </c>
      <c r="J525" s="130">
        <v>0</v>
      </c>
      <c r="K525" s="130">
        <v>0</v>
      </c>
      <c r="L525" s="130">
        <v>311.72000000000003</v>
      </c>
      <c r="M525" s="130">
        <v>311.72000000000003</v>
      </c>
      <c r="N525" s="130">
        <v>311.72000000000003</v>
      </c>
      <c r="O525" s="130">
        <v>311.72000000000003</v>
      </c>
      <c r="P525" s="130">
        <v>311.72000000000003</v>
      </c>
      <c r="Q525" s="130">
        <v>311.72000000000003</v>
      </c>
      <c r="R525" s="127">
        <v>311.72000000000003</v>
      </c>
    </row>
    <row r="526" spans="1:18" ht="13.5" thickBot="1" x14ac:dyDescent="0.25">
      <c r="A526" s="137" t="s">
        <v>2413</v>
      </c>
      <c r="B526" s="134" t="s">
        <v>2414</v>
      </c>
      <c r="C526" s="134" t="s">
        <v>1298</v>
      </c>
      <c r="D526" s="164"/>
      <c r="E526" s="132">
        <v>0</v>
      </c>
      <c r="F526" s="132">
        <v>0</v>
      </c>
      <c r="G526" s="132">
        <v>0</v>
      </c>
      <c r="H526" s="132">
        <v>0</v>
      </c>
      <c r="I526" s="132">
        <v>0</v>
      </c>
      <c r="J526" s="132">
        <v>0</v>
      </c>
      <c r="K526" s="132">
        <v>0</v>
      </c>
      <c r="L526" s="132">
        <v>0</v>
      </c>
      <c r="M526" s="132">
        <v>0</v>
      </c>
      <c r="N526" s="132">
        <v>0</v>
      </c>
      <c r="O526" s="132">
        <v>20113</v>
      </c>
      <c r="P526" s="132">
        <v>20113</v>
      </c>
      <c r="Q526" s="132">
        <v>20113</v>
      </c>
      <c r="R526" s="127">
        <v>20113</v>
      </c>
    </row>
    <row r="527" spans="1:18" ht="13.5" thickBot="1" x14ac:dyDescent="0.25">
      <c r="A527" s="137" t="s">
        <v>1702</v>
      </c>
      <c r="B527" s="134" t="s">
        <v>1703</v>
      </c>
      <c r="C527" s="134" t="s">
        <v>1298</v>
      </c>
      <c r="D527" s="130">
        <v>0</v>
      </c>
      <c r="E527" s="163"/>
      <c r="F527" s="163"/>
      <c r="G527" s="163"/>
      <c r="H527" s="163"/>
      <c r="I527" s="163"/>
      <c r="J527" s="163"/>
      <c r="K527" s="163"/>
      <c r="L527" s="163"/>
      <c r="M527" s="163"/>
      <c r="N527" s="163"/>
      <c r="O527" s="163"/>
      <c r="P527" s="163"/>
      <c r="Q527" s="163"/>
      <c r="R527" s="127">
        <v>0</v>
      </c>
    </row>
    <row r="528" spans="1:18" ht="13.5" thickBot="1" x14ac:dyDescent="0.25">
      <c r="A528" s="137" t="s">
        <v>2022</v>
      </c>
      <c r="B528" s="134" t="s">
        <v>2023</v>
      </c>
      <c r="C528" s="134" t="s">
        <v>1298</v>
      </c>
      <c r="D528" s="132">
        <v>9201.83</v>
      </c>
      <c r="E528" s="132">
        <v>0</v>
      </c>
      <c r="F528" s="132">
        <v>45</v>
      </c>
      <c r="G528" s="132">
        <v>45</v>
      </c>
      <c r="H528" s="132">
        <v>45</v>
      </c>
      <c r="I528" s="132">
        <v>45</v>
      </c>
      <c r="J528" s="132">
        <v>45</v>
      </c>
      <c r="K528" s="132">
        <v>45</v>
      </c>
      <c r="L528" s="132">
        <v>45</v>
      </c>
      <c r="M528" s="132">
        <v>45</v>
      </c>
      <c r="N528" s="132">
        <v>45</v>
      </c>
      <c r="O528" s="132">
        <v>11818</v>
      </c>
      <c r="P528" s="132">
        <v>13344.65</v>
      </c>
      <c r="Q528" s="132">
        <v>13344.65</v>
      </c>
      <c r="R528" s="127">
        <v>13344.65</v>
      </c>
    </row>
    <row r="529" spans="1:18" ht="13.5" thickBot="1" x14ac:dyDescent="0.25">
      <c r="A529" s="137" t="s">
        <v>1704</v>
      </c>
      <c r="B529" s="134" t="s">
        <v>1705</v>
      </c>
      <c r="C529" s="134" t="s">
        <v>1298</v>
      </c>
      <c r="D529" s="130">
        <v>90714.78</v>
      </c>
      <c r="E529" s="130">
        <v>0</v>
      </c>
      <c r="F529" s="130">
        <v>71.52</v>
      </c>
      <c r="G529" s="130">
        <v>9662.49</v>
      </c>
      <c r="H529" s="130">
        <v>12491.95</v>
      </c>
      <c r="I529" s="130">
        <v>15736.64</v>
      </c>
      <c r="J529" s="130">
        <v>18625.59</v>
      </c>
      <c r="K529" s="130">
        <v>30123.98</v>
      </c>
      <c r="L529" s="130">
        <v>36939.919999999998</v>
      </c>
      <c r="M529" s="130">
        <v>39315.68</v>
      </c>
      <c r="N529" s="130">
        <v>40056.32</v>
      </c>
      <c r="O529" s="130">
        <v>41728.910000000003</v>
      </c>
      <c r="P529" s="130">
        <v>47193.11</v>
      </c>
      <c r="Q529" s="130">
        <v>59497.9</v>
      </c>
      <c r="R529" s="127">
        <v>59497.9</v>
      </c>
    </row>
    <row r="530" spans="1:18" ht="13.5" thickBot="1" x14ac:dyDescent="0.25">
      <c r="A530" s="137" t="s">
        <v>1706</v>
      </c>
      <c r="B530" s="134" t="s">
        <v>1707</v>
      </c>
      <c r="C530" s="134" t="s">
        <v>1298</v>
      </c>
      <c r="D530" s="132">
        <v>70591.600000000006</v>
      </c>
      <c r="E530" s="132">
        <v>0</v>
      </c>
      <c r="F530" s="132">
        <v>-817.7</v>
      </c>
      <c r="G530" s="132">
        <v>4821.34</v>
      </c>
      <c r="H530" s="132">
        <v>1555.61</v>
      </c>
      <c r="I530" s="132">
        <v>2409.41</v>
      </c>
      <c r="J530" s="132">
        <v>3504.41</v>
      </c>
      <c r="K530" s="132">
        <v>12128.16</v>
      </c>
      <c r="L530" s="132">
        <v>11758.54</v>
      </c>
      <c r="M530" s="132">
        <v>12333.14</v>
      </c>
      <c r="N530" s="132">
        <v>15680.64</v>
      </c>
      <c r="O530" s="132">
        <v>17048.77</v>
      </c>
      <c r="P530" s="132">
        <v>17311.7</v>
      </c>
      <c r="Q530" s="132">
        <v>21032.89</v>
      </c>
      <c r="R530" s="127">
        <v>21032.89</v>
      </c>
    </row>
    <row r="531" spans="1:18" ht="13.5" thickBot="1" x14ac:dyDescent="0.25">
      <c r="A531" s="137" t="s">
        <v>1708</v>
      </c>
      <c r="B531" s="134" t="s">
        <v>1709</v>
      </c>
      <c r="C531" s="134" t="s">
        <v>1298</v>
      </c>
      <c r="D531" s="130">
        <v>56340.51</v>
      </c>
      <c r="E531" s="130">
        <v>0</v>
      </c>
      <c r="F531" s="130">
        <v>31824.54</v>
      </c>
      <c r="G531" s="130">
        <v>31824.54</v>
      </c>
      <c r="H531" s="130">
        <v>31824.54</v>
      </c>
      <c r="I531" s="130">
        <v>31824.54</v>
      </c>
      <c r="J531" s="130">
        <v>31824.54</v>
      </c>
      <c r="K531" s="130">
        <v>31824.54</v>
      </c>
      <c r="L531" s="130">
        <v>31824.54</v>
      </c>
      <c r="M531" s="130">
        <v>55646.86</v>
      </c>
      <c r="N531" s="130">
        <v>54240.54</v>
      </c>
      <c r="O531" s="130">
        <v>54240.54</v>
      </c>
      <c r="P531" s="130">
        <v>54240.54</v>
      </c>
      <c r="Q531" s="130">
        <v>54240.54</v>
      </c>
      <c r="R531" s="127">
        <v>54240.54</v>
      </c>
    </row>
    <row r="532" spans="1:18" ht="13.5" thickBot="1" x14ac:dyDescent="0.25">
      <c r="A532" s="137" t="s">
        <v>2415</v>
      </c>
      <c r="B532" s="134" t="s">
        <v>2416</v>
      </c>
      <c r="C532" s="134" t="s">
        <v>1298</v>
      </c>
      <c r="D532" s="164"/>
      <c r="E532" s="132">
        <v>0</v>
      </c>
      <c r="F532" s="132">
        <v>0</v>
      </c>
      <c r="G532" s="132">
        <v>0</v>
      </c>
      <c r="H532" s="132">
        <v>0</v>
      </c>
      <c r="I532" s="132">
        <v>0</v>
      </c>
      <c r="J532" s="132">
        <v>0</v>
      </c>
      <c r="K532" s="132">
        <v>0</v>
      </c>
      <c r="L532" s="132">
        <v>94024.9</v>
      </c>
      <c r="M532" s="132">
        <v>263547.48</v>
      </c>
      <c r="N532" s="132">
        <v>288171.52000000002</v>
      </c>
      <c r="O532" s="132">
        <v>305088.69</v>
      </c>
      <c r="P532" s="132">
        <v>336652.48</v>
      </c>
      <c r="Q532" s="132">
        <v>353844.62</v>
      </c>
      <c r="R532" s="127">
        <v>353844.62</v>
      </c>
    </row>
    <row r="533" spans="1:18" ht="13.5" thickBot="1" x14ac:dyDescent="0.25">
      <c r="A533" s="137" t="s">
        <v>2417</v>
      </c>
      <c r="B533" s="134" t="s">
        <v>2418</v>
      </c>
      <c r="C533" s="134" t="s">
        <v>1298</v>
      </c>
      <c r="D533" s="163"/>
      <c r="E533" s="130">
        <v>0</v>
      </c>
      <c r="F533" s="130">
        <v>0</v>
      </c>
      <c r="G533" s="130">
        <v>0</v>
      </c>
      <c r="H533" s="130">
        <v>0</v>
      </c>
      <c r="I533" s="130">
        <v>0</v>
      </c>
      <c r="J533" s="130">
        <v>900</v>
      </c>
      <c r="K533" s="130">
        <v>900</v>
      </c>
      <c r="L533" s="130">
        <v>900</v>
      </c>
      <c r="M533" s="130">
        <v>900</v>
      </c>
      <c r="N533" s="130">
        <v>900</v>
      </c>
      <c r="O533" s="130">
        <v>900</v>
      </c>
      <c r="P533" s="130">
        <v>900</v>
      </c>
      <c r="Q533" s="130">
        <v>900</v>
      </c>
      <c r="R533" s="127">
        <v>900</v>
      </c>
    </row>
    <row r="534" spans="1:18" ht="13.5" thickBot="1" x14ac:dyDescent="0.25">
      <c r="A534" s="137" t="s">
        <v>1710</v>
      </c>
      <c r="B534" s="134" t="s">
        <v>1711</v>
      </c>
      <c r="C534" s="134" t="s">
        <v>1298</v>
      </c>
      <c r="D534" s="132">
        <v>45.49</v>
      </c>
      <c r="E534" s="164"/>
      <c r="F534" s="164"/>
      <c r="G534" s="164"/>
      <c r="H534" s="164"/>
      <c r="I534" s="164"/>
      <c r="J534" s="164"/>
      <c r="K534" s="164"/>
      <c r="L534" s="164"/>
      <c r="M534" s="164"/>
      <c r="N534" s="164"/>
      <c r="O534" s="164"/>
      <c r="P534" s="164"/>
      <c r="Q534" s="164"/>
      <c r="R534" s="127">
        <v>45.49</v>
      </c>
    </row>
    <row r="535" spans="1:18" ht="13.5" thickBot="1" x14ac:dyDescent="0.25">
      <c r="A535" s="137" t="s">
        <v>1712</v>
      </c>
      <c r="B535" s="134" t="s">
        <v>1713</v>
      </c>
      <c r="C535" s="134" t="s">
        <v>1298</v>
      </c>
      <c r="D535" s="130">
        <v>1062008.42</v>
      </c>
      <c r="E535" s="130">
        <v>0</v>
      </c>
      <c r="F535" s="130">
        <v>60880.46</v>
      </c>
      <c r="G535" s="130">
        <v>124892.03</v>
      </c>
      <c r="H535" s="130">
        <v>196966.62</v>
      </c>
      <c r="I535" s="130">
        <v>304616.25</v>
      </c>
      <c r="J535" s="130">
        <v>468802.15</v>
      </c>
      <c r="K535" s="130">
        <v>594742.84</v>
      </c>
      <c r="L535" s="130">
        <v>766267.89</v>
      </c>
      <c r="M535" s="130">
        <v>814531.66</v>
      </c>
      <c r="N535" s="130">
        <v>890430.28</v>
      </c>
      <c r="O535" s="130">
        <v>924282.07</v>
      </c>
      <c r="P535" s="130">
        <v>1021677.64</v>
      </c>
      <c r="Q535" s="130">
        <v>1118425.6399999999</v>
      </c>
      <c r="R535" s="127">
        <v>1118425.6399999999</v>
      </c>
    </row>
    <row r="536" spans="1:18" ht="13.5" thickBot="1" x14ac:dyDescent="0.25">
      <c r="A536" s="137" t="s">
        <v>1714</v>
      </c>
      <c r="B536" s="134" t="s">
        <v>1715</v>
      </c>
      <c r="C536" s="134" t="s">
        <v>1298</v>
      </c>
      <c r="D536" s="132">
        <v>24234.78</v>
      </c>
      <c r="E536" s="132">
        <v>0</v>
      </c>
      <c r="F536" s="132">
        <v>1433.94</v>
      </c>
      <c r="G536" s="132">
        <v>3520.37</v>
      </c>
      <c r="H536" s="132">
        <v>2540.71</v>
      </c>
      <c r="I536" s="132">
        <v>2840.71</v>
      </c>
      <c r="J536" s="132">
        <v>3515.35</v>
      </c>
      <c r="K536" s="132">
        <v>8581.51</v>
      </c>
      <c r="L536" s="132">
        <v>14368.26</v>
      </c>
      <c r="M536" s="132">
        <v>14923.14</v>
      </c>
      <c r="N536" s="132">
        <v>15835.14</v>
      </c>
      <c r="O536" s="132">
        <v>18559.509999999998</v>
      </c>
      <c r="P536" s="132">
        <v>18559.509999999998</v>
      </c>
      <c r="Q536" s="132">
        <v>18559.509999999998</v>
      </c>
      <c r="R536" s="127">
        <v>18559.509999999998</v>
      </c>
    </row>
    <row r="537" spans="1:18" ht="13.5" thickBot="1" x14ac:dyDescent="0.25">
      <c r="A537" s="137" t="s">
        <v>1716</v>
      </c>
      <c r="B537" s="134" t="s">
        <v>1717</v>
      </c>
      <c r="C537" s="134" t="s">
        <v>1298</v>
      </c>
      <c r="D537" s="130">
        <v>285440.19</v>
      </c>
      <c r="E537" s="130">
        <v>0</v>
      </c>
      <c r="F537" s="130">
        <v>18585.34</v>
      </c>
      <c r="G537" s="130">
        <v>35627.910000000003</v>
      </c>
      <c r="H537" s="130">
        <v>60079.91</v>
      </c>
      <c r="I537" s="130">
        <v>84528.02</v>
      </c>
      <c r="J537" s="130">
        <v>108895.09</v>
      </c>
      <c r="K537" s="130">
        <v>133745.01</v>
      </c>
      <c r="L537" s="130">
        <v>154930.10999999999</v>
      </c>
      <c r="M537" s="130">
        <v>179001.73</v>
      </c>
      <c r="N537" s="130">
        <v>201113.27</v>
      </c>
      <c r="O537" s="130">
        <v>228105.39</v>
      </c>
      <c r="P537" s="130">
        <v>248591.05</v>
      </c>
      <c r="Q537" s="130">
        <v>284498.57</v>
      </c>
      <c r="R537" s="127">
        <v>284498.57</v>
      </c>
    </row>
    <row r="538" spans="1:18" ht="13.5" thickBot="1" x14ac:dyDescent="0.25">
      <c r="A538" s="137" t="s">
        <v>1718</v>
      </c>
      <c r="B538" s="134" t="s">
        <v>1719</v>
      </c>
      <c r="C538" s="134" t="s">
        <v>1298</v>
      </c>
      <c r="D538" s="132">
        <v>162298.18</v>
      </c>
      <c r="E538" s="132">
        <v>0</v>
      </c>
      <c r="F538" s="132">
        <v>12674.79</v>
      </c>
      <c r="G538" s="132">
        <v>26707.5</v>
      </c>
      <c r="H538" s="132">
        <v>40354.629999999997</v>
      </c>
      <c r="I538" s="132">
        <v>54777.52</v>
      </c>
      <c r="J538" s="132">
        <v>68858.600000000006</v>
      </c>
      <c r="K538" s="132">
        <v>82089.53</v>
      </c>
      <c r="L538" s="132">
        <v>96541.01</v>
      </c>
      <c r="M538" s="132">
        <v>110641.88</v>
      </c>
      <c r="N538" s="132">
        <v>127564.11</v>
      </c>
      <c r="O538" s="132">
        <v>144344.89000000001</v>
      </c>
      <c r="P538" s="132">
        <v>161293.01</v>
      </c>
      <c r="Q538" s="132">
        <v>178436.61</v>
      </c>
      <c r="R538" s="127">
        <v>178436.61</v>
      </c>
    </row>
    <row r="539" spans="1:18" ht="13.5" thickBot="1" x14ac:dyDescent="0.25">
      <c r="A539" s="137" t="s">
        <v>1720</v>
      </c>
      <c r="B539" s="134" t="s">
        <v>1721</v>
      </c>
      <c r="C539" s="134" t="s">
        <v>1298</v>
      </c>
      <c r="D539" s="130">
        <v>6195618.9500000002</v>
      </c>
      <c r="E539" s="130">
        <v>0</v>
      </c>
      <c r="F539" s="130">
        <v>314751.28000000003</v>
      </c>
      <c r="G539" s="130">
        <v>615557.66</v>
      </c>
      <c r="H539" s="130">
        <v>954025.78</v>
      </c>
      <c r="I539" s="130">
        <v>1275815.3999999999</v>
      </c>
      <c r="J539" s="130">
        <v>1611747.31</v>
      </c>
      <c r="K539" s="130">
        <v>1826318.98</v>
      </c>
      <c r="L539" s="130">
        <v>2124327.6</v>
      </c>
      <c r="M539" s="130">
        <v>2396159.7799999998</v>
      </c>
      <c r="N539" s="130">
        <v>2649615.23</v>
      </c>
      <c r="O539" s="130">
        <v>2976712.83</v>
      </c>
      <c r="P539" s="130">
        <v>3253661.69</v>
      </c>
      <c r="Q539" s="130">
        <v>5905381.5599999996</v>
      </c>
      <c r="R539" s="127">
        <v>5905381.5599999996</v>
      </c>
    </row>
    <row r="540" spans="1:18" ht="13.5" thickBot="1" x14ac:dyDescent="0.25">
      <c r="A540" s="137" t="s">
        <v>2164</v>
      </c>
      <c r="B540" s="134" t="s">
        <v>1722</v>
      </c>
      <c r="C540" s="134" t="s">
        <v>1298</v>
      </c>
      <c r="D540" s="132">
        <v>77682.42</v>
      </c>
      <c r="E540" s="132">
        <v>0</v>
      </c>
      <c r="F540" s="132">
        <v>566.39</v>
      </c>
      <c r="G540" s="132">
        <v>566.39</v>
      </c>
      <c r="H540" s="132">
        <v>816.44</v>
      </c>
      <c r="I540" s="132">
        <v>896.43</v>
      </c>
      <c r="J540" s="132">
        <v>2797.25</v>
      </c>
      <c r="K540" s="132">
        <v>146514.89000000001</v>
      </c>
      <c r="L540" s="132">
        <v>148435.94</v>
      </c>
      <c r="M540" s="132">
        <v>285660.98</v>
      </c>
      <c r="N540" s="132">
        <v>371386.57</v>
      </c>
      <c r="O540" s="132">
        <v>379948.97</v>
      </c>
      <c r="P540" s="132">
        <v>447889.97</v>
      </c>
      <c r="Q540" s="132">
        <v>451064.35</v>
      </c>
      <c r="R540" s="127">
        <v>451064.35</v>
      </c>
    </row>
    <row r="541" spans="1:18" ht="13.5" thickBot="1" x14ac:dyDescent="0.25">
      <c r="A541" s="137" t="s">
        <v>1723</v>
      </c>
      <c r="B541" s="134" t="s">
        <v>1724</v>
      </c>
      <c r="C541" s="134" t="s">
        <v>1298</v>
      </c>
      <c r="D541" s="130">
        <v>1805334.05</v>
      </c>
      <c r="E541" s="130">
        <v>0</v>
      </c>
      <c r="F541" s="130">
        <v>666655.63</v>
      </c>
      <c r="G541" s="130">
        <v>710655.43</v>
      </c>
      <c r="H541" s="130">
        <v>994457.09</v>
      </c>
      <c r="I541" s="130">
        <v>1113618.52</v>
      </c>
      <c r="J541" s="130">
        <v>1176131.17</v>
      </c>
      <c r="K541" s="130">
        <v>1221552.5900000001</v>
      </c>
      <c r="L541" s="130">
        <v>778917.99</v>
      </c>
      <c r="M541" s="130">
        <v>823578.86</v>
      </c>
      <c r="N541" s="130">
        <v>738244.02</v>
      </c>
      <c r="O541" s="130">
        <v>870897.29</v>
      </c>
      <c r="P541" s="130">
        <v>975722.95</v>
      </c>
      <c r="Q541" s="130">
        <v>1167122.8</v>
      </c>
      <c r="R541" s="127">
        <v>1167122.8</v>
      </c>
    </row>
    <row r="542" spans="1:18" ht="13.5" thickBot="1" x14ac:dyDescent="0.25">
      <c r="A542" s="137" t="s">
        <v>1725</v>
      </c>
      <c r="B542" s="134" t="s">
        <v>1726</v>
      </c>
      <c r="C542" s="134" t="s">
        <v>1298</v>
      </c>
      <c r="D542" s="132">
        <v>645901.38</v>
      </c>
      <c r="E542" s="132">
        <v>0</v>
      </c>
      <c r="F542" s="132">
        <v>29362.97</v>
      </c>
      <c r="G542" s="132">
        <v>49402.18</v>
      </c>
      <c r="H542" s="132">
        <v>91881.16</v>
      </c>
      <c r="I542" s="132">
        <v>132080.32000000001</v>
      </c>
      <c r="J542" s="132">
        <v>202886.71</v>
      </c>
      <c r="K542" s="132">
        <v>252240.08</v>
      </c>
      <c r="L542" s="132">
        <v>446320.87</v>
      </c>
      <c r="M542" s="132">
        <v>548303.73</v>
      </c>
      <c r="N542" s="132">
        <v>626358.23</v>
      </c>
      <c r="O542" s="132">
        <v>696381.11</v>
      </c>
      <c r="P542" s="132">
        <v>801384.89</v>
      </c>
      <c r="Q542" s="132">
        <v>860251.02</v>
      </c>
      <c r="R542" s="127">
        <v>860251.02</v>
      </c>
    </row>
    <row r="543" spans="1:18" ht="13.5" thickBot="1" x14ac:dyDescent="0.25">
      <c r="A543" s="137" t="s">
        <v>1727</v>
      </c>
      <c r="B543" s="134" t="s">
        <v>1728</v>
      </c>
      <c r="C543" s="134" t="s">
        <v>1298</v>
      </c>
      <c r="D543" s="130">
        <v>90313103.290000007</v>
      </c>
      <c r="E543" s="130">
        <v>0</v>
      </c>
      <c r="F543" s="130">
        <v>3974039.39</v>
      </c>
      <c r="G543" s="130">
        <v>19395975.649999999</v>
      </c>
      <c r="H543" s="130">
        <v>25345076.890000001</v>
      </c>
      <c r="I543" s="130">
        <v>32441013.390000001</v>
      </c>
      <c r="J543" s="130">
        <v>42160308.609999999</v>
      </c>
      <c r="K543" s="130">
        <v>51125588.229999997</v>
      </c>
      <c r="L543" s="130">
        <v>61496410.289999999</v>
      </c>
      <c r="M543" s="130">
        <v>72822274.180000007</v>
      </c>
      <c r="N543" s="130">
        <v>84218980.930000007</v>
      </c>
      <c r="O543" s="130">
        <v>95347869.680000007</v>
      </c>
      <c r="P543" s="130">
        <v>109996498.54000001</v>
      </c>
      <c r="Q543" s="130">
        <v>120127758.81</v>
      </c>
      <c r="R543" s="127">
        <v>120127758.81</v>
      </c>
    </row>
    <row r="544" spans="1:18" ht="13.5" thickBot="1" x14ac:dyDescent="0.25">
      <c r="A544" s="137" t="s">
        <v>2419</v>
      </c>
      <c r="B544" s="134" t="s">
        <v>2420</v>
      </c>
      <c r="C544" s="134" t="s">
        <v>1298</v>
      </c>
      <c r="D544" s="164"/>
      <c r="E544" s="132">
        <v>0</v>
      </c>
      <c r="F544" s="132">
        <v>0</v>
      </c>
      <c r="G544" s="132">
        <v>0</v>
      </c>
      <c r="H544" s="132">
        <v>0</v>
      </c>
      <c r="I544" s="132">
        <v>0</v>
      </c>
      <c r="J544" s="132">
        <v>0</v>
      </c>
      <c r="K544" s="132">
        <v>0</v>
      </c>
      <c r="L544" s="132">
        <v>0</v>
      </c>
      <c r="M544" s="132">
        <v>0</v>
      </c>
      <c r="N544" s="132">
        <v>0</v>
      </c>
      <c r="O544" s="132">
        <v>0</v>
      </c>
      <c r="P544" s="132">
        <v>13313</v>
      </c>
      <c r="Q544" s="132">
        <v>13313</v>
      </c>
      <c r="R544" s="127">
        <v>13313</v>
      </c>
    </row>
    <row r="545" spans="1:18" ht="13.5" thickBot="1" x14ac:dyDescent="0.25">
      <c r="A545" s="137" t="s">
        <v>1729</v>
      </c>
      <c r="B545" s="134" t="s">
        <v>1730</v>
      </c>
      <c r="C545" s="134" t="s">
        <v>1298</v>
      </c>
      <c r="D545" s="130">
        <v>-2010.62</v>
      </c>
      <c r="E545" s="130">
        <v>0</v>
      </c>
      <c r="F545" s="130">
        <v>0</v>
      </c>
      <c r="G545" s="130">
        <v>7300</v>
      </c>
      <c r="H545" s="130">
        <v>0</v>
      </c>
      <c r="I545" s="130">
        <v>0</v>
      </c>
      <c r="J545" s="130">
        <v>0</v>
      </c>
      <c r="K545" s="130">
        <v>0</v>
      </c>
      <c r="L545" s="130">
        <v>0</v>
      </c>
      <c r="M545" s="130">
        <v>0</v>
      </c>
      <c r="N545" s="130">
        <v>0</v>
      </c>
      <c r="O545" s="130">
        <v>0</v>
      </c>
      <c r="P545" s="130">
        <v>0</v>
      </c>
      <c r="Q545" s="130">
        <v>0</v>
      </c>
      <c r="R545" s="127">
        <v>0</v>
      </c>
    </row>
    <row r="546" spans="1:18" ht="13.5" thickBot="1" x14ac:dyDescent="0.25">
      <c r="A546" s="137" t="s">
        <v>2165</v>
      </c>
      <c r="B546" s="134" t="s">
        <v>1731</v>
      </c>
      <c r="C546" s="134" t="s">
        <v>1298</v>
      </c>
      <c r="D546" s="132">
        <v>247710.29</v>
      </c>
      <c r="E546" s="132">
        <v>0</v>
      </c>
      <c r="F546" s="132">
        <v>24524.25</v>
      </c>
      <c r="G546" s="132">
        <v>32747</v>
      </c>
      <c r="H546" s="132">
        <v>50747</v>
      </c>
      <c r="I546" s="132">
        <v>56784.75</v>
      </c>
      <c r="J546" s="132">
        <v>71359.850000000006</v>
      </c>
      <c r="K546" s="132">
        <v>112742.35</v>
      </c>
      <c r="L546" s="132">
        <v>134366.63</v>
      </c>
      <c r="M546" s="132">
        <v>131947.54999999999</v>
      </c>
      <c r="N546" s="132">
        <v>138447.54999999999</v>
      </c>
      <c r="O546" s="132">
        <v>145613.25</v>
      </c>
      <c r="P546" s="132">
        <v>260378.76</v>
      </c>
      <c r="Q546" s="132">
        <v>302093.62</v>
      </c>
      <c r="R546" s="127">
        <v>302093.62</v>
      </c>
    </row>
    <row r="547" spans="1:18" ht="13.5" thickBot="1" x14ac:dyDescent="0.25">
      <c r="A547" s="137" t="s">
        <v>1732</v>
      </c>
      <c r="B547" s="134" t="s">
        <v>1733</v>
      </c>
      <c r="C547" s="134" t="s">
        <v>1298</v>
      </c>
      <c r="D547" s="130">
        <v>50146.11</v>
      </c>
      <c r="E547" s="130">
        <v>0</v>
      </c>
      <c r="F547" s="130">
        <v>4113.1400000000003</v>
      </c>
      <c r="G547" s="130">
        <v>4113.1400000000003</v>
      </c>
      <c r="H547" s="130">
        <v>4113.1400000000003</v>
      </c>
      <c r="I547" s="130">
        <v>113.14</v>
      </c>
      <c r="J547" s="130">
        <v>2863.14</v>
      </c>
      <c r="K547" s="130">
        <v>2863.14</v>
      </c>
      <c r="L547" s="130">
        <v>13118.34</v>
      </c>
      <c r="M547" s="130">
        <v>13118.34</v>
      </c>
      <c r="N547" s="130">
        <v>21388.59</v>
      </c>
      <c r="O547" s="130">
        <v>23531.33</v>
      </c>
      <c r="P547" s="130">
        <v>33410.800000000003</v>
      </c>
      <c r="Q547" s="130">
        <v>53532.47</v>
      </c>
      <c r="R547" s="127">
        <v>53532.47</v>
      </c>
    </row>
    <row r="548" spans="1:18" ht="13.5" thickBot="1" x14ac:dyDescent="0.25">
      <c r="A548" s="137" t="s">
        <v>1734</v>
      </c>
      <c r="B548" s="134" t="s">
        <v>1735</v>
      </c>
      <c r="C548" s="134" t="s">
        <v>1298</v>
      </c>
      <c r="D548" s="132">
        <v>134.47</v>
      </c>
      <c r="E548" s="164"/>
      <c r="F548" s="164"/>
      <c r="G548" s="164"/>
      <c r="H548" s="164"/>
      <c r="I548" s="164"/>
      <c r="J548" s="164"/>
      <c r="K548" s="164"/>
      <c r="L548" s="164"/>
      <c r="M548" s="164"/>
      <c r="N548" s="164"/>
      <c r="O548" s="164"/>
      <c r="P548" s="164"/>
      <c r="Q548" s="164"/>
      <c r="R548" s="127">
        <v>134.47</v>
      </c>
    </row>
    <row r="549" spans="1:18" ht="13.5" thickBot="1" x14ac:dyDescent="0.25">
      <c r="A549" s="137" t="s">
        <v>2421</v>
      </c>
      <c r="B549" s="134" t="s">
        <v>2422</v>
      </c>
      <c r="C549" s="134" t="s">
        <v>1298</v>
      </c>
      <c r="D549" s="163"/>
      <c r="E549" s="130">
        <v>0</v>
      </c>
      <c r="F549" s="130">
        <v>0</v>
      </c>
      <c r="G549" s="130">
        <v>0</v>
      </c>
      <c r="H549" s="130">
        <v>0</v>
      </c>
      <c r="I549" s="130">
        <v>6852.05</v>
      </c>
      <c r="J549" s="130">
        <v>0</v>
      </c>
      <c r="K549" s="130">
        <v>0</v>
      </c>
      <c r="L549" s="130">
        <v>0</v>
      </c>
      <c r="M549" s="130">
        <v>0</v>
      </c>
      <c r="N549" s="130">
        <v>0</v>
      </c>
      <c r="O549" s="130">
        <v>0</v>
      </c>
      <c r="P549" s="130">
        <v>51403.31</v>
      </c>
      <c r="Q549" s="130">
        <v>51403.31</v>
      </c>
      <c r="R549" s="127">
        <v>51403.31</v>
      </c>
    </row>
    <row r="550" spans="1:18" ht="13.5" thickBot="1" x14ac:dyDescent="0.25">
      <c r="A550" s="137" t="s">
        <v>1736</v>
      </c>
      <c r="B550" s="134" t="s">
        <v>1737</v>
      </c>
      <c r="C550" s="134" t="s">
        <v>1298</v>
      </c>
      <c r="D550" s="132">
        <v>1613165.7</v>
      </c>
      <c r="E550" s="132">
        <v>0</v>
      </c>
      <c r="F550" s="132">
        <v>211213.73</v>
      </c>
      <c r="G550" s="132">
        <v>232615.23</v>
      </c>
      <c r="H550" s="132">
        <v>244362.83</v>
      </c>
      <c r="I550" s="132">
        <v>787035.87</v>
      </c>
      <c r="J550" s="132">
        <v>1114960.32</v>
      </c>
      <c r="K550" s="132">
        <v>1291658.73</v>
      </c>
      <c r="L550" s="132">
        <v>1402741.31</v>
      </c>
      <c r="M550" s="132">
        <v>1451922.23</v>
      </c>
      <c r="N550" s="132">
        <v>1538585.34</v>
      </c>
      <c r="O550" s="132">
        <v>1674470.34</v>
      </c>
      <c r="P550" s="132">
        <v>1741765.19</v>
      </c>
      <c r="Q550" s="132">
        <v>1938325.81</v>
      </c>
      <c r="R550" s="127">
        <v>1938325.81</v>
      </c>
    </row>
    <row r="551" spans="1:18" ht="13.5" thickBot="1" x14ac:dyDescent="0.25">
      <c r="A551" s="137" t="s">
        <v>2024</v>
      </c>
      <c r="B551" s="134" t="s">
        <v>2025</v>
      </c>
      <c r="C551" s="134" t="s">
        <v>1298</v>
      </c>
      <c r="D551" s="130">
        <v>0</v>
      </c>
      <c r="E551" s="163"/>
      <c r="F551" s="163"/>
      <c r="G551" s="163"/>
      <c r="H551" s="163"/>
      <c r="I551" s="163"/>
      <c r="J551" s="163"/>
      <c r="K551" s="163"/>
      <c r="L551" s="163"/>
      <c r="M551" s="163"/>
      <c r="N551" s="163"/>
      <c r="O551" s="163"/>
      <c r="P551" s="163"/>
      <c r="Q551" s="163"/>
      <c r="R551" s="127">
        <v>0</v>
      </c>
    </row>
    <row r="552" spans="1:18" ht="13.5" thickBot="1" x14ac:dyDescent="0.25">
      <c r="A552" s="137" t="s">
        <v>1738</v>
      </c>
      <c r="B552" s="134" t="s">
        <v>1739</v>
      </c>
      <c r="C552" s="134" t="s">
        <v>1298</v>
      </c>
      <c r="D552" s="132">
        <v>27574.47</v>
      </c>
      <c r="E552" s="132">
        <v>0</v>
      </c>
      <c r="F552" s="132">
        <v>2746</v>
      </c>
      <c r="G552" s="132">
        <v>10111</v>
      </c>
      <c r="H552" s="132">
        <v>20994.06</v>
      </c>
      <c r="I552" s="132">
        <v>25429.040000000001</v>
      </c>
      <c r="J552" s="132">
        <v>25429.040000000001</v>
      </c>
      <c r="K552" s="132">
        <v>25948.29</v>
      </c>
      <c r="L552" s="132">
        <v>39662.29</v>
      </c>
      <c r="M552" s="132">
        <v>39662.29</v>
      </c>
      <c r="N552" s="132">
        <v>40192.29</v>
      </c>
      <c r="O552" s="132">
        <v>46124.59</v>
      </c>
      <c r="P552" s="132">
        <v>56429.59</v>
      </c>
      <c r="Q552" s="132">
        <v>59782.07</v>
      </c>
      <c r="R552" s="127">
        <v>59782.07</v>
      </c>
    </row>
    <row r="553" spans="1:18" ht="13.5" thickBot="1" x14ac:dyDescent="0.25">
      <c r="A553" s="137" t="s">
        <v>2026</v>
      </c>
      <c r="B553" s="134" t="s">
        <v>2027</v>
      </c>
      <c r="C553" s="134" t="s">
        <v>1298</v>
      </c>
      <c r="D553" s="130">
        <v>49922.5</v>
      </c>
      <c r="E553" s="130">
        <v>0</v>
      </c>
      <c r="F553" s="130">
        <v>0</v>
      </c>
      <c r="G553" s="130">
        <v>-1505</v>
      </c>
      <c r="H553" s="130">
        <v>-1505</v>
      </c>
      <c r="I553" s="130">
        <v>-1505</v>
      </c>
      <c r="J553" s="130">
        <v>-1505</v>
      </c>
      <c r="K553" s="130">
        <v>331.32</v>
      </c>
      <c r="L553" s="130">
        <v>5500.82</v>
      </c>
      <c r="M553" s="130">
        <v>7400.32</v>
      </c>
      <c r="N553" s="130">
        <v>8368.32</v>
      </c>
      <c r="O553" s="130">
        <v>11800.07</v>
      </c>
      <c r="P553" s="130">
        <v>16396.07</v>
      </c>
      <c r="Q553" s="130">
        <v>17378.07</v>
      </c>
      <c r="R553" s="127">
        <v>17378.07</v>
      </c>
    </row>
    <row r="554" spans="1:18" ht="13.5" thickBot="1" x14ac:dyDescent="0.25">
      <c r="A554" s="137" t="s">
        <v>1740</v>
      </c>
      <c r="B554" s="134" t="s">
        <v>1741</v>
      </c>
      <c r="C554" s="134" t="s">
        <v>1298</v>
      </c>
      <c r="D554" s="132">
        <v>633606.65</v>
      </c>
      <c r="E554" s="132">
        <v>0</v>
      </c>
      <c r="F554" s="132">
        <v>43188.5</v>
      </c>
      <c r="G554" s="132">
        <v>29253.5</v>
      </c>
      <c r="H554" s="132">
        <v>29253.5</v>
      </c>
      <c r="I554" s="132">
        <v>29253.5</v>
      </c>
      <c r="J554" s="132">
        <v>53155</v>
      </c>
      <c r="K554" s="132">
        <v>83695</v>
      </c>
      <c r="L554" s="132">
        <v>130467.5</v>
      </c>
      <c r="M554" s="132">
        <v>148938</v>
      </c>
      <c r="N554" s="132">
        <v>156141</v>
      </c>
      <c r="O554" s="132">
        <v>156141</v>
      </c>
      <c r="P554" s="132">
        <v>177869</v>
      </c>
      <c r="Q554" s="132">
        <v>191744.5</v>
      </c>
      <c r="R554" s="127">
        <v>191744.5</v>
      </c>
    </row>
    <row r="555" spans="1:18" ht="13.5" thickBot="1" x14ac:dyDescent="0.25">
      <c r="A555" s="137" t="s">
        <v>1742</v>
      </c>
      <c r="B555" s="134" t="s">
        <v>1743</v>
      </c>
      <c r="C555" s="134" t="s">
        <v>1298</v>
      </c>
      <c r="D555" s="130">
        <v>936475.67</v>
      </c>
      <c r="E555" s="130">
        <v>0</v>
      </c>
      <c r="F555" s="130">
        <v>30278.25</v>
      </c>
      <c r="G555" s="130">
        <v>77651.75</v>
      </c>
      <c r="H555" s="130">
        <v>138926.95000000001</v>
      </c>
      <c r="I555" s="130">
        <v>196541.75</v>
      </c>
      <c r="J555" s="130">
        <v>298929</v>
      </c>
      <c r="K555" s="130">
        <v>347221.39</v>
      </c>
      <c r="L555" s="130">
        <v>423086.39</v>
      </c>
      <c r="M555" s="130">
        <v>500807.39</v>
      </c>
      <c r="N555" s="130">
        <v>551968.64</v>
      </c>
      <c r="O555" s="130">
        <v>603063.14</v>
      </c>
      <c r="P555" s="130">
        <v>672932.5</v>
      </c>
      <c r="Q555" s="130">
        <v>754789.97</v>
      </c>
      <c r="R555" s="127">
        <v>754789.97</v>
      </c>
    </row>
    <row r="556" spans="1:18" ht="13.5" thickBot="1" x14ac:dyDescent="0.25">
      <c r="A556" s="137" t="s">
        <v>2028</v>
      </c>
      <c r="B556" s="134" t="s">
        <v>2029</v>
      </c>
      <c r="C556" s="134" t="s">
        <v>1298</v>
      </c>
      <c r="D556" s="132">
        <v>262372.68</v>
      </c>
      <c r="E556" s="132">
        <v>0</v>
      </c>
      <c r="F556" s="132">
        <v>1596.2</v>
      </c>
      <c r="G556" s="132">
        <v>1596.2</v>
      </c>
      <c r="H556" s="132">
        <v>1596.2</v>
      </c>
      <c r="I556" s="132">
        <v>3269.5</v>
      </c>
      <c r="J556" s="132">
        <v>3269.5</v>
      </c>
      <c r="K556" s="132">
        <v>3269.5</v>
      </c>
      <c r="L556" s="132">
        <v>3269.5</v>
      </c>
      <c r="M556" s="132">
        <v>3269.5</v>
      </c>
      <c r="N556" s="132">
        <v>3269.5</v>
      </c>
      <c r="O556" s="132">
        <v>3269.5</v>
      </c>
      <c r="P556" s="132">
        <v>3269.5</v>
      </c>
      <c r="Q556" s="132">
        <v>3269.5</v>
      </c>
      <c r="R556" s="127">
        <v>3269.5</v>
      </c>
    </row>
    <row r="557" spans="1:18" ht="13.5" thickBot="1" x14ac:dyDescent="0.25">
      <c r="A557" s="137" t="s">
        <v>2166</v>
      </c>
      <c r="B557" s="134" t="s">
        <v>2167</v>
      </c>
      <c r="C557" s="134" t="s">
        <v>1298</v>
      </c>
      <c r="D557" s="130">
        <v>1085.1199999999999</v>
      </c>
      <c r="E557" s="163"/>
      <c r="F557" s="163"/>
      <c r="G557" s="163"/>
      <c r="H557" s="163"/>
      <c r="I557" s="163"/>
      <c r="J557" s="163"/>
      <c r="K557" s="163"/>
      <c r="L557" s="163"/>
      <c r="M557" s="163"/>
      <c r="N557" s="163"/>
      <c r="O557" s="163"/>
      <c r="P557" s="163"/>
      <c r="Q557" s="163"/>
      <c r="R557" s="127">
        <v>1085.1199999999999</v>
      </c>
    </row>
    <row r="558" spans="1:18" ht="13.5" thickBot="1" x14ac:dyDescent="0.25">
      <c r="A558" s="137" t="s">
        <v>1744</v>
      </c>
      <c r="B558" s="134" t="s">
        <v>1745</v>
      </c>
      <c r="C558" s="134" t="s">
        <v>1298</v>
      </c>
      <c r="D558" s="132">
        <v>5979284.4800000004</v>
      </c>
      <c r="E558" s="132">
        <v>0</v>
      </c>
      <c r="F558" s="132">
        <v>692655.97</v>
      </c>
      <c r="G558" s="132">
        <v>1244043.1399999999</v>
      </c>
      <c r="H558" s="132">
        <v>2311619.46</v>
      </c>
      <c r="I558" s="132">
        <v>2469210.5</v>
      </c>
      <c r="J558" s="132">
        <v>2997398.24</v>
      </c>
      <c r="K558" s="132">
        <v>3673553.65</v>
      </c>
      <c r="L558" s="132">
        <v>4484911.38</v>
      </c>
      <c r="M558" s="132">
        <v>4911962.0999999996</v>
      </c>
      <c r="N558" s="132">
        <v>5264930.25</v>
      </c>
      <c r="O558" s="132">
        <v>5774329.3600000003</v>
      </c>
      <c r="P558" s="132">
        <v>6298993.6600000001</v>
      </c>
      <c r="Q558" s="132">
        <v>7142347.7599999998</v>
      </c>
      <c r="R558" s="127">
        <v>7142347.7599999998</v>
      </c>
    </row>
    <row r="559" spans="1:18" ht="13.5" thickBot="1" x14ac:dyDescent="0.25">
      <c r="A559" s="137" t="s">
        <v>1746</v>
      </c>
      <c r="B559" s="134" t="s">
        <v>1747</v>
      </c>
      <c r="C559" s="134" t="s">
        <v>1298</v>
      </c>
      <c r="D559" s="130">
        <v>-2575</v>
      </c>
      <c r="E559" s="163"/>
      <c r="F559" s="163"/>
      <c r="G559" s="163"/>
      <c r="H559" s="163"/>
      <c r="I559" s="163"/>
      <c r="J559" s="163"/>
      <c r="K559" s="163"/>
      <c r="L559" s="163"/>
      <c r="M559" s="163"/>
      <c r="N559" s="163"/>
      <c r="O559" s="163"/>
      <c r="P559" s="163"/>
      <c r="Q559" s="163"/>
      <c r="R559" s="127">
        <v>-2575</v>
      </c>
    </row>
    <row r="560" spans="1:18" ht="13.5" thickBot="1" x14ac:dyDescent="0.25">
      <c r="A560" s="137" t="s">
        <v>1748</v>
      </c>
      <c r="B560" s="134" t="s">
        <v>1749</v>
      </c>
      <c r="C560" s="134" t="s">
        <v>1298</v>
      </c>
      <c r="D560" s="132">
        <v>1318.2</v>
      </c>
      <c r="E560" s="132">
        <v>0</v>
      </c>
      <c r="F560" s="132">
        <v>0</v>
      </c>
      <c r="G560" s="132">
        <v>0</v>
      </c>
      <c r="H560" s="132">
        <v>0</v>
      </c>
      <c r="I560" s="132">
        <v>0</v>
      </c>
      <c r="J560" s="132">
        <v>0</v>
      </c>
      <c r="K560" s="132">
        <v>773.3</v>
      </c>
      <c r="L560" s="132">
        <v>773.3</v>
      </c>
      <c r="M560" s="132">
        <v>773.3</v>
      </c>
      <c r="N560" s="132">
        <v>1271.26</v>
      </c>
      <c r="O560" s="132">
        <v>2474.98</v>
      </c>
      <c r="P560" s="132">
        <v>2500.66</v>
      </c>
      <c r="Q560" s="132">
        <v>2500.66</v>
      </c>
      <c r="R560" s="127">
        <v>2500.66</v>
      </c>
    </row>
    <row r="561" spans="1:18" ht="13.5" thickBot="1" x14ac:dyDescent="0.25">
      <c r="A561" s="137" t="s">
        <v>1750</v>
      </c>
      <c r="B561" s="134" t="s">
        <v>1751</v>
      </c>
      <c r="C561" s="134" t="s">
        <v>1298</v>
      </c>
      <c r="D561" s="130">
        <v>1100666.02</v>
      </c>
      <c r="E561" s="130">
        <v>0</v>
      </c>
      <c r="F561" s="130">
        <v>52822.79</v>
      </c>
      <c r="G561" s="130">
        <v>63789.69</v>
      </c>
      <c r="H561" s="130">
        <v>161350.44</v>
      </c>
      <c r="I561" s="130">
        <v>311689.19</v>
      </c>
      <c r="J561" s="130">
        <v>453472.94</v>
      </c>
      <c r="K561" s="130">
        <v>606145.93999999994</v>
      </c>
      <c r="L561" s="130">
        <v>750135.44</v>
      </c>
      <c r="M561" s="130">
        <v>845256.94</v>
      </c>
      <c r="N561" s="130">
        <v>942906.44</v>
      </c>
      <c r="O561" s="130">
        <v>1001631.44</v>
      </c>
      <c r="P561" s="130">
        <v>1054721.69</v>
      </c>
      <c r="Q561" s="130">
        <v>1090787.19</v>
      </c>
      <c r="R561" s="127">
        <v>1090787.19</v>
      </c>
    </row>
    <row r="562" spans="1:18" ht="13.5" thickBot="1" x14ac:dyDescent="0.25">
      <c r="A562" s="137" t="s">
        <v>2423</v>
      </c>
      <c r="B562" s="134" t="s">
        <v>2424</v>
      </c>
      <c r="C562" s="134" t="s">
        <v>1298</v>
      </c>
      <c r="D562" s="164"/>
      <c r="E562" s="132">
        <v>0</v>
      </c>
      <c r="F562" s="132">
        <v>0</v>
      </c>
      <c r="G562" s="132">
        <v>0</v>
      </c>
      <c r="H562" s="132">
        <v>0</v>
      </c>
      <c r="I562" s="132">
        <v>0</v>
      </c>
      <c r="J562" s="132">
        <v>0</v>
      </c>
      <c r="K562" s="132">
        <v>0</v>
      </c>
      <c r="L562" s="132">
        <v>178170.54</v>
      </c>
      <c r="M562" s="132">
        <v>1055386.44</v>
      </c>
      <c r="N562" s="132">
        <v>1436583.92</v>
      </c>
      <c r="O562" s="132">
        <v>1669273.37</v>
      </c>
      <c r="P562" s="132">
        <v>1919831.7</v>
      </c>
      <c r="Q562" s="132">
        <v>2004761.07</v>
      </c>
      <c r="R562" s="127">
        <v>2004761.07</v>
      </c>
    </row>
    <row r="563" spans="1:18" ht="13.5" thickBot="1" x14ac:dyDescent="0.25">
      <c r="A563" s="137" t="s">
        <v>1752</v>
      </c>
      <c r="B563" s="134" t="s">
        <v>1753</v>
      </c>
      <c r="C563" s="134" t="s">
        <v>1298</v>
      </c>
      <c r="D563" s="130">
        <v>46667.22</v>
      </c>
      <c r="E563" s="130">
        <v>0</v>
      </c>
      <c r="F563" s="130">
        <v>1010.8</v>
      </c>
      <c r="G563" s="130">
        <v>1010.8</v>
      </c>
      <c r="H563" s="130">
        <v>1010.8</v>
      </c>
      <c r="I563" s="130">
        <v>1010.8</v>
      </c>
      <c r="J563" s="130">
        <v>1010.8</v>
      </c>
      <c r="K563" s="130">
        <v>1010.8</v>
      </c>
      <c r="L563" s="130">
        <v>1010.8</v>
      </c>
      <c r="M563" s="130">
        <v>3240.8</v>
      </c>
      <c r="N563" s="130">
        <v>3240.8</v>
      </c>
      <c r="O563" s="130">
        <v>3240.8</v>
      </c>
      <c r="P563" s="130">
        <v>3240.8</v>
      </c>
      <c r="Q563" s="130">
        <v>3240.8</v>
      </c>
      <c r="R563" s="127">
        <v>3240.8</v>
      </c>
    </row>
    <row r="564" spans="1:18" ht="13.5" thickBot="1" x14ac:dyDescent="0.25">
      <c r="A564" s="137" t="s">
        <v>1754</v>
      </c>
      <c r="B564" s="134" t="s">
        <v>1755</v>
      </c>
      <c r="C564" s="134" t="s">
        <v>1298</v>
      </c>
      <c r="D564" s="132">
        <v>1790.25</v>
      </c>
      <c r="E564" s="132">
        <v>0</v>
      </c>
      <c r="F564" s="132">
        <v>730.25</v>
      </c>
      <c r="G564" s="132">
        <v>974.61</v>
      </c>
      <c r="H564" s="132">
        <v>1221.3599999999999</v>
      </c>
      <c r="I564" s="132">
        <v>2087.61</v>
      </c>
      <c r="J564" s="132">
        <v>3484.61</v>
      </c>
      <c r="K564" s="132">
        <v>3844.25</v>
      </c>
      <c r="L564" s="132">
        <v>4747.75</v>
      </c>
      <c r="M564" s="132">
        <v>4922.75</v>
      </c>
      <c r="N564" s="132">
        <v>4922.75</v>
      </c>
      <c r="O564" s="132">
        <v>4922.75</v>
      </c>
      <c r="P564" s="132">
        <v>4922.75</v>
      </c>
      <c r="Q564" s="132">
        <v>4922.75</v>
      </c>
      <c r="R564" s="127">
        <v>4922.75</v>
      </c>
    </row>
    <row r="565" spans="1:18" ht="13.5" thickBot="1" x14ac:dyDescent="0.25">
      <c r="A565" s="137" t="s">
        <v>2168</v>
      </c>
      <c r="B565" s="134" t="s">
        <v>2169</v>
      </c>
      <c r="C565" s="134" t="s">
        <v>1298</v>
      </c>
      <c r="D565" s="130">
        <v>0</v>
      </c>
      <c r="E565" s="163"/>
      <c r="F565" s="163"/>
      <c r="G565" s="163"/>
      <c r="H565" s="163"/>
      <c r="I565" s="163"/>
      <c r="J565" s="163"/>
      <c r="K565" s="163"/>
      <c r="L565" s="163"/>
      <c r="M565" s="163"/>
      <c r="N565" s="163"/>
      <c r="O565" s="163"/>
      <c r="P565" s="163"/>
      <c r="Q565" s="163"/>
      <c r="R565" s="127">
        <v>0</v>
      </c>
    </row>
    <row r="566" spans="1:18" ht="13.5" thickBot="1" x14ac:dyDescent="0.25">
      <c r="A566" s="137" t="s">
        <v>1756</v>
      </c>
      <c r="B566" s="134" t="s">
        <v>1757</v>
      </c>
      <c r="C566" s="134" t="s">
        <v>1298</v>
      </c>
      <c r="D566" s="132">
        <v>1163182.5900000001</v>
      </c>
      <c r="E566" s="132">
        <v>0</v>
      </c>
      <c r="F566" s="132">
        <v>51674.04</v>
      </c>
      <c r="G566" s="132">
        <v>109622.75</v>
      </c>
      <c r="H566" s="132">
        <v>225768.2</v>
      </c>
      <c r="I566" s="132">
        <v>401187.48</v>
      </c>
      <c r="J566" s="132">
        <v>654572.80000000005</v>
      </c>
      <c r="K566" s="132">
        <v>802130.36</v>
      </c>
      <c r="L566" s="132">
        <v>948275.89</v>
      </c>
      <c r="M566" s="132">
        <v>1079907.6399999999</v>
      </c>
      <c r="N566" s="132">
        <v>1232405.3</v>
      </c>
      <c r="O566" s="132">
        <v>1413295.74</v>
      </c>
      <c r="P566" s="132">
        <v>1611443.72</v>
      </c>
      <c r="Q566" s="132">
        <v>1817820.79</v>
      </c>
      <c r="R566" s="127">
        <v>1817820.79</v>
      </c>
    </row>
    <row r="567" spans="1:18" ht="13.5" thickBot="1" x14ac:dyDescent="0.25">
      <c r="A567" s="137" t="s">
        <v>1758</v>
      </c>
      <c r="B567" s="134" t="s">
        <v>1759</v>
      </c>
      <c r="C567" s="134" t="s">
        <v>1298</v>
      </c>
      <c r="D567" s="130">
        <v>897863.48</v>
      </c>
      <c r="E567" s="130">
        <v>0</v>
      </c>
      <c r="F567" s="130">
        <v>130065.18</v>
      </c>
      <c r="G567" s="130">
        <v>245458.89</v>
      </c>
      <c r="H567" s="130">
        <v>352341.22</v>
      </c>
      <c r="I567" s="130">
        <v>483969.94</v>
      </c>
      <c r="J567" s="130">
        <v>719440.62</v>
      </c>
      <c r="K567" s="130">
        <v>887054.01</v>
      </c>
      <c r="L567" s="130">
        <v>1041292.7</v>
      </c>
      <c r="M567" s="130">
        <v>1181882.8</v>
      </c>
      <c r="N567" s="130">
        <v>1291889.6499999999</v>
      </c>
      <c r="O567" s="130">
        <v>1429056.74</v>
      </c>
      <c r="P567" s="130">
        <v>1559925.75</v>
      </c>
      <c r="Q567" s="130">
        <v>1684391.82</v>
      </c>
      <c r="R567" s="127">
        <v>1684391.82</v>
      </c>
    </row>
    <row r="568" spans="1:18" ht="13.5" thickBot="1" x14ac:dyDescent="0.25">
      <c r="A568" s="137" t="s">
        <v>1760</v>
      </c>
      <c r="B568" s="134" t="s">
        <v>1761</v>
      </c>
      <c r="C568" s="134" t="s">
        <v>1298</v>
      </c>
      <c r="D568" s="132">
        <v>4947491.67</v>
      </c>
      <c r="E568" s="132">
        <v>0</v>
      </c>
      <c r="F568" s="132">
        <v>108208.64</v>
      </c>
      <c r="G568" s="132">
        <v>467643.82</v>
      </c>
      <c r="H568" s="132">
        <v>1061973.6200000001</v>
      </c>
      <c r="I568" s="132">
        <v>1590586.25</v>
      </c>
      <c r="J568" s="132">
        <v>2202749.16</v>
      </c>
      <c r="K568" s="132">
        <v>2788876.54</v>
      </c>
      <c r="L568" s="132">
        <v>2863610.69</v>
      </c>
      <c r="M568" s="132">
        <v>3512126.23</v>
      </c>
      <c r="N568" s="132">
        <v>4074974.34</v>
      </c>
      <c r="O568" s="132">
        <v>4522783.12</v>
      </c>
      <c r="P568" s="132">
        <v>4904808.4000000004</v>
      </c>
      <c r="Q568" s="132">
        <v>5301042.97</v>
      </c>
      <c r="R568" s="127">
        <v>5301042.97</v>
      </c>
    </row>
    <row r="569" spans="1:18" ht="13.5" thickBot="1" x14ac:dyDescent="0.25">
      <c r="A569" s="137" t="s">
        <v>1762</v>
      </c>
      <c r="B569" s="134" t="s">
        <v>1763</v>
      </c>
      <c r="C569" s="134" t="s">
        <v>1298</v>
      </c>
      <c r="D569" s="130">
        <v>121554.25</v>
      </c>
      <c r="E569" s="130">
        <v>0</v>
      </c>
      <c r="F569" s="130">
        <v>3060</v>
      </c>
      <c r="G569" s="130">
        <v>3060</v>
      </c>
      <c r="H569" s="130">
        <v>25129.79</v>
      </c>
      <c r="I569" s="130">
        <v>27812.3</v>
      </c>
      <c r="J569" s="130">
        <v>30737.3</v>
      </c>
      <c r="K569" s="130">
        <v>32510.799999999999</v>
      </c>
      <c r="L569" s="130">
        <v>45762.3</v>
      </c>
      <c r="M569" s="130">
        <v>54632.800000000003</v>
      </c>
      <c r="N569" s="130">
        <v>54772.800000000003</v>
      </c>
      <c r="O569" s="130">
        <v>56035.05</v>
      </c>
      <c r="P569" s="130">
        <v>56535.05</v>
      </c>
      <c r="Q569" s="130">
        <v>56535.05</v>
      </c>
      <c r="R569" s="127">
        <v>56535.05</v>
      </c>
    </row>
    <row r="570" spans="1:18" ht="13.5" thickBot="1" x14ac:dyDescent="0.25">
      <c r="A570" s="137" t="s">
        <v>1764</v>
      </c>
      <c r="B570" s="134" t="s">
        <v>1765</v>
      </c>
      <c r="C570" s="134" t="s">
        <v>1298</v>
      </c>
      <c r="D570" s="132">
        <v>3789824.41</v>
      </c>
      <c r="E570" s="132">
        <v>0</v>
      </c>
      <c r="F570" s="132">
        <v>296434.17</v>
      </c>
      <c r="G570" s="132">
        <v>719942.38</v>
      </c>
      <c r="H570" s="132">
        <v>889680.27</v>
      </c>
      <c r="I570" s="132">
        <v>1186960.17</v>
      </c>
      <c r="J570" s="132">
        <v>1781839.33</v>
      </c>
      <c r="K570" s="132">
        <v>2519268.61</v>
      </c>
      <c r="L570" s="132">
        <v>2891239.37</v>
      </c>
      <c r="M570" s="132">
        <v>3518411.81</v>
      </c>
      <c r="N570" s="132">
        <v>4234466.91</v>
      </c>
      <c r="O570" s="132">
        <v>4797049.3</v>
      </c>
      <c r="P570" s="132">
        <v>5205773.29</v>
      </c>
      <c r="Q570" s="132">
        <v>5624130.4900000002</v>
      </c>
      <c r="R570" s="127">
        <v>5624130.4900000002</v>
      </c>
    </row>
    <row r="571" spans="1:18" ht="13.5" thickBot="1" x14ac:dyDescent="0.25">
      <c r="A571" s="137" t="s">
        <v>2030</v>
      </c>
      <c r="B571" s="134" t="s">
        <v>2031</v>
      </c>
      <c r="C571" s="134" t="s">
        <v>1298</v>
      </c>
      <c r="D571" s="130">
        <v>3008.18</v>
      </c>
      <c r="E571" s="163"/>
      <c r="F571" s="163"/>
      <c r="G571" s="163"/>
      <c r="H571" s="163"/>
      <c r="I571" s="163"/>
      <c r="J571" s="163"/>
      <c r="K571" s="163"/>
      <c r="L571" s="163"/>
      <c r="M571" s="163"/>
      <c r="N571" s="163"/>
      <c r="O571" s="163"/>
      <c r="P571" s="163"/>
      <c r="Q571" s="163"/>
      <c r="R571" s="127">
        <v>3008.18</v>
      </c>
    </row>
    <row r="572" spans="1:18" ht="13.5" thickBot="1" x14ac:dyDescent="0.25">
      <c r="A572" s="137" t="s">
        <v>1766</v>
      </c>
      <c r="B572" s="134" t="s">
        <v>1767</v>
      </c>
      <c r="C572" s="134" t="s">
        <v>1298</v>
      </c>
      <c r="D572" s="132">
        <v>876115.97</v>
      </c>
      <c r="E572" s="132">
        <v>0</v>
      </c>
      <c r="F572" s="132">
        <v>45968.5</v>
      </c>
      <c r="G572" s="132">
        <v>122515.28</v>
      </c>
      <c r="H572" s="132">
        <v>183099.61</v>
      </c>
      <c r="I572" s="132">
        <v>258279.29</v>
      </c>
      <c r="J572" s="132">
        <v>373469.35</v>
      </c>
      <c r="K572" s="132">
        <v>459453.17</v>
      </c>
      <c r="L572" s="132">
        <v>538772.32999999996</v>
      </c>
      <c r="M572" s="132">
        <v>609363.92000000004</v>
      </c>
      <c r="N572" s="132">
        <v>696373.48</v>
      </c>
      <c r="O572" s="132">
        <v>779371.22</v>
      </c>
      <c r="P572" s="132">
        <v>847011.47</v>
      </c>
      <c r="Q572" s="132">
        <v>1002317.12</v>
      </c>
      <c r="R572" s="127">
        <v>1002317.12</v>
      </c>
    </row>
    <row r="573" spans="1:18" ht="13.5" thickBot="1" x14ac:dyDescent="0.25">
      <c r="A573" s="137" t="s">
        <v>1768</v>
      </c>
      <c r="B573" s="134" t="s">
        <v>1769</v>
      </c>
      <c r="C573" s="134" t="s">
        <v>1298</v>
      </c>
      <c r="D573" s="130">
        <v>600</v>
      </c>
      <c r="E573" s="130">
        <v>0</v>
      </c>
      <c r="F573" s="130">
        <v>0</v>
      </c>
      <c r="G573" s="130">
        <v>0</v>
      </c>
      <c r="H573" s="130">
        <v>0</v>
      </c>
      <c r="I573" s="130">
        <v>0</v>
      </c>
      <c r="J573" s="130">
        <v>0</v>
      </c>
      <c r="K573" s="130">
        <v>0</v>
      </c>
      <c r="L573" s="130">
        <v>0</v>
      </c>
      <c r="M573" s="130">
        <v>0</v>
      </c>
      <c r="N573" s="130">
        <v>0</v>
      </c>
      <c r="O573" s="130">
        <v>0</v>
      </c>
      <c r="P573" s="130">
        <v>10585</v>
      </c>
      <c r="Q573" s="130">
        <v>10585</v>
      </c>
      <c r="R573" s="127">
        <v>10585</v>
      </c>
    </row>
    <row r="574" spans="1:18" ht="13.5" thickBot="1" x14ac:dyDescent="0.25">
      <c r="A574" s="137" t="s">
        <v>1770</v>
      </c>
      <c r="B574" s="134" t="s">
        <v>1771</v>
      </c>
      <c r="C574" s="134" t="s">
        <v>1298</v>
      </c>
      <c r="D574" s="132">
        <v>23469857.530000001</v>
      </c>
      <c r="E574" s="132">
        <v>0</v>
      </c>
      <c r="F574" s="132">
        <v>1593763.12</v>
      </c>
      <c r="G574" s="132">
        <v>3503012.07</v>
      </c>
      <c r="H574" s="132">
        <v>5794344.9500000002</v>
      </c>
      <c r="I574" s="132">
        <v>7356869.4800000004</v>
      </c>
      <c r="J574" s="132">
        <v>8941228.7100000009</v>
      </c>
      <c r="K574" s="132">
        <v>10572744.949999999</v>
      </c>
      <c r="L574" s="132">
        <v>12135381.630000001</v>
      </c>
      <c r="M574" s="132">
        <v>13750293.17</v>
      </c>
      <c r="N574" s="132">
        <v>15335579.060000001</v>
      </c>
      <c r="O574" s="132">
        <v>16914789.260000002</v>
      </c>
      <c r="P574" s="132">
        <v>18751381.059999999</v>
      </c>
      <c r="Q574" s="132">
        <v>19851089.829999998</v>
      </c>
      <c r="R574" s="127">
        <v>19851089.829999998</v>
      </c>
    </row>
    <row r="575" spans="1:18" ht="13.5" thickBot="1" x14ac:dyDescent="0.25">
      <c r="A575" s="137" t="s">
        <v>1772</v>
      </c>
      <c r="B575" s="134" t="s">
        <v>1773</v>
      </c>
      <c r="C575" s="134" t="s">
        <v>1298</v>
      </c>
      <c r="D575" s="130">
        <v>2414520.56</v>
      </c>
      <c r="E575" s="130">
        <v>0</v>
      </c>
      <c r="F575" s="130">
        <v>194367.3</v>
      </c>
      <c r="G575" s="130">
        <v>574023.80000000005</v>
      </c>
      <c r="H575" s="130">
        <v>819763.03</v>
      </c>
      <c r="I575" s="130">
        <v>1013140.41</v>
      </c>
      <c r="J575" s="130">
        <v>1209985.99</v>
      </c>
      <c r="K575" s="130">
        <v>1440450.96</v>
      </c>
      <c r="L575" s="130">
        <v>1634808.95</v>
      </c>
      <c r="M575" s="130">
        <v>1827371.17</v>
      </c>
      <c r="N575" s="130">
        <v>2023130.13</v>
      </c>
      <c r="O575" s="130">
        <v>2225624.2200000002</v>
      </c>
      <c r="P575" s="130">
        <v>2429273.71</v>
      </c>
      <c r="Q575" s="130">
        <v>2684139.6</v>
      </c>
      <c r="R575" s="127">
        <v>2684139.6</v>
      </c>
    </row>
    <row r="576" spans="1:18" ht="13.5" thickBot="1" x14ac:dyDescent="0.25">
      <c r="A576" s="137" t="s">
        <v>1774</v>
      </c>
      <c r="B576" s="134" t="s">
        <v>1775</v>
      </c>
      <c r="C576" s="134" t="s">
        <v>1298</v>
      </c>
      <c r="D576" s="132">
        <v>5737525.6299999999</v>
      </c>
      <c r="E576" s="132">
        <v>0</v>
      </c>
      <c r="F576" s="132">
        <v>84249.58</v>
      </c>
      <c r="G576" s="132">
        <v>114341.22</v>
      </c>
      <c r="H576" s="132">
        <v>194112.24</v>
      </c>
      <c r="I576" s="132">
        <v>303400.24</v>
      </c>
      <c r="J576" s="132">
        <v>442662.65</v>
      </c>
      <c r="K576" s="132">
        <v>566195.32999999996</v>
      </c>
      <c r="L576" s="132">
        <v>710720.06</v>
      </c>
      <c r="M576" s="132">
        <v>817879.65</v>
      </c>
      <c r="N576" s="132">
        <v>929439.9</v>
      </c>
      <c r="O576" s="132">
        <v>1125754.54</v>
      </c>
      <c r="P576" s="132">
        <v>1249974.69</v>
      </c>
      <c r="Q576" s="132">
        <v>1357404.38</v>
      </c>
      <c r="R576" s="127">
        <v>1357404.38</v>
      </c>
    </row>
    <row r="577" spans="1:18" ht="13.5" thickBot="1" x14ac:dyDescent="0.25">
      <c r="A577" s="137" t="s">
        <v>1776</v>
      </c>
      <c r="B577" s="134" t="s">
        <v>1777</v>
      </c>
      <c r="C577" s="134" t="s">
        <v>1298</v>
      </c>
      <c r="D577" s="130">
        <v>1212345.78</v>
      </c>
      <c r="E577" s="130">
        <v>0</v>
      </c>
      <c r="F577" s="130">
        <v>71450.740000000005</v>
      </c>
      <c r="G577" s="130">
        <v>141990.32999999999</v>
      </c>
      <c r="H577" s="130">
        <v>251887.73</v>
      </c>
      <c r="I577" s="130">
        <v>329821.03999999998</v>
      </c>
      <c r="J577" s="130">
        <v>548795.59</v>
      </c>
      <c r="K577" s="130">
        <v>531935.31000000006</v>
      </c>
      <c r="L577" s="130">
        <v>666604.94999999995</v>
      </c>
      <c r="M577" s="130">
        <v>786410.6</v>
      </c>
      <c r="N577" s="130">
        <v>871858.76</v>
      </c>
      <c r="O577" s="130">
        <v>1039012.11</v>
      </c>
      <c r="P577" s="130">
        <v>1153222.28</v>
      </c>
      <c r="Q577" s="130">
        <v>1282820.33</v>
      </c>
      <c r="R577" s="127">
        <v>1282820.33</v>
      </c>
    </row>
    <row r="578" spans="1:18" ht="13.5" thickBot="1" x14ac:dyDescent="0.25">
      <c r="A578" s="137" t="s">
        <v>1778</v>
      </c>
      <c r="B578" s="134" t="s">
        <v>1779</v>
      </c>
      <c r="C578" s="134" t="s">
        <v>1298</v>
      </c>
      <c r="D578" s="132">
        <v>6833.26</v>
      </c>
      <c r="E578" s="132">
        <v>0</v>
      </c>
      <c r="F578" s="132">
        <v>0</v>
      </c>
      <c r="G578" s="132">
        <v>41510.550000000003</v>
      </c>
      <c r="H578" s="132">
        <v>41510.550000000003</v>
      </c>
      <c r="I578" s="132">
        <v>41510.550000000003</v>
      </c>
      <c r="J578" s="132">
        <v>41510.550000000003</v>
      </c>
      <c r="K578" s="132">
        <v>41510.550000000003</v>
      </c>
      <c r="L578" s="132">
        <v>41510.550000000003</v>
      </c>
      <c r="M578" s="132">
        <v>41510.550000000003</v>
      </c>
      <c r="N578" s="132">
        <v>41510.550000000003</v>
      </c>
      <c r="O578" s="132">
        <v>41510.550000000003</v>
      </c>
      <c r="P578" s="132">
        <v>41510.550000000003</v>
      </c>
      <c r="Q578" s="132">
        <v>41510.550000000003</v>
      </c>
      <c r="R578" s="127">
        <v>41510.550000000003</v>
      </c>
    </row>
    <row r="579" spans="1:18" ht="13.5" thickBot="1" x14ac:dyDescent="0.25">
      <c r="A579" s="137" t="s">
        <v>1780</v>
      </c>
      <c r="B579" s="134" t="s">
        <v>1781</v>
      </c>
      <c r="C579" s="134" t="s">
        <v>1298</v>
      </c>
      <c r="D579" s="130">
        <v>75601.8</v>
      </c>
      <c r="E579" s="130">
        <v>0</v>
      </c>
      <c r="F579" s="130">
        <v>18970.21</v>
      </c>
      <c r="G579" s="130">
        <v>26819.599999999999</v>
      </c>
      <c r="H579" s="130">
        <v>33667.69</v>
      </c>
      <c r="I579" s="130">
        <v>56063.91</v>
      </c>
      <c r="J579" s="130">
        <v>67057.34</v>
      </c>
      <c r="K579" s="130">
        <v>69350.070000000007</v>
      </c>
      <c r="L579" s="130">
        <v>72009.66</v>
      </c>
      <c r="M579" s="130">
        <v>71586.53</v>
      </c>
      <c r="N579" s="130">
        <v>77135.61</v>
      </c>
      <c r="O579" s="130">
        <v>77729.25</v>
      </c>
      <c r="P579" s="130">
        <v>96819.43</v>
      </c>
      <c r="Q579" s="130">
        <v>100928.7</v>
      </c>
      <c r="R579" s="127">
        <v>100928.7</v>
      </c>
    </row>
    <row r="580" spans="1:18" ht="13.5" thickBot="1" x14ac:dyDescent="0.25">
      <c r="A580" s="137" t="s">
        <v>2425</v>
      </c>
      <c r="B580" s="134" t="s">
        <v>2426</v>
      </c>
      <c r="C580" s="134" t="s">
        <v>1298</v>
      </c>
      <c r="D580" s="164"/>
      <c r="E580" s="132">
        <v>0</v>
      </c>
      <c r="F580" s="132">
        <v>365905.42</v>
      </c>
      <c r="G580" s="132">
        <v>757271.36</v>
      </c>
      <c r="H580" s="132">
        <v>1142302.97</v>
      </c>
      <c r="I580" s="132">
        <v>1527334.58</v>
      </c>
      <c r="J580" s="132">
        <v>1912366.19</v>
      </c>
      <c r="K580" s="132">
        <v>2297397.7999999998</v>
      </c>
      <c r="L580" s="132">
        <v>2682429.41</v>
      </c>
      <c r="M580" s="132">
        <v>3067461.02</v>
      </c>
      <c r="N580" s="132">
        <v>3455247.83</v>
      </c>
      <c r="O580" s="132">
        <v>3843034.64</v>
      </c>
      <c r="P580" s="132">
        <v>4230821.45</v>
      </c>
      <c r="Q580" s="132">
        <v>4620149.1900000004</v>
      </c>
      <c r="R580" s="127">
        <v>4620149.1900000004</v>
      </c>
    </row>
    <row r="581" spans="1:18" ht="13.5" thickBot="1" x14ac:dyDescent="0.25">
      <c r="A581" s="137" t="s">
        <v>2427</v>
      </c>
      <c r="B581" s="134" t="s">
        <v>2428</v>
      </c>
      <c r="C581" s="134" t="s">
        <v>1298</v>
      </c>
      <c r="D581" s="163"/>
      <c r="E581" s="130">
        <v>0</v>
      </c>
      <c r="F581" s="130">
        <v>5064.83</v>
      </c>
      <c r="G581" s="130">
        <v>5064.83</v>
      </c>
      <c r="H581" s="130">
        <v>5582.83</v>
      </c>
      <c r="I581" s="130">
        <v>14281.93</v>
      </c>
      <c r="J581" s="130">
        <v>38752.21</v>
      </c>
      <c r="K581" s="130">
        <v>47380.23</v>
      </c>
      <c r="L581" s="130">
        <v>56147.26</v>
      </c>
      <c r="M581" s="130">
        <v>64787.16</v>
      </c>
      <c r="N581" s="130">
        <v>73662.89</v>
      </c>
      <c r="O581" s="130">
        <v>82326.77</v>
      </c>
      <c r="P581" s="130">
        <v>90869</v>
      </c>
      <c r="Q581" s="130">
        <v>99369.24</v>
      </c>
      <c r="R581" s="127">
        <v>99369.24</v>
      </c>
    </row>
    <row r="582" spans="1:18" ht="13.5" thickBot="1" x14ac:dyDescent="0.25">
      <c r="A582" s="137" t="s">
        <v>1782</v>
      </c>
      <c r="B582" s="134" t="s">
        <v>1783</v>
      </c>
      <c r="C582" s="134" t="s">
        <v>1298</v>
      </c>
      <c r="D582" s="132">
        <v>566769.78</v>
      </c>
      <c r="E582" s="132">
        <v>0</v>
      </c>
      <c r="F582" s="132">
        <v>77262.84</v>
      </c>
      <c r="G582" s="132">
        <v>104183.71</v>
      </c>
      <c r="H582" s="132">
        <v>175079.3</v>
      </c>
      <c r="I582" s="132">
        <v>202776.35</v>
      </c>
      <c r="J582" s="132">
        <v>229842.39</v>
      </c>
      <c r="K582" s="132">
        <v>256908.43</v>
      </c>
      <c r="L582" s="132">
        <v>295965.11</v>
      </c>
      <c r="M582" s="132">
        <v>329708.61</v>
      </c>
      <c r="N582" s="132">
        <v>393472.62</v>
      </c>
      <c r="O582" s="132">
        <v>480326.18</v>
      </c>
      <c r="P582" s="132">
        <v>569395.31000000006</v>
      </c>
      <c r="Q582" s="132">
        <v>596461.35</v>
      </c>
      <c r="R582" s="127">
        <v>596461.35</v>
      </c>
    </row>
    <row r="583" spans="1:18" ht="13.5" thickBot="1" x14ac:dyDescent="0.25">
      <c r="A583" s="137" t="s">
        <v>1784</v>
      </c>
      <c r="B583" s="134" t="s">
        <v>1785</v>
      </c>
      <c r="C583" s="134" t="s">
        <v>1298</v>
      </c>
      <c r="D583" s="130">
        <v>-5752273.7599999998</v>
      </c>
      <c r="E583" s="130">
        <v>0</v>
      </c>
      <c r="F583" s="130">
        <v>418719.87</v>
      </c>
      <c r="G583" s="130">
        <v>1185862.23</v>
      </c>
      <c r="H583" s="130">
        <v>1621967.52</v>
      </c>
      <c r="I583" s="130">
        <v>1991168.59</v>
      </c>
      <c r="J583" s="130">
        <v>2415318.21</v>
      </c>
      <c r="K583" s="130">
        <v>3186723.96</v>
      </c>
      <c r="L583" s="130">
        <v>3818813.24</v>
      </c>
      <c r="M583" s="130">
        <v>4614565.63</v>
      </c>
      <c r="N583" s="130">
        <v>-8757210.3200000003</v>
      </c>
      <c r="O583" s="130">
        <v>-7838023.4199999999</v>
      </c>
      <c r="P583" s="130">
        <v>-6508521.8200000003</v>
      </c>
      <c r="Q583" s="130">
        <v>-5953748.5099999998</v>
      </c>
      <c r="R583" s="127">
        <v>-5953748.5099999998</v>
      </c>
    </row>
    <row r="584" spans="1:18" ht="13.5" thickBot="1" x14ac:dyDescent="0.25">
      <c r="A584" s="137" t="s">
        <v>2170</v>
      </c>
      <c r="B584" s="134" t="s">
        <v>1786</v>
      </c>
      <c r="C584" s="134" t="s">
        <v>1298</v>
      </c>
      <c r="D584" s="132">
        <v>-1604416.23</v>
      </c>
      <c r="E584" s="132">
        <v>0</v>
      </c>
      <c r="F584" s="132">
        <v>-68286.55</v>
      </c>
      <c r="G584" s="132">
        <v>-98807.09</v>
      </c>
      <c r="H584" s="132">
        <v>-520312.78</v>
      </c>
      <c r="I584" s="132">
        <v>-605306.68999999994</v>
      </c>
      <c r="J584" s="132">
        <v>-634845.21</v>
      </c>
      <c r="K584" s="132">
        <v>-1069141.51</v>
      </c>
      <c r="L584" s="132">
        <v>-1131956.25</v>
      </c>
      <c r="M584" s="132">
        <v>-1166963.29</v>
      </c>
      <c r="N584" s="132">
        <v>-1204103.74</v>
      </c>
      <c r="O584" s="132">
        <v>-1229756.8400000001</v>
      </c>
      <c r="P584" s="132">
        <v>-2071356.5</v>
      </c>
      <c r="Q584" s="132">
        <v>-2089052.53</v>
      </c>
      <c r="R584" s="127">
        <v>-2089052.53</v>
      </c>
    </row>
    <row r="585" spans="1:18" ht="13.5" thickBot="1" x14ac:dyDescent="0.25">
      <c r="A585" s="137" t="s">
        <v>1787</v>
      </c>
      <c r="B585" s="134" t="s">
        <v>1788</v>
      </c>
      <c r="C585" s="134" t="s">
        <v>1298</v>
      </c>
      <c r="D585" s="130">
        <v>6569.19</v>
      </c>
      <c r="E585" s="130">
        <v>0</v>
      </c>
      <c r="F585" s="130">
        <v>308.11</v>
      </c>
      <c r="G585" s="130">
        <v>394.03</v>
      </c>
      <c r="H585" s="130">
        <v>9924.4599999999991</v>
      </c>
      <c r="I585" s="130">
        <v>3783.24</v>
      </c>
      <c r="J585" s="130">
        <v>12749.64</v>
      </c>
      <c r="K585" s="130">
        <v>9309.49</v>
      </c>
      <c r="L585" s="130">
        <v>9245.8700000000008</v>
      </c>
      <c r="M585" s="130">
        <v>10529.2</v>
      </c>
      <c r="N585" s="130">
        <v>13317.83</v>
      </c>
      <c r="O585" s="130">
        <v>20851.02</v>
      </c>
      <c r="P585" s="130">
        <v>21798.14</v>
      </c>
      <c r="Q585" s="130">
        <v>20978.61</v>
      </c>
      <c r="R585" s="127">
        <v>20978.61</v>
      </c>
    </row>
    <row r="586" spans="1:18" ht="13.5" thickBot="1" x14ac:dyDescent="0.25">
      <c r="A586" s="137" t="s">
        <v>1789</v>
      </c>
      <c r="B586" s="134" t="s">
        <v>1790</v>
      </c>
      <c r="C586" s="134" t="s">
        <v>1298</v>
      </c>
      <c r="D586" s="132">
        <v>2461707.2400000002</v>
      </c>
      <c r="E586" s="132">
        <v>0</v>
      </c>
      <c r="F586" s="132">
        <v>240864.94</v>
      </c>
      <c r="G586" s="132">
        <v>495450.73</v>
      </c>
      <c r="H586" s="132">
        <v>723161.2</v>
      </c>
      <c r="I586" s="132">
        <v>982581.27</v>
      </c>
      <c r="J586" s="132">
        <v>1218681.71</v>
      </c>
      <c r="K586" s="132">
        <v>1411723.93</v>
      </c>
      <c r="L586" s="132">
        <v>1596308.23</v>
      </c>
      <c r="M586" s="132">
        <v>1821393.98</v>
      </c>
      <c r="N586" s="132">
        <v>2058646.11</v>
      </c>
      <c r="O586" s="132">
        <v>2314048.81</v>
      </c>
      <c r="P586" s="132">
        <v>2452423.02</v>
      </c>
      <c r="Q586" s="132">
        <v>2742528.21</v>
      </c>
      <c r="R586" s="127">
        <v>2742528.21</v>
      </c>
    </row>
    <row r="587" spans="1:18" ht="13.5" thickBot="1" x14ac:dyDescent="0.25">
      <c r="A587" s="137" t="s">
        <v>1791</v>
      </c>
      <c r="B587" s="134" t="s">
        <v>1792</v>
      </c>
      <c r="C587" s="134" t="s">
        <v>1298</v>
      </c>
      <c r="D587" s="130">
        <v>1487801.47</v>
      </c>
      <c r="E587" s="130">
        <v>0</v>
      </c>
      <c r="F587" s="130">
        <v>93195.42</v>
      </c>
      <c r="G587" s="130">
        <v>207383.7</v>
      </c>
      <c r="H587" s="130">
        <v>373719.42</v>
      </c>
      <c r="I587" s="130">
        <v>698779.7</v>
      </c>
      <c r="J587" s="130">
        <v>814547.72</v>
      </c>
      <c r="K587" s="130">
        <v>962693.69</v>
      </c>
      <c r="L587" s="130">
        <v>1060611.3700000001</v>
      </c>
      <c r="M587" s="130">
        <v>1232053.3500000001</v>
      </c>
      <c r="N587" s="130">
        <v>1399889.18</v>
      </c>
      <c r="O587" s="130">
        <v>1533322.26</v>
      </c>
      <c r="P587" s="130">
        <v>1705456.57</v>
      </c>
      <c r="Q587" s="130">
        <v>1850482.91</v>
      </c>
      <c r="R587" s="127">
        <v>1850482.91</v>
      </c>
    </row>
    <row r="588" spans="1:18" ht="13.5" thickBot="1" x14ac:dyDescent="0.25">
      <c r="A588" s="137" t="s">
        <v>1793</v>
      </c>
      <c r="B588" s="134" t="s">
        <v>1794</v>
      </c>
      <c r="C588" s="134" t="s">
        <v>1298</v>
      </c>
      <c r="D588" s="132">
        <v>913889.37</v>
      </c>
      <c r="E588" s="132">
        <v>0</v>
      </c>
      <c r="F588" s="132">
        <v>80318.539999999994</v>
      </c>
      <c r="G588" s="132">
        <v>149182.44</v>
      </c>
      <c r="H588" s="132">
        <v>266506.89</v>
      </c>
      <c r="I588" s="132">
        <v>345710.84</v>
      </c>
      <c r="J588" s="132">
        <v>434740.98</v>
      </c>
      <c r="K588" s="132">
        <v>528914.36</v>
      </c>
      <c r="L588" s="132">
        <v>609719.81000000006</v>
      </c>
      <c r="M588" s="132">
        <v>698377.92</v>
      </c>
      <c r="N588" s="132">
        <v>792943</v>
      </c>
      <c r="O588" s="132">
        <v>885814.61</v>
      </c>
      <c r="P588" s="132">
        <v>963860.38</v>
      </c>
      <c r="Q588" s="132">
        <v>1105385.32</v>
      </c>
      <c r="R588" s="127">
        <v>1105385.32</v>
      </c>
    </row>
    <row r="589" spans="1:18" ht="13.5" thickBot="1" x14ac:dyDescent="0.25">
      <c r="A589" s="137" t="s">
        <v>1795</v>
      </c>
      <c r="B589" s="134" t="s">
        <v>1796</v>
      </c>
      <c r="C589" s="134" t="s">
        <v>1298</v>
      </c>
      <c r="D589" s="130">
        <v>3197225.24</v>
      </c>
      <c r="E589" s="130">
        <v>0</v>
      </c>
      <c r="F589" s="130">
        <v>300782.39</v>
      </c>
      <c r="G589" s="130">
        <v>560919.18999999994</v>
      </c>
      <c r="H589" s="130">
        <v>815908.4</v>
      </c>
      <c r="I589" s="130">
        <v>1076317.82</v>
      </c>
      <c r="J589" s="130">
        <v>1359057.68</v>
      </c>
      <c r="K589" s="130">
        <v>1622136.67</v>
      </c>
      <c r="L589" s="130">
        <v>1885748.57</v>
      </c>
      <c r="M589" s="130">
        <v>2204669.1800000002</v>
      </c>
      <c r="N589" s="130">
        <v>2422022.81</v>
      </c>
      <c r="O589" s="130">
        <v>2679777.5699999998</v>
      </c>
      <c r="P589" s="130">
        <v>2947345.93</v>
      </c>
      <c r="Q589" s="130">
        <v>3176831.66</v>
      </c>
      <c r="R589" s="127">
        <v>3176831.66</v>
      </c>
    </row>
    <row r="590" spans="1:18" ht="13.5" thickBot="1" x14ac:dyDescent="0.25">
      <c r="A590" s="137" t="s">
        <v>1797</v>
      </c>
      <c r="B590" s="134" t="s">
        <v>1798</v>
      </c>
      <c r="C590" s="134" t="s">
        <v>1298</v>
      </c>
      <c r="D590" s="132">
        <v>182244.33</v>
      </c>
      <c r="E590" s="132">
        <v>0</v>
      </c>
      <c r="F590" s="132">
        <v>13122</v>
      </c>
      <c r="G590" s="132">
        <v>26457.01</v>
      </c>
      <c r="H590" s="132">
        <v>41218.300000000003</v>
      </c>
      <c r="I590" s="132">
        <v>50754.03</v>
      </c>
      <c r="J590" s="132">
        <v>55253.91</v>
      </c>
      <c r="K590" s="132">
        <v>57500.07</v>
      </c>
      <c r="L590" s="132">
        <v>59032.23</v>
      </c>
      <c r="M590" s="132">
        <v>60124.95</v>
      </c>
      <c r="N590" s="132">
        <v>136536.42000000001</v>
      </c>
      <c r="O590" s="132">
        <v>140047.53</v>
      </c>
      <c r="P590" s="132">
        <v>147318.31</v>
      </c>
      <c r="Q590" s="132">
        <v>158852.22</v>
      </c>
      <c r="R590" s="127">
        <v>158852.22</v>
      </c>
    </row>
    <row r="591" spans="1:18" ht="13.5" thickBot="1" x14ac:dyDescent="0.25">
      <c r="A591" s="137" t="s">
        <v>1799</v>
      </c>
      <c r="B591" s="134" t="s">
        <v>1800</v>
      </c>
      <c r="C591" s="134" t="s">
        <v>1298</v>
      </c>
      <c r="D591" s="130">
        <v>348485.97</v>
      </c>
      <c r="E591" s="130">
        <v>0</v>
      </c>
      <c r="F591" s="130">
        <v>24207.200000000001</v>
      </c>
      <c r="G591" s="130">
        <v>48115.91</v>
      </c>
      <c r="H591" s="130">
        <v>77595.95</v>
      </c>
      <c r="I591" s="130">
        <v>99149.35</v>
      </c>
      <c r="J591" s="130">
        <v>120701.7</v>
      </c>
      <c r="K591" s="130">
        <v>147839.25</v>
      </c>
      <c r="L591" s="130">
        <v>169971.21</v>
      </c>
      <c r="M591" s="130">
        <v>190829.02</v>
      </c>
      <c r="N591" s="130">
        <v>213066.71</v>
      </c>
      <c r="O591" s="130">
        <v>242138.58</v>
      </c>
      <c r="P591" s="130">
        <v>270083.58</v>
      </c>
      <c r="Q591" s="130">
        <v>288294.7</v>
      </c>
      <c r="R591" s="127">
        <v>288294.7</v>
      </c>
    </row>
    <row r="592" spans="1:18" ht="13.5" thickBot="1" x14ac:dyDescent="0.25">
      <c r="A592" s="137" t="s">
        <v>1801</v>
      </c>
      <c r="B592" s="134" t="s">
        <v>1802</v>
      </c>
      <c r="C592" s="134" t="s">
        <v>1298</v>
      </c>
      <c r="D592" s="132">
        <v>1237195.6399999999</v>
      </c>
      <c r="E592" s="132">
        <v>0</v>
      </c>
      <c r="F592" s="132">
        <v>85052.54</v>
      </c>
      <c r="G592" s="132">
        <v>93249.88</v>
      </c>
      <c r="H592" s="132">
        <v>353477.85</v>
      </c>
      <c r="I592" s="132">
        <v>415024.8</v>
      </c>
      <c r="J592" s="132">
        <v>488303.42</v>
      </c>
      <c r="K592" s="132">
        <v>621672.02</v>
      </c>
      <c r="L592" s="132">
        <v>773198.36</v>
      </c>
      <c r="M592" s="132">
        <v>811789.85</v>
      </c>
      <c r="N592" s="132">
        <v>895308.19</v>
      </c>
      <c r="O592" s="132">
        <v>950502.31</v>
      </c>
      <c r="P592" s="132">
        <v>1143879.48</v>
      </c>
      <c r="Q592" s="132">
        <v>1258829.05</v>
      </c>
      <c r="R592" s="127">
        <v>1258829.05</v>
      </c>
    </row>
    <row r="593" spans="1:18" ht="13.5" thickBot="1" x14ac:dyDescent="0.25">
      <c r="A593" s="137" t="s">
        <v>1803</v>
      </c>
      <c r="B593" s="134" t="s">
        <v>1804</v>
      </c>
      <c r="C593" s="134" t="s">
        <v>1298</v>
      </c>
      <c r="D593" s="130">
        <v>62344.4</v>
      </c>
      <c r="E593" s="130">
        <v>0</v>
      </c>
      <c r="F593" s="130">
        <v>2458.34</v>
      </c>
      <c r="G593" s="130">
        <v>7176</v>
      </c>
      <c r="H593" s="130">
        <v>9379.61</v>
      </c>
      <c r="I593" s="130">
        <v>15599.34</v>
      </c>
      <c r="J593" s="130">
        <v>16511.490000000002</v>
      </c>
      <c r="K593" s="130">
        <v>19305.71</v>
      </c>
      <c r="L593" s="130">
        <v>39193.08</v>
      </c>
      <c r="M593" s="130">
        <v>40879.58</v>
      </c>
      <c r="N593" s="130">
        <v>42299.3</v>
      </c>
      <c r="O593" s="130">
        <v>45821.95</v>
      </c>
      <c r="P593" s="130">
        <v>47245.73</v>
      </c>
      <c r="Q593" s="130">
        <v>49703.28</v>
      </c>
      <c r="R593" s="127">
        <v>49703.28</v>
      </c>
    </row>
    <row r="594" spans="1:18" ht="13.5" thickBot="1" x14ac:dyDescent="0.25">
      <c r="A594" s="137" t="s">
        <v>1805</v>
      </c>
      <c r="B594" s="134" t="s">
        <v>1806</v>
      </c>
      <c r="C594" s="134" t="s">
        <v>1298</v>
      </c>
      <c r="D594" s="132">
        <v>198770.29</v>
      </c>
      <c r="E594" s="132">
        <v>0</v>
      </c>
      <c r="F594" s="132">
        <v>8985.26</v>
      </c>
      <c r="G594" s="132">
        <v>22942.93</v>
      </c>
      <c r="H594" s="132">
        <v>36482.5</v>
      </c>
      <c r="I594" s="132">
        <v>50073.87</v>
      </c>
      <c r="J594" s="132">
        <v>69862.179999999993</v>
      </c>
      <c r="K594" s="132">
        <v>80365.539999999994</v>
      </c>
      <c r="L594" s="132">
        <v>99498.23</v>
      </c>
      <c r="M594" s="132">
        <v>114843.12</v>
      </c>
      <c r="N594" s="132">
        <v>128914.84</v>
      </c>
      <c r="O594" s="132">
        <v>142899.93</v>
      </c>
      <c r="P594" s="132">
        <v>157476.72</v>
      </c>
      <c r="Q594" s="132">
        <v>175537.85</v>
      </c>
      <c r="R594" s="127">
        <v>175537.85</v>
      </c>
    </row>
    <row r="595" spans="1:18" ht="13.5" thickBot="1" x14ac:dyDescent="0.25">
      <c r="A595" s="137" t="s">
        <v>1807</v>
      </c>
      <c r="B595" s="134" t="s">
        <v>1808</v>
      </c>
      <c r="C595" s="134" t="s">
        <v>1298</v>
      </c>
      <c r="D595" s="130">
        <v>2574102.79</v>
      </c>
      <c r="E595" s="130">
        <v>0</v>
      </c>
      <c r="F595" s="130">
        <v>23142.240000000002</v>
      </c>
      <c r="G595" s="130">
        <v>88001.17</v>
      </c>
      <c r="H595" s="130">
        <v>350103.57</v>
      </c>
      <c r="I595" s="130">
        <v>414929.29</v>
      </c>
      <c r="J595" s="130">
        <v>482209.97</v>
      </c>
      <c r="K595" s="130">
        <v>488849.29</v>
      </c>
      <c r="L595" s="130">
        <v>529140.36</v>
      </c>
      <c r="M595" s="130">
        <v>524489.48</v>
      </c>
      <c r="N595" s="130">
        <v>531161.53</v>
      </c>
      <c r="O595" s="130">
        <v>548511.39</v>
      </c>
      <c r="P595" s="130">
        <v>563522.54</v>
      </c>
      <c r="Q595" s="130">
        <v>658683.5</v>
      </c>
      <c r="R595" s="127">
        <v>658683.5</v>
      </c>
    </row>
    <row r="596" spans="1:18" ht="13.5" thickBot="1" x14ac:dyDescent="0.25">
      <c r="A596" s="137" t="s">
        <v>1809</v>
      </c>
      <c r="B596" s="134" t="s">
        <v>1810</v>
      </c>
      <c r="C596" s="134" t="s">
        <v>1298</v>
      </c>
      <c r="D596" s="132">
        <v>-20017.16</v>
      </c>
      <c r="E596" s="132">
        <v>0</v>
      </c>
      <c r="F596" s="132">
        <v>0</v>
      </c>
      <c r="G596" s="132">
        <v>0</v>
      </c>
      <c r="H596" s="132">
        <v>0</v>
      </c>
      <c r="I596" s="132">
        <v>0</v>
      </c>
      <c r="J596" s="132">
        <v>0</v>
      </c>
      <c r="K596" s="132">
        <v>0</v>
      </c>
      <c r="L596" s="132">
        <v>0</v>
      </c>
      <c r="M596" s="132">
        <v>7737.88</v>
      </c>
      <c r="N596" s="132">
        <v>7737.88</v>
      </c>
      <c r="O596" s="132">
        <v>7768.31</v>
      </c>
      <c r="P596" s="132">
        <v>7768.31</v>
      </c>
      <c r="Q596" s="132">
        <v>7768.31</v>
      </c>
      <c r="R596" s="127">
        <v>7768.31</v>
      </c>
    </row>
    <row r="597" spans="1:18" ht="13.5" thickBot="1" x14ac:dyDescent="0.25">
      <c r="A597" s="137" t="s">
        <v>1811</v>
      </c>
      <c r="B597" s="134" t="s">
        <v>1812</v>
      </c>
      <c r="C597" s="134" t="s">
        <v>1298</v>
      </c>
      <c r="D597" s="130">
        <v>117830.68</v>
      </c>
      <c r="E597" s="130">
        <v>0</v>
      </c>
      <c r="F597" s="130">
        <v>10798.56</v>
      </c>
      <c r="G597" s="130">
        <v>19088.849999999999</v>
      </c>
      <c r="H597" s="130">
        <v>23284.18</v>
      </c>
      <c r="I597" s="130">
        <v>38134.35</v>
      </c>
      <c r="J597" s="130">
        <v>47453.64</v>
      </c>
      <c r="K597" s="130">
        <v>56877.279999999999</v>
      </c>
      <c r="L597" s="130">
        <v>65106.79</v>
      </c>
      <c r="M597" s="130">
        <v>72824.45</v>
      </c>
      <c r="N597" s="130">
        <v>84332.92</v>
      </c>
      <c r="O597" s="130">
        <v>91210.47</v>
      </c>
      <c r="P597" s="130">
        <v>91281.38</v>
      </c>
      <c r="Q597" s="130">
        <v>109823.37</v>
      </c>
      <c r="R597" s="127">
        <v>109823.37</v>
      </c>
    </row>
    <row r="598" spans="1:18" ht="13.5" thickBot="1" x14ac:dyDescent="0.25">
      <c r="A598" s="137" t="s">
        <v>1813</v>
      </c>
      <c r="B598" s="134" t="s">
        <v>1814</v>
      </c>
      <c r="C598" s="134" t="s">
        <v>1298</v>
      </c>
      <c r="D598" s="132">
        <v>87573403.579999998</v>
      </c>
      <c r="E598" s="132">
        <v>0</v>
      </c>
      <c r="F598" s="132">
        <v>7437389.46</v>
      </c>
      <c r="G598" s="132">
        <v>14907807.91</v>
      </c>
      <c r="H598" s="132">
        <v>22399185.800000001</v>
      </c>
      <c r="I598" s="132">
        <v>29926492.949999999</v>
      </c>
      <c r="J598" s="132">
        <v>37604741.689999998</v>
      </c>
      <c r="K598" s="132">
        <v>45552419.420000002</v>
      </c>
      <c r="L598" s="132">
        <v>53524149.509999998</v>
      </c>
      <c r="M598" s="132">
        <v>61516572.82</v>
      </c>
      <c r="N598" s="132">
        <v>69568685.370000005</v>
      </c>
      <c r="O598" s="132">
        <v>77703933.75</v>
      </c>
      <c r="P598" s="132">
        <v>85890861.780000001</v>
      </c>
      <c r="Q598" s="132">
        <v>94128732.859999999</v>
      </c>
      <c r="R598" s="127">
        <v>94128732.859999999</v>
      </c>
    </row>
    <row r="599" spans="1:18" ht="13.5" thickBot="1" x14ac:dyDescent="0.25">
      <c r="A599" s="137" t="s">
        <v>2429</v>
      </c>
      <c r="B599" s="134" t="s">
        <v>2430</v>
      </c>
      <c r="C599" s="134" t="s">
        <v>1298</v>
      </c>
      <c r="D599" s="163"/>
      <c r="E599" s="130">
        <v>0</v>
      </c>
      <c r="F599" s="130">
        <v>372.59</v>
      </c>
      <c r="G599" s="130">
        <v>745.19</v>
      </c>
      <c r="H599" s="130">
        <v>1117.76</v>
      </c>
      <c r="I599" s="130">
        <v>1490.35</v>
      </c>
      <c r="J599" s="130">
        <v>2029.55</v>
      </c>
      <c r="K599" s="130">
        <v>2568.75</v>
      </c>
      <c r="L599" s="130">
        <v>3107.91</v>
      </c>
      <c r="M599" s="130">
        <v>3647.11</v>
      </c>
      <c r="N599" s="130">
        <v>4186.3</v>
      </c>
      <c r="O599" s="130">
        <v>4725.51</v>
      </c>
      <c r="P599" s="130">
        <v>5264.68</v>
      </c>
      <c r="Q599" s="130">
        <v>6087</v>
      </c>
      <c r="R599" s="127">
        <v>6087</v>
      </c>
    </row>
    <row r="600" spans="1:18" ht="13.5" thickBot="1" x14ac:dyDescent="0.25">
      <c r="A600" s="137" t="s">
        <v>1815</v>
      </c>
      <c r="B600" s="134" t="s">
        <v>1816</v>
      </c>
      <c r="C600" s="134" t="s">
        <v>1298</v>
      </c>
      <c r="D600" s="132">
        <v>57243096.420000002</v>
      </c>
      <c r="E600" s="132">
        <v>0</v>
      </c>
      <c r="F600" s="132">
        <v>6381845.75</v>
      </c>
      <c r="G600" s="132">
        <v>12839464.32</v>
      </c>
      <c r="H600" s="132">
        <v>19931525.469999999</v>
      </c>
      <c r="I600" s="132">
        <v>24375387.280000001</v>
      </c>
      <c r="J600" s="132">
        <v>28070777.460000001</v>
      </c>
      <c r="K600" s="132">
        <v>30865270.780000001</v>
      </c>
      <c r="L600" s="132">
        <v>34124673.219999999</v>
      </c>
      <c r="M600" s="132">
        <v>37528576.899999999</v>
      </c>
      <c r="N600" s="132">
        <v>41115396.969999999</v>
      </c>
      <c r="O600" s="132">
        <v>46065334.219999999</v>
      </c>
      <c r="P600" s="132">
        <v>51585579.270000003</v>
      </c>
      <c r="Q600" s="132">
        <v>57787535.140000001</v>
      </c>
      <c r="R600" s="127">
        <v>57787535.140000001</v>
      </c>
    </row>
    <row r="601" spans="1:18" ht="13.5" thickBot="1" x14ac:dyDescent="0.25">
      <c r="A601" s="137" t="s">
        <v>2431</v>
      </c>
      <c r="B601" s="134" t="s">
        <v>2432</v>
      </c>
      <c r="C601" s="134" t="s">
        <v>1298</v>
      </c>
      <c r="D601" s="163"/>
      <c r="E601" s="130">
        <v>0</v>
      </c>
      <c r="F601" s="130">
        <v>0</v>
      </c>
      <c r="G601" s="130">
        <v>0</v>
      </c>
      <c r="H601" s="130">
        <v>0</v>
      </c>
      <c r="I601" s="130">
        <v>0</v>
      </c>
      <c r="J601" s="130">
        <v>0</v>
      </c>
      <c r="K601" s="130">
        <v>0</v>
      </c>
      <c r="L601" s="130">
        <v>0</v>
      </c>
      <c r="M601" s="130">
        <v>0</v>
      </c>
      <c r="N601" s="130">
        <v>0</v>
      </c>
      <c r="O601" s="130">
        <v>0</v>
      </c>
      <c r="P601" s="130">
        <v>0</v>
      </c>
      <c r="Q601" s="130">
        <v>42.19</v>
      </c>
      <c r="R601" s="127">
        <v>42.19</v>
      </c>
    </row>
    <row r="602" spans="1:18" ht="13.5" thickBot="1" x14ac:dyDescent="0.25">
      <c r="A602" s="137" t="s">
        <v>1817</v>
      </c>
      <c r="B602" s="134" t="s">
        <v>1818</v>
      </c>
      <c r="C602" s="134" t="s">
        <v>1298</v>
      </c>
      <c r="D602" s="132">
        <v>870671.32</v>
      </c>
      <c r="E602" s="132">
        <v>0</v>
      </c>
      <c r="F602" s="132">
        <v>75375</v>
      </c>
      <c r="G602" s="132">
        <v>153674.35999999999</v>
      </c>
      <c r="H602" s="132">
        <v>229049.36</v>
      </c>
      <c r="I602" s="132">
        <v>304424.36</v>
      </c>
      <c r="J602" s="132">
        <v>377165.87</v>
      </c>
      <c r="K602" s="132">
        <v>452540.87</v>
      </c>
      <c r="L602" s="132">
        <v>527915.87</v>
      </c>
      <c r="M602" s="132">
        <v>479695.2</v>
      </c>
      <c r="N602" s="132">
        <v>539600.12</v>
      </c>
      <c r="O602" s="132">
        <v>599505.04</v>
      </c>
      <c r="P602" s="132">
        <v>659530.78</v>
      </c>
      <c r="Q602" s="132">
        <v>719435.69</v>
      </c>
      <c r="R602" s="127">
        <v>719435.69</v>
      </c>
    </row>
    <row r="603" spans="1:18" ht="13.5" thickBot="1" x14ac:dyDescent="0.25">
      <c r="A603" s="137" t="s">
        <v>2032</v>
      </c>
      <c r="B603" s="134" t="s">
        <v>2033</v>
      </c>
      <c r="C603" s="134" t="s">
        <v>1298</v>
      </c>
      <c r="D603" s="130">
        <v>0</v>
      </c>
      <c r="E603" s="130">
        <v>0</v>
      </c>
      <c r="F603" s="130">
        <v>0</v>
      </c>
      <c r="G603" s="130">
        <v>0</v>
      </c>
      <c r="H603" s="130">
        <v>-618.23</v>
      </c>
      <c r="I603" s="130">
        <v>-618.23</v>
      </c>
      <c r="J603" s="130">
        <v>-618.23</v>
      </c>
      <c r="K603" s="130">
        <v>-616.55999999999995</v>
      </c>
      <c r="L603" s="130">
        <v>-616.55999999999995</v>
      </c>
      <c r="M603" s="130">
        <v>-616.55999999999995</v>
      </c>
      <c r="N603" s="130">
        <v>-616.55999999999995</v>
      </c>
      <c r="O603" s="130">
        <v>-616.55999999999995</v>
      </c>
      <c r="P603" s="130">
        <v>-616.55999999999995</v>
      </c>
      <c r="Q603" s="130">
        <v>-616.55999999999995</v>
      </c>
      <c r="R603" s="127">
        <v>-616.55999999999995</v>
      </c>
    </row>
    <row r="604" spans="1:18" ht="13.5" thickBot="1" x14ac:dyDescent="0.25">
      <c r="A604" s="137" t="s">
        <v>1819</v>
      </c>
      <c r="B604" s="134" t="s">
        <v>1820</v>
      </c>
      <c r="C604" s="134" t="s">
        <v>1298</v>
      </c>
      <c r="D604" s="132">
        <v>2823768</v>
      </c>
      <c r="E604" s="132">
        <v>0</v>
      </c>
      <c r="F604" s="132">
        <v>116103</v>
      </c>
      <c r="G604" s="132">
        <v>322012</v>
      </c>
      <c r="H604" s="132">
        <v>586233</v>
      </c>
      <c r="I604" s="132">
        <v>759189</v>
      </c>
      <c r="J604" s="132">
        <v>960690</v>
      </c>
      <c r="K604" s="132">
        <v>996691</v>
      </c>
      <c r="L604" s="132">
        <v>1118957</v>
      </c>
      <c r="M604" s="132">
        <v>1254931</v>
      </c>
      <c r="N604" s="132">
        <v>1465619</v>
      </c>
      <c r="O604" s="132">
        <v>1599478</v>
      </c>
      <c r="P604" s="132">
        <v>1720632</v>
      </c>
      <c r="Q604" s="132">
        <v>1720689</v>
      </c>
      <c r="R604" s="127">
        <v>1720689</v>
      </c>
    </row>
    <row r="605" spans="1:18" ht="13.5" thickBot="1" x14ac:dyDescent="0.25">
      <c r="A605" s="137" t="s">
        <v>1821</v>
      </c>
      <c r="B605" s="134" t="s">
        <v>1822</v>
      </c>
      <c r="C605" s="134" t="s">
        <v>1298</v>
      </c>
      <c r="D605" s="130">
        <v>-209763</v>
      </c>
      <c r="E605" s="130">
        <v>0</v>
      </c>
      <c r="F605" s="130">
        <v>-17316</v>
      </c>
      <c r="G605" s="130">
        <v>-57518</v>
      </c>
      <c r="H605" s="130">
        <v>-97376</v>
      </c>
      <c r="I605" s="130">
        <v>-101036</v>
      </c>
      <c r="J605" s="130">
        <v>-124785</v>
      </c>
      <c r="K605" s="130">
        <v>-131425</v>
      </c>
      <c r="L605" s="130">
        <v>-137164</v>
      </c>
      <c r="M605" s="130">
        <v>-150677</v>
      </c>
      <c r="N605" s="130">
        <v>-160777</v>
      </c>
      <c r="O605" s="130">
        <v>-158178</v>
      </c>
      <c r="P605" s="130">
        <v>-146441</v>
      </c>
      <c r="Q605" s="130">
        <v>-158503</v>
      </c>
      <c r="R605" s="127">
        <v>-158503</v>
      </c>
    </row>
    <row r="606" spans="1:18" ht="13.5" thickBot="1" x14ac:dyDescent="0.25">
      <c r="A606" s="137" t="s">
        <v>2171</v>
      </c>
      <c r="B606" s="134" t="s">
        <v>1823</v>
      </c>
      <c r="C606" s="134" t="s">
        <v>1298</v>
      </c>
      <c r="D606" s="132">
        <v>7214675</v>
      </c>
      <c r="E606" s="132">
        <v>0</v>
      </c>
      <c r="F606" s="132">
        <v>2425812</v>
      </c>
      <c r="G606" s="132">
        <v>4934868</v>
      </c>
      <c r="H606" s="132">
        <v>1941126</v>
      </c>
      <c r="I606" s="132">
        <v>1504553</v>
      </c>
      <c r="J606" s="132">
        <v>10495355</v>
      </c>
      <c r="K606" s="132">
        <v>8940421</v>
      </c>
      <c r="L606" s="132">
        <v>5545477</v>
      </c>
      <c r="M606" s="132">
        <v>2232810</v>
      </c>
      <c r="N606" s="132">
        <v>112109</v>
      </c>
      <c r="O606" s="132">
        <v>-992973</v>
      </c>
      <c r="P606" s="132">
        <v>1845422</v>
      </c>
      <c r="Q606" s="132">
        <v>1889565</v>
      </c>
      <c r="R606" s="127">
        <v>1889565</v>
      </c>
    </row>
    <row r="607" spans="1:18" ht="13.5" thickBot="1" x14ac:dyDescent="0.25">
      <c r="A607" s="137" t="s">
        <v>1824</v>
      </c>
      <c r="B607" s="134" t="s">
        <v>1825</v>
      </c>
      <c r="C607" s="134" t="s">
        <v>1298</v>
      </c>
      <c r="D607" s="130">
        <v>998815</v>
      </c>
      <c r="E607" s="130">
        <v>0</v>
      </c>
      <c r="F607" s="130">
        <v>40957</v>
      </c>
      <c r="G607" s="130">
        <v>113627</v>
      </c>
      <c r="H607" s="130">
        <v>206973</v>
      </c>
      <c r="I607" s="130">
        <v>268085</v>
      </c>
      <c r="J607" s="130">
        <v>339312</v>
      </c>
      <c r="K607" s="130">
        <v>351967</v>
      </c>
      <c r="L607" s="130">
        <v>395155</v>
      </c>
      <c r="M607" s="130">
        <v>443200</v>
      </c>
      <c r="N607" s="130">
        <v>517720</v>
      </c>
      <c r="O607" s="130">
        <v>565026</v>
      </c>
      <c r="P607" s="130">
        <v>607833</v>
      </c>
      <c r="Q607" s="130">
        <v>607853</v>
      </c>
      <c r="R607" s="127">
        <v>607853</v>
      </c>
    </row>
    <row r="608" spans="1:18" ht="13.5" thickBot="1" x14ac:dyDescent="0.25">
      <c r="A608" s="137" t="s">
        <v>1826</v>
      </c>
      <c r="B608" s="134" t="s">
        <v>1827</v>
      </c>
      <c r="C608" s="134" t="s">
        <v>1298</v>
      </c>
      <c r="D608" s="132">
        <v>-80167</v>
      </c>
      <c r="E608" s="132">
        <v>0</v>
      </c>
      <c r="F608" s="132">
        <v>-6202</v>
      </c>
      <c r="G608" s="132">
        <v>-20574</v>
      </c>
      <c r="H608" s="132">
        <v>-34831</v>
      </c>
      <c r="I608" s="132">
        <v>-36141</v>
      </c>
      <c r="J608" s="132">
        <v>-44610</v>
      </c>
      <c r="K608" s="132">
        <v>-46996</v>
      </c>
      <c r="L608" s="132">
        <v>-49046</v>
      </c>
      <c r="M608" s="132">
        <v>-53879</v>
      </c>
      <c r="N608" s="132">
        <v>-57475</v>
      </c>
      <c r="O608" s="132">
        <v>-56544</v>
      </c>
      <c r="P608" s="132">
        <v>-52409</v>
      </c>
      <c r="Q608" s="132">
        <v>-56685</v>
      </c>
      <c r="R608" s="127">
        <v>-56685</v>
      </c>
    </row>
    <row r="609" spans="1:18" ht="13.5" thickBot="1" x14ac:dyDescent="0.25">
      <c r="A609" s="137" t="s">
        <v>2172</v>
      </c>
      <c r="B609" s="134" t="s">
        <v>1828</v>
      </c>
      <c r="C609" s="134" t="s">
        <v>1298</v>
      </c>
      <c r="D609" s="130">
        <v>3090578</v>
      </c>
      <c r="E609" s="130">
        <v>0</v>
      </c>
      <c r="F609" s="130">
        <v>769344</v>
      </c>
      <c r="G609" s="130">
        <v>1588402</v>
      </c>
      <c r="H609" s="130">
        <v>530905</v>
      </c>
      <c r="I609" s="130">
        <v>355654</v>
      </c>
      <c r="J609" s="130">
        <v>3526652</v>
      </c>
      <c r="K609" s="130">
        <v>3000780</v>
      </c>
      <c r="L609" s="130">
        <v>1832638</v>
      </c>
      <c r="M609" s="130">
        <v>690428</v>
      </c>
      <c r="N609" s="130">
        <v>-33940</v>
      </c>
      <c r="O609" s="130">
        <v>-427291</v>
      </c>
      <c r="P609" s="130">
        <v>523938</v>
      </c>
      <c r="Q609" s="130">
        <v>425381</v>
      </c>
      <c r="R609" s="127">
        <v>425381</v>
      </c>
    </row>
    <row r="610" spans="1:18" ht="13.5" thickBot="1" x14ac:dyDescent="0.25">
      <c r="A610" s="137" t="s">
        <v>1829</v>
      </c>
      <c r="B610" s="134" t="s">
        <v>1830</v>
      </c>
      <c r="C610" s="134" t="s">
        <v>1298</v>
      </c>
      <c r="D610" s="132">
        <v>7942817</v>
      </c>
      <c r="E610" s="132">
        <v>0</v>
      </c>
      <c r="F610" s="132">
        <v>1724575</v>
      </c>
      <c r="G610" s="132">
        <v>3095218</v>
      </c>
      <c r="H610" s="132">
        <v>4270872</v>
      </c>
      <c r="I610" s="132">
        <v>4821534</v>
      </c>
      <c r="J610" s="132">
        <v>4937911</v>
      </c>
      <c r="K610" s="132">
        <v>5571624</v>
      </c>
      <c r="L610" s="132">
        <v>6361445</v>
      </c>
      <c r="M610" s="132">
        <v>7166102</v>
      </c>
      <c r="N610" s="132">
        <v>7468040</v>
      </c>
      <c r="O610" s="132">
        <v>8029981</v>
      </c>
      <c r="P610" s="132">
        <v>8979081</v>
      </c>
      <c r="Q610" s="132">
        <v>8965467</v>
      </c>
      <c r="R610" s="127">
        <v>8965467</v>
      </c>
    </row>
    <row r="611" spans="1:18" ht="13.5" thickBot="1" x14ac:dyDescent="0.25">
      <c r="A611" s="137" t="s">
        <v>1831</v>
      </c>
      <c r="B611" s="134" t="s">
        <v>1832</v>
      </c>
      <c r="C611" s="134" t="s">
        <v>1298</v>
      </c>
      <c r="D611" s="130">
        <v>235576</v>
      </c>
      <c r="E611" s="130">
        <v>0</v>
      </c>
      <c r="F611" s="130">
        <v>19139</v>
      </c>
      <c r="G611" s="130">
        <v>49946</v>
      </c>
      <c r="H611" s="130">
        <v>83802</v>
      </c>
      <c r="I611" s="130">
        <v>103736</v>
      </c>
      <c r="J611" s="130">
        <v>124055</v>
      </c>
      <c r="K611" s="130">
        <v>134601</v>
      </c>
      <c r="L611" s="130">
        <v>150010</v>
      </c>
      <c r="M611" s="130">
        <v>165634</v>
      </c>
      <c r="N611" s="130">
        <v>172096</v>
      </c>
      <c r="O611" s="130">
        <v>185838</v>
      </c>
      <c r="P611" s="130">
        <v>199083</v>
      </c>
      <c r="Q611" s="130">
        <v>199026</v>
      </c>
      <c r="R611" s="127">
        <v>199026</v>
      </c>
    </row>
    <row r="612" spans="1:18" ht="13.5" thickBot="1" x14ac:dyDescent="0.25">
      <c r="A612" s="137" t="s">
        <v>1833</v>
      </c>
      <c r="B612" s="134" t="s">
        <v>1834</v>
      </c>
      <c r="C612" s="134" t="s">
        <v>1298</v>
      </c>
      <c r="D612" s="132">
        <v>24719449</v>
      </c>
      <c r="E612" s="132">
        <v>0</v>
      </c>
      <c r="F612" s="132">
        <v>4609112</v>
      </c>
      <c r="G612" s="132">
        <v>8272303</v>
      </c>
      <c r="H612" s="132">
        <v>10468485</v>
      </c>
      <c r="I612" s="132">
        <v>11964029</v>
      </c>
      <c r="J612" s="132">
        <v>13753646</v>
      </c>
      <c r="K612" s="132">
        <v>16316262</v>
      </c>
      <c r="L612" s="132">
        <v>19624042</v>
      </c>
      <c r="M612" s="132">
        <v>22874927</v>
      </c>
      <c r="N612" s="132">
        <v>24563788</v>
      </c>
      <c r="O612" s="132">
        <v>26144432</v>
      </c>
      <c r="P612" s="132">
        <v>28666543</v>
      </c>
      <c r="Q612" s="132">
        <v>28608798</v>
      </c>
      <c r="R612" s="127">
        <v>28608798</v>
      </c>
    </row>
    <row r="613" spans="1:18" ht="13.5" thickBot="1" x14ac:dyDescent="0.25">
      <c r="A613" s="137" t="s">
        <v>1835</v>
      </c>
      <c r="B613" s="134" t="s">
        <v>1836</v>
      </c>
      <c r="C613" s="134" t="s">
        <v>1298</v>
      </c>
      <c r="D613" s="130">
        <v>42375</v>
      </c>
      <c r="E613" s="130">
        <v>0</v>
      </c>
      <c r="F613" s="130">
        <v>0</v>
      </c>
      <c r="G613" s="130">
        <v>0</v>
      </c>
      <c r="H613" s="130">
        <v>0</v>
      </c>
      <c r="I613" s="130">
        <v>0</v>
      </c>
      <c r="J613" s="130">
        <v>0</v>
      </c>
      <c r="K613" s="130">
        <v>0</v>
      </c>
      <c r="L613" s="130">
        <v>0</v>
      </c>
      <c r="M613" s="130">
        <v>0</v>
      </c>
      <c r="N613" s="130">
        <v>0</v>
      </c>
      <c r="O613" s="130">
        <v>41</v>
      </c>
      <c r="P613" s="130">
        <v>41</v>
      </c>
      <c r="Q613" s="130">
        <v>-234</v>
      </c>
      <c r="R613" s="127">
        <v>-234</v>
      </c>
    </row>
    <row r="614" spans="1:18" ht="13.5" thickBot="1" x14ac:dyDescent="0.25">
      <c r="A614" s="137" t="s">
        <v>2173</v>
      </c>
      <c r="B614" s="134" t="s">
        <v>1837</v>
      </c>
      <c r="C614" s="134" t="s">
        <v>1298</v>
      </c>
      <c r="D614" s="132">
        <v>85788</v>
      </c>
      <c r="E614" s="132">
        <v>0</v>
      </c>
      <c r="F614" s="132">
        <v>6987</v>
      </c>
      <c r="G614" s="132">
        <v>18234</v>
      </c>
      <c r="H614" s="132">
        <v>30558</v>
      </c>
      <c r="I614" s="132">
        <v>37827</v>
      </c>
      <c r="J614" s="132">
        <v>45236</v>
      </c>
      <c r="K614" s="132">
        <v>49082</v>
      </c>
      <c r="L614" s="132">
        <v>54701</v>
      </c>
      <c r="M614" s="132">
        <v>60398</v>
      </c>
      <c r="N614" s="132">
        <v>62859</v>
      </c>
      <c r="O614" s="132">
        <v>67878</v>
      </c>
      <c r="P614" s="132">
        <v>72716</v>
      </c>
      <c r="Q614" s="132">
        <v>72696</v>
      </c>
      <c r="R614" s="127">
        <v>72696</v>
      </c>
    </row>
    <row r="615" spans="1:18" ht="13.5" thickBot="1" x14ac:dyDescent="0.25">
      <c r="A615" s="137" t="s">
        <v>1838</v>
      </c>
      <c r="B615" s="134" t="s">
        <v>1839</v>
      </c>
      <c r="C615" s="134" t="s">
        <v>1298</v>
      </c>
      <c r="D615" s="130">
        <v>8068</v>
      </c>
      <c r="E615" s="130">
        <v>0</v>
      </c>
      <c r="F615" s="130">
        <v>0</v>
      </c>
      <c r="G615" s="130">
        <v>0</v>
      </c>
      <c r="H615" s="130">
        <v>0</v>
      </c>
      <c r="I615" s="130">
        <v>0</v>
      </c>
      <c r="J615" s="130">
        <v>0</v>
      </c>
      <c r="K615" s="130">
        <v>0</v>
      </c>
      <c r="L615" s="130">
        <v>0</v>
      </c>
      <c r="M615" s="130">
        <v>0</v>
      </c>
      <c r="N615" s="130">
        <v>0</v>
      </c>
      <c r="O615" s="130">
        <v>4</v>
      </c>
      <c r="P615" s="130">
        <v>4</v>
      </c>
      <c r="Q615" s="130">
        <v>4</v>
      </c>
      <c r="R615" s="127">
        <v>4</v>
      </c>
    </row>
    <row r="616" spans="1:18" ht="13.5" thickBot="1" x14ac:dyDescent="0.25">
      <c r="A616" s="137" t="s">
        <v>1840</v>
      </c>
      <c r="B616" s="134" t="s">
        <v>1841</v>
      </c>
      <c r="C616" s="134" t="s">
        <v>1298</v>
      </c>
      <c r="D616" s="132">
        <v>-5727940</v>
      </c>
      <c r="E616" s="132">
        <v>0</v>
      </c>
      <c r="F616" s="132">
        <v>-372665</v>
      </c>
      <c r="G616" s="132">
        <v>-661338</v>
      </c>
      <c r="H616" s="132">
        <v>-1062336</v>
      </c>
      <c r="I616" s="132">
        <v>-1165022</v>
      </c>
      <c r="J616" s="132">
        <v>-4578481</v>
      </c>
      <c r="K616" s="132">
        <v>-4750997</v>
      </c>
      <c r="L616" s="132">
        <v>-5048620</v>
      </c>
      <c r="M616" s="132">
        <v>-5319027</v>
      </c>
      <c r="N616" s="132">
        <v>-5506843</v>
      </c>
      <c r="O616" s="132">
        <v>-5559940</v>
      </c>
      <c r="P616" s="132">
        <v>-6064124</v>
      </c>
      <c r="Q616" s="132">
        <v>-6064782</v>
      </c>
      <c r="R616" s="127">
        <v>-6064782</v>
      </c>
    </row>
    <row r="617" spans="1:18" ht="13.5" thickBot="1" x14ac:dyDescent="0.25">
      <c r="A617" s="137" t="s">
        <v>1842</v>
      </c>
      <c r="B617" s="134" t="s">
        <v>1843</v>
      </c>
      <c r="C617" s="134" t="s">
        <v>1298</v>
      </c>
      <c r="D617" s="130">
        <v>-11072</v>
      </c>
      <c r="E617" s="130">
        <v>0</v>
      </c>
      <c r="F617" s="130">
        <v>-27</v>
      </c>
      <c r="G617" s="130">
        <v>-78</v>
      </c>
      <c r="H617" s="130">
        <v>-140</v>
      </c>
      <c r="I617" s="130">
        <v>-146</v>
      </c>
      <c r="J617" s="130">
        <v>-168</v>
      </c>
      <c r="K617" s="130">
        <v>-182</v>
      </c>
      <c r="L617" s="130">
        <v>-189</v>
      </c>
      <c r="M617" s="130">
        <v>-208</v>
      </c>
      <c r="N617" s="130">
        <v>-215</v>
      </c>
      <c r="O617" s="130">
        <v>-215</v>
      </c>
      <c r="P617" s="130">
        <v>-227</v>
      </c>
      <c r="Q617" s="130">
        <v>1064</v>
      </c>
      <c r="R617" s="127">
        <v>1064</v>
      </c>
    </row>
    <row r="618" spans="1:18" ht="13.5" thickBot="1" x14ac:dyDescent="0.25">
      <c r="A618" s="137" t="s">
        <v>1844</v>
      </c>
      <c r="B618" s="134" t="s">
        <v>1845</v>
      </c>
      <c r="C618" s="134" t="s">
        <v>1298</v>
      </c>
      <c r="D618" s="132">
        <v>-52752</v>
      </c>
      <c r="E618" s="132">
        <v>0</v>
      </c>
      <c r="F618" s="132">
        <v>-254</v>
      </c>
      <c r="G618" s="132">
        <v>-734</v>
      </c>
      <c r="H618" s="132">
        <v>-1266</v>
      </c>
      <c r="I618" s="132">
        <v>-1317</v>
      </c>
      <c r="J618" s="132">
        <v>-1520</v>
      </c>
      <c r="K618" s="132">
        <v>-1651</v>
      </c>
      <c r="L618" s="132">
        <v>-1715</v>
      </c>
      <c r="M618" s="132">
        <v>-1890</v>
      </c>
      <c r="N618" s="132">
        <v>-1954</v>
      </c>
      <c r="O618" s="132">
        <v>-1954</v>
      </c>
      <c r="P618" s="132">
        <v>-2059</v>
      </c>
      <c r="Q618" s="132">
        <v>1871</v>
      </c>
      <c r="R618" s="127">
        <v>1871</v>
      </c>
    </row>
    <row r="619" spans="1:18" ht="13.5" thickBot="1" x14ac:dyDescent="0.25">
      <c r="A619" s="137" t="s">
        <v>1846</v>
      </c>
      <c r="B619" s="134" t="s">
        <v>1847</v>
      </c>
      <c r="C619" s="134" t="s">
        <v>1298</v>
      </c>
      <c r="D619" s="130">
        <v>-16379673</v>
      </c>
      <c r="E619" s="130">
        <v>0</v>
      </c>
      <c r="F619" s="130">
        <v>-995102</v>
      </c>
      <c r="G619" s="130">
        <v>-1764795</v>
      </c>
      <c r="H619" s="130">
        <v>-7841841</v>
      </c>
      <c r="I619" s="130">
        <v>-8756605</v>
      </c>
      <c r="J619" s="130">
        <v>-20389833</v>
      </c>
      <c r="K619" s="130">
        <v>-20806021</v>
      </c>
      <c r="L619" s="130">
        <v>-21545754</v>
      </c>
      <c r="M619" s="130">
        <v>-22217841</v>
      </c>
      <c r="N619" s="130">
        <v>-22670257</v>
      </c>
      <c r="O619" s="130">
        <v>-23624305</v>
      </c>
      <c r="P619" s="130">
        <v>-26752489</v>
      </c>
      <c r="Q619" s="130">
        <v>-26751493</v>
      </c>
      <c r="R619" s="127">
        <v>-26751493</v>
      </c>
    </row>
    <row r="620" spans="1:18" ht="13.5" thickBot="1" x14ac:dyDescent="0.25">
      <c r="A620" s="137" t="s">
        <v>2433</v>
      </c>
      <c r="B620" s="134" t="s">
        <v>2434</v>
      </c>
      <c r="C620" s="134" t="s">
        <v>1298</v>
      </c>
      <c r="D620" s="164"/>
      <c r="E620" s="132">
        <v>0</v>
      </c>
      <c r="F620" s="132">
        <v>0</v>
      </c>
      <c r="G620" s="132">
        <v>0</v>
      </c>
      <c r="H620" s="132">
        <v>1560</v>
      </c>
      <c r="I620" s="132">
        <v>1560</v>
      </c>
      <c r="J620" s="132">
        <v>1560</v>
      </c>
      <c r="K620" s="132">
        <v>11966</v>
      </c>
      <c r="L620" s="132">
        <v>26485</v>
      </c>
      <c r="M620" s="132">
        <v>39676</v>
      </c>
      <c r="N620" s="132">
        <v>50400</v>
      </c>
      <c r="O620" s="132">
        <v>50400</v>
      </c>
      <c r="P620" s="132">
        <v>50400</v>
      </c>
      <c r="Q620" s="132">
        <v>50400</v>
      </c>
      <c r="R620" s="127">
        <v>50400</v>
      </c>
    </row>
    <row r="621" spans="1:18" ht="13.5" thickBot="1" x14ac:dyDescent="0.25">
      <c r="A621" s="137" t="s">
        <v>2435</v>
      </c>
      <c r="B621" s="134" t="s">
        <v>2436</v>
      </c>
      <c r="C621" s="134" t="s">
        <v>1298</v>
      </c>
      <c r="D621" s="163"/>
      <c r="E621" s="130">
        <v>0</v>
      </c>
      <c r="F621" s="130">
        <v>-37183</v>
      </c>
      <c r="G621" s="130">
        <v>-66735</v>
      </c>
      <c r="H621" s="130">
        <v>-66735</v>
      </c>
      <c r="I621" s="130">
        <v>-75140</v>
      </c>
      <c r="J621" s="130">
        <v>-81824</v>
      </c>
      <c r="K621" s="130">
        <v>-81824</v>
      </c>
      <c r="L621" s="130">
        <v>-81824</v>
      </c>
      <c r="M621" s="130">
        <v>-81824</v>
      </c>
      <c r="N621" s="130">
        <v>-81824</v>
      </c>
      <c r="O621" s="130">
        <v>-82489</v>
      </c>
      <c r="P621" s="130">
        <v>-105445</v>
      </c>
      <c r="Q621" s="130">
        <v>-105447.23</v>
      </c>
      <c r="R621" s="127">
        <v>-105447.23</v>
      </c>
    </row>
    <row r="622" spans="1:18" ht="13.5" thickBot="1" x14ac:dyDescent="0.25">
      <c r="A622" s="137" t="s">
        <v>1848</v>
      </c>
      <c r="B622" s="134" t="s">
        <v>1849</v>
      </c>
      <c r="C622" s="134" t="s">
        <v>1298</v>
      </c>
      <c r="D622" s="132">
        <v>112854.73</v>
      </c>
      <c r="E622" s="132">
        <v>0</v>
      </c>
      <c r="F622" s="132">
        <v>7576.66</v>
      </c>
      <c r="G622" s="132">
        <v>14368.93</v>
      </c>
      <c r="H622" s="132">
        <v>20044.509999999998</v>
      </c>
      <c r="I622" s="132">
        <v>26075.91</v>
      </c>
      <c r="J622" s="132">
        <v>32570.1</v>
      </c>
      <c r="K622" s="132">
        <v>39469.410000000003</v>
      </c>
      <c r="L622" s="132">
        <v>46085.9</v>
      </c>
      <c r="M622" s="132">
        <v>54088.45</v>
      </c>
      <c r="N622" s="132">
        <v>60711.55</v>
      </c>
      <c r="O622" s="132">
        <v>68198.78</v>
      </c>
      <c r="P622" s="132">
        <v>76685.94</v>
      </c>
      <c r="Q622" s="132">
        <v>83356.649999999994</v>
      </c>
      <c r="R622" s="127">
        <v>83356.649999999994</v>
      </c>
    </row>
    <row r="623" spans="1:18" ht="13.5" thickBot="1" x14ac:dyDescent="0.25">
      <c r="A623" s="137" t="s">
        <v>1850</v>
      </c>
      <c r="B623" s="134" t="s">
        <v>1851</v>
      </c>
      <c r="C623" s="134" t="s">
        <v>1298</v>
      </c>
      <c r="D623" s="130">
        <v>24957006.879999999</v>
      </c>
      <c r="E623" s="130">
        <v>0</v>
      </c>
      <c r="F623" s="130">
        <v>2276037.6800000002</v>
      </c>
      <c r="G623" s="130">
        <v>4544650.55</v>
      </c>
      <c r="H623" s="130">
        <v>6855593.0999999996</v>
      </c>
      <c r="I623" s="130">
        <v>9192146.9600000009</v>
      </c>
      <c r="J623" s="130">
        <v>11288782.859999999</v>
      </c>
      <c r="K623" s="130">
        <v>13232604.300000001</v>
      </c>
      <c r="L623" s="130">
        <v>15406822.83</v>
      </c>
      <c r="M623" s="130">
        <v>17572575.129999999</v>
      </c>
      <c r="N623" s="130">
        <v>19787602.370000001</v>
      </c>
      <c r="O623" s="130">
        <v>21992116.07</v>
      </c>
      <c r="P623" s="130">
        <v>24310443.969999999</v>
      </c>
      <c r="Q623" s="130">
        <v>26519756.640000001</v>
      </c>
      <c r="R623" s="127">
        <v>26519756.640000001</v>
      </c>
    </row>
    <row r="624" spans="1:18" ht="13.5" thickBot="1" x14ac:dyDescent="0.25">
      <c r="A624" s="137" t="s">
        <v>1852</v>
      </c>
      <c r="B624" s="134" t="s">
        <v>1853</v>
      </c>
      <c r="C624" s="134" t="s">
        <v>1298</v>
      </c>
      <c r="D624" s="132">
        <v>-108632.1</v>
      </c>
      <c r="E624" s="132">
        <v>0</v>
      </c>
      <c r="F624" s="132">
        <v>-24943.43</v>
      </c>
      <c r="G624" s="132">
        <v>-40868.22</v>
      </c>
      <c r="H624" s="132">
        <v>-43258.27</v>
      </c>
      <c r="I624" s="132">
        <v>-70440.2</v>
      </c>
      <c r="J624" s="132">
        <v>-74371.58</v>
      </c>
      <c r="K624" s="132">
        <v>-78981.41</v>
      </c>
      <c r="L624" s="132">
        <v>-82739.839999999997</v>
      </c>
      <c r="M624" s="132">
        <v>-87242.16</v>
      </c>
      <c r="N624" s="132">
        <v>-94802.62</v>
      </c>
      <c r="O624" s="132">
        <v>-110628.62</v>
      </c>
      <c r="P624" s="132">
        <v>-119511.46</v>
      </c>
      <c r="Q624" s="132">
        <v>-141582.29</v>
      </c>
      <c r="R624" s="127">
        <v>-141582.29</v>
      </c>
    </row>
    <row r="625" spans="1:18" ht="13.5" thickBot="1" x14ac:dyDescent="0.25">
      <c r="A625" s="137" t="s">
        <v>1854</v>
      </c>
      <c r="B625" s="134" t="s">
        <v>1855</v>
      </c>
      <c r="C625" s="134" t="s">
        <v>1298</v>
      </c>
      <c r="D625" s="130">
        <v>34475.26</v>
      </c>
      <c r="E625" s="130">
        <v>0</v>
      </c>
      <c r="F625" s="130">
        <v>-709.65</v>
      </c>
      <c r="G625" s="130">
        <v>5792.85</v>
      </c>
      <c r="H625" s="130">
        <v>8133</v>
      </c>
      <c r="I625" s="130">
        <v>12075.45</v>
      </c>
      <c r="J625" s="130">
        <v>13962.85</v>
      </c>
      <c r="K625" s="130">
        <v>16391</v>
      </c>
      <c r="L625" s="130">
        <v>18538.599999999999</v>
      </c>
      <c r="M625" s="130">
        <v>21919.4</v>
      </c>
      <c r="N625" s="130">
        <v>24073.200000000001</v>
      </c>
      <c r="O625" s="130">
        <v>26414.05</v>
      </c>
      <c r="P625" s="130">
        <v>40354.199999999997</v>
      </c>
      <c r="Q625" s="130">
        <v>31187.25</v>
      </c>
      <c r="R625" s="127">
        <v>31187.25</v>
      </c>
    </row>
    <row r="626" spans="1:18" ht="13.5" thickBot="1" x14ac:dyDescent="0.25">
      <c r="A626" s="137" t="s">
        <v>1856</v>
      </c>
      <c r="B626" s="134" t="s">
        <v>1857</v>
      </c>
      <c r="C626" s="134" t="s">
        <v>1298</v>
      </c>
      <c r="D626" s="132">
        <v>-14740157.9</v>
      </c>
      <c r="E626" s="132">
        <v>0</v>
      </c>
      <c r="F626" s="132">
        <v>-224690.91</v>
      </c>
      <c r="G626" s="132">
        <v>-469301.57</v>
      </c>
      <c r="H626" s="132">
        <v>22273951.629999999</v>
      </c>
      <c r="I626" s="132">
        <v>22685838.949999999</v>
      </c>
      <c r="J626" s="132">
        <v>22590682.300000001</v>
      </c>
      <c r="K626" s="132">
        <v>22448454.300000001</v>
      </c>
      <c r="L626" s="132">
        <v>22423515.02</v>
      </c>
      <c r="M626" s="132">
        <v>22189039.600000001</v>
      </c>
      <c r="N626" s="132">
        <v>22132310.07</v>
      </c>
      <c r="O626" s="132">
        <v>22220861.370000001</v>
      </c>
      <c r="P626" s="132">
        <v>22630310.84</v>
      </c>
      <c r="Q626" s="132">
        <v>23477743.899999999</v>
      </c>
      <c r="R626" s="127">
        <v>23477743.899999999</v>
      </c>
    </row>
    <row r="627" spans="1:18" ht="13.5" thickBot="1" x14ac:dyDescent="0.25">
      <c r="A627" s="137" t="s">
        <v>1858</v>
      </c>
      <c r="B627" s="134" t="s">
        <v>1859</v>
      </c>
      <c r="C627" s="134" t="s">
        <v>1298</v>
      </c>
      <c r="D627" s="130">
        <v>-2849920.58</v>
      </c>
      <c r="E627" s="130">
        <v>0</v>
      </c>
      <c r="F627" s="130">
        <v>-2063991.39</v>
      </c>
      <c r="G627" s="130">
        <v>-3764579.7</v>
      </c>
      <c r="H627" s="130">
        <v>-4750297.72</v>
      </c>
      <c r="I627" s="130">
        <v>-6113357.9800000004</v>
      </c>
      <c r="J627" s="130">
        <v>-7238824.2000000002</v>
      </c>
      <c r="K627" s="130">
        <v>-9502798.2799999993</v>
      </c>
      <c r="L627" s="130">
        <v>-11603809.49</v>
      </c>
      <c r="M627" s="130">
        <v>-12998908.75</v>
      </c>
      <c r="N627" s="130">
        <v>-14214134.66</v>
      </c>
      <c r="O627" s="130">
        <v>-14894461.68</v>
      </c>
      <c r="P627" s="130">
        <v>-15041679.52</v>
      </c>
      <c r="Q627" s="130">
        <v>-14957330.83</v>
      </c>
      <c r="R627" s="127">
        <v>-14957330.83</v>
      </c>
    </row>
    <row r="628" spans="1:18" ht="13.5" thickBot="1" x14ac:dyDescent="0.25">
      <c r="A628" s="137" t="s">
        <v>1860</v>
      </c>
      <c r="B628" s="134" t="s">
        <v>1861</v>
      </c>
      <c r="C628" s="134" t="s">
        <v>1298</v>
      </c>
      <c r="D628" s="132">
        <v>-1416033.24</v>
      </c>
      <c r="E628" s="132">
        <v>0</v>
      </c>
      <c r="F628" s="132">
        <v>-117493.16</v>
      </c>
      <c r="G628" s="132">
        <v>-233117.5</v>
      </c>
      <c r="H628" s="132">
        <v>-292725.02</v>
      </c>
      <c r="I628" s="132">
        <v>-407970.52</v>
      </c>
      <c r="J628" s="132">
        <v>-523957.62</v>
      </c>
      <c r="K628" s="132">
        <v>-694850.22</v>
      </c>
      <c r="L628" s="132">
        <v>-807535.38</v>
      </c>
      <c r="M628" s="132">
        <v>-862855.11</v>
      </c>
      <c r="N628" s="132">
        <v>-973915.7</v>
      </c>
      <c r="O628" s="132">
        <v>-1084164.42</v>
      </c>
      <c r="P628" s="132">
        <v>-1198151.95</v>
      </c>
      <c r="Q628" s="132">
        <v>-1372539.52</v>
      </c>
      <c r="R628" s="127">
        <v>-1372539.52</v>
      </c>
    </row>
    <row r="629" spans="1:18" ht="13.5" thickBot="1" x14ac:dyDescent="0.25">
      <c r="A629" s="137" t="s">
        <v>1862</v>
      </c>
      <c r="B629" s="134" t="s">
        <v>1863</v>
      </c>
      <c r="C629" s="134" t="s">
        <v>1298</v>
      </c>
      <c r="D629" s="130">
        <v>289902.21999999997</v>
      </c>
      <c r="E629" s="130">
        <v>0</v>
      </c>
      <c r="F629" s="130">
        <v>9190.48</v>
      </c>
      <c r="G629" s="130">
        <v>18356.060000000001</v>
      </c>
      <c r="H629" s="130">
        <v>27638.65</v>
      </c>
      <c r="I629" s="130">
        <v>36921.24</v>
      </c>
      <c r="J629" s="130">
        <v>46934.53</v>
      </c>
      <c r="K629" s="130">
        <v>56947.82</v>
      </c>
      <c r="L629" s="130">
        <v>66961.11</v>
      </c>
      <c r="M629" s="130">
        <v>77128.570000000007</v>
      </c>
      <c r="N629" s="130">
        <v>87706.68</v>
      </c>
      <c r="O629" s="130">
        <v>98284.79</v>
      </c>
      <c r="P629" s="130">
        <v>108862.9</v>
      </c>
      <c r="Q629" s="130">
        <v>120268.93</v>
      </c>
      <c r="R629" s="127">
        <v>120268.93</v>
      </c>
    </row>
    <row r="630" spans="1:18" ht="13.5" thickBot="1" x14ac:dyDescent="0.25">
      <c r="A630" s="137" t="s">
        <v>1864</v>
      </c>
      <c r="B630" s="134" t="s">
        <v>1865</v>
      </c>
      <c r="C630" s="134" t="s">
        <v>1298</v>
      </c>
      <c r="D630" s="132">
        <v>678554.09</v>
      </c>
      <c r="E630" s="132">
        <v>0</v>
      </c>
      <c r="F630" s="132">
        <v>110043.12</v>
      </c>
      <c r="G630" s="132">
        <v>218180.66</v>
      </c>
      <c r="H630" s="132">
        <v>342148.25</v>
      </c>
      <c r="I630" s="132">
        <v>400010.37</v>
      </c>
      <c r="J630" s="132">
        <v>435464.77</v>
      </c>
      <c r="K630" s="132">
        <v>262649.98</v>
      </c>
      <c r="L630" s="132">
        <v>17231.36</v>
      </c>
      <c r="M630" s="132">
        <v>41460.910000000003</v>
      </c>
      <c r="N630" s="132">
        <v>80351.88</v>
      </c>
      <c r="O630" s="132">
        <v>145857.54</v>
      </c>
      <c r="P630" s="132">
        <v>231227.91</v>
      </c>
      <c r="Q630" s="132">
        <v>449186.73</v>
      </c>
      <c r="R630" s="127">
        <v>449186.73</v>
      </c>
    </row>
    <row r="631" spans="1:18" ht="13.5" thickBot="1" x14ac:dyDescent="0.25">
      <c r="A631" s="137" t="s">
        <v>1866</v>
      </c>
      <c r="B631" s="134" t="s">
        <v>1867</v>
      </c>
      <c r="C631" s="134" t="s">
        <v>1298</v>
      </c>
      <c r="D631" s="130">
        <v>250008.16</v>
      </c>
      <c r="E631" s="130">
        <v>0</v>
      </c>
      <c r="F631" s="130">
        <v>19494.16</v>
      </c>
      <c r="G631" s="130">
        <v>28556.04</v>
      </c>
      <c r="H631" s="130">
        <v>44756.47</v>
      </c>
      <c r="I631" s="130">
        <v>61062.29</v>
      </c>
      <c r="J631" s="130">
        <v>83946.42</v>
      </c>
      <c r="K631" s="130">
        <v>104369.4</v>
      </c>
      <c r="L631" s="130">
        <v>148485.82</v>
      </c>
      <c r="M631" s="130">
        <v>169280.17</v>
      </c>
      <c r="N631" s="130">
        <v>197882.9</v>
      </c>
      <c r="O631" s="130">
        <v>215466.23999999999</v>
      </c>
      <c r="P631" s="130">
        <v>246978.47</v>
      </c>
      <c r="Q631" s="130">
        <v>267170.09999999998</v>
      </c>
      <c r="R631" s="127">
        <v>267170.09999999998</v>
      </c>
    </row>
    <row r="632" spans="1:18" ht="13.5" thickBot="1" x14ac:dyDescent="0.25">
      <c r="A632" s="137" t="s">
        <v>1868</v>
      </c>
      <c r="B632" s="134" t="s">
        <v>1869</v>
      </c>
      <c r="C632" s="134" t="s">
        <v>1298</v>
      </c>
      <c r="D632" s="132">
        <v>147763.41</v>
      </c>
      <c r="E632" s="132">
        <v>0</v>
      </c>
      <c r="F632" s="132">
        <v>12845.85</v>
      </c>
      <c r="G632" s="132">
        <v>26979.22</v>
      </c>
      <c r="H632" s="132">
        <v>45371.43</v>
      </c>
      <c r="I632" s="132">
        <v>56615.75</v>
      </c>
      <c r="J632" s="132">
        <v>67750.5</v>
      </c>
      <c r="K632" s="132">
        <v>95328.82</v>
      </c>
      <c r="L632" s="132">
        <v>106279.92</v>
      </c>
      <c r="M632" s="132">
        <v>119582.35</v>
      </c>
      <c r="N632" s="132">
        <v>133107.12</v>
      </c>
      <c r="O632" s="132">
        <v>146659.63</v>
      </c>
      <c r="P632" s="132">
        <v>157594.4</v>
      </c>
      <c r="Q632" s="132">
        <v>173280.75</v>
      </c>
      <c r="R632" s="127">
        <v>173280.75</v>
      </c>
    </row>
    <row r="633" spans="1:18" ht="13.5" thickBot="1" x14ac:dyDescent="0.25">
      <c r="A633" s="137" t="s">
        <v>1870</v>
      </c>
      <c r="B633" s="134" t="s">
        <v>1871</v>
      </c>
      <c r="C633" s="134" t="s">
        <v>1298</v>
      </c>
      <c r="D633" s="130">
        <v>68004.570000000007</v>
      </c>
      <c r="E633" s="130">
        <v>0</v>
      </c>
      <c r="F633" s="130">
        <v>1799.3</v>
      </c>
      <c r="G633" s="130">
        <v>6553.87</v>
      </c>
      <c r="H633" s="130">
        <v>12121.85</v>
      </c>
      <c r="I633" s="130">
        <v>16856.78</v>
      </c>
      <c r="J633" s="130">
        <v>23316.080000000002</v>
      </c>
      <c r="K633" s="130">
        <v>27506.21</v>
      </c>
      <c r="L633" s="130">
        <v>29883.02</v>
      </c>
      <c r="M633" s="130">
        <v>35048.720000000001</v>
      </c>
      <c r="N633" s="130">
        <v>58753.07</v>
      </c>
      <c r="O633" s="130">
        <v>63892.17</v>
      </c>
      <c r="P633" s="130">
        <v>67020.44</v>
      </c>
      <c r="Q633" s="130">
        <v>70476.95</v>
      </c>
      <c r="R633" s="127">
        <v>70476.95</v>
      </c>
    </row>
    <row r="634" spans="1:18" ht="13.5" thickBot="1" x14ac:dyDescent="0.25">
      <c r="A634" s="137" t="s">
        <v>1872</v>
      </c>
      <c r="B634" s="134" t="s">
        <v>1873</v>
      </c>
      <c r="C634" s="134" t="s">
        <v>1298</v>
      </c>
      <c r="D634" s="132">
        <v>153964.43</v>
      </c>
      <c r="E634" s="132">
        <v>0</v>
      </c>
      <c r="F634" s="132">
        <v>8126.07</v>
      </c>
      <c r="G634" s="132">
        <v>17709.5</v>
      </c>
      <c r="H634" s="132">
        <v>30039.94</v>
      </c>
      <c r="I634" s="132">
        <v>40805.620000000003</v>
      </c>
      <c r="J634" s="132">
        <v>57571.65</v>
      </c>
      <c r="K634" s="132">
        <v>68181.960000000006</v>
      </c>
      <c r="L634" s="132">
        <v>78173.850000000006</v>
      </c>
      <c r="M634" s="132">
        <v>89754.16</v>
      </c>
      <c r="N634" s="132">
        <v>100307.28</v>
      </c>
      <c r="O634" s="132">
        <v>111250.34</v>
      </c>
      <c r="P634" s="132">
        <v>124249.57</v>
      </c>
      <c r="Q634" s="132">
        <v>133946.98000000001</v>
      </c>
      <c r="R634" s="127">
        <v>133946.98000000001</v>
      </c>
    </row>
    <row r="635" spans="1:18" ht="13.5" thickBot="1" x14ac:dyDescent="0.25">
      <c r="A635" s="137" t="s">
        <v>2034</v>
      </c>
      <c r="B635" s="134" t="s">
        <v>2035</v>
      </c>
      <c r="C635" s="134" t="s">
        <v>1298</v>
      </c>
      <c r="D635" s="130">
        <v>610208.9</v>
      </c>
      <c r="E635" s="130">
        <v>0</v>
      </c>
      <c r="F635" s="130">
        <v>26167.51</v>
      </c>
      <c r="G635" s="130">
        <v>85821.98</v>
      </c>
      <c r="H635" s="130">
        <v>147579.29999999999</v>
      </c>
      <c r="I635" s="130">
        <v>182869.28</v>
      </c>
      <c r="J635" s="130">
        <v>223608.06</v>
      </c>
      <c r="K635" s="130">
        <v>249172.92</v>
      </c>
      <c r="L635" s="130">
        <v>282251.09999999998</v>
      </c>
      <c r="M635" s="130">
        <v>311529.90000000002</v>
      </c>
      <c r="N635" s="130">
        <v>345054.59</v>
      </c>
      <c r="O635" s="130">
        <v>395898.1</v>
      </c>
      <c r="P635" s="130">
        <v>444282.37</v>
      </c>
      <c r="Q635" s="130">
        <v>494345.94</v>
      </c>
      <c r="R635" s="127">
        <v>494345.94</v>
      </c>
    </row>
    <row r="636" spans="1:18" ht="13.5" thickBot="1" x14ac:dyDescent="0.25">
      <c r="A636" s="137" t="s">
        <v>1874</v>
      </c>
      <c r="B636" s="134" t="s">
        <v>1875</v>
      </c>
      <c r="C636" s="134" t="s">
        <v>1298</v>
      </c>
      <c r="D636" s="132">
        <v>4335587.5</v>
      </c>
      <c r="E636" s="132">
        <v>0</v>
      </c>
      <c r="F636" s="132">
        <v>442985.5</v>
      </c>
      <c r="G636" s="132">
        <v>728753.95</v>
      </c>
      <c r="H636" s="132">
        <v>1089611.49</v>
      </c>
      <c r="I636" s="132">
        <v>1467914.34</v>
      </c>
      <c r="J636" s="132">
        <v>1714245.92</v>
      </c>
      <c r="K636" s="132">
        <v>1957594.83</v>
      </c>
      <c r="L636" s="132">
        <v>2168587.19</v>
      </c>
      <c r="M636" s="132">
        <v>2516204.9900000002</v>
      </c>
      <c r="N636" s="132">
        <v>2706191.47</v>
      </c>
      <c r="O636" s="132">
        <v>3057999</v>
      </c>
      <c r="P636" s="132">
        <v>3302969.37</v>
      </c>
      <c r="Q636" s="132">
        <v>3590386.03</v>
      </c>
      <c r="R636" s="127">
        <v>3590386.03</v>
      </c>
    </row>
    <row r="637" spans="1:18" ht="13.5" thickBot="1" x14ac:dyDescent="0.25">
      <c r="A637" s="137" t="s">
        <v>1876</v>
      </c>
      <c r="B637" s="134" t="s">
        <v>1877</v>
      </c>
      <c r="C637" s="134" t="s">
        <v>1298</v>
      </c>
      <c r="D637" s="130">
        <v>29958765.199999999</v>
      </c>
      <c r="E637" s="130">
        <v>0</v>
      </c>
      <c r="F637" s="130">
        <v>2129140.5</v>
      </c>
      <c r="G637" s="130">
        <v>3552519.72</v>
      </c>
      <c r="H637" s="130">
        <v>6351562.4299999997</v>
      </c>
      <c r="I637" s="130">
        <v>8067097.1200000001</v>
      </c>
      <c r="J637" s="130">
        <v>10946084.4</v>
      </c>
      <c r="K637" s="130">
        <v>12635195</v>
      </c>
      <c r="L637" s="130">
        <v>15042098.390000001</v>
      </c>
      <c r="M637" s="130">
        <v>17884648.93</v>
      </c>
      <c r="N637" s="130">
        <v>22192616.120000001</v>
      </c>
      <c r="O637" s="130">
        <v>25960212.719999999</v>
      </c>
      <c r="P637" s="130">
        <v>26524891.300000001</v>
      </c>
      <c r="Q637" s="130">
        <v>31317783.530000001</v>
      </c>
      <c r="R637" s="127">
        <v>31317783.530000001</v>
      </c>
    </row>
    <row r="638" spans="1:18" ht="13.5" thickBot="1" x14ac:dyDescent="0.25">
      <c r="A638" s="137" t="s">
        <v>1878</v>
      </c>
      <c r="B638" s="134" t="s">
        <v>1879</v>
      </c>
      <c r="C638" s="134" t="s">
        <v>1298</v>
      </c>
      <c r="D638" s="132">
        <v>1228465.6599999999</v>
      </c>
      <c r="E638" s="132">
        <v>0</v>
      </c>
      <c r="F638" s="132">
        <v>22768.59</v>
      </c>
      <c r="G638" s="132">
        <v>124465.22</v>
      </c>
      <c r="H638" s="132">
        <v>259906.47</v>
      </c>
      <c r="I638" s="132">
        <v>386530.26</v>
      </c>
      <c r="J638" s="132">
        <v>499449</v>
      </c>
      <c r="K638" s="132">
        <v>619081.47</v>
      </c>
      <c r="L638" s="132">
        <v>647158.13</v>
      </c>
      <c r="M638" s="132">
        <v>760439.67</v>
      </c>
      <c r="N638" s="132">
        <v>862784.47</v>
      </c>
      <c r="O638" s="132">
        <v>991851.49</v>
      </c>
      <c r="P638" s="132">
        <v>1109228.75</v>
      </c>
      <c r="Q638" s="132">
        <v>1227382.97</v>
      </c>
      <c r="R638" s="127">
        <v>1227382.97</v>
      </c>
    </row>
    <row r="639" spans="1:18" ht="13.5" thickBot="1" x14ac:dyDescent="0.25">
      <c r="A639" s="137" t="s">
        <v>1880</v>
      </c>
      <c r="B639" s="134" t="s">
        <v>1881</v>
      </c>
      <c r="C639" s="134" t="s">
        <v>1298</v>
      </c>
      <c r="D639" s="130">
        <v>12993.81</v>
      </c>
      <c r="E639" s="130">
        <v>0</v>
      </c>
      <c r="F639" s="130">
        <v>2719.19</v>
      </c>
      <c r="G639" s="130">
        <v>3937.56</v>
      </c>
      <c r="H639" s="130">
        <v>4575.43</v>
      </c>
      <c r="I639" s="130">
        <v>5181.6899999999996</v>
      </c>
      <c r="J639" s="130">
        <v>11742.9</v>
      </c>
      <c r="K639" s="130">
        <v>13683.07</v>
      </c>
      <c r="L639" s="130">
        <v>15075.48</v>
      </c>
      <c r="M639" s="130">
        <v>16745.54</v>
      </c>
      <c r="N639" s="130">
        <v>17777.61</v>
      </c>
      <c r="O639" s="130">
        <v>22340.31</v>
      </c>
      <c r="P639" s="130">
        <v>24085.55</v>
      </c>
      <c r="Q639" s="130">
        <v>27929.56</v>
      </c>
      <c r="R639" s="127">
        <v>27929.56</v>
      </c>
    </row>
    <row r="640" spans="1:18" ht="13.5" thickBot="1" x14ac:dyDescent="0.25">
      <c r="A640" s="137" t="s">
        <v>201</v>
      </c>
      <c r="B640" s="134" t="s">
        <v>1882</v>
      </c>
      <c r="C640" s="134" t="s">
        <v>1298</v>
      </c>
      <c r="D640" s="132">
        <v>-47607663.939999998</v>
      </c>
      <c r="E640" s="132">
        <v>0</v>
      </c>
      <c r="F640" s="132">
        <v>-5702428.4100000001</v>
      </c>
      <c r="G640" s="132">
        <v>-11608669.289999999</v>
      </c>
      <c r="H640" s="132">
        <v>-22046568.780000001</v>
      </c>
      <c r="I640" s="132">
        <v>-27277212.260000002</v>
      </c>
      <c r="J640" s="132">
        <v>-31210332.579999998</v>
      </c>
      <c r="K640" s="132">
        <v>-34862043.090000004</v>
      </c>
      <c r="L640" s="132">
        <v>-38544152.350000001</v>
      </c>
      <c r="M640" s="132">
        <v>-42183788.75</v>
      </c>
      <c r="N640" s="132">
        <v>-47203450.969999999</v>
      </c>
      <c r="O640" s="132">
        <v>-49340978.609999999</v>
      </c>
      <c r="P640" s="132">
        <v>-51197055.100000001</v>
      </c>
      <c r="Q640" s="132">
        <v>-54663564.640000001</v>
      </c>
      <c r="R640" s="127">
        <v>-54663564.640000001</v>
      </c>
    </row>
    <row r="641" spans="1:18" ht="13.5" thickBot="1" x14ac:dyDescent="0.25">
      <c r="A641" s="137" t="s">
        <v>1883</v>
      </c>
      <c r="B641" s="134" t="s">
        <v>1884</v>
      </c>
      <c r="C641" s="134" t="s">
        <v>1298</v>
      </c>
      <c r="D641" s="130">
        <v>846823.78</v>
      </c>
      <c r="E641" s="130">
        <v>0</v>
      </c>
      <c r="F641" s="130">
        <v>140540.31</v>
      </c>
      <c r="G641" s="130">
        <v>256537.38</v>
      </c>
      <c r="H641" s="130">
        <v>350638.73</v>
      </c>
      <c r="I641" s="130">
        <v>437706.78</v>
      </c>
      <c r="J641" s="130">
        <v>528461.47</v>
      </c>
      <c r="K641" s="130">
        <v>654145.9</v>
      </c>
      <c r="L641" s="130">
        <v>726259.03</v>
      </c>
      <c r="M641" s="130">
        <v>773670.25</v>
      </c>
      <c r="N641" s="130">
        <v>828252.35</v>
      </c>
      <c r="O641" s="130">
        <v>1053240.6100000001</v>
      </c>
      <c r="P641" s="130">
        <v>1131875.6100000001</v>
      </c>
      <c r="Q641" s="130">
        <v>1313350.23</v>
      </c>
      <c r="R641" s="127">
        <v>1313350.23</v>
      </c>
    </row>
    <row r="642" spans="1:18" ht="13.5" thickBot="1" x14ac:dyDescent="0.25">
      <c r="A642" s="137" t="s">
        <v>1885</v>
      </c>
      <c r="B642" s="134" t="s">
        <v>1886</v>
      </c>
      <c r="C642" s="134" t="s">
        <v>1298</v>
      </c>
      <c r="D642" s="132">
        <v>4733603.96</v>
      </c>
      <c r="E642" s="132">
        <v>0</v>
      </c>
      <c r="F642" s="132">
        <v>941652.57</v>
      </c>
      <c r="G642" s="132">
        <v>1287571.29</v>
      </c>
      <c r="H642" s="132">
        <v>1659755.19</v>
      </c>
      <c r="I642" s="132">
        <v>2003843.57</v>
      </c>
      <c r="J642" s="132">
        <v>2393043.36</v>
      </c>
      <c r="K642" s="132">
        <v>3548547.48</v>
      </c>
      <c r="L642" s="132">
        <v>4401499.9400000004</v>
      </c>
      <c r="M642" s="132">
        <v>5247180.5599999996</v>
      </c>
      <c r="N642" s="132">
        <v>6004623.1399999997</v>
      </c>
      <c r="O642" s="132">
        <v>7218267.71</v>
      </c>
      <c r="P642" s="132">
        <v>7873112.8300000001</v>
      </c>
      <c r="Q642" s="132">
        <v>9929868.8100000005</v>
      </c>
      <c r="R642" s="127">
        <v>9929868.8100000005</v>
      </c>
    </row>
    <row r="643" spans="1:18" ht="13.5" thickBot="1" x14ac:dyDescent="0.25">
      <c r="A643" s="137" t="s">
        <v>1887</v>
      </c>
      <c r="B643" s="134" t="s">
        <v>1888</v>
      </c>
      <c r="C643" s="134" t="s">
        <v>1298</v>
      </c>
      <c r="D643" s="130">
        <v>160296.72</v>
      </c>
      <c r="E643" s="130">
        <v>0</v>
      </c>
      <c r="F643" s="130">
        <v>-353.81</v>
      </c>
      <c r="G643" s="130">
        <v>23758.11</v>
      </c>
      <c r="H643" s="130">
        <v>37231.910000000003</v>
      </c>
      <c r="I643" s="130">
        <v>50255.48</v>
      </c>
      <c r="J643" s="130">
        <v>63011.1</v>
      </c>
      <c r="K643" s="130">
        <v>76744.95</v>
      </c>
      <c r="L643" s="130">
        <v>83407.100000000006</v>
      </c>
      <c r="M643" s="130">
        <v>92557.75</v>
      </c>
      <c r="N643" s="130">
        <v>106427.81</v>
      </c>
      <c r="O643" s="130">
        <v>118922.94</v>
      </c>
      <c r="P643" s="130">
        <v>129997.47</v>
      </c>
      <c r="Q643" s="130">
        <v>135881.93</v>
      </c>
      <c r="R643" s="127">
        <v>135881.93</v>
      </c>
    </row>
    <row r="644" spans="1:18" ht="13.5" thickBot="1" x14ac:dyDescent="0.25">
      <c r="A644" s="137" t="s">
        <v>1889</v>
      </c>
      <c r="B644" s="134" t="s">
        <v>1890</v>
      </c>
      <c r="C644" s="134" t="s">
        <v>1298</v>
      </c>
      <c r="D644" s="132">
        <v>329854.75</v>
      </c>
      <c r="E644" s="132">
        <v>0</v>
      </c>
      <c r="F644" s="132">
        <v>36844.5</v>
      </c>
      <c r="G644" s="132">
        <v>70657.5</v>
      </c>
      <c r="H644" s="132">
        <v>108358.5</v>
      </c>
      <c r="I644" s="132">
        <v>137103</v>
      </c>
      <c r="J644" s="132">
        <v>165786</v>
      </c>
      <c r="K644" s="132">
        <v>190419</v>
      </c>
      <c r="L644" s="132">
        <v>213741</v>
      </c>
      <c r="M644" s="132">
        <v>236190</v>
      </c>
      <c r="N644" s="132">
        <v>263289</v>
      </c>
      <c r="O644" s="132">
        <v>289753.5</v>
      </c>
      <c r="P644" s="132">
        <v>317016</v>
      </c>
      <c r="Q644" s="132">
        <v>347993.1</v>
      </c>
      <c r="R644" s="127">
        <v>347993.1</v>
      </c>
    </row>
    <row r="645" spans="1:18" ht="13.5" thickBot="1" x14ac:dyDescent="0.25">
      <c r="A645" s="137" t="s">
        <v>1891</v>
      </c>
      <c r="B645" s="134" t="s">
        <v>1892</v>
      </c>
      <c r="C645" s="134" t="s">
        <v>1298</v>
      </c>
      <c r="D645" s="130">
        <v>2409946.14</v>
      </c>
      <c r="E645" s="130">
        <v>0</v>
      </c>
      <c r="F645" s="130">
        <v>420766.25</v>
      </c>
      <c r="G645" s="130">
        <v>494910.46</v>
      </c>
      <c r="H645" s="130">
        <v>588337.43999999994</v>
      </c>
      <c r="I645" s="130">
        <v>788602.16</v>
      </c>
      <c r="J645" s="130">
        <v>1577069.42</v>
      </c>
      <c r="K645" s="130">
        <v>1674796.92</v>
      </c>
      <c r="L645" s="130">
        <v>2721445.56</v>
      </c>
      <c r="M645" s="130">
        <v>4495169.45</v>
      </c>
      <c r="N645" s="130">
        <v>5659047.3499999996</v>
      </c>
      <c r="O645" s="130">
        <v>7234464.2199999997</v>
      </c>
      <c r="P645" s="130">
        <v>9265380.8399999999</v>
      </c>
      <c r="Q645" s="130">
        <v>10537694.380000001</v>
      </c>
      <c r="R645" s="127">
        <v>10537694.380000001</v>
      </c>
    </row>
    <row r="646" spans="1:18" ht="13.5" thickBot="1" x14ac:dyDescent="0.25">
      <c r="A646" s="137" t="s">
        <v>1893</v>
      </c>
      <c r="B646" s="134" t="s">
        <v>1894</v>
      </c>
      <c r="C646" s="134" t="s">
        <v>1298</v>
      </c>
      <c r="D646" s="132">
        <v>7350033.04</v>
      </c>
      <c r="E646" s="132">
        <v>0</v>
      </c>
      <c r="F646" s="132">
        <v>625545.67000000004</v>
      </c>
      <c r="G646" s="132">
        <v>1106297.8999999999</v>
      </c>
      <c r="H646" s="132">
        <v>1586214.57</v>
      </c>
      <c r="I646" s="132">
        <v>2213124.17</v>
      </c>
      <c r="J646" s="132">
        <v>2693040.84</v>
      </c>
      <c r="K646" s="132">
        <v>3176149.14</v>
      </c>
      <c r="L646" s="132">
        <v>3801694.81</v>
      </c>
      <c r="M646" s="132">
        <v>4281611.4800000004</v>
      </c>
      <c r="N646" s="132">
        <v>4761528.1500000004</v>
      </c>
      <c r="O646" s="132">
        <v>5387073.8200000003</v>
      </c>
      <c r="P646" s="132">
        <v>6102468.4500000002</v>
      </c>
      <c r="Q646" s="132">
        <v>6582385.1200000001</v>
      </c>
      <c r="R646" s="127">
        <v>6582385.1200000001</v>
      </c>
    </row>
    <row r="647" spans="1:18" ht="13.5" thickBot="1" x14ac:dyDescent="0.25">
      <c r="A647" s="137" t="s">
        <v>1895</v>
      </c>
      <c r="B647" s="134" t="s">
        <v>1896</v>
      </c>
      <c r="C647" s="134" t="s">
        <v>1298</v>
      </c>
      <c r="D647" s="130">
        <v>90936.03</v>
      </c>
      <c r="E647" s="130">
        <v>0</v>
      </c>
      <c r="F647" s="130">
        <v>0</v>
      </c>
      <c r="G647" s="130">
        <v>3284.48</v>
      </c>
      <c r="H647" s="130">
        <v>6286.24</v>
      </c>
      <c r="I647" s="130">
        <v>6641.24</v>
      </c>
      <c r="J647" s="130">
        <v>9600.74</v>
      </c>
      <c r="K647" s="130">
        <v>11315.86</v>
      </c>
      <c r="L647" s="130">
        <v>13282.04</v>
      </c>
      <c r="M647" s="130">
        <v>32941.4</v>
      </c>
      <c r="N647" s="130">
        <v>39907.9</v>
      </c>
      <c r="O647" s="130">
        <v>40497.9</v>
      </c>
      <c r="P647" s="130">
        <v>44751.26</v>
      </c>
      <c r="Q647" s="130">
        <v>54720.81</v>
      </c>
      <c r="R647" s="127">
        <v>54720.81</v>
      </c>
    </row>
    <row r="648" spans="1:18" ht="13.5" thickBot="1" x14ac:dyDescent="0.25">
      <c r="A648" s="137" t="s">
        <v>1897</v>
      </c>
      <c r="B648" s="134" t="s">
        <v>1898</v>
      </c>
      <c r="C648" s="134" t="s">
        <v>1298</v>
      </c>
      <c r="D648" s="132">
        <v>3273754.14</v>
      </c>
      <c r="E648" s="132">
        <v>0</v>
      </c>
      <c r="F648" s="132">
        <v>185097.64</v>
      </c>
      <c r="G648" s="132">
        <v>326728.62</v>
      </c>
      <c r="H648" s="132">
        <v>540089.71</v>
      </c>
      <c r="I648" s="132">
        <v>740911.19</v>
      </c>
      <c r="J648" s="132">
        <v>1002553.19</v>
      </c>
      <c r="K648" s="132">
        <v>1240552.21</v>
      </c>
      <c r="L648" s="132">
        <v>1503734.12</v>
      </c>
      <c r="M648" s="132">
        <v>1767151.42</v>
      </c>
      <c r="N648" s="132">
        <v>2045000.69</v>
      </c>
      <c r="O648" s="132">
        <v>2216727.98</v>
      </c>
      <c r="P648" s="132">
        <v>2636815.2999999998</v>
      </c>
      <c r="Q648" s="132">
        <v>2886229.38</v>
      </c>
      <c r="R648" s="127">
        <v>2886229.38</v>
      </c>
    </row>
    <row r="649" spans="1:18" ht="13.5" thickBot="1" x14ac:dyDescent="0.25">
      <c r="A649" s="137" t="s">
        <v>1899</v>
      </c>
      <c r="B649" s="134" t="s">
        <v>1900</v>
      </c>
      <c r="C649" s="134" t="s">
        <v>1298</v>
      </c>
      <c r="D649" s="130">
        <v>93225.54</v>
      </c>
      <c r="E649" s="130">
        <v>0</v>
      </c>
      <c r="F649" s="130">
        <v>5655</v>
      </c>
      <c r="G649" s="130">
        <v>13165</v>
      </c>
      <c r="H649" s="130">
        <v>17475</v>
      </c>
      <c r="I649" s="130">
        <v>23980</v>
      </c>
      <c r="J649" s="130">
        <v>29616.68</v>
      </c>
      <c r="K649" s="130">
        <v>37616.68</v>
      </c>
      <c r="L649" s="130">
        <v>42956.68</v>
      </c>
      <c r="M649" s="130">
        <v>49071.68</v>
      </c>
      <c r="N649" s="130">
        <v>53366.68</v>
      </c>
      <c r="O649" s="130">
        <v>51576.68</v>
      </c>
      <c r="P649" s="130">
        <v>71616.679999999993</v>
      </c>
      <c r="Q649" s="130">
        <v>79616.679999999993</v>
      </c>
      <c r="R649" s="127">
        <v>79616.679999999993</v>
      </c>
    </row>
    <row r="650" spans="1:18" ht="13.5" thickBot="1" x14ac:dyDescent="0.25">
      <c r="A650" s="137" t="s">
        <v>1901</v>
      </c>
      <c r="B650" s="134" t="s">
        <v>1902</v>
      </c>
      <c r="C650" s="134" t="s">
        <v>1298</v>
      </c>
      <c r="D650" s="132">
        <v>874187.13</v>
      </c>
      <c r="E650" s="132">
        <v>0</v>
      </c>
      <c r="F650" s="132">
        <v>80489.23</v>
      </c>
      <c r="G650" s="132">
        <v>160860.64000000001</v>
      </c>
      <c r="H650" s="132">
        <v>242657.79</v>
      </c>
      <c r="I650" s="132">
        <v>320747.33</v>
      </c>
      <c r="J650" s="132">
        <v>400162.94</v>
      </c>
      <c r="K650" s="132">
        <v>480468.19</v>
      </c>
      <c r="L650" s="132">
        <v>561780.67000000004</v>
      </c>
      <c r="M650" s="132">
        <v>640342.96</v>
      </c>
      <c r="N650" s="132">
        <v>724175.71</v>
      </c>
      <c r="O650" s="132">
        <v>808353.08</v>
      </c>
      <c r="P650" s="132">
        <v>891493.93</v>
      </c>
      <c r="Q650" s="132">
        <v>977140.22</v>
      </c>
      <c r="R650" s="127">
        <v>977140.22</v>
      </c>
    </row>
    <row r="651" spans="1:18" ht="13.5" thickBot="1" x14ac:dyDescent="0.25">
      <c r="A651" s="137" t="s">
        <v>1903</v>
      </c>
      <c r="B651" s="134" t="s">
        <v>1904</v>
      </c>
      <c r="C651" s="134" t="s">
        <v>1298</v>
      </c>
      <c r="D651" s="130">
        <v>1233477.29</v>
      </c>
      <c r="E651" s="130">
        <v>0</v>
      </c>
      <c r="F651" s="130">
        <v>161020</v>
      </c>
      <c r="G651" s="130">
        <v>358504.29</v>
      </c>
      <c r="H651" s="130">
        <v>400913.42</v>
      </c>
      <c r="I651" s="130">
        <v>499563.42</v>
      </c>
      <c r="J651" s="130">
        <v>580079.63</v>
      </c>
      <c r="K651" s="130">
        <v>613249.63</v>
      </c>
      <c r="L651" s="130">
        <v>649630.63</v>
      </c>
      <c r="M651" s="130">
        <v>687230.63</v>
      </c>
      <c r="N651" s="130">
        <v>737248.08</v>
      </c>
      <c r="O651" s="130">
        <v>789498.08</v>
      </c>
      <c r="P651" s="130">
        <v>810365.51</v>
      </c>
      <c r="Q651" s="130">
        <v>1418520.44</v>
      </c>
      <c r="R651" s="127">
        <v>1418520.44</v>
      </c>
    </row>
    <row r="652" spans="1:18" ht="13.5" thickBot="1" x14ac:dyDescent="0.25">
      <c r="A652" s="137" t="s">
        <v>1905</v>
      </c>
      <c r="B652" s="134" t="s">
        <v>1906</v>
      </c>
      <c r="C652" s="134" t="s">
        <v>1298</v>
      </c>
      <c r="D652" s="132">
        <v>1861369.54</v>
      </c>
      <c r="E652" s="132">
        <v>0</v>
      </c>
      <c r="F652" s="132">
        <v>157000.18</v>
      </c>
      <c r="G652" s="132">
        <v>270809.07</v>
      </c>
      <c r="H652" s="132">
        <v>415142.58</v>
      </c>
      <c r="I652" s="132">
        <v>589084.81000000006</v>
      </c>
      <c r="J652" s="132">
        <v>762454.96</v>
      </c>
      <c r="K652" s="132">
        <v>914684.58</v>
      </c>
      <c r="L652" s="132">
        <v>1067592.6200000001</v>
      </c>
      <c r="M652" s="132">
        <v>1209100</v>
      </c>
      <c r="N652" s="132">
        <v>1364769.87</v>
      </c>
      <c r="O652" s="132">
        <v>1574620.48</v>
      </c>
      <c r="P652" s="132">
        <v>1679081.78</v>
      </c>
      <c r="Q652" s="132">
        <v>1766379.64</v>
      </c>
      <c r="R652" s="127">
        <v>1766379.64</v>
      </c>
    </row>
    <row r="653" spans="1:18" ht="13.5" thickBot="1" x14ac:dyDescent="0.25">
      <c r="A653" s="137" t="s">
        <v>1907</v>
      </c>
      <c r="B653" s="134" t="s">
        <v>1908</v>
      </c>
      <c r="C653" s="134" t="s">
        <v>1298</v>
      </c>
      <c r="D653" s="130">
        <v>404455.67999999999</v>
      </c>
      <c r="E653" s="130">
        <v>0</v>
      </c>
      <c r="F653" s="130">
        <v>31652.7</v>
      </c>
      <c r="G653" s="130">
        <v>71753.679999999993</v>
      </c>
      <c r="H653" s="130">
        <v>101542.88</v>
      </c>
      <c r="I653" s="130">
        <v>138970.76</v>
      </c>
      <c r="J653" s="130">
        <v>172904.8</v>
      </c>
      <c r="K653" s="130">
        <v>209615.81</v>
      </c>
      <c r="L653" s="130">
        <v>239268.22</v>
      </c>
      <c r="M653" s="130">
        <v>272643.90000000002</v>
      </c>
      <c r="N653" s="130">
        <v>300905.14</v>
      </c>
      <c r="O653" s="130">
        <v>325334.69</v>
      </c>
      <c r="P653" s="130">
        <v>332554.31</v>
      </c>
      <c r="Q653" s="130">
        <v>339123</v>
      </c>
      <c r="R653" s="127">
        <v>339123</v>
      </c>
    </row>
    <row r="654" spans="1:18" ht="13.5" thickBot="1" x14ac:dyDescent="0.25">
      <c r="A654" s="137" t="s">
        <v>2174</v>
      </c>
      <c r="B654" s="134" t="s">
        <v>2175</v>
      </c>
      <c r="C654" s="134" t="s">
        <v>1298</v>
      </c>
      <c r="D654" s="132">
        <v>32.28</v>
      </c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27">
        <v>32.28</v>
      </c>
    </row>
    <row r="655" spans="1:18" ht="13.5" thickBot="1" x14ac:dyDescent="0.25">
      <c r="A655" s="137" t="s">
        <v>1909</v>
      </c>
      <c r="B655" s="134" t="s">
        <v>1910</v>
      </c>
      <c r="C655" s="134" t="s">
        <v>1298</v>
      </c>
      <c r="D655" s="130">
        <v>191380.79</v>
      </c>
      <c r="E655" s="130">
        <v>0</v>
      </c>
      <c r="F655" s="130">
        <v>494</v>
      </c>
      <c r="G655" s="130">
        <v>1562</v>
      </c>
      <c r="H655" s="130">
        <v>1634</v>
      </c>
      <c r="I655" s="130">
        <v>-180967.87</v>
      </c>
      <c r="J655" s="130">
        <v>-180967.87</v>
      </c>
      <c r="K655" s="130">
        <v>-180967.87</v>
      </c>
      <c r="L655" s="130">
        <v>-181109.63</v>
      </c>
      <c r="M655" s="130">
        <v>-181109.63</v>
      </c>
      <c r="N655" s="130">
        <v>-180752.63</v>
      </c>
      <c r="O655" s="130">
        <v>-180752.63</v>
      </c>
      <c r="P655" s="130">
        <v>-125647.27</v>
      </c>
      <c r="Q655" s="130">
        <v>-180450.63</v>
      </c>
      <c r="R655" s="127">
        <v>-180450.63</v>
      </c>
    </row>
    <row r="656" spans="1:18" ht="13.5" thickBot="1" x14ac:dyDescent="0.25">
      <c r="A656" s="137" t="s">
        <v>1911</v>
      </c>
      <c r="B656" s="134" t="s">
        <v>1912</v>
      </c>
      <c r="C656" s="134" t="s">
        <v>1298</v>
      </c>
      <c r="D656" s="132">
        <v>193072.12</v>
      </c>
      <c r="E656" s="132">
        <v>0</v>
      </c>
      <c r="F656" s="132">
        <v>3804.75</v>
      </c>
      <c r="G656" s="132">
        <v>7609.5</v>
      </c>
      <c r="H656" s="132">
        <v>11414.25</v>
      </c>
      <c r="I656" s="132">
        <v>15219</v>
      </c>
      <c r="J656" s="132">
        <v>-88391.37</v>
      </c>
      <c r="K656" s="132">
        <v>-85410.12</v>
      </c>
      <c r="L656" s="132">
        <v>-81605.37</v>
      </c>
      <c r="M656" s="132">
        <v>-77800.62</v>
      </c>
      <c r="N656" s="132">
        <v>-82413.649999999994</v>
      </c>
      <c r="O656" s="132">
        <v>-78608.899999999994</v>
      </c>
      <c r="P656" s="132">
        <v>-68069</v>
      </c>
      <c r="Q656" s="132">
        <v>-64264.25</v>
      </c>
      <c r="R656" s="127">
        <v>-64264.25</v>
      </c>
    </row>
    <row r="657" spans="1:18" ht="13.5" thickBot="1" x14ac:dyDescent="0.25">
      <c r="A657" s="137" t="s">
        <v>2437</v>
      </c>
      <c r="B657" s="134" t="s">
        <v>2438</v>
      </c>
      <c r="C657" s="134" t="s">
        <v>1298</v>
      </c>
      <c r="D657" s="163"/>
      <c r="E657" s="130">
        <v>0</v>
      </c>
      <c r="F657" s="130">
        <v>447.24</v>
      </c>
      <c r="G657" s="130">
        <v>447.24</v>
      </c>
      <c r="H657" s="130">
        <v>447.24</v>
      </c>
      <c r="I657" s="130">
        <v>447.24</v>
      </c>
      <c r="J657" s="130">
        <v>447.24</v>
      </c>
      <c r="K657" s="130">
        <v>447.24</v>
      </c>
      <c r="L657" s="130">
        <v>447.24</v>
      </c>
      <c r="M657" s="130">
        <v>447.24</v>
      </c>
      <c r="N657" s="130">
        <v>447.24</v>
      </c>
      <c r="O657" s="130">
        <v>447.24</v>
      </c>
      <c r="P657" s="130">
        <v>447.24</v>
      </c>
      <c r="Q657" s="130">
        <v>447.24</v>
      </c>
      <c r="R657" s="127">
        <v>447.24</v>
      </c>
    </row>
    <row r="658" spans="1:18" ht="13.5" thickBot="1" x14ac:dyDescent="0.25">
      <c r="A658" s="137" t="s">
        <v>1913</v>
      </c>
      <c r="B658" s="134" t="s">
        <v>1914</v>
      </c>
      <c r="C658" s="134" t="s">
        <v>1298</v>
      </c>
      <c r="D658" s="132">
        <v>-989641.41</v>
      </c>
      <c r="E658" s="132">
        <v>0</v>
      </c>
      <c r="F658" s="132">
        <v>-98729.12</v>
      </c>
      <c r="G658" s="132">
        <v>-122572.79</v>
      </c>
      <c r="H658" s="132">
        <v>-248786.23</v>
      </c>
      <c r="I658" s="132">
        <v>-391552.44</v>
      </c>
      <c r="J658" s="132">
        <v>-441600.37</v>
      </c>
      <c r="K658" s="132">
        <v>-584670.61</v>
      </c>
      <c r="L658" s="132">
        <v>-640742.72</v>
      </c>
      <c r="M658" s="132">
        <v>-724694.09</v>
      </c>
      <c r="N658" s="132">
        <v>-797351.81</v>
      </c>
      <c r="O658" s="132">
        <v>-905898.48</v>
      </c>
      <c r="P658" s="132">
        <v>-963081.68</v>
      </c>
      <c r="Q658" s="132">
        <v>-1042277.6</v>
      </c>
      <c r="R658" s="127">
        <v>-1042277.6</v>
      </c>
    </row>
    <row r="659" spans="1:18" ht="13.5" thickBot="1" x14ac:dyDescent="0.25">
      <c r="A659" s="137" t="s">
        <v>1915</v>
      </c>
      <c r="B659" s="134" t="s">
        <v>1916</v>
      </c>
      <c r="C659" s="134" t="s">
        <v>1298</v>
      </c>
      <c r="D659" s="130">
        <v>2978777.45</v>
      </c>
      <c r="E659" s="130">
        <v>0</v>
      </c>
      <c r="F659" s="130">
        <v>132924.14000000001</v>
      </c>
      <c r="G659" s="130">
        <v>286723.90999999997</v>
      </c>
      <c r="H659" s="130">
        <v>467341.37</v>
      </c>
      <c r="I659" s="130">
        <v>563993.59999999998</v>
      </c>
      <c r="J659" s="130">
        <v>930720.71</v>
      </c>
      <c r="K659" s="130">
        <v>1246736.83</v>
      </c>
      <c r="L659" s="130">
        <v>1391663.36</v>
      </c>
      <c r="M659" s="130">
        <v>1669411.82</v>
      </c>
      <c r="N659" s="130">
        <v>1932190.3</v>
      </c>
      <c r="O659" s="130">
        <v>2203041.8199999998</v>
      </c>
      <c r="P659" s="130">
        <v>2491342.4700000002</v>
      </c>
      <c r="Q659" s="130">
        <v>2623689.06</v>
      </c>
      <c r="R659" s="127">
        <v>2623689.06</v>
      </c>
    </row>
    <row r="660" spans="1:18" ht="13.5" thickBot="1" x14ac:dyDescent="0.25">
      <c r="A660" s="137" t="s">
        <v>1917</v>
      </c>
      <c r="B660" s="134" t="s">
        <v>1918</v>
      </c>
      <c r="C660" s="134" t="s">
        <v>1298</v>
      </c>
      <c r="D660" s="132">
        <v>169818.46</v>
      </c>
      <c r="E660" s="132">
        <v>0</v>
      </c>
      <c r="F660" s="132">
        <v>0</v>
      </c>
      <c r="G660" s="132">
        <v>0</v>
      </c>
      <c r="H660" s="132">
        <v>3208.11</v>
      </c>
      <c r="I660" s="132">
        <v>35000</v>
      </c>
      <c r="J660" s="132">
        <v>16561.54</v>
      </c>
      <c r="K660" s="132">
        <v>16561.54</v>
      </c>
      <c r="L660" s="132">
        <v>614994.87</v>
      </c>
      <c r="M660" s="132">
        <v>614994.87</v>
      </c>
      <c r="N660" s="132">
        <v>634374.87</v>
      </c>
      <c r="O660" s="132">
        <v>634374.87</v>
      </c>
      <c r="P660" s="132">
        <v>634374.87</v>
      </c>
      <c r="Q660" s="132">
        <v>1269374.8700000001</v>
      </c>
      <c r="R660" s="127">
        <v>1269374.8700000001</v>
      </c>
    </row>
    <row r="661" spans="1:18" ht="13.5" thickBot="1" x14ac:dyDescent="0.25">
      <c r="A661" s="137" t="s">
        <v>1919</v>
      </c>
      <c r="B661" s="134" t="s">
        <v>1920</v>
      </c>
      <c r="C661" s="134" t="s">
        <v>1298</v>
      </c>
      <c r="D661" s="130">
        <v>1714048.08</v>
      </c>
      <c r="E661" s="130">
        <v>0</v>
      </c>
      <c r="F661" s="130">
        <v>460292</v>
      </c>
      <c r="G661" s="130">
        <v>477109</v>
      </c>
      <c r="H661" s="130">
        <v>493926</v>
      </c>
      <c r="I661" s="130">
        <v>954218</v>
      </c>
      <c r="J661" s="130">
        <v>954218</v>
      </c>
      <c r="K661" s="130">
        <v>954218</v>
      </c>
      <c r="L661" s="130">
        <v>1400393</v>
      </c>
      <c r="M661" s="130">
        <v>1400393</v>
      </c>
      <c r="N661" s="130">
        <v>1400393</v>
      </c>
      <c r="O661" s="130">
        <v>1869068</v>
      </c>
      <c r="P661" s="130">
        <v>1869068</v>
      </c>
      <c r="Q661" s="130">
        <v>1986085</v>
      </c>
      <c r="R661" s="127">
        <v>1986085</v>
      </c>
    </row>
    <row r="662" spans="1:18" ht="13.5" thickBot="1" x14ac:dyDescent="0.25">
      <c r="A662" s="137" t="s">
        <v>1921</v>
      </c>
      <c r="B662" s="134" t="s">
        <v>1922</v>
      </c>
      <c r="C662" s="134" t="s">
        <v>1298</v>
      </c>
      <c r="D662" s="132">
        <v>627429.89</v>
      </c>
      <c r="E662" s="132">
        <v>0</v>
      </c>
      <c r="F662" s="132">
        <v>57399.57</v>
      </c>
      <c r="G662" s="132">
        <v>84540.75</v>
      </c>
      <c r="H662" s="132">
        <v>121661.47</v>
      </c>
      <c r="I662" s="132">
        <v>289139.78999999998</v>
      </c>
      <c r="J662" s="132">
        <v>313244.37</v>
      </c>
      <c r="K662" s="132">
        <v>375401.48</v>
      </c>
      <c r="L662" s="132">
        <v>400535.2</v>
      </c>
      <c r="M662" s="132">
        <v>427609.79</v>
      </c>
      <c r="N662" s="132">
        <v>457385.74</v>
      </c>
      <c r="O662" s="132">
        <v>475643.44</v>
      </c>
      <c r="P662" s="132">
        <v>503188.31</v>
      </c>
      <c r="Q662" s="132">
        <v>562174.86</v>
      </c>
      <c r="R662" s="127">
        <v>562174.86</v>
      </c>
    </row>
    <row r="663" spans="1:18" ht="13.5" thickBot="1" x14ac:dyDescent="0.25">
      <c r="A663" s="137" t="s">
        <v>1923</v>
      </c>
      <c r="B663" s="134" t="s">
        <v>1924</v>
      </c>
      <c r="C663" s="134" t="s">
        <v>1298</v>
      </c>
      <c r="D663" s="130">
        <v>19541.43</v>
      </c>
      <c r="E663" s="130">
        <v>0</v>
      </c>
      <c r="F663" s="130">
        <v>1030.43</v>
      </c>
      <c r="G663" s="130">
        <v>2851.65</v>
      </c>
      <c r="H663" s="130">
        <v>5008.78</v>
      </c>
      <c r="I663" s="130">
        <v>10522.06</v>
      </c>
      <c r="J663" s="130">
        <v>12616.37</v>
      </c>
      <c r="K663" s="130">
        <v>14876.46</v>
      </c>
      <c r="L663" s="130">
        <v>19462.759999999998</v>
      </c>
      <c r="M663" s="130">
        <v>23379.1</v>
      </c>
      <c r="N663" s="130">
        <v>27078.3</v>
      </c>
      <c r="O663" s="130">
        <v>29135.1</v>
      </c>
      <c r="P663" s="130">
        <v>30056.87</v>
      </c>
      <c r="Q663" s="130">
        <v>31586.09</v>
      </c>
      <c r="R663" s="127">
        <v>31586.09</v>
      </c>
    </row>
    <row r="664" spans="1:18" ht="13.5" thickBot="1" x14ac:dyDescent="0.25">
      <c r="A664" s="137" t="s">
        <v>1925</v>
      </c>
      <c r="B664" s="134" t="s">
        <v>1926</v>
      </c>
      <c r="C664" s="134" t="s">
        <v>1298</v>
      </c>
      <c r="D664" s="132">
        <v>3222696</v>
      </c>
      <c r="E664" s="132">
        <v>0</v>
      </c>
      <c r="F664" s="132">
        <v>322603</v>
      </c>
      <c r="G664" s="132">
        <v>575331</v>
      </c>
      <c r="H664" s="132">
        <v>889764</v>
      </c>
      <c r="I664" s="132">
        <v>1115550</v>
      </c>
      <c r="J664" s="132">
        <v>1317998</v>
      </c>
      <c r="K664" s="132">
        <v>1527447</v>
      </c>
      <c r="L664" s="132">
        <v>1701031</v>
      </c>
      <c r="M664" s="132">
        <v>1887065</v>
      </c>
      <c r="N664" s="132">
        <v>2113754</v>
      </c>
      <c r="O664" s="132">
        <v>2440867</v>
      </c>
      <c r="P664" s="132">
        <v>2873529</v>
      </c>
      <c r="Q664" s="132">
        <v>3229195</v>
      </c>
      <c r="R664" s="127">
        <v>3229195</v>
      </c>
    </row>
    <row r="665" spans="1:18" ht="13.5" thickBot="1" x14ac:dyDescent="0.25">
      <c r="A665" s="137" t="s">
        <v>2439</v>
      </c>
      <c r="B665" s="134" t="s">
        <v>2440</v>
      </c>
      <c r="C665" s="134" t="s">
        <v>1298</v>
      </c>
      <c r="D665" s="163"/>
      <c r="E665" s="130">
        <v>0</v>
      </c>
      <c r="F665" s="130">
        <v>0</v>
      </c>
      <c r="G665" s="130">
        <v>0</v>
      </c>
      <c r="H665" s="130">
        <v>0</v>
      </c>
      <c r="I665" s="130">
        <v>0</v>
      </c>
      <c r="J665" s="130">
        <v>0</v>
      </c>
      <c r="K665" s="130">
        <v>0</v>
      </c>
      <c r="L665" s="130">
        <v>0</v>
      </c>
      <c r="M665" s="130">
        <v>0</v>
      </c>
      <c r="N665" s="130">
        <v>0</v>
      </c>
      <c r="O665" s="130">
        <v>0</v>
      </c>
      <c r="P665" s="130">
        <v>0</v>
      </c>
      <c r="Q665" s="130">
        <v>9.98</v>
      </c>
      <c r="R665" s="127">
        <v>9.98</v>
      </c>
    </row>
    <row r="666" spans="1:18" ht="13.5" thickBot="1" x14ac:dyDescent="0.25">
      <c r="A666" s="137" t="s">
        <v>1927</v>
      </c>
      <c r="B666" s="134" t="s">
        <v>1928</v>
      </c>
      <c r="C666" s="134" t="s">
        <v>1298</v>
      </c>
      <c r="D666" s="132">
        <v>-210906.64</v>
      </c>
      <c r="E666" s="132">
        <v>0</v>
      </c>
      <c r="F666" s="132">
        <v>-16808.78</v>
      </c>
      <c r="G666" s="132">
        <v>-32024.65</v>
      </c>
      <c r="H666" s="132">
        <v>-50034.48</v>
      </c>
      <c r="I666" s="132">
        <v>-66154.92</v>
      </c>
      <c r="J666" s="132">
        <v>-90879.23</v>
      </c>
      <c r="K666" s="132">
        <v>-107141.34</v>
      </c>
      <c r="L666" s="132">
        <v>-119406.57</v>
      </c>
      <c r="M666" s="132">
        <v>-134509.17000000001</v>
      </c>
      <c r="N666" s="132">
        <v>-149412.1</v>
      </c>
      <c r="O666" s="132">
        <v>-166433.07</v>
      </c>
      <c r="P666" s="132">
        <v>-182767.71</v>
      </c>
      <c r="Q666" s="132">
        <v>-220615.01</v>
      </c>
      <c r="R666" s="127">
        <v>-220615.01</v>
      </c>
    </row>
    <row r="667" spans="1:18" ht="13.5" thickBot="1" x14ac:dyDescent="0.25">
      <c r="A667" s="137" t="s">
        <v>1929</v>
      </c>
      <c r="B667" s="134" t="s">
        <v>1930</v>
      </c>
      <c r="C667" s="134" t="s">
        <v>1298</v>
      </c>
      <c r="D667" s="130">
        <v>-410551.42</v>
      </c>
      <c r="E667" s="130">
        <v>0</v>
      </c>
      <c r="F667" s="130">
        <v>-33203.4</v>
      </c>
      <c r="G667" s="130">
        <v>-130288.26</v>
      </c>
      <c r="H667" s="130">
        <v>-270953.21999999997</v>
      </c>
      <c r="I667" s="130">
        <v>-387493.64</v>
      </c>
      <c r="J667" s="130">
        <v>-538028.89</v>
      </c>
      <c r="K667" s="130">
        <v>-686607.66</v>
      </c>
      <c r="L667" s="130">
        <v>-1057266.44</v>
      </c>
      <c r="M667" s="130">
        <v>-1134596.8899999999</v>
      </c>
      <c r="N667" s="130">
        <v>-1383541.06</v>
      </c>
      <c r="O667" s="130">
        <v>-1507101.31</v>
      </c>
      <c r="P667" s="130">
        <v>-1612327.57</v>
      </c>
      <c r="Q667" s="130">
        <v>-1933464.7</v>
      </c>
      <c r="R667" s="127">
        <v>-1933464.7</v>
      </c>
    </row>
    <row r="668" spans="1:18" ht="13.5" thickBot="1" x14ac:dyDescent="0.25">
      <c r="A668" s="137" t="s">
        <v>2176</v>
      </c>
      <c r="B668" s="134" t="s">
        <v>1931</v>
      </c>
      <c r="C668" s="134" t="s">
        <v>1298</v>
      </c>
      <c r="D668" s="132">
        <v>47567.46</v>
      </c>
      <c r="E668" s="132">
        <v>0</v>
      </c>
      <c r="F668" s="132">
        <v>261.81</v>
      </c>
      <c r="G668" s="132">
        <v>9475.07</v>
      </c>
      <c r="H668" s="132">
        <v>16940.34</v>
      </c>
      <c r="I668" s="132">
        <v>20218.78</v>
      </c>
      <c r="J668" s="132">
        <v>25493.71</v>
      </c>
      <c r="K668" s="132">
        <v>27305.8</v>
      </c>
      <c r="L668" s="132">
        <v>26462.49</v>
      </c>
      <c r="M668" s="132">
        <v>26329.77</v>
      </c>
      <c r="N668" s="132">
        <v>120535.18</v>
      </c>
      <c r="O668" s="132">
        <v>101786.87</v>
      </c>
      <c r="P668" s="132">
        <v>100270.93</v>
      </c>
      <c r="Q668" s="132">
        <v>41637.94</v>
      </c>
      <c r="R668" s="127">
        <v>41637.94</v>
      </c>
    </row>
    <row r="669" spans="1:18" ht="13.5" thickBot="1" x14ac:dyDescent="0.25">
      <c r="A669" s="137" t="s">
        <v>2405</v>
      </c>
      <c r="B669" s="134" t="s">
        <v>2441</v>
      </c>
      <c r="C669" s="134" t="s">
        <v>1298</v>
      </c>
      <c r="D669" s="163"/>
      <c r="E669" s="130">
        <v>0</v>
      </c>
      <c r="F669" s="130">
        <v>0</v>
      </c>
      <c r="G669" s="130">
        <v>0</v>
      </c>
      <c r="H669" s="130">
        <v>0</v>
      </c>
      <c r="I669" s="130">
        <v>0</v>
      </c>
      <c r="J669" s="130">
        <v>0</v>
      </c>
      <c r="K669" s="130">
        <v>0</v>
      </c>
      <c r="L669" s="130">
        <v>0</v>
      </c>
      <c r="M669" s="130">
        <v>0</v>
      </c>
      <c r="N669" s="130">
        <v>0</v>
      </c>
      <c r="O669" s="130">
        <v>0</v>
      </c>
      <c r="P669" s="130">
        <v>0</v>
      </c>
      <c r="Q669" s="130">
        <v>0</v>
      </c>
      <c r="R669" s="127">
        <v>0</v>
      </c>
    </row>
    <row r="670" spans="1:18" ht="13.5" thickBot="1" x14ac:dyDescent="0.25">
      <c r="A670" s="137" t="s">
        <v>1932</v>
      </c>
      <c r="B670" s="134" t="s">
        <v>1933</v>
      </c>
      <c r="C670" s="134" t="s">
        <v>1298</v>
      </c>
      <c r="D670" s="132">
        <v>809245.74</v>
      </c>
      <c r="E670" s="132">
        <v>0</v>
      </c>
      <c r="F670" s="132">
        <v>47604.08</v>
      </c>
      <c r="G670" s="132">
        <v>98043.21</v>
      </c>
      <c r="H670" s="132">
        <v>174886</v>
      </c>
      <c r="I670" s="132">
        <v>229961.67</v>
      </c>
      <c r="J670" s="132">
        <v>287963.21000000002</v>
      </c>
      <c r="K670" s="132">
        <v>357471.42</v>
      </c>
      <c r="L670" s="132">
        <v>414076.53</v>
      </c>
      <c r="M670" s="132">
        <v>467737.81</v>
      </c>
      <c r="N670" s="132">
        <v>537338.71</v>
      </c>
      <c r="O670" s="132">
        <v>632964.24</v>
      </c>
      <c r="P670" s="132">
        <v>702215.75</v>
      </c>
      <c r="Q670" s="132">
        <v>812399.27</v>
      </c>
      <c r="R670" s="127">
        <v>812399.27</v>
      </c>
    </row>
    <row r="671" spans="1:18" ht="13.5" thickBot="1" x14ac:dyDescent="0.25">
      <c r="A671" s="137" t="s">
        <v>1934</v>
      </c>
      <c r="B671" s="134" t="s">
        <v>1935</v>
      </c>
      <c r="C671" s="134" t="s">
        <v>1298</v>
      </c>
      <c r="D671" s="130">
        <v>418026.56</v>
      </c>
      <c r="E671" s="130">
        <v>0</v>
      </c>
      <c r="F671" s="130">
        <v>35242.300000000003</v>
      </c>
      <c r="G671" s="130">
        <v>87477.71</v>
      </c>
      <c r="H671" s="130">
        <v>142638.03</v>
      </c>
      <c r="I671" s="130">
        <v>184585.85</v>
      </c>
      <c r="J671" s="130">
        <v>223373.18</v>
      </c>
      <c r="K671" s="130">
        <v>253709.69</v>
      </c>
      <c r="L671" s="130">
        <v>281703.08</v>
      </c>
      <c r="M671" s="130">
        <v>322349.52</v>
      </c>
      <c r="N671" s="130">
        <v>354159.65</v>
      </c>
      <c r="O671" s="130">
        <v>398910.31</v>
      </c>
      <c r="P671" s="130">
        <v>430987.83</v>
      </c>
      <c r="Q671" s="130">
        <v>473922.73</v>
      </c>
      <c r="R671" s="127">
        <v>473922.73</v>
      </c>
    </row>
    <row r="672" spans="1:18" ht="13.5" thickBot="1" x14ac:dyDescent="0.25">
      <c r="A672" s="137" t="s">
        <v>1936</v>
      </c>
      <c r="B672" s="134" t="s">
        <v>1937</v>
      </c>
      <c r="C672" s="134" t="s">
        <v>1298</v>
      </c>
      <c r="D672" s="132">
        <v>780511.77</v>
      </c>
      <c r="E672" s="132">
        <v>0</v>
      </c>
      <c r="F672" s="132">
        <v>26487.22</v>
      </c>
      <c r="G672" s="132">
        <v>62370.04</v>
      </c>
      <c r="H672" s="132">
        <v>118963.24</v>
      </c>
      <c r="I672" s="132">
        <v>194030.37</v>
      </c>
      <c r="J672" s="132">
        <v>259210.53</v>
      </c>
      <c r="K672" s="132">
        <v>303546.62</v>
      </c>
      <c r="L672" s="132">
        <v>329622.92</v>
      </c>
      <c r="M672" s="132">
        <v>369976.27</v>
      </c>
      <c r="N672" s="132">
        <v>450457.27</v>
      </c>
      <c r="O672" s="132">
        <v>530373.38</v>
      </c>
      <c r="P672" s="132">
        <v>587023.54</v>
      </c>
      <c r="Q672" s="132">
        <v>617911.1</v>
      </c>
      <c r="R672" s="127">
        <v>617911.1</v>
      </c>
    </row>
    <row r="673" spans="1:18" ht="13.5" thickBot="1" x14ac:dyDescent="0.25">
      <c r="A673" s="137" t="s">
        <v>1938</v>
      </c>
      <c r="B673" s="134" t="s">
        <v>1939</v>
      </c>
      <c r="C673" s="134" t="s">
        <v>1298</v>
      </c>
      <c r="D673" s="130">
        <v>392025.23</v>
      </c>
      <c r="E673" s="130">
        <v>0</v>
      </c>
      <c r="F673" s="130">
        <v>25547.439999999999</v>
      </c>
      <c r="G673" s="130">
        <v>43614.99</v>
      </c>
      <c r="H673" s="130">
        <v>68600.91</v>
      </c>
      <c r="I673" s="130">
        <v>114666.85</v>
      </c>
      <c r="J673" s="130">
        <v>158827.29</v>
      </c>
      <c r="K673" s="130">
        <v>202039.37</v>
      </c>
      <c r="L673" s="130">
        <v>218045.96</v>
      </c>
      <c r="M673" s="130">
        <v>273094.34999999998</v>
      </c>
      <c r="N673" s="130">
        <v>359854.42</v>
      </c>
      <c r="O673" s="130">
        <v>386485.48</v>
      </c>
      <c r="P673" s="130">
        <v>425097.76</v>
      </c>
      <c r="Q673" s="130">
        <v>458370.3</v>
      </c>
      <c r="R673" s="127">
        <v>458370.3</v>
      </c>
    </row>
    <row r="674" spans="1:18" ht="13.5" thickBot="1" x14ac:dyDescent="0.25">
      <c r="A674" s="137" t="s">
        <v>1940</v>
      </c>
      <c r="B674" s="134" t="s">
        <v>1941</v>
      </c>
      <c r="C674" s="134" t="s">
        <v>1298</v>
      </c>
      <c r="D674" s="132">
        <v>488522.65</v>
      </c>
      <c r="E674" s="132">
        <v>0</v>
      </c>
      <c r="F674" s="132">
        <v>59731.28</v>
      </c>
      <c r="G674" s="132">
        <v>94063.47</v>
      </c>
      <c r="H674" s="132">
        <v>124267.8</v>
      </c>
      <c r="I674" s="132">
        <v>159399.51999999999</v>
      </c>
      <c r="J674" s="132">
        <v>190101.42</v>
      </c>
      <c r="K674" s="132">
        <v>261364.88</v>
      </c>
      <c r="L674" s="132">
        <v>297293.3</v>
      </c>
      <c r="M674" s="132">
        <v>311975.40999999997</v>
      </c>
      <c r="N674" s="132">
        <v>334920.11</v>
      </c>
      <c r="O674" s="132">
        <v>365893.81</v>
      </c>
      <c r="P674" s="132">
        <v>415582.06</v>
      </c>
      <c r="Q674" s="132">
        <v>546119.64</v>
      </c>
      <c r="R674" s="127">
        <v>546119.64</v>
      </c>
    </row>
    <row r="675" spans="1:18" ht="13.5" thickBot="1" x14ac:dyDescent="0.25">
      <c r="A675" s="137" t="s">
        <v>1942</v>
      </c>
      <c r="B675" s="134" t="s">
        <v>1943</v>
      </c>
      <c r="C675" s="134" t="s">
        <v>1298</v>
      </c>
      <c r="D675" s="130">
        <v>133970.01</v>
      </c>
      <c r="E675" s="130">
        <v>0</v>
      </c>
      <c r="F675" s="130">
        <v>4767.3100000000004</v>
      </c>
      <c r="G675" s="130">
        <v>7778.54</v>
      </c>
      <c r="H675" s="130">
        <v>13911.89</v>
      </c>
      <c r="I675" s="130">
        <v>20631.13</v>
      </c>
      <c r="J675" s="130">
        <v>27232.59</v>
      </c>
      <c r="K675" s="130">
        <v>36837.360000000001</v>
      </c>
      <c r="L675" s="130">
        <v>53171.3</v>
      </c>
      <c r="M675" s="130">
        <v>55895.65</v>
      </c>
      <c r="N675" s="130">
        <v>58567.28</v>
      </c>
      <c r="O675" s="130">
        <v>97818.04</v>
      </c>
      <c r="P675" s="130">
        <v>112781.65</v>
      </c>
      <c r="Q675" s="130">
        <v>138664.95999999999</v>
      </c>
      <c r="R675" s="127">
        <v>138664.95999999999</v>
      </c>
    </row>
    <row r="676" spans="1:18" ht="13.5" thickBot="1" x14ac:dyDescent="0.25">
      <c r="A676" s="137" t="s">
        <v>1944</v>
      </c>
      <c r="B676" s="134" t="s">
        <v>1945</v>
      </c>
      <c r="C676" s="134" t="s">
        <v>1298</v>
      </c>
      <c r="D676" s="132">
        <v>7246.6</v>
      </c>
      <c r="E676" s="132">
        <v>0</v>
      </c>
      <c r="F676" s="132">
        <v>391</v>
      </c>
      <c r="G676" s="132">
        <v>2006.92</v>
      </c>
      <c r="H676" s="132">
        <v>2444.91</v>
      </c>
      <c r="I676" s="132">
        <v>3265.86</v>
      </c>
      <c r="J676" s="132">
        <v>3415.86</v>
      </c>
      <c r="K676" s="132">
        <v>3709.84</v>
      </c>
      <c r="L676" s="132">
        <v>4644.7</v>
      </c>
      <c r="M676" s="132">
        <v>4653.68</v>
      </c>
      <c r="N676" s="132">
        <v>5124.13</v>
      </c>
      <c r="O676" s="132">
        <v>8345.9599999999991</v>
      </c>
      <c r="P676" s="132">
        <v>13728.08</v>
      </c>
      <c r="Q676" s="132">
        <v>17806.14</v>
      </c>
      <c r="R676" s="127">
        <v>17806.14</v>
      </c>
    </row>
    <row r="677" spans="1:18" ht="13.5" thickBot="1" x14ac:dyDescent="0.25">
      <c r="A677" s="137" t="s">
        <v>1946</v>
      </c>
      <c r="B677" s="134" t="s">
        <v>1947</v>
      </c>
      <c r="C677" s="134" t="s">
        <v>1298</v>
      </c>
      <c r="D677" s="130">
        <v>2175</v>
      </c>
      <c r="E677" s="130">
        <v>0</v>
      </c>
      <c r="F677" s="130">
        <v>0</v>
      </c>
      <c r="G677" s="130">
        <v>595</v>
      </c>
      <c r="H677" s="130">
        <v>595</v>
      </c>
      <c r="I677" s="130">
        <v>595</v>
      </c>
      <c r="J677" s="130">
        <v>603.17999999999995</v>
      </c>
      <c r="K677" s="130">
        <v>603.17999999999995</v>
      </c>
      <c r="L677" s="130">
        <v>603.17999999999995</v>
      </c>
      <c r="M677" s="130">
        <v>603.17999999999995</v>
      </c>
      <c r="N677" s="130">
        <v>603.17999999999995</v>
      </c>
      <c r="O677" s="130">
        <v>978.18</v>
      </c>
      <c r="P677" s="130">
        <v>1478.18</v>
      </c>
      <c r="Q677" s="130">
        <v>1478.18</v>
      </c>
      <c r="R677" s="127">
        <v>1478.18</v>
      </c>
    </row>
    <row r="678" spans="1:18" ht="13.5" thickBot="1" x14ac:dyDescent="0.25">
      <c r="A678" s="137" t="s">
        <v>1948</v>
      </c>
      <c r="B678" s="134" t="s">
        <v>1949</v>
      </c>
      <c r="C678" s="134" t="s">
        <v>1298</v>
      </c>
      <c r="D678" s="132">
        <v>442440.87</v>
      </c>
      <c r="E678" s="132">
        <v>0</v>
      </c>
      <c r="F678" s="132">
        <v>2239.17</v>
      </c>
      <c r="G678" s="132">
        <v>3372.46</v>
      </c>
      <c r="H678" s="132">
        <v>83971.23</v>
      </c>
      <c r="I678" s="132">
        <v>85467.98</v>
      </c>
      <c r="J678" s="132">
        <v>92948.98</v>
      </c>
      <c r="K678" s="132">
        <v>126397.9</v>
      </c>
      <c r="L678" s="132">
        <v>129151.32</v>
      </c>
      <c r="M678" s="132">
        <v>130608.74</v>
      </c>
      <c r="N678" s="132">
        <v>204507.2</v>
      </c>
      <c r="O678" s="132">
        <v>221476.64</v>
      </c>
      <c r="P678" s="132">
        <v>222734.02</v>
      </c>
      <c r="Q678" s="132">
        <v>300441.58</v>
      </c>
      <c r="R678" s="127">
        <v>300441.58</v>
      </c>
    </row>
    <row r="679" spans="1:18" ht="13.5" thickBot="1" x14ac:dyDescent="0.25">
      <c r="A679" s="137" t="s">
        <v>1950</v>
      </c>
      <c r="B679" s="134" t="s">
        <v>1951</v>
      </c>
      <c r="C679" s="134" t="s">
        <v>1298</v>
      </c>
      <c r="D679" s="130">
        <v>42922138.719999999</v>
      </c>
      <c r="E679" s="130">
        <v>0</v>
      </c>
      <c r="F679" s="130">
        <v>3915013.01</v>
      </c>
      <c r="G679" s="130">
        <v>7737651.8899999997</v>
      </c>
      <c r="H679" s="130">
        <v>11569682.369999999</v>
      </c>
      <c r="I679" s="130">
        <v>15315084.26</v>
      </c>
      <c r="J679" s="130">
        <v>19084342.780000001</v>
      </c>
      <c r="K679" s="130">
        <v>22835951.140000001</v>
      </c>
      <c r="L679" s="130">
        <v>26679486.800000001</v>
      </c>
      <c r="M679" s="130">
        <v>30527775.789999999</v>
      </c>
      <c r="N679" s="130">
        <v>35694761.240000002</v>
      </c>
      <c r="O679" s="130">
        <v>39857785.579999998</v>
      </c>
      <c r="P679" s="130">
        <v>44034794.600000001</v>
      </c>
      <c r="Q679" s="130">
        <v>48189485.880000003</v>
      </c>
      <c r="R679" s="127">
        <v>48189485.880000003</v>
      </c>
    </row>
    <row r="680" spans="1:18" ht="13.5" thickBot="1" x14ac:dyDescent="0.25">
      <c r="A680" s="137" t="s">
        <v>1952</v>
      </c>
      <c r="B680" s="134" t="s">
        <v>1953</v>
      </c>
      <c r="C680" s="134" t="s">
        <v>1298</v>
      </c>
      <c r="D680" s="132">
        <v>41034757.740000002</v>
      </c>
      <c r="E680" s="132">
        <v>0</v>
      </c>
      <c r="F680" s="132">
        <v>0</v>
      </c>
      <c r="G680" s="132">
        <v>12936252.43</v>
      </c>
      <c r="H680" s="132">
        <v>12936252.43</v>
      </c>
      <c r="I680" s="132">
        <v>12970494.5</v>
      </c>
      <c r="J680" s="132">
        <v>25948860.579999998</v>
      </c>
      <c r="K680" s="132">
        <v>25914618.510000002</v>
      </c>
      <c r="L680" s="132">
        <v>25914618.510000002</v>
      </c>
      <c r="M680" s="132">
        <v>39602058.509999998</v>
      </c>
      <c r="N680" s="132">
        <v>39602058.509999998</v>
      </c>
      <c r="O680" s="132">
        <v>39602058.509999998</v>
      </c>
      <c r="P680" s="132">
        <v>53372813.869999997</v>
      </c>
      <c r="Q680" s="132">
        <v>53372813.869999997</v>
      </c>
      <c r="R680" s="127">
        <v>53372813.869999997</v>
      </c>
    </row>
    <row r="681" spans="1:18" ht="13.5" thickBot="1" x14ac:dyDescent="0.25">
      <c r="A681" s="137" t="s">
        <v>1954</v>
      </c>
      <c r="B681" s="134" t="s">
        <v>1955</v>
      </c>
      <c r="C681" s="134" t="s">
        <v>1298</v>
      </c>
      <c r="D681" s="130">
        <v>4935271.59</v>
      </c>
      <c r="E681" s="130">
        <v>0</v>
      </c>
      <c r="F681" s="130">
        <v>528990.36</v>
      </c>
      <c r="G681" s="130">
        <v>1016677.52</v>
      </c>
      <c r="H681" s="130">
        <v>1213071.08</v>
      </c>
      <c r="I681" s="130">
        <v>1421731.49</v>
      </c>
      <c r="J681" s="130">
        <v>1644674.43</v>
      </c>
      <c r="K681" s="130">
        <v>1880967.55</v>
      </c>
      <c r="L681" s="130">
        <v>2140765.67</v>
      </c>
      <c r="M681" s="130">
        <v>2438873.5699999998</v>
      </c>
      <c r="N681" s="130">
        <v>2760619.2</v>
      </c>
      <c r="O681" s="130">
        <v>3097510.49</v>
      </c>
      <c r="P681" s="130">
        <v>3425435.75</v>
      </c>
      <c r="Q681" s="130">
        <v>3771618.16</v>
      </c>
      <c r="R681" s="127">
        <v>3771618.16</v>
      </c>
    </row>
    <row r="682" spans="1:18" ht="13.5" thickBot="1" x14ac:dyDescent="0.25">
      <c r="A682" s="137" t="s">
        <v>1956</v>
      </c>
      <c r="B682" s="134" t="s">
        <v>1957</v>
      </c>
      <c r="C682" s="134" t="s">
        <v>1298</v>
      </c>
      <c r="D682" s="132">
        <v>4078915.07</v>
      </c>
      <c r="E682" s="132">
        <v>0</v>
      </c>
      <c r="F682" s="132">
        <v>35439.360000000001</v>
      </c>
      <c r="G682" s="132">
        <v>59967.57</v>
      </c>
      <c r="H682" s="132">
        <v>68592.78</v>
      </c>
      <c r="I682" s="132">
        <v>84539.09</v>
      </c>
      <c r="J682" s="132">
        <v>127491.2</v>
      </c>
      <c r="K682" s="132">
        <v>176054.02</v>
      </c>
      <c r="L682" s="132">
        <v>228650.81</v>
      </c>
      <c r="M682" s="132">
        <v>292655.67</v>
      </c>
      <c r="N682" s="132">
        <v>369874.43</v>
      </c>
      <c r="O682" s="132">
        <v>459359.84</v>
      </c>
      <c r="P682" s="132">
        <v>561996.14</v>
      </c>
      <c r="Q682" s="132">
        <v>683845.81</v>
      </c>
      <c r="R682" s="127">
        <v>683845.81</v>
      </c>
    </row>
    <row r="683" spans="1:18" ht="13.5" thickBot="1" x14ac:dyDescent="0.25">
      <c r="A683" s="137" t="s">
        <v>1958</v>
      </c>
      <c r="B683" s="134" t="s">
        <v>1959</v>
      </c>
      <c r="C683" s="134" t="s">
        <v>1298</v>
      </c>
      <c r="D683" s="130">
        <v>79189047.390000001</v>
      </c>
      <c r="E683" s="130">
        <v>0</v>
      </c>
      <c r="F683" s="130">
        <v>6813175.6100000003</v>
      </c>
      <c r="G683" s="130">
        <v>16493140.67</v>
      </c>
      <c r="H683" s="130">
        <v>24478994.949999999</v>
      </c>
      <c r="I683" s="130">
        <v>29961400.82</v>
      </c>
      <c r="J683" s="130">
        <v>35521311.380000003</v>
      </c>
      <c r="K683" s="130">
        <v>41130219.600000001</v>
      </c>
      <c r="L683" s="130">
        <v>47102954.009999998</v>
      </c>
      <c r="M683" s="130">
        <v>53280652.520000003</v>
      </c>
      <c r="N683" s="130">
        <v>59812361.369999997</v>
      </c>
      <c r="O683" s="130">
        <v>68375051.480000004</v>
      </c>
      <c r="P683" s="130">
        <v>75592566.680000007</v>
      </c>
      <c r="Q683" s="130">
        <v>82045950.459999993</v>
      </c>
      <c r="R683" s="127">
        <v>82045950.459999993</v>
      </c>
    </row>
    <row r="684" spans="1:18" ht="13.5" thickBot="1" x14ac:dyDescent="0.25">
      <c r="A684" s="137" t="s">
        <v>1960</v>
      </c>
      <c r="B684" s="134" t="s">
        <v>1961</v>
      </c>
      <c r="C684" s="134" t="s">
        <v>1298</v>
      </c>
      <c r="D684" s="132">
        <v>194032275.03999999</v>
      </c>
      <c r="E684" s="132">
        <v>0</v>
      </c>
      <c r="F684" s="132">
        <v>22144874.030000001</v>
      </c>
      <c r="G684" s="132">
        <v>43240403.340000004</v>
      </c>
      <c r="H684" s="132">
        <v>64766001.57</v>
      </c>
      <c r="I684" s="132">
        <v>77854010.349999994</v>
      </c>
      <c r="J684" s="132">
        <v>86263940.219999999</v>
      </c>
      <c r="K684" s="132">
        <v>92427261.709999993</v>
      </c>
      <c r="L684" s="132">
        <v>102321680.26000001</v>
      </c>
      <c r="M684" s="132">
        <v>110757639.20999999</v>
      </c>
      <c r="N684" s="132">
        <v>118297177.39</v>
      </c>
      <c r="O684" s="132">
        <v>134737351.47999999</v>
      </c>
      <c r="P684" s="132">
        <v>157880516.86000001</v>
      </c>
      <c r="Q684" s="132">
        <v>182853099.15000001</v>
      </c>
      <c r="R684" s="127">
        <v>182853099.15000001</v>
      </c>
    </row>
    <row r="685" spans="1:18" ht="13.5" thickBot="1" x14ac:dyDescent="0.25">
      <c r="A685" s="137" t="s">
        <v>1962</v>
      </c>
      <c r="B685" s="134" t="s">
        <v>1963</v>
      </c>
      <c r="C685" s="134" t="s">
        <v>1298</v>
      </c>
      <c r="D685" s="130">
        <v>-245507.74</v>
      </c>
      <c r="E685" s="130">
        <v>0</v>
      </c>
      <c r="F685" s="130">
        <v>4755615</v>
      </c>
      <c r="G685" s="130">
        <v>7826401.7400000002</v>
      </c>
      <c r="H685" s="130">
        <v>9679964.7400000002</v>
      </c>
      <c r="I685" s="130">
        <v>10250643.74</v>
      </c>
      <c r="J685" s="130">
        <v>8421613.7400000002</v>
      </c>
      <c r="K685" s="130">
        <v>5372375.7400000002</v>
      </c>
      <c r="L685" s="130">
        <v>1538912.74</v>
      </c>
      <c r="M685" s="130">
        <v>-2337830.2599999998</v>
      </c>
      <c r="N685" s="130">
        <v>-5861611.2599999998</v>
      </c>
      <c r="O685" s="130">
        <v>-6975683.2599999998</v>
      </c>
      <c r="P685" s="130">
        <v>-4852055.49</v>
      </c>
      <c r="Q685" s="130">
        <v>37236.78</v>
      </c>
      <c r="R685" s="127">
        <v>37236.78</v>
      </c>
    </row>
    <row r="686" spans="1:18" ht="13.5" thickBot="1" x14ac:dyDescent="0.25">
      <c r="A686" s="137" t="s">
        <v>1964</v>
      </c>
      <c r="B686" s="134" t="s">
        <v>1965</v>
      </c>
      <c r="C686" s="134" t="s">
        <v>1298</v>
      </c>
      <c r="D686" s="132">
        <v>65904.39</v>
      </c>
      <c r="E686" s="132">
        <v>0</v>
      </c>
      <c r="F686" s="132">
        <v>177685.49</v>
      </c>
      <c r="G686" s="132">
        <v>1850096.6</v>
      </c>
      <c r="H686" s="132">
        <v>2376206.64</v>
      </c>
      <c r="I686" s="132">
        <v>2445724.62</v>
      </c>
      <c r="J686" s="132">
        <v>2242492.4</v>
      </c>
      <c r="K686" s="132">
        <v>2155512.8199999998</v>
      </c>
      <c r="L686" s="132">
        <v>1858496.65</v>
      </c>
      <c r="M686" s="132">
        <v>1577117.27</v>
      </c>
      <c r="N686" s="132">
        <v>1415522.37</v>
      </c>
      <c r="O686" s="132">
        <v>1023336.79</v>
      </c>
      <c r="P686" s="132">
        <v>919743.49</v>
      </c>
      <c r="Q686" s="132">
        <v>986609.52</v>
      </c>
      <c r="R686" s="127">
        <v>986609.52</v>
      </c>
    </row>
    <row r="687" spans="1:18" ht="13.5" thickBot="1" x14ac:dyDescent="0.25">
      <c r="A687" s="137" t="s">
        <v>1862</v>
      </c>
      <c r="B687" s="134" t="s">
        <v>1966</v>
      </c>
      <c r="C687" s="134" t="s">
        <v>1298</v>
      </c>
      <c r="D687" s="130">
        <v>-11605206.380000001</v>
      </c>
      <c r="E687" s="130">
        <v>0</v>
      </c>
      <c r="F687" s="130">
        <v>-923469.66</v>
      </c>
      <c r="G687" s="130">
        <v>-1836852.99</v>
      </c>
      <c r="H687" s="130">
        <v>-2802841.82</v>
      </c>
      <c r="I687" s="130">
        <v>-3317056.7</v>
      </c>
      <c r="J687" s="130">
        <v>-3652099.61</v>
      </c>
      <c r="K687" s="130">
        <v>-3882072.67</v>
      </c>
      <c r="L687" s="130">
        <v>-4073001.98</v>
      </c>
      <c r="M687" s="130">
        <v>-4236673.53</v>
      </c>
      <c r="N687" s="130">
        <v>-4410598.03</v>
      </c>
      <c r="O687" s="130">
        <v>-4741901.6399999997</v>
      </c>
      <c r="P687" s="130">
        <v>-5178779.95</v>
      </c>
      <c r="Q687" s="130">
        <v>-5541580.9299999997</v>
      </c>
      <c r="R687" s="127">
        <v>-5541580.9299999997</v>
      </c>
    </row>
    <row r="688" spans="1:18" ht="13.5" thickBot="1" x14ac:dyDescent="0.25">
      <c r="A688" s="137" t="s">
        <v>1967</v>
      </c>
      <c r="B688" s="134" t="s">
        <v>1968</v>
      </c>
      <c r="C688" s="134" t="s">
        <v>1298</v>
      </c>
      <c r="D688" s="132">
        <v>17995535.120000001</v>
      </c>
      <c r="E688" s="132">
        <v>0</v>
      </c>
      <c r="F688" s="132">
        <v>373316.64</v>
      </c>
      <c r="G688" s="132">
        <v>2616960.7799999998</v>
      </c>
      <c r="H688" s="132">
        <v>5425453.0999999996</v>
      </c>
      <c r="I688" s="132">
        <v>7225785.4199999999</v>
      </c>
      <c r="J688" s="132">
        <v>9178253.0199999996</v>
      </c>
      <c r="K688" s="132">
        <v>10940252.18</v>
      </c>
      <c r="L688" s="132">
        <v>12558382.82</v>
      </c>
      <c r="M688" s="132">
        <v>14032769.300000001</v>
      </c>
      <c r="N688" s="132">
        <v>15436758.039999999</v>
      </c>
      <c r="O688" s="132">
        <v>17006954.370000001</v>
      </c>
      <c r="P688" s="132">
        <v>17806332.579999998</v>
      </c>
      <c r="Q688" s="132">
        <v>18581248.210000001</v>
      </c>
      <c r="R688" s="127">
        <v>18581248.210000001</v>
      </c>
    </row>
    <row r="689" spans="1:18" ht="13.5" thickBot="1" x14ac:dyDescent="0.25">
      <c r="A689" s="137" t="s">
        <v>1969</v>
      </c>
      <c r="B689" s="134" t="s">
        <v>1970</v>
      </c>
      <c r="C689" s="134" t="s">
        <v>1298</v>
      </c>
      <c r="D689" s="130">
        <v>4659484.1900000004</v>
      </c>
      <c r="E689" s="130">
        <v>0</v>
      </c>
      <c r="F689" s="130">
        <v>5343465.51</v>
      </c>
      <c r="G689" s="130">
        <v>13641245.66</v>
      </c>
      <c r="H689" s="130">
        <v>14812975.26</v>
      </c>
      <c r="I689" s="130">
        <v>14771758.550000001</v>
      </c>
      <c r="J689" s="130">
        <v>14669469.550000001</v>
      </c>
      <c r="K689" s="130">
        <v>14356723.75</v>
      </c>
      <c r="L689" s="130">
        <v>9844694.6899999995</v>
      </c>
      <c r="M689" s="130">
        <v>7128810.3499999996</v>
      </c>
      <c r="N689" s="130">
        <v>6598423.7199999997</v>
      </c>
      <c r="O689" s="130">
        <v>7106080.3399999999</v>
      </c>
      <c r="P689" s="130">
        <v>4594242.2699999996</v>
      </c>
      <c r="Q689" s="130">
        <v>4895844</v>
      </c>
      <c r="R689" s="127">
        <v>4895844</v>
      </c>
    </row>
    <row r="690" spans="1:18" ht="13.5" thickBot="1" x14ac:dyDescent="0.25">
      <c r="A690" s="137" t="s">
        <v>1971</v>
      </c>
      <c r="B690" s="134" t="s">
        <v>1972</v>
      </c>
      <c r="C690" s="134" t="s">
        <v>1298</v>
      </c>
      <c r="D690" s="132">
        <v>-7676514.8499999996</v>
      </c>
      <c r="E690" s="132">
        <v>0</v>
      </c>
      <c r="F690" s="132">
        <v>-2590406.48</v>
      </c>
      <c r="G690" s="132">
        <v>-5149320.03</v>
      </c>
      <c r="H690" s="132">
        <v>-7821181.2300000004</v>
      </c>
      <c r="I690" s="132">
        <v>-9325778.8499999996</v>
      </c>
      <c r="J690" s="132">
        <v>-10306232.84</v>
      </c>
      <c r="K690" s="132">
        <v>-10993997.939999999</v>
      </c>
      <c r="L690" s="132">
        <v>-11567503.859999999</v>
      </c>
      <c r="M690" s="132">
        <v>-12071496.789999999</v>
      </c>
      <c r="N690" s="132">
        <v>-12608056.68</v>
      </c>
      <c r="O690" s="132">
        <v>-13595410.4</v>
      </c>
      <c r="P690" s="132">
        <v>-13527672.02</v>
      </c>
      <c r="Q690" s="132">
        <v>-10246836.49</v>
      </c>
      <c r="R690" s="127">
        <v>-10246836.49</v>
      </c>
    </row>
    <row r="691" spans="1:18" ht="13.5" thickBot="1" x14ac:dyDescent="0.25">
      <c r="A691" s="137" t="s">
        <v>1973</v>
      </c>
      <c r="B691" s="134" t="s">
        <v>1974</v>
      </c>
      <c r="C691" s="134" t="s">
        <v>1298</v>
      </c>
      <c r="D691" s="130">
        <v>-33261.370000000003</v>
      </c>
      <c r="E691" s="130">
        <v>0</v>
      </c>
      <c r="F691" s="130">
        <v>21.98</v>
      </c>
      <c r="G691" s="130">
        <v>17240.22</v>
      </c>
      <c r="H691" s="130">
        <v>-12463.94</v>
      </c>
      <c r="I691" s="130">
        <v>-2243.96</v>
      </c>
      <c r="J691" s="130">
        <v>-19263.59</v>
      </c>
      <c r="K691" s="130">
        <v>-20919.2</v>
      </c>
      <c r="L691" s="130">
        <v>-20919.2</v>
      </c>
      <c r="M691" s="130">
        <v>-3001.62</v>
      </c>
      <c r="N691" s="130">
        <v>-5821.86</v>
      </c>
      <c r="O691" s="130">
        <v>-6534.21</v>
      </c>
      <c r="P691" s="130">
        <v>2534.9299999999998</v>
      </c>
      <c r="Q691" s="130">
        <v>-15332.36</v>
      </c>
      <c r="R691" s="127">
        <v>-15332.36</v>
      </c>
    </row>
    <row r="692" spans="1:18" ht="13.5" thickBot="1" x14ac:dyDescent="0.25">
      <c r="A692" s="137" t="s">
        <v>1975</v>
      </c>
      <c r="B692" s="134" t="s">
        <v>1976</v>
      </c>
      <c r="C692" s="134" t="s">
        <v>1298</v>
      </c>
      <c r="D692" s="132">
        <v>0</v>
      </c>
      <c r="E692" s="132">
        <v>0</v>
      </c>
      <c r="F692" s="132">
        <v>0</v>
      </c>
      <c r="G692" s="132">
        <v>0</v>
      </c>
      <c r="H692" s="132">
        <v>0</v>
      </c>
      <c r="I692" s="132">
        <v>0</v>
      </c>
      <c r="J692" s="132">
        <v>0</v>
      </c>
      <c r="K692" s="132">
        <v>0</v>
      </c>
      <c r="L692" s="132">
        <v>0</v>
      </c>
      <c r="M692" s="132">
        <v>0</v>
      </c>
      <c r="N692" s="132">
        <v>0</v>
      </c>
      <c r="O692" s="132">
        <v>0</v>
      </c>
      <c r="P692" s="132">
        <v>0</v>
      </c>
      <c r="Q692" s="132">
        <v>0</v>
      </c>
      <c r="R692" s="127">
        <v>0</v>
      </c>
    </row>
    <row r="693" spans="1:18" ht="13.5" thickBot="1" x14ac:dyDescent="0.25">
      <c r="A693" s="137" t="s">
        <v>2177</v>
      </c>
      <c r="B693" s="134" t="s">
        <v>2178</v>
      </c>
      <c r="C693" s="134" t="s">
        <v>1298</v>
      </c>
      <c r="D693" s="130">
        <v>0</v>
      </c>
      <c r="E693" s="130">
        <v>0</v>
      </c>
      <c r="F693" s="130">
        <v>12.46</v>
      </c>
      <c r="G693" s="130">
        <v>0</v>
      </c>
      <c r="H693" s="130">
        <v>0</v>
      </c>
      <c r="I693" s="130">
        <v>0</v>
      </c>
      <c r="J693" s="130">
        <v>0</v>
      </c>
      <c r="K693" s="130">
        <v>0</v>
      </c>
      <c r="L693" s="130">
        <v>0</v>
      </c>
      <c r="M693" s="130">
        <v>0</v>
      </c>
      <c r="N693" s="130">
        <v>0</v>
      </c>
      <c r="O693" s="130">
        <v>0</v>
      </c>
      <c r="P693" s="130">
        <v>0</v>
      </c>
      <c r="Q693" s="130">
        <v>0</v>
      </c>
      <c r="R693" s="127">
        <v>0</v>
      </c>
    </row>
    <row r="694" spans="1:18" ht="13.5" thickBot="1" x14ac:dyDescent="0.25">
      <c r="A694" s="137" t="s">
        <v>2442</v>
      </c>
      <c r="B694" s="134" t="s">
        <v>2443</v>
      </c>
      <c r="C694" s="134" t="s">
        <v>1298</v>
      </c>
      <c r="D694" s="164"/>
      <c r="E694" s="132">
        <v>0</v>
      </c>
      <c r="F694" s="132">
        <v>0</v>
      </c>
      <c r="G694" s="132">
        <v>0</v>
      </c>
      <c r="H694" s="132">
        <v>0</v>
      </c>
      <c r="I694" s="132">
        <v>0</v>
      </c>
      <c r="J694" s="132">
        <v>0</v>
      </c>
      <c r="K694" s="132">
        <v>0</v>
      </c>
      <c r="L694" s="132">
        <v>0</v>
      </c>
      <c r="M694" s="132">
        <v>0</v>
      </c>
      <c r="N694" s="132">
        <v>0</v>
      </c>
      <c r="O694" s="132">
        <v>0</v>
      </c>
      <c r="P694" s="132">
        <v>0</v>
      </c>
      <c r="Q694" s="132">
        <v>0</v>
      </c>
      <c r="R694" s="127">
        <v>0</v>
      </c>
    </row>
    <row r="695" spans="1:18" ht="13.5" thickBot="1" x14ac:dyDescent="0.25">
      <c r="A695" s="137" t="s">
        <v>1977</v>
      </c>
      <c r="B695" s="134" t="s">
        <v>1978</v>
      </c>
      <c r="C695" s="134" t="s">
        <v>1298</v>
      </c>
      <c r="D695" s="130">
        <v>-369145.99</v>
      </c>
      <c r="E695" s="130">
        <v>0</v>
      </c>
      <c r="F695" s="130">
        <v>-29087.14</v>
      </c>
      <c r="G695" s="130">
        <v>-58364.42</v>
      </c>
      <c r="H695" s="130">
        <v>-90772.06</v>
      </c>
      <c r="I695" s="130">
        <v>-121299.66</v>
      </c>
      <c r="J695" s="130">
        <v>-166426.93</v>
      </c>
      <c r="K695" s="130">
        <v>-192806.28</v>
      </c>
      <c r="L695" s="130">
        <v>-209250.14</v>
      </c>
      <c r="M695" s="130">
        <v>-224238.13</v>
      </c>
      <c r="N695" s="130">
        <v>-240904.89</v>
      </c>
      <c r="O695" s="130">
        <v>-260094.77</v>
      </c>
      <c r="P695" s="130">
        <v>-275737.03999999998</v>
      </c>
      <c r="Q695" s="130">
        <v>-279502.8</v>
      </c>
      <c r="R695" s="127">
        <v>-279502.8</v>
      </c>
    </row>
    <row r="696" spans="1:18" ht="13.5" thickBot="1" x14ac:dyDescent="0.25">
      <c r="A696" s="137" t="s">
        <v>1979</v>
      </c>
      <c r="B696" s="134" t="s">
        <v>1980</v>
      </c>
      <c r="C696" s="134" t="s">
        <v>1298</v>
      </c>
      <c r="D696" s="132">
        <v>50500</v>
      </c>
      <c r="E696" s="132">
        <v>0</v>
      </c>
      <c r="F696" s="132">
        <v>0</v>
      </c>
      <c r="G696" s="132">
        <v>0</v>
      </c>
      <c r="H696" s="132">
        <v>0</v>
      </c>
      <c r="I696" s="132">
        <v>0</v>
      </c>
      <c r="J696" s="132">
        <v>1350</v>
      </c>
      <c r="K696" s="132">
        <v>1350</v>
      </c>
      <c r="L696" s="132">
        <v>1350</v>
      </c>
      <c r="M696" s="132">
        <v>1350</v>
      </c>
      <c r="N696" s="132">
        <v>1350</v>
      </c>
      <c r="O696" s="132">
        <v>1350</v>
      </c>
      <c r="P696" s="132">
        <v>1350</v>
      </c>
      <c r="Q696" s="132">
        <v>1350</v>
      </c>
      <c r="R696" s="127">
        <v>1350</v>
      </c>
    </row>
    <row r="697" spans="1:18" ht="13.5" thickBot="1" x14ac:dyDescent="0.25">
      <c r="A697" s="137" t="s">
        <v>1981</v>
      </c>
      <c r="B697" s="134" t="s">
        <v>1982</v>
      </c>
      <c r="C697" s="134" t="s">
        <v>1298</v>
      </c>
      <c r="D697" s="130">
        <v>-225903970.59999999</v>
      </c>
      <c r="E697" s="130">
        <v>0</v>
      </c>
      <c r="F697" s="130">
        <v>-14158774.6</v>
      </c>
      <c r="G697" s="130">
        <v>-39414715.780000001</v>
      </c>
      <c r="H697" s="130">
        <v>-57111601.780000001</v>
      </c>
      <c r="I697" s="130">
        <v>-74185002.359999999</v>
      </c>
      <c r="J697" s="130">
        <v>-98046469.609999999</v>
      </c>
      <c r="K697" s="130">
        <v>-118308605.18000001</v>
      </c>
      <c r="L697" s="130">
        <v>-141220890.13999999</v>
      </c>
      <c r="M697" s="130">
        <v>-170177346.36000001</v>
      </c>
      <c r="N697" s="130">
        <v>-182296286</v>
      </c>
      <c r="O697" s="130">
        <v>-210242050.50999999</v>
      </c>
      <c r="P697" s="130">
        <v>-237682118.31</v>
      </c>
      <c r="Q697" s="130">
        <v>-269595789.37</v>
      </c>
      <c r="R697" s="127">
        <v>-269595789.37</v>
      </c>
    </row>
    <row r="698" spans="1:18" ht="13.5" thickBot="1" x14ac:dyDescent="0.25">
      <c r="A698" s="133" t="s">
        <v>1484</v>
      </c>
      <c r="B698" s="134" t="s">
        <v>2444</v>
      </c>
      <c r="C698" s="142"/>
      <c r="D698" s="132">
        <v>-704133785.92999995</v>
      </c>
      <c r="E698" s="132">
        <v>-704133785.92999995</v>
      </c>
      <c r="F698" s="132">
        <v>-704249510.12</v>
      </c>
      <c r="G698" s="132">
        <v>-630350525.12</v>
      </c>
      <c r="H698" s="132">
        <v>-630370117.69000006</v>
      </c>
      <c r="I698" s="132">
        <v>-630488988.03999996</v>
      </c>
      <c r="J698" s="132">
        <v>-630602052.13999999</v>
      </c>
      <c r="K698" s="132">
        <v>-768946848.20000005</v>
      </c>
      <c r="L698" s="132">
        <v>-769041433.99000001</v>
      </c>
      <c r="M698" s="132">
        <v>-769154893.86000001</v>
      </c>
      <c r="N698" s="132">
        <v>-768995325.39999998</v>
      </c>
      <c r="O698" s="132">
        <v>-769106153.39999998</v>
      </c>
      <c r="P698" s="132">
        <v>-769228662.75</v>
      </c>
      <c r="Q698" s="132">
        <v>-769081036.53999996</v>
      </c>
      <c r="R698" s="127">
        <v>-769081036.53999996</v>
      </c>
    </row>
    <row r="699" spans="1:18" ht="13.5" thickBot="1" x14ac:dyDescent="0.25">
      <c r="A699" s="135" t="s">
        <v>119</v>
      </c>
      <c r="B699" s="134" t="s">
        <v>1072</v>
      </c>
      <c r="C699" s="134" t="s">
        <v>2078</v>
      </c>
      <c r="D699" s="130">
        <v>-10957</v>
      </c>
      <c r="E699" s="130">
        <v>-10957</v>
      </c>
      <c r="F699" s="130">
        <v>-10957</v>
      </c>
      <c r="G699" s="130">
        <v>-1007461</v>
      </c>
      <c r="H699" s="130">
        <v>-915928</v>
      </c>
      <c r="I699" s="130">
        <v>-915928</v>
      </c>
      <c r="J699" s="130">
        <v>-915928</v>
      </c>
      <c r="K699" s="130">
        <v>-641329</v>
      </c>
      <c r="L699" s="130">
        <v>-641329</v>
      </c>
      <c r="M699" s="130">
        <v>-641329</v>
      </c>
      <c r="N699" s="130">
        <v>-366805</v>
      </c>
      <c r="O699" s="130">
        <v>-366805</v>
      </c>
      <c r="P699" s="130">
        <v>-366805</v>
      </c>
      <c r="Q699" s="130">
        <v>-93474</v>
      </c>
      <c r="R699" s="127">
        <v>-93474</v>
      </c>
    </row>
    <row r="700" spans="1:18" ht="13.5" thickBot="1" x14ac:dyDescent="0.25">
      <c r="A700" s="135" t="s">
        <v>178</v>
      </c>
      <c r="B700" s="134" t="s">
        <v>1071</v>
      </c>
      <c r="C700" s="134" t="s">
        <v>2078</v>
      </c>
      <c r="D700" s="132">
        <v>9936</v>
      </c>
      <c r="E700" s="132">
        <v>9936</v>
      </c>
      <c r="F700" s="132">
        <v>9620</v>
      </c>
      <c r="G700" s="132">
        <v>9304</v>
      </c>
      <c r="H700" s="132">
        <v>8988</v>
      </c>
      <c r="I700" s="132">
        <v>8672</v>
      </c>
      <c r="J700" s="132">
        <v>8356</v>
      </c>
      <c r="K700" s="132">
        <v>8040</v>
      </c>
      <c r="L700" s="132">
        <v>7724</v>
      </c>
      <c r="M700" s="132">
        <v>7408</v>
      </c>
      <c r="N700" s="132">
        <v>7092</v>
      </c>
      <c r="O700" s="132">
        <v>6776</v>
      </c>
      <c r="P700" s="132">
        <v>6460</v>
      </c>
      <c r="Q700" s="132">
        <v>6144</v>
      </c>
      <c r="R700" s="127">
        <v>6144</v>
      </c>
    </row>
    <row r="701" spans="1:18" ht="13.5" thickBot="1" x14ac:dyDescent="0.25">
      <c r="A701" s="135" t="s">
        <v>179</v>
      </c>
      <c r="B701" s="134" t="s">
        <v>1070</v>
      </c>
      <c r="C701" s="134" t="s">
        <v>2078</v>
      </c>
      <c r="D701" s="130">
        <v>1950</v>
      </c>
      <c r="E701" s="130">
        <v>1950</v>
      </c>
      <c r="F701" s="130">
        <v>1725</v>
      </c>
      <c r="G701" s="130">
        <v>1500</v>
      </c>
      <c r="H701" s="130">
        <v>1275</v>
      </c>
      <c r="I701" s="130">
        <v>1050</v>
      </c>
      <c r="J701" s="130">
        <v>825</v>
      </c>
      <c r="K701" s="130">
        <v>600</v>
      </c>
      <c r="L701" s="130">
        <v>375</v>
      </c>
      <c r="M701" s="130">
        <v>150</v>
      </c>
      <c r="N701" s="130">
        <v>0</v>
      </c>
      <c r="O701" s="130">
        <v>0</v>
      </c>
      <c r="P701" s="130">
        <v>0</v>
      </c>
      <c r="Q701" s="130">
        <v>0</v>
      </c>
      <c r="R701" s="127">
        <v>0</v>
      </c>
    </row>
    <row r="702" spans="1:18" ht="13.5" thickBot="1" x14ac:dyDescent="0.25">
      <c r="A702" s="135" t="s">
        <v>180</v>
      </c>
      <c r="B702" s="134" t="s">
        <v>1069</v>
      </c>
      <c r="C702" s="134" t="s">
        <v>2078</v>
      </c>
      <c r="D702" s="132">
        <v>20750</v>
      </c>
      <c r="E702" s="132">
        <v>20750</v>
      </c>
      <c r="F702" s="132">
        <v>20500</v>
      </c>
      <c r="G702" s="132">
        <v>20250</v>
      </c>
      <c r="H702" s="132">
        <v>20000</v>
      </c>
      <c r="I702" s="132">
        <v>19750</v>
      </c>
      <c r="J702" s="132">
        <v>19500</v>
      </c>
      <c r="K702" s="132">
        <v>19250</v>
      </c>
      <c r="L702" s="132">
        <v>19000</v>
      </c>
      <c r="M702" s="132">
        <v>18750</v>
      </c>
      <c r="N702" s="132">
        <v>18500</v>
      </c>
      <c r="O702" s="132">
        <v>18250</v>
      </c>
      <c r="P702" s="132">
        <v>18000</v>
      </c>
      <c r="Q702" s="132">
        <v>17750</v>
      </c>
      <c r="R702" s="127">
        <v>17750</v>
      </c>
    </row>
    <row r="703" spans="1:18" ht="13.5" thickBot="1" x14ac:dyDescent="0.25">
      <c r="A703" s="135" t="s">
        <v>181</v>
      </c>
      <c r="B703" s="134" t="s">
        <v>1068</v>
      </c>
      <c r="C703" s="134" t="s">
        <v>2078</v>
      </c>
      <c r="D703" s="130">
        <v>45721</v>
      </c>
      <c r="E703" s="130">
        <v>45721</v>
      </c>
      <c r="F703" s="130">
        <v>45232</v>
      </c>
      <c r="G703" s="130">
        <v>44743</v>
      </c>
      <c r="H703" s="130">
        <v>44254</v>
      </c>
      <c r="I703" s="130">
        <v>43765</v>
      </c>
      <c r="J703" s="130">
        <v>43276</v>
      </c>
      <c r="K703" s="130">
        <v>42787</v>
      </c>
      <c r="L703" s="130">
        <v>42298</v>
      </c>
      <c r="M703" s="130">
        <v>41809</v>
      </c>
      <c r="N703" s="130">
        <v>41320</v>
      </c>
      <c r="O703" s="130">
        <v>40831</v>
      </c>
      <c r="P703" s="130">
        <v>40342</v>
      </c>
      <c r="Q703" s="130">
        <v>39853</v>
      </c>
      <c r="R703" s="127">
        <v>39853</v>
      </c>
    </row>
    <row r="704" spans="1:18" ht="13.5" thickBot="1" x14ac:dyDescent="0.25">
      <c r="A704" s="135" t="s">
        <v>182</v>
      </c>
      <c r="B704" s="134" t="s">
        <v>1067</v>
      </c>
      <c r="C704" s="134" t="s">
        <v>2078</v>
      </c>
      <c r="D704" s="132">
        <v>43224</v>
      </c>
      <c r="E704" s="132">
        <v>43224</v>
      </c>
      <c r="F704" s="132">
        <v>42795</v>
      </c>
      <c r="G704" s="132">
        <v>42366</v>
      </c>
      <c r="H704" s="132">
        <v>41937</v>
      </c>
      <c r="I704" s="132">
        <v>41508</v>
      </c>
      <c r="J704" s="132">
        <v>41079</v>
      </c>
      <c r="K704" s="132">
        <v>40650</v>
      </c>
      <c r="L704" s="132">
        <v>40221</v>
      </c>
      <c r="M704" s="132">
        <v>39792</v>
      </c>
      <c r="N704" s="132">
        <v>39363</v>
      </c>
      <c r="O704" s="132">
        <v>38934</v>
      </c>
      <c r="P704" s="132">
        <v>38505</v>
      </c>
      <c r="Q704" s="132">
        <v>38076</v>
      </c>
      <c r="R704" s="127">
        <v>38076</v>
      </c>
    </row>
    <row r="705" spans="1:18" ht="13.5" thickBot="1" x14ac:dyDescent="0.25">
      <c r="A705" s="135" t="s">
        <v>183</v>
      </c>
      <c r="B705" s="134" t="s">
        <v>1066</v>
      </c>
      <c r="C705" s="134" t="s">
        <v>2078</v>
      </c>
      <c r="D705" s="130">
        <v>47916</v>
      </c>
      <c r="E705" s="130">
        <v>47916</v>
      </c>
      <c r="F705" s="130">
        <v>47465</v>
      </c>
      <c r="G705" s="130">
        <v>47014</v>
      </c>
      <c r="H705" s="130">
        <v>46563</v>
      </c>
      <c r="I705" s="130">
        <v>46112</v>
      </c>
      <c r="J705" s="130">
        <v>45661</v>
      </c>
      <c r="K705" s="130">
        <v>45210</v>
      </c>
      <c r="L705" s="130">
        <v>44759</v>
      </c>
      <c r="M705" s="130">
        <v>44308</v>
      </c>
      <c r="N705" s="130">
        <v>43857</v>
      </c>
      <c r="O705" s="130">
        <v>43406</v>
      </c>
      <c r="P705" s="130">
        <v>42955</v>
      </c>
      <c r="Q705" s="130">
        <v>42504</v>
      </c>
      <c r="R705" s="127">
        <v>42504</v>
      </c>
    </row>
    <row r="706" spans="1:18" ht="13.5" thickBot="1" x14ac:dyDescent="0.25">
      <c r="A706" s="135" t="s">
        <v>184</v>
      </c>
      <c r="B706" s="134" t="s">
        <v>1065</v>
      </c>
      <c r="C706" s="134" t="s">
        <v>2078</v>
      </c>
      <c r="D706" s="132">
        <v>0</v>
      </c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27">
        <v>0</v>
      </c>
    </row>
    <row r="707" spans="1:18" ht="13.5" thickBot="1" x14ac:dyDescent="0.25">
      <c r="A707" s="135" t="s">
        <v>183</v>
      </c>
      <c r="B707" s="134" t="s">
        <v>1064</v>
      </c>
      <c r="C707" s="134" t="s">
        <v>2078</v>
      </c>
      <c r="D707" s="130">
        <v>30849</v>
      </c>
      <c r="E707" s="130">
        <v>30849</v>
      </c>
      <c r="F707" s="130">
        <v>30576</v>
      </c>
      <c r="G707" s="130">
        <v>30303</v>
      </c>
      <c r="H707" s="130">
        <v>30030</v>
      </c>
      <c r="I707" s="130">
        <v>29757</v>
      </c>
      <c r="J707" s="130">
        <v>29484</v>
      </c>
      <c r="K707" s="130">
        <v>29211</v>
      </c>
      <c r="L707" s="130">
        <v>28938</v>
      </c>
      <c r="M707" s="130">
        <v>28665</v>
      </c>
      <c r="N707" s="130">
        <v>28392</v>
      </c>
      <c r="O707" s="130">
        <v>28119</v>
      </c>
      <c r="P707" s="130">
        <v>27846</v>
      </c>
      <c r="Q707" s="130">
        <v>27573</v>
      </c>
      <c r="R707" s="127">
        <v>27573</v>
      </c>
    </row>
    <row r="708" spans="1:18" ht="13.5" thickBot="1" x14ac:dyDescent="0.25">
      <c r="A708" s="135" t="s">
        <v>185</v>
      </c>
      <c r="B708" s="134" t="s">
        <v>1063</v>
      </c>
      <c r="C708" s="134" t="s">
        <v>2078</v>
      </c>
      <c r="D708" s="132">
        <v>9007</v>
      </c>
      <c r="E708" s="132">
        <v>9007</v>
      </c>
      <c r="F708" s="132">
        <v>8207</v>
      </c>
      <c r="G708" s="132">
        <v>7407</v>
      </c>
      <c r="H708" s="132">
        <v>6607</v>
      </c>
      <c r="I708" s="132">
        <v>5807</v>
      </c>
      <c r="J708" s="132">
        <v>5007</v>
      </c>
      <c r="K708" s="132">
        <v>4207</v>
      </c>
      <c r="L708" s="132">
        <v>3407</v>
      </c>
      <c r="M708" s="132">
        <v>2607</v>
      </c>
      <c r="N708" s="132">
        <v>1807</v>
      </c>
      <c r="O708" s="132">
        <v>1007</v>
      </c>
      <c r="P708" s="132">
        <v>207</v>
      </c>
      <c r="Q708" s="132">
        <v>0</v>
      </c>
      <c r="R708" s="127">
        <v>0</v>
      </c>
    </row>
    <row r="709" spans="1:18" ht="13.5" thickBot="1" x14ac:dyDescent="0.25">
      <c r="A709" s="135" t="s">
        <v>186</v>
      </c>
      <c r="B709" s="134" t="s">
        <v>1062</v>
      </c>
      <c r="C709" s="134" t="s">
        <v>2078</v>
      </c>
      <c r="D709" s="130">
        <v>71458</v>
      </c>
      <c r="E709" s="130">
        <v>71458</v>
      </c>
      <c r="F709" s="130">
        <v>70947</v>
      </c>
      <c r="G709" s="130">
        <v>70436</v>
      </c>
      <c r="H709" s="130">
        <v>69925</v>
      </c>
      <c r="I709" s="130">
        <v>69414</v>
      </c>
      <c r="J709" s="130">
        <v>68903</v>
      </c>
      <c r="K709" s="130">
        <v>68392</v>
      </c>
      <c r="L709" s="130">
        <v>67881</v>
      </c>
      <c r="M709" s="130">
        <v>67370</v>
      </c>
      <c r="N709" s="130">
        <v>66859</v>
      </c>
      <c r="O709" s="130">
        <v>66348</v>
      </c>
      <c r="P709" s="130">
        <v>65837</v>
      </c>
      <c r="Q709" s="130">
        <v>65326</v>
      </c>
      <c r="R709" s="127">
        <v>65326</v>
      </c>
    </row>
    <row r="710" spans="1:18" ht="13.5" thickBot="1" x14ac:dyDescent="0.25">
      <c r="A710" s="135" t="s">
        <v>187</v>
      </c>
      <c r="B710" s="134" t="s">
        <v>1061</v>
      </c>
      <c r="C710" s="134" t="s">
        <v>2078</v>
      </c>
      <c r="D710" s="132">
        <v>36260</v>
      </c>
      <c r="E710" s="132">
        <v>36260</v>
      </c>
      <c r="F710" s="132">
        <v>36001</v>
      </c>
      <c r="G710" s="132">
        <v>35742</v>
      </c>
      <c r="H710" s="132">
        <v>35483</v>
      </c>
      <c r="I710" s="132">
        <v>35224</v>
      </c>
      <c r="J710" s="132">
        <v>34965</v>
      </c>
      <c r="K710" s="132">
        <v>34706</v>
      </c>
      <c r="L710" s="132">
        <v>34447</v>
      </c>
      <c r="M710" s="132">
        <v>34188</v>
      </c>
      <c r="N710" s="132">
        <v>33929</v>
      </c>
      <c r="O710" s="132">
        <v>33670</v>
      </c>
      <c r="P710" s="132">
        <v>33411</v>
      </c>
      <c r="Q710" s="132">
        <v>33152</v>
      </c>
      <c r="R710" s="127">
        <v>33152</v>
      </c>
    </row>
    <row r="711" spans="1:18" ht="13.5" thickBot="1" x14ac:dyDescent="0.25">
      <c r="A711" s="135" t="s">
        <v>188</v>
      </c>
      <c r="B711" s="134" t="s">
        <v>1060</v>
      </c>
      <c r="C711" s="134" t="s">
        <v>2078</v>
      </c>
      <c r="D711" s="130">
        <v>49760</v>
      </c>
      <c r="E711" s="130">
        <v>49760</v>
      </c>
      <c r="F711" s="130">
        <v>49138</v>
      </c>
      <c r="G711" s="130">
        <v>48516</v>
      </c>
      <c r="H711" s="130">
        <v>47894</v>
      </c>
      <c r="I711" s="130">
        <v>47272</v>
      </c>
      <c r="J711" s="130">
        <v>46650</v>
      </c>
      <c r="K711" s="130">
        <v>46028</v>
      </c>
      <c r="L711" s="130">
        <v>45406</v>
      </c>
      <c r="M711" s="130">
        <v>44784</v>
      </c>
      <c r="N711" s="130">
        <v>44162</v>
      </c>
      <c r="O711" s="130">
        <v>43540</v>
      </c>
      <c r="P711" s="130">
        <v>42918</v>
      </c>
      <c r="Q711" s="130">
        <v>42296</v>
      </c>
      <c r="R711" s="127">
        <v>42296</v>
      </c>
    </row>
    <row r="712" spans="1:18" ht="13.5" thickBot="1" x14ac:dyDescent="0.25">
      <c r="A712" s="135" t="s">
        <v>189</v>
      </c>
      <c r="B712" s="134" t="s">
        <v>1059</v>
      </c>
      <c r="C712" s="134" t="s">
        <v>2078</v>
      </c>
      <c r="D712" s="132">
        <v>179021</v>
      </c>
      <c r="E712" s="132">
        <v>179021</v>
      </c>
      <c r="F712" s="132">
        <v>177935</v>
      </c>
      <c r="G712" s="132">
        <v>176849</v>
      </c>
      <c r="H712" s="132">
        <v>175763</v>
      </c>
      <c r="I712" s="132">
        <v>174677</v>
      </c>
      <c r="J712" s="132">
        <v>173591</v>
      </c>
      <c r="K712" s="132">
        <v>172505</v>
      </c>
      <c r="L712" s="132">
        <v>171419</v>
      </c>
      <c r="M712" s="132">
        <v>170333</v>
      </c>
      <c r="N712" s="132">
        <v>169247</v>
      </c>
      <c r="O712" s="132">
        <v>168161</v>
      </c>
      <c r="P712" s="132">
        <v>167075</v>
      </c>
      <c r="Q712" s="132">
        <v>165989</v>
      </c>
      <c r="R712" s="127">
        <v>165989</v>
      </c>
    </row>
    <row r="713" spans="1:18" ht="13.5" thickBot="1" x14ac:dyDescent="0.25">
      <c r="A713" s="135" t="s">
        <v>190</v>
      </c>
      <c r="B713" s="134" t="s">
        <v>1058</v>
      </c>
      <c r="C713" s="134" t="s">
        <v>2078</v>
      </c>
      <c r="D713" s="130">
        <v>168466</v>
      </c>
      <c r="E713" s="130">
        <v>168466</v>
      </c>
      <c r="F713" s="130">
        <v>167474</v>
      </c>
      <c r="G713" s="130">
        <v>166482</v>
      </c>
      <c r="H713" s="130">
        <v>165490</v>
      </c>
      <c r="I713" s="130">
        <v>164498</v>
      </c>
      <c r="J713" s="130">
        <v>163506</v>
      </c>
      <c r="K713" s="130">
        <v>162514</v>
      </c>
      <c r="L713" s="130">
        <v>161522</v>
      </c>
      <c r="M713" s="130">
        <v>160530</v>
      </c>
      <c r="N713" s="130">
        <v>159538</v>
      </c>
      <c r="O713" s="130">
        <v>158546</v>
      </c>
      <c r="P713" s="130">
        <v>157554</v>
      </c>
      <c r="Q713" s="130">
        <v>156562</v>
      </c>
      <c r="R713" s="127">
        <v>156562</v>
      </c>
    </row>
    <row r="714" spans="1:18" ht="13.5" thickBot="1" x14ac:dyDescent="0.25">
      <c r="A714" s="135" t="s">
        <v>191</v>
      </c>
      <c r="B714" s="134" t="s">
        <v>1057</v>
      </c>
      <c r="C714" s="134" t="s">
        <v>2078</v>
      </c>
      <c r="D714" s="132">
        <v>91536</v>
      </c>
      <c r="E714" s="132">
        <v>91536</v>
      </c>
      <c r="F714" s="132">
        <v>89976</v>
      </c>
      <c r="G714" s="132">
        <v>88416</v>
      </c>
      <c r="H714" s="132">
        <v>86856</v>
      </c>
      <c r="I714" s="132">
        <v>85296</v>
      </c>
      <c r="J714" s="132">
        <v>83736</v>
      </c>
      <c r="K714" s="132">
        <v>82176</v>
      </c>
      <c r="L714" s="132">
        <v>80616</v>
      </c>
      <c r="M714" s="132">
        <v>79056</v>
      </c>
      <c r="N714" s="132">
        <v>77496</v>
      </c>
      <c r="O714" s="132">
        <v>75936</v>
      </c>
      <c r="P714" s="132">
        <v>74376</v>
      </c>
      <c r="Q714" s="132">
        <v>72816</v>
      </c>
      <c r="R714" s="127">
        <v>72816</v>
      </c>
    </row>
    <row r="715" spans="1:18" ht="13.5" thickBot="1" x14ac:dyDescent="0.25">
      <c r="A715" s="135" t="s">
        <v>192</v>
      </c>
      <c r="B715" s="134" t="s">
        <v>1056</v>
      </c>
      <c r="C715" s="134" t="s">
        <v>2078</v>
      </c>
      <c r="D715" s="130">
        <v>53588</v>
      </c>
      <c r="E715" s="130">
        <v>53588</v>
      </c>
      <c r="F715" s="130">
        <v>53317</v>
      </c>
      <c r="G715" s="130">
        <v>53046</v>
      </c>
      <c r="H715" s="130">
        <v>52775</v>
      </c>
      <c r="I715" s="130">
        <v>52504</v>
      </c>
      <c r="J715" s="130">
        <v>52233</v>
      </c>
      <c r="K715" s="130">
        <v>51962</v>
      </c>
      <c r="L715" s="130">
        <v>51691</v>
      </c>
      <c r="M715" s="130">
        <v>51420</v>
      </c>
      <c r="N715" s="130">
        <v>51149</v>
      </c>
      <c r="O715" s="130">
        <v>50878</v>
      </c>
      <c r="P715" s="130">
        <v>50607</v>
      </c>
      <c r="Q715" s="130">
        <v>50336</v>
      </c>
      <c r="R715" s="127">
        <v>50336</v>
      </c>
    </row>
    <row r="716" spans="1:18" ht="13.5" thickBot="1" x14ac:dyDescent="0.25">
      <c r="A716" s="135" t="s">
        <v>193</v>
      </c>
      <c r="B716" s="134" t="s">
        <v>1055</v>
      </c>
      <c r="C716" s="134" t="s">
        <v>2078</v>
      </c>
      <c r="D716" s="132">
        <v>1179570</v>
      </c>
      <c r="E716" s="132">
        <v>1179570</v>
      </c>
      <c r="F716" s="132">
        <v>1089062</v>
      </c>
      <c r="G716" s="132">
        <v>998554</v>
      </c>
      <c r="H716" s="132">
        <v>908046</v>
      </c>
      <c r="I716" s="132">
        <v>817538</v>
      </c>
      <c r="J716" s="132">
        <v>727030</v>
      </c>
      <c r="K716" s="132">
        <v>636522</v>
      </c>
      <c r="L716" s="132">
        <v>546014</v>
      </c>
      <c r="M716" s="132">
        <v>455506</v>
      </c>
      <c r="N716" s="132">
        <v>364998</v>
      </c>
      <c r="O716" s="132">
        <v>274490</v>
      </c>
      <c r="P716" s="132">
        <v>183982</v>
      </c>
      <c r="Q716" s="132">
        <v>93474</v>
      </c>
      <c r="R716" s="127">
        <v>93474</v>
      </c>
    </row>
    <row r="717" spans="1:18" ht="13.5" thickBot="1" x14ac:dyDescent="0.25">
      <c r="A717" s="135" t="s">
        <v>194</v>
      </c>
      <c r="B717" s="134" t="s">
        <v>1054</v>
      </c>
      <c r="C717" s="134" t="s">
        <v>2078</v>
      </c>
      <c r="D717" s="130">
        <v>161643</v>
      </c>
      <c r="E717" s="130">
        <v>161643</v>
      </c>
      <c r="F717" s="130">
        <v>156668</v>
      </c>
      <c r="G717" s="130">
        <v>151693</v>
      </c>
      <c r="H717" s="130">
        <v>146718</v>
      </c>
      <c r="I717" s="130">
        <v>141743</v>
      </c>
      <c r="J717" s="130">
        <v>136768</v>
      </c>
      <c r="K717" s="130">
        <v>131793</v>
      </c>
      <c r="L717" s="130">
        <v>126818</v>
      </c>
      <c r="M717" s="130">
        <v>121843</v>
      </c>
      <c r="N717" s="130">
        <v>116868</v>
      </c>
      <c r="O717" s="130">
        <v>111893</v>
      </c>
      <c r="P717" s="130">
        <v>106918</v>
      </c>
      <c r="Q717" s="130">
        <v>101943</v>
      </c>
      <c r="R717" s="127">
        <v>101943</v>
      </c>
    </row>
    <row r="718" spans="1:18" ht="13.5" thickBot="1" x14ac:dyDescent="0.25">
      <c r="A718" s="135" t="s">
        <v>1485</v>
      </c>
      <c r="B718" s="134" t="s">
        <v>1486</v>
      </c>
      <c r="C718" s="134" t="s">
        <v>2078</v>
      </c>
      <c r="D718" s="132">
        <v>425281.5</v>
      </c>
      <c r="E718" s="132">
        <v>425281.5</v>
      </c>
      <c r="F718" s="132">
        <v>423794.5</v>
      </c>
      <c r="G718" s="132">
        <v>422307.5</v>
      </c>
      <c r="H718" s="132">
        <v>420820.5</v>
      </c>
      <c r="I718" s="132">
        <v>419333.5</v>
      </c>
      <c r="J718" s="132">
        <v>417846.5</v>
      </c>
      <c r="K718" s="132">
        <v>416359.5</v>
      </c>
      <c r="L718" s="132">
        <v>414872.5</v>
      </c>
      <c r="M718" s="132">
        <v>413385.5</v>
      </c>
      <c r="N718" s="132">
        <v>411898.5</v>
      </c>
      <c r="O718" s="132">
        <v>410411.5</v>
      </c>
      <c r="P718" s="132">
        <v>408924.5</v>
      </c>
      <c r="Q718" s="132">
        <v>407437.5</v>
      </c>
      <c r="R718" s="127">
        <v>407437.5</v>
      </c>
    </row>
    <row r="719" spans="1:18" ht="13.5" thickBot="1" x14ac:dyDescent="0.25">
      <c r="A719" s="135" t="s">
        <v>1487</v>
      </c>
      <c r="B719" s="134" t="s">
        <v>1488</v>
      </c>
      <c r="C719" s="134" t="s">
        <v>2078</v>
      </c>
      <c r="D719" s="130">
        <v>295707.74</v>
      </c>
      <c r="E719" s="130">
        <v>295707.74</v>
      </c>
      <c r="F719" s="130">
        <v>290391.74</v>
      </c>
      <c r="G719" s="130">
        <v>285075.74</v>
      </c>
      <c r="H719" s="130">
        <v>279759.74</v>
      </c>
      <c r="I719" s="130">
        <v>274443.74</v>
      </c>
      <c r="J719" s="130">
        <v>269127.74</v>
      </c>
      <c r="K719" s="130">
        <v>263811.74</v>
      </c>
      <c r="L719" s="130">
        <v>258495.74</v>
      </c>
      <c r="M719" s="130">
        <v>253179.74</v>
      </c>
      <c r="N719" s="130">
        <v>247863.74</v>
      </c>
      <c r="O719" s="130">
        <v>242547.74</v>
      </c>
      <c r="P719" s="130">
        <v>237231.74</v>
      </c>
      <c r="Q719" s="130">
        <v>231915.74</v>
      </c>
      <c r="R719" s="127">
        <v>231915.74</v>
      </c>
    </row>
    <row r="720" spans="1:18" ht="13.5" thickBot="1" x14ac:dyDescent="0.25">
      <c r="A720" s="135" t="s">
        <v>1489</v>
      </c>
      <c r="B720" s="134" t="s">
        <v>1490</v>
      </c>
      <c r="C720" s="134" t="s">
        <v>2078</v>
      </c>
      <c r="D720" s="132">
        <v>0</v>
      </c>
      <c r="E720" s="132">
        <v>0</v>
      </c>
      <c r="F720" s="132">
        <v>0</v>
      </c>
      <c r="G720" s="132">
        <v>0</v>
      </c>
      <c r="H720" s="132">
        <v>0</v>
      </c>
      <c r="I720" s="132">
        <v>0</v>
      </c>
      <c r="J720" s="132">
        <v>0</v>
      </c>
      <c r="K720" s="132">
        <v>0</v>
      </c>
      <c r="L720" s="132">
        <v>0</v>
      </c>
      <c r="M720" s="132">
        <v>0</v>
      </c>
      <c r="N720" s="132">
        <v>0</v>
      </c>
      <c r="O720" s="132">
        <v>0</v>
      </c>
      <c r="P720" s="132">
        <v>0</v>
      </c>
      <c r="Q720" s="132">
        <v>0</v>
      </c>
      <c r="R720" s="127">
        <v>0</v>
      </c>
    </row>
    <row r="721" spans="1:18" ht="13.5" thickBot="1" x14ac:dyDescent="0.25">
      <c r="A721" s="135" t="s">
        <v>1492</v>
      </c>
      <c r="B721" s="134" t="s">
        <v>1493</v>
      </c>
      <c r="C721" s="134" t="s">
        <v>2078</v>
      </c>
      <c r="D721" s="130">
        <v>565814.71</v>
      </c>
      <c r="E721" s="130">
        <v>565814.71</v>
      </c>
      <c r="F721" s="130">
        <v>564126.71</v>
      </c>
      <c r="G721" s="130">
        <v>562438.71</v>
      </c>
      <c r="H721" s="130">
        <v>560750.71</v>
      </c>
      <c r="I721" s="130">
        <v>559062.71</v>
      </c>
      <c r="J721" s="130">
        <v>557374.71</v>
      </c>
      <c r="K721" s="130">
        <v>555686.71</v>
      </c>
      <c r="L721" s="130">
        <v>554006.71</v>
      </c>
      <c r="M721" s="130">
        <v>552310.71</v>
      </c>
      <c r="N721" s="130">
        <v>550622.71</v>
      </c>
      <c r="O721" s="130">
        <v>548934.71</v>
      </c>
      <c r="P721" s="130">
        <v>547246.71</v>
      </c>
      <c r="Q721" s="130">
        <v>545558.71</v>
      </c>
      <c r="R721" s="127">
        <v>545558.71</v>
      </c>
    </row>
    <row r="722" spans="1:18" ht="13.5" thickBot="1" x14ac:dyDescent="0.25">
      <c r="A722" s="135" t="s">
        <v>2036</v>
      </c>
      <c r="B722" s="134" t="s">
        <v>2037</v>
      </c>
      <c r="C722" s="134" t="s">
        <v>2078</v>
      </c>
      <c r="D722" s="132">
        <v>270104.59000000003</v>
      </c>
      <c r="E722" s="132">
        <v>270104.59000000003</v>
      </c>
      <c r="F722" s="132">
        <v>267517.59000000003</v>
      </c>
      <c r="G722" s="132">
        <v>264930.59000000003</v>
      </c>
      <c r="H722" s="132">
        <v>262343.59000000003</v>
      </c>
      <c r="I722" s="132">
        <v>259756.59</v>
      </c>
      <c r="J722" s="132">
        <v>257169.59</v>
      </c>
      <c r="K722" s="132">
        <v>254582.59</v>
      </c>
      <c r="L722" s="132">
        <v>251995.59</v>
      </c>
      <c r="M722" s="132">
        <v>249408.59</v>
      </c>
      <c r="N722" s="132">
        <v>246821.59</v>
      </c>
      <c r="O722" s="132">
        <v>244234.59</v>
      </c>
      <c r="P722" s="132">
        <v>241647.59</v>
      </c>
      <c r="Q722" s="132">
        <v>239060.59</v>
      </c>
      <c r="R722" s="127">
        <v>239060.59</v>
      </c>
    </row>
    <row r="723" spans="1:18" ht="13.5" thickBot="1" x14ac:dyDescent="0.25">
      <c r="A723" s="135" t="s">
        <v>1491</v>
      </c>
      <c r="B723" s="134" t="s">
        <v>2038</v>
      </c>
      <c r="C723" s="134" t="s">
        <v>2078</v>
      </c>
      <c r="D723" s="130">
        <v>401920.73</v>
      </c>
      <c r="E723" s="130">
        <v>401920.73</v>
      </c>
      <c r="F723" s="130">
        <v>397695.73</v>
      </c>
      <c r="G723" s="130">
        <v>393470.73</v>
      </c>
      <c r="H723" s="130">
        <v>389245.73</v>
      </c>
      <c r="I723" s="130">
        <v>385020.73</v>
      </c>
      <c r="J723" s="130">
        <v>380795.73</v>
      </c>
      <c r="K723" s="130">
        <v>376570.73</v>
      </c>
      <c r="L723" s="130">
        <v>372345.73</v>
      </c>
      <c r="M723" s="130">
        <v>368120.73</v>
      </c>
      <c r="N723" s="130">
        <v>363895.73</v>
      </c>
      <c r="O723" s="130">
        <v>359670.73</v>
      </c>
      <c r="P723" s="130">
        <v>355445.73</v>
      </c>
      <c r="Q723" s="130">
        <v>351220.73</v>
      </c>
      <c r="R723" s="127">
        <v>351220.73</v>
      </c>
    </row>
    <row r="724" spans="1:18" ht="13.5" thickBot="1" x14ac:dyDescent="0.25">
      <c r="A724" s="135" t="s">
        <v>2039</v>
      </c>
      <c r="B724" s="134" t="s">
        <v>2040</v>
      </c>
      <c r="C724" s="134" t="s">
        <v>2078</v>
      </c>
      <c r="D724" s="132">
        <v>891815.3</v>
      </c>
      <c r="E724" s="132">
        <v>891815.3</v>
      </c>
      <c r="F724" s="132">
        <v>889226.3</v>
      </c>
      <c r="G724" s="132">
        <v>886637.3</v>
      </c>
      <c r="H724" s="132">
        <v>884048.3</v>
      </c>
      <c r="I724" s="132">
        <v>881459.3</v>
      </c>
      <c r="J724" s="132">
        <v>878870.3</v>
      </c>
      <c r="K724" s="132">
        <v>876281.3</v>
      </c>
      <c r="L724" s="132">
        <v>873692.3</v>
      </c>
      <c r="M724" s="132">
        <v>871103.3</v>
      </c>
      <c r="N724" s="132">
        <v>868514.3</v>
      </c>
      <c r="O724" s="132">
        <v>865925.3</v>
      </c>
      <c r="P724" s="132">
        <v>863336.3</v>
      </c>
      <c r="Q724" s="132">
        <v>860747.3</v>
      </c>
      <c r="R724" s="127">
        <v>860747.3</v>
      </c>
    </row>
    <row r="725" spans="1:18" ht="13.5" thickBot="1" x14ac:dyDescent="0.25">
      <c r="A725" s="135" t="s">
        <v>2179</v>
      </c>
      <c r="B725" s="134" t="s">
        <v>2180</v>
      </c>
      <c r="C725" s="134" t="s">
        <v>2078</v>
      </c>
      <c r="D725" s="130">
        <v>309866.69</v>
      </c>
      <c r="E725" s="130">
        <v>309866.69</v>
      </c>
      <c r="F725" s="130">
        <v>308997.69</v>
      </c>
      <c r="G725" s="130">
        <v>308128.69</v>
      </c>
      <c r="H725" s="130">
        <v>307259.69</v>
      </c>
      <c r="I725" s="130">
        <v>306390.69</v>
      </c>
      <c r="J725" s="130">
        <v>305521.69</v>
      </c>
      <c r="K725" s="130">
        <v>304652.69</v>
      </c>
      <c r="L725" s="130">
        <v>303783.69</v>
      </c>
      <c r="M725" s="130">
        <v>302914.69</v>
      </c>
      <c r="N725" s="130">
        <v>302045.69</v>
      </c>
      <c r="O725" s="130">
        <v>301176.69</v>
      </c>
      <c r="P725" s="130">
        <v>300307.69</v>
      </c>
      <c r="Q725" s="130">
        <v>299438.69</v>
      </c>
      <c r="R725" s="127">
        <v>299438.69</v>
      </c>
    </row>
    <row r="726" spans="1:18" ht="13.5" thickBot="1" x14ac:dyDescent="0.25">
      <c r="A726" s="135" t="s">
        <v>2445</v>
      </c>
      <c r="B726" s="134" t="s">
        <v>2446</v>
      </c>
      <c r="C726" s="134" t="s">
        <v>2078</v>
      </c>
      <c r="D726" s="164"/>
      <c r="E726" s="132">
        <v>0</v>
      </c>
      <c r="F726" s="132">
        <v>0</v>
      </c>
      <c r="G726" s="132">
        <v>0</v>
      </c>
      <c r="H726" s="132">
        <v>0</v>
      </c>
      <c r="I726" s="132">
        <v>0</v>
      </c>
      <c r="J726" s="132">
        <v>0</v>
      </c>
      <c r="K726" s="132">
        <v>1045911.53</v>
      </c>
      <c r="L726" s="132">
        <v>1086371.69</v>
      </c>
      <c r="M726" s="132">
        <v>1083706.71</v>
      </c>
      <c r="N726" s="132">
        <v>1080435.17</v>
      </c>
      <c r="O726" s="132">
        <v>1077404.17</v>
      </c>
      <c r="P726" s="132">
        <v>1074952.82</v>
      </c>
      <c r="Q726" s="132">
        <v>1071721.58</v>
      </c>
      <c r="R726" s="127">
        <v>1071721.58</v>
      </c>
    </row>
    <row r="727" spans="1:18" ht="13.5" thickBot="1" x14ac:dyDescent="0.25">
      <c r="A727" s="135" t="s">
        <v>2447</v>
      </c>
      <c r="B727" s="134" t="s">
        <v>2448</v>
      </c>
      <c r="C727" s="134" t="s">
        <v>2078</v>
      </c>
      <c r="D727" s="163"/>
      <c r="E727" s="130">
        <v>0</v>
      </c>
      <c r="F727" s="130">
        <v>0</v>
      </c>
      <c r="G727" s="130">
        <v>0</v>
      </c>
      <c r="H727" s="130">
        <v>0</v>
      </c>
      <c r="I727" s="130">
        <v>0</v>
      </c>
      <c r="J727" s="130">
        <v>0</v>
      </c>
      <c r="K727" s="130">
        <v>542780.43999999994</v>
      </c>
      <c r="L727" s="130">
        <v>561402.99</v>
      </c>
      <c r="M727" s="130">
        <v>556630.18000000005</v>
      </c>
      <c r="N727" s="130">
        <v>551892.18000000005</v>
      </c>
      <c r="O727" s="130">
        <v>547154.18000000005</v>
      </c>
      <c r="P727" s="130">
        <v>542416.18000000005</v>
      </c>
      <c r="Q727" s="130">
        <v>537887.63</v>
      </c>
      <c r="R727" s="127">
        <v>537887.63</v>
      </c>
    </row>
    <row r="728" spans="1:18" ht="13.5" thickBot="1" x14ac:dyDescent="0.25">
      <c r="A728" s="135" t="s">
        <v>1494</v>
      </c>
      <c r="B728" s="134" t="s">
        <v>1495</v>
      </c>
      <c r="C728" s="134" t="s">
        <v>2078</v>
      </c>
      <c r="D728" s="132">
        <v>19475.48</v>
      </c>
      <c r="E728" s="132">
        <v>19475.48</v>
      </c>
      <c r="F728" s="132">
        <v>19475.48</v>
      </c>
      <c r="G728" s="132">
        <v>19475.48</v>
      </c>
      <c r="H728" s="132">
        <v>19475.48</v>
      </c>
      <c r="I728" s="132">
        <v>19475.48</v>
      </c>
      <c r="J728" s="132">
        <v>19475.48</v>
      </c>
      <c r="K728" s="132">
        <v>9560.69</v>
      </c>
      <c r="L728" s="132">
        <v>9560.69</v>
      </c>
      <c r="M728" s="132">
        <v>9560.69</v>
      </c>
      <c r="N728" s="132">
        <v>9560.69</v>
      </c>
      <c r="O728" s="132">
        <v>9560.69</v>
      </c>
      <c r="P728" s="132">
        <v>9560.69</v>
      </c>
      <c r="Q728" s="132">
        <v>9560.69</v>
      </c>
      <c r="R728" s="127">
        <v>9560.69</v>
      </c>
    </row>
    <row r="729" spans="1:18" ht="13.5" thickBot="1" x14ac:dyDescent="0.25">
      <c r="A729" s="135" t="s">
        <v>1496</v>
      </c>
      <c r="B729" s="134" t="s">
        <v>1497</v>
      </c>
      <c r="C729" s="134" t="s">
        <v>2078</v>
      </c>
      <c r="D729" s="130">
        <v>1173.4100000000001</v>
      </c>
      <c r="E729" s="130">
        <v>1173.4100000000001</v>
      </c>
      <c r="F729" s="130">
        <v>1173.4100000000001</v>
      </c>
      <c r="G729" s="130">
        <v>1173.4100000000001</v>
      </c>
      <c r="H729" s="130">
        <v>1173.4100000000001</v>
      </c>
      <c r="I729" s="130">
        <v>1173.4100000000001</v>
      </c>
      <c r="J729" s="130">
        <v>1173.4100000000001</v>
      </c>
      <c r="K729" s="130">
        <v>667.95</v>
      </c>
      <c r="L729" s="130">
        <v>667.95</v>
      </c>
      <c r="M729" s="130">
        <v>667.95</v>
      </c>
      <c r="N729" s="130">
        <v>667.95</v>
      </c>
      <c r="O729" s="130">
        <v>667.95</v>
      </c>
      <c r="P729" s="130">
        <v>667.95</v>
      </c>
      <c r="Q729" s="130">
        <v>667.95</v>
      </c>
      <c r="R729" s="127">
        <v>667.95</v>
      </c>
    </row>
    <row r="730" spans="1:18" ht="13.5" thickBot="1" x14ac:dyDescent="0.25">
      <c r="A730" s="135" t="s">
        <v>196</v>
      </c>
      <c r="B730" s="134" t="s">
        <v>1052</v>
      </c>
      <c r="C730" s="134" t="s">
        <v>2078</v>
      </c>
      <c r="D730" s="132">
        <v>0</v>
      </c>
      <c r="E730" s="132">
        <v>0</v>
      </c>
      <c r="F730" s="132">
        <v>0</v>
      </c>
      <c r="G730" s="132">
        <v>0</v>
      </c>
      <c r="H730" s="132">
        <v>0</v>
      </c>
      <c r="I730" s="132">
        <v>0</v>
      </c>
      <c r="J730" s="132">
        <v>0</v>
      </c>
      <c r="K730" s="132">
        <v>0</v>
      </c>
      <c r="L730" s="132">
        <v>0</v>
      </c>
      <c r="M730" s="132">
        <v>0</v>
      </c>
      <c r="N730" s="132">
        <v>0</v>
      </c>
      <c r="O730" s="132">
        <v>0</v>
      </c>
      <c r="P730" s="132">
        <v>0</v>
      </c>
      <c r="Q730" s="132">
        <v>0</v>
      </c>
      <c r="R730" s="127">
        <v>0</v>
      </c>
    </row>
    <row r="731" spans="1:18" ht="13.5" thickBot="1" x14ac:dyDescent="0.25">
      <c r="A731" s="135" t="s">
        <v>197</v>
      </c>
      <c r="B731" s="134" t="s">
        <v>1051</v>
      </c>
      <c r="C731" s="134" t="s">
        <v>2078</v>
      </c>
      <c r="D731" s="130">
        <v>195355.92</v>
      </c>
      <c r="E731" s="130">
        <v>195355.92</v>
      </c>
      <c r="F731" s="130">
        <v>202409.73</v>
      </c>
      <c r="G731" s="130">
        <v>220676.73</v>
      </c>
      <c r="H731" s="130">
        <v>232329.16</v>
      </c>
      <c r="I731" s="130">
        <v>236236.81</v>
      </c>
      <c r="J731" s="130">
        <v>245950.71</v>
      </c>
      <c r="K731" s="130">
        <v>171061.93</v>
      </c>
      <c r="L731" s="130">
        <v>140163.43</v>
      </c>
      <c r="M731" s="130">
        <v>156927.35</v>
      </c>
      <c r="N731" s="130">
        <v>172684.35</v>
      </c>
      <c r="O731" s="130">
        <v>192178.35</v>
      </c>
      <c r="P731" s="130">
        <v>199411.35</v>
      </c>
      <c r="Q731" s="130">
        <v>203426.35</v>
      </c>
      <c r="R731" s="127">
        <v>203426.35</v>
      </c>
    </row>
    <row r="732" spans="1:18" ht="13.5" thickBot="1" x14ac:dyDescent="0.25">
      <c r="A732" s="135" t="s">
        <v>227</v>
      </c>
      <c r="B732" s="134" t="s">
        <v>1019</v>
      </c>
      <c r="C732" s="134" t="s">
        <v>2078</v>
      </c>
      <c r="D732" s="132">
        <v>30000000</v>
      </c>
      <c r="E732" s="132">
        <v>30000000</v>
      </c>
      <c r="F732" s="132">
        <v>30000000</v>
      </c>
      <c r="G732" s="132">
        <v>105000000</v>
      </c>
      <c r="H732" s="132">
        <v>105000000</v>
      </c>
      <c r="I732" s="132">
        <v>105000000</v>
      </c>
      <c r="J732" s="132">
        <v>105000000</v>
      </c>
      <c r="K732" s="132">
        <v>105000000</v>
      </c>
      <c r="L732" s="132">
        <v>105000000</v>
      </c>
      <c r="M732" s="132">
        <v>105000000</v>
      </c>
      <c r="N732" s="132">
        <v>95000000</v>
      </c>
      <c r="O732" s="132">
        <v>95000000</v>
      </c>
      <c r="P732" s="132">
        <v>95000000</v>
      </c>
      <c r="Q732" s="132">
        <v>75000000</v>
      </c>
      <c r="R732" s="127">
        <v>75000000</v>
      </c>
    </row>
    <row r="733" spans="1:18" ht="13.5" thickBot="1" x14ac:dyDescent="0.25">
      <c r="A733" s="135" t="s">
        <v>228</v>
      </c>
      <c r="B733" s="134" t="s">
        <v>1018</v>
      </c>
      <c r="C733" s="134" t="s">
        <v>2078</v>
      </c>
      <c r="D733" s="130">
        <v>-10000000</v>
      </c>
      <c r="E733" s="130">
        <v>-10000000</v>
      </c>
      <c r="F733" s="130">
        <v>-10000000</v>
      </c>
      <c r="G733" s="130">
        <v>-10000000</v>
      </c>
      <c r="H733" s="130">
        <v>-10000000</v>
      </c>
      <c r="I733" s="130">
        <v>-10000000</v>
      </c>
      <c r="J733" s="130">
        <v>-10000000</v>
      </c>
      <c r="K733" s="130">
        <v>-10000000</v>
      </c>
      <c r="L733" s="130">
        <v>-10000000</v>
      </c>
      <c r="M733" s="130">
        <v>-10000000</v>
      </c>
      <c r="N733" s="130">
        <v>-10000000</v>
      </c>
      <c r="O733" s="130">
        <v>-10000000</v>
      </c>
      <c r="P733" s="130">
        <v>-10000000</v>
      </c>
      <c r="Q733" s="130">
        <v>-10000000</v>
      </c>
      <c r="R733" s="127">
        <v>-10000000</v>
      </c>
    </row>
    <row r="734" spans="1:18" ht="13.5" thickBot="1" x14ac:dyDescent="0.25">
      <c r="A734" s="135" t="s">
        <v>229</v>
      </c>
      <c r="B734" s="134" t="s">
        <v>1017</v>
      </c>
      <c r="C734" s="134" t="s">
        <v>2078</v>
      </c>
      <c r="D734" s="132">
        <v>0</v>
      </c>
      <c r="E734" s="132">
        <v>0</v>
      </c>
      <c r="F734" s="132">
        <v>0</v>
      </c>
      <c r="G734" s="132">
        <v>0</v>
      </c>
      <c r="H734" s="132">
        <v>0</v>
      </c>
      <c r="I734" s="132">
        <v>0</v>
      </c>
      <c r="J734" s="132">
        <v>0</v>
      </c>
      <c r="K734" s="132">
        <v>0</v>
      </c>
      <c r="L734" s="132">
        <v>0</v>
      </c>
      <c r="M734" s="132">
        <v>0</v>
      </c>
      <c r="N734" s="132">
        <v>0</v>
      </c>
      <c r="O734" s="132">
        <v>0</v>
      </c>
      <c r="P734" s="132">
        <v>0</v>
      </c>
      <c r="Q734" s="132">
        <v>0</v>
      </c>
      <c r="R734" s="127">
        <v>0</v>
      </c>
    </row>
    <row r="735" spans="1:18" ht="13.5" thickBot="1" x14ac:dyDescent="0.25">
      <c r="A735" s="135" t="s">
        <v>230</v>
      </c>
      <c r="B735" s="134" t="s">
        <v>1016</v>
      </c>
      <c r="C735" s="134" t="s">
        <v>2078</v>
      </c>
      <c r="D735" s="130">
        <v>-10000000</v>
      </c>
      <c r="E735" s="130">
        <v>-10000000</v>
      </c>
      <c r="F735" s="130">
        <v>-10000000</v>
      </c>
      <c r="G735" s="130">
        <v>-10000000</v>
      </c>
      <c r="H735" s="130">
        <v>-10000000</v>
      </c>
      <c r="I735" s="130">
        <v>-10000000</v>
      </c>
      <c r="J735" s="130">
        <v>-10000000</v>
      </c>
      <c r="K735" s="130">
        <v>-10000000</v>
      </c>
      <c r="L735" s="130">
        <v>-10000000</v>
      </c>
      <c r="M735" s="130">
        <v>-10000000</v>
      </c>
      <c r="N735" s="130">
        <v>0</v>
      </c>
      <c r="O735" s="130">
        <v>0</v>
      </c>
      <c r="P735" s="130">
        <v>0</v>
      </c>
      <c r="Q735" s="130">
        <v>0</v>
      </c>
      <c r="R735" s="127">
        <v>0</v>
      </c>
    </row>
    <row r="736" spans="1:18" ht="13.5" thickBot="1" x14ac:dyDescent="0.25">
      <c r="A736" s="135" t="s">
        <v>231</v>
      </c>
      <c r="B736" s="134" t="s">
        <v>1015</v>
      </c>
      <c r="C736" s="134" t="s">
        <v>2078</v>
      </c>
      <c r="D736" s="132">
        <v>-10000000</v>
      </c>
      <c r="E736" s="132">
        <v>-10000000</v>
      </c>
      <c r="F736" s="132">
        <v>-10000000</v>
      </c>
      <c r="G736" s="132">
        <v>-10000000</v>
      </c>
      <c r="H736" s="132">
        <v>-10000000</v>
      </c>
      <c r="I736" s="132">
        <v>-10000000</v>
      </c>
      <c r="J736" s="132">
        <v>-10000000</v>
      </c>
      <c r="K736" s="132">
        <v>-10000000</v>
      </c>
      <c r="L736" s="132">
        <v>-10000000</v>
      </c>
      <c r="M736" s="132">
        <v>-10000000</v>
      </c>
      <c r="N736" s="132">
        <v>-10000000</v>
      </c>
      <c r="O736" s="132">
        <v>-10000000</v>
      </c>
      <c r="P736" s="132">
        <v>-10000000</v>
      </c>
      <c r="Q736" s="132">
        <v>-10000000</v>
      </c>
      <c r="R736" s="127">
        <v>-10000000</v>
      </c>
    </row>
    <row r="737" spans="1:18" ht="13.5" thickBot="1" x14ac:dyDescent="0.25">
      <c r="A737" s="135" t="s">
        <v>232</v>
      </c>
      <c r="B737" s="134" t="s">
        <v>1014</v>
      </c>
      <c r="C737" s="134" t="s">
        <v>2078</v>
      </c>
      <c r="D737" s="130">
        <v>-20000000</v>
      </c>
      <c r="E737" s="130">
        <v>-20000000</v>
      </c>
      <c r="F737" s="130">
        <v>-20000000</v>
      </c>
      <c r="G737" s="130">
        <v>-20000000</v>
      </c>
      <c r="H737" s="130">
        <v>-20000000</v>
      </c>
      <c r="I737" s="130">
        <v>-20000000</v>
      </c>
      <c r="J737" s="130">
        <v>-20000000</v>
      </c>
      <c r="K737" s="130">
        <v>-20000000</v>
      </c>
      <c r="L737" s="130">
        <v>-20000000</v>
      </c>
      <c r="M737" s="130">
        <v>-20000000</v>
      </c>
      <c r="N737" s="130">
        <v>-20000000</v>
      </c>
      <c r="O737" s="130">
        <v>-20000000</v>
      </c>
      <c r="P737" s="130">
        <v>-20000000</v>
      </c>
      <c r="Q737" s="130">
        <v>-20000000</v>
      </c>
      <c r="R737" s="127">
        <v>-20000000</v>
      </c>
    </row>
    <row r="738" spans="1:18" ht="13.5" thickBot="1" x14ac:dyDescent="0.25">
      <c r="A738" s="135" t="s">
        <v>233</v>
      </c>
      <c r="B738" s="134" t="s">
        <v>1013</v>
      </c>
      <c r="C738" s="134" t="s">
        <v>2078</v>
      </c>
      <c r="D738" s="132">
        <v>-20000000</v>
      </c>
      <c r="E738" s="132">
        <v>-20000000</v>
      </c>
      <c r="F738" s="132">
        <v>-20000000</v>
      </c>
      <c r="G738" s="132">
        <v>-20000000</v>
      </c>
      <c r="H738" s="132">
        <v>-20000000</v>
      </c>
      <c r="I738" s="132">
        <v>-20000000</v>
      </c>
      <c r="J738" s="132">
        <v>-20000000</v>
      </c>
      <c r="K738" s="132">
        <v>-20000000</v>
      </c>
      <c r="L738" s="132">
        <v>-20000000</v>
      </c>
      <c r="M738" s="132">
        <v>-20000000</v>
      </c>
      <c r="N738" s="132">
        <v>-20000000</v>
      </c>
      <c r="O738" s="132">
        <v>-20000000</v>
      </c>
      <c r="P738" s="132">
        <v>-20000000</v>
      </c>
      <c r="Q738" s="132">
        <v>-20000000</v>
      </c>
      <c r="R738" s="127">
        <v>-20000000</v>
      </c>
    </row>
    <row r="739" spans="1:18" ht="13.5" thickBot="1" x14ac:dyDescent="0.25">
      <c r="A739" s="135" t="s">
        <v>234</v>
      </c>
      <c r="B739" s="134" t="s">
        <v>1012</v>
      </c>
      <c r="C739" s="134" t="s">
        <v>2078</v>
      </c>
      <c r="D739" s="130">
        <v>-19700000</v>
      </c>
      <c r="E739" s="130">
        <v>-19700000</v>
      </c>
      <c r="F739" s="130">
        <v>-19700000</v>
      </c>
      <c r="G739" s="130">
        <v>-19700000</v>
      </c>
      <c r="H739" s="130">
        <v>-19700000</v>
      </c>
      <c r="I739" s="130">
        <v>-19700000</v>
      </c>
      <c r="J739" s="130">
        <v>-19700000</v>
      </c>
      <c r="K739" s="130">
        <v>-19700000</v>
      </c>
      <c r="L739" s="130">
        <v>-19700000</v>
      </c>
      <c r="M739" s="130">
        <v>-19700000</v>
      </c>
      <c r="N739" s="130">
        <v>-19700000</v>
      </c>
      <c r="O739" s="130">
        <v>-19700000</v>
      </c>
      <c r="P739" s="130">
        <v>-19700000</v>
      </c>
      <c r="Q739" s="130">
        <v>-19700000</v>
      </c>
      <c r="R739" s="127">
        <v>-19700000</v>
      </c>
    </row>
    <row r="740" spans="1:18" ht="13.5" thickBot="1" x14ac:dyDescent="0.25">
      <c r="A740" s="135" t="s">
        <v>235</v>
      </c>
      <c r="B740" s="134" t="s">
        <v>1011</v>
      </c>
      <c r="C740" s="134" t="s">
        <v>2078</v>
      </c>
      <c r="D740" s="132">
        <v>0</v>
      </c>
      <c r="E740" s="164"/>
      <c r="F740" s="164"/>
      <c r="G740" s="164"/>
      <c r="H740" s="164"/>
      <c r="I740" s="164"/>
      <c r="J740" s="164"/>
      <c r="K740" s="164"/>
      <c r="L740" s="164"/>
      <c r="M740" s="164"/>
      <c r="N740" s="164"/>
      <c r="O740" s="164"/>
      <c r="P740" s="164"/>
      <c r="Q740" s="164"/>
      <c r="R740" s="127">
        <v>0</v>
      </c>
    </row>
    <row r="741" spans="1:18" ht="13.5" thickBot="1" x14ac:dyDescent="0.25">
      <c r="A741" s="135" t="s">
        <v>236</v>
      </c>
      <c r="B741" s="134" t="s">
        <v>1010</v>
      </c>
      <c r="C741" s="134" t="s">
        <v>2078</v>
      </c>
      <c r="D741" s="130">
        <v>-10000000</v>
      </c>
      <c r="E741" s="130">
        <v>-10000000</v>
      </c>
      <c r="F741" s="130">
        <v>-10000000</v>
      </c>
      <c r="G741" s="130">
        <v>-10000000</v>
      </c>
      <c r="H741" s="130">
        <v>-10000000</v>
      </c>
      <c r="I741" s="130">
        <v>-10000000</v>
      </c>
      <c r="J741" s="130">
        <v>-10000000</v>
      </c>
      <c r="K741" s="130">
        <v>-10000000</v>
      </c>
      <c r="L741" s="130">
        <v>-10000000</v>
      </c>
      <c r="M741" s="130">
        <v>-10000000</v>
      </c>
      <c r="N741" s="130">
        <v>-10000000</v>
      </c>
      <c r="O741" s="130">
        <v>-10000000</v>
      </c>
      <c r="P741" s="130">
        <v>-10000000</v>
      </c>
      <c r="Q741" s="130">
        <v>-10000000</v>
      </c>
      <c r="R741" s="127">
        <v>-10000000</v>
      </c>
    </row>
    <row r="742" spans="1:18" ht="13.5" thickBot="1" x14ac:dyDescent="0.25">
      <c r="A742" s="135" t="s">
        <v>237</v>
      </c>
      <c r="B742" s="134" t="s">
        <v>1009</v>
      </c>
      <c r="C742" s="134" t="s">
        <v>2078</v>
      </c>
      <c r="D742" s="132">
        <v>-20000000</v>
      </c>
      <c r="E742" s="132">
        <v>-20000000</v>
      </c>
      <c r="F742" s="132">
        <v>-20000000</v>
      </c>
      <c r="G742" s="132">
        <v>-20000000</v>
      </c>
      <c r="H742" s="132">
        <v>-20000000</v>
      </c>
      <c r="I742" s="132">
        <v>-20000000</v>
      </c>
      <c r="J742" s="132">
        <v>-20000000</v>
      </c>
      <c r="K742" s="132">
        <v>-20000000</v>
      </c>
      <c r="L742" s="132">
        <v>-20000000</v>
      </c>
      <c r="M742" s="132">
        <v>-20000000</v>
      </c>
      <c r="N742" s="132">
        <v>-20000000</v>
      </c>
      <c r="O742" s="132">
        <v>-20000000</v>
      </c>
      <c r="P742" s="132">
        <v>-20000000</v>
      </c>
      <c r="Q742" s="132">
        <v>0</v>
      </c>
      <c r="R742" s="127">
        <v>0</v>
      </c>
    </row>
    <row r="743" spans="1:18" ht="13.5" thickBot="1" x14ac:dyDescent="0.25">
      <c r="A743" s="135" t="s">
        <v>238</v>
      </c>
      <c r="B743" s="134" t="s">
        <v>1008</v>
      </c>
      <c r="C743" s="134" t="s">
        <v>2078</v>
      </c>
      <c r="D743" s="130">
        <v>-20000000</v>
      </c>
      <c r="E743" s="130">
        <v>-20000000</v>
      </c>
      <c r="F743" s="130">
        <v>-20000000</v>
      </c>
      <c r="G743" s="130">
        <v>-20000000</v>
      </c>
      <c r="H743" s="130">
        <v>-20000000</v>
      </c>
      <c r="I743" s="130">
        <v>-20000000</v>
      </c>
      <c r="J743" s="130">
        <v>-20000000</v>
      </c>
      <c r="K743" s="130">
        <v>-20000000</v>
      </c>
      <c r="L743" s="130">
        <v>-20000000</v>
      </c>
      <c r="M743" s="130">
        <v>-20000000</v>
      </c>
      <c r="N743" s="130">
        <v>-20000000</v>
      </c>
      <c r="O743" s="130">
        <v>-20000000</v>
      </c>
      <c r="P743" s="130">
        <v>-20000000</v>
      </c>
      <c r="Q743" s="130">
        <v>-20000000</v>
      </c>
      <c r="R743" s="127">
        <v>-20000000</v>
      </c>
    </row>
    <row r="744" spans="1:18" ht="13.5" thickBot="1" x14ac:dyDescent="0.25">
      <c r="A744" s="135" t="s">
        <v>239</v>
      </c>
      <c r="B744" s="134" t="s">
        <v>1007</v>
      </c>
      <c r="C744" s="134" t="s">
        <v>2078</v>
      </c>
      <c r="D744" s="132">
        <v>-10000000</v>
      </c>
      <c r="E744" s="132">
        <v>-10000000</v>
      </c>
      <c r="F744" s="132">
        <v>-10000000</v>
      </c>
      <c r="G744" s="132">
        <v>-10000000</v>
      </c>
      <c r="H744" s="132">
        <v>-10000000</v>
      </c>
      <c r="I744" s="132">
        <v>-10000000</v>
      </c>
      <c r="J744" s="132">
        <v>-10000000</v>
      </c>
      <c r="K744" s="132">
        <v>-10000000</v>
      </c>
      <c r="L744" s="132">
        <v>-10000000</v>
      </c>
      <c r="M744" s="132">
        <v>-10000000</v>
      </c>
      <c r="N744" s="132">
        <v>-10000000</v>
      </c>
      <c r="O744" s="132">
        <v>-10000000</v>
      </c>
      <c r="P744" s="132">
        <v>-10000000</v>
      </c>
      <c r="Q744" s="132">
        <v>-10000000</v>
      </c>
      <c r="R744" s="127">
        <v>-10000000</v>
      </c>
    </row>
    <row r="745" spans="1:18" ht="13.5" thickBot="1" x14ac:dyDescent="0.25">
      <c r="A745" s="135" t="s">
        <v>240</v>
      </c>
      <c r="B745" s="134" t="s">
        <v>1006</v>
      </c>
      <c r="C745" s="134" t="s">
        <v>2078</v>
      </c>
      <c r="D745" s="130">
        <v>-20000000</v>
      </c>
      <c r="E745" s="130">
        <v>-20000000</v>
      </c>
      <c r="F745" s="130">
        <v>-20000000</v>
      </c>
      <c r="G745" s="130">
        <v>-20000000</v>
      </c>
      <c r="H745" s="130">
        <v>-20000000</v>
      </c>
      <c r="I745" s="130">
        <v>-20000000</v>
      </c>
      <c r="J745" s="130">
        <v>-20000000</v>
      </c>
      <c r="K745" s="130">
        <v>-20000000</v>
      </c>
      <c r="L745" s="130">
        <v>-20000000</v>
      </c>
      <c r="M745" s="130">
        <v>-20000000</v>
      </c>
      <c r="N745" s="130">
        <v>-20000000</v>
      </c>
      <c r="O745" s="130">
        <v>-20000000</v>
      </c>
      <c r="P745" s="130">
        <v>-20000000</v>
      </c>
      <c r="Q745" s="130">
        <v>-20000000</v>
      </c>
      <c r="R745" s="127">
        <v>-20000000</v>
      </c>
    </row>
    <row r="746" spans="1:18" ht="13.5" thickBot="1" x14ac:dyDescent="0.25">
      <c r="A746" s="135" t="s">
        <v>241</v>
      </c>
      <c r="B746" s="134" t="s">
        <v>1005</v>
      </c>
      <c r="C746" s="134" t="s">
        <v>2078</v>
      </c>
      <c r="D746" s="132">
        <v>-30000000</v>
      </c>
      <c r="E746" s="132">
        <v>-30000000</v>
      </c>
      <c r="F746" s="132">
        <v>-30000000</v>
      </c>
      <c r="G746" s="132">
        <v>-30000000</v>
      </c>
      <c r="H746" s="132">
        <v>-30000000</v>
      </c>
      <c r="I746" s="132">
        <v>-30000000</v>
      </c>
      <c r="J746" s="132">
        <v>-30000000</v>
      </c>
      <c r="K746" s="132">
        <v>-30000000</v>
      </c>
      <c r="L746" s="132">
        <v>-30000000</v>
      </c>
      <c r="M746" s="132">
        <v>-30000000</v>
      </c>
      <c r="N746" s="132">
        <v>-30000000</v>
      </c>
      <c r="O746" s="132">
        <v>-30000000</v>
      </c>
      <c r="P746" s="132">
        <v>-30000000</v>
      </c>
      <c r="Q746" s="132">
        <v>-30000000</v>
      </c>
      <c r="R746" s="127">
        <v>-30000000</v>
      </c>
    </row>
    <row r="747" spans="1:18" ht="13.5" thickBot="1" x14ac:dyDescent="0.25">
      <c r="A747" s="135" t="s">
        <v>242</v>
      </c>
      <c r="B747" s="134" t="s">
        <v>1004</v>
      </c>
      <c r="C747" s="134" t="s">
        <v>2078</v>
      </c>
      <c r="D747" s="130">
        <v>-40000000</v>
      </c>
      <c r="E747" s="130">
        <v>-40000000</v>
      </c>
      <c r="F747" s="130">
        <v>-40000000</v>
      </c>
      <c r="G747" s="130">
        <v>-40000000</v>
      </c>
      <c r="H747" s="130">
        <v>-40000000</v>
      </c>
      <c r="I747" s="130">
        <v>-40000000</v>
      </c>
      <c r="J747" s="130">
        <v>-40000000</v>
      </c>
      <c r="K747" s="130">
        <v>-40000000</v>
      </c>
      <c r="L747" s="130">
        <v>-40000000</v>
      </c>
      <c r="M747" s="130">
        <v>-40000000</v>
      </c>
      <c r="N747" s="130">
        <v>-40000000</v>
      </c>
      <c r="O747" s="130">
        <v>-40000000</v>
      </c>
      <c r="P747" s="130">
        <v>-40000000</v>
      </c>
      <c r="Q747" s="130">
        <v>-40000000</v>
      </c>
      <c r="R747" s="127">
        <v>-40000000</v>
      </c>
    </row>
    <row r="748" spans="1:18" ht="13.5" thickBot="1" x14ac:dyDescent="0.25">
      <c r="A748" s="135" t="s">
        <v>243</v>
      </c>
      <c r="B748" s="134" t="s">
        <v>1003</v>
      </c>
      <c r="C748" s="134" t="s">
        <v>2078</v>
      </c>
      <c r="D748" s="132">
        <v>-40000000</v>
      </c>
      <c r="E748" s="132">
        <v>-40000000</v>
      </c>
      <c r="F748" s="132">
        <v>-40000000</v>
      </c>
      <c r="G748" s="132">
        <v>-40000000</v>
      </c>
      <c r="H748" s="132">
        <v>-40000000</v>
      </c>
      <c r="I748" s="132">
        <v>-40000000</v>
      </c>
      <c r="J748" s="132">
        <v>-40000000</v>
      </c>
      <c r="K748" s="132">
        <v>-40000000</v>
      </c>
      <c r="L748" s="132">
        <v>-40000000</v>
      </c>
      <c r="M748" s="132">
        <v>-40000000</v>
      </c>
      <c r="N748" s="132">
        <v>-40000000</v>
      </c>
      <c r="O748" s="132">
        <v>-40000000</v>
      </c>
      <c r="P748" s="132">
        <v>-40000000</v>
      </c>
      <c r="Q748" s="132">
        <v>-40000000</v>
      </c>
      <c r="R748" s="127">
        <v>-40000000</v>
      </c>
    </row>
    <row r="749" spans="1:18" ht="13.5" thickBot="1" x14ac:dyDescent="0.25">
      <c r="A749" s="135" t="s">
        <v>244</v>
      </c>
      <c r="B749" s="134" t="s">
        <v>1002</v>
      </c>
      <c r="C749" s="134" t="s">
        <v>2078</v>
      </c>
      <c r="D749" s="130">
        <v>0</v>
      </c>
      <c r="E749" s="130">
        <v>0</v>
      </c>
      <c r="F749" s="130">
        <v>0</v>
      </c>
      <c r="G749" s="130">
        <v>0</v>
      </c>
      <c r="H749" s="130">
        <v>0</v>
      </c>
      <c r="I749" s="130">
        <v>0</v>
      </c>
      <c r="J749" s="130">
        <v>0</v>
      </c>
      <c r="K749" s="130">
        <v>0</v>
      </c>
      <c r="L749" s="130">
        <v>0</v>
      </c>
      <c r="M749" s="130">
        <v>0</v>
      </c>
      <c r="N749" s="130">
        <v>0</v>
      </c>
      <c r="O749" s="130">
        <v>0</v>
      </c>
      <c r="P749" s="130">
        <v>0</v>
      </c>
      <c r="Q749" s="130">
        <v>0</v>
      </c>
      <c r="R749" s="127">
        <v>0</v>
      </c>
    </row>
    <row r="750" spans="1:18" ht="13.5" thickBot="1" x14ac:dyDescent="0.25">
      <c r="A750" s="135" t="s">
        <v>245</v>
      </c>
      <c r="B750" s="134" t="s">
        <v>1001</v>
      </c>
      <c r="C750" s="134" t="s">
        <v>2078</v>
      </c>
      <c r="D750" s="132">
        <v>-10000000</v>
      </c>
      <c r="E750" s="132">
        <v>-10000000</v>
      </c>
      <c r="F750" s="132">
        <v>-10000000</v>
      </c>
      <c r="G750" s="132">
        <v>-10000000</v>
      </c>
      <c r="H750" s="132">
        <v>-10000000</v>
      </c>
      <c r="I750" s="132">
        <v>-10000000</v>
      </c>
      <c r="J750" s="132">
        <v>-10000000</v>
      </c>
      <c r="K750" s="132">
        <v>-10000000</v>
      </c>
      <c r="L750" s="132">
        <v>-10000000</v>
      </c>
      <c r="M750" s="132">
        <v>-10000000</v>
      </c>
      <c r="N750" s="132">
        <v>-10000000</v>
      </c>
      <c r="O750" s="132">
        <v>-10000000</v>
      </c>
      <c r="P750" s="132">
        <v>-10000000</v>
      </c>
      <c r="Q750" s="132">
        <v>-10000000</v>
      </c>
      <c r="R750" s="127">
        <v>-10000000</v>
      </c>
    </row>
    <row r="751" spans="1:18" ht="13.5" thickBot="1" x14ac:dyDescent="0.25">
      <c r="A751" s="135" t="s">
        <v>247</v>
      </c>
      <c r="B751" s="134" t="s">
        <v>1000</v>
      </c>
      <c r="C751" s="134" t="s">
        <v>2078</v>
      </c>
      <c r="D751" s="130">
        <v>-75000000</v>
      </c>
      <c r="E751" s="130">
        <v>-75000000</v>
      </c>
      <c r="F751" s="130">
        <v>-75000000</v>
      </c>
      <c r="G751" s="130">
        <v>-75000000</v>
      </c>
      <c r="H751" s="130">
        <v>-75000000</v>
      </c>
      <c r="I751" s="130">
        <v>-75000000</v>
      </c>
      <c r="J751" s="130">
        <v>-75000000</v>
      </c>
      <c r="K751" s="130">
        <v>-75000000</v>
      </c>
      <c r="L751" s="130">
        <v>-75000000</v>
      </c>
      <c r="M751" s="130">
        <v>-75000000</v>
      </c>
      <c r="N751" s="130">
        <v>-75000000</v>
      </c>
      <c r="O751" s="130">
        <v>-75000000</v>
      </c>
      <c r="P751" s="130">
        <v>-75000000</v>
      </c>
      <c r="Q751" s="130">
        <v>-75000000</v>
      </c>
      <c r="R751" s="127">
        <v>-75000000</v>
      </c>
    </row>
    <row r="752" spans="1:18" ht="13.5" thickBot="1" x14ac:dyDescent="0.25">
      <c r="A752" s="135" t="s">
        <v>248</v>
      </c>
      <c r="B752" s="134" t="s">
        <v>999</v>
      </c>
      <c r="C752" s="134" t="s">
        <v>2078</v>
      </c>
      <c r="D752" s="132">
        <v>-50000000</v>
      </c>
      <c r="E752" s="132">
        <v>-50000000</v>
      </c>
      <c r="F752" s="132">
        <v>-50000000</v>
      </c>
      <c r="G752" s="132">
        <v>-50000000</v>
      </c>
      <c r="H752" s="132">
        <v>-50000000</v>
      </c>
      <c r="I752" s="132">
        <v>-50000000</v>
      </c>
      <c r="J752" s="132">
        <v>-50000000</v>
      </c>
      <c r="K752" s="132">
        <v>-50000000</v>
      </c>
      <c r="L752" s="132">
        <v>-50000000</v>
      </c>
      <c r="M752" s="132">
        <v>-50000000</v>
      </c>
      <c r="N752" s="132">
        <v>-50000000</v>
      </c>
      <c r="O752" s="132">
        <v>-50000000</v>
      </c>
      <c r="P752" s="132">
        <v>-50000000</v>
      </c>
      <c r="Q752" s="132">
        <v>-50000000</v>
      </c>
      <c r="R752" s="127">
        <v>-50000000</v>
      </c>
    </row>
    <row r="753" spans="1:18" ht="13.5" thickBot="1" x14ac:dyDescent="0.25">
      <c r="A753" s="135" t="s">
        <v>1296</v>
      </c>
      <c r="B753" s="134" t="s">
        <v>1498</v>
      </c>
      <c r="C753" s="134" t="s">
        <v>2078</v>
      </c>
      <c r="D753" s="130">
        <v>-50000000</v>
      </c>
      <c r="E753" s="130">
        <v>-50000000</v>
      </c>
      <c r="F753" s="130">
        <v>-50000000</v>
      </c>
      <c r="G753" s="130">
        <v>-50000000</v>
      </c>
      <c r="H753" s="130">
        <v>-50000000</v>
      </c>
      <c r="I753" s="130">
        <v>-50000000</v>
      </c>
      <c r="J753" s="130">
        <v>-50000000</v>
      </c>
      <c r="K753" s="130">
        <v>-50000000</v>
      </c>
      <c r="L753" s="130">
        <v>-50000000</v>
      </c>
      <c r="M753" s="130">
        <v>-50000000</v>
      </c>
      <c r="N753" s="130">
        <v>-50000000</v>
      </c>
      <c r="O753" s="130">
        <v>-50000000</v>
      </c>
      <c r="P753" s="130">
        <v>-50000000</v>
      </c>
      <c r="Q753" s="130">
        <v>-50000000</v>
      </c>
      <c r="R753" s="127">
        <v>-50000000</v>
      </c>
    </row>
    <row r="754" spans="1:18" ht="13.5" thickBot="1" x14ac:dyDescent="0.25">
      <c r="A754" s="135" t="s">
        <v>1299</v>
      </c>
      <c r="B754" s="134" t="s">
        <v>1499</v>
      </c>
      <c r="C754" s="134" t="s">
        <v>2078</v>
      </c>
      <c r="D754" s="132">
        <v>-50000000</v>
      </c>
      <c r="E754" s="132">
        <v>-50000000</v>
      </c>
      <c r="F754" s="132">
        <v>-50000000</v>
      </c>
      <c r="G754" s="132">
        <v>-50000000</v>
      </c>
      <c r="H754" s="132">
        <v>-50000000</v>
      </c>
      <c r="I754" s="132">
        <v>-50000000</v>
      </c>
      <c r="J754" s="132">
        <v>-50000000</v>
      </c>
      <c r="K754" s="132">
        <v>-50000000</v>
      </c>
      <c r="L754" s="132">
        <v>-50000000</v>
      </c>
      <c r="M754" s="132">
        <v>-50000000</v>
      </c>
      <c r="N754" s="132">
        <v>-50000000</v>
      </c>
      <c r="O754" s="132">
        <v>-50000000</v>
      </c>
      <c r="P754" s="132">
        <v>-50000000</v>
      </c>
      <c r="Q754" s="132">
        <v>-50000000</v>
      </c>
      <c r="R754" s="127">
        <v>-50000000</v>
      </c>
    </row>
    <row r="755" spans="1:18" ht="13.5" thickBot="1" x14ac:dyDescent="0.25">
      <c r="A755" s="135" t="s">
        <v>1500</v>
      </c>
      <c r="B755" s="134" t="s">
        <v>1501</v>
      </c>
      <c r="C755" s="134" t="s">
        <v>2078</v>
      </c>
      <c r="D755" s="130">
        <v>0</v>
      </c>
      <c r="E755" s="163"/>
      <c r="F755" s="163"/>
      <c r="G755" s="163"/>
      <c r="H755" s="163"/>
      <c r="I755" s="163"/>
      <c r="J755" s="163"/>
      <c r="K755" s="163"/>
      <c r="L755" s="163"/>
      <c r="M755" s="163"/>
      <c r="N755" s="163"/>
      <c r="O755" s="163"/>
      <c r="P755" s="163"/>
      <c r="Q755" s="163"/>
      <c r="R755" s="127">
        <v>0</v>
      </c>
    </row>
    <row r="756" spans="1:18" ht="13.5" thickBot="1" x14ac:dyDescent="0.25">
      <c r="A756" s="135" t="s">
        <v>1502</v>
      </c>
      <c r="B756" s="134" t="s">
        <v>1503</v>
      </c>
      <c r="C756" s="134" t="s">
        <v>2078</v>
      </c>
      <c r="D756" s="132">
        <v>-35000000</v>
      </c>
      <c r="E756" s="132">
        <v>-35000000</v>
      </c>
      <c r="F756" s="132">
        <v>-35000000</v>
      </c>
      <c r="G756" s="132">
        <v>-35000000</v>
      </c>
      <c r="H756" s="132">
        <v>-35000000</v>
      </c>
      <c r="I756" s="132">
        <v>-35000000</v>
      </c>
      <c r="J756" s="132">
        <v>-35000000</v>
      </c>
      <c r="K756" s="132">
        <v>-35000000</v>
      </c>
      <c r="L756" s="132">
        <v>-35000000</v>
      </c>
      <c r="M756" s="132">
        <v>-35000000</v>
      </c>
      <c r="N756" s="132">
        <v>-35000000</v>
      </c>
      <c r="O756" s="132">
        <v>-35000000</v>
      </c>
      <c r="P756" s="132">
        <v>-35000000</v>
      </c>
      <c r="Q756" s="132">
        <v>-35000000</v>
      </c>
      <c r="R756" s="127">
        <v>-35000000</v>
      </c>
    </row>
    <row r="757" spans="1:18" ht="13.5" thickBot="1" x14ac:dyDescent="0.25">
      <c r="A757" s="135" t="s">
        <v>1504</v>
      </c>
      <c r="B757" s="134" t="s">
        <v>1505</v>
      </c>
      <c r="C757" s="134" t="s">
        <v>2078</v>
      </c>
      <c r="D757" s="130">
        <v>-40000000</v>
      </c>
      <c r="E757" s="130">
        <v>-40000000</v>
      </c>
      <c r="F757" s="130">
        <v>-40000000</v>
      </c>
      <c r="G757" s="130">
        <v>-40000000</v>
      </c>
      <c r="H757" s="130">
        <v>-40000000</v>
      </c>
      <c r="I757" s="130">
        <v>-40000000</v>
      </c>
      <c r="J757" s="130">
        <v>-40000000</v>
      </c>
      <c r="K757" s="130">
        <v>-40000000</v>
      </c>
      <c r="L757" s="130">
        <v>-40000000</v>
      </c>
      <c r="M757" s="130">
        <v>-40000000</v>
      </c>
      <c r="N757" s="130">
        <v>-40000000</v>
      </c>
      <c r="O757" s="130">
        <v>-40000000</v>
      </c>
      <c r="P757" s="130">
        <v>-40000000</v>
      </c>
      <c r="Q757" s="130">
        <v>-40000000</v>
      </c>
      <c r="R757" s="127">
        <v>-40000000</v>
      </c>
    </row>
    <row r="758" spans="1:18" ht="13.5" thickBot="1" x14ac:dyDescent="0.25">
      <c r="A758" s="135" t="s">
        <v>2041</v>
      </c>
      <c r="B758" s="134" t="s">
        <v>2042</v>
      </c>
      <c r="C758" s="134" t="s">
        <v>2078</v>
      </c>
      <c r="D758" s="132">
        <v>-25000000</v>
      </c>
      <c r="E758" s="132">
        <v>-25000000</v>
      </c>
      <c r="F758" s="132">
        <v>-25000000</v>
      </c>
      <c r="G758" s="132">
        <v>-25000000</v>
      </c>
      <c r="H758" s="132">
        <v>-25000000</v>
      </c>
      <c r="I758" s="132">
        <v>-25000000</v>
      </c>
      <c r="J758" s="132">
        <v>-25000000</v>
      </c>
      <c r="K758" s="132">
        <v>-25000000</v>
      </c>
      <c r="L758" s="132">
        <v>-25000000</v>
      </c>
      <c r="M758" s="132">
        <v>-25000000</v>
      </c>
      <c r="N758" s="132">
        <v>-25000000</v>
      </c>
      <c r="O758" s="132">
        <v>-25000000</v>
      </c>
      <c r="P758" s="132">
        <v>-25000000</v>
      </c>
      <c r="Q758" s="132">
        <v>-25000000</v>
      </c>
      <c r="R758" s="127">
        <v>-25000000</v>
      </c>
    </row>
    <row r="759" spans="1:18" ht="13.5" thickBot="1" x14ac:dyDescent="0.25">
      <c r="A759" s="135" t="s">
        <v>2043</v>
      </c>
      <c r="B759" s="134" t="s">
        <v>2044</v>
      </c>
      <c r="C759" s="134" t="s">
        <v>2078</v>
      </c>
      <c r="D759" s="130">
        <v>-75000000</v>
      </c>
      <c r="E759" s="130">
        <v>-75000000</v>
      </c>
      <c r="F759" s="130">
        <v>-75000000</v>
      </c>
      <c r="G759" s="130">
        <v>-75000000</v>
      </c>
      <c r="H759" s="130">
        <v>-75000000</v>
      </c>
      <c r="I759" s="130">
        <v>-75000000</v>
      </c>
      <c r="J759" s="130">
        <v>-75000000</v>
      </c>
      <c r="K759" s="130">
        <v>-75000000</v>
      </c>
      <c r="L759" s="130">
        <v>-75000000</v>
      </c>
      <c r="M759" s="130">
        <v>-75000000</v>
      </c>
      <c r="N759" s="130">
        <v>-75000000</v>
      </c>
      <c r="O759" s="130">
        <v>-75000000</v>
      </c>
      <c r="P759" s="130">
        <v>-75000000</v>
      </c>
      <c r="Q759" s="130">
        <v>-75000000</v>
      </c>
      <c r="R759" s="127">
        <v>-75000000</v>
      </c>
    </row>
    <row r="760" spans="1:18" ht="13.5" thickBot="1" x14ac:dyDescent="0.25">
      <c r="A760" s="135" t="s">
        <v>2181</v>
      </c>
      <c r="B760" s="134" t="s">
        <v>2182</v>
      </c>
      <c r="C760" s="134" t="s">
        <v>2078</v>
      </c>
      <c r="D760" s="132">
        <v>-50000000</v>
      </c>
      <c r="E760" s="132">
        <v>-50000000</v>
      </c>
      <c r="F760" s="132">
        <v>-50000000</v>
      </c>
      <c r="G760" s="132">
        <v>-50000000</v>
      </c>
      <c r="H760" s="132">
        <v>-50000000</v>
      </c>
      <c r="I760" s="132">
        <v>-50000000</v>
      </c>
      <c r="J760" s="132">
        <v>-50000000</v>
      </c>
      <c r="K760" s="132">
        <v>-50000000</v>
      </c>
      <c r="L760" s="132">
        <v>-50000000</v>
      </c>
      <c r="M760" s="132">
        <v>-50000000</v>
      </c>
      <c r="N760" s="132">
        <v>-50000000</v>
      </c>
      <c r="O760" s="132">
        <v>-50000000</v>
      </c>
      <c r="P760" s="132">
        <v>-50000000</v>
      </c>
      <c r="Q760" s="132">
        <v>-50000000</v>
      </c>
      <c r="R760" s="127">
        <v>-50000000</v>
      </c>
    </row>
    <row r="761" spans="1:18" ht="13.5" thickBot="1" x14ac:dyDescent="0.25">
      <c r="A761" s="135" t="s">
        <v>2224</v>
      </c>
      <c r="B761" s="134" t="s">
        <v>2449</v>
      </c>
      <c r="C761" s="134" t="s">
        <v>2078</v>
      </c>
      <c r="D761" s="163"/>
      <c r="E761" s="130">
        <v>0</v>
      </c>
      <c r="F761" s="130">
        <v>0</v>
      </c>
      <c r="G761" s="130">
        <v>0</v>
      </c>
      <c r="H761" s="130">
        <v>0</v>
      </c>
      <c r="I761" s="130">
        <v>0</v>
      </c>
      <c r="J761" s="130">
        <v>0</v>
      </c>
      <c r="K761" s="130">
        <v>-90000000</v>
      </c>
      <c r="L761" s="130">
        <v>-90000000</v>
      </c>
      <c r="M761" s="130">
        <v>-90000000</v>
      </c>
      <c r="N761" s="130">
        <v>-90000000</v>
      </c>
      <c r="O761" s="130">
        <v>-90000000</v>
      </c>
      <c r="P761" s="130">
        <v>-90000000</v>
      </c>
      <c r="Q761" s="130">
        <v>-90000000</v>
      </c>
      <c r="R761" s="127">
        <v>-90000000</v>
      </c>
    </row>
    <row r="762" spans="1:18" ht="13.5" thickBot="1" x14ac:dyDescent="0.25">
      <c r="A762" s="135" t="s">
        <v>2225</v>
      </c>
      <c r="B762" s="134" t="s">
        <v>2450</v>
      </c>
      <c r="C762" s="134" t="s">
        <v>2078</v>
      </c>
      <c r="D762" s="164"/>
      <c r="E762" s="132">
        <v>0</v>
      </c>
      <c r="F762" s="132">
        <v>0</v>
      </c>
      <c r="G762" s="132">
        <v>0</v>
      </c>
      <c r="H762" s="132">
        <v>0</v>
      </c>
      <c r="I762" s="132">
        <v>0</v>
      </c>
      <c r="J762" s="132">
        <v>0</v>
      </c>
      <c r="K762" s="132">
        <v>-50000000</v>
      </c>
      <c r="L762" s="132">
        <v>-50000000</v>
      </c>
      <c r="M762" s="132">
        <v>-50000000</v>
      </c>
      <c r="N762" s="132">
        <v>-50000000</v>
      </c>
      <c r="O762" s="132">
        <v>-50000000</v>
      </c>
      <c r="P762" s="132">
        <v>-50000000</v>
      </c>
      <c r="Q762" s="132">
        <v>-50000000</v>
      </c>
      <c r="R762" s="127">
        <v>-50000000</v>
      </c>
    </row>
    <row r="763" spans="1:18" ht="13.5" thickBot="1" x14ac:dyDescent="0.25">
      <c r="A763" s="131" t="s">
        <v>1506</v>
      </c>
      <c r="B763" s="162" t="s">
        <v>2451</v>
      </c>
      <c r="C763" s="141"/>
      <c r="D763" s="130">
        <v>-493495308.14999998</v>
      </c>
      <c r="E763" s="130">
        <v>-493495308.14999998</v>
      </c>
      <c r="F763" s="130">
        <v>-449081285.20999998</v>
      </c>
      <c r="G763" s="130">
        <v>-526000603.11000001</v>
      </c>
      <c r="H763" s="130">
        <v>-505475375.86000001</v>
      </c>
      <c r="I763" s="130">
        <v>-449896863.62</v>
      </c>
      <c r="J763" s="130">
        <v>-448796324.95999998</v>
      </c>
      <c r="K763" s="130">
        <v>-270176053.61000001</v>
      </c>
      <c r="L763" s="130">
        <v>-260800933.88999999</v>
      </c>
      <c r="M763" s="130">
        <v>-276018865.26999998</v>
      </c>
      <c r="N763" s="130">
        <v>-321671195.60000002</v>
      </c>
      <c r="O763" s="130">
        <v>-350268805.94</v>
      </c>
      <c r="P763" s="130">
        <v>-427676201.13</v>
      </c>
      <c r="Q763" s="130">
        <v>-413073695.29000002</v>
      </c>
      <c r="R763" s="127">
        <v>-413073695.29000002</v>
      </c>
    </row>
    <row r="764" spans="1:18" ht="13.5" thickBot="1" x14ac:dyDescent="0.25">
      <c r="A764" s="133" t="s">
        <v>1508</v>
      </c>
      <c r="B764" s="134" t="s">
        <v>2452</v>
      </c>
      <c r="C764" s="142"/>
      <c r="D764" s="164"/>
      <c r="E764" s="132">
        <v>0</v>
      </c>
      <c r="F764" s="132">
        <v>0</v>
      </c>
      <c r="G764" s="132">
        <v>0</v>
      </c>
      <c r="H764" s="132">
        <v>0</v>
      </c>
      <c r="I764" s="132">
        <v>0</v>
      </c>
      <c r="J764" s="132">
        <v>0</v>
      </c>
      <c r="K764" s="132">
        <v>-4140618.43</v>
      </c>
      <c r="L764" s="132">
        <v>0</v>
      </c>
      <c r="M764" s="132">
        <v>0</v>
      </c>
      <c r="N764" s="132">
        <v>-3075113.4</v>
      </c>
      <c r="O764" s="132">
        <v>0</v>
      </c>
      <c r="P764" s="132">
        <v>0</v>
      </c>
      <c r="Q764" s="132">
        <v>0</v>
      </c>
      <c r="R764" s="127">
        <v>0</v>
      </c>
    </row>
    <row r="765" spans="1:18" ht="13.5" thickBot="1" x14ac:dyDescent="0.25">
      <c r="A765" s="135" t="s">
        <v>2453</v>
      </c>
      <c r="B765" s="134" t="s">
        <v>2454</v>
      </c>
      <c r="C765" s="134" t="s">
        <v>2078</v>
      </c>
      <c r="D765" s="163"/>
      <c r="E765" s="130">
        <v>0</v>
      </c>
      <c r="F765" s="130">
        <v>0</v>
      </c>
      <c r="G765" s="130">
        <v>0</v>
      </c>
      <c r="H765" s="130">
        <v>0</v>
      </c>
      <c r="I765" s="130">
        <v>0</v>
      </c>
      <c r="J765" s="130">
        <v>0</v>
      </c>
      <c r="K765" s="130">
        <v>-4140618.43</v>
      </c>
      <c r="L765" s="130">
        <v>0</v>
      </c>
      <c r="M765" s="130">
        <v>0</v>
      </c>
      <c r="N765" s="130">
        <v>-3075113.4</v>
      </c>
      <c r="O765" s="130">
        <v>0</v>
      </c>
      <c r="P765" s="130">
        <v>0</v>
      </c>
      <c r="Q765" s="130">
        <v>0</v>
      </c>
      <c r="R765" s="127">
        <v>0</v>
      </c>
    </row>
    <row r="766" spans="1:18" ht="13.5" thickBot="1" x14ac:dyDescent="0.25">
      <c r="A766" s="133" t="s">
        <v>1507</v>
      </c>
      <c r="B766" s="134" t="s">
        <v>2455</v>
      </c>
      <c r="C766" s="142"/>
      <c r="D766" s="132">
        <v>-217500000.12</v>
      </c>
      <c r="E766" s="132">
        <v>-217500000.12</v>
      </c>
      <c r="F766" s="132">
        <v>-177500000.13999999</v>
      </c>
      <c r="G766" s="132">
        <v>-198000000.11000001</v>
      </c>
      <c r="H766" s="132">
        <v>-176299999.66</v>
      </c>
      <c r="I766" s="132">
        <v>-157700000</v>
      </c>
      <c r="J766" s="132">
        <v>-161900000</v>
      </c>
      <c r="K766" s="132">
        <v>0</v>
      </c>
      <c r="L766" s="132">
        <v>0</v>
      </c>
      <c r="M766" s="132">
        <v>-0.01</v>
      </c>
      <c r="N766" s="132">
        <v>-45500000.009999998</v>
      </c>
      <c r="O766" s="132">
        <v>-64900000</v>
      </c>
      <c r="P766" s="132">
        <v>-131300000</v>
      </c>
      <c r="Q766" s="132">
        <v>-105000000</v>
      </c>
      <c r="R766" s="127">
        <v>-105000000</v>
      </c>
    </row>
    <row r="767" spans="1:18" ht="13.5" thickBot="1" x14ac:dyDescent="0.25">
      <c r="A767" s="135" t="s">
        <v>249</v>
      </c>
      <c r="B767" s="134" t="s">
        <v>998</v>
      </c>
      <c r="C767" s="134" t="s">
        <v>2078</v>
      </c>
      <c r="D767" s="130">
        <v>-217500000.12</v>
      </c>
      <c r="E767" s="130">
        <v>-217500000.12</v>
      </c>
      <c r="F767" s="130">
        <v>-177500000.13999999</v>
      </c>
      <c r="G767" s="130">
        <v>-198000000.11000001</v>
      </c>
      <c r="H767" s="130">
        <v>-176299999.66</v>
      </c>
      <c r="I767" s="130">
        <v>-157700000</v>
      </c>
      <c r="J767" s="130">
        <v>-161900000</v>
      </c>
      <c r="K767" s="130">
        <v>0</v>
      </c>
      <c r="L767" s="130">
        <v>0</v>
      </c>
      <c r="M767" s="130">
        <v>-0.01</v>
      </c>
      <c r="N767" s="130">
        <v>-45500000.009999998</v>
      </c>
      <c r="O767" s="130">
        <v>-64900000</v>
      </c>
      <c r="P767" s="130">
        <v>-131300000</v>
      </c>
      <c r="Q767" s="130">
        <v>-105000000</v>
      </c>
      <c r="R767" s="127">
        <v>-105000000</v>
      </c>
    </row>
    <row r="768" spans="1:18" ht="13.5" thickBot="1" x14ac:dyDescent="0.25">
      <c r="A768" s="135" t="s">
        <v>2183</v>
      </c>
      <c r="B768" s="134" t="s">
        <v>2184</v>
      </c>
      <c r="C768" s="134" t="s">
        <v>2078</v>
      </c>
      <c r="D768" s="132">
        <v>0</v>
      </c>
      <c r="E768" s="164"/>
      <c r="F768" s="164"/>
      <c r="G768" s="164"/>
      <c r="H768" s="164"/>
      <c r="I768" s="164"/>
      <c r="J768" s="164"/>
      <c r="K768" s="164"/>
      <c r="L768" s="164"/>
      <c r="M768" s="164"/>
      <c r="N768" s="164"/>
      <c r="O768" s="164"/>
      <c r="P768" s="164"/>
      <c r="Q768" s="164"/>
      <c r="R768" s="127">
        <v>0</v>
      </c>
    </row>
    <row r="769" spans="1:18" ht="13.5" thickBot="1" x14ac:dyDescent="0.25">
      <c r="A769" s="133" t="s">
        <v>1508</v>
      </c>
      <c r="B769" s="134" t="s">
        <v>2456</v>
      </c>
      <c r="C769" s="142"/>
      <c r="D769" s="130">
        <v>-29989043</v>
      </c>
      <c r="E769" s="130">
        <v>-29989043</v>
      </c>
      <c r="F769" s="130">
        <v>-29989043</v>
      </c>
      <c r="G769" s="130">
        <v>-103992539</v>
      </c>
      <c r="H769" s="130">
        <v>-104084072</v>
      </c>
      <c r="I769" s="130">
        <v>-104084072</v>
      </c>
      <c r="J769" s="130">
        <v>-104084072</v>
      </c>
      <c r="K769" s="130">
        <v>-104358671</v>
      </c>
      <c r="L769" s="130">
        <v>-104358671</v>
      </c>
      <c r="M769" s="130">
        <v>-104358671</v>
      </c>
      <c r="N769" s="130">
        <v>-94633195</v>
      </c>
      <c r="O769" s="130">
        <v>-94633195</v>
      </c>
      <c r="P769" s="130">
        <v>-94633195</v>
      </c>
      <c r="Q769" s="130">
        <v>-74906526</v>
      </c>
      <c r="R769" s="127">
        <v>-74906526</v>
      </c>
    </row>
    <row r="770" spans="1:18" ht="13.5" thickBot="1" x14ac:dyDescent="0.25">
      <c r="A770" s="135" t="s">
        <v>119</v>
      </c>
      <c r="B770" s="134" t="s">
        <v>1161</v>
      </c>
      <c r="C770" s="134" t="s">
        <v>2078</v>
      </c>
      <c r="D770" s="132">
        <v>10957</v>
      </c>
      <c r="E770" s="132">
        <v>10957</v>
      </c>
      <c r="F770" s="132">
        <v>10957</v>
      </c>
      <c r="G770" s="132">
        <v>1007461</v>
      </c>
      <c r="H770" s="132">
        <v>915928</v>
      </c>
      <c r="I770" s="132">
        <v>915928</v>
      </c>
      <c r="J770" s="132">
        <v>915928</v>
      </c>
      <c r="K770" s="132">
        <v>641329</v>
      </c>
      <c r="L770" s="132">
        <v>641329</v>
      </c>
      <c r="M770" s="132">
        <v>641329</v>
      </c>
      <c r="N770" s="132">
        <v>366805</v>
      </c>
      <c r="O770" s="132">
        <v>366805</v>
      </c>
      <c r="P770" s="132">
        <v>366805</v>
      </c>
      <c r="Q770" s="132">
        <v>93474</v>
      </c>
      <c r="R770" s="127">
        <v>93474</v>
      </c>
    </row>
    <row r="771" spans="1:18" ht="13.5" thickBot="1" x14ac:dyDescent="0.25">
      <c r="A771" s="135" t="s">
        <v>227</v>
      </c>
      <c r="B771" s="134" t="s">
        <v>997</v>
      </c>
      <c r="C771" s="134" t="s">
        <v>2078</v>
      </c>
      <c r="D771" s="130">
        <v>-30000000</v>
      </c>
      <c r="E771" s="130">
        <v>-30000000</v>
      </c>
      <c r="F771" s="130">
        <v>-30000000</v>
      </c>
      <c r="G771" s="130">
        <v>-105000000</v>
      </c>
      <c r="H771" s="130">
        <v>-105000000</v>
      </c>
      <c r="I771" s="130">
        <v>-105000000</v>
      </c>
      <c r="J771" s="130">
        <v>-105000000</v>
      </c>
      <c r="K771" s="130">
        <v>-105000000</v>
      </c>
      <c r="L771" s="130">
        <v>-105000000</v>
      </c>
      <c r="M771" s="130">
        <v>-105000000</v>
      </c>
      <c r="N771" s="130">
        <v>-95000000</v>
      </c>
      <c r="O771" s="130">
        <v>-95000000</v>
      </c>
      <c r="P771" s="130">
        <v>-95000000</v>
      </c>
      <c r="Q771" s="130">
        <v>-75000000</v>
      </c>
      <c r="R771" s="127">
        <v>-75000000</v>
      </c>
    </row>
    <row r="772" spans="1:18" ht="13.5" thickBot="1" x14ac:dyDescent="0.25">
      <c r="A772" s="133" t="s">
        <v>1509</v>
      </c>
      <c r="B772" s="134" t="s">
        <v>2457</v>
      </c>
      <c r="C772" s="142"/>
      <c r="D772" s="132">
        <v>-114900020.19</v>
      </c>
      <c r="E772" s="132">
        <v>-114900020.19</v>
      </c>
      <c r="F772" s="132">
        <v>-125186280.34</v>
      </c>
      <c r="G772" s="132">
        <v>-109218958.59999999</v>
      </c>
      <c r="H772" s="132">
        <v>-102226805.22</v>
      </c>
      <c r="I772" s="132">
        <v>-77343797.579999998</v>
      </c>
      <c r="J772" s="132">
        <v>-86324053.200000003</v>
      </c>
      <c r="K772" s="132">
        <v>-74852306.519999996</v>
      </c>
      <c r="L772" s="132">
        <v>-76200226.849999994</v>
      </c>
      <c r="M772" s="132">
        <v>-88000647.390000001</v>
      </c>
      <c r="N772" s="132">
        <v>-75059838.189999998</v>
      </c>
      <c r="O772" s="132">
        <v>-83945136.159999996</v>
      </c>
      <c r="P772" s="132">
        <v>-106831730.34999999</v>
      </c>
      <c r="Q772" s="132">
        <v>-107918072.02</v>
      </c>
      <c r="R772" s="127">
        <v>-107918072.02</v>
      </c>
    </row>
    <row r="773" spans="1:18" ht="13.5" thickBot="1" x14ac:dyDescent="0.25">
      <c r="A773" s="135" t="s">
        <v>250</v>
      </c>
      <c r="B773" s="134" t="s">
        <v>996</v>
      </c>
      <c r="C773" s="134" t="s">
        <v>2078</v>
      </c>
      <c r="D773" s="130">
        <v>-14719161.369999999</v>
      </c>
      <c r="E773" s="130">
        <v>-14719161.369999999</v>
      </c>
      <c r="F773" s="130">
        <v>-12449676.439999999</v>
      </c>
      <c r="G773" s="130">
        <v>-15311607.93</v>
      </c>
      <c r="H773" s="130">
        <v>-15602412.039999999</v>
      </c>
      <c r="I773" s="130">
        <v>-15634926.9</v>
      </c>
      <c r="J773" s="130">
        <v>-18616516.390000001</v>
      </c>
      <c r="K773" s="130">
        <v>-22473769.77</v>
      </c>
      <c r="L773" s="130">
        <v>-14669312.720000001</v>
      </c>
      <c r="M773" s="130">
        <v>-14693596.189999999</v>
      </c>
      <c r="N773" s="130">
        <v>-16757125.310000001</v>
      </c>
      <c r="O773" s="130">
        <v>-18053162.43</v>
      </c>
      <c r="P773" s="130">
        <v>-21317194.809999999</v>
      </c>
      <c r="Q773" s="130">
        <v>-13805651.210000001</v>
      </c>
      <c r="R773" s="127">
        <v>-13805651.210000001</v>
      </c>
    </row>
    <row r="774" spans="1:18" ht="13.5" thickBot="1" x14ac:dyDescent="0.25">
      <c r="A774" s="135" t="s">
        <v>251</v>
      </c>
      <c r="B774" s="134" t="s">
        <v>995</v>
      </c>
      <c r="C774" s="134" t="s">
        <v>2078</v>
      </c>
      <c r="D774" s="132">
        <v>-9209723.9199999999</v>
      </c>
      <c r="E774" s="132">
        <v>-9209723.9199999999</v>
      </c>
      <c r="F774" s="132">
        <v>-39932656.909999996</v>
      </c>
      <c r="G774" s="132">
        <v>-9373632.0099999998</v>
      </c>
      <c r="H774" s="132">
        <v>-8697415.3800000008</v>
      </c>
      <c r="I774" s="132">
        <v>-36374206.310000002</v>
      </c>
      <c r="J774" s="132">
        <v>-23380305.149999999</v>
      </c>
      <c r="K774" s="132">
        <v>-8011817.2800000003</v>
      </c>
      <c r="L774" s="132">
        <v>-14387527.59</v>
      </c>
      <c r="M774" s="132">
        <v>-16012407.75</v>
      </c>
      <c r="N774" s="132">
        <v>-14790939.609999999</v>
      </c>
      <c r="O774" s="132">
        <v>-11508088.99</v>
      </c>
      <c r="P774" s="132">
        <v>-20013177.260000002</v>
      </c>
      <c r="Q774" s="132">
        <v>-15753941.220000001</v>
      </c>
      <c r="R774" s="127">
        <v>-15753941.220000001</v>
      </c>
    </row>
    <row r="775" spans="1:18" ht="13.5" thickBot="1" x14ac:dyDescent="0.25">
      <c r="A775" s="135" t="s">
        <v>252</v>
      </c>
      <c r="B775" s="134" t="s">
        <v>994</v>
      </c>
      <c r="C775" s="134" t="s">
        <v>2078</v>
      </c>
      <c r="D775" s="130">
        <v>0</v>
      </c>
      <c r="E775" s="130">
        <v>0</v>
      </c>
      <c r="F775" s="130">
        <v>0</v>
      </c>
      <c r="G775" s="130">
        <v>0</v>
      </c>
      <c r="H775" s="130">
        <v>0</v>
      </c>
      <c r="I775" s="130">
        <v>0</v>
      </c>
      <c r="J775" s="130">
        <v>0</v>
      </c>
      <c r="K775" s="130">
        <v>0</v>
      </c>
      <c r="L775" s="130">
        <v>0</v>
      </c>
      <c r="M775" s="130">
        <v>0</v>
      </c>
      <c r="N775" s="130">
        <v>0</v>
      </c>
      <c r="O775" s="130">
        <v>0</v>
      </c>
      <c r="P775" s="130">
        <v>0</v>
      </c>
      <c r="Q775" s="130">
        <v>0</v>
      </c>
      <c r="R775" s="127">
        <v>0</v>
      </c>
    </row>
    <row r="776" spans="1:18" ht="13.5" thickBot="1" x14ac:dyDescent="0.25">
      <c r="A776" s="135" t="s">
        <v>253</v>
      </c>
      <c r="B776" s="134" t="s">
        <v>993</v>
      </c>
      <c r="C776" s="134" t="s">
        <v>2078</v>
      </c>
      <c r="D776" s="132">
        <v>-6076883.2199999997</v>
      </c>
      <c r="E776" s="132">
        <v>-6076883.2199999997</v>
      </c>
      <c r="F776" s="132">
        <v>-3940038.09</v>
      </c>
      <c r="G776" s="132">
        <v>-13166782.84</v>
      </c>
      <c r="H776" s="132">
        <v>-6565799.4800000004</v>
      </c>
      <c r="I776" s="132">
        <v>19081924.890000001</v>
      </c>
      <c r="J776" s="132">
        <v>-5333457.0599999996</v>
      </c>
      <c r="K776" s="132">
        <v>-6129174.0499999998</v>
      </c>
      <c r="L776" s="132">
        <v>-6735431.1699999999</v>
      </c>
      <c r="M776" s="132">
        <v>-5906088.8300000001</v>
      </c>
      <c r="N776" s="132">
        <v>-5957017.4900000002</v>
      </c>
      <c r="O776" s="132">
        <v>-6426913.2999999998</v>
      </c>
      <c r="P776" s="132">
        <v>-8508201.2200000007</v>
      </c>
      <c r="Q776" s="132">
        <v>-4929631.78</v>
      </c>
      <c r="R776" s="127">
        <v>-4929631.78</v>
      </c>
    </row>
    <row r="777" spans="1:18" ht="13.5" thickBot="1" x14ac:dyDescent="0.25">
      <c r="A777" s="135" t="s">
        <v>254</v>
      </c>
      <c r="B777" s="134" t="s">
        <v>992</v>
      </c>
      <c r="C777" s="134" t="s">
        <v>2078</v>
      </c>
      <c r="D777" s="130">
        <v>0</v>
      </c>
      <c r="E777" s="130">
        <v>0</v>
      </c>
      <c r="F777" s="130">
        <v>0</v>
      </c>
      <c r="G777" s="130">
        <v>0</v>
      </c>
      <c r="H777" s="130">
        <v>0</v>
      </c>
      <c r="I777" s="130">
        <v>0</v>
      </c>
      <c r="J777" s="130">
        <v>0</v>
      </c>
      <c r="K777" s="130">
        <v>0</v>
      </c>
      <c r="L777" s="130">
        <v>0</v>
      </c>
      <c r="M777" s="130">
        <v>0</v>
      </c>
      <c r="N777" s="130">
        <v>0</v>
      </c>
      <c r="O777" s="130">
        <v>0</v>
      </c>
      <c r="P777" s="130">
        <v>0</v>
      </c>
      <c r="Q777" s="130">
        <v>0</v>
      </c>
      <c r="R777" s="127">
        <v>0</v>
      </c>
    </row>
    <row r="778" spans="1:18" ht="13.5" thickBot="1" x14ac:dyDescent="0.25">
      <c r="A778" s="135" t="s">
        <v>255</v>
      </c>
      <c r="B778" s="134" t="s">
        <v>991</v>
      </c>
      <c r="C778" s="134" t="s">
        <v>2078</v>
      </c>
      <c r="D778" s="132">
        <v>-1599543.23</v>
      </c>
      <c r="E778" s="132">
        <v>-1599543.23</v>
      </c>
      <c r="F778" s="132">
        <v>-2034682.83</v>
      </c>
      <c r="G778" s="132">
        <v>-5230894.63</v>
      </c>
      <c r="H778" s="132">
        <v>-2275833.33</v>
      </c>
      <c r="I778" s="132">
        <v>-2588748.46</v>
      </c>
      <c r="J778" s="132">
        <v>-3138585.8</v>
      </c>
      <c r="K778" s="132">
        <v>-1387368.45</v>
      </c>
      <c r="L778" s="132">
        <v>-1874618.73</v>
      </c>
      <c r="M778" s="132">
        <v>-2197643.5</v>
      </c>
      <c r="N778" s="132">
        <v>-2493474.9700000002</v>
      </c>
      <c r="O778" s="132">
        <v>-3081481.22</v>
      </c>
      <c r="P778" s="132">
        <v>-3345454.64</v>
      </c>
      <c r="Q778" s="132">
        <v>-1750703.81</v>
      </c>
      <c r="R778" s="127">
        <v>-1750703.81</v>
      </c>
    </row>
    <row r="779" spans="1:18" ht="13.5" thickBot="1" x14ac:dyDescent="0.25">
      <c r="A779" s="135" t="s">
        <v>256</v>
      </c>
      <c r="B779" s="134" t="s">
        <v>990</v>
      </c>
      <c r="C779" s="134" t="s">
        <v>2078</v>
      </c>
      <c r="D779" s="130">
        <v>-1103660.04</v>
      </c>
      <c r="E779" s="130">
        <v>-1103660.04</v>
      </c>
      <c r="F779" s="130">
        <v>-1147816.26</v>
      </c>
      <c r="G779" s="130">
        <v>-1693886.95</v>
      </c>
      <c r="H779" s="130">
        <v>0</v>
      </c>
      <c r="I779" s="130">
        <v>-3017.28</v>
      </c>
      <c r="J779" s="130">
        <v>0</v>
      </c>
      <c r="K779" s="130">
        <v>-1159634.8799999999</v>
      </c>
      <c r="L779" s="130">
        <v>-1137038.79</v>
      </c>
      <c r="M779" s="130">
        <v>0</v>
      </c>
      <c r="N779" s="130">
        <v>2141.5700000000002</v>
      </c>
      <c r="O779" s="130">
        <v>0</v>
      </c>
      <c r="P779" s="130">
        <v>0</v>
      </c>
      <c r="Q779" s="130">
        <v>-1180537.78</v>
      </c>
      <c r="R779" s="127">
        <v>-1180537.78</v>
      </c>
    </row>
    <row r="780" spans="1:18" ht="13.5" thickBot="1" x14ac:dyDescent="0.25">
      <c r="A780" s="135" t="s">
        <v>1510</v>
      </c>
      <c r="B780" s="134" t="s">
        <v>989</v>
      </c>
      <c r="C780" s="134" t="s">
        <v>2078</v>
      </c>
      <c r="D780" s="132">
        <v>-181400.75</v>
      </c>
      <c r="E780" s="132">
        <v>-181400.75</v>
      </c>
      <c r="F780" s="132">
        <v>-179440.25</v>
      </c>
      <c r="G780" s="132">
        <v>-177469.81</v>
      </c>
      <c r="H780" s="132">
        <v>-175489.4</v>
      </c>
      <c r="I780" s="132">
        <v>-173498.95</v>
      </c>
      <c r="J780" s="132">
        <v>-171498.42</v>
      </c>
      <c r="K780" s="132">
        <v>-169487.77</v>
      </c>
      <c r="L780" s="132">
        <v>-167466.93</v>
      </c>
      <c r="M780" s="132">
        <v>-165435.85</v>
      </c>
      <c r="N780" s="132">
        <v>-163394.49</v>
      </c>
      <c r="O780" s="132">
        <v>-161342.79</v>
      </c>
      <c r="P780" s="132">
        <v>-159280.70000000001</v>
      </c>
      <c r="Q780" s="132">
        <v>-157208.17000000001</v>
      </c>
      <c r="R780" s="127">
        <v>-157208.17000000001</v>
      </c>
    </row>
    <row r="781" spans="1:18" ht="13.5" thickBot="1" x14ac:dyDescent="0.25">
      <c r="A781" s="135" t="s">
        <v>1511</v>
      </c>
      <c r="B781" s="134" t="s">
        <v>988</v>
      </c>
      <c r="C781" s="134" t="s">
        <v>2078</v>
      </c>
      <c r="D781" s="130">
        <v>38000.78</v>
      </c>
      <c r="E781" s="130">
        <v>38000.78</v>
      </c>
      <c r="F781" s="130">
        <v>39589.870000000003</v>
      </c>
      <c r="G781" s="130">
        <v>41159.870000000003</v>
      </c>
      <c r="H781" s="130">
        <v>6034.26</v>
      </c>
      <c r="I781" s="130">
        <v>7719.68</v>
      </c>
      <c r="J781" s="130">
        <v>8699.68</v>
      </c>
      <c r="K781" s="130">
        <v>804.03</v>
      </c>
      <c r="L781" s="130">
        <v>-30918.16</v>
      </c>
      <c r="M781" s="130">
        <v>-19761.48</v>
      </c>
      <c r="N781" s="130">
        <v>-16610.63</v>
      </c>
      <c r="O781" s="130">
        <v>-14957.4</v>
      </c>
      <c r="P781" s="130">
        <v>-15017.36</v>
      </c>
      <c r="Q781" s="130">
        <v>-21995.5</v>
      </c>
      <c r="R781" s="127">
        <v>-21995.5</v>
      </c>
    </row>
    <row r="782" spans="1:18" ht="13.5" thickBot="1" x14ac:dyDescent="0.25">
      <c r="A782" s="135" t="s">
        <v>2045</v>
      </c>
      <c r="B782" s="134" t="s">
        <v>987</v>
      </c>
      <c r="C782" s="134" t="s">
        <v>2078</v>
      </c>
      <c r="D782" s="132">
        <v>0</v>
      </c>
      <c r="E782" s="132">
        <v>0</v>
      </c>
      <c r="F782" s="132">
        <v>0</v>
      </c>
      <c r="G782" s="132">
        <v>0</v>
      </c>
      <c r="H782" s="132">
        <v>0</v>
      </c>
      <c r="I782" s="132">
        <v>0</v>
      </c>
      <c r="J782" s="132">
        <v>0</v>
      </c>
      <c r="K782" s="132">
        <v>0</v>
      </c>
      <c r="L782" s="132">
        <v>0</v>
      </c>
      <c r="M782" s="132">
        <v>-129770</v>
      </c>
      <c r="N782" s="132">
        <v>-129770</v>
      </c>
      <c r="O782" s="132">
        <v>-129770</v>
      </c>
      <c r="P782" s="132">
        <v>-129770</v>
      </c>
      <c r="Q782" s="132">
        <v>-129770</v>
      </c>
      <c r="R782" s="127">
        <v>-129770</v>
      </c>
    </row>
    <row r="783" spans="1:18" ht="13.5" thickBot="1" x14ac:dyDescent="0.25">
      <c r="A783" s="135" t="s">
        <v>257</v>
      </c>
      <c r="B783" s="134" t="s">
        <v>986</v>
      </c>
      <c r="C783" s="134" t="s">
        <v>2078</v>
      </c>
      <c r="D783" s="130">
        <v>-888196</v>
      </c>
      <c r="E783" s="130">
        <v>-888196</v>
      </c>
      <c r="F783" s="130">
        <v>-888196</v>
      </c>
      <c r="G783" s="130">
        <v>-22549.16</v>
      </c>
      <c r="H783" s="130">
        <v>-195113</v>
      </c>
      <c r="I783" s="130">
        <v>-195113</v>
      </c>
      <c r="J783" s="130">
        <v>-195113</v>
      </c>
      <c r="K783" s="130">
        <v>-321238.5</v>
      </c>
      <c r="L783" s="130">
        <v>-321238.5</v>
      </c>
      <c r="M783" s="130">
        <v>-321238.5</v>
      </c>
      <c r="N783" s="130">
        <v>-789407.15</v>
      </c>
      <c r="O783" s="130">
        <v>-789407.15</v>
      </c>
      <c r="P783" s="130">
        <v>-789407.15</v>
      </c>
      <c r="Q783" s="130">
        <v>-1068571</v>
      </c>
      <c r="R783" s="127">
        <v>-1068571</v>
      </c>
    </row>
    <row r="784" spans="1:18" ht="13.5" thickBot="1" x14ac:dyDescent="0.25">
      <c r="A784" s="135" t="s">
        <v>258</v>
      </c>
      <c r="B784" s="134" t="s">
        <v>985</v>
      </c>
      <c r="C784" s="134" t="s">
        <v>2078</v>
      </c>
      <c r="D784" s="132">
        <v>-9059141</v>
      </c>
      <c r="E784" s="132">
        <v>-9059141</v>
      </c>
      <c r="F784" s="132">
        <v>-9059141</v>
      </c>
      <c r="G784" s="132">
        <v>-2315025</v>
      </c>
      <c r="H784" s="132">
        <v>-4159243</v>
      </c>
      <c r="I784" s="132">
        <v>-4161412.66</v>
      </c>
      <c r="J784" s="132">
        <v>-4161412.66</v>
      </c>
      <c r="K784" s="132">
        <v>-4917159.9800000004</v>
      </c>
      <c r="L784" s="132">
        <v>-4917159.9800000004</v>
      </c>
      <c r="M784" s="132">
        <v>-4917159.9800000004</v>
      </c>
      <c r="N784" s="132">
        <v>-6787142.7199999997</v>
      </c>
      <c r="O784" s="132">
        <v>-6787142.7199999997</v>
      </c>
      <c r="P784" s="132">
        <v>-6787142.7199999997</v>
      </c>
      <c r="Q784" s="132">
        <v>-11538601.810000001</v>
      </c>
      <c r="R784" s="127">
        <v>-11538601.810000001</v>
      </c>
    </row>
    <row r="785" spans="1:18" ht="13.5" thickBot="1" x14ac:dyDescent="0.25">
      <c r="A785" s="135" t="s">
        <v>1512</v>
      </c>
      <c r="B785" s="134" t="s">
        <v>984</v>
      </c>
      <c r="C785" s="134" t="s">
        <v>2078</v>
      </c>
      <c r="D785" s="130">
        <v>-127235.73</v>
      </c>
      <c r="E785" s="130">
        <v>-127235.73</v>
      </c>
      <c r="F785" s="130">
        <v>-20210.73</v>
      </c>
      <c r="G785" s="130">
        <v>-22484.83</v>
      </c>
      <c r="H785" s="130">
        <v>-19318.900000000001</v>
      </c>
      <c r="I785" s="130">
        <v>-19381.400000000001</v>
      </c>
      <c r="J785" s="130">
        <v>-19728.900000000001</v>
      </c>
      <c r="K785" s="130">
        <v>-120936.31</v>
      </c>
      <c r="L785" s="130">
        <v>-18989.560000000001</v>
      </c>
      <c r="M785" s="130">
        <v>-17799.98</v>
      </c>
      <c r="N785" s="130">
        <v>-16323.87</v>
      </c>
      <c r="O785" s="130">
        <v>-13262.8</v>
      </c>
      <c r="P785" s="130">
        <v>-16173.55</v>
      </c>
      <c r="Q785" s="130">
        <v>-560491.94999999995</v>
      </c>
      <c r="R785" s="127">
        <v>-560491.94999999995</v>
      </c>
    </row>
    <row r="786" spans="1:18" ht="13.5" thickBot="1" x14ac:dyDescent="0.25">
      <c r="A786" s="135" t="s">
        <v>259</v>
      </c>
      <c r="B786" s="134" t="s">
        <v>983</v>
      </c>
      <c r="C786" s="134" t="s">
        <v>2078</v>
      </c>
      <c r="D786" s="132">
        <v>-2263287.19</v>
      </c>
      <c r="E786" s="132">
        <v>-2263287.19</v>
      </c>
      <c r="F786" s="132">
        <v>-2277285.0099999998</v>
      </c>
      <c r="G786" s="132">
        <v>-2464433.75</v>
      </c>
      <c r="H786" s="132">
        <v>-2634082.15</v>
      </c>
      <c r="I786" s="132">
        <v>-2789956.03</v>
      </c>
      <c r="J786" s="132">
        <v>-2996813.59</v>
      </c>
      <c r="K786" s="132">
        <v>-2730228.7</v>
      </c>
      <c r="L786" s="132">
        <v>-2639107.77</v>
      </c>
      <c r="M786" s="132">
        <v>-2684234.2799999998</v>
      </c>
      <c r="N786" s="132">
        <v>-2478971.27</v>
      </c>
      <c r="O786" s="132">
        <v>-2684271.8199999998</v>
      </c>
      <c r="P786" s="132">
        <v>-2524399.12</v>
      </c>
      <c r="Q786" s="132">
        <v>-2247102.0299999998</v>
      </c>
      <c r="R786" s="127">
        <v>-2247102.0299999998</v>
      </c>
    </row>
    <row r="787" spans="1:18" ht="13.5" thickBot="1" x14ac:dyDescent="0.25">
      <c r="A787" s="135" t="s">
        <v>260</v>
      </c>
      <c r="B787" s="134" t="s">
        <v>982</v>
      </c>
      <c r="C787" s="134" t="s">
        <v>2078</v>
      </c>
      <c r="D787" s="130">
        <v>0</v>
      </c>
      <c r="E787" s="130">
        <v>0</v>
      </c>
      <c r="F787" s="130">
        <v>-4393746</v>
      </c>
      <c r="G787" s="130">
        <v>-7464951</v>
      </c>
      <c r="H787" s="130">
        <v>-8778193</v>
      </c>
      <c r="I787" s="130">
        <v>-8590965</v>
      </c>
      <c r="J787" s="130">
        <v>-6751102</v>
      </c>
      <c r="K787" s="130">
        <v>-4003276</v>
      </c>
      <c r="L787" s="130">
        <v>-762670</v>
      </c>
      <c r="M787" s="130">
        <v>2470450</v>
      </c>
      <c r="N787" s="130">
        <v>5329197</v>
      </c>
      <c r="O787" s="130">
        <v>6633106</v>
      </c>
      <c r="P787" s="130">
        <v>4626666</v>
      </c>
      <c r="Q787" s="130">
        <v>0</v>
      </c>
      <c r="R787" s="127">
        <v>0</v>
      </c>
    </row>
    <row r="788" spans="1:18" ht="13.5" thickBot="1" x14ac:dyDescent="0.25">
      <c r="A788" s="135" t="s">
        <v>261</v>
      </c>
      <c r="B788" s="134" t="s">
        <v>981</v>
      </c>
      <c r="C788" s="134" t="s">
        <v>2078</v>
      </c>
      <c r="D788" s="132">
        <v>-0.03</v>
      </c>
      <c r="E788" s="132">
        <v>-0.03</v>
      </c>
      <c r="F788" s="132">
        <v>0</v>
      </c>
      <c r="G788" s="132">
        <v>0</v>
      </c>
      <c r="H788" s="132">
        <v>0</v>
      </c>
      <c r="I788" s="132">
        <v>0</v>
      </c>
      <c r="J788" s="132">
        <v>0</v>
      </c>
      <c r="K788" s="132">
        <v>0</v>
      </c>
      <c r="L788" s="132">
        <v>0</v>
      </c>
      <c r="M788" s="132">
        <v>0</v>
      </c>
      <c r="N788" s="132">
        <v>0</v>
      </c>
      <c r="O788" s="132">
        <v>0</v>
      </c>
      <c r="P788" s="132">
        <v>0</v>
      </c>
      <c r="Q788" s="132">
        <v>0</v>
      </c>
      <c r="R788" s="127">
        <v>0</v>
      </c>
    </row>
    <row r="789" spans="1:18" ht="13.5" thickBot="1" x14ac:dyDescent="0.25">
      <c r="A789" s="135" t="s">
        <v>262</v>
      </c>
      <c r="B789" s="134" t="s">
        <v>980</v>
      </c>
      <c r="C789" s="134" t="s">
        <v>2078</v>
      </c>
      <c r="D789" s="130">
        <v>0</v>
      </c>
      <c r="E789" s="130">
        <v>0</v>
      </c>
      <c r="F789" s="130">
        <v>0</v>
      </c>
      <c r="G789" s="130">
        <v>0</v>
      </c>
      <c r="H789" s="130">
        <v>0</v>
      </c>
      <c r="I789" s="130">
        <v>0</v>
      </c>
      <c r="J789" s="130">
        <v>0</v>
      </c>
      <c r="K789" s="130">
        <v>0</v>
      </c>
      <c r="L789" s="130">
        <v>0</v>
      </c>
      <c r="M789" s="130">
        <v>0</v>
      </c>
      <c r="N789" s="130">
        <v>0</v>
      </c>
      <c r="O789" s="130">
        <v>0</v>
      </c>
      <c r="P789" s="130">
        <v>0</v>
      </c>
      <c r="Q789" s="130">
        <v>0</v>
      </c>
      <c r="R789" s="127">
        <v>0</v>
      </c>
    </row>
    <row r="790" spans="1:18" ht="13.5" thickBot="1" x14ac:dyDescent="0.25">
      <c r="A790" s="135" t="s">
        <v>263</v>
      </c>
      <c r="B790" s="134" t="s">
        <v>979</v>
      </c>
      <c r="C790" s="134" t="s">
        <v>2078</v>
      </c>
      <c r="D790" s="132">
        <v>0</v>
      </c>
      <c r="E790" s="132">
        <v>0</v>
      </c>
      <c r="F790" s="132">
        <v>0</v>
      </c>
      <c r="G790" s="132">
        <v>0</v>
      </c>
      <c r="H790" s="132">
        <v>0</v>
      </c>
      <c r="I790" s="132">
        <v>0</v>
      </c>
      <c r="J790" s="132">
        <v>0</v>
      </c>
      <c r="K790" s="132">
        <v>0</v>
      </c>
      <c r="L790" s="132">
        <v>0</v>
      </c>
      <c r="M790" s="132">
        <v>0</v>
      </c>
      <c r="N790" s="132">
        <v>0</v>
      </c>
      <c r="O790" s="132">
        <v>0</v>
      </c>
      <c r="P790" s="132">
        <v>0</v>
      </c>
      <c r="Q790" s="132">
        <v>0</v>
      </c>
      <c r="R790" s="127">
        <v>0</v>
      </c>
    </row>
    <row r="791" spans="1:18" ht="13.5" thickBot="1" x14ac:dyDescent="0.25">
      <c r="A791" s="135" t="s">
        <v>261</v>
      </c>
      <c r="B791" s="134" t="s">
        <v>978</v>
      </c>
      <c r="C791" s="134" t="s">
        <v>2078</v>
      </c>
      <c r="D791" s="130">
        <v>0</v>
      </c>
      <c r="E791" s="130">
        <v>0</v>
      </c>
      <c r="F791" s="130">
        <v>0</v>
      </c>
      <c r="G791" s="130">
        <v>0</v>
      </c>
      <c r="H791" s="130">
        <v>0</v>
      </c>
      <c r="I791" s="130">
        <v>0</v>
      </c>
      <c r="J791" s="130">
        <v>0</v>
      </c>
      <c r="K791" s="130">
        <v>0</v>
      </c>
      <c r="L791" s="130">
        <v>0</v>
      </c>
      <c r="M791" s="130">
        <v>0</v>
      </c>
      <c r="N791" s="130">
        <v>0</v>
      </c>
      <c r="O791" s="130">
        <v>0</v>
      </c>
      <c r="P791" s="130">
        <v>0</v>
      </c>
      <c r="Q791" s="130">
        <v>0</v>
      </c>
      <c r="R791" s="127">
        <v>0</v>
      </c>
    </row>
    <row r="792" spans="1:18" ht="13.5" thickBot="1" x14ac:dyDescent="0.25">
      <c r="A792" s="135" t="s">
        <v>264</v>
      </c>
      <c r="B792" s="134" t="s">
        <v>977</v>
      </c>
      <c r="C792" s="134" t="s">
        <v>2078</v>
      </c>
      <c r="D792" s="132">
        <v>-16301.03</v>
      </c>
      <c r="E792" s="132">
        <v>-16301.03</v>
      </c>
      <c r="F792" s="132">
        <v>-16565.84</v>
      </c>
      <c r="G792" s="132">
        <v>-17595.96</v>
      </c>
      <c r="H792" s="132">
        <v>-5739.98</v>
      </c>
      <c r="I792" s="132">
        <v>-5405.31</v>
      </c>
      <c r="J792" s="132">
        <v>-4946.24</v>
      </c>
      <c r="K792" s="132">
        <v>-13524.65</v>
      </c>
      <c r="L792" s="132">
        <v>-15159.24</v>
      </c>
      <c r="M792" s="132">
        <v>-4593.16</v>
      </c>
      <c r="N792" s="132">
        <v>-4973.12</v>
      </c>
      <c r="O792" s="132">
        <v>-5344.59</v>
      </c>
      <c r="P792" s="132">
        <v>-4686.43</v>
      </c>
      <c r="Q792" s="132">
        <v>-13388.4</v>
      </c>
      <c r="R792" s="127">
        <v>-13388.4</v>
      </c>
    </row>
    <row r="793" spans="1:18" ht="13.5" thickBot="1" x14ac:dyDescent="0.25">
      <c r="A793" s="135" t="s">
        <v>265</v>
      </c>
      <c r="B793" s="134" t="s">
        <v>976</v>
      </c>
      <c r="C793" s="134" t="s">
        <v>2078</v>
      </c>
      <c r="D793" s="130">
        <v>-36511.629999999997</v>
      </c>
      <c r="E793" s="130">
        <v>-36511.629999999997</v>
      </c>
      <c r="F793" s="130">
        <v>0</v>
      </c>
      <c r="G793" s="130">
        <v>-36755.629999999997</v>
      </c>
      <c r="H793" s="130">
        <v>-232</v>
      </c>
      <c r="I793" s="130">
        <v>-232</v>
      </c>
      <c r="J793" s="130">
        <v>-232</v>
      </c>
      <c r="K793" s="130">
        <v>-36365.629999999997</v>
      </c>
      <c r="L793" s="130">
        <v>-35843.629999999997</v>
      </c>
      <c r="M793" s="130">
        <v>-232</v>
      </c>
      <c r="N793" s="130">
        <v>-348</v>
      </c>
      <c r="O793" s="130">
        <v>-410.2</v>
      </c>
      <c r="P793" s="130">
        <v>-174.9</v>
      </c>
      <c r="Q793" s="130">
        <v>-36115.199999999997</v>
      </c>
      <c r="R793" s="127">
        <v>-36115.199999999997</v>
      </c>
    </row>
    <row r="794" spans="1:18" ht="13.5" thickBot="1" x14ac:dyDescent="0.25">
      <c r="A794" s="135" t="s">
        <v>266</v>
      </c>
      <c r="B794" s="134" t="s">
        <v>975</v>
      </c>
      <c r="C794" s="134" t="s">
        <v>2078</v>
      </c>
      <c r="D794" s="132">
        <v>0</v>
      </c>
      <c r="E794" s="132">
        <v>0</v>
      </c>
      <c r="F794" s="132">
        <v>0</v>
      </c>
      <c r="G794" s="132">
        <v>0</v>
      </c>
      <c r="H794" s="132">
        <v>0</v>
      </c>
      <c r="I794" s="132">
        <v>0</v>
      </c>
      <c r="J794" s="132">
        <v>0</v>
      </c>
      <c r="K794" s="132">
        <v>0</v>
      </c>
      <c r="L794" s="132">
        <v>0</v>
      </c>
      <c r="M794" s="132">
        <v>0</v>
      </c>
      <c r="N794" s="132">
        <v>0</v>
      </c>
      <c r="O794" s="132">
        <v>0</v>
      </c>
      <c r="P794" s="132">
        <v>0</v>
      </c>
      <c r="Q794" s="132">
        <v>0</v>
      </c>
      <c r="R794" s="127">
        <v>0</v>
      </c>
    </row>
    <row r="795" spans="1:18" ht="13.5" thickBot="1" x14ac:dyDescent="0.25">
      <c r="A795" s="135" t="s">
        <v>267</v>
      </c>
      <c r="B795" s="134" t="s">
        <v>974</v>
      </c>
      <c r="C795" s="134" t="s">
        <v>2078</v>
      </c>
      <c r="D795" s="130">
        <v>0</v>
      </c>
      <c r="E795" s="130">
        <v>0</v>
      </c>
      <c r="F795" s="130">
        <v>0</v>
      </c>
      <c r="G795" s="130">
        <v>0</v>
      </c>
      <c r="H795" s="130">
        <v>0</v>
      </c>
      <c r="I795" s="130">
        <v>0</v>
      </c>
      <c r="J795" s="130">
        <v>0</v>
      </c>
      <c r="K795" s="130">
        <v>0</v>
      </c>
      <c r="L795" s="130">
        <v>0</v>
      </c>
      <c r="M795" s="130">
        <v>0</v>
      </c>
      <c r="N795" s="130">
        <v>0</v>
      </c>
      <c r="O795" s="130">
        <v>0</v>
      </c>
      <c r="P795" s="130">
        <v>0</v>
      </c>
      <c r="Q795" s="130">
        <v>0</v>
      </c>
      <c r="R795" s="127">
        <v>0</v>
      </c>
    </row>
    <row r="796" spans="1:18" ht="13.5" thickBot="1" x14ac:dyDescent="0.25">
      <c r="A796" s="135" t="s">
        <v>268</v>
      </c>
      <c r="B796" s="134" t="s">
        <v>973</v>
      </c>
      <c r="C796" s="134" t="s">
        <v>2078</v>
      </c>
      <c r="D796" s="132">
        <v>0</v>
      </c>
      <c r="E796" s="132">
        <v>0</v>
      </c>
      <c r="F796" s="132">
        <v>0</v>
      </c>
      <c r="G796" s="132">
        <v>0</v>
      </c>
      <c r="H796" s="132">
        <v>0</v>
      </c>
      <c r="I796" s="132">
        <v>0</v>
      </c>
      <c r="J796" s="132">
        <v>0</v>
      </c>
      <c r="K796" s="132">
        <v>0</v>
      </c>
      <c r="L796" s="132">
        <v>0</v>
      </c>
      <c r="M796" s="132">
        <v>0</v>
      </c>
      <c r="N796" s="132">
        <v>0</v>
      </c>
      <c r="O796" s="132">
        <v>0</v>
      </c>
      <c r="P796" s="132">
        <v>0</v>
      </c>
      <c r="Q796" s="132">
        <v>0</v>
      </c>
      <c r="R796" s="127">
        <v>0</v>
      </c>
    </row>
    <row r="797" spans="1:18" ht="13.5" thickBot="1" x14ac:dyDescent="0.25">
      <c r="A797" s="135" t="s">
        <v>269</v>
      </c>
      <c r="B797" s="134" t="s">
        <v>972</v>
      </c>
      <c r="C797" s="134" t="s">
        <v>2078</v>
      </c>
      <c r="D797" s="130">
        <v>-777.5</v>
      </c>
      <c r="E797" s="130">
        <v>-777.5</v>
      </c>
      <c r="F797" s="130">
        <v>-777.5</v>
      </c>
      <c r="G797" s="130">
        <v>-742.5</v>
      </c>
      <c r="H797" s="130">
        <v>-680</v>
      </c>
      <c r="I797" s="130">
        <v>-680</v>
      </c>
      <c r="J797" s="130">
        <v>-680</v>
      </c>
      <c r="K797" s="130">
        <v>-680</v>
      </c>
      <c r="L797" s="130">
        <v>-642.5</v>
      </c>
      <c r="M797" s="130">
        <v>-680</v>
      </c>
      <c r="N797" s="130">
        <v>-680</v>
      </c>
      <c r="O797" s="130">
        <v>-680</v>
      </c>
      <c r="P797" s="130">
        <v>0</v>
      </c>
      <c r="Q797" s="130">
        <v>0</v>
      </c>
      <c r="R797" s="127">
        <v>0</v>
      </c>
    </row>
    <row r="798" spans="1:18" ht="13.5" thickBot="1" x14ac:dyDescent="0.25">
      <c r="A798" s="135" t="s">
        <v>270</v>
      </c>
      <c r="B798" s="134" t="s">
        <v>971</v>
      </c>
      <c r="C798" s="134" t="s">
        <v>2078</v>
      </c>
      <c r="D798" s="132">
        <v>-398013.77</v>
      </c>
      <c r="E798" s="132">
        <v>-398013.77</v>
      </c>
      <c r="F798" s="132">
        <v>-436648.58</v>
      </c>
      <c r="G798" s="132">
        <v>-1652529.7</v>
      </c>
      <c r="H798" s="132">
        <v>-447520.32</v>
      </c>
      <c r="I798" s="132">
        <v>-432165.78</v>
      </c>
      <c r="J798" s="132">
        <v>-423856.74</v>
      </c>
      <c r="K798" s="132">
        <v>-798081.17</v>
      </c>
      <c r="L798" s="132">
        <v>-499460</v>
      </c>
      <c r="M798" s="132">
        <v>-477978.54</v>
      </c>
      <c r="N798" s="132">
        <v>-468918.09</v>
      </c>
      <c r="O798" s="132">
        <v>-460569.34</v>
      </c>
      <c r="P798" s="132">
        <v>-145279.21</v>
      </c>
      <c r="Q798" s="132">
        <v>-914103.7</v>
      </c>
      <c r="R798" s="127">
        <v>-914103.7</v>
      </c>
    </row>
    <row r="799" spans="1:18" ht="13.5" thickBot="1" x14ac:dyDescent="0.25">
      <c r="A799" s="135" t="s">
        <v>2185</v>
      </c>
      <c r="B799" s="134" t="s">
        <v>970</v>
      </c>
      <c r="C799" s="134" t="s">
        <v>2078</v>
      </c>
      <c r="D799" s="130">
        <v>0</v>
      </c>
      <c r="E799" s="130">
        <v>0</v>
      </c>
      <c r="F799" s="130">
        <v>-226.97</v>
      </c>
      <c r="G799" s="130">
        <v>-201.97</v>
      </c>
      <c r="H799" s="130">
        <v>-170.3</v>
      </c>
      <c r="I799" s="130">
        <v>-170.3</v>
      </c>
      <c r="J799" s="130">
        <v>-170.3</v>
      </c>
      <c r="K799" s="130">
        <v>-179.47</v>
      </c>
      <c r="L799" s="130">
        <v>-166.97</v>
      </c>
      <c r="M799" s="130">
        <v>-145.30000000000001</v>
      </c>
      <c r="N799" s="130">
        <v>-145.30000000000001</v>
      </c>
      <c r="O799" s="130">
        <v>-145.30000000000001</v>
      </c>
      <c r="P799" s="130">
        <v>-145.30000000000001</v>
      </c>
      <c r="Q799" s="130">
        <v>0</v>
      </c>
      <c r="R799" s="127">
        <v>0</v>
      </c>
    </row>
    <row r="800" spans="1:18" ht="13.5" thickBot="1" x14ac:dyDescent="0.25">
      <c r="A800" s="135" t="s">
        <v>271</v>
      </c>
      <c r="B800" s="134" t="s">
        <v>969</v>
      </c>
      <c r="C800" s="134" t="s">
        <v>2078</v>
      </c>
      <c r="D800" s="132">
        <v>-8550.25</v>
      </c>
      <c r="E800" s="132">
        <v>-8550.25</v>
      </c>
      <c r="F800" s="132">
        <v>-3092.16</v>
      </c>
      <c r="G800" s="132">
        <v>-2967.16</v>
      </c>
      <c r="H800" s="132">
        <v>-2623.49</v>
      </c>
      <c r="I800" s="132">
        <v>-2623.49</v>
      </c>
      <c r="J800" s="132">
        <v>-2623.49</v>
      </c>
      <c r="K800" s="132">
        <v>-2857.99</v>
      </c>
      <c r="L800" s="132">
        <v>-2805.49</v>
      </c>
      <c r="M800" s="132">
        <v>-2508.4899999999998</v>
      </c>
      <c r="N800" s="132">
        <v>-2508.4899999999998</v>
      </c>
      <c r="O800" s="132">
        <v>-2508.4899999999998</v>
      </c>
      <c r="P800" s="132">
        <v>-2508.4899999999998</v>
      </c>
      <c r="Q800" s="132">
        <v>0</v>
      </c>
      <c r="R800" s="127">
        <v>0</v>
      </c>
    </row>
    <row r="801" spans="1:18" ht="13.5" thickBot="1" x14ac:dyDescent="0.25">
      <c r="A801" s="135" t="s">
        <v>272</v>
      </c>
      <c r="B801" s="134" t="s">
        <v>968</v>
      </c>
      <c r="C801" s="134" t="s">
        <v>2078</v>
      </c>
      <c r="D801" s="130">
        <v>-680.75</v>
      </c>
      <c r="E801" s="130">
        <v>-680.75</v>
      </c>
      <c r="F801" s="130">
        <v>-259.5</v>
      </c>
      <c r="G801" s="130">
        <v>-259.5</v>
      </c>
      <c r="H801" s="130">
        <v>-249</v>
      </c>
      <c r="I801" s="130">
        <v>-249</v>
      </c>
      <c r="J801" s="130">
        <v>-249</v>
      </c>
      <c r="K801" s="130">
        <v>-238.67</v>
      </c>
      <c r="L801" s="130">
        <v>-238.67</v>
      </c>
      <c r="M801" s="130">
        <v>-228.17</v>
      </c>
      <c r="N801" s="130">
        <v>-228.17</v>
      </c>
      <c r="O801" s="130">
        <v>-228.17</v>
      </c>
      <c r="P801" s="130">
        <v>-228.17</v>
      </c>
      <c r="Q801" s="130">
        <v>0</v>
      </c>
      <c r="R801" s="127">
        <v>0</v>
      </c>
    </row>
    <row r="802" spans="1:18" ht="13.5" thickBot="1" x14ac:dyDescent="0.25">
      <c r="A802" s="135" t="s">
        <v>273</v>
      </c>
      <c r="B802" s="134" t="s">
        <v>967</v>
      </c>
      <c r="C802" s="134" t="s">
        <v>2078</v>
      </c>
      <c r="D802" s="132">
        <v>-1007.96</v>
      </c>
      <c r="E802" s="132">
        <v>-1007.96</v>
      </c>
      <c r="F802" s="132">
        <v>566</v>
      </c>
      <c r="G802" s="132">
        <v>-308.29000000000002</v>
      </c>
      <c r="H802" s="132">
        <v>-216.96</v>
      </c>
      <c r="I802" s="132">
        <v>-216.96</v>
      </c>
      <c r="J802" s="132">
        <v>-216.96</v>
      </c>
      <c r="K802" s="132">
        <v>-191.63</v>
      </c>
      <c r="L802" s="132">
        <v>-191.63</v>
      </c>
      <c r="M802" s="132">
        <v>-183.63</v>
      </c>
      <c r="N802" s="132">
        <v>-183.63</v>
      </c>
      <c r="O802" s="132">
        <v>-183.63</v>
      </c>
      <c r="P802" s="132">
        <v>-183.63</v>
      </c>
      <c r="Q802" s="132">
        <v>0</v>
      </c>
      <c r="R802" s="127">
        <v>0</v>
      </c>
    </row>
    <row r="803" spans="1:18" ht="13.5" thickBot="1" x14ac:dyDescent="0.25">
      <c r="A803" s="135" t="s">
        <v>274</v>
      </c>
      <c r="B803" s="134" t="s">
        <v>966</v>
      </c>
      <c r="C803" s="134" t="s">
        <v>2078</v>
      </c>
      <c r="D803" s="130">
        <v>0</v>
      </c>
      <c r="E803" s="130">
        <v>0</v>
      </c>
      <c r="F803" s="130">
        <v>0</v>
      </c>
      <c r="G803" s="130">
        <v>0</v>
      </c>
      <c r="H803" s="130">
        <v>0</v>
      </c>
      <c r="I803" s="130">
        <v>0</v>
      </c>
      <c r="J803" s="130">
        <v>0</v>
      </c>
      <c r="K803" s="130">
        <v>0</v>
      </c>
      <c r="L803" s="130">
        <v>0</v>
      </c>
      <c r="M803" s="130">
        <v>0</v>
      </c>
      <c r="N803" s="130">
        <v>0</v>
      </c>
      <c r="O803" s="130">
        <v>0</v>
      </c>
      <c r="P803" s="130">
        <v>0</v>
      </c>
      <c r="Q803" s="130">
        <v>0</v>
      </c>
      <c r="R803" s="127">
        <v>0</v>
      </c>
    </row>
    <row r="804" spans="1:18" ht="13.5" thickBot="1" x14ac:dyDescent="0.25">
      <c r="A804" s="135" t="s">
        <v>275</v>
      </c>
      <c r="B804" s="134" t="s">
        <v>965</v>
      </c>
      <c r="C804" s="134" t="s">
        <v>2078</v>
      </c>
      <c r="D804" s="132">
        <v>-12671232.67</v>
      </c>
      <c r="E804" s="132">
        <v>-12671232.67</v>
      </c>
      <c r="F804" s="132">
        <v>-8291579.1399999997</v>
      </c>
      <c r="G804" s="132">
        <v>-5879470.2800000003</v>
      </c>
      <c r="H804" s="132">
        <v>-4322695.0199999996</v>
      </c>
      <c r="I804" s="132">
        <v>-4097597.67</v>
      </c>
      <c r="J804" s="132">
        <v>-4712498.1100000003</v>
      </c>
      <c r="K804" s="132">
        <v>-7578363.3600000003</v>
      </c>
      <c r="L804" s="132">
        <v>-9346787.3300000001</v>
      </c>
      <c r="M804" s="132">
        <v>-11658032.74</v>
      </c>
      <c r="N804" s="132">
        <v>-14321843.83</v>
      </c>
      <c r="O804" s="132">
        <v>-15492735.08</v>
      </c>
      <c r="P804" s="132">
        <v>-14315748.48</v>
      </c>
      <c r="Q804" s="132">
        <v>-10657977.970000001</v>
      </c>
      <c r="R804" s="127">
        <v>-10657977.970000001</v>
      </c>
    </row>
    <row r="805" spans="1:18" ht="13.5" thickBot="1" x14ac:dyDescent="0.25">
      <c r="A805" s="135" t="s">
        <v>276</v>
      </c>
      <c r="B805" s="134" t="s">
        <v>964</v>
      </c>
      <c r="C805" s="134" t="s">
        <v>2078</v>
      </c>
      <c r="D805" s="130">
        <v>-50935765.159999996</v>
      </c>
      <c r="E805" s="130">
        <v>-50935765.159999996</v>
      </c>
      <c r="F805" s="130">
        <v>-33544744.690000001</v>
      </c>
      <c r="G805" s="130">
        <v>-35341402.439999998</v>
      </c>
      <c r="H805" s="130">
        <v>-39488154.469999999</v>
      </c>
      <c r="I805" s="130">
        <v>-16466869.029999999</v>
      </c>
      <c r="J805" s="130">
        <v>-11295262.83</v>
      </c>
      <c r="K805" s="130">
        <v>-10351589.18</v>
      </c>
      <c r="L805" s="130">
        <v>-14776090.68</v>
      </c>
      <c r="M805" s="130">
        <v>-13300625.51</v>
      </c>
      <c r="N805" s="130">
        <v>-11482934.85</v>
      </c>
      <c r="O805" s="130">
        <v>-20342739</v>
      </c>
      <c r="P805" s="130">
        <v>-31749953.940000001</v>
      </c>
      <c r="Q805" s="130">
        <v>-40855994.490000002</v>
      </c>
      <c r="R805" s="127">
        <v>-40855994.490000002</v>
      </c>
    </row>
    <row r="806" spans="1:18" ht="13.5" thickBot="1" x14ac:dyDescent="0.25">
      <c r="A806" s="135" t="s">
        <v>277</v>
      </c>
      <c r="B806" s="134" t="s">
        <v>963</v>
      </c>
      <c r="C806" s="134" t="s">
        <v>2078</v>
      </c>
      <c r="D806" s="132">
        <v>-1002623.35</v>
      </c>
      <c r="E806" s="132">
        <v>-1002623.35</v>
      </c>
      <c r="F806" s="132">
        <v>-612542.53</v>
      </c>
      <c r="G806" s="132">
        <v>-1402171.43</v>
      </c>
      <c r="H806" s="132">
        <v>-507748.26</v>
      </c>
      <c r="I806" s="132">
        <v>-447779.8</v>
      </c>
      <c r="J806" s="132">
        <v>-767953.7</v>
      </c>
      <c r="K806" s="132">
        <v>-368408.26</v>
      </c>
      <c r="L806" s="132">
        <v>-133589.60999999999</v>
      </c>
      <c r="M806" s="132">
        <v>-246184.58</v>
      </c>
      <c r="N806" s="132">
        <v>0</v>
      </c>
      <c r="O806" s="132">
        <v>-105240.78</v>
      </c>
      <c r="P806" s="132">
        <v>-477217.04</v>
      </c>
      <c r="Q806" s="132">
        <v>-472015.04</v>
      </c>
      <c r="R806" s="127">
        <v>-472015.04</v>
      </c>
    </row>
    <row r="807" spans="1:18" ht="13.5" thickBot="1" x14ac:dyDescent="0.25">
      <c r="A807" s="135" t="s">
        <v>278</v>
      </c>
      <c r="B807" s="134" t="s">
        <v>962</v>
      </c>
      <c r="C807" s="134" t="s">
        <v>2078</v>
      </c>
      <c r="D807" s="130">
        <v>-482.16</v>
      </c>
      <c r="E807" s="130">
        <v>-482.16</v>
      </c>
      <c r="F807" s="130">
        <v>-482.16</v>
      </c>
      <c r="G807" s="130">
        <v>-482.16</v>
      </c>
      <c r="H807" s="130">
        <v>-482.16</v>
      </c>
      <c r="I807" s="130">
        <v>-482.16</v>
      </c>
      <c r="J807" s="130">
        <v>-482.16</v>
      </c>
      <c r="K807" s="130">
        <v>-482.16</v>
      </c>
      <c r="L807" s="130">
        <v>-482.16</v>
      </c>
      <c r="M807" s="130">
        <v>-482.16</v>
      </c>
      <c r="N807" s="130">
        <v>-482.16</v>
      </c>
      <c r="O807" s="130">
        <v>-482.16</v>
      </c>
      <c r="P807" s="130">
        <v>-482.16</v>
      </c>
      <c r="Q807" s="130">
        <v>-482.16</v>
      </c>
      <c r="R807" s="127">
        <v>-482.16</v>
      </c>
    </row>
    <row r="808" spans="1:18" ht="13.5" thickBot="1" x14ac:dyDescent="0.25">
      <c r="A808" s="135" t="s">
        <v>279</v>
      </c>
      <c r="B808" s="134" t="s">
        <v>961</v>
      </c>
      <c r="C808" s="134" t="s">
        <v>2078</v>
      </c>
      <c r="D808" s="132">
        <v>-2008.33</v>
      </c>
      <c r="E808" s="132">
        <v>-2008.33</v>
      </c>
      <c r="F808" s="132">
        <v>-471.11</v>
      </c>
      <c r="G808" s="132">
        <v>-471.11</v>
      </c>
      <c r="H808" s="132">
        <v>-446.78</v>
      </c>
      <c r="I808" s="132">
        <v>-446.78</v>
      </c>
      <c r="J808" s="132">
        <v>-446.78</v>
      </c>
      <c r="K808" s="132">
        <v>-450.28</v>
      </c>
      <c r="L808" s="132">
        <v>-425.28</v>
      </c>
      <c r="M808" s="132">
        <v>-400.95</v>
      </c>
      <c r="N808" s="132">
        <v>-400.95</v>
      </c>
      <c r="O808" s="132">
        <v>-400.95</v>
      </c>
      <c r="P808" s="132">
        <v>-400.95</v>
      </c>
      <c r="Q808" s="132">
        <v>0</v>
      </c>
      <c r="R808" s="127">
        <v>0</v>
      </c>
    </row>
    <row r="809" spans="1:18" ht="13.5" thickBot="1" x14ac:dyDescent="0.25">
      <c r="A809" s="135" t="s">
        <v>270</v>
      </c>
      <c r="B809" s="134" t="s">
        <v>960</v>
      </c>
      <c r="C809" s="134" t="s">
        <v>2078</v>
      </c>
      <c r="D809" s="130">
        <v>0</v>
      </c>
      <c r="E809" s="130">
        <v>0</v>
      </c>
      <c r="F809" s="130">
        <v>0</v>
      </c>
      <c r="G809" s="130">
        <v>0</v>
      </c>
      <c r="H809" s="130">
        <v>0</v>
      </c>
      <c r="I809" s="130">
        <v>0</v>
      </c>
      <c r="J809" s="130">
        <v>0</v>
      </c>
      <c r="K809" s="130">
        <v>0</v>
      </c>
      <c r="L809" s="130">
        <v>0</v>
      </c>
      <c r="M809" s="130">
        <v>0</v>
      </c>
      <c r="N809" s="130">
        <v>0</v>
      </c>
      <c r="O809" s="130">
        <v>0</v>
      </c>
      <c r="P809" s="130">
        <v>0</v>
      </c>
      <c r="Q809" s="130">
        <v>0</v>
      </c>
      <c r="R809" s="127">
        <v>0</v>
      </c>
    </row>
    <row r="810" spans="1:18" ht="13.5" thickBot="1" x14ac:dyDescent="0.25">
      <c r="A810" s="135" t="s">
        <v>2458</v>
      </c>
      <c r="B810" s="134" t="s">
        <v>2459</v>
      </c>
      <c r="C810" s="134" t="s">
        <v>2078</v>
      </c>
      <c r="D810" s="164"/>
      <c r="E810" s="132">
        <v>0</v>
      </c>
      <c r="F810" s="132">
        <v>0</v>
      </c>
      <c r="G810" s="132">
        <v>0</v>
      </c>
      <c r="H810" s="132">
        <v>0</v>
      </c>
      <c r="I810" s="132">
        <v>0</v>
      </c>
      <c r="J810" s="132">
        <v>0</v>
      </c>
      <c r="K810" s="132">
        <v>0</v>
      </c>
      <c r="L810" s="132">
        <v>0</v>
      </c>
      <c r="M810" s="132">
        <v>0</v>
      </c>
      <c r="N810" s="132">
        <v>0</v>
      </c>
      <c r="O810" s="132">
        <v>0</v>
      </c>
      <c r="P810" s="132">
        <v>0</v>
      </c>
      <c r="Q810" s="132">
        <v>-3596.21</v>
      </c>
      <c r="R810" s="127">
        <v>-3596.21</v>
      </c>
    </row>
    <row r="811" spans="1:18" ht="13.5" thickBot="1" x14ac:dyDescent="0.25">
      <c r="A811" s="135" t="s">
        <v>1513</v>
      </c>
      <c r="B811" s="134" t="s">
        <v>959</v>
      </c>
      <c r="C811" s="134" t="s">
        <v>2078</v>
      </c>
      <c r="D811" s="130">
        <v>-343249.22</v>
      </c>
      <c r="E811" s="130">
        <v>-343249.22</v>
      </c>
      <c r="F811" s="130">
        <v>-243267.6</v>
      </c>
      <c r="G811" s="130">
        <v>-201290.68</v>
      </c>
      <c r="H811" s="130">
        <v>-134193.76999999999</v>
      </c>
      <c r="I811" s="130">
        <v>-151289.66</v>
      </c>
      <c r="J811" s="130">
        <v>-164643.94</v>
      </c>
      <c r="K811" s="130">
        <v>-184845.23</v>
      </c>
      <c r="L811" s="130">
        <v>-208254.86</v>
      </c>
      <c r="M811" s="130">
        <v>-232499.29</v>
      </c>
      <c r="N811" s="130">
        <v>-265910.39</v>
      </c>
      <c r="O811" s="130">
        <v>-299321.49</v>
      </c>
      <c r="P811" s="130">
        <v>-332627.33</v>
      </c>
      <c r="Q811" s="130">
        <v>-455718.43</v>
      </c>
      <c r="R811" s="127">
        <v>-455718.43</v>
      </c>
    </row>
    <row r="812" spans="1:18" ht="13.5" thickBot="1" x14ac:dyDescent="0.25">
      <c r="A812" s="135" t="s">
        <v>280</v>
      </c>
      <c r="B812" s="134" t="s">
        <v>958</v>
      </c>
      <c r="C812" s="134" t="s">
        <v>2078</v>
      </c>
      <c r="D812" s="132">
        <v>-172233</v>
      </c>
      <c r="E812" s="132">
        <v>-172233</v>
      </c>
      <c r="F812" s="132">
        <v>-172233</v>
      </c>
      <c r="G812" s="132">
        <v>-172233</v>
      </c>
      <c r="H812" s="132">
        <v>-172233</v>
      </c>
      <c r="I812" s="132">
        <v>-172233</v>
      </c>
      <c r="J812" s="132">
        <v>-172233</v>
      </c>
      <c r="K812" s="132">
        <v>-172233</v>
      </c>
      <c r="L812" s="132">
        <v>-172233</v>
      </c>
      <c r="M812" s="132">
        <v>-172233</v>
      </c>
      <c r="N812" s="132">
        <v>0</v>
      </c>
      <c r="O812" s="132">
        <v>0</v>
      </c>
      <c r="P812" s="132">
        <v>0</v>
      </c>
      <c r="Q812" s="132">
        <v>0</v>
      </c>
      <c r="R812" s="127">
        <v>0</v>
      </c>
    </row>
    <row r="813" spans="1:18" ht="13.5" thickBot="1" x14ac:dyDescent="0.25">
      <c r="A813" s="135" t="s">
        <v>1514</v>
      </c>
      <c r="B813" s="134" t="s">
        <v>1515</v>
      </c>
      <c r="C813" s="134" t="s">
        <v>2078</v>
      </c>
      <c r="D813" s="130">
        <v>0</v>
      </c>
      <c r="E813" s="130">
        <v>0</v>
      </c>
      <c r="F813" s="130">
        <v>-8333.33</v>
      </c>
      <c r="G813" s="130">
        <v>-16666.66</v>
      </c>
      <c r="H813" s="130">
        <v>-24999.99</v>
      </c>
      <c r="I813" s="130">
        <v>-33333.32</v>
      </c>
      <c r="J813" s="130">
        <v>-41666.65</v>
      </c>
      <c r="K813" s="130">
        <v>-49999.98</v>
      </c>
      <c r="L813" s="130">
        <v>-58333.31</v>
      </c>
      <c r="M813" s="130">
        <v>-66666.64</v>
      </c>
      <c r="N813" s="130">
        <v>0</v>
      </c>
      <c r="O813" s="130">
        <v>16667.28</v>
      </c>
      <c r="P813" s="130">
        <v>8333.9500000000007</v>
      </c>
      <c r="Q813" s="130">
        <v>0</v>
      </c>
      <c r="R813" s="127">
        <v>0</v>
      </c>
    </row>
    <row r="814" spans="1:18" ht="13.5" thickBot="1" x14ac:dyDescent="0.25">
      <c r="A814" s="135" t="s">
        <v>281</v>
      </c>
      <c r="B814" s="134" t="s">
        <v>957</v>
      </c>
      <c r="C814" s="134" t="s">
        <v>2078</v>
      </c>
      <c r="D814" s="132">
        <v>-2725860.65</v>
      </c>
      <c r="E814" s="132">
        <v>-2725860.65</v>
      </c>
      <c r="F814" s="132">
        <v>-4353681.95</v>
      </c>
      <c r="G814" s="132">
        <v>-3165521.77</v>
      </c>
      <c r="H814" s="132">
        <v>-6650158.2199999997</v>
      </c>
      <c r="I814" s="132">
        <v>-3292280.46</v>
      </c>
      <c r="J814" s="132">
        <v>-3167150</v>
      </c>
      <c r="K814" s="132">
        <v>-2601508.88</v>
      </c>
      <c r="L814" s="132">
        <v>-2054247.92</v>
      </c>
      <c r="M814" s="132">
        <v>-15984608.630000001</v>
      </c>
      <c r="N814" s="132">
        <v>-2623181.16</v>
      </c>
      <c r="O814" s="132">
        <v>-3426206.53</v>
      </c>
      <c r="P814" s="132">
        <v>0</v>
      </c>
      <c r="Q814" s="132">
        <v>0</v>
      </c>
      <c r="R814" s="127">
        <v>0</v>
      </c>
    </row>
    <row r="815" spans="1:18" ht="13.5" thickBot="1" x14ac:dyDescent="0.25">
      <c r="A815" s="135" t="s">
        <v>282</v>
      </c>
      <c r="B815" s="134" t="s">
        <v>956</v>
      </c>
      <c r="C815" s="134" t="s">
        <v>2078</v>
      </c>
      <c r="D815" s="130">
        <v>-567699.1</v>
      </c>
      <c r="E815" s="130">
        <v>-567699.1</v>
      </c>
      <c r="F815" s="130">
        <v>-444348.04</v>
      </c>
      <c r="G815" s="130">
        <v>-2149071.25</v>
      </c>
      <c r="H815" s="130">
        <v>-534976.54</v>
      </c>
      <c r="I815" s="130">
        <v>-293702.87</v>
      </c>
      <c r="J815" s="130">
        <v>-299885.59000000003</v>
      </c>
      <c r="K815" s="130">
        <v>-489066.1</v>
      </c>
      <c r="L815" s="130">
        <v>-476437.28</v>
      </c>
      <c r="M815" s="130">
        <v>-487373.79</v>
      </c>
      <c r="N815" s="130">
        <v>-316245.51</v>
      </c>
      <c r="O815" s="130">
        <v>-307898.95</v>
      </c>
      <c r="P815" s="130">
        <v>-325068.03000000003</v>
      </c>
      <c r="Q815" s="130">
        <v>-534347.88</v>
      </c>
      <c r="R815" s="127">
        <v>-534347.88</v>
      </c>
    </row>
    <row r="816" spans="1:18" ht="13.5" thickBot="1" x14ac:dyDescent="0.25">
      <c r="A816" s="135" t="s">
        <v>283</v>
      </c>
      <c r="B816" s="134" t="s">
        <v>955</v>
      </c>
      <c r="C816" s="134" t="s">
        <v>2078</v>
      </c>
      <c r="D816" s="132">
        <v>-276326.58</v>
      </c>
      <c r="E816" s="132">
        <v>-276326.58</v>
      </c>
      <c r="F816" s="132">
        <v>-255365.6</v>
      </c>
      <c r="G816" s="132">
        <v>-724889.62</v>
      </c>
      <c r="H816" s="132">
        <v>-267452.43</v>
      </c>
      <c r="I816" s="132">
        <v>-130800.69</v>
      </c>
      <c r="J816" s="132">
        <v>-129271.55</v>
      </c>
      <c r="K816" s="132">
        <v>-245348.81</v>
      </c>
      <c r="L816" s="132">
        <v>-239474.26</v>
      </c>
      <c r="M816" s="132">
        <v>-238610.03</v>
      </c>
      <c r="N816" s="132">
        <v>-118418.37</v>
      </c>
      <c r="O816" s="132">
        <v>-112217.68</v>
      </c>
      <c r="P816" s="132">
        <v>-103125.8</v>
      </c>
      <c r="Q816" s="132">
        <v>-269907.99</v>
      </c>
      <c r="R816" s="127">
        <v>-269907.99</v>
      </c>
    </row>
    <row r="817" spans="1:18" ht="13.5" thickBot="1" x14ac:dyDescent="0.25">
      <c r="A817" s="135" t="s">
        <v>284</v>
      </c>
      <c r="B817" s="134" t="s">
        <v>954</v>
      </c>
      <c r="C817" s="134" t="s">
        <v>2078</v>
      </c>
      <c r="D817" s="130">
        <v>-310613.38</v>
      </c>
      <c r="E817" s="130">
        <v>-310613.38</v>
      </c>
      <c r="F817" s="130">
        <v>-284448.32</v>
      </c>
      <c r="G817" s="130">
        <v>-906045.16</v>
      </c>
      <c r="H817" s="130">
        <v>-321838.34000000003</v>
      </c>
      <c r="I817" s="130">
        <v>-158224.94</v>
      </c>
      <c r="J817" s="130">
        <v>-167002.54999999999</v>
      </c>
      <c r="K817" s="130">
        <v>-287671.49</v>
      </c>
      <c r="L817" s="130">
        <v>-270440.58</v>
      </c>
      <c r="M817" s="130">
        <v>-281566.2</v>
      </c>
      <c r="N817" s="130">
        <v>-180169.29</v>
      </c>
      <c r="O817" s="130">
        <v>-164445.88</v>
      </c>
      <c r="P817" s="130">
        <v>-176449.56</v>
      </c>
      <c r="Q817" s="130">
        <v>-307267.51</v>
      </c>
      <c r="R817" s="127">
        <v>-307267.51</v>
      </c>
    </row>
    <row r="818" spans="1:18" ht="13.5" thickBot="1" x14ac:dyDescent="0.25">
      <c r="A818" s="135" t="s">
        <v>285</v>
      </c>
      <c r="B818" s="134" t="s">
        <v>953</v>
      </c>
      <c r="C818" s="134" t="s">
        <v>2078</v>
      </c>
      <c r="D818" s="132">
        <v>-106581.75</v>
      </c>
      <c r="E818" s="132">
        <v>-106581.75</v>
      </c>
      <c r="F818" s="132">
        <v>-106758.73</v>
      </c>
      <c r="G818" s="132">
        <v>-107160.23</v>
      </c>
      <c r="H818" s="132">
        <v>-109852.85</v>
      </c>
      <c r="I818" s="132">
        <v>-110609.89</v>
      </c>
      <c r="J818" s="132">
        <v>-111698.1</v>
      </c>
      <c r="K818" s="132">
        <v>-113182.11</v>
      </c>
      <c r="L818" s="132">
        <v>-113316.22</v>
      </c>
      <c r="M818" s="132">
        <v>-115166.06</v>
      </c>
      <c r="N818" s="132">
        <v>-115073.18</v>
      </c>
      <c r="O818" s="132">
        <v>-115051.46</v>
      </c>
      <c r="P818" s="132">
        <v>-117351.95</v>
      </c>
      <c r="Q818" s="132">
        <v>-114921.86</v>
      </c>
      <c r="R818" s="127">
        <v>-114921.86</v>
      </c>
    </row>
    <row r="819" spans="1:18" ht="13.5" thickBot="1" x14ac:dyDescent="0.25">
      <c r="A819" s="135" t="s">
        <v>286</v>
      </c>
      <c r="B819" s="134" t="s">
        <v>952</v>
      </c>
      <c r="C819" s="134" t="s">
        <v>2078</v>
      </c>
      <c r="D819" s="130">
        <v>-70225.570000000007</v>
      </c>
      <c r="E819" s="130">
        <v>-70225.570000000007</v>
      </c>
      <c r="F819" s="130">
        <v>-69577.22</v>
      </c>
      <c r="G819" s="130">
        <v>-69986.11</v>
      </c>
      <c r="H819" s="130">
        <v>-71081.59</v>
      </c>
      <c r="I819" s="130">
        <v>-71424.429999999993</v>
      </c>
      <c r="J819" s="130">
        <v>-71946.17</v>
      </c>
      <c r="K819" s="130">
        <v>-72988.53</v>
      </c>
      <c r="L819" s="130">
        <v>-72918.3</v>
      </c>
      <c r="M819" s="130">
        <v>-74249.41</v>
      </c>
      <c r="N819" s="130">
        <v>-74874.66</v>
      </c>
      <c r="O819" s="130">
        <v>-74626.12</v>
      </c>
      <c r="P819" s="130">
        <v>-75426.399999999994</v>
      </c>
      <c r="Q819" s="130">
        <v>-74913.98</v>
      </c>
      <c r="R819" s="127">
        <v>-74913.98</v>
      </c>
    </row>
    <row r="820" spans="1:18" ht="13.5" thickBot="1" x14ac:dyDescent="0.25">
      <c r="A820" s="135" t="s">
        <v>282</v>
      </c>
      <c r="B820" s="134" t="s">
        <v>951</v>
      </c>
      <c r="C820" s="134" t="s">
        <v>2078</v>
      </c>
      <c r="D820" s="132">
        <v>0</v>
      </c>
      <c r="E820" s="132">
        <v>0</v>
      </c>
      <c r="F820" s="132">
        <v>0</v>
      </c>
      <c r="G820" s="132">
        <v>0</v>
      </c>
      <c r="H820" s="132">
        <v>0</v>
      </c>
      <c r="I820" s="132">
        <v>0</v>
      </c>
      <c r="J820" s="132">
        <v>0</v>
      </c>
      <c r="K820" s="132">
        <v>0</v>
      </c>
      <c r="L820" s="132">
        <v>0</v>
      </c>
      <c r="M820" s="132">
        <v>0</v>
      </c>
      <c r="N820" s="132">
        <v>0</v>
      </c>
      <c r="O820" s="132">
        <v>0</v>
      </c>
      <c r="P820" s="132">
        <v>0</v>
      </c>
      <c r="Q820" s="132">
        <v>0</v>
      </c>
      <c r="R820" s="127">
        <v>0</v>
      </c>
    </row>
    <row r="821" spans="1:18" ht="13.5" thickBot="1" x14ac:dyDescent="0.25">
      <c r="A821" s="135" t="s">
        <v>283</v>
      </c>
      <c r="B821" s="134" t="s">
        <v>950</v>
      </c>
      <c r="C821" s="134" t="s">
        <v>2078</v>
      </c>
      <c r="D821" s="130">
        <v>0</v>
      </c>
      <c r="E821" s="130">
        <v>0</v>
      </c>
      <c r="F821" s="130">
        <v>0</v>
      </c>
      <c r="G821" s="130">
        <v>0</v>
      </c>
      <c r="H821" s="130">
        <v>0</v>
      </c>
      <c r="I821" s="130">
        <v>0</v>
      </c>
      <c r="J821" s="130">
        <v>0</v>
      </c>
      <c r="K821" s="130">
        <v>0</v>
      </c>
      <c r="L821" s="130">
        <v>0</v>
      </c>
      <c r="M821" s="130">
        <v>0</v>
      </c>
      <c r="N821" s="130">
        <v>0</v>
      </c>
      <c r="O821" s="130">
        <v>0</v>
      </c>
      <c r="P821" s="130">
        <v>0</v>
      </c>
      <c r="Q821" s="130">
        <v>0</v>
      </c>
      <c r="R821" s="127">
        <v>0</v>
      </c>
    </row>
    <row r="822" spans="1:18" ht="13.5" thickBot="1" x14ac:dyDescent="0.25">
      <c r="A822" s="135" t="s">
        <v>284</v>
      </c>
      <c r="B822" s="134" t="s">
        <v>949</v>
      </c>
      <c r="C822" s="134" t="s">
        <v>2078</v>
      </c>
      <c r="D822" s="132">
        <v>0</v>
      </c>
      <c r="E822" s="132">
        <v>0</v>
      </c>
      <c r="F822" s="132">
        <v>0</v>
      </c>
      <c r="G822" s="132">
        <v>0</v>
      </c>
      <c r="H822" s="132">
        <v>0</v>
      </c>
      <c r="I822" s="132">
        <v>0</v>
      </c>
      <c r="J822" s="132">
        <v>0</v>
      </c>
      <c r="K822" s="132">
        <v>0</v>
      </c>
      <c r="L822" s="132">
        <v>0</v>
      </c>
      <c r="M822" s="132">
        <v>0</v>
      </c>
      <c r="N822" s="132">
        <v>0</v>
      </c>
      <c r="O822" s="132">
        <v>0</v>
      </c>
      <c r="P822" s="132">
        <v>0</v>
      </c>
      <c r="Q822" s="132">
        <v>0</v>
      </c>
      <c r="R822" s="127">
        <v>0</v>
      </c>
    </row>
    <row r="823" spans="1:18" ht="13.5" thickBot="1" x14ac:dyDescent="0.25">
      <c r="A823" s="135" t="s">
        <v>287</v>
      </c>
      <c r="B823" s="134" t="s">
        <v>948</v>
      </c>
      <c r="C823" s="134" t="s">
        <v>2078</v>
      </c>
      <c r="D823" s="130">
        <v>0</v>
      </c>
      <c r="E823" s="130">
        <v>0</v>
      </c>
      <c r="F823" s="130">
        <v>0</v>
      </c>
      <c r="G823" s="130">
        <v>0</v>
      </c>
      <c r="H823" s="130">
        <v>0</v>
      </c>
      <c r="I823" s="130">
        <v>0</v>
      </c>
      <c r="J823" s="130">
        <v>0</v>
      </c>
      <c r="K823" s="130">
        <v>0</v>
      </c>
      <c r="L823" s="130">
        <v>0</v>
      </c>
      <c r="M823" s="130">
        <v>0</v>
      </c>
      <c r="N823" s="130">
        <v>0</v>
      </c>
      <c r="O823" s="130">
        <v>0</v>
      </c>
      <c r="P823" s="130">
        <v>0</v>
      </c>
      <c r="Q823" s="130">
        <v>-357.26</v>
      </c>
      <c r="R823" s="127">
        <v>-357.26</v>
      </c>
    </row>
    <row r="824" spans="1:18" ht="13.5" thickBot="1" x14ac:dyDescent="0.25">
      <c r="A824" s="135" t="s">
        <v>288</v>
      </c>
      <c r="B824" s="134" t="s">
        <v>947</v>
      </c>
      <c r="C824" s="134" t="s">
        <v>2078</v>
      </c>
      <c r="D824" s="132">
        <v>-63044.68</v>
      </c>
      <c r="E824" s="132">
        <v>-63044.68</v>
      </c>
      <c r="F824" s="132">
        <v>-58142.720000000001</v>
      </c>
      <c r="G824" s="132">
        <v>-168177.95</v>
      </c>
      <c r="H824" s="132">
        <v>-66194.33</v>
      </c>
      <c r="I824" s="132">
        <v>-33398.620000000003</v>
      </c>
      <c r="J824" s="132">
        <v>-33104.050000000003</v>
      </c>
      <c r="K824" s="132">
        <v>-60762.28</v>
      </c>
      <c r="L824" s="132">
        <v>-61208.03</v>
      </c>
      <c r="M824" s="132">
        <v>-60712.77</v>
      </c>
      <c r="N824" s="132">
        <v>-33480.1</v>
      </c>
      <c r="O824" s="132">
        <v>-33673.019999999997</v>
      </c>
      <c r="P824" s="132">
        <v>-34454</v>
      </c>
      <c r="Q824" s="132">
        <v>-62757.68</v>
      </c>
      <c r="R824" s="127">
        <v>-62757.68</v>
      </c>
    </row>
    <row r="825" spans="1:18" ht="13.5" thickBot="1" x14ac:dyDescent="0.25">
      <c r="A825" s="135" t="s">
        <v>288</v>
      </c>
      <c r="B825" s="134" t="s">
        <v>946</v>
      </c>
      <c r="C825" s="134" t="s">
        <v>2078</v>
      </c>
      <c r="D825" s="130">
        <v>0</v>
      </c>
      <c r="E825" s="130">
        <v>0</v>
      </c>
      <c r="F825" s="130">
        <v>0</v>
      </c>
      <c r="G825" s="130">
        <v>0</v>
      </c>
      <c r="H825" s="130">
        <v>0</v>
      </c>
      <c r="I825" s="130">
        <v>0</v>
      </c>
      <c r="J825" s="130">
        <v>0</v>
      </c>
      <c r="K825" s="130">
        <v>0</v>
      </c>
      <c r="L825" s="130">
        <v>0</v>
      </c>
      <c r="M825" s="130">
        <v>0</v>
      </c>
      <c r="N825" s="130">
        <v>0</v>
      </c>
      <c r="O825" s="130">
        <v>0</v>
      </c>
      <c r="P825" s="130">
        <v>0</v>
      </c>
      <c r="Q825" s="130">
        <v>0</v>
      </c>
      <c r="R825" s="127">
        <v>0</v>
      </c>
    </row>
    <row r="826" spans="1:18" ht="13.5" thickBot="1" x14ac:dyDescent="0.25">
      <c r="A826" s="133" t="s">
        <v>1516</v>
      </c>
      <c r="B826" s="134" t="s">
        <v>2460</v>
      </c>
      <c r="C826" s="142"/>
      <c r="D826" s="132">
        <v>-10989713.460000001</v>
      </c>
      <c r="E826" s="132">
        <v>-10989713.460000001</v>
      </c>
      <c r="F826" s="132">
        <v>-12948168.449999999</v>
      </c>
      <c r="G826" s="132">
        <v>-10514616.67</v>
      </c>
      <c r="H826" s="132">
        <v>-10868770.1</v>
      </c>
      <c r="I826" s="132">
        <v>-9718065.6899999995</v>
      </c>
      <c r="J826" s="132">
        <v>-6518296.5800000001</v>
      </c>
      <c r="K826" s="132">
        <v>-6903457.5899999999</v>
      </c>
      <c r="L826" s="132">
        <v>-9164138.25</v>
      </c>
      <c r="M826" s="132">
        <v>-9968160.8200000003</v>
      </c>
      <c r="N826" s="132">
        <v>-12941217.68</v>
      </c>
      <c r="O826" s="132">
        <v>-16170704.720000001</v>
      </c>
      <c r="P826" s="132">
        <v>-9396022.6500000004</v>
      </c>
      <c r="Q826" s="132">
        <v>-11704325.029999999</v>
      </c>
      <c r="R826" s="127">
        <v>-11704325.029999999</v>
      </c>
    </row>
    <row r="827" spans="1:18" ht="13.5" thickBot="1" x14ac:dyDescent="0.25">
      <c r="A827" s="135" t="s">
        <v>289</v>
      </c>
      <c r="B827" s="134" t="s">
        <v>945</v>
      </c>
      <c r="C827" s="134" t="s">
        <v>2078</v>
      </c>
      <c r="D827" s="130">
        <v>0</v>
      </c>
      <c r="E827" s="130">
        <v>0</v>
      </c>
      <c r="F827" s="130">
        <v>0</v>
      </c>
      <c r="G827" s="130">
        <v>0</v>
      </c>
      <c r="H827" s="130">
        <v>0</v>
      </c>
      <c r="I827" s="130">
        <v>0</v>
      </c>
      <c r="J827" s="130">
        <v>0</v>
      </c>
      <c r="K827" s="130">
        <v>0</v>
      </c>
      <c r="L827" s="130">
        <v>-2059437</v>
      </c>
      <c r="M827" s="130">
        <v>-4118874</v>
      </c>
      <c r="N827" s="130">
        <v>-6178311</v>
      </c>
      <c r="O827" s="130">
        <v>-8237748</v>
      </c>
      <c r="P827" s="130">
        <v>0</v>
      </c>
      <c r="Q827" s="130">
        <v>0</v>
      </c>
      <c r="R827" s="127">
        <v>0</v>
      </c>
    </row>
    <row r="828" spans="1:18" ht="13.5" thickBot="1" x14ac:dyDescent="0.25">
      <c r="A828" s="135" t="s">
        <v>290</v>
      </c>
      <c r="B828" s="134" t="s">
        <v>944</v>
      </c>
      <c r="C828" s="134" t="s">
        <v>2078</v>
      </c>
      <c r="D828" s="132">
        <v>-1752843</v>
      </c>
      <c r="E828" s="132">
        <v>-1752843</v>
      </c>
      <c r="F828" s="132">
        <v>-1904756</v>
      </c>
      <c r="G828" s="132">
        <v>-2056669</v>
      </c>
      <c r="H828" s="132">
        <v>-1840294.71</v>
      </c>
      <c r="I828" s="132">
        <v>-1299698.73</v>
      </c>
      <c r="J828" s="132">
        <v>-1451611.73</v>
      </c>
      <c r="K828" s="132">
        <v>-1603524.73</v>
      </c>
      <c r="L828" s="132">
        <v>-1755437.73</v>
      </c>
      <c r="M828" s="132">
        <v>-1907350.73</v>
      </c>
      <c r="N828" s="132">
        <v>-2059263.73</v>
      </c>
      <c r="O828" s="132">
        <v>-1519130</v>
      </c>
      <c r="P828" s="132">
        <v>-1671043</v>
      </c>
      <c r="Q828" s="132">
        <v>-1647458</v>
      </c>
      <c r="R828" s="127">
        <v>-1647458</v>
      </c>
    </row>
    <row r="829" spans="1:18" ht="13.5" thickBot="1" x14ac:dyDescent="0.25">
      <c r="A829" s="135" t="s">
        <v>291</v>
      </c>
      <c r="B829" s="134" t="s">
        <v>943</v>
      </c>
      <c r="C829" s="134" t="s">
        <v>2078</v>
      </c>
      <c r="D829" s="130">
        <v>0</v>
      </c>
      <c r="E829" s="130">
        <v>0</v>
      </c>
      <c r="F829" s="130">
        <v>0</v>
      </c>
      <c r="G829" s="130">
        <v>0</v>
      </c>
      <c r="H829" s="130">
        <v>0</v>
      </c>
      <c r="I829" s="130">
        <v>0</v>
      </c>
      <c r="J829" s="130">
        <v>0</v>
      </c>
      <c r="K829" s="130">
        <v>0</v>
      </c>
      <c r="L829" s="130">
        <v>0</v>
      </c>
      <c r="M829" s="130">
        <v>0</v>
      </c>
      <c r="N829" s="130">
        <v>0</v>
      </c>
      <c r="O829" s="130">
        <v>0</v>
      </c>
      <c r="P829" s="130">
        <v>0</v>
      </c>
      <c r="Q829" s="130">
        <v>0</v>
      </c>
      <c r="R829" s="127">
        <v>0</v>
      </c>
    </row>
    <row r="830" spans="1:18" ht="13.5" thickBot="1" x14ac:dyDescent="0.25">
      <c r="A830" s="135" t="s">
        <v>292</v>
      </c>
      <c r="B830" s="134" t="s">
        <v>942</v>
      </c>
      <c r="C830" s="134" t="s">
        <v>2078</v>
      </c>
      <c r="D830" s="132">
        <v>0</v>
      </c>
      <c r="E830" s="132">
        <v>0</v>
      </c>
      <c r="F830" s="132">
        <v>0</v>
      </c>
      <c r="G830" s="132">
        <v>0</v>
      </c>
      <c r="H830" s="132">
        <v>0</v>
      </c>
      <c r="I830" s="132">
        <v>0</v>
      </c>
      <c r="J830" s="132">
        <v>0</v>
      </c>
      <c r="K830" s="132">
        <v>0</v>
      </c>
      <c r="L830" s="132">
        <v>0</v>
      </c>
      <c r="M830" s="132">
        <v>0</v>
      </c>
      <c r="N830" s="132">
        <v>0</v>
      </c>
      <c r="O830" s="132">
        <v>0</v>
      </c>
      <c r="P830" s="132">
        <v>0</v>
      </c>
      <c r="Q830" s="132">
        <v>0</v>
      </c>
      <c r="R830" s="127">
        <v>0</v>
      </c>
    </row>
    <row r="831" spans="1:18" ht="13.5" thickBot="1" x14ac:dyDescent="0.25">
      <c r="A831" s="135" t="s">
        <v>2046</v>
      </c>
      <c r="B831" s="134" t="s">
        <v>941</v>
      </c>
      <c r="C831" s="134" t="s">
        <v>2078</v>
      </c>
      <c r="D831" s="130">
        <v>0</v>
      </c>
      <c r="E831" s="130">
        <v>0</v>
      </c>
      <c r="F831" s="130">
        <v>0</v>
      </c>
      <c r="G831" s="130">
        <v>0</v>
      </c>
      <c r="H831" s="130">
        <v>0</v>
      </c>
      <c r="I831" s="130">
        <v>0</v>
      </c>
      <c r="J831" s="130">
        <v>0</v>
      </c>
      <c r="K831" s="130">
        <v>0</v>
      </c>
      <c r="L831" s="130">
        <v>0</v>
      </c>
      <c r="M831" s="130">
        <v>0</v>
      </c>
      <c r="N831" s="130">
        <v>0</v>
      </c>
      <c r="O831" s="130">
        <v>0</v>
      </c>
      <c r="P831" s="130">
        <v>0</v>
      </c>
      <c r="Q831" s="130">
        <v>0</v>
      </c>
      <c r="R831" s="127">
        <v>0</v>
      </c>
    </row>
    <row r="832" spans="1:18" ht="13.5" thickBot="1" x14ac:dyDescent="0.25">
      <c r="A832" s="135" t="s">
        <v>2186</v>
      </c>
      <c r="B832" s="134" t="s">
        <v>940</v>
      </c>
      <c r="C832" s="134" t="s">
        <v>2078</v>
      </c>
      <c r="D832" s="132">
        <v>0</v>
      </c>
      <c r="E832" s="132">
        <v>0</v>
      </c>
      <c r="F832" s="132">
        <v>0</v>
      </c>
      <c r="G832" s="132">
        <v>0</v>
      </c>
      <c r="H832" s="132">
        <v>0</v>
      </c>
      <c r="I832" s="132">
        <v>-2357385.19</v>
      </c>
      <c r="J832" s="132">
        <v>-2357385.19</v>
      </c>
      <c r="K832" s="132">
        <v>-2357385.19</v>
      </c>
      <c r="L832" s="132">
        <v>-2357385.19</v>
      </c>
      <c r="M832" s="132">
        <v>-2357385.19</v>
      </c>
      <c r="N832" s="132">
        <v>-2357385.19</v>
      </c>
      <c r="O832" s="132">
        <v>-2357385.19</v>
      </c>
      <c r="P832" s="132">
        <v>-2357385.19</v>
      </c>
      <c r="Q832" s="132">
        <v>-2425982.19</v>
      </c>
      <c r="R832" s="127">
        <v>-2425982.19</v>
      </c>
    </row>
    <row r="833" spans="1:18" ht="13.5" thickBot="1" x14ac:dyDescent="0.25">
      <c r="A833" s="135" t="s">
        <v>2461</v>
      </c>
      <c r="B833" s="134" t="s">
        <v>2462</v>
      </c>
      <c r="C833" s="134" t="s">
        <v>2078</v>
      </c>
      <c r="D833" s="163"/>
      <c r="E833" s="130">
        <v>0</v>
      </c>
      <c r="F833" s="130">
        <v>0</v>
      </c>
      <c r="G833" s="130">
        <v>0</v>
      </c>
      <c r="H833" s="130">
        <v>2769379</v>
      </c>
      <c r="I833" s="130">
        <v>-1893838</v>
      </c>
      <c r="J833" s="130">
        <v>-11062392</v>
      </c>
      <c r="K833" s="130">
        <v>-9536819</v>
      </c>
      <c r="L833" s="130">
        <v>-6258402</v>
      </c>
      <c r="M833" s="130">
        <v>-3068196</v>
      </c>
      <c r="N833" s="130">
        <v>-1148083</v>
      </c>
      <c r="O833" s="130">
        <v>-179459</v>
      </c>
      <c r="P833" s="130">
        <v>-3150745</v>
      </c>
      <c r="Q833" s="130">
        <v>-3114286</v>
      </c>
      <c r="R833" s="127">
        <v>-3114286</v>
      </c>
    </row>
    <row r="834" spans="1:18" ht="13.5" thickBot="1" x14ac:dyDescent="0.25">
      <c r="A834" s="135" t="s">
        <v>2187</v>
      </c>
      <c r="B834" s="134" t="s">
        <v>939</v>
      </c>
      <c r="C834" s="134" t="s">
        <v>2078</v>
      </c>
      <c r="D834" s="132">
        <v>0</v>
      </c>
      <c r="E834" s="132">
        <v>0</v>
      </c>
      <c r="F834" s="132">
        <v>0</v>
      </c>
      <c r="G834" s="132">
        <v>0</v>
      </c>
      <c r="H834" s="132">
        <v>0</v>
      </c>
      <c r="I834" s="132">
        <v>0</v>
      </c>
      <c r="J834" s="132">
        <v>0</v>
      </c>
      <c r="K834" s="132">
        <v>0</v>
      </c>
      <c r="L834" s="132">
        <v>0</v>
      </c>
      <c r="M834" s="132">
        <v>0</v>
      </c>
      <c r="N834" s="132">
        <v>0</v>
      </c>
      <c r="O834" s="132">
        <v>0</v>
      </c>
      <c r="P834" s="132">
        <v>0</v>
      </c>
      <c r="Q834" s="132">
        <v>0</v>
      </c>
      <c r="R834" s="127">
        <v>0</v>
      </c>
    </row>
    <row r="835" spans="1:18" ht="13.5" thickBot="1" x14ac:dyDescent="0.25">
      <c r="A835" s="135" t="s">
        <v>2188</v>
      </c>
      <c r="B835" s="134" t="s">
        <v>938</v>
      </c>
      <c r="C835" s="134" t="s">
        <v>2078</v>
      </c>
      <c r="D835" s="130">
        <v>0</v>
      </c>
      <c r="E835" s="130">
        <v>0</v>
      </c>
      <c r="F835" s="130">
        <v>-88687.67</v>
      </c>
      <c r="G835" s="130">
        <v>-91315</v>
      </c>
      <c r="H835" s="130">
        <v>-91315</v>
      </c>
      <c r="I835" s="130">
        <v>1190892</v>
      </c>
      <c r="J835" s="130">
        <v>1190892</v>
      </c>
      <c r="K835" s="130">
        <v>1190892</v>
      </c>
      <c r="L835" s="130">
        <v>1190892</v>
      </c>
      <c r="M835" s="130">
        <v>1190892</v>
      </c>
      <c r="N835" s="130">
        <v>1190892</v>
      </c>
      <c r="O835" s="130">
        <v>1190892</v>
      </c>
      <c r="P835" s="130">
        <v>1190892</v>
      </c>
      <c r="Q835" s="130">
        <v>1280780</v>
      </c>
      <c r="R835" s="127">
        <v>1280780</v>
      </c>
    </row>
    <row r="836" spans="1:18" ht="13.5" thickBot="1" x14ac:dyDescent="0.25">
      <c r="A836" s="135" t="s">
        <v>2463</v>
      </c>
      <c r="B836" s="134" t="s">
        <v>2464</v>
      </c>
      <c r="C836" s="134" t="s">
        <v>2078</v>
      </c>
      <c r="D836" s="164"/>
      <c r="E836" s="132">
        <v>0</v>
      </c>
      <c r="F836" s="132">
        <v>0</v>
      </c>
      <c r="G836" s="132">
        <v>0</v>
      </c>
      <c r="H836" s="132">
        <v>978408</v>
      </c>
      <c r="I836" s="132">
        <v>-471799</v>
      </c>
      <c r="J836" s="132">
        <v>-3705555</v>
      </c>
      <c r="K836" s="132">
        <v>-3189952</v>
      </c>
      <c r="L836" s="132">
        <v>-2062948</v>
      </c>
      <c r="M836" s="132">
        <v>-963950</v>
      </c>
      <c r="N836" s="132">
        <v>-310506</v>
      </c>
      <c r="O836" s="132">
        <v>34608</v>
      </c>
      <c r="P836" s="132">
        <v>-963563</v>
      </c>
      <c r="Q836" s="132">
        <v>-950638</v>
      </c>
      <c r="R836" s="127">
        <v>-950638</v>
      </c>
    </row>
    <row r="837" spans="1:18" ht="13.5" thickBot="1" x14ac:dyDescent="0.25">
      <c r="A837" s="135" t="s">
        <v>293</v>
      </c>
      <c r="B837" s="134" t="s">
        <v>937</v>
      </c>
      <c r="C837" s="134" t="s">
        <v>2078</v>
      </c>
      <c r="D837" s="130">
        <v>0</v>
      </c>
      <c r="E837" s="130">
        <v>0</v>
      </c>
      <c r="F837" s="130">
        <v>0</v>
      </c>
      <c r="G837" s="130">
        <v>0</v>
      </c>
      <c r="H837" s="130">
        <v>0</v>
      </c>
      <c r="I837" s="130">
        <v>0</v>
      </c>
      <c r="J837" s="130">
        <v>0</v>
      </c>
      <c r="K837" s="130">
        <v>0</v>
      </c>
      <c r="L837" s="130">
        <v>0</v>
      </c>
      <c r="M837" s="130">
        <v>0</v>
      </c>
      <c r="N837" s="130">
        <v>0</v>
      </c>
      <c r="O837" s="130">
        <v>0</v>
      </c>
      <c r="P837" s="130">
        <v>0</v>
      </c>
      <c r="Q837" s="130">
        <v>0</v>
      </c>
      <c r="R837" s="127">
        <v>0</v>
      </c>
    </row>
    <row r="838" spans="1:18" ht="13.5" thickBot="1" x14ac:dyDescent="0.25">
      <c r="A838" s="135" t="s">
        <v>294</v>
      </c>
      <c r="B838" s="134" t="s">
        <v>936</v>
      </c>
      <c r="C838" s="134" t="s">
        <v>2078</v>
      </c>
      <c r="D838" s="132">
        <v>-2330819.98</v>
      </c>
      <c r="E838" s="132">
        <v>-2330819.98</v>
      </c>
      <c r="F838" s="132">
        <v>-2163256.2999999998</v>
      </c>
      <c r="G838" s="132">
        <v>-2461642.92</v>
      </c>
      <c r="H838" s="132">
        <v>-1520147.12</v>
      </c>
      <c r="I838" s="132">
        <v>-1120856.44</v>
      </c>
      <c r="J838" s="132">
        <v>-826615.78</v>
      </c>
      <c r="K838" s="132">
        <v>-636273.61</v>
      </c>
      <c r="L838" s="132">
        <v>-513226.07</v>
      </c>
      <c r="M838" s="132">
        <v>-569354.06000000006</v>
      </c>
      <c r="N838" s="132">
        <v>-770764.33</v>
      </c>
      <c r="O838" s="132">
        <v>-1688842.26</v>
      </c>
      <c r="P838" s="132">
        <v>-2330810.94</v>
      </c>
      <c r="Q838" s="132">
        <v>-2340011.44</v>
      </c>
      <c r="R838" s="127">
        <v>-2340011.44</v>
      </c>
    </row>
    <row r="839" spans="1:18" ht="13.5" thickBot="1" x14ac:dyDescent="0.25">
      <c r="A839" s="135" t="s">
        <v>295</v>
      </c>
      <c r="B839" s="134" t="s">
        <v>935</v>
      </c>
      <c r="C839" s="134" t="s">
        <v>2078</v>
      </c>
      <c r="D839" s="130">
        <v>-91766.52</v>
      </c>
      <c r="E839" s="130">
        <v>-91766.52</v>
      </c>
      <c r="F839" s="130">
        <v>-31382.84</v>
      </c>
      <c r="G839" s="130">
        <v>115701.97</v>
      </c>
      <c r="H839" s="130">
        <v>-21502.02</v>
      </c>
      <c r="I839" s="130">
        <v>-34748.019999999997</v>
      </c>
      <c r="J839" s="130">
        <v>0</v>
      </c>
      <c r="K839" s="130">
        <v>0</v>
      </c>
      <c r="L839" s="130">
        <v>0</v>
      </c>
      <c r="M839" s="130">
        <v>0</v>
      </c>
      <c r="N839" s="130">
        <v>0</v>
      </c>
      <c r="O839" s="130">
        <v>0</v>
      </c>
      <c r="P839" s="130">
        <v>784.17</v>
      </c>
      <c r="Q839" s="130">
        <v>-43248.52</v>
      </c>
      <c r="R839" s="127">
        <v>-43248.52</v>
      </c>
    </row>
    <row r="840" spans="1:18" ht="13.5" thickBot="1" x14ac:dyDescent="0.25">
      <c r="A840" s="135" t="s">
        <v>296</v>
      </c>
      <c r="B840" s="134" t="s">
        <v>934</v>
      </c>
      <c r="C840" s="134" t="s">
        <v>2078</v>
      </c>
      <c r="D840" s="132">
        <v>0</v>
      </c>
      <c r="E840" s="132">
        <v>0</v>
      </c>
      <c r="F840" s="132">
        <v>3539.91</v>
      </c>
      <c r="G840" s="132">
        <v>3539.91</v>
      </c>
      <c r="H840" s="132">
        <v>3539.91</v>
      </c>
      <c r="I840" s="132">
        <v>9770.07</v>
      </c>
      <c r="J840" s="132">
        <v>9770.07</v>
      </c>
      <c r="K840" s="132">
        <v>9770.07</v>
      </c>
      <c r="L840" s="132">
        <v>13323.53</v>
      </c>
      <c r="M840" s="132">
        <v>13323.53</v>
      </c>
      <c r="N840" s="132">
        <v>13323.53</v>
      </c>
      <c r="O840" s="132">
        <v>17040.64</v>
      </c>
      <c r="P840" s="132">
        <v>17040.64</v>
      </c>
      <c r="Q840" s="132">
        <v>0</v>
      </c>
      <c r="R840" s="127">
        <v>0</v>
      </c>
    </row>
    <row r="841" spans="1:18" ht="13.5" thickBot="1" x14ac:dyDescent="0.25">
      <c r="A841" s="135" t="s">
        <v>297</v>
      </c>
      <c r="B841" s="134" t="s">
        <v>933</v>
      </c>
      <c r="C841" s="134" t="s">
        <v>2078</v>
      </c>
      <c r="D841" s="130">
        <v>-1511624.1</v>
      </c>
      <c r="E841" s="130">
        <v>-1511624.1</v>
      </c>
      <c r="F841" s="130">
        <v>-2389115.27</v>
      </c>
      <c r="G841" s="130">
        <v>-3165195.5</v>
      </c>
      <c r="H841" s="130">
        <v>-4031808.47</v>
      </c>
      <c r="I841" s="130">
        <v>-4872041.13</v>
      </c>
      <c r="J841" s="130">
        <v>-5745502.4699999997</v>
      </c>
      <c r="K841" s="130">
        <v>-6548562.5599999996</v>
      </c>
      <c r="L841" s="130">
        <v>-7410237.5599999996</v>
      </c>
      <c r="M841" s="130">
        <v>-8256806.3200000003</v>
      </c>
      <c r="N841" s="130">
        <v>-9074039.1600000001</v>
      </c>
      <c r="O841" s="130">
        <v>-9936552.6300000008</v>
      </c>
      <c r="P841" s="130">
        <v>-10771227.890000001</v>
      </c>
      <c r="Q841" s="130">
        <v>-1709923.18</v>
      </c>
      <c r="R841" s="127">
        <v>-1709923.18</v>
      </c>
    </row>
    <row r="842" spans="1:18" ht="13.5" thickBot="1" x14ac:dyDescent="0.25">
      <c r="A842" s="135" t="s">
        <v>298</v>
      </c>
      <c r="B842" s="134" t="s">
        <v>932</v>
      </c>
      <c r="C842" s="134" t="s">
        <v>2078</v>
      </c>
      <c r="D842" s="132">
        <v>0</v>
      </c>
      <c r="E842" s="132">
        <v>0</v>
      </c>
      <c r="F842" s="132">
        <v>17088.79</v>
      </c>
      <c r="G842" s="132">
        <v>17088.79</v>
      </c>
      <c r="H842" s="132">
        <v>17088.79</v>
      </c>
      <c r="I842" s="132">
        <v>488165.67</v>
      </c>
      <c r="J842" s="132">
        <v>488165.67</v>
      </c>
      <c r="K842" s="132">
        <v>488165.67</v>
      </c>
      <c r="L842" s="132">
        <v>667513.38</v>
      </c>
      <c r="M842" s="132">
        <v>667513.38</v>
      </c>
      <c r="N842" s="132">
        <v>667513.38</v>
      </c>
      <c r="O842" s="132">
        <v>716280.69</v>
      </c>
      <c r="P842" s="132">
        <v>716280.69</v>
      </c>
      <c r="Q842" s="132">
        <v>0</v>
      </c>
      <c r="R842" s="127">
        <v>0</v>
      </c>
    </row>
    <row r="843" spans="1:18" ht="13.5" thickBot="1" x14ac:dyDescent="0.25">
      <c r="A843" s="135" t="s">
        <v>299</v>
      </c>
      <c r="B843" s="134" t="s">
        <v>931</v>
      </c>
      <c r="C843" s="134" t="s">
        <v>2078</v>
      </c>
      <c r="D843" s="130">
        <v>0</v>
      </c>
      <c r="E843" s="130">
        <v>0</v>
      </c>
      <c r="F843" s="130">
        <v>129.99</v>
      </c>
      <c r="G843" s="130">
        <v>129.99</v>
      </c>
      <c r="H843" s="130">
        <v>129.99</v>
      </c>
      <c r="I843" s="130">
        <v>2604.25</v>
      </c>
      <c r="J843" s="130">
        <v>2604.25</v>
      </c>
      <c r="K843" s="130">
        <v>2604.25</v>
      </c>
      <c r="L843" s="130">
        <v>4173.53</v>
      </c>
      <c r="M843" s="130">
        <v>4173.53</v>
      </c>
      <c r="N843" s="130">
        <v>4173.53</v>
      </c>
      <c r="O843" s="130">
        <v>4905.92</v>
      </c>
      <c r="P843" s="130">
        <v>4905.92</v>
      </c>
      <c r="Q843" s="130">
        <v>0</v>
      </c>
      <c r="R843" s="127">
        <v>0</v>
      </c>
    </row>
    <row r="844" spans="1:18" ht="13.5" thickBot="1" x14ac:dyDescent="0.25">
      <c r="A844" s="135" t="s">
        <v>300</v>
      </c>
      <c r="B844" s="134" t="s">
        <v>930</v>
      </c>
      <c r="C844" s="134" t="s">
        <v>2078</v>
      </c>
      <c r="D844" s="132">
        <v>0</v>
      </c>
      <c r="E844" s="132">
        <v>0</v>
      </c>
      <c r="F844" s="132">
        <v>797.39</v>
      </c>
      <c r="G844" s="132">
        <v>797.39</v>
      </c>
      <c r="H844" s="132">
        <v>797.39</v>
      </c>
      <c r="I844" s="132">
        <v>49939.29</v>
      </c>
      <c r="J844" s="132">
        <v>49939.29</v>
      </c>
      <c r="K844" s="132">
        <v>49939.29</v>
      </c>
      <c r="L844" s="132">
        <v>50735.49</v>
      </c>
      <c r="M844" s="132">
        <v>50735.49</v>
      </c>
      <c r="N844" s="132">
        <v>50735.49</v>
      </c>
      <c r="O844" s="132">
        <v>52294.19</v>
      </c>
      <c r="P844" s="132">
        <v>52294.19</v>
      </c>
      <c r="Q844" s="132">
        <v>0</v>
      </c>
      <c r="R844" s="127">
        <v>0</v>
      </c>
    </row>
    <row r="845" spans="1:18" ht="13.5" thickBot="1" x14ac:dyDescent="0.25">
      <c r="A845" s="135" t="s">
        <v>301</v>
      </c>
      <c r="B845" s="134" t="s">
        <v>929</v>
      </c>
      <c r="C845" s="134" t="s">
        <v>2078</v>
      </c>
      <c r="D845" s="130">
        <v>0</v>
      </c>
      <c r="E845" s="130">
        <v>0</v>
      </c>
      <c r="F845" s="130">
        <v>19.61</v>
      </c>
      <c r="G845" s="130">
        <v>19.61</v>
      </c>
      <c r="H845" s="130">
        <v>19.61</v>
      </c>
      <c r="I845" s="130">
        <v>1228.02</v>
      </c>
      <c r="J845" s="130">
        <v>1228.02</v>
      </c>
      <c r="K845" s="130">
        <v>1228.02</v>
      </c>
      <c r="L845" s="130">
        <v>1247.5999999999999</v>
      </c>
      <c r="M845" s="130">
        <v>1247.5999999999999</v>
      </c>
      <c r="N845" s="130">
        <v>1247.5999999999999</v>
      </c>
      <c r="O845" s="130">
        <v>1285.93</v>
      </c>
      <c r="P845" s="130">
        <v>1285.93</v>
      </c>
      <c r="Q845" s="130">
        <v>0</v>
      </c>
      <c r="R845" s="127">
        <v>0</v>
      </c>
    </row>
    <row r="846" spans="1:18" ht="13.5" thickBot="1" x14ac:dyDescent="0.25">
      <c r="A846" s="135" t="s">
        <v>302</v>
      </c>
      <c r="B846" s="134" t="s">
        <v>928</v>
      </c>
      <c r="C846" s="134" t="s">
        <v>2078</v>
      </c>
      <c r="D846" s="132">
        <v>0</v>
      </c>
      <c r="E846" s="132">
        <v>0</v>
      </c>
      <c r="F846" s="132">
        <v>540721.41</v>
      </c>
      <c r="G846" s="132">
        <v>1061862.6399999999</v>
      </c>
      <c r="H846" s="132">
        <v>2098910.6</v>
      </c>
      <c r="I846" s="132">
        <v>2730238.4</v>
      </c>
      <c r="J846" s="132">
        <v>3234280.86</v>
      </c>
      <c r="K846" s="132">
        <v>3725954.7</v>
      </c>
      <c r="L846" s="132">
        <v>4217177.91</v>
      </c>
      <c r="M846" s="132">
        <v>4695347.8</v>
      </c>
      <c r="N846" s="132">
        <v>5292204.2</v>
      </c>
      <c r="O846" s="132">
        <v>5762036.6299999999</v>
      </c>
      <c r="P846" s="132">
        <v>6215129.2699999996</v>
      </c>
      <c r="Q846" s="132">
        <v>0</v>
      </c>
      <c r="R846" s="127">
        <v>0</v>
      </c>
    </row>
    <row r="847" spans="1:18" ht="13.5" thickBot="1" x14ac:dyDescent="0.25">
      <c r="A847" s="135" t="s">
        <v>303</v>
      </c>
      <c r="B847" s="134" t="s">
        <v>927</v>
      </c>
      <c r="C847" s="134" t="s">
        <v>2078</v>
      </c>
      <c r="D847" s="130">
        <v>0</v>
      </c>
      <c r="E847" s="130">
        <v>0</v>
      </c>
      <c r="F847" s="130">
        <v>152234.23999999999</v>
      </c>
      <c r="G847" s="130">
        <v>152234.23999999999</v>
      </c>
      <c r="H847" s="130">
        <v>152234.23999999999</v>
      </c>
      <c r="I847" s="130">
        <v>423718.07</v>
      </c>
      <c r="J847" s="130">
        <v>423718.07</v>
      </c>
      <c r="K847" s="130">
        <v>423718.07</v>
      </c>
      <c r="L847" s="130">
        <v>578450.37</v>
      </c>
      <c r="M847" s="130">
        <v>578334.75</v>
      </c>
      <c r="N847" s="130">
        <v>578334.75</v>
      </c>
      <c r="O847" s="130">
        <v>740310.97</v>
      </c>
      <c r="P847" s="130">
        <v>740310.97</v>
      </c>
      <c r="Q847" s="130">
        <v>0</v>
      </c>
      <c r="R847" s="127">
        <v>0</v>
      </c>
    </row>
    <row r="848" spans="1:18" ht="13.5" thickBot="1" x14ac:dyDescent="0.25">
      <c r="A848" s="135" t="s">
        <v>304</v>
      </c>
      <c r="B848" s="134" t="s">
        <v>926</v>
      </c>
      <c r="C848" s="134" t="s">
        <v>2078</v>
      </c>
      <c r="D848" s="132">
        <v>0</v>
      </c>
      <c r="E848" s="132">
        <v>0</v>
      </c>
      <c r="F848" s="132">
        <v>4982.92</v>
      </c>
      <c r="G848" s="132">
        <v>4982.92</v>
      </c>
      <c r="H848" s="132">
        <v>4982.92</v>
      </c>
      <c r="I848" s="132">
        <v>11838.97</v>
      </c>
      <c r="J848" s="132">
        <v>11838.97</v>
      </c>
      <c r="K848" s="132">
        <v>11838.97</v>
      </c>
      <c r="L848" s="132">
        <v>17515.43</v>
      </c>
      <c r="M848" s="132">
        <v>17515.43</v>
      </c>
      <c r="N848" s="132">
        <v>17515.43</v>
      </c>
      <c r="O848" s="132">
        <v>23919.43</v>
      </c>
      <c r="P848" s="132">
        <v>23919.43</v>
      </c>
      <c r="Q848" s="132">
        <v>0</v>
      </c>
      <c r="R848" s="127">
        <v>0</v>
      </c>
    </row>
    <row r="849" spans="1:18" ht="13.5" thickBot="1" x14ac:dyDescent="0.25">
      <c r="A849" s="135" t="s">
        <v>305</v>
      </c>
      <c r="B849" s="134" t="s">
        <v>925</v>
      </c>
      <c r="C849" s="134" t="s">
        <v>2078</v>
      </c>
      <c r="D849" s="130">
        <v>0</v>
      </c>
      <c r="E849" s="130">
        <v>0</v>
      </c>
      <c r="F849" s="130">
        <v>126458.88</v>
      </c>
      <c r="G849" s="130">
        <v>248338.81</v>
      </c>
      <c r="H849" s="130">
        <v>529107.22</v>
      </c>
      <c r="I849" s="130">
        <v>682827.6</v>
      </c>
      <c r="J849" s="130">
        <v>807977.61</v>
      </c>
      <c r="K849" s="130">
        <v>928932.34</v>
      </c>
      <c r="L849" s="130">
        <v>1052107.45</v>
      </c>
      <c r="M849" s="130">
        <v>1175052.05</v>
      </c>
      <c r="N849" s="130">
        <v>1324600.07</v>
      </c>
      <c r="O849" s="130">
        <v>1446718.02</v>
      </c>
      <c r="P849" s="130">
        <v>1568652.39</v>
      </c>
      <c r="Q849" s="130">
        <v>0</v>
      </c>
      <c r="R849" s="127">
        <v>0</v>
      </c>
    </row>
    <row r="850" spans="1:18" ht="13.5" thickBot="1" x14ac:dyDescent="0.25">
      <c r="A850" s="135" t="s">
        <v>2189</v>
      </c>
      <c r="B850" s="134" t="s">
        <v>2190</v>
      </c>
      <c r="C850" s="134" t="s">
        <v>2078</v>
      </c>
      <c r="D850" s="132">
        <v>0</v>
      </c>
      <c r="E850" s="132">
        <v>0</v>
      </c>
      <c r="F850" s="132">
        <v>0</v>
      </c>
      <c r="G850" s="132">
        <v>0</v>
      </c>
      <c r="H850" s="132">
        <v>0</v>
      </c>
      <c r="I850" s="132">
        <v>0</v>
      </c>
      <c r="J850" s="132">
        <v>0</v>
      </c>
      <c r="K850" s="132">
        <v>0</v>
      </c>
      <c r="L850" s="132">
        <v>0</v>
      </c>
      <c r="M850" s="132">
        <v>0</v>
      </c>
      <c r="N850" s="132">
        <v>0</v>
      </c>
      <c r="O850" s="132">
        <v>0</v>
      </c>
      <c r="P850" s="132">
        <v>0</v>
      </c>
      <c r="Q850" s="132">
        <v>0</v>
      </c>
      <c r="R850" s="127">
        <v>0</v>
      </c>
    </row>
    <row r="851" spans="1:18" ht="13.5" thickBot="1" x14ac:dyDescent="0.25">
      <c r="A851" s="135" t="s">
        <v>306</v>
      </c>
      <c r="B851" s="134" t="s">
        <v>924</v>
      </c>
      <c r="C851" s="134" t="s">
        <v>2078</v>
      </c>
      <c r="D851" s="130">
        <v>0</v>
      </c>
      <c r="E851" s="130">
        <v>0</v>
      </c>
      <c r="F851" s="130">
        <v>0</v>
      </c>
      <c r="G851" s="130">
        <v>0</v>
      </c>
      <c r="H851" s="130">
        <v>0</v>
      </c>
      <c r="I851" s="130">
        <v>0</v>
      </c>
      <c r="J851" s="130">
        <v>0</v>
      </c>
      <c r="K851" s="130">
        <v>0</v>
      </c>
      <c r="L851" s="130">
        <v>0</v>
      </c>
      <c r="M851" s="130">
        <v>0</v>
      </c>
      <c r="N851" s="130">
        <v>0</v>
      </c>
      <c r="O851" s="130">
        <v>0</v>
      </c>
      <c r="P851" s="130">
        <v>0</v>
      </c>
      <c r="Q851" s="130">
        <v>0</v>
      </c>
      <c r="R851" s="127">
        <v>0</v>
      </c>
    </row>
    <row r="852" spans="1:18" ht="13.5" thickBot="1" x14ac:dyDescent="0.25">
      <c r="A852" s="135" t="s">
        <v>307</v>
      </c>
      <c r="B852" s="134" t="s">
        <v>923</v>
      </c>
      <c r="C852" s="134" t="s">
        <v>2078</v>
      </c>
      <c r="D852" s="132">
        <v>0</v>
      </c>
      <c r="E852" s="132">
        <v>0</v>
      </c>
      <c r="F852" s="132">
        <v>0</v>
      </c>
      <c r="G852" s="132">
        <v>0</v>
      </c>
      <c r="H852" s="132">
        <v>0</v>
      </c>
      <c r="I852" s="132">
        <v>0</v>
      </c>
      <c r="J852" s="132">
        <v>0</v>
      </c>
      <c r="K852" s="132">
        <v>0</v>
      </c>
      <c r="L852" s="132">
        <v>0</v>
      </c>
      <c r="M852" s="132">
        <v>0</v>
      </c>
      <c r="N852" s="132">
        <v>0</v>
      </c>
      <c r="O852" s="132">
        <v>0</v>
      </c>
      <c r="P852" s="132">
        <v>0</v>
      </c>
      <c r="Q852" s="132">
        <v>0</v>
      </c>
      <c r="R852" s="127">
        <v>0</v>
      </c>
    </row>
    <row r="853" spans="1:18" ht="13.5" thickBot="1" x14ac:dyDescent="0.25">
      <c r="A853" s="135" t="s">
        <v>302</v>
      </c>
      <c r="B853" s="134" t="s">
        <v>922</v>
      </c>
      <c r="C853" s="134" t="s">
        <v>2078</v>
      </c>
      <c r="D853" s="130">
        <v>0</v>
      </c>
      <c r="E853" s="130">
        <v>0</v>
      </c>
      <c r="F853" s="130">
        <v>0</v>
      </c>
      <c r="G853" s="130">
        <v>0</v>
      </c>
      <c r="H853" s="130">
        <v>0</v>
      </c>
      <c r="I853" s="130">
        <v>0</v>
      </c>
      <c r="J853" s="130">
        <v>0</v>
      </c>
      <c r="K853" s="130">
        <v>0</v>
      </c>
      <c r="L853" s="130">
        <v>0</v>
      </c>
      <c r="M853" s="130">
        <v>0</v>
      </c>
      <c r="N853" s="130">
        <v>0</v>
      </c>
      <c r="O853" s="130">
        <v>0</v>
      </c>
      <c r="P853" s="130">
        <v>0</v>
      </c>
      <c r="Q853" s="130">
        <v>0</v>
      </c>
      <c r="R853" s="127">
        <v>0</v>
      </c>
    </row>
    <row r="854" spans="1:18" ht="13.5" thickBot="1" x14ac:dyDescent="0.25">
      <c r="A854" s="135" t="s">
        <v>303</v>
      </c>
      <c r="B854" s="134" t="s">
        <v>921</v>
      </c>
      <c r="C854" s="134" t="s">
        <v>2078</v>
      </c>
      <c r="D854" s="132">
        <v>0</v>
      </c>
      <c r="E854" s="132">
        <v>0</v>
      </c>
      <c r="F854" s="132">
        <v>0</v>
      </c>
      <c r="G854" s="132">
        <v>0</v>
      </c>
      <c r="H854" s="132">
        <v>0</v>
      </c>
      <c r="I854" s="132">
        <v>0</v>
      </c>
      <c r="J854" s="132">
        <v>0</v>
      </c>
      <c r="K854" s="132">
        <v>0</v>
      </c>
      <c r="L854" s="132">
        <v>0</v>
      </c>
      <c r="M854" s="132">
        <v>0</v>
      </c>
      <c r="N854" s="132">
        <v>0</v>
      </c>
      <c r="O854" s="132">
        <v>0</v>
      </c>
      <c r="P854" s="132">
        <v>0</v>
      </c>
      <c r="Q854" s="132">
        <v>0</v>
      </c>
      <c r="R854" s="127">
        <v>0</v>
      </c>
    </row>
    <row r="855" spans="1:18" ht="13.5" thickBot="1" x14ac:dyDescent="0.25">
      <c r="A855" s="135" t="s">
        <v>305</v>
      </c>
      <c r="B855" s="134" t="s">
        <v>920</v>
      </c>
      <c r="C855" s="134" t="s">
        <v>2078</v>
      </c>
      <c r="D855" s="130">
        <v>0</v>
      </c>
      <c r="E855" s="130">
        <v>0</v>
      </c>
      <c r="F855" s="130">
        <v>0</v>
      </c>
      <c r="G855" s="130">
        <v>0</v>
      </c>
      <c r="H855" s="130">
        <v>0</v>
      </c>
      <c r="I855" s="130">
        <v>0</v>
      </c>
      <c r="J855" s="130">
        <v>0</v>
      </c>
      <c r="K855" s="130">
        <v>0</v>
      </c>
      <c r="L855" s="130">
        <v>0</v>
      </c>
      <c r="M855" s="130">
        <v>0</v>
      </c>
      <c r="N855" s="130">
        <v>0</v>
      </c>
      <c r="O855" s="130">
        <v>0</v>
      </c>
      <c r="P855" s="130">
        <v>0</v>
      </c>
      <c r="Q855" s="130">
        <v>0</v>
      </c>
      <c r="R855" s="127">
        <v>0</v>
      </c>
    </row>
    <row r="856" spans="1:18" ht="13.5" thickBot="1" x14ac:dyDescent="0.25">
      <c r="A856" s="135" t="s">
        <v>308</v>
      </c>
      <c r="B856" s="134" t="s">
        <v>919</v>
      </c>
      <c r="C856" s="134" t="s">
        <v>2078</v>
      </c>
      <c r="D856" s="132">
        <v>0</v>
      </c>
      <c r="E856" s="132">
        <v>0</v>
      </c>
      <c r="F856" s="132">
        <v>0</v>
      </c>
      <c r="G856" s="132">
        <v>0</v>
      </c>
      <c r="H856" s="132">
        <v>0</v>
      </c>
      <c r="I856" s="132">
        <v>0</v>
      </c>
      <c r="J856" s="132">
        <v>0</v>
      </c>
      <c r="K856" s="132">
        <v>0</v>
      </c>
      <c r="L856" s="132">
        <v>0</v>
      </c>
      <c r="M856" s="132">
        <v>-12977</v>
      </c>
      <c r="N856" s="132">
        <v>-12977</v>
      </c>
      <c r="O856" s="132">
        <v>-12977</v>
      </c>
      <c r="P856" s="132">
        <v>-12977</v>
      </c>
      <c r="Q856" s="132">
        <v>-12977</v>
      </c>
      <c r="R856" s="127">
        <v>-12977</v>
      </c>
    </row>
    <row r="857" spans="1:18" ht="13.5" thickBot="1" x14ac:dyDescent="0.25">
      <c r="A857" s="135" t="s">
        <v>309</v>
      </c>
      <c r="B857" s="134" t="s">
        <v>918</v>
      </c>
      <c r="C857" s="134" t="s">
        <v>2078</v>
      </c>
      <c r="D857" s="130">
        <v>-34325.03</v>
      </c>
      <c r="E857" s="130">
        <v>-34325.03</v>
      </c>
      <c r="F857" s="130">
        <v>-24326.880000000001</v>
      </c>
      <c r="G857" s="130">
        <v>-20129.2</v>
      </c>
      <c r="H857" s="130">
        <v>-13169.52</v>
      </c>
      <c r="I857" s="130">
        <v>-15129.12</v>
      </c>
      <c r="J857" s="130">
        <v>-16464.560000000001</v>
      </c>
      <c r="K857" s="130">
        <v>-19484.71</v>
      </c>
      <c r="L857" s="130">
        <v>-20195.7</v>
      </c>
      <c r="M857" s="130">
        <v>-23250.17</v>
      </c>
      <c r="N857" s="130">
        <v>-26591.31</v>
      </c>
      <c r="O857" s="130">
        <v>-29932.45</v>
      </c>
      <c r="P857" s="130">
        <v>-33263.06</v>
      </c>
      <c r="Q857" s="130">
        <v>-45572.2</v>
      </c>
      <c r="R857" s="127">
        <v>-45572.2</v>
      </c>
    </row>
    <row r="858" spans="1:18" ht="13.5" thickBot="1" x14ac:dyDescent="0.25">
      <c r="A858" s="135" t="s">
        <v>2047</v>
      </c>
      <c r="B858" s="134" t="s">
        <v>2048</v>
      </c>
      <c r="C858" s="134" t="s">
        <v>2078</v>
      </c>
      <c r="D858" s="132">
        <v>0</v>
      </c>
      <c r="E858" s="164"/>
      <c r="F858" s="164"/>
      <c r="G858" s="164"/>
      <c r="H858" s="164"/>
      <c r="I858" s="164"/>
      <c r="J858" s="164"/>
      <c r="K858" s="164"/>
      <c r="L858" s="164"/>
      <c r="M858" s="164"/>
      <c r="N858" s="164"/>
      <c r="O858" s="164"/>
      <c r="P858" s="164"/>
      <c r="Q858" s="164"/>
      <c r="R858" s="127">
        <v>0</v>
      </c>
    </row>
    <row r="859" spans="1:18" ht="13.5" thickBot="1" x14ac:dyDescent="0.25">
      <c r="A859" s="135" t="s">
        <v>2191</v>
      </c>
      <c r="B859" s="134" t="s">
        <v>2192</v>
      </c>
      <c r="C859" s="134" t="s">
        <v>2078</v>
      </c>
      <c r="D859" s="130">
        <v>0</v>
      </c>
      <c r="E859" s="130">
        <v>0</v>
      </c>
      <c r="F859" s="130">
        <v>0</v>
      </c>
      <c r="G859" s="130">
        <v>0</v>
      </c>
      <c r="H859" s="130">
        <v>0</v>
      </c>
      <c r="I859" s="130">
        <v>107181</v>
      </c>
      <c r="J859" s="130">
        <v>107181</v>
      </c>
      <c r="K859" s="130">
        <v>107181</v>
      </c>
      <c r="L859" s="130">
        <v>107181</v>
      </c>
      <c r="M859" s="130">
        <v>107181</v>
      </c>
      <c r="N859" s="130">
        <v>107181</v>
      </c>
      <c r="O859" s="130">
        <v>107181</v>
      </c>
      <c r="P859" s="130">
        <v>107181</v>
      </c>
      <c r="Q859" s="130">
        <v>107181</v>
      </c>
      <c r="R859" s="127">
        <v>107181</v>
      </c>
    </row>
    <row r="860" spans="1:18" ht="13.5" thickBot="1" x14ac:dyDescent="0.25">
      <c r="A860" s="135" t="s">
        <v>2193</v>
      </c>
      <c r="B860" s="134" t="s">
        <v>917</v>
      </c>
      <c r="C860" s="134" t="s">
        <v>2078</v>
      </c>
      <c r="D860" s="132">
        <v>41069</v>
      </c>
      <c r="E860" s="132">
        <v>41069</v>
      </c>
      <c r="F860" s="132">
        <v>41069</v>
      </c>
      <c r="G860" s="132">
        <v>41069</v>
      </c>
      <c r="H860" s="132">
        <v>-28668</v>
      </c>
      <c r="I860" s="132">
        <v>-28668</v>
      </c>
      <c r="J860" s="132">
        <v>-28668</v>
      </c>
      <c r="K860" s="132">
        <v>-28668</v>
      </c>
      <c r="L860" s="132">
        <v>-28668</v>
      </c>
      <c r="M860" s="132">
        <v>-28668</v>
      </c>
      <c r="N860" s="132">
        <v>-28668</v>
      </c>
      <c r="O860" s="132">
        <v>-28668</v>
      </c>
      <c r="P860" s="132">
        <v>-28668</v>
      </c>
      <c r="Q860" s="132">
        <v>-28668</v>
      </c>
      <c r="R860" s="127">
        <v>-28668</v>
      </c>
    </row>
    <row r="861" spans="1:18" ht="13.5" thickBot="1" x14ac:dyDescent="0.25">
      <c r="A861" s="135" t="s">
        <v>310</v>
      </c>
      <c r="B861" s="134" t="s">
        <v>916</v>
      </c>
      <c r="C861" s="134" t="s">
        <v>2078</v>
      </c>
      <c r="D861" s="130">
        <v>-1229173.78</v>
      </c>
      <c r="E861" s="130">
        <v>-1229173.78</v>
      </c>
      <c r="F861" s="130">
        <v>-1987427.72</v>
      </c>
      <c r="G861" s="130">
        <v>-1454517.16</v>
      </c>
      <c r="H861" s="130">
        <v>-2142285.19</v>
      </c>
      <c r="I861" s="130">
        <v>-2584491.46</v>
      </c>
      <c r="J861" s="130">
        <v>-743403.33</v>
      </c>
      <c r="K861" s="130">
        <v>-846930.31</v>
      </c>
      <c r="L861" s="130">
        <v>-1015288.89</v>
      </c>
      <c r="M861" s="130">
        <v>-331718.69</v>
      </c>
      <c r="N861" s="130">
        <v>-503269.94</v>
      </c>
      <c r="O861" s="130">
        <v>-787932.97</v>
      </c>
      <c r="P861" s="130">
        <v>-731630.79</v>
      </c>
      <c r="Q861" s="130">
        <v>-1410883.37</v>
      </c>
      <c r="R861" s="127">
        <v>-1410883.37</v>
      </c>
    </row>
    <row r="862" spans="1:18" ht="13.5" thickBot="1" x14ac:dyDescent="0.25">
      <c r="A862" s="135" t="s">
        <v>311</v>
      </c>
      <c r="B862" s="134" t="s">
        <v>915</v>
      </c>
      <c r="C862" s="134" t="s">
        <v>2078</v>
      </c>
      <c r="D862" s="132">
        <v>-50093.919999999998</v>
      </c>
      <c r="E862" s="132">
        <v>-50093.919999999998</v>
      </c>
      <c r="F862" s="132">
        <v>-56598.59</v>
      </c>
      <c r="G862" s="132">
        <v>-49854.35</v>
      </c>
      <c r="H862" s="132">
        <v>-48169.23</v>
      </c>
      <c r="I862" s="132">
        <v>-32441.64</v>
      </c>
      <c r="J862" s="132">
        <v>-20806.84</v>
      </c>
      <c r="K862" s="132">
        <v>-7356.45</v>
      </c>
      <c r="L862" s="132">
        <v>-13454.34</v>
      </c>
      <c r="M862" s="132">
        <v>-12670.11</v>
      </c>
      <c r="N862" s="132">
        <v>-12970.22</v>
      </c>
      <c r="O862" s="132">
        <v>-22140.53</v>
      </c>
      <c r="P862" s="132">
        <v>-33862.03</v>
      </c>
      <c r="Q862" s="132">
        <v>-52125.06</v>
      </c>
      <c r="R862" s="127">
        <v>-52125.06</v>
      </c>
    </row>
    <row r="863" spans="1:18" ht="13.5" thickBot="1" x14ac:dyDescent="0.25">
      <c r="A863" s="135" t="s">
        <v>312</v>
      </c>
      <c r="B863" s="134" t="s">
        <v>914</v>
      </c>
      <c r="C863" s="134" t="s">
        <v>2078</v>
      </c>
      <c r="D863" s="130">
        <v>-9771.25</v>
      </c>
      <c r="E863" s="130">
        <v>-9771.25</v>
      </c>
      <c r="F863" s="130">
        <v>-11409.31</v>
      </c>
      <c r="G863" s="130">
        <v>-3083.6</v>
      </c>
      <c r="H863" s="130">
        <v>-4635.63</v>
      </c>
      <c r="I863" s="130">
        <v>-5651.33</v>
      </c>
      <c r="J863" s="130">
        <v>-6452.66</v>
      </c>
      <c r="K863" s="130">
        <v>-6620.19</v>
      </c>
      <c r="L863" s="130">
        <v>-7022.16</v>
      </c>
      <c r="M863" s="130">
        <v>-7364</v>
      </c>
      <c r="N863" s="130">
        <v>-7700.01</v>
      </c>
      <c r="O863" s="130">
        <v>-8162.18</v>
      </c>
      <c r="P863" s="130">
        <v>-9097.68</v>
      </c>
      <c r="Q863" s="130">
        <v>-10480.879999999999</v>
      </c>
      <c r="R863" s="127">
        <v>-10480.879999999999</v>
      </c>
    </row>
    <row r="864" spans="1:18" ht="13.5" thickBot="1" x14ac:dyDescent="0.25">
      <c r="A864" s="135" t="s">
        <v>313</v>
      </c>
      <c r="B864" s="134" t="s">
        <v>913</v>
      </c>
      <c r="C864" s="134" t="s">
        <v>2078</v>
      </c>
      <c r="D864" s="132">
        <v>-46410.94</v>
      </c>
      <c r="E864" s="132">
        <v>-46410.94</v>
      </c>
      <c r="F864" s="132">
        <v>-52431.21</v>
      </c>
      <c r="G864" s="132">
        <v>-46694.65</v>
      </c>
      <c r="H864" s="132">
        <v>-47479.14</v>
      </c>
      <c r="I864" s="132">
        <v>-32308.77</v>
      </c>
      <c r="J864" s="132">
        <v>-20186.22</v>
      </c>
      <c r="K864" s="132">
        <v>-8166.45</v>
      </c>
      <c r="L864" s="132">
        <v>-13692.07</v>
      </c>
      <c r="M864" s="132">
        <v>-12403.53</v>
      </c>
      <c r="N864" s="132">
        <v>-12882.18</v>
      </c>
      <c r="O864" s="132">
        <v>-22721.46</v>
      </c>
      <c r="P864" s="132">
        <v>-33364.1</v>
      </c>
      <c r="Q864" s="132">
        <v>-48047.14</v>
      </c>
      <c r="R864" s="127">
        <v>-48047.14</v>
      </c>
    </row>
    <row r="865" spans="1:18" ht="13.5" thickBot="1" x14ac:dyDescent="0.25">
      <c r="A865" s="135" t="s">
        <v>314</v>
      </c>
      <c r="B865" s="134" t="s">
        <v>912</v>
      </c>
      <c r="C865" s="134" t="s">
        <v>2078</v>
      </c>
      <c r="D865" s="130">
        <v>-43553.07</v>
      </c>
      <c r="E865" s="130">
        <v>-43553.07</v>
      </c>
      <c r="F865" s="130">
        <v>-51182.91</v>
      </c>
      <c r="G865" s="130">
        <v>-14220.21</v>
      </c>
      <c r="H865" s="130">
        <v>-20482.43</v>
      </c>
      <c r="I865" s="130">
        <v>-24160.400000000001</v>
      </c>
      <c r="J865" s="130">
        <v>-26308.06</v>
      </c>
      <c r="K865" s="130">
        <v>-26978.69</v>
      </c>
      <c r="L865" s="130">
        <v>-28570.79</v>
      </c>
      <c r="M865" s="130">
        <v>-30024.05</v>
      </c>
      <c r="N865" s="130">
        <v>-31534.39</v>
      </c>
      <c r="O865" s="130">
        <v>-34182.33</v>
      </c>
      <c r="P865" s="130">
        <v>-38574.1</v>
      </c>
      <c r="Q865" s="130">
        <v>-45520.53</v>
      </c>
      <c r="R865" s="127">
        <v>-45520.53</v>
      </c>
    </row>
    <row r="866" spans="1:18" ht="13.5" thickBot="1" x14ac:dyDescent="0.25">
      <c r="A866" s="135" t="s">
        <v>315</v>
      </c>
      <c r="B866" s="134" t="s">
        <v>911</v>
      </c>
      <c r="C866" s="134" t="s">
        <v>2078</v>
      </c>
      <c r="D866" s="132">
        <v>-5983.91</v>
      </c>
      <c r="E866" s="132">
        <v>-5983.91</v>
      </c>
      <c r="F866" s="132">
        <v>-6897.86</v>
      </c>
      <c r="G866" s="132">
        <v>-1797.61</v>
      </c>
      <c r="H866" s="132">
        <v>-2719.14</v>
      </c>
      <c r="I866" s="132">
        <v>-3339.3</v>
      </c>
      <c r="J866" s="132">
        <v>-3779.39</v>
      </c>
      <c r="K866" s="132">
        <v>-3871.15</v>
      </c>
      <c r="L866" s="132">
        <v>-4072.26</v>
      </c>
      <c r="M866" s="132">
        <v>-4262.67</v>
      </c>
      <c r="N866" s="132">
        <v>-4475.2</v>
      </c>
      <c r="O866" s="132">
        <v>-4708.8599999999997</v>
      </c>
      <c r="P866" s="132">
        <v>-5178.25</v>
      </c>
      <c r="Q866" s="132">
        <v>-5964.46</v>
      </c>
      <c r="R866" s="127">
        <v>-5964.46</v>
      </c>
    </row>
    <row r="867" spans="1:18" ht="13.5" thickBot="1" x14ac:dyDescent="0.25">
      <c r="A867" s="135" t="s">
        <v>316</v>
      </c>
      <c r="B867" s="134" t="s">
        <v>910</v>
      </c>
      <c r="C867" s="134" t="s">
        <v>2078</v>
      </c>
      <c r="D867" s="130">
        <v>-3395.88</v>
      </c>
      <c r="E867" s="130">
        <v>-3395.88</v>
      </c>
      <c r="F867" s="130">
        <v>-5885.46</v>
      </c>
      <c r="G867" s="130">
        <v>-4612.92</v>
      </c>
      <c r="H867" s="130">
        <v>-6942.86</v>
      </c>
      <c r="I867" s="130">
        <v>-8476.2199999999993</v>
      </c>
      <c r="J867" s="130">
        <v>-2686.56</v>
      </c>
      <c r="K867" s="130">
        <v>-2985.22</v>
      </c>
      <c r="L867" s="130">
        <v>-3573.07</v>
      </c>
      <c r="M867" s="130">
        <v>-1137.97</v>
      </c>
      <c r="N867" s="130">
        <v>-1655.2</v>
      </c>
      <c r="O867" s="130">
        <v>-2368.81</v>
      </c>
      <c r="P867" s="130">
        <v>-2070.4899999999998</v>
      </c>
      <c r="Q867" s="130">
        <v>-4122.25</v>
      </c>
      <c r="R867" s="127">
        <v>-4122.25</v>
      </c>
    </row>
    <row r="868" spans="1:18" ht="13.5" thickBot="1" x14ac:dyDescent="0.25">
      <c r="A868" s="135" t="s">
        <v>317</v>
      </c>
      <c r="B868" s="134" t="s">
        <v>909</v>
      </c>
      <c r="C868" s="134" t="s">
        <v>2078</v>
      </c>
      <c r="D868" s="132">
        <v>-14504.62</v>
      </c>
      <c r="E868" s="132">
        <v>-14504.62</v>
      </c>
      <c r="F868" s="132">
        <v>-16236.18</v>
      </c>
      <c r="G868" s="132">
        <v>-14149.96</v>
      </c>
      <c r="H868" s="132">
        <v>-13648.49</v>
      </c>
      <c r="I868" s="132">
        <v>-9045.06</v>
      </c>
      <c r="J868" s="132">
        <v>-5411.87</v>
      </c>
      <c r="K868" s="132">
        <v>-1889.15</v>
      </c>
      <c r="L868" s="132">
        <v>-3488.16</v>
      </c>
      <c r="M868" s="132">
        <v>-4036.85</v>
      </c>
      <c r="N868" s="132">
        <v>-3979.9</v>
      </c>
      <c r="O868" s="132">
        <v>-7609.53</v>
      </c>
      <c r="P868" s="132">
        <v>-10894.42</v>
      </c>
      <c r="Q868" s="132">
        <v>-15605.99</v>
      </c>
      <c r="R868" s="127">
        <v>-15605.99</v>
      </c>
    </row>
    <row r="869" spans="1:18" ht="13.5" thickBot="1" x14ac:dyDescent="0.25">
      <c r="A869" s="135" t="s">
        <v>318</v>
      </c>
      <c r="B869" s="134" t="s">
        <v>908</v>
      </c>
      <c r="C869" s="134" t="s">
        <v>2078</v>
      </c>
      <c r="D869" s="130">
        <v>-57857.31</v>
      </c>
      <c r="E869" s="130">
        <v>-57857.31</v>
      </c>
      <c r="F869" s="130">
        <v>-79763.92</v>
      </c>
      <c r="G869" s="130">
        <v>-44736.91</v>
      </c>
      <c r="H869" s="130">
        <v>-63032.76</v>
      </c>
      <c r="I869" s="130">
        <v>-75271.22</v>
      </c>
      <c r="J869" s="130">
        <v>-81828.06</v>
      </c>
      <c r="K869" s="130">
        <v>-83791.429999999993</v>
      </c>
      <c r="L869" s="130">
        <v>-88607.5</v>
      </c>
      <c r="M869" s="130">
        <v>-9196.24</v>
      </c>
      <c r="N869" s="130">
        <v>-14144.75</v>
      </c>
      <c r="O869" s="130">
        <v>-24506.1</v>
      </c>
      <c r="P869" s="130">
        <v>-40119.629999999997</v>
      </c>
      <c r="Q869" s="130">
        <v>-65432.72</v>
      </c>
      <c r="R869" s="127">
        <v>-65432.72</v>
      </c>
    </row>
    <row r="870" spans="1:18" ht="13.5" thickBot="1" x14ac:dyDescent="0.25">
      <c r="A870" s="135" t="s">
        <v>319</v>
      </c>
      <c r="B870" s="134" t="s">
        <v>907</v>
      </c>
      <c r="C870" s="134" t="s">
        <v>2078</v>
      </c>
      <c r="D870" s="132">
        <v>-4786.95</v>
      </c>
      <c r="E870" s="132">
        <v>-4786.95</v>
      </c>
      <c r="F870" s="132">
        <v>-8045.81</v>
      </c>
      <c r="G870" s="132">
        <v>-6035.57</v>
      </c>
      <c r="H870" s="132">
        <v>-9073.4500000000007</v>
      </c>
      <c r="I870" s="132">
        <v>-11121.99</v>
      </c>
      <c r="J870" s="132">
        <v>-3696.31</v>
      </c>
      <c r="K870" s="132">
        <v>-4047.2</v>
      </c>
      <c r="L870" s="132">
        <v>-4847.62</v>
      </c>
      <c r="M870" s="132">
        <v>-1486.56</v>
      </c>
      <c r="N870" s="132">
        <v>-2221.98</v>
      </c>
      <c r="O870" s="132">
        <v>-3159.63</v>
      </c>
      <c r="P870" s="132">
        <v>-2924.39</v>
      </c>
      <c r="Q870" s="132">
        <v>-5638</v>
      </c>
      <c r="R870" s="127">
        <v>-5638</v>
      </c>
    </row>
    <row r="871" spans="1:18" ht="13.5" thickBot="1" x14ac:dyDescent="0.25">
      <c r="A871" s="135" t="s">
        <v>320</v>
      </c>
      <c r="B871" s="134" t="s">
        <v>906</v>
      </c>
      <c r="C871" s="134" t="s">
        <v>2078</v>
      </c>
      <c r="D871" s="130">
        <v>185.67</v>
      </c>
      <c r="E871" s="130">
        <v>185.67</v>
      </c>
      <c r="F871" s="130">
        <v>-103103.76</v>
      </c>
      <c r="G871" s="130">
        <v>-0.01</v>
      </c>
      <c r="H871" s="130">
        <v>-0.01</v>
      </c>
      <c r="I871" s="130">
        <v>-0.01</v>
      </c>
      <c r="J871" s="130">
        <v>-5.0999999999999996</v>
      </c>
      <c r="K871" s="130">
        <v>-5.0999999999999996</v>
      </c>
      <c r="L871" s="130">
        <v>-0.01</v>
      </c>
      <c r="M871" s="130">
        <v>-0.01</v>
      </c>
      <c r="N871" s="130">
        <v>-0.01</v>
      </c>
      <c r="O871" s="130">
        <v>-0.01</v>
      </c>
      <c r="P871" s="130">
        <v>-0.01</v>
      </c>
      <c r="Q871" s="130">
        <v>-0.01</v>
      </c>
      <c r="R871" s="127">
        <v>-0.01</v>
      </c>
    </row>
    <row r="872" spans="1:18" ht="13.5" thickBot="1" x14ac:dyDescent="0.25">
      <c r="A872" s="135" t="s">
        <v>321</v>
      </c>
      <c r="B872" s="134" t="s">
        <v>905</v>
      </c>
      <c r="C872" s="134" t="s">
        <v>2078</v>
      </c>
      <c r="D872" s="132">
        <v>-18856.98</v>
      </c>
      <c r="E872" s="132">
        <v>-18856.98</v>
      </c>
      <c r="F872" s="132">
        <v>-11526.98</v>
      </c>
      <c r="G872" s="132">
        <v>-21389.17</v>
      </c>
      <c r="H872" s="132">
        <v>-31824.880000000001</v>
      </c>
      <c r="I872" s="132">
        <v>-7647.12</v>
      </c>
      <c r="J872" s="132">
        <v>-13570.21</v>
      </c>
      <c r="K872" s="132">
        <v>-15227.26</v>
      </c>
      <c r="L872" s="132">
        <v>-3008.81</v>
      </c>
      <c r="M872" s="132">
        <v>-5905.26</v>
      </c>
      <c r="N872" s="132">
        <v>-8904.6</v>
      </c>
      <c r="O872" s="132">
        <v>-3755.88</v>
      </c>
      <c r="P872" s="132">
        <v>-10905.26</v>
      </c>
      <c r="Q872" s="132">
        <v>-20256.23</v>
      </c>
      <c r="R872" s="127">
        <v>-20256.23</v>
      </c>
    </row>
    <row r="873" spans="1:18" ht="13.5" thickBot="1" x14ac:dyDescent="0.25">
      <c r="A873" s="135" t="s">
        <v>322</v>
      </c>
      <c r="B873" s="134" t="s">
        <v>904</v>
      </c>
      <c r="C873" s="134" t="s">
        <v>2078</v>
      </c>
      <c r="D873" s="130">
        <v>-31277.78</v>
      </c>
      <c r="E873" s="130">
        <v>-31277.78</v>
      </c>
      <c r="F873" s="130">
        <v>-50131.83</v>
      </c>
      <c r="G873" s="130">
        <v>-35913.410000000003</v>
      </c>
      <c r="H873" s="130">
        <v>-52545.96</v>
      </c>
      <c r="I873" s="130">
        <v>-62323.69</v>
      </c>
      <c r="J873" s="130">
        <v>-15602.2</v>
      </c>
      <c r="K873" s="130">
        <v>-17557.64</v>
      </c>
      <c r="L873" s="130">
        <v>-21819.72</v>
      </c>
      <c r="M873" s="130">
        <v>-8158.75</v>
      </c>
      <c r="N873" s="130">
        <v>-12423.76</v>
      </c>
      <c r="O873" s="130">
        <v>-19533.009999999998</v>
      </c>
      <c r="P873" s="130">
        <v>-18476.8</v>
      </c>
      <c r="Q873" s="130">
        <v>-35625.629999999997</v>
      </c>
      <c r="R873" s="127">
        <v>-35625.629999999997</v>
      </c>
    </row>
    <row r="874" spans="1:18" ht="13.5" thickBot="1" x14ac:dyDescent="0.25">
      <c r="A874" s="135" t="s">
        <v>323</v>
      </c>
      <c r="B874" s="134" t="s">
        <v>903</v>
      </c>
      <c r="C874" s="134" t="s">
        <v>2078</v>
      </c>
      <c r="D874" s="132">
        <v>-89331.78</v>
      </c>
      <c r="E874" s="132">
        <v>-89331.78</v>
      </c>
      <c r="F874" s="132">
        <v>-124388.58</v>
      </c>
      <c r="G874" s="132">
        <v>-69461.600000000006</v>
      </c>
      <c r="H874" s="132">
        <v>-95455.1</v>
      </c>
      <c r="I874" s="132">
        <v>-113528.27</v>
      </c>
      <c r="J874" s="132">
        <v>-124633.16</v>
      </c>
      <c r="K874" s="132">
        <v>-126736.4</v>
      </c>
      <c r="L874" s="132">
        <v>-133853.67000000001</v>
      </c>
      <c r="M874" s="132">
        <v>-17388.2</v>
      </c>
      <c r="N874" s="132">
        <v>-32897.089999999997</v>
      </c>
      <c r="O874" s="132">
        <v>-49965.42</v>
      </c>
      <c r="P874" s="132">
        <v>-75279.08</v>
      </c>
      <c r="Q874" s="132">
        <v>-115216.83</v>
      </c>
      <c r="R874" s="127">
        <v>-115216.83</v>
      </c>
    </row>
    <row r="875" spans="1:18" ht="13.5" thickBot="1" x14ac:dyDescent="0.25">
      <c r="A875" s="135" t="s">
        <v>324</v>
      </c>
      <c r="B875" s="134" t="s">
        <v>902</v>
      </c>
      <c r="C875" s="134" t="s">
        <v>2078</v>
      </c>
      <c r="D875" s="130">
        <v>-29195.27</v>
      </c>
      <c r="E875" s="130">
        <v>-29195.27</v>
      </c>
      <c r="F875" s="130">
        <v>-19423.34</v>
      </c>
      <c r="G875" s="130">
        <v>-38037.919999999998</v>
      </c>
      <c r="H875" s="130">
        <v>-57369.57</v>
      </c>
      <c r="I875" s="130">
        <v>-13193.52</v>
      </c>
      <c r="J875" s="130">
        <v>-22796.97</v>
      </c>
      <c r="K875" s="130">
        <v>-25378.98</v>
      </c>
      <c r="L875" s="130">
        <v>-5081.34</v>
      </c>
      <c r="M875" s="130">
        <v>-9982.33</v>
      </c>
      <c r="N875" s="130">
        <v>-14575.29</v>
      </c>
      <c r="O875" s="130">
        <v>-5841.37</v>
      </c>
      <c r="P875" s="130">
        <v>-16036.95</v>
      </c>
      <c r="Q875" s="130">
        <v>-32596.53</v>
      </c>
      <c r="R875" s="127">
        <v>-32596.53</v>
      </c>
    </row>
    <row r="876" spans="1:18" ht="13.5" thickBot="1" x14ac:dyDescent="0.25">
      <c r="A876" s="135" t="s">
        <v>325</v>
      </c>
      <c r="B876" s="134" t="s">
        <v>901</v>
      </c>
      <c r="C876" s="134" t="s">
        <v>2078</v>
      </c>
      <c r="D876" s="132">
        <v>-170460.84</v>
      </c>
      <c r="E876" s="132">
        <v>-170460.84</v>
      </c>
      <c r="F876" s="132">
        <v>-275150.21000000002</v>
      </c>
      <c r="G876" s="132">
        <v>-196089.64</v>
      </c>
      <c r="H876" s="132">
        <v>-286350.34999999998</v>
      </c>
      <c r="I876" s="132">
        <v>-341747.7</v>
      </c>
      <c r="J876" s="132">
        <v>-91010.7</v>
      </c>
      <c r="K876" s="132">
        <v>-100476.26</v>
      </c>
      <c r="L876" s="132">
        <v>-123825.48</v>
      </c>
      <c r="M876" s="132">
        <v>-43246.95</v>
      </c>
      <c r="N876" s="132">
        <v>-65068.25</v>
      </c>
      <c r="O876" s="132">
        <v>-105144.75</v>
      </c>
      <c r="P876" s="132">
        <v>-101605.12</v>
      </c>
      <c r="Q876" s="132">
        <v>-194840.97</v>
      </c>
      <c r="R876" s="127">
        <v>-194840.97</v>
      </c>
    </row>
    <row r="877" spans="1:18" ht="13.5" thickBot="1" x14ac:dyDescent="0.25">
      <c r="A877" s="135" t="s">
        <v>326</v>
      </c>
      <c r="B877" s="134" t="s">
        <v>900</v>
      </c>
      <c r="C877" s="134" t="s">
        <v>2078</v>
      </c>
      <c r="D877" s="130">
        <v>-89859.19</v>
      </c>
      <c r="E877" s="130">
        <v>-89859.19</v>
      </c>
      <c r="F877" s="130">
        <v>-104368.03</v>
      </c>
      <c r="G877" s="130">
        <v>-27934.34</v>
      </c>
      <c r="H877" s="130">
        <v>-41773.08</v>
      </c>
      <c r="I877" s="130">
        <v>-52621.24</v>
      </c>
      <c r="J877" s="130">
        <v>-60460.1</v>
      </c>
      <c r="K877" s="130">
        <v>-64814.14</v>
      </c>
      <c r="L877" s="130">
        <v>-65963.289999999994</v>
      </c>
      <c r="M877" s="130">
        <v>-69376.649999999994</v>
      </c>
      <c r="N877" s="130">
        <v>-72356.52</v>
      </c>
      <c r="O877" s="130">
        <v>-75854.61</v>
      </c>
      <c r="P877" s="130">
        <v>-83630.350000000006</v>
      </c>
      <c r="Q877" s="130">
        <v>-94153.45</v>
      </c>
      <c r="R877" s="127">
        <v>-94153.45</v>
      </c>
    </row>
    <row r="878" spans="1:18" ht="13.5" thickBot="1" x14ac:dyDescent="0.25">
      <c r="A878" s="135" t="s">
        <v>327</v>
      </c>
      <c r="B878" s="134" t="s">
        <v>899</v>
      </c>
      <c r="C878" s="134" t="s">
        <v>2078</v>
      </c>
      <c r="D878" s="132">
        <v>-9415.98</v>
      </c>
      <c r="E878" s="132">
        <v>-9415.98</v>
      </c>
      <c r="F878" s="132">
        <v>-5488.47</v>
      </c>
      <c r="G878" s="132">
        <v>-10322.32</v>
      </c>
      <c r="H878" s="132">
        <v>-14932.88</v>
      </c>
      <c r="I878" s="132">
        <v>-3308.82</v>
      </c>
      <c r="J878" s="132">
        <v>-5793.35</v>
      </c>
      <c r="K878" s="132">
        <v>-6499.87</v>
      </c>
      <c r="L878" s="132">
        <v>-1488.28</v>
      </c>
      <c r="M878" s="132">
        <v>-2909.54</v>
      </c>
      <c r="N878" s="132">
        <v>-4374.16</v>
      </c>
      <c r="O878" s="132">
        <v>-2601.66</v>
      </c>
      <c r="P878" s="132">
        <v>-6067.07</v>
      </c>
      <c r="Q878" s="132">
        <v>-11091.55</v>
      </c>
      <c r="R878" s="127">
        <v>-11091.55</v>
      </c>
    </row>
    <row r="879" spans="1:18" ht="13.5" thickBot="1" x14ac:dyDescent="0.25">
      <c r="A879" s="135" t="s">
        <v>328</v>
      </c>
      <c r="B879" s="134" t="s">
        <v>898</v>
      </c>
      <c r="C879" s="134" t="s">
        <v>2078</v>
      </c>
      <c r="D879" s="130">
        <v>-37583.74</v>
      </c>
      <c r="E879" s="130">
        <v>-37583.74</v>
      </c>
      <c r="F879" s="130">
        <v>-43868.42</v>
      </c>
      <c r="G879" s="130">
        <v>-11757.84</v>
      </c>
      <c r="H879" s="130">
        <v>-17363.080000000002</v>
      </c>
      <c r="I879" s="130">
        <v>-20951.810000000001</v>
      </c>
      <c r="J879" s="130">
        <v>-23571.72</v>
      </c>
      <c r="K879" s="130">
        <v>-24330.15</v>
      </c>
      <c r="L879" s="130">
        <v>-25747.99</v>
      </c>
      <c r="M879" s="130">
        <v>-27107.87</v>
      </c>
      <c r="N879" s="130">
        <v>-28436.28</v>
      </c>
      <c r="O879" s="130">
        <v>-30720.87</v>
      </c>
      <c r="P879" s="130">
        <v>-34409.300000000003</v>
      </c>
      <c r="Q879" s="130">
        <v>-40043.01</v>
      </c>
      <c r="R879" s="127">
        <v>-40043.01</v>
      </c>
    </row>
    <row r="880" spans="1:18" ht="13.5" thickBot="1" x14ac:dyDescent="0.25">
      <c r="A880" s="135" t="s">
        <v>329</v>
      </c>
      <c r="B880" s="134" t="s">
        <v>897</v>
      </c>
      <c r="C880" s="134" t="s">
        <v>2078</v>
      </c>
      <c r="D880" s="132">
        <v>-271422.40999999997</v>
      </c>
      <c r="E880" s="132">
        <v>-271422.40999999997</v>
      </c>
      <c r="F880" s="132">
        <v>-314205.03999999998</v>
      </c>
      <c r="G880" s="132">
        <v>-84169.44</v>
      </c>
      <c r="H880" s="132">
        <v>-126627.41</v>
      </c>
      <c r="I880" s="132">
        <v>-152829.89000000001</v>
      </c>
      <c r="J880" s="132">
        <v>-170302.52</v>
      </c>
      <c r="K880" s="132">
        <v>-176552.2</v>
      </c>
      <c r="L880" s="132">
        <v>-186697.93</v>
      </c>
      <c r="M880" s="132">
        <v>-196572.28</v>
      </c>
      <c r="N880" s="132">
        <v>-206589.56</v>
      </c>
      <c r="O880" s="132">
        <v>-222328.81</v>
      </c>
      <c r="P880" s="132">
        <v>-248814.36</v>
      </c>
      <c r="Q880" s="132">
        <v>-287709.78999999998</v>
      </c>
      <c r="R880" s="127">
        <v>-287709.78999999998</v>
      </c>
    </row>
    <row r="881" spans="1:18" ht="13.5" thickBot="1" x14ac:dyDescent="0.25">
      <c r="A881" s="135" t="s">
        <v>330</v>
      </c>
      <c r="B881" s="134" t="s">
        <v>896</v>
      </c>
      <c r="C881" s="134" t="s">
        <v>2078</v>
      </c>
      <c r="D881" s="130">
        <v>-81199.149999999994</v>
      </c>
      <c r="E881" s="130">
        <v>-81199.149999999994</v>
      </c>
      <c r="F881" s="130">
        <v>-142429.79</v>
      </c>
      <c r="G881" s="130">
        <v>-115949.38</v>
      </c>
      <c r="H881" s="130">
        <v>-172651.36</v>
      </c>
      <c r="I881" s="130">
        <v>-216354.78</v>
      </c>
      <c r="J881" s="130">
        <v>-72596.009999999995</v>
      </c>
      <c r="K881" s="130">
        <v>-88190.42</v>
      </c>
      <c r="L881" s="130">
        <v>-92577.35</v>
      </c>
      <c r="M881" s="130">
        <v>-16151.17</v>
      </c>
      <c r="N881" s="130">
        <v>-27186.880000000001</v>
      </c>
      <c r="O881" s="130">
        <v>-43778.82</v>
      </c>
      <c r="P881" s="130">
        <v>-48764.54</v>
      </c>
      <c r="Q881" s="130">
        <v>-94494.48</v>
      </c>
      <c r="R881" s="127">
        <v>-94494.48</v>
      </c>
    </row>
    <row r="882" spans="1:18" ht="13.5" thickBot="1" x14ac:dyDescent="0.25">
      <c r="A882" s="135" t="s">
        <v>331</v>
      </c>
      <c r="B882" s="134" t="s">
        <v>895</v>
      </c>
      <c r="C882" s="134" t="s">
        <v>2078</v>
      </c>
      <c r="D882" s="132">
        <v>-127082.34</v>
      </c>
      <c r="E882" s="132">
        <v>-127082.34</v>
      </c>
      <c r="F882" s="132">
        <v>-148062.32</v>
      </c>
      <c r="G882" s="132">
        <v>-39773.51</v>
      </c>
      <c r="H882" s="132">
        <v>-56376.78</v>
      </c>
      <c r="I882" s="132">
        <v>-68220.53</v>
      </c>
      <c r="J882" s="132">
        <v>-75119.7</v>
      </c>
      <c r="K882" s="132">
        <v>-76971.06</v>
      </c>
      <c r="L882" s="132">
        <v>-81945.47</v>
      </c>
      <c r="M882" s="132">
        <v>-86274.85</v>
      </c>
      <c r="N882" s="132">
        <v>-90978.98</v>
      </c>
      <c r="O882" s="132">
        <v>-99757.85</v>
      </c>
      <c r="P882" s="132">
        <v>-113040.33</v>
      </c>
      <c r="Q882" s="132">
        <v>-132637.1</v>
      </c>
      <c r="R882" s="127">
        <v>-132637.1</v>
      </c>
    </row>
    <row r="883" spans="1:18" ht="13.5" thickBot="1" x14ac:dyDescent="0.25">
      <c r="A883" s="135" t="s">
        <v>332</v>
      </c>
      <c r="B883" s="134" t="s">
        <v>894</v>
      </c>
      <c r="C883" s="134" t="s">
        <v>2078</v>
      </c>
      <c r="D883" s="130">
        <v>-138125.99</v>
      </c>
      <c r="E883" s="130">
        <v>-138125.99</v>
      </c>
      <c r="F883" s="130">
        <v>-160395.82</v>
      </c>
      <c r="G883" s="130">
        <v>-43350.63</v>
      </c>
      <c r="H883" s="130">
        <v>-62107.31</v>
      </c>
      <c r="I883" s="130">
        <v>-74754.460000000006</v>
      </c>
      <c r="J883" s="130">
        <v>-82003.820000000007</v>
      </c>
      <c r="K883" s="130">
        <v>-84550.34</v>
      </c>
      <c r="L883" s="130">
        <v>-89928.41</v>
      </c>
      <c r="M883" s="130">
        <v>-94696.48</v>
      </c>
      <c r="N883" s="130">
        <v>-99975.85</v>
      </c>
      <c r="O883" s="130">
        <v>-109300.83</v>
      </c>
      <c r="P883" s="130">
        <v>-124132.86</v>
      </c>
      <c r="Q883" s="130">
        <v>-146863.23000000001</v>
      </c>
      <c r="R883" s="127">
        <v>-146863.23000000001</v>
      </c>
    </row>
    <row r="884" spans="1:18" ht="13.5" thickBot="1" x14ac:dyDescent="0.25">
      <c r="A884" s="135" t="s">
        <v>333</v>
      </c>
      <c r="B884" s="134" t="s">
        <v>893</v>
      </c>
      <c r="C884" s="134" t="s">
        <v>2078</v>
      </c>
      <c r="D884" s="132">
        <v>-157058.92000000001</v>
      </c>
      <c r="E884" s="132">
        <v>-157058.92000000001</v>
      </c>
      <c r="F884" s="132">
        <v>-268146.84000000003</v>
      </c>
      <c r="G884" s="132">
        <v>-210445.52</v>
      </c>
      <c r="H884" s="132">
        <v>-313588.09000000003</v>
      </c>
      <c r="I884" s="132">
        <v>-388364.87</v>
      </c>
      <c r="J884" s="132">
        <v>-128228.23</v>
      </c>
      <c r="K884" s="132">
        <v>-155591.44</v>
      </c>
      <c r="L884" s="132">
        <v>-173387.41</v>
      </c>
      <c r="M884" s="132">
        <v>-47642.67</v>
      </c>
      <c r="N884" s="132">
        <v>-73185.320000000007</v>
      </c>
      <c r="O884" s="132">
        <v>-109007.74</v>
      </c>
      <c r="P884" s="132">
        <v>-96262.02</v>
      </c>
      <c r="Q884" s="132">
        <v>-181284.62</v>
      </c>
      <c r="R884" s="127">
        <v>-181284.62</v>
      </c>
    </row>
    <row r="885" spans="1:18" ht="13.5" thickBot="1" x14ac:dyDescent="0.25">
      <c r="A885" s="135" t="s">
        <v>334</v>
      </c>
      <c r="B885" s="134" t="s">
        <v>892</v>
      </c>
      <c r="C885" s="134" t="s">
        <v>2078</v>
      </c>
      <c r="D885" s="130">
        <v>-115815.01</v>
      </c>
      <c r="E885" s="130">
        <v>-115815.01</v>
      </c>
      <c r="F885" s="130">
        <v>-133996.63</v>
      </c>
      <c r="G885" s="130">
        <v>-33803.97</v>
      </c>
      <c r="H885" s="130">
        <v>-51514.78</v>
      </c>
      <c r="I885" s="130">
        <v>-63150.27</v>
      </c>
      <c r="J885" s="130">
        <v>-72388.05</v>
      </c>
      <c r="K885" s="130">
        <v>-75036.61</v>
      </c>
      <c r="L885" s="130">
        <v>-80345.94</v>
      </c>
      <c r="M885" s="130">
        <v>-86557.47</v>
      </c>
      <c r="N885" s="130">
        <v>-92254.39</v>
      </c>
      <c r="O885" s="130">
        <v>-99379.69</v>
      </c>
      <c r="P885" s="130">
        <v>-111468.5</v>
      </c>
      <c r="Q885" s="130">
        <v>-126518.54</v>
      </c>
      <c r="R885" s="127">
        <v>-126518.54</v>
      </c>
    </row>
    <row r="886" spans="1:18" ht="13.5" thickBot="1" x14ac:dyDescent="0.25">
      <c r="A886" s="135" t="s">
        <v>335</v>
      </c>
      <c r="B886" s="134" t="s">
        <v>891</v>
      </c>
      <c r="C886" s="134" t="s">
        <v>2078</v>
      </c>
      <c r="D886" s="132">
        <v>-10932.95</v>
      </c>
      <c r="E886" s="132">
        <v>-10932.95</v>
      </c>
      <c r="F886" s="132">
        <v>-18560.75</v>
      </c>
      <c r="G886" s="132">
        <v>-15134.29</v>
      </c>
      <c r="H886" s="132">
        <v>-22842.92</v>
      </c>
      <c r="I886" s="132">
        <v>-27683.98</v>
      </c>
      <c r="J886" s="132">
        <v>-8694.68</v>
      </c>
      <c r="K886" s="132">
        <v>-9766.44</v>
      </c>
      <c r="L886" s="132">
        <v>-11793.77</v>
      </c>
      <c r="M886" s="132">
        <v>-3904.31</v>
      </c>
      <c r="N886" s="132">
        <v>-5807.13</v>
      </c>
      <c r="O886" s="132">
        <v>-8134.01</v>
      </c>
      <c r="P886" s="132">
        <v>-6720.86</v>
      </c>
      <c r="Q886" s="132">
        <v>-13349.57</v>
      </c>
      <c r="R886" s="127">
        <v>-13349.57</v>
      </c>
    </row>
    <row r="887" spans="1:18" ht="13.5" thickBot="1" x14ac:dyDescent="0.25">
      <c r="A887" s="135" t="s">
        <v>336</v>
      </c>
      <c r="B887" s="134" t="s">
        <v>890</v>
      </c>
      <c r="C887" s="134" t="s">
        <v>2078</v>
      </c>
      <c r="D887" s="130">
        <v>-164174.74</v>
      </c>
      <c r="E887" s="130">
        <v>-164174.74</v>
      </c>
      <c r="F887" s="130">
        <v>-264511.31</v>
      </c>
      <c r="G887" s="130">
        <v>-189064.48</v>
      </c>
      <c r="H887" s="130">
        <v>-270837.3</v>
      </c>
      <c r="I887" s="130">
        <v>-323991.48</v>
      </c>
      <c r="J887" s="130">
        <v>-83568.320000000007</v>
      </c>
      <c r="K887" s="130">
        <v>-93940.35</v>
      </c>
      <c r="L887" s="130">
        <v>-115423.61</v>
      </c>
      <c r="M887" s="130">
        <v>-40664.47</v>
      </c>
      <c r="N887" s="130">
        <v>-61771.41</v>
      </c>
      <c r="O887" s="130">
        <v>-100948.32</v>
      </c>
      <c r="P887" s="130">
        <v>-99338.89</v>
      </c>
      <c r="Q887" s="130">
        <v>-193350.1</v>
      </c>
      <c r="R887" s="127">
        <v>-193350.1</v>
      </c>
    </row>
    <row r="888" spans="1:18" ht="13.5" thickBot="1" x14ac:dyDescent="0.25">
      <c r="A888" s="135" t="s">
        <v>337</v>
      </c>
      <c r="B888" s="134" t="s">
        <v>889</v>
      </c>
      <c r="C888" s="134" t="s">
        <v>2078</v>
      </c>
      <c r="D888" s="132">
        <v>-18111.14</v>
      </c>
      <c r="E888" s="132">
        <v>-18111.14</v>
      </c>
      <c r="F888" s="132">
        <v>-29117.65</v>
      </c>
      <c r="G888" s="132">
        <v>-20577.57</v>
      </c>
      <c r="H888" s="132">
        <v>-29010.13</v>
      </c>
      <c r="I888" s="132">
        <v>-35119.19</v>
      </c>
      <c r="J888" s="132">
        <v>-8992.9699999999993</v>
      </c>
      <c r="K888" s="132">
        <v>-9635.99</v>
      </c>
      <c r="L888" s="132">
        <v>-11679.55</v>
      </c>
      <c r="M888" s="132">
        <v>-3775.39</v>
      </c>
      <c r="N888" s="132">
        <v>-5675.26</v>
      </c>
      <c r="O888" s="132">
        <v>-10123.11</v>
      </c>
      <c r="P888" s="132">
        <v>-11028.62</v>
      </c>
      <c r="Q888" s="132">
        <v>-21052.61</v>
      </c>
      <c r="R888" s="127">
        <v>-21052.61</v>
      </c>
    </row>
    <row r="889" spans="1:18" ht="13.5" thickBot="1" x14ac:dyDescent="0.25">
      <c r="A889" s="135" t="s">
        <v>338</v>
      </c>
      <c r="B889" s="134" t="s">
        <v>888</v>
      </c>
      <c r="C889" s="134" t="s">
        <v>2078</v>
      </c>
      <c r="D889" s="130">
        <v>-70085.97</v>
      </c>
      <c r="E889" s="130">
        <v>-70085.97</v>
      </c>
      <c r="F889" s="130">
        <v>-38702.699999999997</v>
      </c>
      <c r="G889" s="130">
        <v>-75545.600000000006</v>
      </c>
      <c r="H889" s="130">
        <v>-110202.63</v>
      </c>
      <c r="I889" s="130">
        <v>-21733.4</v>
      </c>
      <c r="J889" s="130">
        <v>-33755.949999999997</v>
      </c>
      <c r="K889" s="130">
        <v>-37277.49</v>
      </c>
      <c r="L889" s="130">
        <v>-9090.98</v>
      </c>
      <c r="M889" s="130">
        <v>-16993.68</v>
      </c>
      <c r="N889" s="130">
        <v>-26149.56</v>
      </c>
      <c r="O889" s="130">
        <v>-17584.330000000002</v>
      </c>
      <c r="P889" s="130">
        <v>-43142.14</v>
      </c>
      <c r="Q889" s="130">
        <v>-83466.990000000005</v>
      </c>
      <c r="R889" s="127">
        <v>-83466.990000000005</v>
      </c>
    </row>
    <row r="890" spans="1:18" ht="13.5" thickBot="1" x14ac:dyDescent="0.25">
      <c r="A890" s="135" t="s">
        <v>339</v>
      </c>
      <c r="B890" s="134" t="s">
        <v>887</v>
      </c>
      <c r="C890" s="134" t="s">
        <v>2078</v>
      </c>
      <c r="D890" s="132">
        <v>-6311.56</v>
      </c>
      <c r="E890" s="132">
        <v>-6311.56</v>
      </c>
      <c r="F890" s="132">
        <v>-10012.469999999999</v>
      </c>
      <c r="G890" s="132">
        <v>-6937.29</v>
      </c>
      <c r="H890" s="132">
        <v>-10177.02</v>
      </c>
      <c r="I890" s="132">
        <v>-12135.92</v>
      </c>
      <c r="J890" s="132">
        <v>-3210.06</v>
      </c>
      <c r="K890" s="132">
        <v>-3709.76</v>
      </c>
      <c r="L890" s="132">
        <v>-4731.96</v>
      </c>
      <c r="M890" s="132">
        <v>-1961.55</v>
      </c>
      <c r="N890" s="132">
        <v>-2932.56</v>
      </c>
      <c r="O890" s="132">
        <v>-4353.66</v>
      </c>
      <c r="P890" s="132">
        <v>-3668.46</v>
      </c>
      <c r="Q890" s="132">
        <v>-7111.48</v>
      </c>
      <c r="R890" s="127">
        <v>-7111.48</v>
      </c>
    </row>
    <row r="891" spans="1:18" ht="13.5" thickBot="1" x14ac:dyDescent="0.25">
      <c r="A891" s="135" t="s">
        <v>340</v>
      </c>
      <c r="B891" s="134" t="s">
        <v>886</v>
      </c>
      <c r="C891" s="134" t="s">
        <v>2078</v>
      </c>
      <c r="D891" s="130">
        <v>-203276.77</v>
      </c>
      <c r="E891" s="130">
        <v>-203276.77</v>
      </c>
      <c r="F891" s="130">
        <v>-322387</v>
      </c>
      <c r="G891" s="130">
        <v>-232938.31</v>
      </c>
      <c r="H891" s="130">
        <v>-348899.25</v>
      </c>
      <c r="I891" s="130">
        <v>-427587.84000000003</v>
      </c>
      <c r="J891" s="130">
        <v>-136269.17000000001</v>
      </c>
      <c r="K891" s="130">
        <v>-156340.68</v>
      </c>
      <c r="L891" s="130">
        <v>-190526.02</v>
      </c>
      <c r="M891" s="130">
        <v>-66802.17</v>
      </c>
      <c r="N891" s="130">
        <v>-99512.31</v>
      </c>
      <c r="O891" s="130">
        <v>-145489.29</v>
      </c>
      <c r="P891" s="130">
        <v>-124603.49</v>
      </c>
      <c r="Q891" s="130">
        <v>-236505.78</v>
      </c>
      <c r="R891" s="127">
        <v>-236505.78</v>
      </c>
    </row>
    <row r="892" spans="1:18" ht="13.5" thickBot="1" x14ac:dyDescent="0.25">
      <c r="A892" s="135" t="s">
        <v>341</v>
      </c>
      <c r="B892" s="134" t="s">
        <v>885</v>
      </c>
      <c r="C892" s="134" t="s">
        <v>2078</v>
      </c>
      <c r="D892" s="132">
        <v>-59089.3</v>
      </c>
      <c r="E892" s="132">
        <v>-59089.3</v>
      </c>
      <c r="F892" s="132">
        <v>-87079.3</v>
      </c>
      <c r="G892" s="132">
        <v>-55718.26</v>
      </c>
      <c r="H892" s="132">
        <v>-78105.850000000006</v>
      </c>
      <c r="I892" s="132">
        <v>-93835.03</v>
      </c>
      <c r="J892" s="132">
        <v>-27318.21</v>
      </c>
      <c r="K892" s="132">
        <v>-31768.66</v>
      </c>
      <c r="L892" s="132">
        <v>-40496.6</v>
      </c>
      <c r="M892" s="132">
        <v>-16675.939999999999</v>
      </c>
      <c r="N892" s="132">
        <v>-25291.64</v>
      </c>
      <c r="O892" s="132">
        <v>-39727.49</v>
      </c>
      <c r="P892" s="132">
        <v>-36415.97</v>
      </c>
      <c r="Q892" s="132">
        <v>-65741.87</v>
      </c>
      <c r="R892" s="127">
        <v>-65741.87</v>
      </c>
    </row>
    <row r="893" spans="1:18" ht="13.5" thickBot="1" x14ac:dyDescent="0.25">
      <c r="A893" s="135" t="s">
        <v>342</v>
      </c>
      <c r="B893" s="134" t="s">
        <v>884</v>
      </c>
      <c r="C893" s="134" t="s">
        <v>2078</v>
      </c>
      <c r="D893" s="130">
        <v>-18053.39</v>
      </c>
      <c r="E893" s="130">
        <v>-18053.39</v>
      </c>
      <c r="F893" s="130">
        <v>-12205.18</v>
      </c>
      <c r="G893" s="130">
        <v>-23992.91</v>
      </c>
      <c r="H893" s="130">
        <v>-37172.9</v>
      </c>
      <c r="I893" s="130">
        <v>-7989.62</v>
      </c>
      <c r="J893" s="130">
        <v>-12871.69</v>
      </c>
      <c r="K893" s="130">
        <v>-14352.92</v>
      </c>
      <c r="L893" s="130">
        <v>-2935.7</v>
      </c>
      <c r="M893" s="130">
        <v>-5808.18</v>
      </c>
      <c r="N893" s="130">
        <v>-8638.44</v>
      </c>
      <c r="O893" s="130">
        <v>-3330.46</v>
      </c>
      <c r="P893" s="130">
        <v>-9672.7099999999991</v>
      </c>
      <c r="Q893" s="130">
        <v>-20535.07</v>
      </c>
      <c r="R893" s="127">
        <v>-20535.07</v>
      </c>
    </row>
    <row r="894" spans="1:18" ht="13.5" thickBot="1" x14ac:dyDescent="0.25">
      <c r="A894" s="135" t="s">
        <v>343</v>
      </c>
      <c r="B894" s="134" t="s">
        <v>883</v>
      </c>
      <c r="C894" s="134" t="s">
        <v>2078</v>
      </c>
      <c r="D894" s="132">
        <v>-3643.4</v>
      </c>
      <c r="E894" s="132">
        <v>-3643.4</v>
      </c>
      <c r="F894" s="132">
        <v>-6048.34</v>
      </c>
      <c r="G894" s="132">
        <v>-4547.88</v>
      </c>
      <c r="H894" s="132">
        <v>-6997.55</v>
      </c>
      <c r="I894" s="132">
        <v>-8630.31</v>
      </c>
      <c r="J894" s="132">
        <v>-2782.83</v>
      </c>
      <c r="K894" s="132">
        <v>-3178.99</v>
      </c>
      <c r="L894" s="132">
        <v>-3819.5</v>
      </c>
      <c r="M894" s="132">
        <v>-1185.52</v>
      </c>
      <c r="N894" s="132">
        <v>-1763.85</v>
      </c>
      <c r="O894" s="132">
        <v>-2778.19</v>
      </c>
      <c r="P894" s="132">
        <v>-2533.4899999999998</v>
      </c>
      <c r="Q894" s="132">
        <v>-4651.51</v>
      </c>
      <c r="R894" s="127">
        <v>-4651.51</v>
      </c>
    </row>
    <row r="895" spans="1:18" ht="13.5" thickBot="1" x14ac:dyDescent="0.25">
      <c r="A895" s="135" t="s">
        <v>344</v>
      </c>
      <c r="B895" s="134" t="s">
        <v>882</v>
      </c>
      <c r="C895" s="134" t="s">
        <v>2078</v>
      </c>
      <c r="D895" s="130">
        <v>-18817.73</v>
      </c>
      <c r="E895" s="130">
        <v>-18817.73</v>
      </c>
      <c r="F895" s="130">
        <v>-21811.08</v>
      </c>
      <c r="G895" s="130">
        <v>-5975.08</v>
      </c>
      <c r="H895" s="130">
        <v>-8769.5</v>
      </c>
      <c r="I895" s="130">
        <v>-10521.57</v>
      </c>
      <c r="J895" s="130">
        <v>-11722.73</v>
      </c>
      <c r="K895" s="130">
        <v>-12024.13</v>
      </c>
      <c r="L895" s="130">
        <v>-12935.27</v>
      </c>
      <c r="M895" s="130">
        <v>-13769.97</v>
      </c>
      <c r="N895" s="130">
        <v>-14703.48</v>
      </c>
      <c r="O895" s="130">
        <v>-16256.95</v>
      </c>
      <c r="P895" s="130">
        <v>-18498.689999999999</v>
      </c>
      <c r="Q895" s="130">
        <v>-21671.46</v>
      </c>
      <c r="R895" s="127">
        <v>-21671.46</v>
      </c>
    </row>
    <row r="896" spans="1:18" ht="13.5" thickBot="1" x14ac:dyDescent="0.25">
      <c r="A896" s="135" t="s">
        <v>345</v>
      </c>
      <c r="B896" s="134" t="s">
        <v>881</v>
      </c>
      <c r="C896" s="134" t="s">
        <v>2078</v>
      </c>
      <c r="D896" s="132">
        <v>-20431.98</v>
      </c>
      <c r="E896" s="132">
        <v>-20431.98</v>
      </c>
      <c r="F896" s="132">
        <v>-11365.42</v>
      </c>
      <c r="G896" s="132">
        <v>-21931.119999999999</v>
      </c>
      <c r="H896" s="132">
        <v>-32534.91</v>
      </c>
      <c r="I896" s="132">
        <v>-7687.94</v>
      </c>
      <c r="J896" s="132">
        <v>-13281.43</v>
      </c>
      <c r="K896" s="132">
        <v>-15213.69</v>
      </c>
      <c r="L896" s="132">
        <v>-3351.77</v>
      </c>
      <c r="M896" s="132">
        <v>-6422.94</v>
      </c>
      <c r="N896" s="132">
        <v>-9584.1299999999992</v>
      </c>
      <c r="O896" s="132">
        <v>-4919.99</v>
      </c>
      <c r="P896" s="132">
        <v>-12422.92</v>
      </c>
      <c r="Q896" s="132">
        <v>-23049.53</v>
      </c>
      <c r="R896" s="127">
        <v>-23049.53</v>
      </c>
    </row>
    <row r="897" spans="1:18" ht="13.5" thickBot="1" x14ac:dyDescent="0.25">
      <c r="A897" s="135" t="s">
        <v>346</v>
      </c>
      <c r="B897" s="134" t="s">
        <v>880</v>
      </c>
      <c r="C897" s="134" t="s">
        <v>2078</v>
      </c>
      <c r="D897" s="130">
        <v>-42996.78</v>
      </c>
      <c r="E897" s="130">
        <v>-42996.78</v>
      </c>
      <c r="F897" s="130">
        <v>-50713.4</v>
      </c>
      <c r="G897" s="130">
        <v>-14005.12</v>
      </c>
      <c r="H897" s="130">
        <v>-20746.52</v>
      </c>
      <c r="I897" s="130">
        <v>-25390.07</v>
      </c>
      <c r="J897" s="130">
        <v>-28557.07</v>
      </c>
      <c r="K897" s="130">
        <v>-29234.61</v>
      </c>
      <c r="L897" s="130">
        <v>-30941.32</v>
      </c>
      <c r="M897" s="130">
        <v>-32349.8</v>
      </c>
      <c r="N897" s="130">
        <v>-33870.410000000003</v>
      </c>
      <c r="O897" s="130">
        <v>-35977.01</v>
      </c>
      <c r="P897" s="130">
        <v>-40170.559999999998</v>
      </c>
      <c r="Q897" s="130">
        <v>-46297.1</v>
      </c>
      <c r="R897" s="127">
        <v>-46297.1</v>
      </c>
    </row>
    <row r="898" spans="1:18" ht="13.5" thickBot="1" x14ac:dyDescent="0.25">
      <c r="A898" s="135" t="s">
        <v>347</v>
      </c>
      <c r="B898" s="134" t="s">
        <v>879</v>
      </c>
      <c r="C898" s="134" t="s">
        <v>2078</v>
      </c>
      <c r="D898" s="132">
        <v>-142595.82</v>
      </c>
      <c r="E898" s="132">
        <v>-142595.82</v>
      </c>
      <c r="F898" s="132">
        <v>-210071.59</v>
      </c>
      <c r="G898" s="132">
        <v>-127668.07</v>
      </c>
      <c r="H898" s="132">
        <v>-190265.07</v>
      </c>
      <c r="I898" s="132">
        <v>-226138.31</v>
      </c>
      <c r="J898" s="132">
        <v>-251270.6</v>
      </c>
      <c r="K898" s="132">
        <v>-257734.57</v>
      </c>
      <c r="L898" s="132">
        <v>-271928.19</v>
      </c>
      <c r="M898" s="132">
        <v>-26449.11</v>
      </c>
      <c r="N898" s="132">
        <v>-39311.68</v>
      </c>
      <c r="O898" s="132">
        <v>-62299.67</v>
      </c>
      <c r="P898" s="132">
        <v>-101850.98</v>
      </c>
      <c r="Q898" s="132">
        <v>-162167.87</v>
      </c>
      <c r="R898" s="127">
        <v>-162167.87</v>
      </c>
    </row>
    <row r="899" spans="1:18" ht="13.5" thickBot="1" x14ac:dyDescent="0.25">
      <c r="A899" s="135" t="s">
        <v>348</v>
      </c>
      <c r="B899" s="134" t="s">
        <v>878</v>
      </c>
      <c r="C899" s="134" t="s">
        <v>2078</v>
      </c>
      <c r="D899" s="130">
        <v>-12710.83</v>
      </c>
      <c r="E899" s="130">
        <v>-12710.83</v>
      </c>
      <c r="F899" s="130">
        <v>-6847.64</v>
      </c>
      <c r="G899" s="130">
        <v>-12591.13</v>
      </c>
      <c r="H899" s="130">
        <v>-18213.939999999999</v>
      </c>
      <c r="I899" s="130">
        <v>-4230.79</v>
      </c>
      <c r="J899" s="130">
        <v>-6564.86</v>
      </c>
      <c r="K899" s="130">
        <v>-7215.97</v>
      </c>
      <c r="L899" s="130">
        <v>-1519.96</v>
      </c>
      <c r="M899" s="130">
        <v>-2832.32</v>
      </c>
      <c r="N899" s="130">
        <v>-4286.74</v>
      </c>
      <c r="O899" s="130">
        <v>-3073.24</v>
      </c>
      <c r="P899" s="130">
        <v>-7479.77</v>
      </c>
      <c r="Q899" s="130">
        <v>-13447.45</v>
      </c>
      <c r="R899" s="127">
        <v>-13447.45</v>
      </c>
    </row>
    <row r="900" spans="1:18" ht="13.5" thickBot="1" x14ac:dyDescent="0.25">
      <c r="A900" s="135" t="s">
        <v>349</v>
      </c>
      <c r="B900" s="134" t="s">
        <v>877</v>
      </c>
      <c r="C900" s="134" t="s">
        <v>2078</v>
      </c>
      <c r="D900" s="132">
        <v>-23306.49</v>
      </c>
      <c r="E900" s="132">
        <v>-23306.49</v>
      </c>
      <c r="F900" s="132">
        <v>-11694.97</v>
      </c>
      <c r="G900" s="132">
        <v>-22587.58</v>
      </c>
      <c r="H900" s="132">
        <v>-34198.769999999997</v>
      </c>
      <c r="I900" s="132">
        <v>-7032.47</v>
      </c>
      <c r="J900" s="132">
        <v>-11644.17</v>
      </c>
      <c r="K900" s="132">
        <v>-13072.77</v>
      </c>
      <c r="L900" s="132">
        <v>-3550.95</v>
      </c>
      <c r="M900" s="132">
        <v>-6711.11</v>
      </c>
      <c r="N900" s="132">
        <v>-10225.6</v>
      </c>
      <c r="O900" s="132">
        <v>-5266.99</v>
      </c>
      <c r="P900" s="132">
        <v>-13013.95</v>
      </c>
      <c r="Q900" s="132">
        <v>-23757.11</v>
      </c>
      <c r="R900" s="127">
        <v>-23757.11</v>
      </c>
    </row>
    <row r="901" spans="1:18" ht="13.5" thickBot="1" x14ac:dyDescent="0.25">
      <c r="A901" s="135" t="s">
        <v>350</v>
      </c>
      <c r="B901" s="134" t="s">
        <v>876</v>
      </c>
      <c r="C901" s="134" t="s">
        <v>2078</v>
      </c>
      <c r="D901" s="130">
        <v>-14170.89</v>
      </c>
      <c r="E901" s="130">
        <v>-14170.89</v>
      </c>
      <c r="F901" s="130">
        <v>-21617.29</v>
      </c>
      <c r="G901" s="130">
        <v>-14347.62</v>
      </c>
      <c r="H901" s="130">
        <v>-22268.18</v>
      </c>
      <c r="I901" s="130">
        <v>-26909.63</v>
      </c>
      <c r="J901" s="130">
        <v>-8478.64</v>
      </c>
      <c r="K901" s="130">
        <v>-9599.1200000000008</v>
      </c>
      <c r="L901" s="130">
        <v>-12006.48</v>
      </c>
      <c r="M901" s="130">
        <v>-4579.84</v>
      </c>
      <c r="N901" s="130">
        <v>-6466.63</v>
      </c>
      <c r="O901" s="130">
        <v>-9561.2000000000007</v>
      </c>
      <c r="P901" s="130">
        <v>-8130.64</v>
      </c>
      <c r="Q901" s="130">
        <v>-14873.4</v>
      </c>
      <c r="R901" s="127">
        <v>-14873.4</v>
      </c>
    </row>
    <row r="902" spans="1:18" ht="13.5" thickBot="1" x14ac:dyDescent="0.25">
      <c r="A902" s="135" t="s">
        <v>351</v>
      </c>
      <c r="B902" s="134" t="s">
        <v>875</v>
      </c>
      <c r="C902" s="134" t="s">
        <v>2078</v>
      </c>
      <c r="D902" s="132">
        <v>-3370.31</v>
      </c>
      <c r="E902" s="132">
        <v>-3370.31</v>
      </c>
      <c r="F902" s="132">
        <v>-2251.7399999999998</v>
      </c>
      <c r="G902" s="132">
        <v>-4146.92</v>
      </c>
      <c r="H902" s="132">
        <v>-6351.1</v>
      </c>
      <c r="I902" s="132">
        <v>-1248.8900000000001</v>
      </c>
      <c r="J902" s="132">
        <v>-2213.39</v>
      </c>
      <c r="K902" s="132">
        <v>-2479.12</v>
      </c>
      <c r="L902" s="132">
        <v>-487.41</v>
      </c>
      <c r="M902" s="132">
        <v>-925.11</v>
      </c>
      <c r="N902" s="132">
        <v>-1392.3</v>
      </c>
      <c r="O902" s="132">
        <v>-739.95</v>
      </c>
      <c r="P902" s="132">
        <v>-2074.81</v>
      </c>
      <c r="Q902" s="132">
        <v>-4003.15</v>
      </c>
      <c r="R902" s="127">
        <v>-4003.15</v>
      </c>
    </row>
    <row r="903" spans="1:18" ht="13.5" thickBot="1" x14ac:dyDescent="0.25">
      <c r="A903" s="135" t="s">
        <v>352</v>
      </c>
      <c r="B903" s="134" t="s">
        <v>874</v>
      </c>
      <c r="C903" s="134" t="s">
        <v>2078</v>
      </c>
      <c r="D903" s="130">
        <v>-6599.71</v>
      </c>
      <c r="E903" s="130">
        <v>-6599.71</v>
      </c>
      <c r="F903" s="130">
        <v>-7680.69</v>
      </c>
      <c r="G903" s="130">
        <v>-2004.01</v>
      </c>
      <c r="H903" s="130">
        <v>-3097.91</v>
      </c>
      <c r="I903" s="130">
        <v>-3751.21</v>
      </c>
      <c r="J903" s="130">
        <v>-4267.18</v>
      </c>
      <c r="K903" s="130">
        <v>-4392.3500000000004</v>
      </c>
      <c r="L903" s="130">
        <v>-4630.1899999999996</v>
      </c>
      <c r="M903" s="130">
        <v>-4827.87</v>
      </c>
      <c r="N903" s="130">
        <v>-5034.97</v>
      </c>
      <c r="O903" s="130">
        <v>-5375.46</v>
      </c>
      <c r="P903" s="130">
        <v>-6062.2</v>
      </c>
      <c r="Q903" s="130">
        <v>-6962.49</v>
      </c>
      <c r="R903" s="127">
        <v>-6962.49</v>
      </c>
    </row>
    <row r="904" spans="1:18" ht="13.5" thickBot="1" x14ac:dyDescent="0.25">
      <c r="A904" s="135" t="s">
        <v>353</v>
      </c>
      <c r="B904" s="134" t="s">
        <v>873</v>
      </c>
      <c r="C904" s="134" t="s">
        <v>2078</v>
      </c>
      <c r="D904" s="132">
        <v>-9524.66</v>
      </c>
      <c r="E904" s="132">
        <v>-9524.66</v>
      </c>
      <c r="F904" s="132">
        <v>-11056.92</v>
      </c>
      <c r="G904" s="132">
        <v>-2741.15</v>
      </c>
      <c r="H904" s="132">
        <v>-4267.91</v>
      </c>
      <c r="I904" s="132">
        <v>-5212.9399999999996</v>
      </c>
      <c r="J904" s="132">
        <v>-5937.41</v>
      </c>
      <c r="K904" s="132">
        <v>-6140.6</v>
      </c>
      <c r="L904" s="132">
        <v>-6509.33</v>
      </c>
      <c r="M904" s="132">
        <v>-6808.4</v>
      </c>
      <c r="N904" s="132">
        <v>-7122.98</v>
      </c>
      <c r="O904" s="132">
        <v>-7642.39</v>
      </c>
      <c r="P904" s="132">
        <v>-8624.17</v>
      </c>
      <c r="Q904" s="132">
        <v>-9843.39</v>
      </c>
      <c r="R904" s="127">
        <v>-9843.39</v>
      </c>
    </row>
    <row r="905" spans="1:18" ht="13.5" thickBot="1" x14ac:dyDescent="0.25">
      <c r="A905" s="135" t="s">
        <v>354</v>
      </c>
      <c r="B905" s="134" t="s">
        <v>872</v>
      </c>
      <c r="C905" s="134" t="s">
        <v>2078</v>
      </c>
      <c r="D905" s="130">
        <v>-32417.22</v>
      </c>
      <c r="E905" s="130">
        <v>-32417.22</v>
      </c>
      <c r="F905" s="130">
        <v>-37623.75</v>
      </c>
      <c r="G905" s="130">
        <v>-10666.07</v>
      </c>
      <c r="H905" s="130">
        <v>-16032.19</v>
      </c>
      <c r="I905" s="130">
        <v>-19190.240000000002</v>
      </c>
      <c r="J905" s="130">
        <v>-21559.27</v>
      </c>
      <c r="K905" s="130">
        <v>-22211.42</v>
      </c>
      <c r="L905" s="130">
        <v>-23382.17</v>
      </c>
      <c r="M905" s="130">
        <v>-24456.799999999999</v>
      </c>
      <c r="N905" s="130">
        <v>-25634.1</v>
      </c>
      <c r="O905" s="130">
        <v>-27360.39</v>
      </c>
      <c r="P905" s="130">
        <v>-30528</v>
      </c>
      <c r="Q905" s="130">
        <v>-35300.01</v>
      </c>
      <c r="R905" s="127">
        <v>-35300.01</v>
      </c>
    </row>
    <row r="906" spans="1:18" ht="13.5" thickBot="1" x14ac:dyDescent="0.25">
      <c r="A906" s="135" t="s">
        <v>355</v>
      </c>
      <c r="B906" s="134" t="s">
        <v>871</v>
      </c>
      <c r="C906" s="134" t="s">
        <v>2078</v>
      </c>
      <c r="D906" s="132">
        <v>-11665.62</v>
      </c>
      <c r="E906" s="132">
        <v>-11665.62</v>
      </c>
      <c r="F906" s="132">
        <v>-19939.02</v>
      </c>
      <c r="G906" s="132">
        <v>-15898.68</v>
      </c>
      <c r="H906" s="132">
        <v>-23650.05</v>
      </c>
      <c r="I906" s="132">
        <v>-30125.24</v>
      </c>
      <c r="J906" s="132">
        <v>-10882.57</v>
      </c>
      <c r="K906" s="132">
        <v>-13772.45</v>
      </c>
      <c r="L906" s="132">
        <v>-14408.58</v>
      </c>
      <c r="M906" s="132">
        <v>-2654.99</v>
      </c>
      <c r="N906" s="132">
        <v>-4453.96</v>
      </c>
      <c r="O906" s="132">
        <v>-6868.66</v>
      </c>
      <c r="P906" s="132">
        <v>-6845.19</v>
      </c>
      <c r="Q906" s="132">
        <v>-14263.86</v>
      </c>
      <c r="R906" s="127">
        <v>-14263.86</v>
      </c>
    </row>
    <row r="907" spans="1:18" ht="13.5" thickBot="1" x14ac:dyDescent="0.25">
      <c r="A907" s="135" t="s">
        <v>356</v>
      </c>
      <c r="B907" s="134" t="s">
        <v>870</v>
      </c>
      <c r="C907" s="134" t="s">
        <v>2078</v>
      </c>
      <c r="D907" s="130">
        <v>-23050.01</v>
      </c>
      <c r="E907" s="130">
        <v>-23050.01</v>
      </c>
      <c r="F907" s="130">
        <v>-26858.19</v>
      </c>
      <c r="G907" s="130">
        <v>-7095.35</v>
      </c>
      <c r="H907" s="130">
        <v>-10652.07</v>
      </c>
      <c r="I907" s="130">
        <v>-13241.53</v>
      </c>
      <c r="J907" s="130">
        <v>-15123.41</v>
      </c>
      <c r="K907" s="130">
        <v>-16337.97</v>
      </c>
      <c r="L907" s="130">
        <v>-16624.150000000001</v>
      </c>
      <c r="M907" s="130">
        <v>-17536.55</v>
      </c>
      <c r="N907" s="130">
        <v>-18335.810000000001</v>
      </c>
      <c r="O907" s="130">
        <v>-19418.82</v>
      </c>
      <c r="P907" s="130">
        <v>-21371.71</v>
      </c>
      <c r="Q907" s="130">
        <v>-24599.03</v>
      </c>
      <c r="R907" s="127">
        <v>-24599.03</v>
      </c>
    </row>
    <row r="908" spans="1:18" ht="13.5" thickBot="1" x14ac:dyDescent="0.25">
      <c r="A908" s="135" t="s">
        <v>357</v>
      </c>
      <c r="B908" s="134" t="s">
        <v>869</v>
      </c>
      <c r="C908" s="134" t="s">
        <v>2078</v>
      </c>
      <c r="D908" s="132">
        <v>-12903.44</v>
      </c>
      <c r="E908" s="132">
        <v>-12903.44</v>
      </c>
      <c r="F908" s="132">
        <v>-15035.9</v>
      </c>
      <c r="G908" s="132">
        <v>-3957.12</v>
      </c>
      <c r="H908" s="132">
        <v>-5795.56</v>
      </c>
      <c r="I908" s="132">
        <v>-7015.76</v>
      </c>
      <c r="J908" s="132">
        <v>-8000.17</v>
      </c>
      <c r="K908" s="132">
        <v>-8354.1200000000008</v>
      </c>
      <c r="L908" s="132">
        <v>-8929.86</v>
      </c>
      <c r="M908" s="132">
        <v>-9461.11</v>
      </c>
      <c r="N908" s="132">
        <v>-10024.89</v>
      </c>
      <c r="O908" s="132">
        <v>-10901.37</v>
      </c>
      <c r="P908" s="132">
        <v>-12263</v>
      </c>
      <c r="Q908" s="132">
        <v>-14152.68</v>
      </c>
      <c r="R908" s="127">
        <v>-14152.68</v>
      </c>
    </row>
    <row r="909" spans="1:18" ht="13.5" thickBot="1" x14ac:dyDescent="0.25">
      <c r="A909" s="135" t="s">
        <v>358</v>
      </c>
      <c r="B909" s="134" t="s">
        <v>868</v>
      </c>
      <c r="C909" s="134" t="s">
        <v>2078</v>
      </c>
      <c r="D909" s="130">
        <v>-3471.34</v>
      </c>
      <c r="E909" s="130">
        <v>-3471.34</v>
      </c>
      <c r="F909" s="130">
        <v>-3984.18</v>
      </c>
      <c r="G909" s="130">
        <v>-3330.27</v>
      </c>
      <c r="H909" s="130">
        <v>-3578.41</v>
      </c>
      <c r="I909" s="130">
        <v>-2574.4699999999998</v>
      </c>
      <c r="J909" s="130">
        <v>-1581.91</v>
      </c>
      <c r="K909" s="130">
        <v>-713.44</v>
      </c>
      <c r="L909" s="130">
        <v>-1177.99</v>
      </c>
      <c r="M909" s="130">
        <v>-954.54</v>
      </c>
      <c r="N909" s="130">
        <v>-998.33</v>
      </c>
      <c r="O909" s="130">
        <v>-1664.8</v>
      </c>
      <c r="P909" s="130">
        <v>-2398.9899999999998</v>
      </c>
      <c r="Q909" s="130">
        <v>-3448.49</v>
      </c>
      <c r="R909" s="127">
        <v>-3448.49</v>
      </c>
    </row>
    <row r="910" spans="1:18" ht="13.5" thickBot="1" x14ac:dyDescent="0.25">
      <c r="A910" s="135" t="s">
        <v>359</v>
      </c>
      <c r="B910" s="134" t="s">
        <v>867</v>
      </c>
      <c r="C910" s="134" t="s">
        <v>2078</v>
      </c>
      <c r="D910" s="132">
        <v>-1604.31</v>
      </c>
      <c r="E910" s="132">
        <v>-1604.31</v>
      </c>
      <c r="F910" s="132">
        <v>-2685.97</v>
      </c>
      <c r="G910" s="132">
        <v>-2012.31</v>
      </c>
      <c r="H910" s="132">
        <v>-3024.35</v>
      </c>
      <c r="I910" s="132">
        <v>-3683.86</v>
      </c>
      <c r="J910" s="132">
        <v>-1161.03</v>
      </c>
      <c r="K910" s="132">
        <v>-1319.87</v>
      </c>
      <c r="L910" s="132">
        <v>-1610.91</v>
      </c>
      <c r="M910" s="132">
        <v>-570.38</v>
      </c>
      <c r="N910" s="132">
        <v>-836.41</v>
      </c>
      <c r="O910" s="132">
        <v>-1261.8499999999999</v>
      </c>
      <c r="P910" s="132">
        <v>-1072.97</v>
      </c>
      <c r="Q910" s="132">
        <v>-1707.92</v>
      </c>
      <c r="R910" s="127">
        <v>-1707.92</v>
      </c>
    </row>
    <row r="911" spans="1:18" ht="13.5" thickBot="1" x14ac:dyDescent="0.25">
      <c r="A911" s="135" t="s">
        <v>360</v>
      </c>
      <c r="B911" s="134" t="s">
        <v>866</v>
      </c>
      <c r="C911" s="134" t="s">
        <v>2078</v>
      </c>
      <c r="D911" s="130">
        <v>-129301.88</v>
      </c>
      <c r="E911" s="130">
        <v>-129301.88</v>
      </c>
      <c r="F911" s="130">
        <v>-146198.85</v>
      </c>
      <c r="G911" s="130">
        <v>-34478.31</v>
      </c>
      <c r="H911" s="130">
        <v>-49333.32</v>
      </c>
      <c r="I911" s="130">
        <v>-60582.93</v>
      </c>
      <c r="J911" s="130">
        <v>-68514.649999999994</v>
      </c>
      <c r="K911" s="130">
        <v>-71423.61</v>
      </c>
      <c r="L911" s="130">
        <v>-77375.62</v>
      </c>
      <c r="M911" s="130">
        <v>-83061.59</v>
      </c>
      <c r="N911" s="130">
        <v>-89053.93</v>
      </c>
      <c r="O911" s="130">
        <v>-98617.27</v>
      </c>
      <c r="P911" s="130">
        <v>-111857.17</v>
      </c>
      <c r="Q911" s="130">
        <v>-131676.99</v>
      </c>
      <c r="R911" s="127">
        <v>-131676.99</v>
      </c>
    </row>
    <row r="912" spans="1:18" ht="13.5" thickBot="1" x14ac:dyDescent="0.25">
      <c r="A912" s="135" t="s">
        <v>361</v>
      </c>
      <c r="B912" s="134" t="s">
        <v>865</v>
      </c>
      <c r="C912" s="134" t="s">
        <v>2078</v>
      </c>
      <c r="D912" s="132">
        <v>-5966.91</v>
      </c>
      <c r="E912" s="132">
        <v>-5966.91</v>
      </c>
      <c r="F912" s="132">
        <v>-6894.74</v>
      </c>
      <c r="G912" s="132">
        <v>-1821.09</v>
      </c>
      <c r="H912" s="132">
        <v>-2543.65</v>
      </c>
      <c r="I912" s="132">
        <v>-3056.08</v>
      </c>
      <c r="J912" s="132">
        <v>-3325.97</v>
      </c>
      <c r="K912" s="132">
        <v>-3389.78</v>
      </c>
      <c r="L912" s="132">
        <v>-3578.12</v>
      </c>
      <c r="M912" s="132">
        <v>-3758.83</v>
      </c>
      <c r="N912" s="132">
        <v>-3948.92</v>
      </c>
      <c r="O912" s="132">
        <v>-4360.63</v>
      </c>
      <c r="P912" s="132">
        <v>-4999.2700000000004</v>
      </c>
      <c r="Q912" s="132">
        <v>-5991.04</v>
      </c>
      <c r="R912" s="127">
        <v>-5991.04</v>
      </c>
    </row>
    <row r="913" spans="1:18" ht="13.5" thickBot="1" x14ac:dyDescent="0.25">
      <c r="A913" s="135" t="s">
        <v>362</v>
      </c>
      <c r="B913" s="134" t="s">
        <v>864</v>
      </c>
      <c r="C913" s="134" t="s">
        <v>2078</v>
      </c>
      <c r="D913" s="130">
        <v>-4649.68</v>
      </c>
      <c r="E913" s="130">
        <v>-4649.68</v>
      </c>
      <c r="F913" s="130">
        <v>-5419.71</v>
      </c>
      <c r="G913" s="130">
        <v>-1444.1</v>
      </c>
      <c r="H913" s="130">
        <v>-2196.1799999999998</v>
      </c>
      <c r="I913" s="130">
        <v>-2613.5300000000002</v>
      </c>
      <c r="J913" s="130">
        <v>-2932.44</v>
      </c>
      <c r="K913" s="130">
        <v>-3010.34</v>
      </c>
      <c r="L913" s="130">
        <v>-3150.31</v>
      </c>
      <c r="M913" s="130">
        <v>-3280.78</v>
      </c>
      <c r="N913" s="130">
        <v>-3405.73</v>
      </c>
      <c r="O913" s="130">
        <v>-3633.29</v>
      </c>
      <c r="P913" s="130">
        <v>-4095.39</v>
      </c>
      <c r="Q913" s="130">
        <v>-4817.26</v>
      </c>
      <c r="R913" s="127">
        <v>-4817.26</v>
      </c>
    </row>
    <row r="914" spans="1:18" ht="13.5" thickBot="1" x14ac:dyDescent="0.25">
      <c r="A914" s="135" t="s">
        <v>363</v>
      </c>
      <c r="B914" s="134" t="s">
        <v>863</v>
      </c>
      <c r="C914" s="134" t="s">
        <v>2078</v>
      </c>
      <c r="D914" s="132">
        <v>-22477.919999999998</v>
      </c>
      <c r="E914" s="132">
        <v>-22477.919999999998</v>
      </c>
      <c r="F914" s="132">
        <v>-25342.880000000001</v>
      </c>
      <c r="G914" s="132">
        <v>-5815.15</v>
      </c>
      <c r="H914" s="132">
        <v>-8760.15</v>
      </c>
      <c r="I914" s="132">
        <v>-10704.04</v>
      </c>
      <c r="J914" s="132">
        <v>-12303.39</v>
      </c>
      <c r="K914" s="132">
        <v>-12845.56</v>
      </c>
      <c r="L914" s="132">
        <v>-13929.88</v>
      </c>
      <c r="M914" s="132">
        <v>-15148.4</v>
      </c>
      <c r="N914" s="132">
        <v>-16284.24</v>
      </c>
      <c r="O914" s="132">
        <v>-17681.52</v>
      </c>
      <c r="P914" s="132">
        <v>-19752.73</v>
      </c>
      <c r="Q914" s="132">
        <v>-22731.07</v>
      </c>
      <c r="R914" s="127">
        <v>-22731.07</v>
      </c>
    </row>
    <row r="915" spans="1:18" ht="13.5" thickBot="1" x14ac:dyDescent="0.25">
      <c r="A915" s="135" t="s">
        <v>364</v>
      </c>
      <c r="B915" s="134" t="s">
        <v>862</v>
      </c>
      <c r="C915" s="134" t="s">
        <v>2078</v>
      </c>
      <c r="D915" s="130">
        <v>-8765.2999999999993</v>
      </c>
      <c r="E915" s="130">
        <v>-8765.2999999999993</v>
      </c>
      <c r="F915" s="130">
        <v>-10217.120000000001</v>
      </c>
      <c r="G915" s="130">
        <v>-2683.63</v>
      </c>
      <c r="H915" s="130">
        <v>-4003.78</v>
      </c>
      <c r="I915" s="130">
        <v>-4853.5600000000004</v>
      </c>
      <c r="J915" s="130">
        <v>-5461.92</v>
      </c>
      <c r="K915" s="130">
        <v>-5638.86</v>
      </c>
      <c r="L915" s="130">
        <v>-5900.99</v>
      </c>
      <c r="M915" s="130">
        <v>-6170.18</v>
      </c>
      <c r="N915" s="130">
        <v>-6437.57</v>
      </c>
      <c r="O915" s="130">
        <v>-6913.29</v>
      </c>
      <c r="P915" s="130">
        <v>-7821.71</v>
      </c>
      <c r="Q915" s="130">
        <v>-9270.66</v>
      </c>
      <c r="R915" s="127">
        <v>-9270.66</v>
      </c>
    </row>
    <row r="916" spans="1:18" ht="13.5" thickBot="1" x14ac:dyDescent="0.25">
      <c r="A916" s="135" t="s">
        <v>365</v>
      </c>
      <c r="B916" s="134" t="s">
        <v>861</v>
      </c>
      <c r="C916" s="134" t="s">
        <v>2078</v>
      </c>
      <c r="D916" s="132">
        <v>-8219.18</v>
      </c>
      <c r="E916" s="132">
        <v>-8219.18</v>
      </c>
      <c r="F916" s="132">
        <v>-11770.11</v>
      </c>
      <c r="G916" s="132">
        <v>-6898.4</v>
      </c>
      <c r="H916" s="132">
        <v>-9632.5400000000009</v>
      </c>
      <c r="I916" s="132">
        <v>-12007.67</v>
      </c>
      <c r="J916" s="132">
        <v>-4187.78</v>
      </c>
      <c r="K916" s="132">
        <v>-4773</v>
      </c>
      <c r="L916" s="132">
        <v>-6214.12</v>
      </c>
      <c r="M916" s="132">
        <v>-2739.7</v>
      </c>
      <c r="N916" s="132">
        <v>-4024.54</v>
      </c>
      <c r="O916" s="132">
        <v>-6040.22</v>
      </c>
      <c r="P916" s="132">
        <v>-4885.53</v>
      </c>
      <c r="Q916" s="132">
        <v>-8963.5499999999993</v>
      </c>
      <c r="R916" s="127">
        <v>-8963.5499999999993</v>
      </c>
    </row>
    <row r="917" spans="1:18" ht="13.5" thickBot="1" x14ac:dyDescent="0.25">
      <c r="A917" s="135" t="s">
        <v>366</v>
      </c>
      <c r="B917" s="134" t="s">
        <v>860</v>
      </c>
      <c r="C917" s="134" t="s">
        <v>2078</v>
      </c>
      <c r="D917" s="130">
        <v>-96586.59</v>
      </c>
      <c r="E917" s="130">
        <v>-96586.59</v>
      </c>
      <c r="F917" s="130">
        <v>-110681.38</v>
      </c>
      <c r="G917" s="130">
        <v>-26504.799999999999</v>
      </c>
      <c r="H917" s="130">
        <v>-40265.870000000003</v>
      </c>
      <c r="I917" s="130">
        <v>-49591.1</v>
      </c>
      <c r="J917" s="130">
        <v>-57020.72</v>
      </c>
      <c r="K917" s="130">
        <v>-60003.05</v>
      </c>
      <c r="L917" s="130">
        <v>-64275.55</v>
      </c>
      <c r="M917" s="130">
        <v>-67916.77</v>
      </c>
      <c r="N917" s="130">
        <v>-71772.03</v>
      </c>
      <c r="O917" s="130">
        <v>-76815.509999999995</v>
      </c>
      <c r="P917" s="130">
        <v>-85211.37</v>
      </c>
      <c r="Q917" s="130">
        <v>-97137.53</v>
      </c>
      <c r="R917" s="127">
        <v>-97137.53</v>
      </c>
    </row>
    <row r="918" spans="1:18" ht="13.5" thickBot="1" x14ac:dyDescent="0.25">
      <c r="A918" s="135" t="s">
        <v>367</v>
      </c>
      <c r="B918" s="134" t="s">
        <v>859</v>
      </c>
      <c r="C918" s="134" t="s">
        <v>2078</v>
      </c>
      <c r="D918" s="132">
        <v>-4574.33</v>
      </c>
      <c r="E918" s="132">
        <v>-4574.33</v>
      </c>
      <c r="F918" s="132">
        <v>-5262.54</v>
      </c>
      <c r="G918" s="132">
        <v>-1238.58</v>
      </c>
      <c r="H918" s="132">
        <v>-1869.85</v>
      </c>
      <c r="I918" s="132">
        <v>-2344.6999999999998</v>
      </c>
      <c r="J918" s="132">
        <v>-2691.43</v>
      </c>
      <c r="K918" s="132">
        <v>-2788.88</v>
      </c>
      <c r="L918" s="132">
        <v>-2988.71</v>
      </c>
      <c r="M918" s="132">
        <v>-3165.3</v>
      </c>
      <c r="N918" s="132">
        <v>-3383.88</v>
      </c>
      <c r="O918" s="132">
        <v>-3629.1</v>
      </c>
      <c r="P918" s="132">
        <v>-4068.02</v>
      </c>
      <c r="Q918" s="132">
        <v>-4671.59</v>
      </c>
      <c r="R918" s="127">
        <v>-4671.59</v>
      </c>
    </row>
    <row r="919" spans="1:18" ht="13.5" thickBot="1" x14ac:dyDescent="0.25">
      <c r="A919" s="135" t="s">
        <v>368</v>
      </c>
      <c r="B919" s="134" t="s">
        <v>858</v>
      </c>
      <c r="C919" s="134" t="s">
        <v>2078</v>
      </c>
      <c r="D919" s="130">
        <v>-11247.02</v>
      </c>
      <c r="E919" s="130">
        <v>-11247.02</v>
      </c>
      <c r="F919" s="130">
        <v>-13130.24</v>
      </c>
      <c r="G919" s="130">
        <v>-3365.92</v>
      </c>
      <c r="H919" s="130">
        <v>-4822.01</v>
      </c>
      <c r="I919" s="130">
        <v>-5921.76</v>
      </c>
      <c r="J919" s="130">
        <v>-6525.04</v>
      </c>
      <c r="K919" s="130">
        <v>-6774.06</v>
      </c>
      <c r="L919" s="130">
        <v>-7149.51</v>
      </c>
      <c r="M919" s="130">
        <v>-7561.12</v>
      </c>
      <c r="N919" s="130">
        <v>-7976.24</v>
      </c>
      <c r="O919" s="130">
        <v>-8690.98</v>
      </c>
      <c r="P919" s="130">
        <v>-9802.9</v>
      </c>
      <c r="Q919" s="130">
        <v>-11545.73</v>
      </c>
      <c r="R919" s="127">
        <v>-11545.73</v>
      </c>
    </row>
    <row r="920" spans="1:18" ht="13.5" thickBot="1" x14ac:dyDescent="0.25">
      <c r="A920" s="135" t="s">
        <v>369</v>
      </c>
      <c r="B920" s="134" t="s">
        <v>857</v>
      </c>
      <c r="C920" s="134" t="s">
        <v>2078</v>
      </c>
      <c r="D920" s="132">
        <v>-5371.8</v>
      </c>
      <c r="E920" s="132">
        <v>-5371.8</v>
      </c>
      <c r="F920" s="132">
        <v>-6298.92</v>
      </c>
      <c r="G920" s="132">
        <v>-1744.38</v>
      </c>
      <c r="H920" s="132">
        <v>-2556.87</v>
      </c>
      <c r="I920" s="132">
        <v>-3079.93</v>
      </c>
      <c r="J920" s="132">
        <v>-3366.39</v>
      </c>
      <c r="K920" s="132">
        <v>-3453.85</v>
      </c>
      <c r="L920" s="132">
        <v>-3616.82</v>
      </c>
      <c r="M920" s="132">
        <v>-3777.02</v>
      </c>
      <c r="N920" s="132">
        <v>-3940.5</v>
      </c>
      <c r="O920" s="132">
        <v>-4292.6499999999996</v>
      </c>
      <c r="P920" s="132">
        <v>-4881.12</v>
      </c>
      <c r="Q920" s="132">
        <v>-5810.95</v>
      </c>
      <c r="R920" s="127">
        <v>-5810.95</v>
      </c>
    </row>
    <row r="921" spans="1:18" ht="13.5" thickBot="1" x14ac:dyDescent="0.25">
      <c r="A921" s="135" t="s">
        <v>370</v>
      </c>
      <c r="B921" s="134" t="s">
        <v>856</v>
      </c>
      <c r="C921" s="134" t="s">
        <v>2078</v>
      </c>
      <c r="D921" s="130">
        <v>-17132.54</v>
      </c>
      <c r="E921" s="130">
        <v>-17132.54</v>
      </c>
      <c r="F921" s="130">
        <v>-19948.14</v>
      </c>
      <c r="G921" s="130">
        <v>-5213.97</v>
      </c>
      <c r="H921" s="130">
        <v>-8090.76</v>
      </c>
      <c r="I921" s="130">
        <v>-9674.35</v>
      </c>
      <c r="J921" s="130">
        <v>-10904.38</v>
      </c>
      <c r="K921" s="130">
        <v>-11251.74</v>
      </c>
      <c r="L921" s="130">
        <v>-11943.13</v>
      </c>
      <c r="M921" s="130">
        <v>-12526.16</v>
      </c>
      <c r="N921" s="130">
        <v>-13170.95</v>
      </c>
      <c r="O921" s="130">
        <v>-14101.25</v>
      </c>
      <c r="P921" s="130">
        <v>-15809.34</v>
      </c>
      <c r="Q921" s="130">
        <v>-18171.439999999999</v>
      </c>
      <c r="R921" s="127">
        <v>-18171.439999999999</v>
      </c>
    </row>
    <row r="922" spans="1:18" ht="13.5" thickBot="1" x14ac:dyDescent="0.25">
      <c r="A922" s="135" t="s">
        <v>371</v>
      </c>
      <c r="B922" s="134" t="s">
        <v>855</v>
      </c>
      <c r="C922" s="134" t="s">
        <v>2078</v>
      </c>
      <c r="D922" s="132">
        <v>-42540.4</v>
      </c>
      <c r="E922" s="132">
        <v>-42540.4</v>
      </c>
      <c r="F922" s="132">
        <v>-49740.26</v>
      </c>
      <c r="G922" s="132">
        <v>-13641.02</v>
      </c>
      <c r="H922" s="132">
        <v>-19893.79</v>
      </c>
      <c r="I922" s="132">
        <v>-23852.76</v>
      </c>
      <c r="J922" s="132">
        <v>-26910.94</v>
      </c>
      <c r="K922" s="132">
        <v>-27807.18</v>
      </c>
      <c r="L922" s="132">
        <v>-29487.200000000001</v>
      </c>
      <c r="M922" s="132">
        <v>-30849.47</v>
      </c>
      <c r="N922" s="132">
        <v>-32415.46</v>
      </c>
      <c r="O922" s="132">
        <v>-35364.910000000003</v>
      </c>
      <c r="P922" s="132">
        <v>-40419.79</v>
      </c>
      <c r="Q922" s="132">
        <v>-46711.72</v>
      </c>
      <c r="R922" s="127">
        <v>-46711.72</v>
      </c>
    </row>
    <row r="923" spans="1:18" ht="13.5" thickBot="1" x14ac:dyDescent="0.25">
      <c r="A923" s="135" t="s">
        <v>372</v>
      </c>
      <c r="B923" s="134" t="s">
        <v>854</v>
      </c>
      <c r="C923" s="134" t="s">
        <v>2078</v>
      </c>
      <c r="D923" s="130">
        <v>-677.77</v>
      </c>
      <c r="E923" s="130">
        <v>-677.77</v>
      </c>
      <c r="F923" s="130">
        <v>-800.31</v>
      </c>
      <c r="G923" s="130">
        <v>-228.44</v>
      </c>
      <c r="H923" s="130">
        <v>-342.83</v>
      </c>
      <c r="I923" s="130">
        <v>-414.25</v>
      </c>
      <c r="J923" s="130">
        <v>-469.98</v>
      </c>
      <c r="K923" s="130">
        <v>-478.52</v>
      </c>
      <c r="L923" s="130">
        <v>-497.66</v>
      </c>
      <c r="M923" s="130">
        <v>-515.32000000000005</v>
      </c>
      <c r="N923" s="130">
        <v>-529.98</v>
      </c>
      <c r="O923" s="130">
        <v>-554.38</v>
      </c>
      <c r="P923" s="130">
        <v>-616.41</v>
      </c>
      <c r="Q923" s="130">
        <v>-698.9</v>
      </c>
      <c r="R923" s="127">
        <v>-698.9</v>
      </c>
    </row>
    <row r="924" spans="1:18" ht="13.5" thickBot="1" x14ac:dyDescent="0.25">
      <c r="A924" s="135" t="s">
        <v>373</v>
      </c>
      <c r="B924" s="134" t="s">
        <v>853</v>
      </c>
      <c r="C924" s="134" t="s">
        <v>2078</v>
      </c>
      <c r="D924" s="132">
        <v>-7628.65</v>
      </c>
      <c r="E924" s="132">
        <v>-7628.65</v>
      </c>
      <c r="F924" s="132">
        <v>-8764.77</v>
      </c>
      <c r="G924" s="132">
        <v>-2290.8000000000002</v>
      </c>
      <c r="H924" s="132">
        <v>-3229.22</v>
      </c>
      <c r="I924" s="132">
        <v>-3918.06</v>
      </c>
      <c r="J924" s="132">
        <v>-4300.5600000000004</v>
      </c>
      <c r="K924" s="132">
        <v>-4408.33</v>
      </c>
      <c r="L924" s="132">
        <v>-4661.3500000000004</v>
      </c>
      <c r="M924" s="132">
        <v>-4856.41</v>
      </c>
      <c r="N924" s="132">
        <v>-5116.4799999999996</v>
      </c>
      <c r="O924" s="132">
        <v>-5687.7</v>
      </c>
      <c r="P924" s="132">
        <v>-6521.04</v>
      </c>
      <c r="Q924" s="132">
        <v>-7869.63</v>
      </c>
      <c r="R924" s="127">
        <v>-7869.63</v>
      </c>
    </row>
    <row r="925" spans="1:18" ht="13.5" thickBot="1" x14ac:dyDescent="0.25">
      <c r="A925" s="135" t="s">
        <v>374</v>
      </c>
      <c r="B925" s="134" t="s">
        <v>852</v>
      </c>
      <c r="C925" s="134" t="s">
        <v>2078</v>
      </c>
      <c r="D925" s="130">
        <v>-593.19000000000005</v>
      </c>
      <c r="E925" s="130">
        <v>-593.19000000000005</v>
      </c>
      <c r="F925" s="130">
        <v>-689.82</v>
      </c>
      <c r="G925" s="130">
        <v>-179.18</v>
      </c>
      <c r="H925" s="130">
        <v>-261.08</v>
      </c>
      <c r="I925" s="130">
        <v>-321.95999999999998</v>
      </c>
      <c r="J925" s="130">
        <v>-354.52</v>
      </c>
      <c r="K925" s="130">
        <v>-363.78</v>
      </c>
      <c r="L925" s="130">
        <v>-385.05</v>
      </c>
      <c r="M925" s="130">
        <v>-403.95</v>
      </c>
      <c r="N925" s="130">
        <v>-425.41</v>
      </c>
      <c r="O925" s="130">
        <v>-473.07</v>
      </c>
      <c r="P925" s="130">
        <v>-543.17999999999995</v>
      </c>
      <c r="Q925" s="130">
        <v>-634.16999999999996</v>
      </c>
      <c r="R925" s="127">
        <v>-634.16999999999996</v>
      </c>
    </row>
    <row r="926" spans="1:18" ht="13.5" thickBot="1" x14ac:dyDescent="0.25">
      <c r="A926" s="135" t="s">
        <v>375</v>
      </c>
      <c r="B926" s="134" t="s">
        <v>851</v>
      </c>
      <c r="C926" s="134" t="s">
        <v>2078</v>
      </c>
      <c r="D926" s="132">
        <v>-790.96</v>
      </c>
      <c r="E926" s="132">
        <v>-790.96</v>
      </c>
      <c r="F926" s="132">
        <v>-928.04</v>
      </c>
      <c r="G926" s="132">
        <v>-255.53</v>
      </c>
      <c r="H926" s="132">
        <v>-373.18</v>
      </c>
      <c r="I926" s="132">
        <v>-452.6</v>
      </c>
      <c r="J926" s="132">
        <v>-493.69</v>
      </c>
      <c r="K926" s="132">
        <v>-499.1</v>
      </c>
      <c r="L926" s="132">
        <v>-521.36</v>
      </c>
      <c r="M926" s="132">
        <v>-540.12</v>
      </c>
      <c r="N926" s="132">
        <v>-562.23</v>
      </c>
      <c r="O926" s="132">
        <v>-621.29</v>
      </c>
      <c r="P926" s="132">
        <v>-715.89</v>
      </c>
      <c r="Q926" s="132">
        <v>-849.64</v>
      </c>
      <c r="R926" s="127">
        <v>-849.64</v>
      </c>
    </row>
    <row r="927" spans="1:18" ht="13.5" thickBot="1" x14ac:dyDescent="0.25">
      <c r="A927" s="135" t="s">
        <v>376</v>
      </c>
      <c r="B927" s="134" t="s">
        <v>850</v>
      </c>
      <c r="C927" s="134" t="s">
        <v>2078</v>
      </c>
      <c r="D927" s="130">
        <v>-7442.09</v>
      </c>
      <c r="E927" s="130">
        <v>-7442.09</v>
      </c>
      <c r="F927" s="130">
        <v>-8732.19</v>
      </c>
      <c r="G927" s="130">
        <v>-2322.86</v>
      </c>
      <c r="H927" s="130">
        <v>-3446.61</v>
      </c>
      <c r="I927" s="130">
        <v>-4221.97</v>
      </c>
      <c r="J927" s="130">
        <v>-4788.68</v>
      </c>
      <c r="K927" s="130">
        <v>-4927.4399999999996</v>
      </c>
      <c r="L927" s="130">
        <v>-5219.54</v>
      </c>
      <c r="M927" s="130">
        <v>-5471.66</v>
      </c>
      <c r="N927" s="130">
        <v>-5737</v>
      </c>
      <c r="O927" s="130">
        <v>-6120.83</v>
      </c>
      <c r="P927" s="130">
        <v>-6836.02</v>
      </c>
      <c r="Q927" s="130">
        <v>-8011.73</v>
      </c>
      <c r="R927" s="127">
        <v>-8011.73</v>
      </c>
    </row>
    <row r="928" spans="1:18" ht="13.5" thickBot="1" x14ac:dyDescent="0.25">
      <c r="A928" s="135" t="s">
        <v>377</v>
      </c>
      <c r="B928" s="134" t="s">
        <v>849</v>
      </c>
      <c r="C928" s="134" t="s">
        <v>2078</v>
      </c>
      <c r="D928" s="132">
        <v>-23495.27</v>
      </c>
      <c r="E928" s="132">
        <v>-23495.27</v>
      </c>
      <c r="F928" s="132">
        <v>-27115.119999999999</v>
      </c>
      <c r="G928" s="132">
        <v>-6727.6</v>
      </c>
      <c r="H928" s="132">
        <v>-9619.36</v>
      </c>
      <c r="I928" s="132">
        <v>-11785.58</v>
      </c>
      <c r="J928" s="132">
        <v>-13312.7</v>
      </c>
      <c r="K928" s="132">
        <v>-13962.49</v>
      </c>
      <c r="L928" s="132">
        <v>-15061.03</v>
      </c>
      <c r="M928" s="132">
        <v>-15981.67</v>
      </c>
      <c r="N928" s="132">
        <v>-16970.62</v>
      </c>
      <c r="O928" s="132">
        <v>-18577.189999999999</v>
      </c>
      <c r="P928" s="132">
        <v>-20934.59</v>
      </c>
      <c r="Q928" s="132">
        <v>-24218.73</v>
      </c>
      <c r="R928" s="127">
        <v>-24218.73</v>
      </c>
    </row>
    <row r="929" spans="1:18" ht="13.5" thickBot="1" x14ac:dyDescent="0.25">
      <c r="A929" s="135" t="s">
        <v>378</v>
      </c>
      <c r="B929" s="134" t="s">
        <v>848</v>
      </c>
      <c r="C929" s="134" t="s">
        <v>2078</v>
      </c>
      <c r="D929" s="130">
        <v>-12168.21</v>
      </c>
      <c r="E929" s="130">
        <v>-12168.21</v>
      </c>
      <c r="F929" s="130">
        <v>-6951.13</v>
      </c>
      <c r="G929" s="130">
        <v>-12706.09</v>
      </c>
      <c r="H929" s="130">
        <v>-18296.09</v>
      </c>
      <c r="I929" s="130">
        <v>-4288.46</v>
      </c>
      <c r="J929" s="130">
        <v>-7370.06</v>
      </c>
      <c r="K929" s="130">
        <v>-9092.19</v>
      </c>
      <c r="L929" s="130">
        <v>-2598.34</v>
      </c>
      <c r="M929" s="130">
        <v>-4945.7</v>
      </c>
      <c r="N929" s="130">
        <v>-7153.01</v>
      </c>
      <c r="O929" s="130">
        <v>-3257.28</v>
      </c>
      <c r="P929" s="130">
        <v>-7491.24</v>
      </c>
      <c r="Q929" s="130">
        <v>-13600.92</v>
      </c>
      <c r="R929" s="127">
        <v>-13600.92</v>
      </c>
    </row>
    <row r="930" spans="1:18" ht="13.5" thickBot="1" x14ac:dyDescent="0.25">
      <c r="A930" s="135" t="s">
        <v>379</v>
      </c>
      <c r="B930" s="134" t="s">
        <v>847</v>
      </c>
      <c r="C930" s="134" t="s">
        <v>2078</v>
      </c>
      <c r="D930" s="132">
        <v>-78095.960000000006</v>
      </c>
      <c r="E930" s="132">
        <v>-78095.960000000006</v>
      </c>
      <c r="F930" s="132">
        <v>-88074.19</v>
      </c>
      <c r="G930" s="132">
        <v>-19543.759999999998</v>
      </c>
      <c r="H930" s="132">
        <v>-28226.22</v>
      </c>
      <c r="I930" s="132">
        <v>-35297.25</v>
      </c>
      <c r="J930" s="132">
        <v>-41223.82</v>
      </c>
      <c r="K930" s="132">
        <v>-43948.68</v>
      </c>
      <c r="L930" s="132">
        <v>-48048.77</v>
      </c>
      <c r="M930" s="132">
        <v>-51915.43</v>
      </c>
      <c r="N930" s="132">
        <v>-55781.59</v>
      </c>
      <c r="O930" s="132">
        <v>-61916.29</v>
      </c>
      <c r="P930" s="132">
        <v>-69113.17</v>
      </c>
      <c r="Q930" s="132">
        <v>-79268.88</v>
      </c>
      <c r="R930" s="127">
        <v>-79268.88</v>
      </c>
    </row>
    <row r="931" spans="1:18" ht="13.5" thickBot="1" x14ac:dyDescent="0.25">
      <c r="A931" s="135" t="s">
        <v>380</v>
      </c>
      <c r="B931" s="134" t="s">
        <v>846</v>
      </c>
      <c r="C931" s="134" t="s">
        <v>2078</v>
      </c>
      <c r="D931" s="130">
        <v>-38397.54</v>
      </c>
      <c r="E931" s="130">
        <v>-38397.54</v>
      </c>
      <c r="F931" s="130">
        <v>-42263.31</v>
      </c>
      <c r="G931" s="130">
        <v>-7599.3</v>
      </c>
      <c r="H931" s="130">
        <v>-14308.67</v>
      </c>
      <c r="I931" s="130">
        <v>-16829.77</v>
      </c>
      <c r="J931" s="130">
        <v>-18519.38</v>
      </c>
      <c r="K931" s="130">
        <v>-18525.09</v>
      </c>
      <c r="L931" s="130">
        <v>-19672.919999999998</v>
      </c>
      <c r="M931" s="130">
        <v>-20679.73</v>
      </c>
      <c r="N931" s="130">
        <v>-21960.85</v>
      </c>
      <c r="O931" s="130">
        <v>-24253.49</v>
      </c>
      <c r="P931" s="130">
        <v>-27268.34</v>
      </c>
      <c r="Q931" s="130">
        <v>-31691.61</v>
      </c>
      <c r="R931" s="127">
        <v>-31691.61</v>
      </c>
    </row>
    <row r="932" spans="1:18" ht="13.5" thickBot="1" x14ac:dyDescent="0.25">
      <c r="A932" s="135" t="s">
        <v>381</v>
      </c>
      <c r="B932" s="134" t="s">
        <v>845</v>
      </c>
      <c r="C932" s="134" t="s">
        <v>2078</v>
      </c>
      <c r="D932" s="132">
        <v>-35239.65</v>
      </c>
      <c r="E932" s="132">
        <v>-35239.65</v>
      </c>
      <c r="F932" s="132">
        <v>-38280.379999999997</v>
      </c>
      <c r="G932" s="132">
        <v>-7640.2</v>
      </c>
      <c r="H932" s="132">
        <v>-12459.42</v>
      </c>
      <c r="I932" s="132">
        <v>-15185.74</v>
      </c>
      <c r="J932" s="132">
        <v>-5208.45</v>
      </c>
      <c r="K932" s="132">
        <v>-7112.24</v>
      </c>
      <c r="L932" s="132">
        <v>-9467.75</v>
      </c>
      <c r="M932" s="132">
        <v>-4579.1400000000003</v>
      </c>
      <c r="N932" s="132">
        <v>-6796.87</v>
      </c>
      <c r="O932" s="132">
        <v>-9722.84</v>
      </c>
      <c r="P932" s="132">
        <v>-5773.24</v>
      </c>
      <c r="Q932" s="132">
        <v>-9055.66</v>
      </c>
      <c r="R932" s="127">
        <v>-9055.66</v>
      </c>
    </row>
    <row r="933" spans="1:18" ht="13.5" thickBot="1" x14ac:dyDescent="0.25">
      <c r="A933" s="135" t="s">
        <v>382</v>
      </c>
      <c r="B933" s="134" t="s">
        <v>844</v>
      </c>
      <c r="C933" s="134" t="s">
        <v>2078</v>
      </c>
      <c r="D933" s="130">
        <v>-35100.51</v>
      </c>
      <c r="E933" s="130">
        <v>-35100.51</v>
      </c>
      <c r="F933" s="130">
        <v>-44372.35</v>
      </c>
      <c r="G933" s="130">
        <v>-17991.580000000002</v>
      </c>
      <c r="H933" s="130">
        <v>-26104.240000000002</v>
      </c>
      <c r="I933" s="130">
        <v>-32867.83</v>
      </c>
      <c r="J933" s="130">
        <v>-38678.199999999997</v>
      </c>
      <c r="K933" s="130">
        <v>-42986.7</v>
      </c>
      <c r="L933" s="130">
        <v>-48474.14</v>
      </c>
      <c r="M933" s="130">
        <v>-10269.39</v>
      </c>
      <c r="N933" s="130">
        <v>-15366.8</v>
      </c>
      <c r="O933" s="130">
        <v>-21293.9</v>
      </c>
      <c r="P933" s="130">
        <v>-27728.81</v>
      </c>
      <c r="Q933" s="130">
        <v>-36332.25</v>
      </c>
      <c r="R933" s="127">
        <v>-36332.25</v>
      </c>
    </row>
    <row r="934" spans="1:18" ht="13.5" thickBot="1" x14ac:dyDescent="0.25">
      <c r="A934" s="135" t="s">
        <v>383</v>
      </c>
      <c r="B934" s="134" t="s">
        <v>843</v>
      </c>
      <c r="C934" s="134" t="s">
        <v>2078</v>
      </c>
      <c r="D934" s="132">
        <v>-2392.1999999999998</v>
      </c>
      <c r="E934" s="132">
        <v>-2392.1999999999998</v>
      </c>
      <c r="F934" s="132">
        <v>-4213.95</v>
      </c>
      <c r="G934" s="132">
        <v>-3570.14</v>
      </c>
      <c r="H934" s="132">
        <v>-5426.08</v>
      </c>
      <c r="I934" s="132">
        <v>-6522.11</v>
      </c>
      <c r="J934" s="132">
        <v>-1900.45</v>
      </c>
      <c r="K934" s="132">
        <v>-2068.4699999999998</v>
      </c>
      <c r="L934" s="132">
        <v>-2432.09</v>
      </c>
      <c r="M934" s="132">
        <v>-696.02</v>
      </c>
      <c r="N934" s="132">
        <v>-1034.22</v>
      </c>
      <c r="O934" s="132">
        <v>-1515</v>
      </c>
      <c r="P934" s="132">
        <v>-1487.04</v>
      </c>
      <c r="Q934" s="132">
        <v>-2959.98</v>
      </c>
      <c r="R934" s="127">
        <v>-2959.98</v>
      </c>
    </row>
    <row r="935" spans="1:18" ht="13.5" thickBot="1" x14ac:dyDescent="0.25">
      <c r="A935" s="135" t="s">
        <v>384</v>
      </c>
      <c r="B935" s="134" t="s">
        <v>842</v>
      </c>
      <c r="C935" s="134" t="s">
        <v>2078</v>
      </c>
      <c r="D935" s="130">
        <v>-99994.08</v>
      </c>
      <c r="E935" s="130">
        <v>-99994.08</v>
      </c>
      <c r="F935" s="130">
        <v>-113263.49</v>
      </c>
      <c r="G935" s="130">
        <v>-24998.86</v>
      </c>
      <c r="H935" s="130">
        <v>-36071.089999999997</v>
      </c>
      <c r="I935" s="130">
        <v>-45753.94</v>
      </c>
      <c r="J935" s="130">
        <v>-52801.71</v>
      </c>
      <c r="K935" s="130">
        <v>-56461.37</v>
      </c>
      <c r="L935" s="130">
        <v>-62347.9</v>
      </c>
      <c r="M935" s="130">
        <v>-67348.19</v>
      </c>
      <c r="N935" s="130">
        <v>-72670.850000000006</v>
      </c>
      <c r="O935" s="130">
        <v>-80076.58</v>
      </c>
      <c r="P935" s="130">
        <v>-89621.52</v>
      </c>
      <c r="Q935" s="130">
        <v>-101992.75</v>
      </c>
      <c r="R935" s="127">
        <v>-101992.75</v>
      </c>
    </row>
    <row r="936" spans="1:18" ht="13.5" thickBot="1" x14ac:dyDescent="0.25">
      <c r="A936" s="135" t="s">
        <v>385</v>
      </c>
      <c r="B936" s="134" t="s">
        <v>841</v>
      </c>
      <c r="C936" s="134" t="s">
        <v>2078</v>
      </c>
      <c r="D936" s="132">
        <v>-2790.67</v>
      </c>
      <c r="E936" s="132">
        <v>-2790.67</v>
      </c>
      <c r="F936" s="132">
        <v>-3218.57</v>
      </c>
      <c r="G936" s="132">
        <v>-794.04</v>
      </c>
      <c r="H936" s="132">
        <v>-1187.68</v>
      </c>
      <c r="I936" s="132">
        <v>-1481.04</v>
      </c>
      <c r="J936" s="132">
        <v>-1675.78</v>
      </c>
      <c r="K936" s="132">
        <v>-1750.89</v>
      </c>
      <c r="L936" s="132">
        <v>-1859.03</v>
      </c>
      <c r="M936" s="132">
        <v>-1944.55</v>
      </c>
      <c r="N936" s="132">
        <v>-2041.55</v>
      </c>
      <c r="O936" s="132">
        <v>-2245.6</v>
      </c>
      <c r="P936" s="132">
        <v>-2523.08</v>
      </c>
      <c r="Q936" s="132">
        <v>-2921.85</v>
      </c>
      <c r="R936" s="127">
        <v>-2921.85</v>
      </c>
    </row>
    <row r="937" spans="1:18" ht="13.5" thickBot="1" x14ac:dyDescent="0.25">
      <c r="A937" s="135" t="s">
        <v>386</v>
      </c>
      <c r="B937" s="134" t="s">
        <v>840</v>
      </c>
      <c r="C937" s="134" t="s">
        <v>2078</v>
      </c>
      <c r="D937" s="130">
        <v>-78148.25</v>
      </c>
      <c r="E937" s="130">
        <v>-78148.25</v>
      </c>
      <c r="F937" s="130">
        <v>-90627.05</v>
      </c>
      <c r="G937" s="130">
        <v>-22713.05</v>
      </c>
      <c r="H937" s="130">
        <v>-33817.21</v>
      </c>
      <c r="I937" s="130">
        <v>-41172.86</v>
      </c>
      <c r="J937" s="130">
        <v>-46233.75</v>
      </c>
      <c r="K937" s="130">
        <v>-48285.3</v>
      </c>
      <c r="L937" s="130">
        <v>-51707.27</v>
      </c>
      <c r="M937" s="130">
        <v>-54709.69</v>
      </c>
      <c r="N937" s="130">
        <v>-58106.58</v>
      </c>
      <c r="O937" s="130">
        <v>-63218.18</v>
      </c>
      <c r="P937" s="130">
        <v>-70714.62</v>
      </c>
      <c r="Q937" s="130">
        <v>-81914.429999999993</v>
      </c>
      <c r="R937" s="127">
        <v>-81914.429999999993</v>
      </c>
    </row>
    <row r="938" spans="1:18" ht="13.5" thickBot="1" x14ac:dyDescent="0.25">
      <c r="A938" s="135" t="s">
        <v>387</v>
      </c>
      <c r="B938" s="134" t="s">
        <v>839</v>
      </c>
      <c r="C938" s="134" t="s">
        <v>2078</v>
      </c>
      <c r="D938" s="132">
        <v>-85304.05</v>
      </c>
      <c r="E938" s="132">
        <v>-85304.05</v>
      </c>
      <c r="F938" s="132">
        <v>-99453.4</v>
      </c>
      <c r="G938" s="132">
        <v>-26489.48</v>
      </c>
      <c r="H938" s="132">
        <v>-40147.54</v>
      </c>
      <c r="I938" s="132">
        <v>-49777.72</v>
      </c>
      <c r="J938" s="132">
        <v>-56806.41</v>
      </c>
      <c r="K938" s="132">
        <v>-58962.71</v>
      </c>
      <c r="L938" s="132">
        <v>-62438.13</v>
      </c>
      <c r="M938" s="132">
        <v>-65798.789999999994</v>
      </c>
      <c r="N938" s="132">
        <v>-69106.289999999994</v>
      </c>
      <c r="O938" s="132">
        <v>-73390.28</v>
      </c>
      <c r="P938" s="132">
        <v>-82045.72</v>
      </c>
      <c r="Q938" s="132">
        <v>-93287.22</v>
      </c>
      <c r="R938" s="127">
        <v>-93287.22</v>
      </c>
    </row>
    <row r="939" spans="1:18" ht="13.5" thickBot="1" x14ac:dyDescent="0.25">
      <c r="A939" s="135" t="s">
        <v>388</v>
      </c>
      <c r="B939" s="134" t="s">
        <v>838</v>
      </c>
      <c r="C939" s="134" t="s">
        <v>2078</v>
      </c>
      <c r="D939" s="130">
        <v>-31917.77</v>
      </c>
      <c r="E939" s="130">
        <v>-31917.77</v>
      </c>
      <c r="F939" s="130">
        <v>-37373.33</v>
      </c>
      <c r="G939" s="130">
        <v>-10050.11</v>
      </c>
      <c r="H939" s="130">
        <v>-14238.72</v>
      </c>
      <c r="I939" s="130">
        <v>-17222.14</v>
      </c>
      <c r="J939" s="130">
        <v>-18942.78</v>
      </c>
      <c r="K939" s="130">
        <v>-19578.650000000001</v>
      </c>
      <c r="L939" s="130">
        <v>-20772.82</v>
      </c>
      <c r="M939" s="130">
        <v>-21860.51</v>
      </c>
      <c r="N939" s="130">
        <v>-23014.880000000001</v>
      </c>
      <c r="O939" s="130">
        <v>-25093.32</v>
      </c>
      <c r="P939" s="130">
        <v>-28313.18</v>
      </c>
      <c r="Q939" s="130">
        <v>-33331.43</v>
      </c>
      <c r="R939" s="127">
        <v>-33331.43</v>
      </c>
    </row>
    <row r="940" spans="1:18" ht="13.5" thickBot="1" x14ac:dyDescent="0.25">
      <c r="A940" s="135" t="s">
        <v>389</v>
      </c>
      <c r="B940" s="134" t="s">
        <v>837</v>
      </c>
      <c r="C940" s="134" t="s">
        <v>2078</v>
      </c>
      <c r="D940" s="132">
        <v>-49594.92</v>
      </c>
      <c r="E940" s="132">
        <v>-49594.92</v>
      </c>
      <c r="F940" s="132">
        <v>-75717.55</v>
      </c>
      <c r="G940" s="132">
        <v>-53822.38</v>
      </c>
      <c r="H940" s="132">
        <v>-76034.679999999993</v>
      </c>
      <c r="I940" s="132">
        <v>-90790.17</v>
      </c>
      <c r="J940" s="132">
        <v>-23293.88</v>
      </c>
      <c r="K940" s="132">
        <v>-25967.16</v>
      </c>
      <c r="L940" s="132">
        <v>-31882.83</v>
      </c>
      <c r="M940" s="132">
        <v>-11534.92</v>
      </c>
      <c r="N940" s="132">
        <v>-17249.22</v>
      </c>
      <c r="O940" s="132">
        <v>-29254.89</v>
      </c>
      <c r="P940" s="132">
        <v>-29887.439999999999</v>
      </c>
      <c r="Q940" s="132">
        <v>-58935.21</v>
      </c>
      <c r="R940" s="127">
        <v>-58935.21</v>
      </c>
    </row>
    <row r="941" spans="1:18" ht="13.5" thickBot="1" x14ac:dyDescent="0.25">
      <c r="A941" s="135" t="s">
        <v>390</v>
      </c>
      <c r="B941" s="134" t="s">
        <v>836</v>
      </c>
      <c r="C941" s="134" t="s">
        <v>2078</v>
      </c>
      <c r="D941" s="130">
        <v>-11001.93</v>
      </c>
      <c r="E941" s="130">
        <v>-11001.93</v>
      </c>
      <c r="F941" s="130">
        <v>-12946.76</v>
      </c>
      <c r="G941" s="130">
        <v>-3673.83</v>
      </c>
      <c r="H941" s="130">
        <v>-5477.77</v>
      </c>
      <c r="I941" s="130">
        <v>-6486.25</v>
      </c>
      <c r="J941" s="130">
        <v>-7203.75</v>
      </c>
      <c r="K941" s="130">
        <v>-7307.65</v>
      </c>
      <c r="L941" s="130">
        <v>-7597.61</v>
      </c>
      <c r="M941" s="130">
        <v>-7840.82</v>
      </c>
      <c r="N941" s="130">
        <v>-8092.73</v>
      </c>
      <c r="O941" s="130">
        <v>-8698.66</v>
      </c>
      <c r="P941" s="130">
        <v>-9812.16</v>
      </c>
      <c r="Q941" s="130">
        <v>-11531.1</v>
      </c>
      <c r="R941" s="127">
        <v>-11531.1</v>
      </c>
    </row>
    <row r="942" spans="1:18" ht="13.5" thickBot="1" x14ac:dyDescent="0.25">
      <c r="A942" s="135" t="s">
        <v>391</v>
      </c>
      <c r="B942" s="134" t="s">
        <v>835</v>
      </c>
      <c r="C942" s="134" t="s">
        <v>2078</v>
      </c>
      <c r="D942" s="132">
        <v>-5143.9399999999996</v>
      </c>
      <c r="E942" s="132">
        <v>-5143.9399999999996</v>
      </c>
      <c r="F942" s="132">
        <v>-8088.33</v>
      </c>
      <c r="G942" s="132">
        <v>-5472.8</v>
      </c>
      <c r="H942" s="132">
        <v>-7705.91</v>
      </c>
      <c r="I942" s="132">
        <v>-9281.57</v>
      </c>
      <c r="J942" s="132">
        <v>-2536.38</v>
      </c>
      <c r="K942" s="132">
        <v>-2858.21</v>
      </c>
      <c r="L942" s="132">
        <v>-3605.63</v>
      </c>
      <c r="M942" s="132">
        <v>-1375.55</v>
      </c>
      <c r="N942" s="132">
        <v>-2078.2199999999998</v>
      </c>
      <c r="O942" s="132">
        <v>-3383.49</v>
      </c>
      <c r="P942" s="132">
        <v>-3246.59</v>
      </c>
      <c r="Q942" s="132">
        <v>-6013.58</v>
      </c>
      <c r="R942" s="127">
        <v>-6013.58</v>
      </c>
    </row>
    <row r="943" spans="1:18" ht="13.5" thickBot="1" x14ac:dyDescent="0.25">
      <c r="A943" s="135" t="s">
        <v>392</v>
      </c>
      <c r="B943" s="134" t="s">
        <v>834</v>
      </c>
      <c r="C943" s="134" t="s">
        <v>2078</v>
      </c>
      <c r="D943" s="130">
        <v>-2017.9</v>
      </c>
      <c r="E943" s="130">
        <v>-2017.9</v>
      </c>
      <c r="F943" s="130">
        <v>-2876.86</v>
      </c>
      <c r="G943" s="130">
        <v>-1669.25</v>
      </c>
      <c r="H943" s="130">
        <v>-2326.44</v>
      </c>
      <c r="I943" s="130">
        <v>-2767.65</v>
      </c>
      <c r="J943" s="130">
        <v>-2977.71</v>
      </c>
      <c r="K943" s="130">
        <v>-3011.69</v>
      </c>
      <c r="L943" s="130">
        <v>-3153.41</v>
      </c>
      <c r="M943" s="130">
        <v>-265.97000000000003</v>
      </c>
      <c r="N943" s="130">
        <v>-400.67</v>
      </c>
      <c r="O943" s="130">
        <v>-805.52</v>
      </c>
      <c r="P943" s="130">
        <v>-1365.02</v>
      </c>
      <c r="Q943" s="130">
        <v>-2243.2800000000002</v>
      </c>
      <c r="R943" s="127">
        <v>-2243.2800000000002</v>
      </c>
    </row>
    <row r="944" spans="1:18" ht="13.5" thickBot="1" x14ac:dyDescent="0.25">
      <c r="A944" s="135" t="s">
        <v>393</v>
      </c>
      <c r="B944" s="134" t="s">
        <v>833</v>
      </c>
      <c r="C944" s="134" t="s">
        <v>2078</v>
      </c>
      <c r="D944" s="132">
        <v>-38590.120000000003</v>
      </c>
      <c r="E944" s="132">
        <v>-38590.120000000003</v>
      </c>
      <c r="F944" s="132">
        <v>-30162.83</v>
      </c>
      <c r="G944" s="132">
        <v>-58159.76</v>
      </c>
      <c r="H944" s="132">
        <v>-87494.96</v>
      </c>
      <c r="I944" s="132">
        <v>-20712.2</v>
      </c>
      <c r="J944" s="132">
        <v>-35693.69</v>
      </c>
      <c r="K944" s="132">
        <v>-43199.33</v>
      </c>
      <c r="L944" s="132">
        <v>-2835.99</v>
      </c>
      <c r="M944" s="132">
        <v>-10122.950000000001</v>
      </c>
      <c r="N944" s="132">
        <v>-15718.22</v>
      </c>
      <c r="O944" s="132">
        <v>-7804.58</v>
      </c>
      <c r="P944" s="132">
        <v>-22648.31</v>
      </c>
      <c r="Q944" s="132">
        <v>-44526.81</v>
      </c>
      <c r="R944" s="127">
        <v>-44526.81</v>
      </c>
    </row>
    <row r="945" spans="1:18" ht="13.5" thickBot="1" x14ac:dyDescent="0.25">
      <c r="A945" s="135" t="s">
        <v>394</v>
      </c>
      <c r="B945" s="134" t="s">
        <v>832</v>
      </c>
      <c r="C945" s="134" t="s">
        <v>2078</v>
      </c>
      <c r="D945" s="130">
        <v>-177.36</v>
      </c>
      <c r="E945" s="130">
        <v>-177.36</v>
      </c>
      <c r="F945" s="130">
        <v>-198.89</v>
      </c>
      <c r="G945" s="130">
        <v>-40.76</v>
      </c>
      <c r="H945" s="130">
        <v>-56.59</v>
      </c>
      <c r="I945" s="130">
        <v>-70.27</v>
      </c>
      <c r="J945" s="130">
        <v>-77.16</v>
      </c>
      <c r="K945" s="130">
        <v>-79.06</v>
      </c>
      <c r="L945" s="130">
        <v>-83.84</v>
      </c>
      <c r="M945" s="130">
        <v>-88.25</v>
      </c>
      <c r="N945" s="130">
        <v>-93.02</v>
      </c>
      <c r="O945" s="130">
        <v>-103.2</v>
      </c>
      <c r="P945" s="130">
        <v>-117.55</v>
      </c>
      <c r="Q945" s="130">
        <v>-139.16999999999999</v>
      </c>
      <c r="R945" s="127">
        <v>-139.16999999999999</v>
      </c>
    </row>
    <row r="946" spans="1:18" ht="13.5" thickBot="1" x14ac:dyDescent="0.25">
      <c r="A946" s="135" t="s">
        <v>395</v>
      </c>
      <c r="B946" s="134" t="s">
        <v>831</v>
      </c>
      <c r="C946" s="134" t="s">
        <v>2078</v>
      </c>
      <c r="D946" s="132">
        <v>-1166.8900000000001</v>
      </c>
      <c r="E946" s="132">
        <v>-1166.8900000000001</v>
      </c>
      <c r="F946" s="132">
        <v>-1854.04</v>
      </c>
      <c r="G946" s="132">
        <v>-1276.6500000000001</v>
      </c>
      <c r="H946" s="132">
        <v>-1906.27</v>
      </c>
      <c r="I946" s="132">
        <v>-2407.1799999999998</v>
      </c>
      <c r="J946" s="132">
        <v>-2738.76</v>
      </c>
      <c r="K946" s="132">
        <v>-2910.07</v>
      </c>
      <c r="L946" s="132">
        <v>-2956.56</v>
      </c>
      <c r="M946" s="132">
        <v>-177.15</v>
      </c>
      <c r="N946" s="132">
        <v>-296.27999999999997</v>
      </c>
      <c r="O946" s="132">
        <v>-471.73</v>
      </c>
      <c r="P946" s="132">
        <v>-837.07</v>
      </c>
      <c r="Q946" s="132">
        <v>-1417.68</v>
      </c>
      <c r="R946" s="127">
        <v>-1417.68</v>
      </c>
    </row>
    <row r="947" spans="1:18" ht="13.5" thickBot="1" x14ac:dyDescent="0.25">
      <c r="A947" s="135" t="s">
        <v>396</v>
      </c>
      <c r="B947" s="134" t="s">
        <v>830</v>
      </c>
      <c r="C947" s="134" t="s">
        <v>2078</v>
      </c>
      <c r="D947" s="130">
        <v>-1601.67</v>
      </c>
      <c r="E947" s="130">
        <v>-1601.67</v>
      </c>
      <c r="F947" s="130">
        <v>-1633.73</v>
      </c>
      <c r="G947" s="130">
        <v>-1532.82</v>
      </c>
      <c r="H947" s="130">
        <v>-1845.05</v>
      </c>
      <c r="I947" s="130">
        <v>-976.85</v>
      </c>
      <c r="J947" s="130">
        <v>-685.79</v>
      </c>
      <c r="K947" s="130">
        <v>-158.88</v>
      </c>
      <c r="L947" s="130">
        <v>-350.19</v>
      </c>
      <c r="M947" s="130">
        <v>-339.46</v>
      </c>
      <c r="N947" s="130">
        <v>-363.88</v>
      </c>
      <c r="O947" s="130">
        <v>-561.76</v>
      </c>
      <c r="P947" s="130">
        <v>-943.48</v>
      </c>
      <c r="Q947" s="130">
        <v>-1598.63</v>
      </c>
      <c r="R947" s="127">
        <v>-1598.63</v>
      </c>
    </row>
    <row r="948" spans="1:18" ht="13.5" thickBot="1" x14ac:dyDescent="0.25">
      <c r="A948" s="135" t="s">
        <v>397</v>
      </c>
      <c r="B948" s="134" t="s">
        <v>829</v>
      </c>
      <c r="C948" s="134" t="s">
        <v>2078</v>
      </c>
      <c r="D948" s="132">
        <v>-17215.509999999998</v>
      </c>
      <c r="E948" s="132">
        <v>-17215.509999999998</v>
      </c>
      <c r="F948" s="132">
        <v>-19503.599999999999</v>
      </c>
      <c r="G948" s="132">
        <v>-4270.7700000000004</v>
      </c>
      <c r="H948" s="132">
        <v>-6151.36</v>
      </c>
      <c r="I948" s="132">
        <v>-7751.1</v>
      </c>
      <c r="J948" s="132">
        <v>-8953.58</v>
      </c>
      <c r="K948" s="132">
        <v>-9661.86</v>
      </c>
      <c r="L948" s="132">
        <v>-10579.29</v>
      </c>
      <c r="M948" s="132">
        <v>-11460</v>
      </c>
      <c r="N948" s="132">
        <v>-12317.01</v>
      </c>
      <c r="O948" s="132">
        <v>-13527.52</v>
      </c>
      <c r="P948" s="132">
        <v>-15138.38</v>
      </c>
      <c r="Q948" s="132">
        <v>-17243.73</v>
      </c>
      <c r="R948" s="127">
        <v>-17243.73</v>
      </c>
    </row>
    <row r="949" spans="1:18" ht="13.5" thickBot="1" x14ac:dyDescent="0.25">
      <c r="A949" s="135" t="s">
        <v>398</v>
      </c>
      <c r="B949" s="134" t="s">
        <v>828</v>
      </c>
      <c r="C949" s="134" t="s">
        <v>2078</v>
      </c>
      <c r="D949" s="130">
        <v>-23560.36</v>
      </c>
      <c r="E949" s="130">
        <v>-23560.36</v>
      </c>
      <c r="F949" s="130">
        <v>-27401.119999999999</v>
      </c>
      <c r="G949" s="130">
        <v>-8003.64</v>
      </c>
      <c r="H949" s="130">
        <v>-11390.03</v>
      </c>
      <c r="I949" s="130">
        <v>-13849.69</v>
      </c>
      <c r="J949" s="130">
        <v>-15469.47</v>
      </c>
      <c r="K949" s="130">
        <v>-16546.259999999998</v>
      </c>
      <c r="L949" s="130">
        <v>-17971.560000000001</v>
      </c>
      <c r="M949" s="130">
        <v>-19359.95</v>
      </c>
      <c r="N949" s="130">
        <v>-20763.810000000001</v>
      </c>
      <c r="O949" s="130">
        <v>-22686.35</v>
      </c>
      <c r="P949" s="130">
        <v>-25276.29</v>
      </c>
      <c r="Q949" s="130">
        <v>-29355.87</v>
      </c>
      <c r="R949" s="127">
        <v>-29355.87</v>
      </c>
    </row>
    <row r="950" spans="1:18" ht="13.5" thickBot="1" x14ac:dyDescent="0.25">
      <c r="A950" s="135" t="s">
        <v>399</v>
      </c>
      <c r="B950" s="134" t="s">
        <v>827</v>
      </c>
      <c r="C950" s="134" t="s">
        <v>2078</v>
      </c>
      <c r="D950" s="132">
        <v>-3983.76</v>
      </c>
      <c r="E950" s="132">
        <v>-3983.76</v>
      </c>
      <c r="F950" s="132">
        <v>-4662.58</v>
      </c>
      <c r="G950" s="132">
        <v>-1354.77</v>
      </c>
      <c r="H950" s="132">
        <v>-1870.05</v>
      </c>
      <c r="I950" s="132">
        <v>-2234.9299999999998</v>
      </c>
      <c r="J950" s="132">
        <v>-2471.1</v>
      </c>
      <c r="K950" s="132">
        <v>-2506.71</v>
      </c>
      <c r="L950" s="132">
        <v>-2660.39</v>
      </c>
      <c r="M950" s="132">
        <v>-2790.33</v>
      </c>
      <c r="N950" s="132">
        <v>-2954.49</v>
      </c>
      <c r="O950" s="132">
        <v>-3356.69</v>
      </c>
      <c r="P950" s="132">
        <v>-3966.43</v>
      </c>
      <c r="Q950" s="132">
        <v>-4850.33</v>
      </c>
      <c r="R950" s="127">
        <v>-4850.33</v>
      </c>
    </row>
    <row r="951" spans="1:18" ht="13.5" thickBot="1" x14ac:dyDescent="0.25">
      <c r="A951" s="135" t="s">
        <v>400</v>
      </c>
      <c r="B951" s="134" t="s">
        <v>826</v>
      </c>
      <c r="C951" s="134" t="s">
        <v>2078</v>
      </c>
      <c r="D951" s="130">
        <v>-41130.29</v>
      </c>
      <c r="E951" s="130">
        <v>-41130.29</v>
      </c>
      <c r="F951" s="130">
        <v>-72935.7</v>
      </c>
      <c r="G951" s="130">
        <v>-58833.86</v>
      </c>
      <c r="H951" s="130">
        <v>-90684.1</v>
      </c>
      <c r="I951" s="130">
        <v>-110655.14</v>
      </c>
      <c r="J951" s="130">
        <v>-34881.5</v>
      </c>
      <c r="K951" s="130">
        <v>-42641.56</v>
      </c>
      <c r="L951" s="130">
        <v>-46376.24</v>
      </c>
      <c r="M951" s="130">
        <v>-10297.049999999999</v>
      </c>
      <c r="N951" s="130">
        <v>-16661.63</v>
      </c>
      <c r="O951" s="130">
        <v>-25059.98</v>
      </c>
      <c r="P951" s="130">
        <v>-24141.74</v>
      </c>
      <c r="Q951" s="130">
        <v>-50481.58</v>
      </c>
      <c r="R951" s="127">
        <v>-50481.58</v>
      </c>
    </row>
    <row r="952" spans="1:18" ht="13.5" thickBot="1" x14ac:dyDescent="0.25">
      <c r="A952" s="135" t="s">
        <v>401</v>
      </c>
      <c r="B952" s="134" t="s">
        <v>825</v>
      </c>
      <c r="C952" s="134" t="s">
        <v>2078</v>
      </c>
      <c r="D952" s="132">
        <v>-14597.67</v>
      </c>
      <c r="E952" s="132">
        <v>-14597.67</v>
      </c>
      <c r="F952" s="132">
        <v>-16904.75</v>
      </c>
      <c r="G952" s="132">
        <v>-4392.96</v>
      </c>
      <c r="H952" s="132">
        <v>-5985.7</v>
      </c>
      <c r="I952" s="132">
        <v>-7254.4</v>
      </c>
      <c r="J952" s="132">
        <v>-8052.98</v>
      </c>
      <c r="K952" s="132">
        <v>-8293.69</v>
      </c>
      <c r="L952" s="132">
        <v>-8856.68</v>
      </c>
      <c r="M952" s="132">
        <v>-9355.9500000000007</v>
      </c>
      <c r="N952" s="132">
        <v>-9908.9699999999993</v>
      </c>
      <c r="O952" s="132">
        <v>-10970.11</v>
      </c>
      <c r="P952" s="132">
        <v>-12616.15</v>
      </c>
      <c r="Q952" s="132">
        <v>-15137.47</v>
      </c>
      <c r="R952" s="127">
        <v>-15137.47</v>
      </c>
    </row>
    <row r="953" spans="1:18" ht="13.5" thickBot="1" x14ac:dyDescent="0.25">
      <c r="A953" s="135" t="s">
        <v>402</v>
      </c>
      <c r="B953" s="134" t="s">
        <v>824</v>
      </c>
      <c r="C953" s="134" t="s">
        <v>2078</v>
      </c>
      <c r="D953" s="130">
        <v>-35798.550000000003</v>
      </c>
      <c r="E953" s="130">
        <v>-35798.550000000003</v>
      </c>
      <c r="F953" s="130">
        <v>-39958.53</v>
      </c>
      <c r="G953" s="130">
        <v>-8054.35</v>
      </c>
      <c r="H953" s="130">
        <v>-12028.92</v>
      </c>
      <c r="I953" s="130">
        <v>-15504.69</v>
      </c>
      <c r="J953" s="130">
        <v>-18749.91</v>
      </c>
      <c r="K953" s="130">
        <v>-21199.119999999999</v>
      </c>
      <c r="L953" s="130">
        <v>-22411.85</v>
      </c>
      <c r="M953" s="130">
        <v>-24755.47</v>
      </c>
      <c r="N953" s="130">
        <v>-26666.12</v>
      </c>
      <c r="O953" s="130">
        <v>-28648.87</v>
      </c>
      <c r="P953" s="130">
        <v>-31724.54</v>
      </c>
      <c r="Q953" s="130">
        <v>-34894.83</v>
      </c>
      <c r="R953" s="127">
        <v>-34894.83</v>
      </c>
    </row>
    <row r="954" spans="1:18" ht="13.5" thickBot="1" x14ac:dyDescent="0.25">
      <c r="A954" s="135" t="s">
        <v>403</v>
      </c>
      <c r="B954" s="134" t="s">
        <v>823</v>
      </c>
      <c r="C954" s="134" t="s">
        <v>2078</v>
      </c>
      <c r="D954" s="132">
        <v>-2957.22</v>
      </c>
      <c r="E954" s="132">
        <v>-2957.22</v>
      </c>
      <c r="F954" s="132">
        <v>-5095.6899999999996</v>
      </c>
      <c r="G954" s="132">
        <v>-3914.18</v>
      </c>
      <c r="H954" s="132">
        <v>-5874.61</v>
      </c>
      <c r="I954" s="132">
        <v>-7345.68</v>
      </c>
      <c r="J954" s="132">
        <v>-2635.41</v>
      </c>
      <c r="K954" s="132">
        <v>-3247.68</v>
      </c>
      <c r="L954" s="132">
        <v>-3455.52</v>
      </c>
      <c r="M954" s="132">
        <v>-605.5</v>
      </c>
      <c r="N954" s="132">
        <v>-1034.27</v>
      </c>
      <c r="O954" s="132">
        <v>-1665.56</v>
      </c>
      <c r="P954" s="132">
        <v>-1803.34</v>
      </c>
      <c r="Q954" s="132">
        <v>-3677.69</v>
      </c>
      <c r="R954" s="127">
        <v>-3677.69</v>
      </c>
    </row>
    <row r="955" spans="1:18" ht="13.5" thickBot="1" x14ac:dyDescent="0.25">
      <c r="A955" s="135" t="s">
        <v>404</v>
      </c>
      <c r="B955" s="134" t="s">
        <v>822</v>
      </c>
      <c r="C955" s="134" t="s">
        <v>2078</v>
      </c>
      <c r="D955" s="130">
        <v>-13791.4</v>
      </c>
      <c r="E955" s="130">
        <v>-13791.4</v>
      </c>
      <c r="F955" s="130">
        <v>-18337.75</v>
      </c>
      <c r="G955" s="130">
        <v>-8569.65</v>
      </c>
      <c r="H955" s="130">
        <v>-12619.01</v>
      </c>
      <c r="I955" s="130">
        <v>-16101.37</v>
      </c>
      <c r="J955" s="130">
        <v>-18686.28</v>
      </c>
      <c r="K955" s="130">
        <v>-19789.28</v>
      </c>
      <c r="L955" s="130">
        <v>-21538.65</v>
      </c>
      <c r="M955" s="130">
        <v>-3240.69</v>
      </c>
      <c r="N955" s="130">
        <v>-4757.2700000000004</v>
      </c>
      <c r="O955" s="130">
        <v>-6954.42</v>
      </c>
      <c r="P955" s="130">
        <v>-9924.42</v>
      </c>
      <c r="Q955" s="130">
        <v>-13975.31</v>
      </c>
      <c r="R955" s="127">
        <v>-13975.31</v>
      </c>
    </row>
    <row r="956" spans="1:18" ht="13.5" thickBot="1" x14ac:dyDescent="0.25">
      <c r="A956" s="135" t="s">
        <v>405</v>
      </c>
      <c r="B956" s="134" t="s">
        <v>821</v>
      </c>
      <c r="C956" s="134" t="s">
        <v>2078</v>
      </c>
      <c r="D956" s="132">
        <v>-25499.41</v>
      </c>
      <c r="E956" s="132">
        <v>-25499.41</v>
      </c>
      <c r="F956" s="132">
        <v>-28727.69</v>
      </c>
      <c r="G956" s="132">
        <v>-6044.38</v>
      </c>
      <c r="H956" s="132">
        <v>-9203.89</v>
      </c>
      <c r="I956" s="132">
        <v>-11654.78</v>
      </c>
      <c r="J956" s="132">
        <v>-13854.01</v>
      </c>
      <c r="K956" s="132">
        <v>-14889.82</v>
      </c>
      <c r="L956" s="132">
        <v>-16341.57</v>
      </c>
      <c r="M956" s="132">
        <v>-17511.13</v>
      </c>
      <c r="N956" s="132">
        <v>-18739.45</v>
      </c>
      <c r="O956" s="132">
        <v>-20522.04</v>
      </c>
      <c r="P956" s="132">
        <v>-22860.87</v>
      </c>
      <c r="Q956" s="132">
        <v>-25913.4</v>
      </c>
      <c r="R956" s="127">
        <v>-25913.4</v>
      </c>
    </row>
    <row r="957" spans="1:18" ht="13.5" thickBot="1" x14ac:dyDescent="0.25">
      <c r="A957" s="135" t="s">
        <v>406</v>
      </c>
      <c r="B957" s="134" t="s">
        <v>820</v>
      </c>
      <c r="C957" s="134" t="s">
        <v>2078</v>
      </c>
      <c r="D957" s="130">
        <v>-7306.18</v>
      </c>
      <c r="E957" s="130">
        <v>-7306.18</v>
      </c>
      <c r="F957" s="130">
        <v>-8278.26</v>
      </c>
      <c r="G957" s="130">
        <v>-1820.17</v>
      </c>
      <c r="H957" s="130">
        <v>-2681.54</v>
      </c>
      <c r="I957" s="130">
        <v>-3500.86</v>
      </c>
      <c r="J957" s="130">
        <v>-4150.2</v>
      </c>
      <c r="K957" s="130">
        <v>-4398.5200000000004</v>
      </c>
      <c r="L957" s="130">
        <v>-4920.3900000000003</v>
      </c>
      <c r="M957" s="130">
        <v>-5361.37</v>
      </c>
      <c r="N957" s="130">
        <v>-5855.32</v>
      </c>
      <c r="O957" s="130">
        <v>-6423.7</v>
      </c>
      <c r="P957" s="130">
        <v>-7065.23</v>
      </c>
      <c r="Q957" s="130">
        <v>-7987.26</v>
      </c>
      <c r="R957" s="127">
        <v>-7987.26</v>
      </c>
    </row>
    <row r="958" spans="1:18" ht="13.5" thickBot="1" x14ac:dyDescent="0.25">
      <c r="A958" s="135" t="s">
        <v>407</v>
      </c>
      <c r="B958" s="134" t="s">
        <v>819</v>
      </c>
      <c r="C958" s="134" t="s">
        <v>2078</v>
      </c>
      <c r="D958" s="132">
        <v>-9269.2800000000007</v>
      </c>
      <c r="E958" s="132">
        <v>-9269.2800000000007</v>
      </c>
      <c r="F958" s="132">
        <v>-10510.6</v>
      </c>
      <c r="G958" s="132">
        <v>-2417.23</v>
      </c>
      <c r="H958" s="132">
        <v>-3530.86</v>
      </c>
      <c r="I958" s="132">
        <v>-4387.6899999999996</v>
      </c>
      <c r="J958" s="132">
        <v>-4933.4399999999996</v>
      </c>
      <c r="K958" s="132">
        <v>-5153.93</v>
      </c>
      <c r="L958" s="132">
        <v>-5558.65</v>
      </c>
      <c r="M958" s="132">
        <v>-5876.54</v>
      </c>
      <c r="N958" s="132">
        <v>-6204.43</v>
      </c>
      <c r="O958" s="132">
        <v>-6742.32</v>
      </c>
      <c r="P958" s="132">
        <v>-7550.75</v>
      </c>
      <c r="Q958" s="132">
        <v>-8820.48</v>
      </c>
      <c r="R958" s="127">
        <v>-8820.48</v>
      </c>
    </row>
    <row r="959" spans="1:18" ht="13.5" thickBot="1" x14ac:dyDescent="0.25">
      <c r="A959" s="135" t="s">
        <v>408</v>
      </c>
      <c r="B959" s="134" t="s">
        <v>818</v>
      </c>
      <c r="C959" s="134" t="s">
        <v>2078</v>
      </c>
      <c r="D959" s="130">
        <v>0</v>
      </c>
      <c r="E959" s="130">
        <v>0</v>
      </c>
      <c r="F959" s="130">
        <v>0</v>
      </c>
      <c r="G959" s="130">
        <v>0</v>
      </c>
      <c r="H959" s="130">
        <v>0</v>
      </c>
      <c r="I959" s="130">
        <v>0</v>
      </c>
      <c r="J959" s="130">
        <v>0</v>
      </c>
      <c r="K959" s="130">
        <v>0</v>
      </c>
      <c r="L959" s="130">
        <v>0</v>
      </c>
      <c r="M959" s="130">
        <v>0</v>
      </c>
      <c r="N959" s="130">
        <v>0</v>
      </c>
      <c r="O959" s="130">
        <v>0</v>
      </c>
      <c r="P959" s="130">
        <v>0</v>
      </c>
      <c r="Q959" s="130">
        <v>0</v>
      </c>
      <c r="R959" s="127">
        <v>0</v>
      </c>
    </row>
    <row r="960" spans="1:18" ht="13.5" thickBot="1" x14ac:dyDescent="0.25">
      <c r="A960" s="135" t="s">
        <v>409</v>
      </c>
      <c r="B960" s="134" t="s">
        <v>817</v>
      </c>
      <c r="C960" s="134" t="s">
        <v>2078</v>
      </c>
      <c r="D960" s="132">
        <v>0</v>
      </c>
      <c r="E960" s="132">
        <v>0</v>
      </c>
      <c r="F960" s="132">
        <v>0</v>
      </c>
      <c r="G960" s="132">
        <v>0</v>
      </c>
      <c r="H960" s="132">
        <v>0</v>
      </c>
      <c r="I960" s="132">
        <v>0</v>
      </c>
      <c r="J960" s="132">
        <v>0</v>
      </c>
      <c r="K960" s="132">
        <v>0</v>
      </c>
      <c r="L960" s="132">
        <v>0</v>
      </c>
      <c r="M960" s="132">
        <v>0</v>
      </c>
      <c r="N960" s="132">
        <v>0</v>
      </c>
      <c r="O960" s="132">
        <v>0</v>
      </c>
      <c r="P960" s="132">
        <v>0</v>
      </c>
      <c r="Q960" s="132">
        <v>0</v>
      </c>
      <c r="R960" s="127">
        <v>0</v>
      </c>
    </row>
    <row r="961" spans="1:18" ht="13.5" thickBot="1" x14ac:dyDescent="0.25">
      <c r="A961" s="135" t="s">
        <v>1371</v>
      </c>
      <c r="B961" s="134" t="s">
        <v>1517</v>
      </c>
      <c r="C961" s="134" t="s">
        <v>2078</v>
      </c>
      <c r="D961" s="130">
        <v>0</v>
      </c>
      <c r="E961" s="130">
        <v>0</v>
      </c>
      <c r="F961" s="130">
        <v>0</v>
      </c>
      <c r="G961" s="130">
        <v>0</v>
      </c>
      <c r="H961" s="130">
        <v>-3656472</v>
      </c>
      <c r="I961" s="130">
        <v>3424949.19</v>
      </c>
      <c r="J961" s="130">
        <v>15827259.189999999</v>
      </c>
      <c r="K961" s="130">
        <v>13786083.189999999</v>
      </c>
      <c r="L961" s="130">
        <v>9380662.1899999995</v>
      </c>
      <c r="M961" s="130">
        <v>5091458.1900000004</v>
      </c>
      <c r="N961" s="130">
        <v>2517901.19</v>
      </c>
      <c r="O961" s="130">
        <v>1204163.19</v>
      </c>
      <c r="P961" s="130">
        <v>5173620.1900000004</v>
      </c>
      <c r="Q961" s="130">
        <v>5102945.1900000004</v>
      </c>
      <c r="R961" s="127">
        <v>5102945.1900000004</v>
      </c>
    </row>
    <row r="962" spans="1:18" ht="13.5" thickBot="1" x14ac:dyDescent="0.25">
      <c r="A962" s="135" t="s">
        <v>410</v>
      </c>
      <c r="B962" s="134" t="s">
        <v>816</v>
      </c>
      <c r="C962" s="134" t="s">
        <v>2078</v>
      </c>
      <c r="D962" s="132">
        <v>-342641.4</v>
      </c>
      <c r="E962" s="132">
        <v>-342641.4</v>
      </c>
      <c r="F962" s="132">
        <v>-391436.6</v>
      </c>
      <c r="G962" s="132">
        <v>-387639.91</v>
      </c>
      <c r="H962" s="132">
        <v>-416958.23</v>
      </c>
      <c r="I962" s="132">
        <v>-219760.37</v>
      </c>
      <c r="J962" s="132">
        <v>-161335.01999999999</v>
      </c>
      <c r="K962" s="132">
        <v>-118361.43</v>
      </c>
      <c r="L962" s="132">
        <v>-107488.74</v>
      </c>
      <c r="M962" s="132">
        <v>-93940.26</v>
      </c>
      <c r="N962" s="132">
        <v>-98041.63</v>
      </c>
      <c r="O962" s="132">
        <v>-160326.25</v>
      </c>
      <c r="P962" s="132">
        <v>-269317.56</v>
      </c>
      <c r="Q962" s="132">
        <v>-399121.68</v>
      </c>
      <c r="R962" s="127">
        <v>-399121.68</v>
      </c>
    </row>
    <row r="963" spans="1:18" ht="13.5" thickBot="1" x14ac:dyDescent="0.25">
      <c r="A963" s="133" t="s">
        <v>1518</v>
      </c>
      <c r="B963" s="134" t="s">
        <v>2465</v>
      </c>
      <c r="C963" s="142"/>
      <c r="D963" s="130">
        <v>-7272798.9500000002</v>
      </c>
      <c r="E963" s="130">
        <v>-7272798.9500000002</v>
      </c>
      <c r="F963" s="130">
        <v>-6492344.7999999998</v>
      </c>
      <c r="G963" s="130">
        <v>-8715848.9900000002</v>
      </c>
      <c r="H963" s="130">
        <v>-9225394.8399999999</v>
      </c>
      <c r="I963" s="130">
        <v>-12337732.369999999</v>
      </c>
      <c r="J963" s="130">
        <v>-4382253.22</v>
      </c>
      <c r="K963" s="130">
        <v>-7674546.3600000003</v>
      </c>
      <c r="L963" s="130">
        <v>-7099758.8099999996</v>
      </c>
      <c r="M963" s="130">
        <v>-9756554.5899999999</v>
      </c>
      <c r="N963" s="130">
        <v>-10404899.970000001</v>
      </c>
      <c r="O963" s="130">
        <v>-13867360.890000001</v>
      </c>
      <c r="P963" s="130">
        <v>-6678348.4100000001</v>
      </c>
      <c r="Q963" s="130">
        <v>-7441255.8399999999</v>
      </c>
      <c r="R963" s="127">
        <v>-7441255.8399999999</v>
      </c>
    </row>
    <row r="964" spans="1:18" ht="13.5" thickBot="1" x14ac:dyDescent="0.25">
      <c r="A964" s="135" t="s">
        <v>411</v>
      </c>
      <c r="B964" s="134" t="s">
        <v>815</v>
      </c>
      <c r="C964" s="134" t="s">
        <v>2078</v>
      </c>
      <c r="D964" s="132">
        <v>-75416.710000000006</v>
      </c>
      <c r="E964" s="132">
        <v>-75416.710000000006</v>
      </c>
      <c r="F964" s="132">
        <v>-150833.38</v>
      </c>
      <c r="G964" s="132">
        <v>-226250.05</v>
      </c>
      <c r="H964" s="132">
        <v>-301666.71999999997</v>
      </c>
      <c r="I964" s="132">
        <v>-377083.39</v>
      </c>
      <c r="J964" s="132">
        <v>-0.06</v>
      </c>
      <c r="K964" s="132">
        <v>-75416.73</v>
      </c>
      <c r="L964" s="132">
        <v>-150833.4</v>
      </c>
      <c r="M964" s="132">
        <v>-226250.07</v>
      </c>
      <c r="N964" s="132">
        <v>-301666.74</v>
      </c>
      <c r="O964" s="132">
        <v>-377083.41</v>
      </c>
      <c r="P964" s="132">
        <v>-0.08</v>
      </c>
      <c r="Q964" s="132">
        <v>-75416.75</v>
      </c>
      <c r="R964" s="127">
        <v>-75416.75</v>
      </c>
    </row>
    <row r="965" spans="1:18" ht="13.5" thickBot="1" x14ac:dyDescent="0.25">
      <c r="A965" s="135" t="s">
        <v>412</v>
      </c>
      <c r="B965" s="134" t="s">
        <v>814</v>
      </c>
      <c r="C965" s="134" t="s">
        <v>2078</v>
      </c>
      <c r="D965" s="130">
        <v>-76666.66</v>
      </c>
      <c r="E965" s="130">
        <v>-76666.66</v>
      </c>
      <c r="F965" s="130">
        <v>-27499.99</v>
      </c>
      <c r="G965" s="130">
        <v>-49166.66</v>
      </c>
      <c r="H965" s="130">
        <v>0.01</v>
      </c>
      <c r="I965" s="130">
        <v>-25000</v>
      </c>
      <c r="J965" s="130">
        <v>-50833.33</v>
      </c>
      <c r="K965" s="130">
        <v>-75833.33</v>
      </c>
      <c r="L965" s="130">
        <v>-25833.33</v>
      </c>
      <c r="M965" s="130">
        <v>-51666.66</v>
      </c>
      <c r="N965" s="130">
        <v>0.01</v>
      </c>
      <c r="O965" s="130">
        <v>-25833.32</v>
      </c>
      <c r="P965" s="130">
        <v>-50833.32</v>
      </c>
      <c r="Q965" s="130">
        <v>0.02</v>
      </c>
      <c r="R965" s="127">
        <v>0.02</v>
      </c>
    </row>
    <row r="966" spans="1:18" ht="13.5" thickBot="1" x14ac:dyDescent="0.25">
      <c r="A966" s="135" t="s">
        <v>413</v>
      </c>
      <c r="B966" s="134" t="s">
        <v>813</v>
      </c>
      <c r="C966" s="134" t="s">
        <v>2078</v>
      </c>
      <c r="D966" s="132">
        <v>0.01</v>
      </c>
      <c r="E966" s="132">
        <v>0.01</v>
      </c>
      <c r="F966" s="132">
        <v>0.01</v>
      </c>
      <c r="G966" s="132">
        <v>0.01</v>
      </c>
      <c r="H966" s="132">
        <v>0.01</v>
      </c>
      <c r="I966" s="132">
        <v>0.01</v>
      </c>
      <c r="J966" s="132">
        <v>0.01</v>
      </c>
      <c r="K966" s="132">
        <v>0.01</v>
      </c>
      <c r="L966" s="132">
        <v>0.01</v>
      </c>
      <c r="M966" s="132">
        <v>0.01</v>
      </c>
      <c r="N966" s="132">
        <v>0.01</v>
      </c>
      <c r="O966" s="132">
        <v>0.01</v>
      </c>
      <c r="P966" s="132">
        <v>0.01</v>
      </c>
      <c r="Q966" s="132">
        <v>0.01</v>
      </c>
      <c r="R966" s="127">
        <v>0.01</v>
      </c>
    </row>
    <row r="967" spans="1:18" ht="13.5" thickBot="1" x14ac:dyDescent="0.25">
      <c r="A967" s="135" t="s">
        <v>414</v>
      </c>
      <c r="B967" s="134" t="s">
        <v>812</v>
      </c>
      <c r="C967" s="134" t="s">
        <v>2078</v>
      </c>
      <c r="D967" s="130">
        <v>-69250</v>
      </c>
      <c r="E967" s="130">
        <v>-69250</v>
      </c>
      <c r="F967" s="130">
        <v>-138500</v>
      </c>
      <c r="G967" s="130">
        <v>-207750</v>
      </c>
      <c r="H967" s="130">
        <v>-277000</v>
      </c>
      <c r="I967" s="130">
        <v>-346250</v>
      </c>
      <c r="J967" s="130">
        <v>0</v>
      </c>
      <c r="K967" s="130">
        <v>-69250</v>
      </c>
      <c r="L967" s="130">
        <v>-138500</v>
      </c>
      <c r="M967" s="130">
        <v>-207750</v>
      </c>
      <c r="N967" s="130">
        <v>0</v>
      </c>
      <c r="O967" s="130">
        <v>0</v>
      </c>
      <c r="P967" s="130">
        <v>0</v>
      </c>
      <c r="Q967" s="130">
        <v>0</v>
      </c>
      <c r="R967" s="127">
        <v>0</v>
      </c>
    </row>
    <row r="968" spans="1:18" ht="13.5" thickBot="1" x14ac:dyDescent="0.25">
      <c r="A968" s="135" t="s">
        <v>415</v>
      </c>
      <c r="B968" s="134" t="s">
        <v>811</v>
      </c>
      <c r="C968" s="134" t="s">
        <v>2078</v>
      </c>
      <c r="D968" s="132">
        <v>-54333.29</v>
      </c>
      <c r="E968" s="132">
        <v>-54333.29</v>
      </c>
      <c r="F968" s="132">
        <v>-108666.62</v>
      </c>
      <c r="G968" s="132">
        <v>-162999.95000000001</v>
      </c>
      <c r="H968" s="132">
        <v>-217333.28</v>
      </c>
      <c r="I968" s="132">
        <v>-271666.61</v>
      </c>
      <c r="J968" s="132">
        <v>0.06</v>
      </c>
      <c r="K968" s="132">
        <v>-54333.27</v>
      </c>
      <c r="L968" s="132">
        <v>-108666.6</v>
      </c>
      <c r="M968" s="132">
        <v>-162999.93</v>
      </c>
      <c r="N968" s="132">
        <v>-217333.26</v>
      </c>
      <c r="O968" s="132">
        <v>-271666.59000000003</v>
      </c>
      <c r="P968" s="132">
        <v>0.08</v>
      </c>
      <c r="Q968" s="132">
        <v>-54333.25</v>
      </c>
      <c r="R968" s="127">
        <v>-54333.25</v>
      </c>
    </row>
    <row r="969" spans="1:18" ht="13.5" thickBot="1" x14ac:dyDescent="0.25">
      <c r="A969" s="135" t="s">
        <v>416</v>
      </c>
      <c r="B969" s="134" t="s">
        <v>810</v>
      </c>
      <c r="C969" s="134" t="s">
        <v>2078</v>
      </c>
      <c r="D969" s="130">
        <v>-117500</v>
      </c>
      <c r="E969" s="130">
        <v>-117500</v>
      </c>
      <c r="F969" s="130">
        <v>-235000</v>
      </c>
      <c r="G969" s="130">
        <v>-352500</v>
      </c>
      <c r="H969" s="130">
        <v>-470000</v>
      </c>
      <c r="I969" s="130">
        <v>-587500</v>
      </c>
      <c r="J969" s="130">
        <v>0</v>
      </c>
      <c r="K969" s="130">
        <v>-117500</v>
      </c>
      <c r="L969" s="130">
        <v>-235000</v>
      </c>
      <c r="M969" s="130">
        <v>-352500</v>
      </c>
      <c r="N969" s="130">
        <v>-470000</v>
      </c>
      <c r="O969" s="130">
        <v>-587500</v>
      </c>
      <c r="P969" s="130">
        <v>0</v>
      </c>
      <c r="Q969" s="130">
        <v>-117500</v>
      </c>
      <c r="R969" s="127">
        <v>-117500</v>
      </c>
    </row>
    <row r="970" spans="1:18" ht="13.5" thickBot="1" x14ac:dyDescent="0.25">
      <c r="A970" s="135" t="s">
        <v>417</v>
      </c>
      <c r="B970" s="134" t="s">
        <v>809</v>
      </c>
      <c r="C970" s="134" t="s">
        <v>2078</v>
      </c>
      <c r="D970" s="132">
        <v>-116666.71</v>
      </c>
      <c r="E970" s="132">
        <v>-116666.71</v>
      </c>
      <c r="F970" s="132">
        <v>-233333.38</v>
      </c>
      <c r="G970" s="132">
        <v>-350000.05</v>
      </c>
      <c r="H970" s="132">
        <v>-466666.72</v>
      </c>
      <c r="I970" s="132">
        <v>-583333.39</v>
      </c>
      <c r="J970" s="132">
        <v>-0.06</v>
      </c>
      <c r="K970" s="132">
        <v>-116666.73</v>
      </c>
      <c r="L970" s="132">
        <v>-233333.4</v>
      </c>
      <c r="M970" s="132">
        <v>-350000.07</v>
      </c>
      <c r="N970" s="132">
        <v>-466666.74</v>
      </c>
      <c r="O970" s="132">
        <v>-583333.41</v>
      </c>
      <c r="P970" s="132">
        <v>-0.08</v>
      </c>
      <c r="Q970" s="132">
        <v>-116666.75</v>
      </c>
      <c r="R970" s="127">
        <v>-116666.75</v>
      </c>
    </row>
    <row r="971" spans="1:18" ht="13.5" thickBot="1" x14ac:dyDescent="0.25">
      <c r="A971" s="135" t="s">
        <v>417</v>
      </c>
      <c r="B971" s="134" t="s">
        <v>808</v>
      </c>
      <c r="C971" s="134" t="s">
        <v>2078</v>
      </c>
      <c r="D971" s="130">
        <v>0.01</v>
      </c>
      <c r="E971" s="130">
        <v>0.01</v>
      </c>
      <c r="F971" s="130">
        <v>0.01</v>
      </c>
      <c r="G971" s="130">
        <v>0.01</v>
      </c>
      <c r="H971" s="130">
        <v>0.01</v>
      </c>
      <c r="I971" s="130">
        <v>0.01</v>
      </c>
      <c r="J971" s="130">
        <v>0.01</v>
      </c>
      <c r="K971" s="130">
        <v>0.01</v>
      </c>
      <c r="L971" s="130">
        <v>0.01</v>
      </c>
      <c r="M971" s="130">
        <v>0.01</v>
      </c>
      <c r="N971" s="130">
        <v>0.01</v>
      </c>
      <c r="O971" s="130">
        <v>0.01</v>
      </c>
      <c r="P971" s="130">
        <v>0.01</v>
      </c>
      <c r="Q971" s="130">
        <v>0.01</v>
      </c>
      <c r="R971" s="127">
        <v>0.01</v>
      </c>
    </row>
    <row r="972" spans="1:18" ht="13.5" thickBot="1" x14ac:dyDescent="0.25">
      <c r="A972" s="135" t="s">
        <v>418</v>
      </c>
      <c r="B972" s="134" t="s">
        <v>807</v>
      </c>
      <c r="C972" s="134" t="s">
        <v>2078</v>
      </c>
      <c r="D972" s="132">
        <v>-109170.79</v>
      </c>
      <c r="E972" s="132">
        <v>-109170.79</v>
      </c>
      <c r="F972" s="132">
        <v>-218341.62</v>
      </c>
      <c r="G972" s="132">
        <v>-327512.45</v>
      </c>
      <c r="H972" s="132">
        <v>-436683.28</v>
      </c>
      <c r="I972" s="132">
        <v>-545854.11</v>
      </c>
      <c r="J972" s="132">
        <v>0.06</v>
      </c>
      <c r="K972" s="132">
        <v>-109170.77</v>
      </c>
      <c r="L972" s="132">
        <v>-218341.6</v>
      </c>
      <c r="M972" s="132">
        <v>-327512.43</v>
      </c>
      <c r="N972" s="132">
        <v>-436683.26</v>
      </c>
      <c r="O972" s="132">
        <v>-545854.09</v>
      </c>
      <c r="P972" s="132">
        <v>0.08</v>
      </c>
      <c r="Q972" s="132">
        <v>-109170.75</v>
      </c>
      <c r="R972" s="127">
        <v>-109170.75</v>
      </c>
    </row>
    <row r="973" spans="1:18" ht="13.5" thickBot="1" x14ac:dyDescent="0.25">
      <c r="A973" s="135" t="s">
        <v>419</v>
      </c>
      <c r="B973" s="134" t="s">
        <v>806</v>
      </c>
      <c r="C973" s="134" t="s">
        <v>2078</v>
      </c>
      <c r="D973" s="130">
        <v>0</v>
      </c>
      <c r="E973" s="130">
        <v>0</v>
      </c>
      <c r="F973" s="130">
        <v>0</v>
      </c>
      <c r="G973" s="130">
        <v>0</v>
      </c>
      <c r="H973" s="130">
        <v>0</v>
      </c>
      <c r="I973" s="130">
        <v>0</v>
      </c>
      <c r="J973" s="130">
        <v>0</v>
      </c>
      <c r="K973" s="130">
        <v>0</v>
      </c>
      <c r="L973" s="130">
        <v>0</v>
      </c>
      <c r="M973" s="130">
        <v>0</v>
      </c>
      <c r="N973" s="130">
        <v>0</v>
      </c>
      <c r="O973" s="130">
        <v>0</v>
      </c>
      <c r="P973" s="130">
        <v>0</v>
      </c>
      <c r="Q973" s="130">
        <v>0</v>
      </c>
      <c r="R973" s="127">
        <v>0</v>
      </c>
    </row>
    <row r="974" spans="1:18" ht="13.5" thickBot="1" x14ac:dyDescent="0.25">
      <c r="A974" s="135" t="s">
        <v>418</v>
      </c>
      <c r="B974" s="134" t="s">
        <v>805</v>
      </c>
      <c r="C974" s="134" t="s">
        <v>2078</v>
      </c>
      <c r="D974" s="132">
        <v>-55416.71</v>
      </c>
      <c r="E974" s="132">
        <v>-55416.71</v>
      </c>
      <c r="F974" s="132">
        <v>-110833.38</v>
      </c>
      <c r="G974" s="132">
        <v>-166250.04999999999</v>
      </c>
      <c r="H974" s="132">
        <v>-221666.72</v>
      </c>
      <c r="I974" s="132">
        <v>-277083.39</v>
      </c>
      <c r="J974" s="132">
        <v>-0.06</v>
      </c>
      <c r="K974" s="132">
        <v>-55416.73</v>
      </c>
      <c r="L974" s="132">
        <v>-110833.4</v>
      </c>
      <c r="M974" s="132">
        <v>-166250.07</v>
      </c>
      <c r="N974" s="132">
        <v>-221666.74</v>
      </c>
      <c r="O974" s="132">
        <v>-277083.40999999997</v>
      </c>
      <c r="P974" s="132">
        <v>-0.08</v>
      </c>
      <c r="Q974" s="132">
        <v>-55416.75</v>
      </c>
      <c r="R974" s="127">
        <v>-55416.75</v>
      </c>
    </row>
    <row r="975" spans="1:18" ht="13.5" thickBot="1" x14ac:dyDescent="0.25">
      <c r="A975" s="135" t="s">
        <v>420</v>
      </c>
      <c r="B975" s="134" t="s">
        <v>804</v>
      </c>
      <c r="C975" s="134" t="s">
        <v>2078</v>
      </c>
      <c r="D975" s="130">
        <v>-127166.71</v>
      </c>
      <c r="E975" s="130">
        <v>-127166.71</v>
      </c>
      <c r="F975" s="130">
        <v>-254333.38</v>
      </c>
      <c r="G975" s="130">
        <v>-381500.05</v>
      </c>
      <c r="H975" s="130">
        <v>-508666.72</v>
      </c>
      <c r="I975" s="130">
        <v>-635833.39</v>
      </c>
      <c r="J975" s="130">
        <v>-0.06</v>
      </c>
      <c r="K975" s="130">
        <v>-127166.73</v>
      </c>
      <c r="L975" s="130">
        <v>-254333.4</v>
      </c>
      <c r="M975" s="130">
        <v>-381500.07</v>
      </c>
      <c r="N975" s="130">
        <v>-508666.74</v>
      </c>
      <c r="O975" s="130">
        <v>-635833.41</v>
      </c>
      <c r="P975" s="130">
        <v>-0.08</v>
      </c>
      <c r="Q975" s="130">
        <v>0</v>
      </c>
      <c r="R975" s="127">
        <v>0</v>
      </c>
    </row>
    <row r="976" spans="1:18" ht="13.5" thickBot="1" x14ac:dyDescent="0.25">
      <c r="A976" s="135" t="s">
        <v>421</v>
      </c>
      <c r="B976" s="134" t="s">
        <v>803</v>
      </c>
      <c r="C976" s="134" t="s">
        <v>2078</v>
      </c>
      <c r="D976" s="132">
        <v>-129000</v>
      </c>
      <c r="E976" s="132">
        <v>-129000</v>
      </c>
      <c r="F976" s="132">
        <v>-258000</v>
      </c>
      <c r="G976" s="132">
        <v>-387000</v>
      </c>
      <c r="H976" s="132">
        <v>-516000</v>
      </c>
      <c r="I976" s="132">
        <v>-645000</v>
      </c>
      <c r="J976" s="132">
        <v>0</v>
      </c>
      <c r="K976" s="132">
        <v>-129000</v>
      </c>
      <c r="L976" s="132">
        <v>-258000</v>
      </c>
      <c r="M976" s="132">
        <v>-387000</v>
      </c>
      <c r="N976" s="132">
        <v>-516000</v>
      </c>
      <c r="O976" s="132">
        <v>-645000</v>
      </c>
      <c r="P976" s="132">
        <v>0</v>
      </c>
      <c r="Q976" s="132">
        <v>-129000</v>
      </c>
      <c r="R976" s="127">
        <v>-129000</v>
      </c>
    </row>
    <row r="977" spans="1:18" ht="13.5" thickBot="1" x14ac:dyDescent="0.25">
      <c r="A977" s="135" t="s">
        <v>422</v>
      </c>
      <c r="B977" s="134" t="s">
        <v>802</v>
      </c>
      <c r="C977" s="134" t="s">
        <v>2078</v>
      </c>
      <c r="D977" s="130">
        <v>-65416.71</v>
      </c>
      <c r="E977" s="130">
        <v>-65416.71</v>
      </c>
      <c r="F977" s="130">
        <v>-130833.38</v>
      </c>
      <c r="G977" s="130">
        <v>-196250.05</v>
      </c>
      <c r="H977" s="130">
        <v>-261666.72</v>
      </c>
      <c r="I977" s="130">
        <v>-327083.39</v>
      </c>
      <c r="J977" s="130">
        <v>-0.06</v>
      </c>
      <c r="K977" s="130">
        <v>-65416.73</v>
      </c>
      <c r="L977" s="130">
        <v>-130833.4</v>
      </c>
      <c r="M977" s="130">
        <v>-196250.07</v>
      </c>
      <c r="N977" s="130">
        <v>-261666.74</v>
      </c>
      <c r="O977" s="130">
        <v>-327083.40999999997</v>
      </c>
      <c r="P977" s="130">
        <v>-0.08</v>
      </c>
      <c r="Q977" s="130">
        <v>-65416.75</v>
      </c>
      <c r="R977" s="127">
        <v>-65416.75</v>
      </c>
    </row>
    <row r="978" spans="1:18" ht="13.5" thickBot="1" x14ac:dyDescent="0.25">
      <c r="A978" s="135" t="s">
        <v>423</v>
      </c>
      <c r="B978" s="134" t="s">
        <v>801</v>
      </c>
      <c r="C978" s="134" t="s">
        <v>2078</v>
      </c>
      <c r="D978" s="132">
        <v>-128666.71</v>
      </c>
      <c r="E978" s="132">
        <v>-128666.71</v>
      </c>
      <c r="F978" s="132">
        <v>-257333.38</v>
      </c>
      <c r="G978" s="132">
        <v>-386000.05</v>
      </c>
      <c r="H978" s="132">
        <v>-514666.72</v>
      </c>
      <c r="I978" s="132">
        <v>-643333.39</v>
      </c>
      <c r="J978" s="132">
        <v>-0.06</v>
      </c>
      <c r="K978" s="132">
        <v>-128666.73</v>
      </c>
      <c r="L978" s="132">
        <v>-257333.4</v>
      </c>
      <c r="M978" s="132">
        <v>-386000.07</v>
      </c>
      <c r="N978" s="132">
        <v>-514666.74</v>
      </c>
      <c r="O978" s="132">
        <v>-643333.41</v>
      </c>
      <c r="P978" s="132">
        <v>-0.08</v>
      </c>
      <c r="Q978" s="132">
        <v>-128666.75</v>
      </c>
      <c r="R978" s="127">
        <v>-128666.75</v>
      </c>
    </row>
    <row r="979" spans="1:18" ht="13.5" thickBot="1" x14ac:dyDescent="0.25">
      <c r="A979" s="135" t="s">
        <v>424</v>
      </c>
      <c r="B979" s="134" t="s">
        <v>800</v>
      </c>
      <c r="C979" s="134" t="s">
        <v>2078</v>
      </c>
      <c r="D979" s="130">
        <v>-145500</v>
      </c>
      <c r="E979" s="130">
        <v>-145500</v>
      </c>
      <c r="F979" s="130">
        <v>-291000</v>
      </c>
      <c r="G979" s="130">
        <v>-436500</v>
      </c>
      <c r="H979" s="130">
        <v>-582000</v>
      </c>
      <c r="I979" s="130">
        <v>-727500</v>
      </c>
      <c r="J979" s="130">
        <v>0</v>
      </c>
      <c r="K979" s="130">
        <v>-145500</v>
      </c>
      <c r="L979" s="130">
        <v>-291000</v>
      </c>
      <c r="M979" s="130">
        <v>-436500</v>
      </c>
      <c r="N979" s="130">
        <v>-582000</v>
      </c>
      <c r="O979" s="130">
        <v>-727500</v>
      </c>
      <c r="P979" s="130">
        <v>0</v>
      </c>
      <c r="Q979" s="130">
        <v>-145500</v>
      </c>
      <c r="R979" s="127">
        <v>-145500</v>
      </c>
    </row>
    <row r="980" spans="1:18" ht="13.5" thickBot="1" x14ac:dyDescent="0.25">
      <c r="A980" s="135" t="s">
        <v>425</v>
      </c>
      <c r="B980" s="134" t="s">
        <v>799</v>
      </c>
      <c r="C980" s="134" t="s">
        <v>2078</v>
      </c>
      <c r="D980" s="132">
        <v>-188666.71</v>
      </c>
      <c r="E980" s="132">
        <v>-188666.71</v>
      </c>
      <c r="F980" s="132">
        <v>-377333.38</v>
      </c>
      <c r="G980" s="132">
        <v>-566000.05000000005</v>
      </c>
      <c r="H980" s="132">
        <v>-754666.72</v>
      </c>
      <c r="I980" s="132">
        <v>-943333.39</v>
      </c>
      <c r="J980" s="132">
        <v>-0.06</v>
      </c>
      <c r="K980" s="132">
        <v>-188666.73</v>
      </c>
      <c r="L980" s="132">
        <v>-377333.4</v>
      </c>
      <c r="M980" s="132">
        <v>-566000.06999999995</v>
      </c>
      <c r="N980" s="132">
        <v>-754666.74</v>
      </c>
      <c r="O980" s="132">
        <v>-943333.41</v>
      </c>
      <c r="P980" s="132">
        <v>-0.08</v>
      </c>
      <c r="Q980" s="132">
        <v>-188666.75</v>
      </c>
      <c r="R980" s="127">
        <v>-188666.75</v>
      </c>
    </row>
    <row r="981" spans="1:18" ht="13.5" thickBot="1" x14ac:dyDescent="0.25">
      <c r="A981" s="135" t="s">
        <v>426</v>
      </c>
      <c r="B981" s="134" t="s">
        <v>798</v>
      </c>
      <c r="C981" s="134" t="s">
        <v>2078</v>
      </c>
      <c r="D981" s="130">
        <v>-187333.29</v>
      </c>
      <c r="E981" s="130">
        <v>-187333.29</v>
      </c>
      <c r="F981" s="130">
        <v>-374666.62</v>
      </c>
      <c r="G981" s="130">
        <v>-561999.94999999995</v>
      </c>
      <c r="H981" s="130">
        <v>-749333.28</v>
      </c>
      <c r="I981" s="130">
        <v>-936666.61</v>
      </c>
      <c r="J981" s="130">
        <v>0.06</v>
      </c>
      <c r="K981" s="130">
        <v>-187333.27</v>
      </c>
      <c r="L981" s="130">
        <v>-374666.6</v>
      </c>
      <c r="M981" s="130">
        <v>-561999.93000000005</v>
      </c>
      <c r="N981" s="130">
        <v>-749333.26</v>
      </c>
      <c r="O981" s="130">
        <v>-936666.59</v>
      </c>
      <c r="P981" s="130">
        <v>0.08</v>
      </c>
      <c r="Q981" s="130">
        <v>-187333.25</v>
      </c>
      <c r="R981" s="127">
        <v>-187333.25</v>
      </c>
    </row>
    <row r="982" spans="1:18" ht="13.5" thickBot="1" x14ac:dyDescent="0.25">
      <c r="A982" s="135" t="s">
        <v>427</v>
      </c>
      <c r="B982" s="134" t="s">
        <v>797</v>
      </c>
      <c r="C982" s="134" t="s">
        <v>2078</v>
      </c>
      <c r="D982" s="132">
        <v>0.05</v>
      </c>
      <c r="E982" s="132">
        <v>0.05</v>
      </c>
      <c r="F982" s="132">
        <v>0.05</v>
      </c>
      <c r="G982" s="132">
        <v>0.05</v>
      </c>
      <c r="H982" s="132">
        <v>0.05</v>
      </c>
      <c r="I982" s="132">
        <v>0.05</v>
      </c>
      <c r="J982" s="132">
        <v>0.05</v>
      </c>
      <c r="K982" s="132">
        <v>0.05</v>
      </c>
      <c r="L982" s="132">
        <v>0.05</v>
      </c>
      <c r="M982" s="132">
        <v>0.05</v>
      </c>
      <c r="N982" s="132">
        <v>0.05</v>
      </c>
      <c r="O982" s="132">
        <v>0.05</v>
      </c>
      <c r="P982" s="132">
        <v>0.05</v>
      </c>
      <c r="Q982" s="132">
        <v>0.05</v>
      </c>
      <c r="R982" s="127">
        <v>0.05</v>
      </c>
    </row>
    <row r="983" spans="1:18" ht="13.5" thickBot="1" x14ac:dyDescent="0.25">
      <c r="A983" s="135" t="s">
        <v>428</v>
      </c>
      <c r="B983" s="134" t="s">
        <v>796</v>
      </c>
      <c r="C983" s="134" t="s">
        <v>2078</v>
      </c>
      <c r="D983" s="130">
        <v>-43750</v>
      </c>
      <c r="E983" s="130">
        <v>-43750</v>
      </c>
      <c r="F983" s="130">
        <v>-87500</v>
      </c>
      <c r="G983" s="130">
        <v>-131250</v>
      </c>
      <c r="H983" s="130">
        <v>-175000</v>
      </c>
      <c r="I983" s="130">
        <v>-218750</v>
      </c>
      <c r="J983" s="130">
        <v>0</v>
      </c>
      <c r="K983" s="130">
        <v>-43750</v>
      </c>
      <c r="L983" s="130">
        <v>-87500</v>
      </c>
      <c r="M983" s="130">
        <v>-131250</v>
      </c>
      <c r="N983" s="130">
        <v>-175000</v>
      </c>
      <c r="O983" s="130">
        <v>-218750</v>
      </c>
      <c r="P983" s="130">
        <v>0</v>
      </c>
      <c r="Q983" s="130">
        <v>-43750</v>
      </c>
      <c r="R983" s="127">
        <v>-43750</v>
      </c>
    </row>
    <row r="984" spans="1:18" ht="13.5" thickBot="1" x14ac:dyDescent="0.25">
      <c r="A984" s="135" t="s">
        <v>429</v>
      </c>
      <c r="B984" s="134" t="s">
        <v>795</v>
      </c>
      <c r="C984" s="134" t="s">
        <v>2078</v>
      </c>
      <c r="D984" s="132">
        <v>0</v>
      </c>
      <c r="E984" s="132">
        <v>0</v>
      </c>
      <c r="F984" s="132">
        <v>0</v>
      </c>
      <c r="G984" s="132">
        <v>0</v>
      </c>
      <c r="H984" s="132">
        <v>0</v>
      </c>
      <c r="I984" s="132">
        <v>0</v>
      </c>
      <c r="J984" s="132">
        <v>0</v>
      </c>
      <c r="K984" s="132">
        <v>0</v>
      </c>
      <c r="L984" s="132">
        <v>0</v>
      </c>
      <c r="M984" s="132">
        <v>0</v>
      </c>
      <c r="N984" s="132">
        <v>0</v>
      </c>
      <c r="O984" s="132">
        <v>0</v>
      </c>
      <c r="P984" s="132">
        <v>0</v>
      </c>
      <c r="Q984" s="132">
        <v>0</v>
      </c>
      <c r="R984" s="127">
        <v>0</v>
      </c>
    </row>
    <row r="985" spans="1:18" ht="13.5" thickBot="1" x14ac:dyDescent="0.25">
      <c r="A985" s="135" t="s">
        <v>430</v>
      </c>
      <c r="B985" s="134" t="s">
        <v>794</v>
      </c>
      <c r="C985" s="134" t="s">
        <v>2078</v>
      </c>
      <c r="D985" s="130">
        <v>-1678125</v>
      </c>
      <c r="E985" s="130">
        <v>-1678125</v>
      </c>
      <c r="F985" s="130">
        <v>0</v>
      </c>
      <c r="G985" s="130">
        <v>-335625</v>
      </c>
      <c r="H985" s="130">
        <v>-671250</v>
      </c>
      <c r="I985" s="130">
        <v>-1006875</v>
      </c>
      <c r="J985" s="130">
        <v>-1342500</v>
      </c>
      <c r="K985" s="130">
        <v>-1678125</v>
      </c>
      <c r="L985" s="130">
        <v>0</v>
      </c>
      <c r="M985" s="130">
        <v>-335625</v>
      </c>
      <c r="N985" s="130">
        <v>-671250</v>
      </c>
      <c r="O985" s="130">
        <v>-1006875</v>
      </c>
      <c r="P985" s="130">
        <v>-1342500</v>
      </c>
      <c r="Q985" s="130">
        <v>-1678125</v>
      </c>
      <c r="R985" s="127">
        <v>-1678125</v>
      </c>
    </row>
    <row r="986" spans="1:18" ht="13.5" thickBot="1" x14ac:dyDescent="0.25">
      <c r="A986" s="135" t="s">
        <v>431</v>
      </c>
      <c r="B986" s="134" t="s">
        <v>793</v>
      </c>
      <c r="C986" s="134" t="s">
        <v>2078</v>
      </c>
      <c r="D986" s="132">
        <v>0</v>
      </c>
      <c r="E986" s="132">
        <v>0</v>
      </c>
      <c r="F986" s="132">
        <v>0</v>
      </c>
      <c r="G986" s="132">
        <v>0</v>
      </c>
      <c r="H986" s="132">
        <v>0</v>
      </c>
      <c r="I986" s="132">
        <v>0</v>
      </c>
      <c r="J986" s="132">
        <v>0</v>
      </c>
      <c r="K986" s="132">
        <v>0</v>
      </c>
      <c r="L986" s="132">
        <v>0</v>
      </c>
      <c r="M986" s="132">
        <v>0</v>
      </c>
      <c r="N986" s="132">
        <v>0</v>
      </c>
      <c r="O986" s="132">
        <v>0</v>
      </c>
      <c r="P986" s="132">
        <v>0</v>
      </c>
      <c r="Q986" s="132">
        <v>0</v>
      </c>
      <c r="R986" s="127">
        <v>0</v>
      </c>
    </row>
    <row r="987" spans="1:18" ht="13.5" thickBot="1" x14ac:dyDescent="0.25">
      <c r="A987" s="135" t="s">
        <v>432</v>
      </c>
      <c r="B987" s="134" t="s">
        <v>792</v>
      </c>
      <c r="C987" s="134" t="s">
        <v>2078</v>
      </c>
      <c r="D987" s="130">
        <v>-463163.96</v>
      </c>
      <c r="E987" s="130">
        <v>-463163.96</v>
      </c>
      <c r="F987" s="130">
        <v>-595497.29</v>
      </c>
      <c r="G987" s="130">
        <v>-727830.62</v>
      </c>
      <c r="H987" s="130">
        <v>-66163.95</v>
      </c>
      <c r="I987" s="130">
        <v>-198497.28</v>
      </c>
      <c r="J987" s="130">
        <v>-330830.61</v>
      </c>
      <c r="K987" s="130">
        <v>-463163.94</v>
      </c>
      <c r="L987" s="130">
        <v>-595497.27</v>
      </c>
      <c r="M987" s="130">
        <v>-727830.6</v>
      </c>
      <c r="N987" s="130">
        <v>-66163.929999999993</v>
      </c>
      <c r="O987" s="130">
        <v>-198497.26</v>
      </c>
      <c r="P987" s="130">
        <v>-330830.59000000003</v>
      </c>
      <c r="Q987" s="130">
        <v>-463163.92</v>
      </c>
      <c r="R987" s="127">
        <v>-463163.92</v>
      </c>
    </row>
    <row r="988" spans="1:18" ht="13.5" thickBot="1" x14ac:dyDescent="0.25">
      <c r="A988" s="135" t="s">
        <v>1519</v>
      </c>
      <c r="B988" s="134" t="s">
        <v>1520</v>
      </c>
      <c r="C988" s="134" t="s">
        <v>2078</v>
      </c>
      <c r="D988" s="132">
        <v>-833333.37</v>
      </c>
      <c r="E988" s="132">
        <v>-833333.37</v>
      </c>
      <c r="F988" s="132">
        <v>-0.04</v>
      </c>
      <c r="G988" s="132">
        <v>-166666.71</v>
      </c>
      <c r="H988" s="132">
        <v>-333333.38</v>
      </c>
      <c r="I988" s="132">
        <v>-500000.05</v>
      </c>
      <c r="J988" s="132">
        <v>-666666.72</v>
      </c>
      <c r="K988" s="132">
        <v>-833333.39</v>
      </c>
      <c r="L988" s="132">
        <v>-0.06</v>
      </c>
      <c r="M988" s="132">
        <v>-166666.73000000001</v>
      </c>
      <c r="N988" s="132">
        <v>-333333.40000000002</v>
      </c>
      <c r="O988" s="132">
        <v>-500000.07</v>
      </c>
      <c r="P988" s="132">
        <v>-666666.74</v>
      </c>
      <c r="Q988" s="132">
        <v>-833333.41</v>
      </c>
      <c r="R988" s="127">
        <v>-833333.41</v>
      </c>
    </row>
    <row r="989" spans="1:18" ht="13.5" thickBot="1" x14ac:dyDescent="0.25">
      <c r="A989" s="135" t="s">
        <v>1521</v>
      </c>
      <c r="B989" s="134" t="s">
        <v>1522</v>
      </c>
      <c r="C989" s="134" t="s">
        <v>2078</v>
      </c>
      <c r="D989" s="130">
        <v>-737916.63</v>
      </c>
      <c r="E989" s="130">
        <v>-737916.63</v>
      </c>
      <c r="F989" s="130">
        <v>-885499.96</v>
      </c>
      <c r="G989" s="130">
        <v>-147583.29</v>
      </c>
      <c r="H989" s="130">
        <v>-295166.62</v>
      </c>
      <c r="I989" s="130">
        <v>-442749.95</v>
      </c>
      <c r="J989" s="130">
        <v>-590333.28</v>
      </c>
      <c r="K989" s="130">
        <v>-737916.61</v>
      </c>
      <c r="L989" s="130">
        <v>-885499.94</v>
      </c>
      <c r="M989" s="130">
        <v>-147583.26999999999</v>
      </c>
      <c r="N989" s="130">
        <v>-295166.59999999998</v>
      </c>
      <c r="O989" s="130">
        <v>-442749.93</v>
      </c>
      <c r="P989" s="130">
        <v>-590333.26</v>
      </c>
      <c r="Q989" s="130">
        <v>-737916.59</v>
      </c>
      <c r="R989" s="127">
        <v>-737916.59</v>
      </c>
    </row>
    <row r="990" spans="1:18" ht="13.5" thickBot="1" x14ac:dyDescent="0.25">
      <c r="A990" s="135" t="s">
        <v>1523</v>
      </c>
      <c r="B990" s="134" t="s">
        <v>1524</v>
      </c>
      <c r="C990" s="134" t="s">
        <v>2078</v>
      </c>
      <c r="D990" s="132">
        <v>0</v>
      </c>
      <c r="E990" s="132">
        <v>0</v>
      </c>
      <c r="F990" s="132">
        <v>0</v>
      </c>
      <c r="G990" s="132">
        <v>0</v>
      </c>
      <c r="H990" s="132">
        <v>0</v>
      </c>
      <c r="I990" s="132">
        <v>0</v>
      </c>
      <c r="J990" s="132">
        <v>0</v>
      </c>
      <c r="K990" s="132">
        <v>0</v>
      </c>
      <c r="L990" s="132">
        <v>0</v>
      </c>
      <c r="M990" s="132">
        <v>0</v>
      </c>
      <c r="N990" s="132">
        <v>0</v>
      </c>
      <c r="O990" s="132">
        <v>0</v>
      </c>
      <c r="P990" s="132">
        <v>0</v>
      </c>
      <c r="Q990" s="132">
        <v>0</v>
      </c>
      <c r="R990" s="127">
        <v>0</v>
      </c>
    </row>
    <row r="991" spans="1:18" ht="13.5" thickBot="1" x14ac:dyDescent="0.25">
      <c r="A991" s="135" t="s">
        <v>1525</v>
      </c>
      <c r="B991" s="134" t="s">
        <v>1526</v>
      </c>
      <c r="C991" s="134" t="s">
        <v>2078</v>
      </c>
      <c r="D991" s="130">
        <v>-81569.84</v>
      </c>
      <c r="E991" s="130">
        <v>-81569.84</v>
      </c>
      <c r="F991" s="130">
        <v>-175224.01</v>
      </c>
      <c r="G991" s="130">
        <v>-268878.18</v>
      </c>
      <c r="H991" s="130">
        <v>-362532.35</v>
      </c>
      <c r="I991" s="130">
        <v>-456186.52</v>
      </c>
      <c r="J991" s="130">
        <v>12084.31</v>
      </c>
      <c r="K991" s="130">
        <v>-81569.86</v>
      </c>
      <c r="L991" s="130">
        <v>-175224.03</v>
      </c>
      <c r="M991" s="130">
        <v>-268878.2</v>
      </c>
      <c r="N991" s="130">
        <v>-362532.37</v>
      </c>
      <c r="O991" s="130">
        <v>-456186.54</v>
      </c>
      <c r="P991" s="130">
        <v>12084.29</v>
      </c>
      <c r="Q991" s="130">
        <v>-81569.88</v>
      </c>
      <c r="R991" s="127">
        <v>-81569.88</v>
      </c>
    </row>
    <row r="992" spans="1:18" ht="13.5" thickBot="1" x14ac:dyDescent="0.25">
      <c r="A992" s="135" t="s">
        <v>1527</v>
      </c>
      <c r="B992" s="134" t="s">
        <v>1528</v>
      </c>
      <c r="C992" s="134" t="s">
        <v>2078</v>
      </c>
      <c r="D992" s="132">
        <v>-120077.5</v>
      </c>
      <c r="E992" s="132">
        <v>-120077.5</v>
      </c>
      <c r="F992" s="132">
        <v>-257944.17</v>
      </c>
      <c r="G992" s="132">
        <v>-395810.84</v>
      </c>
      <c r="H992" s="132">
        <v>-533677.51</v>
      </c>
      <c r="I992" s="132">
        <v>-671544.18</v>
      </c>
      <c r="J992" s="132">
        <v>17789.150000000001</v>
      </c>
      <c r="K992" s="132">
        <v>-120077.52</v>
      </c>
      <c r="L992" s="132">
        <v>-257944.19</v>
      </c>
      <c r="M992" s="132">
        <v>-395810.86</v>
      </c>
      <c r="N992" s="132">
        <v>-533677.53</v>
      </c>
      <c r="O992" s="132">
        <v>-671544.2</v>
      </c>
      <c r="P992" s="132">
        <v>17789.13</v>
      </c>
      <c r="Q992" s="132">
        <v>-120077.54</v>
      </c>
      <c r="R992" s="127">
        <v>-120077.54</v>
      </c>
    </row>
    <row r="993" spans="1:18" ht="13.5" thickBot="1" x14ac:dyDescent="0.25">
      <c r="A993" s="135" t="s">
        <v>2049</v>
      </c>
      <c r="B993" s="134" t="s">
        <v>2050</v>
      </c>
      <c r="C993" s="134" t="s">
        <v>2078</v>
      </c>
      <c r="D993" s="130">
        <v>-211650.05</v>
      </c>
      <c r="E993" s="130">
        <v>-211650.05</v>
      </c>
      <c r="F993" s="130">
        <v>-270441.71999999997</v>
      </c>
      <c r="G993" s="130">
        <v>-329233.39</v>
      </c>
      <c r="H993" s="130">
        <v>-35275.06</v>
      </c>
      <c r="I993" s="130">
        <v>-94066.73</v>
      </c>
      <c r="J993" s="130">
        <v>-152858.4</v>
      </c>
      <c r="K993" s="130">
        <v>-211650.07</v>
      </c>
      <c r="L993" s="130">
        <v>-270441.74</v>
      </c>
      <c r="M993" s="130">
        <v>-329233.40999999997</v>
      </c>
      <c r="N993" s="130">
        <v>-35275.08</v>
      </c>
      <c r="O993" s="130">
        <v>-94066.75</v>
      </c>
      <c r="P993" s="130">
        <v>-152858.42000000001</v>
      </c>
      <c r="Q993" s="130">
        <v>-211650.09</v>
      </c>
      <c r="R993" s="127">
        <v>-211650.09</v>
      </c>
    </row>
    <row r="994" spans="1:18" ht="13.5" thickBot="1" x14ac:dyDescent="0.25">
      <c r="A994" s="135" t="s">
        <v>2051</v>
      </c>
      <c r="B994" s="134" t="s">
        <v>2052</v>
      </c>
      <c r="C994" s="134" t="s">
        <v>2078</v>
      </c>
      <c r="D994" s="132">
        <v>-829125</v>
      </c>
      <c r="E994" s="132">
        <v>-829125</v>
      </c>
      <c r="F994" s="132">
        <v>-1059437.5</v>
      </c>
      <c r="G994" s="132">
        <v>-1289750</v>
      </c>
      <c r="H994" s="132">
        <v>-138187.5</v>
      </c>
      <c r="I994" s="132">
        <v>-368500</v>
      </c>
      <c r="J994" s="132">
        <v>-598812.5</v>
      </c>
      <c r="K994" s="132">
        <v>-829125</v>
      </c>
      <c r="L994" s="132">
        <v>-1059437.5</v>
      </c>
      <c r="M994" s="132">
        <v>-1289750</v>
      </c>
      <c r="N994" s="132">
        <v>-138187.5</v>
      </c>
      <c r="O994" s="132">
        <v>-368500</v>
      </c>
      <c r="P994" s="132">
        <v>-598812.5</v>
      </c>
      <c r="Q994" s="132">
        <v>-829125</v>
      </c>
      <c r="R994" s="127">
        <v>-829125</v>
      </c>
    </row>
    <row r="995" spans="1:18" ht="13.5" thickBot="1" x14ac:dyDescent="0.25">
      <c r="A995" s="135" t="s">
        <v>2194</v>
      </c>
      <c r="B995" s="134" t="s">
        <v>2195</v>
      </c>
      <c r="C995" s="134" t="s">
        <v>2078</v>
      </c>
      <c r="D995" s="130">
        <v>-627916.67000000004</v>
      </c>
      <c r="E995" s="130">
        <v>-627916.67000000004</v>
      </c>
      <c r="F995" s="130">
        <v>5708.33</v>
      </c>
      <c r="G995" s="130">
        <v>-165541.67000000001</v>
      </c>
      <c r="H995" s="130">
        <v>-336791.67</v>
      </c>
      <c r="I995" s="130">
        <v>-508041.67</v>
      </c>
      <c r="J995" s="130">
        <v>-679291.67</v>
      </c>
      <c r="K995" s="130">
        <v>-850541.67</v>
      </c>
      <c r="L995" s="130">
        <v>5708.33</v>
      </c>
      <c r="M995" s="130">
        <v>-165541.67000000001</v>
      </c>
      <c r="N995" s="130">
        <v>-336791.67</v>
      </c>
      <c r="O995" s="130">
        <v>-508041.67</v>
      </c>
      <c r="P995" s="130">
        <v>-679291.67</v>
      </c>
      <c r="Q995" s="130">
        <v>-850541.67</v>
      </c>
      <c r="R995" s="127">
        <v>-850541.67</v>
      </c>
    </row>
    <row r="996" spans="1:18" ht="13.5" thickBot="1" x14ac:dyDescent="0.25">
      <c r="A996" s="135" t="s">
        <v>2466</v>
      </c>
      <c r="B996" s="134" t="s">
        <v>2467</v>
      </c>
      <c r="C996" s="134" t="s">
        <v>2078</v>
      </c>
      <c r="D996" s="164"/>
      <c r="E996" s="132">
        <v>0</v>
      </c>
      <c r="F996" s="132">
        <v>0</v>
      </c>
      <c r="G996" s="132">
        <v>0</v>
      </c>
      <c r="H996" s="132">
        <v>0</v>
      </c>
      <c r="I996" s="132">
        <v>0</v>
      </c>
      <c r="J996" s="132">
        <v>0</v>
      </c>
      <c r="K996" s="132">
        <v>-124020</v>
      </c>
      <c r="L996" s="132">
        <v>-419760</v>
      </c>
      <c r="M996" s="132">
        <v>-715500</v>
      </c>
      <c r="N996" s="132">
        <v>-1005675</v>
      </c>
      <c r="O996" s="132">
        <v>-1295850</v>
      </c>
      <c r="P996" s="132">
        <v>-1586025</v>
      </c>
      <c r="Q996" s="132">
        <v>-154495</v>
      </c>
      <c r="R996" s="127">
        <v>-154495</v>
      </c>
    </row>
    <row r="997" spans="1:18" ht="13.5" thickBot="1" x14ac:dyDescent="0.25">
      <c r="A997" s="135" t="s">
        <v>2468</v>
      </c>
      <c r="B997" s="134" t="s">
        <v>2469</v>
      </c>
      <c r="C997" s="134" t="s">
        <v>2078</v>
      </c>
      <c r="D997" s="163"/>
      <c r="E997" s="130">
        <v>0</v>
      </c>
      <c r="F997" s="130">
        <v>0</v>
      </c>
      <c r="G997" s="130">
        <v>0</v>
      </c>
      <c r="H997" s="130">
        <v>0</v>
      </c>
      <c r="I997" s="130">
        <v>0</v>
      </c>
      <c r="J997" s="130">
        <v>0</v>
      </c>
      <c r="K997" s="130">
        <v>-55935.62</v>
      </c>
      <c r="L997" s="130">
        <v>-189320.55</v>
      </c>
      <c r="M997" s="130">
        <v>-322705.48</v>
      </c>
      <c r="N997" s="130">
        <v>-450830.01</v>
      </c>
      <c r="O997" s="130">
        <v>-579195.07999999996</v>
      </c>
      <c r="P997" s="130">
        <v>-710070.08</v>
      </c>
      <c r="Q997" s="130">
        <v>-64420.08</v>
      </c>
      <c r="R997" s="127">
        <v>-64420.08</v>
      </c>
    </row>
    <row r="998" spans="1:18" ht="13.5" thickBot="1" x14ac:dyDescent="0.25">
      <c r="A998" s="133" t="s">
        <v>1529</v>
      </c>
      <c r="B998" s="134" t="s">
        <v>2470</v>
      </c>
      <c r="C998" s="142"/>
      <c r="D998" s="132">
        <v>-47435912.210000001</v>
      </c>
      <c r="E998" s="132">
        <v>-47435912.210000001</v>
      </c>
      <c r="F998" s="132">
        <v>-26893367.870000001</v>
      </c>
      <c r="G998" s="132">
        <v>-27005206.620000001</v>
      </c>
      <c r="H998" s="132">
        <v>-46770434.130000003</v>
      </c>
      <c r="I998" s="132">
        <v>-31858488.739999998</v>
      </c>
      <c r="J998" s="132">
        <v>-32044733.260000002</v>
      </c>
      <c r="K998" s="132">
        <v>-32483719.600000001</v>
      </c>
      <c r="L998" s="132">
        <v>-22321700.120000001</v>
      </c>
      <c r="M998" s="132">
        <v>-23796086.600000001</v>
      </c>
      <c r="N998" s="132">
        <v>-37572897.909999996</v>
      </c>
      <c r="O998" s="132">
        <v>-33230589.219999999</v>
      </c>
      <c r="P998" s="132">
        <v>-34029967.43</v>
      </c>
      <c r="Q998" s="132">
        <v>-47165806.420000002</v>
      </c>
      <c r="R998" s="127">
        <v>-47165806.420000002</v>
      </c>
    </row>
    <row r="999" spans="1:18" ht="13.5" thickBot="1" x14ac:dyDescent="0.25">
      <c r="A999" s="135" t="s">
        <v>1530</v>
      </c>
      <c r="B999" s="134" t="s">
        <v>2471</v>
      </c>
      <c r="C999" s="142"/>
      <c r="D999" s="130">
        <v>-40241912.210000001</v>
      </c>
      <c r="E999" s="130">
        <v>-40241912.210000001</v>
      </c>
      <c r="F999" s="130">
        <v>-19699367.870000001</v>
      </c>
      <c r="G999" s="130">
        <v>-19811206.620000001</v>
      </c>
      <c r="H999" s="130">
        <v>-43054434.130000003</v>
      </c>
      <c r="I999" s="130">
        <v>-28142488.739999998</v>
      </c>
      <c r="J999" s="130">
        <v>-28328733.260000002</v>
      </c>
      <c r="K999" s="130">
        <v>-30539719.600000001</v>
      </c>
      <c r="L999" s="130">
        <v>-20377700.120000001</v>
      </c>
      <c r="M999" s="130">
        <v>-21852086.600000001</v>
      </c>
      <c r="N999" s="130">
        <v>-33428897.91</v>
      </c>
      <c r="O999" s="130">
        <v>-29086589.219999999</v>
      </c>
      <c r="P999" s="130">
        <v>-29885967.43</v>
      </c>
      <c r="Q999" s="130">
        <v>-41602800.420000002</v>
      </c>
      <c r="R999" s="127">
        <v>-41602800.420000002</v>
      </c>
    </row>
    <row r="1000" spans="1:18" ht="13.5" thickBot="1" x14ac:dyDescent="0.25">
      <c r="A1000" s="136" t="s">
        <v>433</v>
      </c>
      <c r="B1000" s="134" t="s">
        <v>791</v>
      </c>
      <c r="C1000" s="134" t="s">
        <v>2078</v>
      </c>
      <c r="D1000" s="132">
        <v>-20577581.699999999</v>
      </c>
      <c r="E1000" s="132">
        <v>-20577581.699999999</v>
      </c>
      <c r="F1000" s="132">
        <v>0</v>
      </c>
      <c r="G1000" s="132">
        <v>0</v>
      </c>
      <c r="H1000" s="132">
        <v>-15083927.75</v>
      </c>
      <c r="I1000" s="132">
        <v>0</v>
      </c>
      <c r="J1000" s="132">
        <v>0</v>
      </c>
      <c r="K1000" s="132">
        <v>-8374744.3899999997</v>
      </c>
      <c r="L1000" s="132">
        <v>0</v>
      </c>
      <c r="M1000" s="132">
        <v>0</v>
      </c>
      <c r="N1000" s="132">
        <v>-7179660.0300000003</v>
      </c>
      <c r="O1000" s="132">
        <v>0</v>
      </c>
      <c r="P1000" s="132">
        <v>0</v>
      </c>
      <c r="Q1000" s="132">
        <v>-10988979.859999999</v>
      </c>
      <c r="R1000" s="127">
        <v>-10988979.859999999</v>
      </c>
    </row>
    <row r="1001" spans="1:18" ht="13.5" thickBot="1" x14ac:dyDescent="0.25">
      <c r="A1001" s="136" t="s">
        <v>2472</v>
      </c>
      <c r="B1001" s="134" t="s">
        <v>2473</v>
      </c>
      <c r="C1001" s="134" t="s">
        <v>2078</v>
      </c>
      <c r="D1001" s="163"/>
      <c r="E1001" s="130">
        <v>0</v>
      </c>
      <c r="F1001" s="130">
        <v>0</v>
      </c>
      <c r="G1001" s="130">
        <v>0</v>
      </c>
      <c r="H1001" s="130">
        <v>-3262597</v>
      </c>
      <c r="I1001" s="130">
        <v>-3262597</v>
      </c>
      <c r="J1001" s="130">
        <v>-3262597</v>
      </c>
      <c r="K1001" s="130">
        <v>-3262597</v>
      </c>
      <c r="L1001" s="130">
        <v>-3262597</v>
      </c>
      <c r="M1001" s="130">
        <v>-3262597</v>
      </c>
      <c r="N1001" s="130">
        <v>-3262597</v>
      </c>
      <c r="O1001" s="130">
        <v>-2398865</v>
      </c>
      <c r="P1001" s="130">
        <v>-2398865</v>
      </c>
      <c r="Q1001" s="130">
        <v>-2398865</v>
      </c>
      <c r="R1001" s="127">
        <v>-2398865</v>
      </c>
    </row>
    <row r="1002" spans="1:18" ht="13.5" thickBot="1" x14ac:dyDescent="0.25">
      <c r="A1002" s="136" t="s">
        <v>2474</v>
      </c>
      <c r="B1002" s="134" t="s">
        <v>2475</v>
      </c>
      <c r="C1002" s="134" t="s">
        <v>2078</v>
      </c>
      <c r="D1002" s="164"/>
      <c r="E1002" s="132">
        <v>0</v>
      </c>
      <c r="F1002" s="132">
        <v>0</v>
      </c>
      <c r="G1002" s="132">
        <v>0</v>
      </c>
      <c r="H1002" s="132">
        <v>0</v>
      </c>
      <c r="I1002" s="132">
        <v>0</v>
      </c>
      <c r="J1002" s="132">
        <v>0</v>
      </c>
      <c r="K1002" s="132">
        <v>0</v>
      </c>
      <c r="L1002" s="132">
        <v>0</v>
      </c>
      <c r="M1002" s="132">
        <v>0</v>
      </c>
      <c r="N1002" s="132">
        <v>0</v>
      </c>
      <c r="O1002" s="132">
        <v>-400000</v>
      </c>
      <c r="P1002" s="132">
        <v>-400000</v>
      </c>
      <c r="Q1002" s="132">
        <v>-400000</v>
      </c>
      <c r="R1002" s="127">
        <v>-400000</v>
      </c>
    </row>
    <row r="1003" spans="1:18" ht="13.5" thickBot="1" x14ac:dyDescent="0.25">
      <c r="A1003" s="136" t="s">
        <v>2476</v>
      </c>
      <c r="B1003" s="134" t="s">
        <v>2477</v>
      </c>
      <c r="C1003" s="134" t="s">
        <v>2078</v>
      </c>
      <c r="D1003" s="163"/>
      <c r="E1003" s="130">
        <v>0</v>
      </c>
      <c r="F1003" s="130">
        <v>0</v>
      </c>
      <c r="G1003" s="130">
        <v>0</v>
      </c>
      <c r="H1003" s="130">
        <v>0</v>
      </c>
      <c r="I1003" s="130">
        <v>0</v>
      </c>
      <c r="J1003" s="130">
        <v>0</v>
      </c>
      <c r="K1003" s="130">
        <v>0</v>
      </c>
      <c r="L1003" s="130">
        <v>0</v>
      </c>
      <c r="M1003" s="130">
        <v>0</v>
      </c>
      <c r="N1003" s="130">
        <v>0</v>
      </c>
      <c r="O1003" s="130">
        <v>-2737525</v>
      </c>
      <c r="P1003" s="130">
        <v>-2737525</v>
      </c>
      <c r="Q1003" s="130">
        <v>-2737525</v>
      </c>
      <c r="R1003" s="127">
        <v>-2737525</v>
      </c>
    </row>
    <row r="1004" spans="1:18" ht="13.5" thickBot="1" x14ac:dyDescent="0.25">
      <c r="A1004" s="136" t="s">
        <v>2478</v>
      </c>
      <c r="B1004" s="134" t="s">
        <v>2479</v>
      </c>
      <c r="C1004" s="134" t="s">
        <v>2078</v>
      </c>
      <c r="D1004" s="164"/>
      <c r="E1004" s="132">
        <v>0</v>
      </c>
      <c r="F1004" s="132">
        <v>0</v>
      </c>
      <c r="G1004" s="132">
        <v>0</v>
      </c>
      <c r="H1004" s="132">
        <v>-1572007</v>
      </c>
      <c r="I1004" s="132">
        <v>-1572007</v>
      </c>
      <c r="J1004" s="132">
        <v>-1572007</v>
      </c>
      <c r="K1004" s="132">
        <v>-1572007</v>
      </c>
      <c r="L1004" s="132">
        <v>-1572007</v>
      </c>
      <c r="M1004" s="132">
        <v>-1572007</v>
      </c>
      <c r="N1004" s="132">
        <v>-1572007</v>
      </c>
      <c r="O1004" s="132">
        <v>-2622369</v>
      </c>
      <c r="P1004" s="132">
        <v>-2622369</v>
      </c>
      <c r="Q1004" s="132">
        <v>-2622369</v>
      </c>
      <c r="R1004" s="127">
        <v>-2622369</v>
      </c>
    </row>
    <row r="1005" spans="1:18" ht="13.5" thickBot="1" x14ac:dyDescent="0.25">
      <c r="A1005" s="136" t="s">
        <v>2480</v>
      </c>
      <c r="B1005" s="134" t="s">
        <v>2481</v>
      </c>
      <c r="C1005" s="134" t="s">
        <v>2078</v>
      </c>
      <c r="D1005" s="163"/>
      <c r="E1005" s="130">
        <v>0</v>
      </c>
      <c r="F1005" s="130">
        <v>0</v>
      </c>
      <c r="G1005" s="130">
        <v>0</v>
      </c>
      <c r="H1005" s="130">
        <v>-2928560</v>
      </c>
      <c r="I1005" s="130">
        <v>-2928560</v>
      </c>
      <c r="J1005" s="130">
        <v>-2928560</v>
      </c>
      <c r="K1005" s="130">
        <v>-2928560</v>
      </c>
      <c r="L1005" s="130">
        <v>-2928560</v>
      </c>
      <c r="M1005" s="130">
        <v>-2928560</v>
      </c>
      <c r="N1005" s="130">
        <v>-2928560</v>
      </c>
      <c r="O1005" s="130">
        <v>-2153260</v>
      </c>
      <c r="P1005" s="130">
        <v>-2153260</v>
      </c>
      <c r="Q1005" s="130">
        <v>-2153260</v>
      </c>
      <c r="R1005" s="127">
        <v>-2153260</v>
      </c>
    </row>
    <row r="1006" spans="1:18" ht="13.5" thickBot="1" x14ac:dyDescent="0.25">
      <c r="A1006" s="136" t="s">
        <v>1531</v>
      </c>
      <c r="B1006" s="134" t="s">
        <v>1532</v>
      </c>
      <c r="C1006" s="134" t="s">
        <v>2078</v>
      </c>
      <c r="D1006" s="132">
        <v>-16254126.449999999</v>
      </c>
      <c r="E1006" s="132">
        <v>-16254126.449999999</v>
      </c>
      <c r="F1006" s="132">
        <v>-16289163.810000001</v>
      </c>
      <c r="G1006" s="132">
        <v>-16289163.810000001</v>
      </c>
      <c r="H1006" s="132">
        <v>-16289163.810000001</v>
      </c>
      <c r="I1006" s="132">
        <v>-16289163.810000001</v>
      </c>
      <c r="J1006" s="132">
        <v>-16289163.810000001</v>
      </c>
      <c r="K1006" s="132">
        <v>-12172847.470000001</v>
      </c>
      <c r="L1006" s="132">
        <v>-11726890.369999999</v>
      </c>
      <c r="M1006" s="132">
        <v>-13060142.029999999</v>
      </c>
      <c r="N1006" s="132">
        <v>-14325689.17</v>
      </c>
      <c r="O1006" s="132">
        <v>-15746966.619999999</v>
      </c>
      <c r="P1006" s="132">
        <v>-16451130.9</v>
      </c>
      <c r="Q1006" s="132">
        <v>-17130007.609999999</v>
      </c>
      <c r="R1006" s="127">
        <v>-17130007.609999999</v>
      </c>
    </row>
    <row r="1007" spans="1:18" ht="13.5" thickBot="1" x14ac:dyDescent="0.25">
      <c r="A1007" s="136" t="s">
        <v>1533</v>
      </c>
      <c r="B1007" s="134" t="s">
        <v>1534</v>
      </c>
      <c r="C1007" s="134" t="s">
        <v>2078</v>
      </c>
      <c r="D1007" s="130">
        <v>-1864076.8</v>
      </c>
      <c r="E1007" s="130">
        <v>-1864076.8</v>
      </c>
      <c r="F1007" s="130">
        <v>-1864076.8</v>
      </c>
      <c r="G1007" s="130">
        <v>-1975915.55</v>
      </c>
      <c r="H1007" s="130">
        <v>-349924.51</v>
      </c>
      <c r="I1007" s="130">
        <v>-521906.87</v>
      </c>
      <c r="J1007" s="130">
        <v>-708151.39</v>
      </c>
      <c r="K1007" s="130">
        <v>-870071.12</v>
      </c>
      <c r="L1007" s="130">
        <v>-1023571.13</v>
      </c>
      <c r="M1007" s="130">
        <v>-1164705.95</v>
      </c>
      <c r="N1007" s="130">
        <v>-1303147.55</v>
      </c>
      <c r="O1007" s="130">
        <v>-1452066.43</v>
      </c>
      <c r="P1007" s="130">
        <v>-1547280.36</v>
      </c>
      <c r="Q1007" s="130">
        <v>-1643319.28</v>
      </c>
      <c r="R1007" s="127">
        <v>-1643319.28</v>
      </c>
    </row>
    <row r="1008" spans="1:18" ht="13.5" thickBot="1" x14ac:dyDescent="0.25">
      <c r="A1008" s="136" t="s">
        <v>1535</v>
      </c>
      <c r="B1008" s="134" t="s">
        <v>1536</v>
      </c>
      <c r="C1008" s="134" t="s">
        <v>2078</v>
      </c>
      <c r="D1008" s="132">
        <v>-1546127.26</v>
      </c>
      <c r="E1008" s="132">
        <v>-1546127.26</v>
      </c>
      <c r="F1008" s="132">
        <v>-1546127.26</v>
      </c>
      <c r="G1008" s="132">
        <v>-1546127.26</v>
      </c>
      <c r="H1008" s="132">
        <v>-3568254.06</v>
      </c>
      <c r="I1008" s="132">
        <v>-3568254.06</v>
      </c>
      <c r="J1008" s="132">
        <v>-3568254.06</v>
      </c>
      <c r="K1008" s="132">
        <v>135925.38</v>
      </c>
      <c r="L1008" s="132">
        <v>135925.38</v>
      </c>
      <c r="M1008" s="132">
        <v>135925.38</v>
      </c>
      <c r="N1008" s="132">
        <v>-1575537.17</v>
      </c>
      <c r="O1008" s="132">
        <v>-1575537.17</v>
      </c>
      <c r="P1008" s="132">
        <v>-1575537.17</v>
      </c>
      <c r="Q1008" s="132">
        <v>-1058847.31</v>
      </c>
      <c r="R1008" s="127">
        <v>-1058847.31</v>
      </c>
    </row>
    <row r="1009" spans="1:18" ht="13.5" thickBot="1" x14ac:dyDescent="0.25">
      <c r="A1009" s="136" t="s">
        <v>2482</v>
      </c>
      <c r="B1009" s="134" t="s">
        <v>2483</v>
      </c>
      <c r="C1009" s="134" t="s">
        <v>2078</v>
      </c>
      <c r="D1009" s="163"/>
      <c r="E1009" s="130">
        <v>0</v>
      </c>
      <c r="F1009" s="130">
        <v>0</v>
      </c>
      <c r="G1009" s="130">
        <v>0</v>
      </c>
      <c r="H1009" s="130">
        <v>0</v>
      </c>
      <c r="I1009" s="130">
        <v>0</v>
      </c>
      <c r="J1009" s="130">
        <v>0</v>
      </c>
      <c r="K1009" s="130">
        <v>0</v>
      </c>
      <c r="L1009" s="130">
        <v>0</v>
      </c>
      <c r="M1009" s="130">
        <v>0</v>
      </c>
      <c r="N1009" s="130">
        <v>0</v>
      </c>
      <c r="O1009" s="130">
        <v>0</v>
      </c>
      <c r="P1009" s="130">
        <v>0</v>
      </c>
      <c r="Q1009" s="130">
        <v>-469627.36</v>
      </c>
      <c r="R1009" s="127">
        <v>-469627.36</v>
      </c>
    </row>
    <row r="1010" spans="1:18" ht="13.5" thickBot="1" x14ac:dyDescent="0.25">
      <c r="A1010" s="136" t="s">
        <v>2484</v>
      </c>
      <c r="B1010" s="134" t="s">
        <v>2485</v>
      </c>
      <c r="C1010" s="134" t="s">
        <v>2078</v>
      </c>
      <c r="D1010" s="164"/>
      <c r="E1010" s="132">
        <v>0</v>
      </c>
      <c r="F1010" s="132">
        <v>0</v>
      </c>
      <c r="G1010" s="132">
        <v>0</v>
      </c>
      <c r="H1010" s="132">
        <v>0</v>
      </c>
      <c r="I1010" s="132">
        <v>0</v>
      </c>
      <c r="J1010" s="132">
        <v>0</v>
      </c>
      <c r="K1010" s="132">
        <v>-1494818</v>
      </c>
      <c r="L1010" s="132">
        <v>0</v>
      </c>
      <c r="M1010" s="132">
        <v>0</v>
      </c>
      <c r="N1010" s="132">
        <v>-1281699.99</v>
      </c>
      <c r="O1010" s="132">
        <v>0</v>
      </c>
      <c r="P1010" s="132">
        <v>0</v>
      </c>
      <c r="Q1010" s="132">
        <v>0</v>
      </c>
      <c r="R1010" s="127">
        <v>0</v>
      </c>
    </row>
    <row r="1011" spans="1:18" ht="13.5" thickBot="1" x14ac:dyDescent="0.25">
      <c r="A1011" s="135" t="s">
        <v>1537</v>
      </c>
      <c r="B1011" s="134" t="s">
        <v>2486</v>
      </c>
      <c r="C1011" s="142"/>
      <c r="D1011" s="130">
        <v>-7194000</v>
      </c>
      <c r="E1011" s="130">
        <v>-7194000</v>
      </c>
      <c r="F1011" s="130">
        <v>-7194000</v>
      </c>
      <c r="G1011" s="130">
        <v>-7194000</v>
      </c>
      <c r="H1011" s="130">
        <v>-3716000</v>
      </c>
      <c r="I1011" s="130">
        <v>-3716000</v>
      </c>
      <c r="J1011" s="130">
        <v>-3716000</v>
      </c>
      <c r="K1011" s="130">
        <v>-1944000</v>
      </c>
      <c r="L1011" s="130">
        <v>-1944000</v>
      </c>
      <c r="M1011" s="130">
        <v>-1944000</v>
      </c>
      <c r="N1011" s="130">
        <v>-4144000</v>
      </c>
      <c r="O1011" s="130">
        <v>-4144000</v>
      </c>
      <c r="P1011" s="130">
        <v>-4144000</v>
      </c>
      <c r="Q1011" s="130">
        <v>-5563006</v>
      </c>
      <c r="R1011" s="127">
        <v>-5563006</v>
      </c>
    </row>
    <row r="1012" spans="1:18" ht="13.5" thickBot="1" x14ac:dyDescent="0.25">
      <c r="A1012" s="136" t="s">
        <v>434</v>
      </c>
      <c r="B1012" s="134" t="s">
        <v>790</v>
      </c>
      <c r="C1012" s="134" t="s">
        <v>2078</v>
      </c>
      <c r="D1012" s="132">
        <v>-5985000</v>
      </c>
      <c r="E1012" s="132">
        <v>-5985000</v>
      </c>
      <c r="F1012" s="132">
        <v>-5985000</v>
      </c>
      <c r="G1012" s="132">
        <v>-5985000</v>
      </c>
      <c r="H1012" s="132">
        <v>-3000000</v>
      </c>
      <c r="I1012" s="132">
        <v>-3000000</v>
      </c>
      <c r="J1012" s="132">
        <v>-3000000</v>
      </c>
      <c r="K1012" s="132">
        <v>-1122000</v>
      </c>
      <c r="L1012" s="132">
        <v>-1122000</v>
      </c>
      <c r="M1012" s="132">
        <v>-1122000</v>
      </c>
      <c r="N1012" s="132">
        <v>-2689000</v>
      </c>
      <c r="O1012" s="132">
        <v>-2689000</v>
      </c>
      <c r="P1012" s="132">
        <v>-2689000</v>
      </c>
      <c r="Q1012" s="132">
        <v>-4313553</v>
      </c>
      <c r="R1012" s="127">
        <v>-4313553</v>
      </c>
    </row>
    <row r="1013" spans="1:18" ht="13.5" thickBot="1" x14ac:dyDescent="0.25">
      <c r="A1013" s="136" t="s">
        <v>434</v>
      </c>
      <c r="B1013" s="134" t="s">
        <v>789</v>
      </c>
      <c r="C1013" s="134" t="s">
        <v>2078</v>
      </c>
      <c r="D1013" s="130">
        <v>-1014000</v>
      </c>
      <c r="E1013" s="130">
        <v>-1014000</v>
      </c>
      <c r="F1013" s="130">
        <v>-1014000</v>
      </c>
      <c r="G1013" s="130">
        <v>-1014000</v>
      </c>
      <c r="H1013" s="130">
        <v>-716000</v>
      </c>
      <c r="I1013" s="130">
        <v>-716000</v>
      </c>
      <c r="J1013" s="130">
        <v>-716000</v>
      </c>
      <c r="K1013" s="130">
        <v>-822000</v>
      </c>
      <c r="L1013" s="130">
        <v>-822000</v>
      </c>
      <c r="M1013" s="130">
        <v>-822000</v>
      </c>
      <c r="N1013" s="130">
        <v>-1380000</v>
      </c>
      <c r="O1013" s="130">
        <v>-1380000</v>
      </c>
      <c r="P1013" s="130">
        <v>-1380000</v>
      </c>
      <c r="Q1013" s="130">
        <v>-1159201</v>
      </c>
      <c r="R1013" s="127">
        <v>-1159201</v>
      </c>
    </row>
    <row r="1014" spans="1:18" ht="13.5" thickBot="1" x14ac:dyDescent="0.25">
      <c r="A1014" s="136" t="s">
        <v>435</v>
      </c>
      <c r="B1014" s="134" t="s">
        <v>788</v>
      </c>
      <c r="C1014" s="134" t="s">
        <v>2078</v>
      </c>
      <c r="D1014" s="132">
        <v>-195000</v>
      </c>
      <c r="E1014" s="132">
        <v>-195000</v>
      </c>
      <c r="F1014" s="132">
        <v>-195000</v>
      </c>
      <c r="G1014" s="132">
        <v>-195000</v>
      </c>
      <c r="H1014" s="132">
        <v>0</v>
      </c>
      <c r="I1014" s="132">
        <v>0</v>
      </c>
      <c r="J1014" s="132">
        <v>0</v>
      </c>
      <c r="K1014" s="132">
        <v>0</v>
      </c>
      <c r="L1014" s="132">
        <v>0</v>
      </c>
      <c r="M1014" s="132">
        <v>0</v>
      </c>
      <c r="N1014" s="132">
        <v>-75000</v>
      </c>
      <c r="O1014" s="132">
        <v>-75000</v>
      </c>
      <c r="P1014" s="132">
        <v>-75000</v>
      </c>
      <c r="Q1014" s="132">
        <v>-90252</v>
      </c>
      <c r="R1014" s="127">
        <v>-90252</v>
      </c>
    </row>
    <row r="1015" spans="1:18" ht="13.5" thickBot="1" x14ac:dyDescent="0.25">
      <c r="A1015" s="133" t="s">
        <v>1365</v>
      </c>
      <c r="B1015" s="134" t="s">
        <v>2487</v>
      </c>
      <c r="C1015" s="142"/>
      <c r="D1015" s="130">
        <v>-12381000</v>
      </c>
      <c r="E1015" s="130">
        <v>-12381000</v>
      </c>
      <c r="F1015" s="130">
        <v>-12381000</v>
      </c>
      <c r="G1015" s="130">
        <v>-12381000</v>
      </c>
      <c r="H1015" s="130">
        <v>-2845000</v>
      </c>
      <c r="I1015" s="130">
        <v>-2845000</v>
      </c>
      <c r="J1015" s="130">
        <v>-2845000</v>
      </c>
      <c r="K1015" s="130">
        <v>-4650000</v>
      </c>
      <c r="L1015" s="130">
        <v>-4650000</v>
      </c>
      <c r="M1015" s="130">
        <v>-4650000</v>
      </c>
      <c r="N1015" s="130">
        <v>-4156000</v>
      </c>
      <c r="O1015" s="130">
        <v>-4156000</v>
      </c>
      <c r="P1015" s="130">
        <v>-4156000</v>
      </c>
      <c r="Q1015" s="130">
        <v>-1999795</v>
      </c>
      <c r="R1015" s="127">
        <v>-1999795</v>
      </c>
    </row>
    <row r="1016" spans="1:18" ht="13.5" thickBot="1" x14ac:dyDescent="0.25">
      <c r="A1016" s="135" t="s">
        <v>436</v>
      </c>
      <c r="B1016" s="134" t="s">
        <v>787</v>
      </c>
      <c r="C1016" s="134" t="s">
        <v>2078</v>
      </c>
      <c r="D1016" s="132">
        <v>-11103000</v>
      </c>
      <c r="E1016" s="132">
        <v>-11103000</v>
      </c>
      <c r="F1016" s="132">
        <v>-11103000</v>
      </c>
      <c r="G1016" s="132">
        <v>-11103000</v>
      </c>
      <c r="H1016" s="132">
        <v>-2461000</v>
      </c>
      <c r="I1016" s="132">
        <v>-2461000</v>
      </c>
      <c r="J1016" s="132">
        <v>-2461000</v>
      </c>
      <c r="K1016" s="132">
        <v>-3617000</v>
      </c>
      <c r="L1016" s="132">
        <v>-3617000</v>
      </c>
      <c r="M1016" s="132">
        <v>-3617000</v>
      </c>
      <c r="N1016" s="132">
        <v>-3131000</v>
      </c>
      <c r="O1016" s="132">
        <v>-3131000</v>
      </c>
      <c r="P1016" s="132">
        <v>-3131000</v>
      </c>
      <c r="Q1016" s="132">
        <v>-1038649</v>
      </c>
      <c r="R1016" s="127">
        <v>-1038649</v>
      </c>
    </row>
    <row r="1017" spans="1:18" ht="13.5" thickBot="1" x14ac:dyDescent="0.25">
      <c r="A1017" s="135" t="s">
        <v>437</v>
      </c>
      <c r="B1017" s="134" t="s">
        <v>786</v>
      </c>
      <c r="C1017" s="134" t="s">
        <v>2078</v>
      </c>
      <c r="D1017" s="130">
        <v>-893000</v>
      </c>
      <c r="E1017" s="130">
        <v>-893000</v>
      </c>
      <c r="F1017" s="130">
        <v>-893000</v>
      </c>
      <c r="G1017" s="130">
        <v>-893000</v>
      </c>
      <c r="H1017" s="130">
        <v>-107000</v>
      </c>
      <c r="I1017" s="130">
        <v>-107000</v>
      </c>
      <c r="J1017" s="130">
        <v>-107000</v>
      </c>
      <c r="K1017" s="130">
        <v>-503000</v>
      </c>
      <c r="L1017" s="130">
        <v>-503000</v>
      </c>
      <c r="M1017" s="130">
        <v>-503000</v>
      </c>
      <c r="N1017" s="130">
        <v>-841000</v>
      </c>
      <c r="O1017" s="130">
        <v>-841000</v>
      </c>
      <c r="P1017" s="130">
        <v>-841000</v>
      </c>
      <c r="Q1017" s="130">
        <v>-580266</v>
      </c>
      <c r="R1017" s="127">
        <v>-580266</v>
      </c>
    </row>
    <row r="1018" spans="1:18" ht="13.5" thickBot="1" x14ac:dyDescent="0.25">
      <c r="A1018" s="135" t="s">
        <v>438</v>
      </c>
      <c r="B1018" s="134" t="s">
        <v>785</v>
      </c>
      <c r="C1018" s="134" t="s">
        <v>2078</v>
      </c>
      <c r="D1018" s="132">
        <v>-385000</v>
      </c>
      <c r="E1018" s="132">
        <v>-385000</v>
      </c>
      <c r="F1018" s="132">
        <v>-385000</v>
      </c>
      <c r="G1018" s="132">
        <v>-385000</v>
      </c>
      <c r="H1018" s="132">
        <v>-277000</v>
      </c>
      <c r="I1018" s="132">
        <v>-277000</v>
      </c>
      <c r="J1018" s="132">
        <v>-277000</v>
      </c>
      <c r="K1018" s="132">
        <v>-530000</v>
      </c>
      <c r="L1018" s="132">
        <v>-530000</v>
      </c>
      <c r="M1018" s="132">
        <v>-530000</v>
      </c>
      <c r="N1018" s="132">
        <v>-184000</v>
      </c>
      <c r="O1018" s="132">
        <v>-184000</v>
      </c>
      <c r="P1018" s="132">
        <v>-184000</v>
      </c>
      <c r="Q1018" s="132">
        <v>-380880</v>
      </c>
      <c r="R1018" s="127">
        <v>-380880</v>
      </c>
    </row>
    <row r="1019" spans="1:18" ht="13.5" thickBot="1" x14ac:dyDescent="0.25">
      <c r="A1019" s="133" t="s">
        <v>439</v>
      </c>
      <c r="B1019" s="134" t="s">
        <v>2488</v>
      </c>
      <c r="C1019" s="142"/>
      <c r="D1019" s="130">
        <v>0</v>
      </c>
      <c r="E1019" s="130">
        <v>0</v>
      </c>
      <c r="F1019" s="130">
        <v>0</v>
      </c>
      <c r="G1019" s="130">
        <v>0</v>
      </c>
      <c r="H1019" s="130">
        <v>0</v>
      </c>
      <c r="I1019" s="130">
        <v>0</v>
      </c>
      <c r="J1019" s="130">
        <v>0</v>
      </c>
      <c r="K1019" s="130">
        <v>0</v>
      </c>
      <c r="L1019" s="130">
        <v>0</v>
      </c>
      <c r="M1019" s="130">
        <v>0</v>
      </c>
      <c r="N1019" s="130">
        <v>0</v>
      </c>
      <c r="O1019" s="130">
        <v>0</v>
      </c>
      <c r="P1019" s="130">
        <v>0</v>
      </c>
      <c r="Q1019" s="130">
        <v>0</v>
      </c>
      <c r="R1019" s="127">
        <v>0</v>
      </c>
    </row>
    <row r="1020" spans="1:18" ht="13.5" thickBot="1" x14ac:dyDescent="0.25">
      <c r="A1020" s="135" t="s">
        <v>439</v>
      </c>
      <c r="B1020" s="134" t="s">
        <v>784</v>
      </c>
      <c r="C1020" s="134" t="s">
        <v>2078</v>
      </c>
      <c r="D1020" s="132">
        <v>0</v>
      </c>
      <c r="E1020" s="132">
        <v>0</v>
      </c>
      <c r="F1020" s="132">
        <v>0</v>
      </c>
      <c r="G1020" s="132">
        <v>0</v>
      </c>
      <c r="H1020" s="132">
        <v>0</v>
      </c>
      <c r="I1020" s="132">
        <v>0</v>
      </c>
      <c r="J1020" s="132">
        <v>0</v>
      </c>
      <c r="K1020" s="132">
        <v>0</v>
      </c>
      <c r="L1020" s="132">
        <v>0</v>
      </c>
      <c r="M1020" s="132">
        <v>0</v>
      </c>
      <c r="N1020" s="132">
        <v>0</v>
      </c>
      <c r="O1020" s="132">
        <v>0</v>
      </c>
      <c r="P1020" s="132">
        <v>0</v>
      </c>
      <c r="Q1020" s="132">
        <v>0</v>
      </c>
      <c r="R1020" s="127">
        <v>0</v>
      </c>
    </row>
    <row r="1021" spans="1:18" ht="13.5" thickBot="1" x14ac:dyDescent="0.25">
      <c r="A1021" s="133" t="s">
        <v>1538</v>
      </c>
      <c r="B1021" s="134" t="s">
        <v>2489</v>
      </c>
      <c r="C1021" s="142"/>
      <c r="D1021" s="130">
        <v>-53026820.219999999</v>
      </c>
      <c r="E1021" s="130">
        <v>-53026820.219999999</v>
      </c>
      <c r="F1021" s="130">
        <v>-57691080.609999999</v>
      </c>
      <c r="G1021" s="130">
        <v>-56172433.119999997</v>
      </c>
      <c r="H1021" s="130">
        <v>-53154899.909999996</v>
      </c>
      <c r="I1021" s="130">
        <v>-54009707.240000002</v>
      </c>
      <c r="J1021" s="130">
        <v>-50697916.700000003</v>
      </c>
      <c r="K1021" s="130">
        <v>-35112734.109999999</v>
      </c>
      <c r="L1021" s="130">
        <v>-37006438.859999999</v>
      </c>
      <c r="M1021" s="130">
        <v>-35488744.859999999</v>
      </c>
      <c r="N1021" s="130">
        <v>-38328033.439999998</v>
      </c>
      <c r="O1021" s="130">
        <v>-39365819.950000003</v>
      </c>
      <c r="P1021" s="130">
        <v>-40650937.289999999</v>
      </c>
      <c r="Q1021" s="130">
        <v>-56937914.979999997</v>
      </c>
      <c r="R1021" s="127">
        <v>-56937914.979999997</v>
      </c>
    </row>
    <row r="1022" spans="1:18" ht="13.5" thickBot="1" x14ac:dyDescent="0.25">
      <c r="A1022" s="135" t="s">
        <v>1539</v>
      </c>
      <c r="B1022" s="134" t="s">
        <v>2490</v>
      </c>
      <c r="C1022" s="142"/>
      <c r="D1022" s="132">
        <v>-4994175.88</v>
      </c>
      <c r="E1022" s="132">
        <v>-4994175.88</v>
      </c>
      <c r="F1022" s="132">
        <v>-5015977.5</v>
      </c>
      <c r="G1022" s="132">
        <v>-4971219.6100000003</v>
      </c>
      <c r="H1022" s="132">
        <v>-4941002.4000000004</v>
      </c>
      <c r="I1022" s="132">
        <v>-4887301.42</v>
      </c>
      <c r="J1022" s="132">
        <v>-4903616.05</v>
      </c>
      <c r="K1022" s="132">
        <v>-4851586.12</v>
      </c>
      <c r="L1022" s="132">
        <v>-4850992.7300000004</v>
      </c>
      <c r="M1022" s="132">
        <v>-4807431.3899999997</v>
      </c>
      <c r="N1022" s="132">
        <v>-4746930.58</v>
      </c>
      <c r="O1022" s="132">
        <v>-4828037.26</v>
      </c>
      <c r="P1022" s="132">
        <v>-4788212.9000000004</v>
      </c>
      <c r="Q1022" s="132">
        <v>-4855551.79</v>
      </c>
      <c r="R1022" s="127">
        <v>-4855551.79</v>
      </c>
    </row>
    <row r="1023" spans="1:18" ht="13.5" thickBot="1" x14ac:dyDescent="0.25">
      <c r="A1023" s="178" t="s">
        <v>440</v>
      </c>
      <c r="B1023" s="134" t="s">
        <v>783</v>
      </c>
      <c r="C1023" s="134" t="s">
        <v>2078</v>
      </c>
      <c r="D1023" s="130">
        <v>-4797146.57</v>
      </c>
      <c r="E1023" s="130">
        <v>-4797146.57</v>
      </c>
      <c r="F1023" s="130">
        <v>-4819385.6900000004</v>
      </c>
      <c r="G1023" s="130">
        <v>-4775569.12</v>
      </c>
      <c r="H1023" s="130">
        <v>-4744719.7300000004</v>
      </c>
      <c r="I1023" s="130">
        <v>-4689740.68</v>
      </c>
      <c r="J1023" s="130">
        <v>-4705711.32</v>
      </c>
      <c r="K1023" s="130">
        <v>-4651665.8600000003</v>
      </c>
      <c r="L1023" s="130">
        <v>-4632087.55</v>
      </c>
      <c r="M1023" s="130">
        <v>-4599113.6399999997</v>
      </c>
      <c r="N1023" s="130">
        <v>-4543503.74</v>
      </c>
      <c r="O1023" s="130">
        <v>-4616529.51</v>
      </c>
      <c r="P1023" s="130">
        <v>-4579748.2</v>
      </c>
      <c r="Q1023" s="130">
        <v>-4644957.1900000004</v>
      </c>
      <c r="R1023" s="127">
        <v>-4644957.1900000004</v>
      </c>
    </row>
    <row r="1024" spans="1:18" ht="13.5" thickBot="1" x14ac:dyDescent="0.25">
      <c r="A1024" s="136" t="s">
        <v>441</v>
      </c>
      <c r="B1024" s="134" t="s">
        <v>782</v>
      </c>
      <c r="C1024" s="134" t="s">
        <v>2078</v>
      </c>
      <c r="D1024" s="132">
        <v>-31561.46</v>
      </c>
      <c r="E1024" s="132">
        <v>-31561.46</v>
      </c>
      <c r="F1024" s="132">
        <v>-34768.39</v>
      </c>
      <c r="G1024" s="132">
        <v>-37706.35</v>
      </c>
      <c r="H1024" s="132">
        <v>-39822.21</v>
      </c>
      <c r="I1024" s="132">
        <v>-41549.449999999997</v>
      </c>
      <c r="J1024" s="132">
        <v>-43599.75</v>
      </c>
      <c r="K1024" s="132">
        <v>-45108.49</v>
      </c>
      <c r="L1024" s="132">
        <v>-47135.360000000001</v>
      </c>
      <c r="M1024" s="132">
        <v>-48017.83</v>
      </c>
      <c r="N1024" s="132">
        <v>-49914.41</v>
      </c>
      <c r="O1024" s="132">
        <v>-50801.05</v>
      </c>
      <c r="P1024" s="132">
        <v>-51696.39</v>
      </c>
      <c r="Q1024" s="132">
        <v>-51904.99</v>
      </c>
      <c r="R1024" s="127">
        <v>-51904.99</v>
      </c>
    </row>
    <row r="1025" spans="1:18" ht="13.5" thickBot="1" x14ac:dyDescent="0.25">
      <c r="A1025" s="136" t="s">
        <v>442</v>
      </c>
      <c r="B1025" s="134" t="s">
        <v>781</v>
      </c>
      <c r="C1025" s="134" t="s">
        <v>2078</v>
      </c>
      <c r="D1025" s="130">
        <v>-165467.85</v>
      </c>
      <c r="E1025" s="130">
        <v>-165467.85</v>
      </c>
      <c r="F1025" s="130">
        <v>-161823.42000000001</v>
      </c>
      <c r="G1025" s="130">
        <v>-157944.14000000001</v>
      </c>
      <c r="H1025" s="130">
        <v>-156460.46</v>
      </c>
      <c r="I1025" s="130">
        <v>-156011.29</v>
      </c>
      <c r="J1025" s="130">
        <v>-154304.98000000001</v>
      </c>
      <c r="K1025" s="130">
        <v>-154811.76999999999</v>
      </c>
      <c r="L1025" s="130">
        <v>-171769.82</v>
      </c>
      <c r="M1025" s="130">
        <v>-160299.92000000001</v>
      </c>
      <c r="N1025" s="130">
        <v>-153512.43</v>
      </c>
      <c r="O1025" s="130">
        <v>-160706.70000000001</v>
      </c>
      <c r="P1025" s="130">
        <v>-156768.31</v>
      </c>
      <c r="Q1025" s="130">
        <v>-158689.60999999999</v>
      </c>
      <c r="R1025" s="127">
        <v>-158689.60999999999</v>
      </c>
    </row>
    <row r="1026" spans="1:18" ht="13.5" thickBot="1" x14ac:dyDescent="0.25">
      <c r="A1026" s="135" t="s">
        <v>1540</v>
      </c>
      <c r="B1026" s="134" t="s">
        <v>2491</v>
      </c>
      <c r="C1026" s="142"/>
      <c r="D1026" s="132">
        <v>-4287359.43</v>
      </c>
      <c r="E1026" s="132">
        <v>-4287359.43</v>
      </c>
      <c r="F1026" s="132">
        <v>-5169151.34</v>
      </c>
      <c r="G1026" s="132">
        <v>-3477171.64</v>
      </c>
      <c r="H1026" s="132">
        <v>-5113777.6500000004</v>
      </c>
      <c r="I1026" s="132">
        <v>-4884583.71</v>
      </c>
      <c r="J1026" s="132">
        <v>-2666029.71</v>
      </c>
      <c r="K1026" s="132">
        <v>-2950658.54</v>
      </c>
      <c r="L1026" s="132">
        <v>-2865117.28</v>
      </c>
      <c r="M1026" s="132">
        <v>-1755136.13</v>
      </c>
      <c r="N1026" s="132">
        <v>-2184728.4</v>
      </c>
      <c r="O1026" s="132">
        <v>-2567530.36</v>
      </c>
      <c r="P1026" s="132">
        <v>-2979505.7</v>
      </c>
      <c r="Q1026" s="132">
        <v>-4636885.43</v>
      </c>
      <c r="R1026" s="127">
        <v>-4636885.43</v>
      </c>
    </row>
    <row r="1027" spans="1:18" ht="13.5" thickBot="1" x14ac:dyDescent="0.25">
      <c r="A1027" s="136" t="s">
        <v>310</v>
      </c>
      <c r="B1027" s="134" t="s">
        <v>780</v>
      </c>
      <c r="C1027" s="134" t="s">
        <v>2078</v>
      </c>
      <c r="D1027" s="130">
        <v>-822807.7</v>
      </c>
      <c r="E1027" s="130">
        <v>-822807.7</v>
      </c>
      <c r="F1027" s="130">
        <v>-1329296.06</v>
      </c>
      <c r="G1027" s="130">
        <v>-971643.56</v>
      </c>
      <c r="H1027" s="130">
        <v>-1432483.97</v>
      </c>
      <c r="I1027" s="130">
        <v>-1728658.78</v>
      </c>
      <c r="J1027" s="130">
        <v>-498117.08</v>
      </c>
      <c r="K1027" s="130">
        <v>-568453.62</v>
      </c>
      <c r="L1027" s="130">
        <v>-683173.55</v>
      </c>
      <c r="M1027" s="130">
        <v>-225979.72</v>
      </c>
      <c r="N1027" s="130">
        <v>-342138.36</v>
      </c>
      <c r="O1027" s="130">
        <v>-532094.24</v>
      </c>
      <c r="P1027" s="130">
        <v>-489231.55</v>
      </c>
      <c r="Q1027" s="130">
        <v>-943299.56</v>
      </c>
      <c r="R1027" s="127">
        <v>-943299.56</v>
      </c>
    </row>
    <row r="1028" spans="1:18" ht="13.5" thickBot="1" x14ac:dyDescent="0.25">
      <c r="A1028" s="136" t="s">
        <v>311</v>
      </c>
      <c r="B1028" s="134" t="s">
        <v>779</v>
      </c>
      <c r="C1028" s="134" t="s">
        <v>2078</v>
      </c>
      <c r="D1028" s="132">
        <v>-33413.800000000003</v>
      </c>
      <c r="E1028" s="132">
        <v>-33413.800000000003</v>
      </c>
      <c r="F1028" s="132">
        <v>-37734.239999999998</v>
      </c>
      <c r="G1028" s="132">
        <v>-33260.51</v>
      </c>
      <c r="H1028" s="132">
        <v>-32093.38</v>
      </c>
      <c r="I1028" s="132">
        <v>-21653.439999999999</v>
      </c>
      <c r="J1028" s="132">
        <v>-13901.26</v>
      </c>
      <c r="K1028" s="132">
        <v>-4953.8500000000004</v>
      </c>
      <c r="L1028" s="132">
        <v>-9034.34</v>
      </c>
      <c r="M1028" s="132">
        <v>-8516.9500000000007</v>
      </c>
      <c r="N1028" s="132">
        <v>-8755.17</v>
      </c>
      <c r="O1028" s="132">
        <v>-14770.1</v>
      </c>
      <c r="P1028" s="132">
        <v>-22566.35</v>
      </c>
      <c r="Q1028" s="132">
        <v>-34779.120000000003</v>
      </c>
      <c r="R1028" s="127">
        <v>-34779.120000000003</v>
      </c>
    </row>
    <row r="1029" spans="1:18" ht="13.5" thickBot="1" x14ac:dyDescent="0.25">
      <c r="A1029" s="136" t="s">
        <v>312</v>
      </c>
      <c r="B1029" s="134" t="s">
        <v>778</v>
      </c>
      <c r="C1029" s="134" t="s">
        <v>2078</v>
      </c>
      <c r="D1029" s="130">
        <v>-6357.22</v>
      </c>
      <c r="E1029" s="130">
        <v>-6357.22</v>
      </c>
      <c r="F1029" s="130">
        <v>-7449.28</v>
      </c>
      <c r="G1029" s="130">
        <v>-2055.77</v>
      </c>
      <c r="H1029" s="130">
        <v>-3090.53</v>
      </c>
      <c r="I1029" s="130">
        <v>-3765.32</v>
      </c>
      <c r="J1029" s="130">
        <v>-4299.6099999999997</v>
      </c>
      <c r="K1029" s="130">
        <v>-4411.33</v>
      </c>
      <c r="L1029" s="130">
        <v>-4679.3900000000003</v>
      </c>
      <c r="M1029" s="130">
        <v>-4907.46</v>
      </c>
      <c r="N1029" s="130">
        <v>-5131.42</v>
      </c>
      <c r="O1029" s="130">
        <v>-5439.52</v>
      </c>
      <c r="P1029" s="130">
        <v>-6062.98</v>
      </c>
      <c r="Q1029" s="130">
        <v>-6985.39</v>
      </c>
      <c r="R1029" s="127">
        <v>-6985.39</v>
      </c>
    </row>
    <row r="1030" spans="1:18" ht="13.5" thickBot="1" x14ac:dyDescent="0.25">
      <c r="A1030" s="136" t="s">
        <v>313</v>
      </c>
      <c r="B1030" s="134" t="s">
        <v>777</v>
      </c>
      <c r="C1030" s="134" t="s">
        <v>2078</v>
      </c>
      <c r="D1030" s="132">
        <v>-30978.22</v>
      </c>
      <c r="E1030" s="132">
        <v>-30978.22</v>
      </c>
      <c r="F1030" s="132">
        <v>-34949.64</v>
      </c>
      <c r="G1030" s="132">
        <v>-31142.86</v>
      </c>
      <c r="H1030" s="132">
        <v>-31665.3</v>
      </c>
      <c r="I1030" s="132">
        <v>-21561.81</v>
      </c>
      <c r="J1030" s="132">
        <v>-13457.17</v>
      </c>
      <c r="K1030" s="132">
        <v>-5478.52</v>
      </c>
      <c r="L1030" s="132">
        <v>-9183.41</v>
      </c>
      <c r="M1030" s="132">
        <v>-8267.18</v>
      </c>
      <c r="N1030" s="132">
        <v>-8601.58</v>
      </c>
      <c r="O1030" s="132">
        <v>-15176.5</v>
      </c>
      <c r="P1030" s="132">
        <v>-22254.34</v>
      </c>
      <c r="Q1030" s="132">
        <v>-32036.93</v>
      </c>
      <c r="R1030" s="127">
        <v>-32036.93</v>
      </c>
    </row>
    <row r="1031" spans="1:18" ht="13.5" thickBot="1" x14ac:dyDescent="0.25">
      <c r="A1031" s="136" t="s">
        <v>314</v>
      </c>
      <c r="B1031" s="134" t="s">
        <v>776</v>
      </c>
      <c r="C1031" s="134" t="s">
        <v>2078</v>
      </c>
      <c r="D1031" s="130">
        <v>-42692.57</v>
      </c>
      <c r="E1031" s="130">
        <v>-42692.57</v>
      </c>
      <c r="F1031" s="130">
        <v>-50162.559999999998</v>
      </c>
      <c r="G1031" s="130">
        <v>-13937.98</v>
      </c>
      <c r="H1031" s="130">
        <v>-20091.25</v>
      </c>
      <c r="I1031" s="130">
        <v>-23693.37</v>
      </c>
      <c r="J1031" s="130">
        <v>-25790.959999999999</v>
      </c>
      <c r="K1031" s="130">
        <v>-26461.97</v>
      </c>
      <c r="L1031" s="130">
        <v>-28024.58</v>
      </c>
      <c r="M1031" s="130">
        <v>-29450.39</v>
      </c>
      <c r="N1031" s="130">
        <v>-30938.28</v>
      </c>
      <c r="O1031" s="130">
        <v>-33524.11</v>
      </c>
      <c r="P1031" s="130">
        <v>-37828.51</v>
      </c>
      <c r="Q1031" s="130">
        <v>-44638.39</v>
      </c>
      <c r="R1031" s="127">
        <v>-44638.39</v>
      </c>
    </row>
    <row r="1032" spans="1:18" ht="13.5" thickBot="1" x14ac:dyDescent="0.25">
      <c r="A1032" s="136" t="s">
        <v>316</v>
      </c>
      <c r="B1032" s="134" t="s">
        <v>775</v>
      </c>
      <c r="C1032" s="134" t="s">
        <v>2078</v>
      </c>
      <c r="D1032" s="132">
        <v>-2261.21</v>
      </c>
      <c r="E1032" s="132">
        <v>-2261.21</v>
      </c>
      <c r="F1032" s="132">
        <v>-3922.66</v>
      </c>
      <c r="G1032" s="132">
        <v>-3077.14</v>
      </c>
      <c r="H1032" s="132">
        <v>-4630.5600000000004</v>
      </c>
      <c r="I1032" s="132">
        <v>-5658.18</v>
      </c>
      <c r="J1032" s="132">
        <v>-1795.56</v>
      </c>
      <c r="K1032" s="132">
        <v>-1992.15</v>
      </c>
      <c r="L1032" s="132">
        <v>-2385.3000000000002</v>
      </c>
      <c r="M1032" s="132">
        <v>-759.98</v>
      </c>
      <c r="N1032" s="132">
        <v>-1104.21</v>
      </c>
      <c r="O1032" s="132">
        <v>-1569.42</v>
      </c>
      <c r="P1032" s="132">
        <v>-1363.16</v>
      </c>
      <c r="Q1032" s="132">
        <v>-2731.7</v>
      </c>
      <c r="R1032" s="127">
        <v>-2731.7</v>
      </c>
    </row>
    <row r="1033" spans="1:18" ht="13.5" thickBot="1" x14ac:dyDescent="0.25">
      <c r="A1033" s="136" t="s">
        <v>317</v>
      </c>
      <c r="B1033" s="134" t="s">
        <v>774</v>
      </c>
      <c r="C1033" s="134" t="s">
        <v>2078</v>
      </c>
      <c r="D1033" s="130">
        <v>-14183.84</v>
      </c>
      <c r="E1033" s="130">
        <v>-14183.84</v>
      </c>
      <c r="F1033" s="130">
        <v>-15893.81</v>
      </c>
      <c r="G1033" s="130">
        <v>-13910.37</v>
      </c>
      <c r="H1033" s="130">
        <v>-13375.34</v>
      </c>
      <c r="I1033" s="130">
        <v>-8898.0300000000007</v>
      </c>
      <c r="J1033" s="130">
        <v>-5386.49</v>
      </c>
      <c r="K1033" s="130">
        <v>-1897.1</v>
      </c>
      <c r="L1033" s="130">
        <v>-3441.62</v>
      </c>
      <c r="M1033" s="130">
        <v>-4007.61</v>
      </c>
      <c r="N1033" s="130">
        <v>-3954.89</v>
      </c>
      <c r="O1033" s="130">
        <v>-7432.36</v>
      </c>
      <c r="P1033" s="130">
        <v>-10713.43</v>
      </c>
      <c r="Q1033" s="130">
        <v>-15323.22</v>
      </c>
      <c r="R1033" s="127">
        <v>-15323.22</v>
      </c>
    </row>
    <row r="1034" spans="1:18" ht="13.5" thickBot="1" x14ac:dyDescent="0.25">
      <c r="A1034" s="136" t="s">
        <v>318</v>
      </c>
      <c r="B1034" s="134" t="s">
        <v>773</v>
      </c>
      <c r="C1034" s="134" t="s">
        <v>2078</v>
      </c>
      <c r="D1034" s="132">
        <v>-38806.5</v>
      </c>
      <c r="E1034" s="132">
        <v>-38806.5</v>
      </c>
      <c r="F1034" s="132">
        <v>-53411.08</v>
      </c>
      <c r="G1034" s="132">
        <v>-29820.84</v>
      </c>
      <c r="H1034" s="132">
        <v>-42007.34</v>
      </c>
      <c r="I1034" s="132">
        <v>-50163.54</v>
      </c>
      <c r="J1034" s="132">
        <v>-54559.13</v>
      </c>
      <c r="K1034" s="132">
        <v>-55865.29</v>
      </c>
      <c r="L1034" s="132">
        <v>-59071.59</v>
      </c>
      <c r="M1034" s="132">
        <v>-6163.97</v>
      </c>
      <c r="N1034" s="132">
        <v>-9477.8700000000008</v>
      </c>
      <c r="O1034" s="132">
        <v>-16390.13</v>
      </c>
      <c r="P1034" s="132">
        <v>-26799.89</v>
      </c>
      <c r="Q1034" s="132">
        <v>-43680.11</v>
      </c>
      <c r="R1034" s="127">
        <v>-43680.11</v>
      </c>
    </row>
    <row r="1035" spans="1:18" ht="13.5" thickBot="1" x14ac:dyDescent="0.25">
      <c r="A1035" s="136" t="s">
        <v>443</v>
      </c>
      <c r="B1035" s="134" t="s">
        <v>772</v>
      </c>
      <c r="C1035" s="134" t="s">
        <v>2078</v>
      </c>
      <c r="D1035" s="130">
        <v>-3189.92</v>
      </c>
      <c r="E1035" s="130">
        <v>-3189.92</v>
      </c>
      <c r="F1035" s="130">
        <v>-5363.38</v>
      </c>
      <c r="G1035" s="130">
        <v>-4024.69</v>
      </c>
      <c r="H1035" s="130">
        <v>-6049.85</v>
      </c>
      <c r="I1035" s="130">
        <v>-7420.43</v>
      </c>
      <c r="J1035" s="130">
        <v>-2462.41</v>
      </c>
      <c r="K1035" s="130">
        <v>-2707.53</v>
      </c>
      <c r="L1035" s="130">
        <v>-3240.74</v>
      </c>
      <c r="M1035" s="130">
        <v>-990.7</v>
      </c>
      <c r="N1035" s="130">
        <v>-1473.85</v>
      </c>
      <c r="O1035" s="130">
        <v>-2109.5100000000002</v>
      </c>
      <c r="P1035" s="130">
        <v>-1960.38</v>
      </c>
      <c r="Q1035" s="130">
        <v>-3770.05</v>
      </c>
      <c r="R1035" s="127">
        <v>-3770.05</v>
      </c>
    </row>
    <row r="1036" spans="1:18" ht="13.5" thickBot="1" x14ac:dyDescent="0.25">
      <c r="A1036" s="136" t="s">
        <v>320</v>
      </c>
      <c r="B1036" s="134" t="s">
        <v>771</v>
      </c>
      <c r="C1036" s="134" t="s">
        <v>2078</v>
      </c>
      <c r="D1036" s="132">
        <v>-175666.81</v>
      </c>
      <c r="E1036" s="132">
        <v>-175666.81</v>
      </c>
      <c r="F1036" s="132">
        <v>-290532</v>
      </c>
      <c r="G1036" s="132">
        <v>-221441.09</v>
      </c>
      <c r="H1036" s="132">
        <v>-332725.18</v>
      </c>
      <c r="I1036" s="132">
        <v>-406643.08</v>
      </c>
      <c r="J1036" s="132">
        <v>-126297.60000000001</v>
      </c>
      <c r="K1036" s="132">
        <v>-142137.75</v>
      </c>
      <c r="L1036" s="132">
        <v>-168875.29</v>
      </c>
      <c r="M1036" s="132">
        <v>-52337.27</v>
      </c>
      <c r="N1036" s="132">
        <v>-78693.039999999994</v>
      </c>
      <c r="O1036" s="132">
        <v>-119298.02</v>
      </c>
      <c r="P1036" s="132">
        <v>-109204.56</v>
      </c>
      <c r="Q1036" s="132">
        <v>-206553.87</v>
      </c>
      <c r="R1036" s="127">
        <v>-206553.87</v>
      </c>
    </row>
    <row r="1037" spans="1:18" ht="13.5" thickBot="1" x14ac:dyDescent="0.25">
      <c r="A1037" s="136" t="s">
        <v>444</v>
      </c>
      <c r="B1037" s="134" t="s">
        <v>770</v>
      </c>
      <c r="C1037" s="134" t="s">
        <v>2078</v>
      </c>
      <c r="D1037" s="130">
        <v>-12550.69</v>
      </c>
      <c r="E1037" s="130">
        <v>-12550.69</v>
      </c>
      <c r="F1037" s="130">
        <v>-7671.11</v>
      </c>
      <c r="G1037" s="130">
        <v>-14261.5</v>
      </c>
      <c r="H1037" s="130">
        <v>-21223.11</v>
      </c>
      <c r="I1037" s="130">
        <v>-5100.59</v>
      </c>
      <c r="J1037" s="130">
        <v>-9051.93</v>
      </c>
      <c r="K1037" s="130">
        <v>-10160.57</v>
      </c>
      <c r="L1037" s="130">
        <v>-2021.23</v>
      </c>
      <c r="M1037" s="130">
        <v>-3972.82</v>
      </c>
      <c r="N1037" s="130">
        <v>-5984.92</v>
      </c>
      <c r="O1037" s="130">
        <v>-2501.13</v>
      </c>
      <c r="P1037" s="130">
        <v>-7260.92</v>
      </c>
      <c r="Q1037" s="130">
        <v>-13496.78</v>
      </c>
      <c r="R1037" s="127">
        <v>-13496.78</v>
      </c>
    </row>
    <row r="1038" spans="1:18" ht="13.5" thickBot="1" x14ac:dyDescent="0.25">
      <c r="A1038" s="136" t="s">
        <v>322</v>
      </c>
      <c r="B1038" s="134" t="s">
        <v>769</v>
      </c>
      <c r="C1038" s="134" t="s">
        <v>2078</v>
      </c>
      <c r="D1038" s="132">
        <v>-30639.22</v>
      </c>
      <c r="E1038" s="132">
        <v>-30639.22</v>
      </c>
      <c r="F1038" s="132">
        <v>-49121.49</v>
      </c>
      <c r="G1038" s="132">
        <v>-35204.67</v>
      </c>
      <c r="H1038" s="132">
        <v>-51505.760000000002</v>
      </c>
      <c r="I1038" s="132">
        <v>-61078.87</v>
      </c>
      <c r="J1038" s="132">
        <v>-15286.52</v>
      </c>
      <c r="K1038" s="132">
        <v>-17208.2</v>
      </c>
      <c r="L1038" s="132">
        <v>-21415.14</v>
      </c>
      <c r="M1038" s="132">
        <v>-8060.26</v>
      </c>
      <c r="N1038" s="132">
        <v>-12251.98</v>
      </c>
      <c r="O1038" s="132">
        <v>-19219.93</v>
      </c>
      <c r="P1038" s="132">
        <v>-18112.63</v>
      </c>
      <c r="Q1038" s="132">
        <v>-34920.68</v>
      </c>
      <c r="R1038" s="127">
        <v>-34920.68</v>
      </c>
    </row>
    <row r="1039" spans="1:18" ht="13.5" thickBot="1" x14ac:dyDescent="0.25">
      <c r="A1039" s="136" t="s">
        <v>323</v>
      </c>
      <c r="B1039" s="134" t="s">
        <v>768</v>
      </c>
      <c r="C1039" s="134" t="s">
        <v>2078</v>
      </c>
      <c r="D1039" s="130">
        <v>-59423.62</v>
      </c>
      <c r="E1039" s="130">
        <v>-59423.62</v>
      </c>
      <c r="F1039" s="130">
        <v>-82782.13</v>
      </c>
      <c r="G1039" s="130">
        <v>-46337.21</v>
      </c>
      <c r="H1039" s="130">
        <v>-63668</v>
      </c>
      <c r="I1039" s="130">
        <v>-75714.960000000006</v>
      </c>
      <c r="J1039" s="130">
        <v>-83144.160000000003</v>
      </c>
      <c r="K1039" s="130">
        <v>-84566.74</v>
      </c>
      <c r="L1039" s="130">
        <v>-89309.4</v>
      </c>
      <c r="M1039" s="130">
        <v>-11629.73</v>
      </c>
      <c r="N1039" s="130">
        <v>-21983.93</v>
      </c>
      <c r="O1039" s="130">
        <v>-33362.879999999997</v>
      </c>
      <c r="P1039" s="130">
        <v>-50247.03</v>
      </c>
      <c r="Q1039" s="130">
        <v>-76873.210000000006</v>
      </c>
      <c r="R1039" s="127">
        <v>-76873.210000000006</v>
      </c>
    </row>
    <row r="1040" spans="1:18" ht="13.5" thickBot="1" x14ac:dyDescent="0.25">
      <c r="A1040" s="136" t="s">
        <v>324</v>
      </c>
      <c r="B1040" s="134" t="s">
        <v>767</v>
      </c>
      <c r="C1040" s="134" t="s">
        <v>2078</v>
      </c>
      <c r="D1040" s="132">
        <v>-19069.54</v>
      </c>
      <c r="E1040" s="132">
        <v>-19069.54</v>
      </c>
      <c r="F1040" s="132">
        <v>-12940.41</v>
      </c>
      <c r="G1040" s="132">
        <v>-25348.15</v>
      </c>
      <c r="H1040" s="132">
        <v>-38239.03</v>
      </c>
      <c r="I1040" s="132">
        <v>-8777.43</v>
      </c>
      <c r="J1040" s="132">
        <v>-15172.36</v>
      </c>
      <c r="K1040" s="132">
        <v>-16907.38</v>
      </c>
      <c r="L1040" s="132">
        <v>-3397.95</v>
      </c>
      <c r="M1040" s="132">
        <v>-6677.75</v>
      </c>
      <c r="N1040" s="132">
        <v>-9724.1200000000008</v>
      </c>
      <c r="O1040" s="132">
        <v>-3891.21</v>
      </c>
      <c r="P1040" s="132">
        <v>-10727.76</v>
      </c>
      <c r="Q1040" s="132">
        <v>-21764.22</v>
      </c>
      <c r="R1040" s="127">
        <v>-21764.22</v>
      </c>
    </row>
    <row r="1041" spans="1:18" ht="13.5" thickBot="1" x14ac:dyDescent="0.25">
      <c r="A1041" s="136" t="s">
        <v>325</v>
      </c>
      <c r="B1041" s="134" t="s">
        <v>1541</v>
      </c>
      <c r="C1041" s="134" t="s">
        <v>2078</v>
      </c>
      <c r="D1041" s="130">
        <v>-113672.15</v>
      </c>
      <c r="E1041" s="130">
        <v>-113672.15</v>
      </c>
      <c r="F1041" s="130">
        <v>-183461.21</v>
      </c>
      <c r="G1041" s="130">
        <v>-130776.86</v>
      </c>
      <c r="H1041" s="130">
        <v>-190982.51</v>
      </c>
      <c r="I1041" s="130">
        <v>-227949.35</v>
      </c>
      <c r="J1041" s="130">
        <v>-60723.85</v>
      </c>
      <c r="K1041" s="130">
        <v>-67071.759999999995</v>
      </c>
      <c r="L1041" s="130">
        <v>-82719.06</v>
      </c>
      <c r="M1041" s="130">
        <v>-28991.5</v>
      </c>
      <c r="N1041" s="130">
        <v>-43568.1</v>
      </c>
      <c r="O1041" s="130">
        <v>-70318.070000000007</v>
      </c>
      <c r="P1041" s="130">
        <v>-67767.58</v>
      </c>
      <c r="Q1041" s="130">
        <v>-129941.26</v>
      </c>
      <c r="R1041" s="127">
        <v>-129941.26</v>
      </c>
    </row>
    <row r="1042" spans="1:18" ht="13.5" thickBot="1" x14ac:dyDescent="0.25">
      <c r="A1042" s="136" t="s">
        <v>326</v>
      </c>
      <c r="B1042" s="134" t="s">
        <v>766</v>
      </c>
      <c r="C1042" s="134" t="s">
        <v>2078</v>
      </c>
      <c r="D1042" s="132">
        <v>-88181.03</v>
      </c>
      <c r="E1042" s="132">
        <v>-88181.03</v>
      </c>
      <c r="F1042" s="132">
        <v>-102383.67999999999</v>
      </c>
      <c r="G1042" s="132">
        <v>-27366.33</v>
      </c>
      <c r="H1042" s="132">
        <v>-40923.86</v>
      </c>
      <c r="I1042" s="132">
        <v>-51536.69</v>
      </c>
      <c r="J1042" s="132">
        <v>-59238.45</v>
      </c>
      <c r="K1042" s="132">
        <v>-63515.89</v>
      </c>
      <c r="L1042" s="132">
        <v>-64641.51</v>
      </c>
      <c r="M1042" s="132">
        <v>-68024.639999999999</v>
      </c>
      <c r="N1042" s="132">
        <v>-70934.720000000001</v>
      </c>
      <c r="O1042" s="132">
        <v>-74386.460000000006</v>
      </c>
      <c r="P1042" s="132">
        <v>-81997.91</v>
      </c>
      <c r="Q1042" s="132">
        <v>-92318.87</v>
      </c>
      <c r="R1042" s="127">
        <v>-92318.87</v>
      </c>
    </row>
    <row r="1043" spans="1:18" ht="13.5" thickBot="1" x14ac:dyDescent="0.25">
      <c r="A1043" s="136" t="s">
        <v>327</v>
      </c>
      <c r="B1043" s="134" t="s">
        <v>765</v>
      </c>
      <c r="C1043" s="134" t="s">
        <v>2078</v>
      </c>
      <c r="D1043" s="130">
        <v>-6302.84</v>
      </c>
      <c r="E1043" s="130">
        <v>-6302.84</v>
      </c>
      <c r="F1043" s="130">
        <v>-3662.52</v>
      </c>
      <c r="G1043" s="130">
        <v>-6887.45</v>
      </c>
      <c r="H1043" s="130">
        <v>-9954.51</v>
      </c>
      <c r="I1043" s="130">
        <v>-2216.37</v>
      </c>
      <c r="J1043" s="130">
        <v>-3874.69</v>
      </c>
      <c r="K1043" s="130">
        <v>-4350.8999999999996</v>
      </c>
      <c r="L1043" s="130">
        <v>-1000.49</v>
      </c>
      <c r="M1043" s="130">
        <v>-1953.9</v>
      </c>
      <c r="N1043" s="130">
        <v>-2928.3</v>
      </c>
      <c r="O1043" s="130">
        <v>-1736.66</v>
      </c>
      <c r="P1043" s="130">
        <v>-4052.76</v>
      </c>
      <c r="Q1043" s="130">
        <v>-7407.59</v>
      </c>
      <c r="R1043" s="127">
        <v>-7407.59</v>
      </c>
    </row>
    <row r="1044" spans="1:18" ht="13.5" thickBot="1" x14ac:dyDescent="0.25">
      <c r="A1044" s="136" t="s">
        <v>328</v>
      </c>
      <c r="B1044" s="134" t="s">
        <v>764</v>
      </c>
      <c r="C1044" s="134" t="s">
        <v>2078</v>
      </c>
      <c r="D1044" s="132">
        <v>-37122.769999999997</v>
      </c>
      <c r="E1044" s="132">
        <v>-37122.769999999997</v>
      </c>
      <c r="F1044" s="132">
        <v>-43274.07</v>
      </c>
      <c r="G1044" s="132">
        <v>-11519.26</v>
      </c>
      <c r="H1044" s="132">
        <v>-17020.86</v>
      </c>
      <c r="I1044" s="132">
        <v>-20547.75</v>
      </c>
      <c r="J1044" s="132">
        <v>-23121.88</v>
      </c>
      <c r="K1044" s="132">
        <v>-23860.81</v>
      </c>
      <c r="L1044" s="132">
        <v>-25283.3</v>
      </c>
      <c r="M1044" s="132">
        <v>-26642.79</v>
      </c>
      <c r="N1044" s="132">
        <v>-27978.73</v>
      </c>
      <c r="O1044" s="132">
        <v>-30208.97</v>
      </c>
      <c r="P1044" s="132">
        <v>-33816.11</v>
      </c>
      <c r="Q1044" s="132">
        <v>-39329.279999999999</v>
      </c>
      <c r="R1044" s="127">
        <v>-39329.279999999999</v>
      </c>
    </row>
    <row r="1045" spans="1:18" ht="13.5" thickBot="1" x14ac:dyDescent="0.25">
      <c r="A1045" s="136" t="s">
        <v>445</v>
      </c>
      <c r="B1045" s="134" t="s">
        <v>763</v>
      </c>
      <c r="C1045" s="134" t="s">
        <v>2078</v>
      </c>
      <c r="D1045" s="130">
        <v>-179730.84</v>
      </c>
      <c r="E1045" s="130">
        <v>-179730.84</v>
      </c>
      <c r="F1045" s="130">
        <v>-208253.79</v>
      </c>
      <c r="G1045" s="130">
        <v>-56153.71</v>
      </c>
      <c r="H1045" s="130">
        <v>-84467.99</v>
      </c>
      <c r="I1045" s="130">
        <v>-101950.74</v>
      </c>
      <c r="J1045" s="130">
        <v>-113610.99</v>
      </c>
      <c r="K1045" s="130">
        <v>-117775.65</v>
      </c>
      <c r="L1045" s="130">
        <v>-124536.91</v>
      </c>
      <c r="M1045" s="130">
        <v>-131160.26</v>
      </c>
      <c r="N1045" s="130">
        <v>-137861.01999999999</v>
      </c>
      <c r="O1045" s="130">
        <v>-148355.39000000001</v>
      </c>
      <c r="P1045" s="130">
        <v>-166011.35</v>
      </c>
      <c r="Q1045" s="130">
        <v>-191946.84</v>
      </c>
      <c r="R1045" s="127">
        <v>-191946.84</v>
      </c>
    </row>
    <row r="1046" spans="1:18" ht="13.5" thickBot="1" x14ac:dyDescent="0.25">
      <c r="A1046" s="136" t="s">
        <v>330</v>
      </c>
      <c r="B1046" s="134" t="s">
        <v>762</v>
      </c>
      <c r="C1046" s="134" t="s">
        <v>2078</v>
      </c>
      <c r="D1046" s="132">
        <v>0</v>
      </c>
      <c r="E1046" s="132">
        <v>0</v>
      </c>
      <c r="F1046" s="132">
        <v>0</v>
      </c>
      <c r="G1046" s="132">
        <v>0</v>
      </c>
      <c r="H1046" s="132">
        <v>0</v>
      </c>
      <c r="I1046" s="132">
        <v>0</v>
      </c>
      <c r="J1046" s="132">
        <v>0</v>
      </c>
      <c r="K1046" s="132">
        <v>0</v>
      </c>
      <c r="L1046" s="132">
        <v>0</v>
      </c>
      <c r="M1046" s="132">
        <v>0</v>
      </c>
      <c r="N1046" s="132">
        <v>0</v>
      </c>
      <c r="O1046" s="132">
        <v>0</v>
      </c>
      <c r="P1046" s="132">
        <v>0</v>
      </c>
      <c r="Q1046" s="132">
        <v>0</v>
      </c>
      <c r="R1046" s="127">
        <v>0</v>
      </c>
    </row>
    <row r="1047" spans="1:18" ht="13.5" thickBot="1" x14ac:dyDescent="0.25">
      <c r="A1047" s="136" t="s">
        <v>331</v>
      </c>
      <c r="B1047" s="134" t="s">
        <v>761</v>
      </c>
      <c r="C1047" s="134" t="s">
        <v>2078</v>
      </c>
      <c r="D1047" s="130">
        <v>-84824.19</v>
      </c>
      <c r="E1047" s="130">
        <v>-84824.19</v>
      </c>
      <c r="F1047" s="130">
        <v>-98808.85</v>
      </c>
      <c r="G1047" s="130">
        <v>-26524.03</v>
      </c>
      <c r="H1047" s="130">
        <v>-37608.81</v>
      </c>
      <c r="I1047" s="130">
        <v>-45510.23</v>
      </c>
      <c r="J1047" s="130">
        <v>-50105.96</v>
      </c>
      <c r="K1047" s="130">
        <v>-51344.29</v>
      </c>
      <c r="L1047" s="130">
        <v>-54667.81</v>
      </c>
      <c r="M1047" s="130">
        <v>-57538.93</v>
      </c>
      <c r="N1047" s="130">
        <v>-60693.88</v>
      </c>
      <c r="O1047" s="130">
        <v>-66549.279999999999</v>
      </c>
      <c r="P1047" s="130">
        <v>-75410.66</v>
      </c>
      <c r="Q1047" s="130">
        <v>-88485.88</v>
      </c>
      <c r="R1047" s="127">
        <v>-88485.88</v>
      </c>
    </row>
    <row r="1048" spans="1:18" ht="13.5" thickBot="1" x14ac:dyDescent="0.25">
      <c r="A1048" s="136" t="s">
        <v>332</v>
      </c>
      <c r="B1048" s="134" t="s">
        <v>760</v>
      </c>
      <c r="C1048" s="134" t="s">
        <v>2078</v>
      </c>
      <c r="D1048" s="132">
        <v>-91431.62</v>
      </c>
      <c r="E1048" s="132">
        <v>-91431.62</v>
      </c>
      <c r="F1048" s="132">
        <v>-106275.83</v>
      </c>
      <c r="G1048" s="132">
        <v>-28903.97</v>
      </c>
      <c r="H1048" s="132">
        <v>-41408.06</v>
      </c>
      <c r="I1048" s="132">
        <v>-49835.38</v>
      </c>
      <c r="J1048" s="132">
        <v>-54670.37</v>
      </c>
      <c r="K1048" s="132">
        <v>-56379.8</v>
      </c>
      <c r="L1048" s="132">
        <v>-59971.64</v>
      </c>
      <c r="M1048" s="132">
        <v>-63164.02</v>
      </c>
      <c r="N1048" s="132">
        <v>-66679.14</v>
      </c>
      <c r="O1048" s="132">
        <v>-72902.009999999995</v>
      </c>
      <c r="P1048" s="132">
        <v>-82791.86</v>
      </c>
      <c r="Q1048" s="132">
        <v>-97951.83</v>
      </c>
      <c r="R1048" s="127">
        <v>-97951.83</v>
      </c>
    </row>
    <row r="1049" spans="1:18" ht="13.5" thickBot="1" x14ac:dyDescent="0.25">
      <c r="A1049" s="136" t="s">
        <v>334</v>
      </c>
      <c r="B1049" s="134" t="s">
        <v>759</v>
      </c>
      <c r="C1049" s="134" t="s">
        <v>2078</v>
      </c>
      <c r="D1049" s="130">
        <v>-77299.539999999994</v>
      </c>
      <c r="E1049" s="130">
        <v>-77299.539999999994</v>
      </c>
      <c r="F1049" s="130">
        <v>-89422.48</v>
      </c>
      <c r="G1049" s="130">
        <v>-22544.22</v>
      </c>
      <c r="H1049" s="130">
        <v>-34353.26</v>
      </c>
      <c r="I1049" s="130">
        <v>-42111.82</v>
      </c>
      <c r="J1049" s="130">
        <v>-48283.41</v>
      </c>
      <c r="K1049" s="130">
        <v>-50066.16</v>
      </c>
      <c r="L1049" s="130">
        <v>-53615.75</v>
      </c>
      <c r="M1049" s="130">
        <v>-57768.93</v>
      </c>
      <c r="N1049" s="130">
        <v>-61584.53</v>
      </c>
      <c r="O1049" s="130">
        <v>-66332.820000000007</v>
      </c>
      <c r="P1049" s="130">
        <v>-74419.679999999993</v>
      </c>
      <c r="Q1049" s="130">
        <v>-84419.94</v>
      </c>
      <c r="R1049" s="127">
        <v>-84419.94</v>
      </c>
    </row>
    <row r="1050" spans="1:18" ht="13.5" thickBot="1" x14ac:dyDescent="0.25">
      <c r="A1050" s="136" t="s">
        <v>335</v>
      </c>
      <c r="B1050" s="134" t="s">
        <v>758</v>
      </c>
      <c r="C1050" s="134" t="s">
        <v>2078</v>
      </c>
      <c r="D1050" s="132">
        <v>-7296.61</v>
      </c>
      <c r="E1050" s="132">
        <v>-7296.61</v>
      </c>
      <c r="F1050" s="132">
        <v>-12385.59</v>
      </c>
      <c r="G1050" s="132">
        <v>-10117.02</v>
      </c>
      <c r="H1050" s="132">
        <v>-15241.12</v>
      </c>
      <c r="I1050" s="132">
        <v>-18468.689999999999</v>
      </c>
      <c r="J1050" s="132">
        <v>-5798.93</v>
      </c>
      <c r="K1050" s="132">
        <v>-6518.01</v>
      </c>
      <c r="L1050" s="132">
        <v>-7889.58</v>
      </c>
      <c r="M1050" s="132">
        <v>-2646.74</v>
      </c>
      <c r="N1050" s="132">
        <v>-3922.58</v>
      </c>
      <c r="O1050" s="132">
        <v>-5470.83</v>
      </c>
      <c r="P1050" s="132">
        <v>-4479.68</v>
      </c>
      <c r="Q1050" s="132">
        <v>-8905.1299999999992</v>
      </c>
      <c r="R1050" s="127">
        <v>-8905.1299999999992</v>
      </c>
    </row>
    <row r="1051" spans="1:18" ht="13.5" thickBot="1" x14ac:dyDescent="0.25">
      <c r="A1051" s="136" t="s">
        <v>336</v>
      </c>
      <c r="B1051" s="134" t="s">
        <v>757</v>
      </c>
      <c r="C1051" s="134" t="s">
        <v>2078</v>
      </c>
      <c r="D1051" s="130">
        <v>-220802.84</v>
      </c>
      <c r="E1051" s="130">
        <v>-220802.84</v>
      </c>
      <c r="F1051" s="130">
        <v>-354975.06</v>
      </c>
      <c r="G1051" s="130">
        <v>-253118.05</v>
      </c>
      <c r="H1051" s="130">
        <v>-362608.99</v>
      </c>
      <c r="I1051" s="130">
        <v>-433875.42</v>
      </c>
      <c r="J1051" s="130">
        <v>-112372.86</v>
      </c>
      <c r="K1051" s="130">
        <v>-126852.32</v>
      </c>
      <c r="L1051" s="130">
        <v>-156022.21</v>
      </c>
      <c r="M1051" s="130">
        <v>-55451.79</v>
      </c>
      <c r="N1051" s="130">
        <v>-84257.88</v>
      </c>
      <c r="O1051" s="130">
        <v>-136819.56</v>
      </c>
      <c r="P1051" s="130">
        <v>-133250.84</v>
      </c>
      <c r="Q1051" s="130">
        <v>-259100.92</v>
      </c>
      <c r="R1051" s="127">
        <v>-259100.92</v>
      </c>
    </row>
    <row r="1052" spans="1:18" ht="13.5" thickBot="1" x14ac:dyDescent="0.25">
      <c r="A1052" s="136" t="s">
        <v>1542</v>
      </c>
      <c r="B1052" s="134" t="s">
        <v>1543</v>
      </c>
      <c r="C1052" s="134" t="s">
        <v>2078</v>
      </c>
      <c r="D1052" s="132">
        <v>-12064.35</v>
      </c>
      <c r="E1052" s="132">
        <v>-12064.35</v>
      </c>
      <c r="F1052" s="132">
        <v>-19408.55</v>
      </c>
      <c r="G1052" s="132">
        <v>-13718.54</v>
      </c>
      <c r="H1052" s="132">
        <v>-19340.98</v>
      </c>
      <c r="I1052" s="132">
        <v>-23414.26</v>
      </c>
      <c r="J1052" s="132">
        <v>-6000.06</v>
      </c>
      <c r="K1052" s="132">
        <v>-6447.73</v>
      </c>
      <c r="L1052" s="132">
        <v>-7836.4</v>
      </c>
      <c r="M1052" s="132">
        <v>-2573.4</v>
      </c>
      <c r="N1052" s="132">
        <v>-3842.9</v>
      </c>
      <c r="O1052" s="132">
        <v>-6808.63</v>
      </c>
      <c r="P1052" s="132">
        <v>-7350.1</v>
      </c>
      <c r="Q1052" s="132">
        <v>-14031.79</v>
      </c>
      <c r="R1052" s="127">
        <v>-14031.79</v>
      </c>
    </row>
    <row r="1053" spans="1:18" ht="13.5" thickBot="1" x14ac:dyDescent="0.25">
      <c r="A1053" s="136" t="s">
        <v>338</v>
      </c>
      <c r="B1053" s="134" t="s">
        <v>1544</v>
      </c>
      <c r="C1053" s="134" t="s">
        <v>2078</v>
      </c>
      <c r="D1053" s="130">
        <v>-46892.92</v>
      </c>
      <c r="E1053" s="130">
        <v>-46892.92</v>
      </c>
      <c r="F1053" s="130">
        <v>-25793.1</v>
      </c>
      <c r="G1053" s="130">
        <v>-50363.74</v>
      </c>
      <c r="H1053" s="130">
        <v>-73495.63</v>
      </c>
      <c r="I1053" s="130">
        <v>-14515.45</v>
      </c>
      <c r="J1053" s="130">
        <v>-22524.880000000001</v>
      </c>
      <c r="K1053" s="130">
        <v>-24870.11</v>
      </c>
      <c r="L1053" s="130">
        <v>-6092.76</v>
      </c>
      <c r="M1053" s="130">
        <v>-11437.2</v>
      </c>
      <c r="N1053" s="130">
        <v>-17569.2</v>
      </c>
      <c r="O1053" s="130">
        <v>-11699.9</v>
      </c>
      <c r="P1053" s="130">
        <v>-28721.8</v>
      </c>
      <c r="Q1053" s="130">
        <v>-55600.94</v>
      </c>
      <c r="R1053" s="127">
        <v>-55600.94</v>
      </c>
    </row>
    <row r="1054" spans="1:18" ht="13.5" thickBot="1" x14ac:dyDescent="0.25">
      <c r="A1054" s="136" t="s">
        <v>339</v>
      </c>
      <c r="B1054" s="134" t="s">
        <v>756</v>
      </c>
      <c r="C1054" s="134" t="s">
        <v>2078</v>
      </c>
      <c r="D1054" s="132">
        <v>-6186.09</v>
      </c>
      <c r="E1054" s="132">
        <v>-6186.09</v>
      </c>
      <c r="F1054" s="132">
        <v>-9813.91</v>
      </c>
      <c r="G1054" s="132">
        <v>-6819.67</v>
      </c>
      <c r="H1054" s="132">
        <v>-9994.58</v>
      </c>
      <c r="I1054" s="132">
        <v>-11912.25</v>
      </c>
      <c r="J1054" s="132">
        <v>-3140.46</v>
      </c>
      <c r="K1054" s="132">
        <v>-3630.25</v>
      </c>
      <c r="L1054" s="132">
        <v>-4641.6400000000003</v>
      </c>
      <c r="M1054" s="132">
        <v>-1961.43</v>
      </c>
      <c r="N1054" s="132">
        <v>-2919.27</v>
      </c>
      <c r="O1054" s="132">
        <v>-4381.33</v>
      </c>
      <c r="P1054" s="132">
        <v>-3664.59</v>
      </c>
      <c r="Q1054" s="132">
        <v>-7041.4</v>
      </c>
      <c r="R1054" s="127">
        <v>-7041.4</v>
      </c>
    </row>
    <row r="1055" spans="1:18" ht="13.5" thickBot="1" x14ac:dyDescent="0.25">
      <c r="A1055" s="136" t="s">
        <v>340</v>
      </c>
      <c r="B1055" s="134" t="s">
        <v>755</v>
      </c>
      <c r="C1055" s="134" t="s">
        <v>2078</v>
      </c>
      <c r="D1055" s="130">
        <v>-137481.28</v>
      </c>
      <c r="E1055" s="130">
        <v>-137481.28</v>
      </c>
      <c r="F1055" s="130">
        <v>-217558.04</v>
      </c>
      <c r="G1055" s="130">
        <v>-159819.84</v>
      </c>
      <c r="H1055" s="130">
        <v>-239033.15</v>
      </c>
      <c r="I1055" s="130">
        <v>-292095.01</v>
      </c>
      <c r="J1055" s="130">
        <v>-92060.27</v>
      </c>
      <c r="K1055" s="130">
        <v>-106093.13</v>
      </c>
      <c r="L1055" s="130">
        <v>-129489.28</v>
      </c>
      <c r="M1055" s="130">
        <v>-45782.17</v>
      </c>
      <c r="N1055" s="130">
        <v>-68236.899999999994</v>
      </c>
      <c r="O1055" s="130">
        <v>-99659.41</v>
      </c>
      <c r="P1055" s="130">
        <v>-84527.66</v>
      </c>
      <c r="Q1055" s="130">
        <v>-159801.67000000001</v>
      </c>
      <c r="R1055" s="127">
        <v>-159801.67000000001</v>
      </c>
    </row>
    <row r="1056" spans="1:18" ht="13.5" thickBot="1" x14ac:dyDescent="0.25">
      <c r="A1056" s="136" t="s">
        <v>341</v>
      </c>
      <c r="B1056" s="134" t="s">
        <v>754</v>
      </c>
      <c r="C1056" s="134" t="s">
        <v>2078</v>
      </c>
      <c r="D1056" s="132">
        <v>-54273.81</v>
      </c>
      <c r="E1056" s="132">
        <v>-54273.81</v>
      </c>
      <c r="F1056" s="132">
        <v>-74930.25</v>
      </c>
      <c r="G1056" s="132">
        <v>-58360.93</v>
      </c>
      <c r="H1056" s="132">
        <v>-73283.92</v>
      </c>
      <c r="I1056" s="132">
        <v>-88836.61</v>
      </c>
      <c r="J1056" s="132">
        <v>-25220.2</v>
      </c>
      <c r="K1056" s="132">
        <v>-30059.34</v>
      </c>
      <c r="L1056" s="132">
        <v>-37626.239999999998</v>
      </c>
      <c r="M1056" s="132">
        <v>-14847.84</v>
      </c>
      <c r="N1056" s="132">
        <v>-22528.54</v>
      </c>
      <c r="O1056" s="132">
        <v>-34778.559999999998</v>
      </c>
      <c r="P1056" s="132">
        <v>-29601.59</v>
      </c>
      <c r="Q1056" s="132">
        <v>-51124.6</v>
      </c>
      <c r="R1056" s="127">
        <v>-51124.6</v>
      </c>
    </row>
    <row r="1057" spans="1:18" ht="13.5" thickBot="1" x14ac:dyDescent="0.25">
      <c r="A1057" s="136" t="s">
        <v>342</v>
      </c>
      <c r="B1057" s="134" t="s">
        <v>753</v>
      </c>
      <c r="C1057" s="134" t="s">
        <v>2078</v>
      </c>
      <c r="D1057" s="130">
        <v>-7528.61</v>
      </c>
      <c r="E1057" s="130">
        <v>-7528.61</v>
      </c>
      <c r="F1057" s="130">
        <v>-5080.7700000000004</v>
      </c>
      <c r="G1057" s="130">
        <v>-10009.540000000001</v>
      </c>
      <c r="H1057" s="130">
        <v>-15501.89</v>
      </c>
      <c r="I1057" s="130">
        <v>-3329.75</v>
      </c>
      <c r="J1057" s="130">
        <v>-5372.78</v>
      </c>
      <c r="K1057" s="130">
        <v>-5977.66</v>
      </c>
      <c r="L1057" s="130">
        <v>-1231.6400000000001</v>
      </c>
      <c r="M1057" s="130">
        <v>-2432.39</v>
      </c>
      <c r="N1057" s="130">
        <v>-3625.81</v>
      </c>
      <c r="O1057" s="130">
        <v>-1389.5</v>
      </c>
      <c r="P1057" s="130">
        <v>-4035.42</v>
      </c>
      <c r="Q1057" s="130">
        <v>-8560.1299999999992</v>
      </c>
      <c r="R1057" s="127">
        <v>-8560.1299999999992</v>
      </c>
    </row>
    <row r="1058" spans="1:18" ht="13.5" thickBot="1" x14ac:dyDescent="0.25">
      <c r="A1058" s="136" t="s">
        <v>343</v>
      </c>
      <c r="B1058" s="134" t="s">
        <v>752</v>
      </c>
      <c r="C1058" s="134" t="s">
        <v>2078</v>
      </c>
      <c r="D1058" s="132">
        <v>-2437.11</v>
      </c>
      <c r="E1058" s="132">
        <v>-2437.11</v>
      </c>
      <c r="F1058" s="132">
        <v>-4040.48</v>
      </c>
      <c r="G1058" s="132">
        <v>-3032.07</v>
      </c>
      <c r="H1058" s="132">
        <v>-4665.18</v>
      </c>
      <c r="I1058" s="132">
        <v>-5756.66</v>
      </c>
      <c r="J1058" s="132">
        <v>-1843.1</v>
      </c>
      <c r="K1058" s="132">
        <v>-2107.39</v>
      </c>
      <c r="L1058" s="132">
        <v>-2534.6799999999998</v>
      </c>
      <c r="M1058" s="132">
        <v>-790.77</v>
      </c>
      <c r="N1058" s="132">
        <v>-1174.3699999999999</v>
      </c>
      <c r="O1058" s="132">
        <v>-1850.76</v>
      </c>
      <c r="P1058" s="132">
        <v>-1689.04</v>
      </c>
      <c r="Q1058" s="132">
        <v>-3097.97</v>
      </c>
      <c r="R1058" s="127">
        <v>-3097.97</v>
      </c>
    </row>
    <row r="1059" spans="1:18" ht="13.5" thickBot="1" x14ac:dyDescent="0.25">
      <c r="A1059" s="136" t="s">
        <v>345</v>
      </c>
      <c r="B1059" s="134" t="s">
        <v>751</v>
      </c>
      <c r="C1059" s="134" t="s">
        <v>2078</v>
      </c>
      <c r="D1059" s="130">
        <v>-13622.77</v>
      </c>
      <c r="E1059" s="130">
        <v>-13622.77</v>
      </c>
      <c r="F1059" s="130">
        <v>-7568.01</v>
      </c>
      <c r="G1059" s="130">
        <v>-14626.84</v>
      </c>
      <c r="H1059" s="130">
        <v>-21698.89</v>
      </c>
      <c r="I1059" s="130">
        <v>-5144.84</v>
      </c>
      <c r="J1059" s="130">
        <v>-8870.14</v>
      </c>
      <c r="K1059" s="130">
        <v>-10160.14</v>
      </c>
      <c r="L1059" s="130">
        <v>-2254.66</v>
      </c>
      <c r="M1059" s="130">
        <v>-4324.01</v>
      </c>
      <c r="N1059" s="130">
        <v>-6442.86</v>
      </c>
      <c r="O1059" s="130">
        <v>-3281.06</v>
      </c>
      <c r="P1059" s="130">
        <v>-8284.99</v>
      </c>
      <c r="Q1059" s="130">
        <v>-15361.26</v>
      </c>
      <c r="R1059" s="127">
        <v>-15361.26</v>
      </c>
    </row>
    <row r="1060" spans="1:18" ht="13.5" thickBot="1" x14ac:dyDescent="0.25">
      <c r="A1060" s="136" t="s">
        <v>446</v>
      </c>
      <c r="B1060" s="134" t="s">
        <v>750</v>
      </c>
      <c r="C1060" s="134" t="s">
        <v>2078</v>
      </c>
      <c r="D1060" s="132">
        <v>-28691.79</v>
      </c>
      <c r="E1060" s="132">
        <v>-28691.79</v>
      </c>
      <c r="F1060" s="132">
        <v>-33840.92</v>
      </c>
      <c r="G1060" s="132">
        <v>-9344.15</v>
      </c>
      <c r="H1060" s="132">
        <v>-13845.8</v>
      </c>
      <c r="I1060" s="132">
        <v>-16942.09</v>
      </c>
      <c r="J1060" s="132">
        <v>-19055.39</v>
      </c>
      <c r="K1060" s="132">
        <v>-19512.8</v>
      </c>
      <c r="L1060" s="132">
        <v>-20660.919999999998</v>
      </c>
      <c r="M1060" s="132">
        <v>-21614.04</v>
      </c>
      <c r="N1060" s="132">
        <v>-22626.97</v>
      </c>
      <c r="O1060" s="132">
        <v>-24024.49</v>
      </c>
      <c r="P1060" s="132">
        <v>-26818.73</v>
      </c>
      <c r="Q1060" s="132">
        <v>-30906.84</v>
      </c>
      <c r="R1060" s="127">
        <v>-30906.84</v>
      </c>
    </row>
    <row r="1061" spans="1:18" ht="13.5" thickBot="1" x14ac:dyDescent="0.25">
      <c r="A1061" s="136" t="s">
        <v>347</v>
      </c>
      <c r="B1061" s="134" t="s">
        <v>749</v>
      </c>
      <c r="C1061" s="134" t="s">
        <v>2078</v>
      </c>
      <c r="D1061" s="130">
        <v>-95179.47</v>
      </c>
      <c r="E1061" s="130">
        <v>-95179.47</v>
      </c>
      <c r="F1061" s="130">
        <v>-140158.25</v>
      </c>
      <c r="G1061" s="130">
        <v>-85144.84</v>
      </c>
      <c r="H1061" s="130">
        <v>-126898.62</v>
      </c>
      <c r="I1061" s="130">
        <v>-150837.81</v>
      </c>
      <c r="J1061" s="130">
        <v>-167621.18</v>
      </c>
      <c r="K1061" s="130">
        <v>-171940.51</v>
      </c>
      <c r="L1061" s="130">
        <v>-181424.5</v>
      </c>
      <c r="M1061" s="130">
        <v>-17745.810000000001</v>
      </c>
      <c r="N1061" s="130">
        <v>-26396.47</v>
      </c>
      <c r="O1061" s="130">
        <v>-41709.14</v>
      </c>
      <c r="P1061" s="130">
        <v>-68057.45</v>
      </c>
      <c r="Q1061" s="130">
        <v>-108255.22</v>
      </c>
      <c r="R1061" s="127">
        <v>-108255.22</v>
      </c>
    </row>
    <row r="1062" spans="1:18" ht="13.5" thickBot="1" x14ac:dyDescent="0.25">
      <c r="A1062" s="136" t="s">
        <v>348</v>
      </c>
      <c r="B1062" s="134" t="s">
        <v>748</v>
      </c>
      <c r="C1062" s="134" t="s">
        <v>2078</v>
      </c>
      <c r="D1062" s="132">
        <v>-8483.2199999999993</v>
      </c>
      <c r="E1062" s="132">
        <v>-8483.2199999999993</v>
      </c>
      <c r="F1062" s="132">
        <v>-4552.32</v>
      </c>
      <c r="G1062" s="132">
        <v>-8389.77</v>
      </c>
      <c r="H1062" s="132">
        <v>-12125.65</v>
      </c>
      <c r="I1062" s="132">
        <v>-2815.21</v>
      </c>
      <c r="J1062" s="132">
        <v>-4385.72</v>
      </c>
      <c r="K1062" s="132">
        <v>-4813</v>
      </c>
      <c r="L1062" s="132">
        <v>-1026.05</v>
      </c>
      <c r="M1062" s="132">
        <v>-1918.29</v>
      </c>
      <c r="N1062" s="132">
        <v>-2914.39</v>
      </c>
      <c r="O1062" s="132">
        <v>-2054.77</v>
      </c>
      <c r="P1062" s="132">
        <v>-5008.07</v>
      </c>
      <c r="Q1062" s="132">
        <v>-8990.67</v>
      </c>
      <c r="R1062" s="127">
        <v>-8990.67</v>
      </c>
    </row>
    <row r="1063" spans="1:18" ht="13.5" thickBot="1" x14ac:dyDescent="0.25">
      <c r="A1063" s="136" t="s">
        <v>349</v>
      </c>
      <c r="B1063" s="134" t="s">
        <v>747</v>
      </c>
      <c r="C1063" s="134" t="s">
        <v>2078</v>
      </c>
      <c r="D1063" s="130">
        <v>-15549.51</v>
      </c>
      <c r="E1063" s="130">
        <v>-15549.51</v>
      </c>
      <c r="F1063" s="130">
        <v>-7790.25</v>
      </c>
      <c r="G1063" s="130">
        <v>-15064.62</v>
      </c>
      <c r="H1063" s="130">
        <v>-22802.7</v>
      </c>
      <c r="I1063" s="130">
        <v>-4690.7299999999996</v>
      </c>
      <c r="J1063" s="130">
        <v>-7767.91</v>
      </c>
      <c r="K1063" s="130">
        <v>-8735.76</v>
      </c>
      <c r="L1063" s="130">
        <v>-2384.66</v>
      </c>
      <c r="M1063" s="130">
        <v>-4530.78</v>
      </c>
      <c r="N1063" s="130">
        <v>-6867</v>
      </c>
      <c r="O1063" s="130">
        <v>-3512.7</v>
      </c>
      <c r="P1063" s="130">
        <v>-8672.4</v>
      </c>
      <c r="Q1063" s="130">
        <v>-15842.84</v>
      </c>
      <c r="R1063" s="127">
        <v>-15842.84</v>
      </c>
    </row>
    <row r="1064" spans="1:18" ht="13.5" thickBot="1" x14ac:dyDescent="0.25">
      <c r="A1064" s="136" t="s">
        <v>447</v>
      </c>
      <c r="B1064" s="134" t="s">
        <v>746</v>
      </c>
      <c r="C1064" s="134" t="s">
        <v>2078</v>
      </c>
      <c r="D1064" s="132">
        <v>-9415.51</v>
      </c>
      <c r="E1064" s="132">
        <v>-9415.51</v>
      </c>
      <c r="F1064" s="132">
        <v>-14380.07</v>
      </c>
      <c r="G1064" s="132">
        <v>-9573.6</v>
      </c>
      <c r="H1064" s="132">
        <v>-14855.88</v>
      </c>
      <c r="I1064" s="132">
        <v>-17949.82</v>
      </c>
      <c r="J1064" s="132">
        <v>-5665.55</v>
      </c>
      <c r="K1064" s="132">
        <v>-6423.07</v>
      </c>
      <c r="L1064" s="132">
        <v>-8030.39</v>
      </c>
      <c r="M1064" s="132">
        <v>-3057.53</v>
      </c>
      <c r="N1064" s="132">
        <v>-4641.71</v>
      </c>
      <c r="O1064" s="132">
        <v>-6703.23</v>
      </c>
      <c r="P1064" s="132">
        <v>-5418.45</v>
      </c>
      <c r="Q1064" s="132">
        <v>-9908.99</v>
      </c>
      <c r="R1064" s="127">
        <v>-9908.99</v>
      </c>
    </row>
    <row r="1065" spans="1:18" ht="13.5" thickBot="1" x14ac:dyDescent="0.25">
      <c r="A1065" s="136" t="s">
        <v>448</v>
      </c>
      <c r="B1065" s="134" t="s">
        <v>745</v>
      </c>
      <c r="C1065" s="134" t="s">
        <v>2078</v>
      </c>
      <c r="D1065" s="130">
        <v>-4500.8599999999997</v>
      </c>
      <c r="E1065" s="130">
        <v>-4500.8599999999997</v>
      </c>
      <c r="F1065" s="130">
        <v>-2991.18</v>
      </c>
      <c r="G1065" s="130">
        <v>-5518.38</v>
      </c>
      <c r="H1065" s="130">
        <v>-8457.42</v>
      </c>
      <c r="I1065" s="130">
        <v>-1673.92</v>
      </c>
      <c r="J1065" s="130">
        <v>-2952.84</v>
      </c>
      <c r="K1065" s="130">
        <v>-3307.32</v>
      </c>
      <c r="L1065" s="130">
        <v>-650.32000000000005</v>
      </c>
      <c r="M1065" s="130">
        <v>-1234.1400000000001</v>
      </c>
      <c r="N1065" s="130">
        <v>-1872.04</v>
      </c>
      <c r="O1065" s="130">
        <v>-986.8</v>
      </c>
      <c r="P1065" s="130">
        <v>-2766.72</v>
      </c>
      <c r="Q1065" s="130">
        <v>-5338.18</v>
      </c>
      <c r="R1065" s="127">
        <v>-5338.18</v>
      </c>
    </row>
    <row r="1066" spans="1:18" ht="13.5" thickBot="1" x14ac:dyDescent="0.25">
      <c r="A1066" s="136" t="s">
        <v>354</v>
      </c>
      <c r="B1066" s="134" t="s">
        <v>744</v>
      </c>
      <c r="C1066" s="134" t="s">
        <v>2078</v>
      </c>
      <c r="D1066" s="132">
        <v>-20086.25</v>
      </c>
      <c r="E1066" s="132">
        <v>-20086.25</v>
      </c>
      <c r="F1066" s="132">
        <v>-23556.77</v>
      </c>
      <c r="G1066" s="132">
        <v>-7124.61</v>
      </c>
      <c r="H1066" s="132">
        <v>-10699.67</v>
      </c>
      <c r="I1066" s="132">
        <v>-12804.58</v>
      </c>
      <c r="J1066" s="132">
        <v>-14383.28</v>
      </c>
      <c r="K1066" s="132">
        <v>-14849.67</v>
      </c>
      <c r="L1066" s="132">
        <v>-15670.68</v>
      </c>
      <c r="M1066" s="132">
        <v>-16386.490000000002</v>
      </c>
      <c r="N1066" s="132">
        <v>-17180.2</v>
      </c>
      <c r="O1066" s="132">
        <v>-18303.36</v>
      </c>
      <c r="P1066" s="132">
        <v>-20417.27</v>
      </c>
      <c r="Q1066" s="132">
        <v>-23602.14</v>
      </c>
      <c r="R1066" s="127">
        <v>-23602.14</v>
      </c>
    </row>
    <row r="1067" spans="1:18" ht="13.5" thickBot="1" x14ac:dyDescent="0.25">
      <c r="A1067" s="136" t="s">
        <v>355</v>
      </c>
      <c r="B1067" s="134" t="s">
        <v>2053</v>
      </c>
      <c r="C1067" s="134" t="s">
        <v>2078</v>
      </c>
      <c r="D1067" s="130">
        <v>-172061.35</v>
      </c>
      <c r="E1067" s="130">
        <v>-172061.35</v>
      </c>
      <c r="F1067" s="130">
        <v>-5524.8</v>
      </c>
      <c r="G1067" s="130">
        <v>-10604.45</v>
      </c>
      <c r="H1067" s="130">
        <v>-15769</v>
      </c>
      <c r="I1067" s="130">
        <v>-20090.28</v>
      </c>
      <c r="J1067" s="130">
        <v>-7277.42</v>
      </c>
      <c r="K1067" s="130">
        <v>-9194.49</v>
      </c>
      <c r="L1067" s="130">
        <v>-9623.24</v>
      </c>
      <c r="M1067" s="130">
        <v>-1793.81</v>
      </c>
      <c r="N1067" s="130">
        <v>-2992.83</v>
      </c>
      <c r="O1067" s="130">
        <v>-4614.46</v>
      </c>
      <c r="P1067" s="130">
        <v>-4590.03</v>
      </c>
      <c r="Q1067" s="130">
        <v>-9536.11</v>
      </c>
      <c r="R1067" s="127">
        <v>-9536.11</v>
      </c>
    </row>
    <row r="1068" spans="1:18" ht="13.5" thickBot="1" x14ac:dyDescent="0.25">
      <c r="A1068" s="136" t="s">
        <v>356</v>
      </c>
      <c r="B1068" s="134" t="s">
        <v>743</v>
      </c>
      <c r="C1068" s="134" t="s">
        <v>2078</v>
      </c>
      <c r="D1068" s="132">
        <v>-15394.07</v>
      </c>
      <c r="E1068" s="132">
        <v>-15394.07</v>
      </c>
      <c r="F1068" s="132">
        <v>-17933.189999999999</v>
      </c>
      <c r="G1068" s="132">
        <v>-4730.43</v>
      </c>
      <c r="H1068" s="132">
        <v>-7101.73</v>
      </c>
      <c r="I1068" s="132">
        <v>-8831.2000000000007</v>
      </c>
      <c r="J1068" s="132">
        <v>-10085.540000000001</v>
      </c>
      <c r="K1068" s="132">
        <v>-10895.11</v>
      </c>
      <c r="L1068" s="132">
        <v>-11085.86</v>
      </c>
      <c r="M1068" s="132">
        <v>-11694.23</v>
      </c>
      <c r="N1068" s="132">
        <v>-12242.07</v>
      </c>
      <c r="O1068" s="132">
        <v>-12963.68</v>
      </c>
      <c r="P1068" s="132">
        <v>-14272.31</v>
      </c>
      <c r="Q1068" s="132">
        <v>-16424.86</v>
      </c>
      <c r="R1068" s="127">
        <v>-16424.86</v>
      </c>
    </row>
    <row r="1069" spans="1:18" ht="13.5" thickBot="1" x14ac:dyDescent="0.25">
      <c r="A1069" s="136" t="s">
        <v>357</v>
      </c>
      <c r="B1069" s="134" t="s">
        <v>742</v>
      </c>
      <c r="C1069" s="134" t="s">
        <v>2078</v>
      </c>
      <c r="D1069" s="130">
        <v>-8604.41</v>
      </c>
      <c r="E1069" s="130">
        <v>-8604.41</v>
      </c>
      <c r="F1069" s="130">
        <v>-10026.08</v>
      </c>
      <c r="G1069" s="130">
        <v>-2638.19</v>
      </c>
      <c r="H1069" s="130">
        <v>-3864.05</v>
      </c>
      <c r="I1069" s="130">
        <v>-4678.04</v>
      </c>
      <c r="J1069" s="130">
        <v>-5334.41</v>
      </c>
      <c r="K1069" s="130">
        <v>-5575.58</v>
      </c>
      <c r="L1069" s="130">
        <v>-5963.52</v>
      </c>
      <c r="M1069" s="130">
        <v>-6327.42</v>
      </c>
      <c r="N1069" s="130">
        <v>-6703.4</v>
      </c>
      <c r="O1069" s="130">
        <v>-7279.65</v>
      </c>
      <c r="P1069" s="130">
        <v>-8183.48</v>
      </c>
      <c r="Q1069" s="130">
        <v>-9443.33</v>
      </c>
      <c r="R1069" s="127">
        <v>-9443.33</v>
      </c>
    </row>
    <row r="1070" spans="1:18" ht="13.5" thickBot="1" x14ac:dyDescent="0.25">
      <c r="A1070" s="136" t="s">
        <v>449</v>
      </c>
      <c r="B1070" s="134" t="s">
        <v>741</v>
      </c>
      <c r="C1070" s="134" t="s">
        <v>2078</v>
      </c>
      <c r="D1070" s="132">
        <v>-2312.92</v>
      </c>
      <c r="E1070" s="132">
        <v>-2312.92</v>
      </c>
      <c r="F1070" s="132">
        <v>-2651.79</v>
      </c>
      <c r="G1070" s="132">
        <v>-2221.0300000000002</v>
      </c>
      <c r="H1070" s="132">
        <v>-2393.4</v>
      </c>
      <c r="I1070" s="132">
        <v>-1716.31</v>
      </c>
      <c r="J1070" s="132">
        <v>-1051.18</v>
      </c>
      <c r="K1070" s="132">
        <v>-477.91</v>
      </c>
      <c r="L1070" s="132">
        <v>-785.32</v>
      </c>
      <c r="M1070" s="132">
        <v>-644.26</v>
      </c>
      <c r="N1070" s="132">
        <v>-660.9</v>
      </c>
      <c r="O1070" s="132">
        <v>-1120.99</v>
      </c>
      <c r="P1070" s="132">
        <v>-1598.88</v>
      </c>
      <c r="Q1070" s="132">
        <v>-2301.86</v>
      </c>
      <c r="R1070" s="127">
        <v>-2301.86</v>
      </c>
    </row>
    <row r="1071" spans="1:18" ht="13.5" thickBot="1" x14ac:dyDescent="0.25">
      <c r="A1071" s="136" t="s">
        <v>359</v>
      </c>
      <c r="B1071" s="134" t="s">
        <v>740</v>
      </c>
      <c r="C1071" s="134" t="s">
        <v>2078</v>
      </c>
      <c r="D1071" s="130">
        <v>-1069.73</v>
      </c>
      <c r="E1071" s="130">
        <v>-1069.73</v>
      </c>
      <c r="F1071" s="130">
        <v>-1790.85</v>
      </c>
      <c r="G1071" s="130">
        <v>-1341.5</v>
      </c>
      <c r="H1071" s="130">
        <v>-2016.21</v>
      </c>
      <c r="I1071" s="130">
        <v>-2455.87</v>
      </c>
      <c r="J1071" s="130">
        <v>-774.03</v>
      </c>
      <c r="K1071" s="130">
        <v>-879.94</v>
      </c>
      <c r="L1071" s="130">
        <v>-1071.3</v>
      </c>
      <c r="M1071" s="130">
        <v>-377.59</v>
      </c>
      <c r="N1071" s="130">
        <v>-562.14</v>
      </c>
      <c r="O1071" s="130">
        <v>-845.8</v>
      </c>
      <c r="P1071" s="130">
        <v>-715.31</v>
      </c>
      <c r="Q1071" s="130">
        <v>-1138.5999999999999</v>
      </c>
      <c r="R1071" s="127">
        <v>-1138.5999999999999</v>
      </c>
    </row>
    <row r="1072" spans="1:18" ht="13.5" thickBot="1" x14ac:dyDescent="0.25">
      <c r="A1072" s="136" t="s">
        <v>360</v>
      </c>
      <c r="B1072" s="134" t="s">
        <v>2054</v>
      </c>
      <c r="C1072" s="134" t="s">
        <v>2078</v>
      </c>
      <c r="D1072" s="132">
        <v>-85545.51</v>
      </c>
      <c r="E1072" s="132">
        <v>-85545.51</v>
      </c>
      <c r="F1072" s="132">
        <v>-97415.72</v>
      </c>
      <c r="G1072" s="132">
        <v>-23583.83</v>
      </c>
      <c r="H1072" s="132">
        <v>-33482.239999999998</v>
      </c>
      <c r="I1072" s="132">
        <v>-40985.519999999997</v>
      </c>
      <c r="J1072" s="132">
        <v>-46277.760000000002</v>
      </c>
      <c r="K1072" s="132">
        <v>-48220.63</v>
      </c>
      <c r="L1072" s="132">
        <v>-52195.01</v>
      </c>
      <c r="M1072" s="132">
        <v>-56001.85</v>
      </c>
      <c r="N1072" s="132">
        <v>-59988.07</v>
      </c>
      <c r="O1072" s="132">
        <v>-66353.84</v>
      </c>
      <c r="P1072" s="132">
        <v>-75194.06</v>
      </c>
      <c r="Q1072" s="132">
        <v>-88412.02</v>
      </c>
      <c r="R1072" s="127">
        <v>-88412.02</v>
      </c>
    </row>
    <row r="1073" spans="1:18" ht="13.5" thickBot="1" x14ac:dyDescent="0.25">
      <c r="A1073" s="136" t="s">
        <v>361</v>
      </c>
      <c r="B1073" s="134" t="s">
        <v>739</v>
      </c>
      <c r="C1073" s="134" t="s">
        <v>2078</v>
      </c>
      <c r="D1073" s="130">
        <v>-3975.32</v>
      </c>
      <c r="E1073" s="130">
        <v>-3975.32</v>
      </c>
      <c r="F1073" s="130">
        <v>-4599.68</v>
      </c>
      <c r="G1073" s="130">
        <v>-1219.8699999999999</v>
      </c>
      <c r="H1073" s="130">
        <v>-1701.55</v>
      </c>
      <c r="I1073" s="130">
        <v>-2043.09</v>
      </c>
      <c r="J1073" s="130">
        <v>-2223.13</v>
      </c>
      <c r="K1073" s="130">
        <v>-2262.8200000000002</v>
      </c>
      <c r="L1073" s="130">
        <v>-2384.44</v>
      </c>
      <c r="M1073" s="130">
        <v>-2507.6799999999998</v>
      </c>
      <c r="N1073" s="130">
        <v>-2636.01</v>
      </c>
      <c r="O1073" s="130">
        <v>-2910.42</v>
      </c>
      <c r="P1073" s="130">
        <v>-3336.28</v>
      </c>
      <c r="Q1073" s="130">
        <v>-4000.36</v>
      </c>
      <c r="R1073" s="127">
        <v>-4000.36</v>
      </c>
    </row>
    <row r="1074" spans="1:18" ht="13.5" thickBot="1" x14ac:dyDescent="0.25">
      <c r="A1074" s="136" t="s">
        <v>362</v>
      </c>
      <c r="B1074" s="134" t="s">
        <v>738</v>
      </c>
      <c r="C1074" s="134" t="s">
        <v>2078</v>
      </c>
      <c r="D1074" s="132">
        <v>-2596.2800000000002</v>
      </c>
      <c r="E1074" s="132">
        <v>-2596.2800000000002</v>
      </c>
      <c r="F1074" s="132">
        <v>-3109.59</v>
      </c>
      <c r="G1074" s="132">
        <v>-962.79</v>
      </c>
      <c r="H1074" s="132">
        <v>-1462.08</v>
      </c>
      <c r="I1074" s="132">
        <v>-1743.98</v>
      </c>
      <c r="J1074" s="132">
        <v>-1956.53</v>
      </c>
      <c r="K1074" s="132">
        <v>-2008.5</v>
      </c>
      <c r="L1074" s="132">
        <v>-2103.36</v>
      </c>
      <c r="M1074" s="132">
        <v>-2189.19</v>
      </c>
      <c r="N1074" s="132">
        <v>-2272.37</v>
      </c>
      <c r="O1074" s="132">
        <v>-2422.1</v>
      </c>
      <c r="P1074" s="132">
        <v>-2725.9</v>
      </c>
      <c r="Q1074" s="132">
        <v>-3209.01</v>
      </c>
      <c r="R1074" s="127">
        <v>-3209.01</v>
      </c>
    </row>
    <row r="1075" spans="1:18" ht="13.5" thickBot="1" x14ac:dyDescent="0.25">
      <c r="A1075" s="136" t="s">
        <v>363</v>
      </c>
      <c r="B1075" s="134" t="s">
        <v>737</v>
      </c>
      <c r="C1075" s="134" t="s">
        <v>2078</v>
      </c>
      <c r="D1075" s="130">
        <v>-14641.44</v>
      </c>
      <c r="E1075" s="130">
        <v>-14641.44</v>
      </c>
      <c r="F1075" s="130">
        <v>-16551.16</v>
      </c>
      <c r="G1075" s="130">
        <v>-3875.71</v>
      </c>
      <c r="H1075" s="130">
        <v>-5839.02</v>
      </c>
      <c r="I1075" s="130">
        <v>-7135.11</v>
      </c>
      <c r="J1075" s="130">
        <v>-8201.5</v>
      </c>
      <c r="K1075" s="130">
        <v>-8575.98</v>
      </c>
      <c r="L1075" s="130">
        <v>-9299.17</v>
      </c>
      <c r="M1075" s="130">
        <v>-10116.4</v>
      </c>
      <c r="N1075" s="130">
        <v>-10886.38</v>
      </c>
      <c r="O1075" s="130">
        <v>-11818.15</v>
      </c>
      <c r="P1075" s="130">
        <v>-13198.96</v>
      </c>
      <c r="Q1075" s="130">
        <v>-15184.74</v>
      </c>
      <c r="R1075" s="127">
        <v>-15184.74</v>
      </c>
    </row>
    <row r="1076" spans="1:18" ht="13.5" thickBot="1" x14ac:dyDescent="0.25">
      <c r="A1076" s="136" t="s">
        <v>365</v>
      </c>
      <c r="B1076" s="134" t="s">
        <v>736</v>
      </c>
      <c r="C1076" s="134" t="s">
        <v>2078</v>
      </c>
      <c r="D1076" s="132">
        <v>-5483.04</v>
      </c>
      <c r="E1076" s="132">
        <v>-5483.04</v>
      </c>
      <c r="F1076" s="132">
        <v>-7850.33</v>
      </c>
      <c r="G1076" s="132">
        <v>-4598.8500000000004</v>
      </c>
      <c r="H1076" s="132">
        <v>-6421.56</v>
      </c>
      <c r="I1076" s="132">
        <v>-8005.63</v>
      </c>
      <c r="J1076" s="132">
        <v>-2792.72</v>
      </c>
      <c r="K1076" s="132">
        <v>-3182.95</v>
      </c>
      <c r="L1076" s="132">
        <v>-4143.78</v>
      </c>
      <c r="M1076" s="132">
        <v>-1829.32</v>
      </c>
      <c r="N1076" s="132">
        <v>-2689.9</v>
      </c>
      <c r="O1076" s="132">
        <v>-4033.66</v>
      </c>
      <c r="P1076" s="132">
        <v>-3257.09</v>
      </c>
      <c r="Q1076" s="132">
        <v>-5973.53</v>
      </c>
      <c r="R1076" s="127">
        <v>-5973.53</v>
      </c>
    </row>
    <row r="1077" spans="1:18" ht="13.5" thickBot="1" x14ac:dyDescent="0.25">
      <c r="A1077" s="136" t="s">
        <v>366</v>
      </c>
      <c r="B1077" s="134" t="s">
        <v>735</v>
      </c>
      <c r="C1077" s="134" t="s">
        <v>2078</v>
      </c>
      <c r="D1077" s="130">
        <v>-64548.91</v>
      </c>
      <c r="E1077" s="130">
        <v>-64548.91</v>
      </c>
      <c r="F1077" s="130">
        <v>-73949.83</v>
      </c>
      <c r="G1077" s="130">
        <v>-17676.810000000001</v>
      </c>
      <c r="H1077" s="130">
        <v>-26849.71</v>
      </c>
      <c r="I1077" s="130">
        <v>-33093.980000000003</v>
      </c>
      <c r="J1077" s="130">
        <v>-38046.92</v>
      </c>
      <c r="K1077" s="130">
        <v>-40059.15</v>
      </c>
      <c r="L1077" s="130">
        <v>-42933.919999999998</v>
      </c>
      <c r="M1077" s="130">
        <v>-45380.480000000003</v>
      </c>
      <c r="N1077" s="130">
        <v>-47956.72</v>
      </c>
      <c r="O1077" s="130">
        <v>-51309.56</v>
      </c>
      <c r="P1077" s="130">
        <v>-56902.76</v>
      </c>
      <c r="Q1077" s="130">
        <v>-64879.05</v>
      </c>
      <c r="R1077" s="127">
        <v>-64879.05</v>
      </c>
    </row>
    <row r="1078" spans="1:18" ht="13.5" thickBot="1" x14ac:dyDescent="0.25">
      <c r="A1078" s="136" t="s">
        <v>367</v>
      </c>
      <c r="B1078" s="134" t="s">
        <v>734</v>
      </c>
      <c r="C1078" s="134" t="s">
        <v>2078</v>
      </c>
      <c r="D1078" s="132">
        <v>-3057.14</v>
      </c>
      <c r="E1078" s="132">
        <v>-3057.14</v>
      </c>
      <c r="F1078" s="132">
        <v>-3515.95</v>
      </c>
      <c r="G1078" s="132">
        <v>-825.76</v>
      </c>
      <c r="H1078" s="132">
        <v>-1246.5999999999999</v>
      </c>
      <c r="I1078" s="132">
        <v>-1555.75</v>
      </c>
      <c r="J1078" s="132">
        <v>-1786.92</v>
      </c>
      <c r="K1078" s="132">
        <v>-1851.96</v>
      </c>
      <c r="L1078" s="132">
        <v>-1985.15</v>
      </c>
      <c r="M1078" s="132">
        <v>-2102.9299999999998</v>
      </c>
      <c r="N1078" s="132">
        <v>-2248.6999999999998</v>
      </c>
      <c r="O1078" s="132">
        <v>-2412.2199999999998</v>
      </c>
      <c r="P1078" s="132">
        <v>-2704.85</v>
      </c>
      <c r="Q1078" s="132">
        <v>-3107.22</v>
      </c>
      <c r="R1078" s="127">
        <v>-3107.22</v>
      </c>
    </row>
    <row r="1079" spans="1:18" ht="13.5" thickBot="1" x14ac:dyDescent="0.25">
      <c r="A1079" s="136" t="s">
        <v>368</v>
      </c>
      <c r="B1079" s="134" t="s">
        <v>1545</v>
      </c>
      <c r="C1079" s="134" t="s">
        <v>2078</v>
      </c>
      <c r="D1079" s="130">
        <v>-7510.43</v>
      </c>
      <c r="E1079" s="130">
        <v>-7510.43</v>
      </c>
      <c r="F1079" s="130">
        <v>-8764.48</v>
      </c>
      <c r="G1079" s="130">
        <v>-2242.65</v>
      </c>
      <c r="H1079" s="130">
        <v>-3213.49</v>
      </c>
      <c r="I1079" s="130">
        <v>-3946.95</v>
      </c>
      <c r="J1079" s="130">
        <v>-4348.34</v>
      </c>
      <c r="K1079" s="130">
        <v>-4509.32</v>
      </c>
      <c r="L1079" s="130">
        <v>-4779.16</v>
      </c>
      <c r="M1079" s="130">
        <v>-5047.8999999999996</v>
      </c>
      <c r="N1079" s="130">
        <v>-5318.76</v>
      </c>
      <c r="O1079" s="130">
        <v>-5793.59</v>
      </c>
      <c r="P1079" s="130">
        <v>-6533.57</v>
      </c>
      <c r="Q1079" s="130">
        <v>-7693.81</v>
      </c>
      <c r="R1079" s="127">
        <v>-7693.81</v>
      </c>
    </row>
    <row r="1080" spans="1:18" ht="13.5" thickBot="1" x14ac:dyDescent="0.25">
      <c r="A1080" s="136" t="s">
        <v>372</v>
      </c>
      <c r="B1080" s="134" t="s">
        <v>733</v>
      </c>
      <c r="C1080" s="134" t="s">
        <v>2078</v>
      </c>
      <c r="D1080" s="132">
        <v>-648.79</v>
      </c>
      <c r="E1080" s="132">
        <v>-648.79</v>
      </c>
      <c r="F1080" s="132">
        <v>-768.89</v>
      </c>
      <c r="G1080" s="132">
        <v>-223.86</v>
      </c>
      <c r="H1080" s="132">
        <v>-335.95</v>
      </c>
      <c r="I1080" s="132">
        <v>-405.93</v>
      </c>
      <c r="J1080" s="132">
        <v>-460.58</v>
      </c>
      <c r="K1080" s="132">
        <v>-468.97</v>
      </c>
      <c r="L1080" s="132">
        <v>-487.76</v>
      </c>
      <c r="M1080" s="132">
        <v>-505.13</v>
      </c>
      <c r="N1080" s="132">
        <v>-522.35</v>
      </c>
      <c r="O1080" s="132">
        <v>-546.26</v>
      </c>
      <c r="P1080" s="132">
        <v>-607.08000000000004</v>
      </c>
      <c r="Q1080" s="132">
        <v>-687.91</v>
      </c>
      <c r="R1080" s="127">
        <v>-687.91</v>
      </c>
    </row>
    <row r="1081" spans="1:18" ht="13.5" thickBot="1" x14ac:dyDescent="0.25">
      <c r="A1081" s="136" t="s">
        <v>373</v>
      </c>
      <c r="B1081" s="134" t="s">
        <v>732</v>
      </c>
      <c r="C1081" s="134" t="s">
        <v>2078</v>
      </c>
      <c r="D1081" s="130">
        <v>-5095.83</v>
      </c>
      <c r="E1081" s="130">
        <v>-5095.83</v>
      </c>
      <c r="F1081" s="130">
        <v>-5850.26</v>
      </c>
      <c r="G1081" s="130">
        <v>-1525.75</v>
      </c>
      <c r="H1081" s="130">
        <v>-2155.11</v>
      </c>
      <c r="I1081" s="130">
        <v>-2610.9899999999998</v>
      </c>
      <c r="J1081" s="130">
        <v>-2874.54</v>
      </c>
      <c r="K1081" s="130">
        <v>-2951.76</v>
      </c>
      <c r="L1081" s="130">
        <v>-3112.84</v>
      </c>
      <c r="M1081" s="130">
        <v>-3253.96</v>
      </c>
      <c r="N1081" s="130">
        <v>-3430.18</v>
      </c>
      <c r="O1081" s="130">
        <v>-3813.58</v>
      </c>
      <c r="P1081" s="130">
        <v>-4363.63</v>
      </c>
      <c r="Q1081" s="130">
        <v>-5252.51</v>
      </c>
      <c r="R1081" s="127">
        <v>-5252.51</v>
      </c>
    </row>
    <row r="1082" spans="1:18" ht="13.5" thickBot="1" x14ac:dyDescent="0.25">
      <c r="A1082" s="136" t="s">
        <v>374</v>
      </c>
      <c r="B1082" s="134" t="s">
        <v>731</v>
      </c>
      <c r="C1082" s="134" t="s">
        <v>2078</v>
      </c>
      <c r="D1082" s="132">
        <v>-501</v>
      </c>
      <c r="E1082" s="132">
        <v>-501</v>
      </c>
      <c r="F1082" s="132">
        <v>-595.73</v>
      </c>
      <c r="G1082" s="132">
        <v>-175.61</v>
      </c>
      <c r="H1082" s="132">
        <v>-255.88</v>
      </c>
      <c r="I1082" s="132">
        <v>-315.55</v>
      </c>
      <c r="J1082" s="132">
        <v>-347.47</v>
      </c>
      <c r="K1082" s="132">
        <v>-356.55</v>
      </c>
      <c r="L1082" s="132">
        <v>-377.42</v>
      </c>
      <c r="M1082" s="132">
        <v>-395.97</v>
      </c>
      <c r="N1082" s="132">
        <v>-417.07</v>
      </c>
      <c r="O1082" s="132">
        <v>-463.79</v>
      </c>
      <c r="P1082" s="132">
        <v>-532.48</v>
      </c>
      <c r="Q1082" s="132">
        <v>-621.66999999999996</v>
      </c>
      <c r="R1082" s="127">
        <v>-621.66999999999996</v>
      </c>
    </row>
    <row r="1083" spans="1:18" ht="13.5" thickBot="1" x14ac:dyDescent="0.25">
      <c r="A1083" s="136" t="s">
        <v>375</v>
      </c>
      <c r="B1083" s="134" t="s">
        <v>730</v>
      </c>
      <c r="C1083" s="134" t="s">
        <v>2078</v>
      </c>
      <c r="D1083" s="130">
        <v>-537.54999999999995</v>
      </c>
      <c r="E1083" s="130">
        <v>-537.54999999999995</v>
      </c>
      <c r="F1083" s="130">
        <v>-628.98</v>
      </c>
      <c r="G1083" s="130">
        <v>-170.41</v>
      </c>
      <c r="H1083" s="130">
        <v>-248.86</v>
      </c>
      <c r="I1083" s="130">
        <v>-301.86</v>
      </c>
      <c r="J1083" s="130">
        <v>-329.24</v>
      </c>
      <c r="K1083" s="130">
        <v>-332.85</v>
      </c>
      <c r="L1083" s="130">
        <v>-347.69</v>
      </c>
      <c r="M1083" s="130">
        <v>-360.18</v>
      </c>
      <c r="N1083" s="130">
        <v>-374.88</v>
      </c>
      <c r="O1083" s="130">
        <v>-414.26</v>
      </c>
      <c r="P1083" s="130">
        <v>-477.36</v>
      </c>
      <c r="Q1083" s="130">
        <v>-566.54999999999995</v>
      </c>
      <c r="R1083" s="127">
        <v>-566.54999999999995</v>
      </c>
    </row>
    <row r="1084" spans="1:18" ht="13.5" thickBot="1" x14ac:dyDescent="0.25">
      <c r="A1084" s="136" t="s">
        <v>378</v>
      </c>
      <c r="B1084" s="134" t="s">
        <v>729</v>
      </c>
      <c r="C1084" s="134" t="s">
        <v>2078</v>
      </c>
      <c r="D1084" s="132">
        <v>-8133.24</v>
      </c>
      <c r="E1084" s="132">
        <v>-8133.24</v>
      </c>
      <c r="F1084" s="132">
        <v>-4634.5200000000004</v>
      </c>
      <c r="G1084" s="132">
        <v>-8521.9500000000007</v>
      </c>
      <c r="H1084" s="132">
        <v>-12262.17</v>
      </c>
      <c r="I1084" s="132">
        <v>-2864.22</v>
      </c>
      <c r="J1084" s="132">
        <v>-4910.41</v>
      </c>
      <c r="K1084" s="132">
        <v>-6045.32</v>
      </c>
      <c r="L1084" s="132">
        <v>-1733.97</v>
      </c>
      <c r="M1084" s="132">
        <v>-3322.41</v>
      </c>
      <c r="N1084" s="132">
        <v>-4821.63</v>
      </c>
      <c r="O1084" s="132">
        <v>-2171.34</v>
      </c>
      <c r="P1084" s="132">
        <v>-4999.71</v>
      </c>
      <c r="Q1084" s="132">
        <v>-9068.26</v>
      </c>
      <c r="R1084" s="127">
        <v>-9068.26</v>
      </c>
    </row>
    <row r="1085" spans="1:18" ht="13.5" thickBot="1" x14ac:dyDescent="0.25">
      <c r="A1085" s="136" t="s">
        <v>379</v>
      </c>
      <c r="B1085" s="134" t="s">
        <v>728</v>
      </c>
      <c r="C1085" s="134" t="s">
        <v>2078</v>
      </c>
      <c r="D1085" s="130">
        <v>-52037.440000000002</v>
      </c>
      <c r="E1085" s="130">
        <v>-52037.440000000002</v>
      </c>
      <c r="F1085" s="130">
        <v>-58687.51</v>
      </c>
      <c r="G1085" s="130">
        <v>-13029.63</v>
      </c>
      <c r="H1085" s="130">
        <v>-18822.79</v>
      </c>
      <c r="I1085" s="130">
        <v>-23546.959999999999</v>
      </c>
      <c r="J1085" s="130">
        <v>-27507.11</v>
      </c>
      <c r="K1085" s="130">
        <v>-29342.93</v>
      </c>
      <c r="L1085" s="130">
        <v>-32080.7</v>
      </c>
      <c r="M1085" s="130">
        <v>-34658.1</v>
      </c>
      <c r="N1085" s="130">
        <v>-37238.71</v>
      </c>
      <c r="O1085" s="130">
        <v>-41341.33</v>
      </c>
      <c r="P1085" s="130">
        <v>-46145.35</v>
      </c>
      <c r="Q1085" s="130">
        <v>-52925.62</v>
      </c>
      <c r="R1085" s="127">
        <v>-52925.62</v>
      </c>
    </row>
    <row r="1086" spans="1:18" ht="13.5" thickBot="1" x14ac:dyDescent="0.25">
      <c r="A1086" s="136" t="s">
        <v>380</v>
      </c>
      <c r="B1086" s="134" t="s">
        <v>727</v>
      </c>
      <c r="C1086" s="134" t="s">
        <v>2078</v>
      </c>
      <c r="D1086" s="132">
        <v>-25603.85</v>
      </c>
      <c r="E1086" s="132">
        <v>-25603.85</v>
      </c>
      <c r="F1086" s="132">
        <v>-28174.34</v>
      </c>
      <c r="G1086" s="132">
        <v>-5057.3900000000003</v>
      </c>
      <c r="H1086" s="132">
        <v>-9522.73</v>
      </c>
      <c r="I1086" s="132">
        <v>-11193.49</v>
      </c>
      <c r="J1086" s="132">
        <v>-12318.92</v>
      </c>
      <c r="K1086" s="132">
        <v>-12333.27</v>
      </c>
      <c r="L1086" s="132">
        <v>-13098.64</v>
      </c>
      <c r="M1086" s="132">
        <v>-13801.28</v>
      </c>
      <c r="N1086" s="132">
        <v>-14655</v>
      </c>
      <c r="O1086" s="132">
        <v>-16183.62</v>
      </c>
      <c r="P1086" s="132">
        <v>-18199.48</v>
      </c>
      <c r="Q1086" s="132">
        <v>-21154.06</v>
      </c>
      <c r="R1086" s="127">
        <v>-21154.06</v>
      </c>
    </row>
    <row r="1087" spans="1:18" ht="13.5" thickBot="1" x14ac:dyDescent="0.25">
      <c r="A1087" s="136" t="s">
        <v>381</v>
      </c>
      <c r="B1087" s="134" t="s">
        <v>726</v>
      </c>
      <c r="C1087" s="134" t="s">
        <v>2078</v>
      </c>
      <c r="D1087" s="130">
        <v>-1307.17</v>
      </c>
      <c r="E1087" s="130">
        <v>-1307.17</v>
      </c>
      <c r="F1087" s="130">
        <v>-1994.9</v>
      </c>
      <c r="G1087" s="130">
        <v>-1285.6099999999999</v>
      </c>
      <c r="H1087" s="130">
        <v>-1984.99</v>
      </c>
      <c r="I1087" s="130">
        <v>-2457.12</v>
      </c>
      <c r="J1087" s="130">
        <v>-796.4</v>
      </c>
      <c r="K1087" s="130">
        <v>-905.09</v>
      </c>
      <c r="L1087" s="130">
        <v>-1094.0999999999999</v>
      </c>
      <c r="M1087" s="130">
        <v>-340.01</v>
      </c>
      <c r="N1087" s="130">
        <v>-515.20000000000005</v>
      </c>
      <c r="O1087" s="130">
        <v>-827.07</v>
      </c>
      <c r="P1087" s="130">
        <v>-739.73</v>
      </c>
      <c r="Q1087" s="130">
        <v>-1387.75</v>
      </c>
      <c r="R1087" s="127">
        <v>-1387.75</v>
      </c>
    </row>
    <row r="1088" spans="1:18" ht="13.5" thickBot="1" x14ac:dyDescent="0.25">
      <c r="A1088" s="136" t="s">
        <v>382</v>
      </c>
      <c r="B1088" s="134" t="s">
        <v>725</v>
      </c>
      <c r="C1088" s="134" t="s">
        <v>2078</v>
      </c>
      <c r="D1088" s="132">
        <v>-21701.72</v>
      </c>
      <c r="E1088" s="132">
        <v>-21701.72</v>
      </c>
      <c r="F1088" s="132">
        <v>-27874.41</v>
      </c>
      <c r="G1088" s="132">
        <v>-11988.14</v>
      </c>
      <c r="H1088" s="132">
        <v>-17385.68</v>
      </c>
      <c r="I1088" s="132">
        <v>-21880.71</v>
      </c>
      <c r="J1088" s="132">
        <v>-25530.01</v>
      </c>
      <c r="K1088" s="132">
        <v>-28040.87</v>
      </c>
      <c r="L1088" s="132">
        <v>-31144.12</v>
      </c>
      <c r="M1088" s="132">
        <v>-5777.08</v>
      </c>
      <c r="N1088" s="132">
        <v>-8720.9</v>
      </c>
      <c r="O1088" s="132">
        <v>-12350.24</v>
      </c>
      <c r="P1088" s="132">
        <v>-16617.46</v>
      </c>
      <c r="Q1088" s="132">
        <v>-22341.1</v>
      </c>
      <c r="R1088" s="127">
        <v>-22341.1</v>
      </c>
    </row>
    <row r="1089" spans="1:18" ht="13.5" thickBot="1" x14ac:dyDescent="0.25">
      <c r="A1089" s="136" t="s">
        <v>383</v>
      </c>
      <c r="B1089" s="134" t="s">
        <v>724</v>
      </c>
      <c r="C1089" s="134" t="s">
        <v>2078</v>
      </c>
      <c r="D1089" s="130">
        <v>-1598.54</v>
      </c>
      <c r="E1089" s="130">
        <v>-1598.54</v>
      </c>
      <c r="F1089" s="130">
        <v>-2812.95</v>
      </c>
      <c r="G1089" s="130">
        <v>-2380.0700000000002</v>
      </c>
      <c r="H1089" s="130">
        <v>-3617.33</v>
      </c>
      <c r="I1089" s="130">
        <v>-4346.8500000000004</v>
      </c>
      <c r="J1089" s="130">
        <v>-1277.76</v>
      </c>
      <c r="K1089" s="130">
        <v>-1389.88</v>
      </c>
      <c r="L1089" s="130">
        <v>-1632.53</v>
      </c>
      <c r="M1089" s="130">
        <v>-464.35</v>
      </c>
      <c r="N1089" s="130">
        <v>-689.94</v>
      </c>
      <c r="O1089" s="130">
        <v>-998.58</v>
      </c>
      <c r="P1089" s="130">
        <v>-983.31</v>
      </c>
      <c r="Q1089" s="130">
        <v>-1965.44</v>
      </c>
      <c r="R1089" s="127">
        <v>-1965.44</v>
      </c>
    </row>
    <row r="1090" spans="1:18" ht="13.5" thickBot="1" x14ac:dyDescent="0.25">
      <c r="A1090" s="136" t="s">
        <v>384</v>
      </c>
      <c r="B1090" s="134" t="s">
        <v>723</v>
      </c>
      <c r="C1090" s="134" t="s">
        <v>2078</v>
      </c>
      <c r="D1090" s="132">
        <v>-66793.210000000006</v>
      </c>
      <c r="E1090" s="132">
        <v>-66793.210000000006</v>
      </c>
      <c r="F1090" s="132">
        <v>-75640.77</v>
      </c>
      <c r="G1090" s="132">
        <v>-16673.68</v>
      </c>
      <c r="H1090" s="132">
        <v>-24133.52</v>
      </c>
      <c r="I1090" s="132">
        <v>-30582.9</v>
      </c>
      <c r="J1090" s="132">
        <v>-35300.47</v>
      </c>
      <c r="K1090" s="132">
        <v>-37745.839999999997</v>
      </c>
      <c r="L1090" s="132">
        <v>-41677.58</v>
      </c>
      <c r="M1090" s="132">
        <v>-45035.4</v>
      </c>
      <c r="N1090" s="132">
        <v>-48601.31</v>
      </c>
      <c r="O1090" s="132">
        <v>-53541.15</v>
      </c>
      <c r="P1090" s="132">
        <v>-59905.7</v>
      </c>
      <c r="Q1090" s="132">
        <v>-68152.63</v>
      </c>
      <c r="R1090" s="127">
        <v>-68152.63</v>
      </c>
    </row>
    <row r="1091" spans="1:18" ht="13.5" thickBot="1" x14ac:dyDescent="0.25">
      <c r="A1091" s="136" t="s">
        <v>385</v>
      </c>
      <c r="B1091" s="134" t="s">
        <v>722</v>
      </c>
      <c r="C1091" s="134" t="s">
        <v>2078</v>
      </c>
      <c r="D1091" s="130">
        <v>-1862.26</v>
      </c>
      <c r="E1091" s="130">
        <v>-1862.26</v>
      </c>
      <c r="F1091" s="130">
        <v>-2145.3000000000002</v>
      </c>
      <c r="G1091" s="130">
        <v>-527.19000000000005</v>
      </c>
      <c r="H1091" s="130">
        <v>-789.64</v>
      </c>
      <c r="I1091" s="130">
        <v>-985.22</v>
      </c>
      <c r="J1091" s="130">
        <v>-1122.8599999999999</v>
      </c>
      <c r="K1091" s="130">
        <v>-1172.93</v>
      </c>
      <c r="L1091" s="130">
        <v>-1245.0899999999999</v>
      </c>
      <c r="M1091" s="130">
        <v>-1305.6400000000001</v>
      </c>
      <c r="N1091" s="130">
        <v>-1370.36</v>
      </c>
      <c r="O1091" s="130">
        <v>-1502.88</v>
      </c>
      <c r="P1091" s="130">
        <v>-1687.91</v>
      </c>
      <c r="Q1091" s="130">
        <v>-1953.78</v>
      </c>
      <c r="R1091" s="127">
        <v>-1953.78</v>
      </c>
    </row>
    <row r="1092" spans="1:18" ht="13.5" thickBot="1" x14ac:dyDescent="0.25">
      <c r="A1092" s="136" t="s">
        <v>386</v>
      </c>
      <c r="B1092" s="134" t="s">
        <v>721</v>
      </c>
      <c r="C1092" s="134" t="s">
        <v>2078</v>
      </c>
      <c r="D1092" s="132">
        <v>-52130.79</v>
      </c>
      <c r="E1092" s="132">
        <v>-52130.79</v>
      </c>
      <c r="F1092" s="132">
        <v>-60451.44</v>
      </c>
      <c r="G1092" s="132">
        <v>-15152.46</v>
      </c>
      <c r="H1092" s="132">
        <v>-22548.34</v>
      </c>
      <c r="I1092" s="132">
        <v>-27440.3</v>
      </c>
      <c r="J1092" s="132">
        <v>-30822.19</v>
      </c>
      <c r="K1092" s="132">
        <v>-32212.01</v>
      </c>
      <c r="L1092" s="132">
        <v>-34502.519999999997</v>
      </c>
      <c r="M1092" s="132">
        <v>-36524.519999999997</v>
      </c>
      <c r="N1092" s="132">
        <v>-38788.35</v>
      </c>
      <c r="O1092" s="132">
        <v>-42200.47</v>
      </c>
      <c r="P1092" s="132">
        <v>-47221.78</v>
      </c>
      <c r="Q1092" s="132">
        <v>-54695.05</v>
      </c>
      <c r="R1092" s="127">
        <v>-54695.05</v>
      </c>
    </row>
    <row r="1093" spans="1:18" ht="13.5" thickBot="1" x14ac:dyDescent="0.25">
      <c r="A1093" s="136" t="s">
        <v>387</v>
      </c>
      <c r="B1093" s="134" t="s">
        <v>720</v>
      </c>
      <c r="C1093" s="134" t="s">
        <v>2078</v>
      </c>
      <c r="D1093" s="130">
        <v>-56971.3</v>
      </c>
      <c r="E1093" s="130">
        <v>-56971.3</v>
      </c>
      <c r="F1093" s="130">
        <v>-66404.639999999999</v>
      </c>
      <c r="G1093" s="130">
        <v>-17681.37</v>
      </c>
      <c r="H1093" s="130">
        <v>-26793.06</v>
      </c>
      <c r="I1093" s="130">
        <v>-33220.959999999999</v>
      </c>
      <c r="J1093" s="130">
        <v>-37909.120000000003</v>
      </c>
      <c r="K1093" s="130">
        <v>-39343.839999999997</v>
      </c>
      <c r="L1093" s="130">
        <v>-41664.68</v>
      </c>
      <c r="M1093" s="130">
        <v>-43911.79</v>
      </c>
      <c r="N1093" s="130">
        <v>-46135.79</v>
      </c>
      <c r="O1093" s="130">
        <v>-48993.7</v>
      </c>
      <c r="P1093" s="130">
        <v>-54766.83</v>
      </c>
      <c r="Q1093" s="130">
        <v>-62259.02</v>
      </c>
      <c r="R1093" s="127">
        <v>-62259.02</v>
      </c>
    </row>
    <row r="1094" spans="1:18" ht="13.5" thickBot="1" x14ac:dyDescent="0.25">
      <c r="A1094" s="136" t="s">
        <v>388</v>
      </c>
      <c r="B1094" s="134" t="s">
        <v>719</v>
      </c>
      <c r="C1094" s="134" t="s">
        <v>2078</v>
      </c>
      <c r="D1094" s="132">
        <v>-21296.94</v>
      </c>
      <c r="E1094" s="132">
        <v>-21296.94</v>
      </c>
      <c r="F1094" s="132">
        <v>-24928.5</v>
      </c>
      <c r="G1094" s="132">
        <v>-6694.73</v>
      </c>
      <c r="H1094" s="132">
        <v>-9487.3700000000008</v>
      </c>
      <c r="I1094" s="132">
        <v>-11478.35</v>
      </c>
      <c r="J1094" s="132">
        <v>-12630.68</v>
      </c>
      <c r="K1094" s="132">
        <v>-13060.3</v>
      </c>
      <c r="L1094" s="132">
        <v>-13857.15</v>
      </c>
      <c r="M1094" s="132">
        <v>-14584.41</v>
      </c>
      <c r="N1094" s="132">
        <v>-15354.31</v>
      </c>
      <c r="O1094" s="132">
        <v>-16739.900000000001</v>
      </c>
      <c r="P1094" s="132">
        <v>-18887.38</v>
      </c>
      <c r="Q1094" s="132">
        <v>-22233.599999999999</v>
      </c>
      <c r="R1094" s="127">
        <v>-22233.599999999999</v>
      </c>
    </row>
    <row r="1095" spans="1:18" ht="13.5" thickBot="1" x14ac:dyDescent="0.25">
      <c r="A1095" s="136" t="s">
        <v>389</v>
      </c>
      <c r="B1095" s="134" t="s">
        <v>718</v>
      </c>
      <c r="C1095" s="134" t="s">
        <v>2078</v>
      </c>
      <c r="D1095" s="130">
        <v>-33050.11</v>
      </c>
      <c r="E1095" s="130">
        <v>-33050.11</v>
      </c>
      <c r="F1095" s="130">
        <v>-50472.82</v>
      </c>
      <c r="G1095" s="130">
        <v>-35905.129999999997</v>
      </c>
      <c r="H1095" s="130">
        <v>-50725.07</v>
      </c>
      <c r="I1095" s="130">
        <v>-60573.83</v>
      </c>
      <c r="J1095" s="130">
        <v>-15540.35</v>
      </c>
      <c r="K1095" s="130">
        <v>-17332.41</v>
      </c>
      <c r="L1095" s="130">
        <v>-21287.32</v>
      </c>
      <c r="M1095" s="130">
        <v>-7706.76</v>
      </c>
      <c r="N1095" s="130">
        <v>-11522.99</v>
      </c>
      <c r="O1095" s="130">
        <v>-19528.900000000001</v>
      </c>
      <c r="P1095" s="130">
        <v>-19936.349999999999</v>
      </c>
      <c r="Q1095" s="130">
        <v>-39314.1</v>
      </c>
      <c r="R1095" s="127">
        <v>-39314.1</v>
      </c>
    </row>
    <row r="1096" spans="1:18" ht="13.5" thickBot="1" x14ac:dyDescent="0.25">
      <c r="A1096" s="136" t="s">
        <v>390</v>
      </c>
      <c r="B1096" s="134" t="s">
        <v>717</v>
      </c>
      <c r="C1096" s="134" t="s">
        <v>2078</v>
      </c>
      <c r="D1096" s="132">
        <v>-10782.91</v>
      </c>
      <c r="E1096" s="132">
        <v>-10782.91</v>
      </c>
      <c r="F1096" s="132">
        <v>-12688.92</v>
      </c>
      <c r="G1096" s="132">
        <v>-3600.35</v>
      </c>
      <c r="H1096" s="132">
        <v>-5368.23</v>
      </c>
      <c r="I1096" s="132">
        <v>-6356.67</v>
      </c>
      <c r="J1096" s="132">
        <v>-7056.77</v>
      </c>
      <c r="K1096" s="132">
        <v>-7158.58</v>
      </c>
      <c r="L1096" s="132">
        <v>-7440.66</v>
      </c>
      <c r="M1096" s="132">
        <v>-7679.33</v>
      </c>
      <c r="N1096" s="132">
        <v>-7926.34</v>
      </c>
      <c r="O1096" s="132">
        <v>-8520.1</v>
      </c>
      <c r="P1096" s="132">
        <v>-9611.34</v>
      </c>
      <c r="Q1096" s="132">
        <v>-11296.87</v>
      </c>
      <c r="R1096" s="127">
        <v>-11296.87</v>
      </c>
    </row>
    <row r="1097" spans="1:18" ht="13.5" thickBot="1" x14ac:dyDescent="0.25">
      <c r="A1097" s="136" t="s">
        <v>391</v>
      </c>
      <c r="B1097" s="134" t="s">
        <v>1546</v>
      </c>
      <c r="C1097" s="134" t="s">
        <v>2078</v>
      </c>
      <c r="D1097" s="130">
        <v>-3432.44</v>
      </c>
      <c r="E1097" s="130">
        <v>-3432.44</v>
      </c>
      <c r="F1097" s="130">
        <v>-5390.14</v>
      </c>
      <c r="G1097" s="130">
        <v>-3644.66</v>
      </c>
      <c r="H1097" s="130">
        <v>-5133.45</v>
      </c>
      <c r="I1097" s="130">
        <v>-6178.37</v>
      </c>
      <c r="J1097" s="130">
        <v>-1688.55</v>
      </c>
      <c r="K1097" s="130">
        <v>-1903.06</v>
      </c>
      <c r="L1097" s="130">
        <v>-2401.38</v>
      </c>
      <c r="M1097" s="130">
        <v>-917.23</v>
      </c>
      <c r="N1097" s="130">
        <v>-1385.67</v>
      </c>
      <c r="O1097" s="130">
        <v>-2257.61</v>
      </c>
      <c r="P1097" s="130">
        <v>-2166.31</v>
      </c>
      <c r="Q1097" s="130">
        <v>-4009.07</v>
      </c>
      <c r="R1097" s="127">
        <v>-4009.07</v>
      </c>
    </row>
    <row r="1098" spans="1:18" ht="13.5" thickBot="1" x14ac:dyDescent="0.25">
      <c r="A1098" s="136" t="s">
        <v>392</v>
      </c>
      <c r="B1098" s="134" t="s">
        <v>716</v>
      </c>
      <c r="C1098" s="134" t="s">
        <v>2078</v>
      </c>
      <c r="D1098" s="132">
        <v>-1855.67</v>
      </c>
      <c r="E1098" s="132">
        <v>-1855.67</v>
      </c>
      <c r="F1098" s="132">
        <v>-2697.53</v>
      </c>
      <c r="G1098" s="132">
        <v>-1636.03</v>
      </c>
      <c r="H1098" s="132">
        <v>-2282.08</v>
      </c>
      <c r="I1098" s="132">
        <v>-2714.48</v>
      </c>
      <c r="J1098" s="132">
        <v>-2920.54</v>
      </c>
      <c r="K1098" s="132">
        <v>-2953.81</v>
      </c>
      <c r="L1098" s="132">
        <v>-3092.79</v>
      </c>
      <c r="M1098" s="132">
        <v>-261.26</v>
      </c>
      <c r="N1098" s="132">
        <v>-393.42</v>
      </c>
      <c r="O1098" s="132">
        <v>-790.22</v>
      </c>
      <c r="P1098" s="132">
        <v>-1338.51</v>
      </c>
      <c r="Q1098" s="132">
        <v>-2223.16</v>
      </c>
      <c r="R1098" s="127">
        <v>-2223.16</v>
      </c>
    </row>
    <row r="1099" spans="1:18" ht="13.5" thickBot="1" x14ac:dyDescent="0.25">
      <c r="A1099" s="136" t="s">
        <v>393</v>
      </c>
      <c r="B1099" s="134" t="s">
        <v>715</v>
      </c>
      <c r="C1099" s="134" t="s">
        <v>2078</v>
      </c>
      <c r="D1099" s="130">
        <v>-25750.58</v>
      </c>
      <c r="E1099" s="130">
        <v>-25750.58</v>
      </c>
      <c r="F1099" s="130">
        <v>-20110.46</v>
      </c>
      <c r="G1099" s="130">
        <v>-38806.550000000003</v>
      </c>
      <c r="H1099" s="130">
        <v>-58367.47</v>
      </c>
      <c r="I1099" s="130">
        <v>-13809.86</v>
      </c>
      <c r="J1099" s="130">
        <v>-23792.92</v>
      </c>
      <c r="K1099" s="130">
        <v>-28800.16</v>
      </c>
      <c r="L1099" s="130">
        <v>-1903.72</v>
      </c>
      <c r="M1099" s="130">
        <v>-6763.13</v>
      </c>
      <c r="N1099" s="130">
        <v>-10484.82</v>
      </c>
      <c r="O1099" s="130">
        <v>-5202.25</v>
      </c>
      <c r="P1099" s="130">
        <v>-15111.17</v>
      </c>
      <c r="Q1099" s="130">
        <v>-29706.17</v>
      </c>
      <c r="R1099" s="127">
        <v>-29706.17</v>
      </c>
    </row>
    <row r="1100" spans="1:18" ht="13.5" thickBot="1" x14ac:dyDescent="0.25">
      <c r="A1100" s="136" t="s">
        <v>394</v>
      </c>
      <c r="B1100" s="134" t="s">
        <v>714</v>
      </c>
      <c r="C1100" s="134" t="s">
        <v>2078</v>
      </c>
      <c r="D1100" s="132">
        <v>-100.43</v>
      </c>
      <c r="E1100" s="132">
        <v>-100.43</v>
      </c>
      <c r="F1100" s="132">
        <v>-114.79</v>
      </c>
      <c r="G1100" s="132">
        <v>-27.17</v>
      </c>
      <c r="H1100" s="132">
        <v>-37.72</v>
      </c>
      <c r="I1100" s="132">
        <v>-46.83</v>
      </c>
      <c r="J1100" s="132">
        <v>-51.43</v>
      </c>
      <c r="K1100" s="132">
        <v>-52.69</v>
      </c>
      <c r="L1100" s="132">
        <v>-55.88</v>
      </c>
      <c r="M1100" s="132">
        <v>-58.82</v>
      </c>
      <c r="N1100" s="132">
        <v>-62</v>
      </c>
      <c r="O1100" s="132">
        <v>-68.78</v>
      </c>
      <c r="P1100" s="132">
        <v>-78.31</v>
      </c>
      <c r="Q1100" s="132">
        <v>-92.72</v>
      </c>
      <c r="R1100" s="127">
        <v>-92.72</v>
      </c>
    </row>
    <row r="1101" spans="1:18" ht="13.5" thickBot="1" x14ac:dyDescent="0.25">
      <c r="A1101" s="136" t="s">
        <v>395</v>
      </c>
      <c r="B1101" s="134" t="s">
        <v>1547</v>
      </c>
      <c r="C1101" s="134" t="s">
        <v>2078</v>
      </c>
      <c r="D1101" s="130">
        <v>-775.16</v>
      </c>
      <c r="E1101" s="130">
        <v>-775.16</v>
      </c>
      <c r="F1101" s="130">
        <v>-1233.3</v>
      </c>
      <c r="G1101" s="130">
        <v>-851.16</v>
      </c>
      <c r="H1101" s="130">
        <v>-1270.8499999999999</v>
      </c>
      <c r="I1101" s="130">
        <v>-1604.87</v>
      </c>
      <c r="J1101" s="130">
        <v>-1825.91</v>
      </c>
      <c r="K1101" s="130">
        <v>-1940.15</v>
      </c>
      <c r="L1101" s="130">
        <v>-1971.18</v>
      </c>
      <c r="M1101" s="130">
        <v>-118.1</v>
      </c>
      <c r="N1101" s="130">
        <v>-197.59</v>
      </c>
      <c r="O1101" s="130">
        <v>-314.64</v>
      </c>
      <c r="P1101" s="130">
        <v>-558.20000000000005</v>
      </c>
      <c r="Q1101" s="130">
        <v>-945.27</v>
      </c>
      <c r="R1101" s="127">
        <v>-945.27</v>
      </c>
    </row>
    <row r="1102" spans="1:18" ht="13.5" thickBot="1" x14ac:dyDescent="0.25">
      <c r="A1102" s="136" t="s">
        <v>396</v>
      </c>
      <c r="B1102" s="134" t="s">
        <v>713</v>
      </c>
      <c r="C1102" s="134" t="s">
        <v>2078</v>
      </c>
      <c r="D1102" s="132">
        <v>-1070.25</v>
      </c>
      <c r="E1102" s="132">
        <v>-1070.25</v>
      </c>
      <c r="F1102" s="132">
        <v>-1088.21</v>
      </c>
      <c r="G1102" s="132">
        <v>-1021.96</v>
      </c>
      <c r="H1102" s="132">
        <v>-1230.05</v>
      </c>
      <c r="I1102" s="132">
        <v>-654.46</v>
      </c>
      <c r="J1102" s="132">
        <v>-457.12</v>
      </c>
      <c r="K1102" s="132">
        <v>-106.03</v>
      </c>
      <c r="L1102" s="132">
        <v>-233.47</v>
      </c>
      <c r="M1102" s="132">
        <v>-226.97</v>
      </c>
      <c r="N1102" s="132">
        <v>-242.69</v>
      </c>
      <c r="O1102" s="132">
        <v>-374.99</v>
      </c>
      <c r="P1102" s="132">
        <v>-629.17999999999995</v>
      </c>
      <c r="Q1102" s="132">
        <v>-1066.0899999999999</v>
      </c>
      <c r="R1102" s="127">
        <v>-1066.0899999999999</v>
      </c>
    </row>
    <row r="1103" spans="1:18" ht="13.5" thickBot="1" x14ac:dyDescent="0.25">
      <c r="A1103" s="136" t="s">
        <v>397</v>
      </c>
      <c r="B1103" s="134" t="s">
        <v>1548</v>
      </c>
      <c r="C1103" s="134" t="s">
        <v>2078</v>
      </c>
      <c r="D1103" s="130">
        <v>-11488.25</v>
      </c>
      <c r="E1103" s="130">
        <v>-11488.25</v>
      </c>
      <c r="F1103" s="130">
        <v>-13013.67</v>
      </c>
      <c r="G1103" s="130">
        <v>-2847.26</v>
      </c>
      <c r="H1103" s="130">
        <v>-4101.18</v>
      </c>
      <c r="I1103" s="130">
        <v>-5167.78</v>
      </c>
      <c r="J1103" s="130">
        <v>-5969.66</v>
      </c>
      <c r="K1103" s="130">
        <v>-6441.9</v>
      </c>
      <c r="L1103" s="130">
        <v>-7053.84</v>
      </c>
      <c r="M1103" s="130">
        <v>-7641.08</v>
      </c>
      <c r="N1103" s="130">
        <v>-8211.81</v>
      </c>
      <c r="O1103" s="130">
        <v>-9014.9</v>
      </c>
      <c r="P1103" s="130">
        <v>-10084.459999999999</v>
      </c>
      <c r="Q1103" s="130">
        <v>-11488.08</v>
      </c>
      <c r="R1103" s="127">
        <v>-11488.08</v>
      </c>
    </row>
    <row r="1104" spans="1:18" ht="13.5" thickBot="1" x14ac:dyDescent="0.25">
      <c r="A1104" s="136" t="s">
        <v>398</v>
      </c>
      <c r="B1104" s="134" t="s">
        <v>712</v>
      </c>
      <c r="C1104" s="134" t="s">
        <v>2078</v>
      </c>
      <c r="D1104" s="132">
        <v>-15717.6</v>
      </c>
      <c r="E1104" s="132">
        <v>-15717.6</v>
      </c>
      <c r="F1104" s="132">
        <v>-18278.13</v>
      </c>
      <c r="G1104" s="132">
        <v>-5335.83</v>
      </c>
      <c r="H1104" s="132">
        <v>-7593.57</v>
      </c>
      <c r="I1104" s="132">
        <v>-9233.69</v>
      </c>
      <c r="J1104" s="132">
        <v>-10313.379999999999</v>
      </c>
      <c r="K1104" s="132">
        <v>-11036.79</v>
      </c>
      <c r="L1104" s="132">
        <v>-11986.86</v>
      </c>
      <c r="M1104" s="132">
        <v>-12917.5</v>
      </c>
      <c r="N1104" s="132">
        <v>-13858.32</v>
      </c>
      <c r="O1104" s="132">
        <v>-15141.84</v>
      </c>
      <c r="P1104" s="132">
        <v>-16864.37</v>
      </c>
      <c r="Q1104" s="132">
        <v>-19584.02</v>
      </c>
      <c r="R1104" s="127">
        <v>-19584.02</v>
      </c>
    </row>
    <row r="1105" spans="1:18" ht="13.5" thickBot="1" x14ac:dyDescent="0.25">
      <c r="A1105" s="136" t="s">
        <v>399</v>
      </c>
      <c r="B1105" s="134" t="s">
        <v>1549</v>
      </c>
      <c r="C1105" s="134" t="s">
        <v>2078</v>
      </c>
      <c r="D1105" s="130">
        <v>-2655</v>
      </c>
      <c r="E1105" s="130">
        <v>-2655</v>
      </c>
      <c r="F1105" s="130">
        <v>-3107.54</v>
      </c>
      <c r="G1105" s="130">
        <v>-903.22</v>
      </c>
      <c r="H1105" s="130">
        <v>-1246.67</v>
      </c>
      <c r="I1105" s="130">
        <v>-1490.03</v>
      </c>
      <c r="J1105" s="130">
        <v>-1647.43</v>
      </c>
      <c r="K1105" s="130">
        <v>-1671.22</v>
      </c>
      <c r="L1105" s="130">
        <v>-1773.73</v>
      </c>
      <c r="M1105" s="130">
        <v>-1860.41</v>
      </c>
      <c r="N1105" s="130">
        <v>-1969.77</v>
      </c>
      <c r="O1105" s="130">
        <v>-2242.81</v>
      </c>
      <c r="P1105" s="130">
        <v>-2649.33</v>
      </c>
      <c r="Q1105" s="130">
        <v>-3238.88</v>
      </c>
      <c r="R1105" s="127">
        <v>-3238.88</v>
      </c>
    </row>
    <row r="1106" spans="1:18" ht="13.5" thickBot="1" x14ac:dyDescent="0.25">
      <c r="A1106" s="136" t="s">
        <v>400</v>
      </c>
      <c r="B1106" s="134" t="s">
        <v>711</v>
      </c>
      <c r="C1106" s="134" t="s">
        <v>2078</v>
      </c>
      <c r="D1106" s="132">
        <v>-27448.86</v>
      </c>
      <c r="E1106" s="132">
        <v>-27448.86</v>
      </c>
      <c r="F1106" s="132">
        <v>-48658.89</v>
      </c>
      <c r="G1106" s="132">
        <v>-39233.69</v>
      </c>
      <c r="H1106" s="132">
        <v>-60467.79</v>
      </c>
      <c r="I1106" s="132">
        <v>-73795.75</v>
      </c>
      <c r="J1106" s="132">
        <v>-23275.56</v>
      </c>
      <c r="K1106" s="132">
        <v>-28492.77</v>
      </c>
      <c r="L1106" s="132">
        <v>-31002.65</v>
      </c>
      <c r="M1106" s="132">
        <v>-6917.31</v>
      </c>
      <c r="N1106" s="132">
        <v>-11232.12</v>
      </c>
      <c r="O1106" s="132">
        <v>-16814.36</v>
      </c>
      <c r="P1106" s="132">
        <v>-16062.45</v>
      </c>
      <c r="Q1106" s="132">
        <v>-33624.74</v>
      </c>
      <c r="R1106" s="127">
        <v>-33624.74</v>
      </c>
    </row>
    <row r="1107" spans="1:18" ht="13.5" thickBot="1" x14ac:dyDescent="0.25">
      <c r="A1107" s="136" t="s">
        <v>403</v>
      </c>
      <c r="B1107" s="134" t="s">
        <v>710</v>
      </c>
      <c r="C1107" s="134" t="s">
        <v>2078</v>
      </c>
      <c r="D1107" s="130">
        <v>-1972.91</v>
      </c>
      <c r="E1107" s="130">
        <v>-1972.91</v>
      </c>
      <c r="F1107" s="130">
        <v>-3397.6</v>
      </c>
      <c r="G1107" s="130">
        <v>-2607.42</v>
      </c>
      <c r="H1107" s="130">
        <v>-3912.91</v>
      </c>
      <c r="I1107" s="130">
        <v>-4893.49</v>
      </c>
      <c r="J1107" s="130">
        <v>-1765.25</v>
      </c>
      <c r="K1107" s="130">
        <v>-2171.02</v>
      </c>
      <c r="L1107" s="130">
        <v>-2314.4</v>
      </c>
      <c r="M1107" s="130">
        <v>-431.11</v>
      </c>
      <c r="N1107" s="130">
        <v>-715</v>
      </c>
      <c r="O1107" s="130">
        <v>-1133.55</v>
      </c>
      <c r="P1107" s="130">
        <v>-1203.21</v>
      </c>
      <c r="Q1107" s="130">
        <v>-2453.21</v>
      </c>
      <c r="R1107" s="127">
        <v>-2453.21</v>
      </c>
    </row>
    <row r="1108" spans="1:18" ht="13.5" thickBot="1" x14ac:dyDescent="0.25">
      <c r="A1108" s="136" t="s">
        <v>404</v>
      </c>
      <c r="B1108" s="134" t="s">
        <v>709</v>
      </c>
      <c r="C1108" s="134" t="s">
        <v>2078</v>
      </c>
      <c r="D1108" s="132">
        <v>-13506.31</v>
      </c>
      <c r="E1108" s="132">
        <v>-13506.31</v>
      </c>
      <c r="F1108" s="132">
        <v>-17967.490000000002</v>
      </c>
      <c r="G1108" s="132">
        <v>-8405.81</v>
      </c>
      <c r="H1108" s="132">
        <v>-12373.5</v>
      </c>
      <c r="I1108" s="132">
        <v>-15789.88</v>
      </c>
      <c r="J1108" s="132">
        <v>-18324.439999999999</v>
      </c>
      <c r="K1108" s="132">
        <v>-19403.11</v>
      </c>
      <c r="L1108" s="132">
        <v>-21117.84</v>
      </c>
      <c r="M1108" s="132">
        <v>-3201.29</v>
      </c>
      <c r="N1108" s="132">
        <v>-4691.26</v>
      </c>
      <c r="O1108" s="132">
        <v>-6844.61</v>
      </c>
      <c r="P1108" s="132">
        <v>-9758.91</v>
      </c>
      <c r="Q1108" s="132">
        <v>-13729.74</v>
      </c>
      <c r="R1108" s="127">
        <v>-13729.74</v>
      </c>
    </row>
    <row r="1109" spans="1:18" ht="13.5" thickBot="1" x14ac:dyDescent="0.25">
      <c r="A1109" s="136" t="s">
        <v>405</v>
      </c>
      <c r="B1109" s="134" t="s">
        <v>708</v>
      </c>
      <c r="C1109" s="134" t="s">
        <v>2078</v>
      </c>
      <c r="D1109" s="130">
        <v>-17026.580000000002</v>
      </c>
      <c r="E1109" s="130">
        <v>-17026.580000000002</v>
      </c>
      <c r="F1109" s="130">
        <v>-19178.91</v>
      </c>
      <c r="G1109" s="130">
        <v>-4030.42</v>
      </c>
      <c r="H1109" s="130">
        <v>-6135.79</v>
      </c>
      <c r="I1109" s="130">
        <v>-7760.86</v>
      </c>
      <c r="J1109" s="130">
        <v>-9227.08</v>
      </c>
      <c r="K1109" s="130">
        <v>-9917.67</v>
      </c>
      <c r="L1109" s="130">
        <v>-10885.77</v>
      </c>
      <c r="M1109" s="130">
        <v>-11669.27</v>
      </c>
      <c r="N1109" s="130">
        <v>-12488.23</v>
      </c>
      <c r="O1109" s="130">
        <v>-13678.69</v>
      </c>
      <c r="P1109" s="130">
        <v>-15237.96</v>
      </c>
      <c r="Q1109" s="130">
        <v>-17273.740000000002</v>
      </c>
      <c r="R1109" s="127">
        <v>-17273.740000000002</v>
      </c>
    </row>
    <row r="1110" spans="1:18" ht="13.5" thickBot="1" x14ac:dyDescent="0.25">
      <c r="A1110" s="136" t="s">
        <v>406</v>
      </c>
      <c r="B1110" s="134" t="s">
        <v>707</v>
      </c>
      <c r="C1110" s="134" t="s">
        <v>2078</v>
      </c>
      <c r="D1110" s="132">
        <v>-4866.1899999999996</v>
      </c>
      <c r="E1110" s="132">
        <v>-4866.1899999999996</v>
      </c>
      <c r="F1110" s="132">
        <v>-5514.31</v>
      </c>
      <c r="G1110" s="132">
        <v>-1213.57</v>
      </c>
      <c r="H1110" s="132">
        <v>-1787.84</v>
      </c>
      <c r="I1110" s="132">
        <v>-2336.7600000000002</v>
      </c>
      <c r="J1110" s="132">
        <v>-2772.98</v>
      </c>
      <c r="K1110" s="132">
        <v>-2938.5</v>
      </c>
      <c r="L1110" s="132">
        <v>-3286.48</v>
      </c>
      <c r="M1110" s="132">
        <v>-3587.22</v>
      </c>
      <c r="N1110" s="132">
        <v>-3916.53</v>
      </c>
      <c r="O1110" s="132">
        <v>-4295.6000000000004</v>
      </c>
      <c r="P1110" s="132">
        <v>-4723.3599999999997</v>
      </c>
      <c r="Q1110" s="132">
        <v>-5335.2</v>
      </c>
      <c r="R1110" s="127">
        <v>-5335.2</v>
      </c>
    </row>
    <row r="1111" spans="1:18" ht="13.5" thickBot="1" x14ac:dyDescent="0.25">
      <c r="A1111" s="136" t="s">
        <v>407</v>
      </c>
      <c r="B1111" s="134" t="s">
        <v>706</v>
      </c>
      <c r="C1111" s="134" t="s">
        <v>2078</v>
      </c>
      <c r="D1111" s="130">
        <v>-9103.34</v>
      </c>
      <c r="E1111" s="130">
        <v>-9103.34</v>
      </c>
      <c r="F1111" s="130">
        <v>-10322.75</v>
      </c>
      <c r="G1111" s="130">
        <v>-2373</v>
      </c>
      <c r="H1111" s="130">
        <v>-3464.21</v>
      </c>
      <c r="I1111" s="130">
        <v>-4303.57</v>
      </c>
      <c r="J1111" s="130">
        <v>-4838.46</v>
      </c>
      <c r="K1111" s="130">
        <v>-5054.5600000000004</v>
      </c>
      <c r="L1111" s="130">
        <v>-5448.93</v>
      </c>
      <c r="M1111" s="130">
        <v>-5779.68</v>
      </c>
      <c r="N1111" s="130">
        <v>-6104.27</v>
      </c>
      <c r="O1111" s="130">
        <v>-6631.37</v>
      </c>
      <c r="P1111" s="130">
        <v>-7423.37</v>
      </c>
      <c r="Q1111" s="130">
        <v>-8667.5400000000009</v>
      </c>
      <c r="R1111" s="127">
        <v>-8667.5400000000009</v>
      </c>
    </row>
    <row r="1112" spans="1:18" ht="13.5" thickBot="1" x14ac:dyDescent="0.25">
      <c r="A1112" s="136" t="s">
        <v>408</v>
      </c>
      <c r="B1112" s="134" t="s">
        <v>705</v>
      </c>
      <c r="C1112" s="134" t="s">
        <v>2078</v>
      </c>
      <c r="D1112" s="132">
        <v>0</v>
      </c>
      <c r="E1112" s="132">
        <v>0</v>
      </c>
      <c r="F1112" s="132">
        <v>0</v>
      </c>
      <c r="G1112" s="132">
        <v>0</v>
      </c>
      <c r="H1112" s="132">
        <v>0</v>
      </c>
      <c r="I1112" s="132">
        <v>0</v>
      </c>
      <c r="J1112" s="132">
        <v>0</v>
      </c>
      <c r="K1112" s="132">
        <v>0</v>
      </c>
      <c r="L1112" s="132">
        <v>0</v>
      </c>
      <c r="M1112" s="132">
        <v>0</v>
      </c>
      <c r="N1112" s="132">
        <v>0</v>
      </c>
      <c r="O1112" s="132">
        <v>0</v>
      </c>
      <c r="P1112" s="132">
        <v>0</v>
      </c>
      <c r="Q1112" s="132">
        <v>0</v>
      </c>
      <c r="R1112" s="127">
        <v>0</v>
      </c>
    </row>
    <row r="1113" spans="1:18" ht="13.5" thickBot="1" x14ac:dyDescent="0.25">
      <c r="A1113" s="136" t="s">
        <v>450</v>
      </c>
      <c r="B1113" s="134" t="s">
        <v>704</v>
      </c>
      <c r="C1113" s="134" t="s">
        <v>2078</v>
      </c>
      <c r="D1113" s="130">
        <v>-425774.18</v>
      </c>
      <c r="E1113" s="130">
        <v>-425774.18</v>
      </c>
      <c r="F1113" s="130">
        <v>-235885.57</v>
      </c>
      <c r="G1113" s="130">
        <v>-470811.98</v>
      </c>
      <c r="H1113" s="130">
        <v>-731220.72</v>
      </c>
      <c r="I1113" s="130">
        <v>-133554.75</v>
      </c>
      <c r="J1113" s="130">
        <v>-235702.01</v>
      </c>
      <c r="K1113" s="130">
        <v>-313629.19</v>
      </c>
      <c r="L1113" s="130">
        <v>-72770.48</v>
      </c>
      <c r="M1113" s="130">
        <v>-134022.89000000001</v>
      </c>
      <c r="N1113" s="130">
        <v>-200251.89</v>
      </c>
      <c r="O1113" s="130">
        <v>-103573.31</v>
      </c>
      <c r="P1113" s="130">
        <v>-266259.17</v>
      </c>
      <c r="Q1113" s="130">
        <v>-504457.53</v>
      </c>
      <c r="R1113" s="127">
        <v>-504457.53</v>
      </c>
    </row>
    <row r="1114" spans="1:18" ht="13.5" thickBot="1" x14ac:dyDescent="0.25">
      <c r="A1114" s="136" t="s">
        <v>451</v>
      </c>
      <c r="B1114" s="134" t="s">
        <v>703</v>
      </c>
      <c r="C1114" s="134" t="s">
        <v>2078</v>
      </c>
      <c r="D1114" s="132">
        <v>-25654.799999999999</v>
      </c>
      <c r="E1114" s="132">
        <v>-25654.799999999999</v>
      </c>
      <c r="F1114" s="132">
        <v>-15240.79</v>
      </c>
      <c r="G1114" s="132">
        <v>-38317.230000000003</v>
      </c>
      <c r="H1114" s="132">
        <v>-59852.97</v>
      </c>
      <c r="I1114" s="132">
        <v>-11603</v>
      </c>
      <c r="J1114" s="132">
        <v>-18715.060000000001</v>
      </c>
      <c r="K1114" s="132">
        <v>-24947.09</v>
      </c>
      <c r="L1114" s="132">
        <v>-5254.94</v>
      </c>
      <c r="M1114" s="132">
        <v>-10003.94</v>
      </c>
      <c r="N1114" s="132">
        <v>-14959.18</v>
      </c>
      <c r="O1114" s="132">
        <v>-8952.41</v>
      </c>
      <c r="P1114" s="132">
        <v>-23931.119999999999</v>
      </c>
      <c r="Q1114" s="132">
        <v>-46205.72</v>
      </c>
      <c r="R1114" s="127">
        <v>-46205.72</v>
      </c>
    </row>
    <row r="1115" spans="1:18" ht="13.5" thickBot="1" x14ac:dyDescent="0.25">
      <c r="A1115" s="136" t="s">
        <v>452</v>
      </c>
      <c r="B1115" s="134" t="s">
        <v>702</v>
      </c>
      <c r="C1115" s="134" t="s">
        <v>2078</v>
      </c>
      <c r="D1115" s="130">
        <v>-43159.67</v>
      </c>
      <c r="E1115" s="130">
        <v>-43159.67</v>
      </c>
      <c r="F1115" s="130">
        <v>-25438.78</v>
      </c>
      <c r="G1115" s="130">
        <v>-50214.18</v>
      </c>
      <c r="H1115" s="130">
        <v>-77139.179999999993</v>
      </c>
      <c r="I1115" s="130">
        <v>-12406.99</v>
      </c>
      <c r="J1115" s="130">
        <v>-20269.64</v>
      </c>
      <c r="K1115" s="130">
        <v>-27075.35</v>
      </c>
      <c r="L1115" s="130">
        <v>-5957.49</v>
      </c>
      <c r="M1115" s="130">
        <v>-10869.32</v>
      </c>
      <c r="N1115" s="130">
        <v>-16150.01</v>
      </c>
      <c r="O1115" s="130">
        <v>-9936.2999999999993</v>
      </c>
      <c r="P1115" s="130">
        <v>-26501.62</v>
      </c>
      <c r="Q1115" s="130">
        <v>-52480.7</v>
      </c>
      <c r="R1115" s="127">
        <v>-52480.7</v>
      </c>
    </row>
    <row r="1116" spans="1:18" ht="13.5" thickBot="1" x14ac:dyDescent="0.25">
      <c r="A1116" s="136" t="s">
        <v>453</v>
      </c>
      <c r="B1116" s="134" t="s">
        <v>701</v>
      </c>
      <c r="C1116" s="134" t="s">
        <v>2078</v>
      </c>
      <c r="D1116" s="132">
        <v>-2936.04</v>
      </c>
      <c r="E1116" s="132">
        <v>-2936.04</v>
      </c>
      <c r="F1116" s="132">
        <v>-1884.29</v>
      </c>
      <c r="G1116" s="132">
        <v>-3810.84</v>
      </c>
      <c r="H1116" s="132">
        <v>-5696.83</v>
      </c>
      <c r="I1116" s="132">
        <v>-854.35</v>
      </c>
      <c r="J1116" s="132">
        <v>-1398.62</v>
      </c>
      <c r="K1116" s="132">
        <v>-1847.87</v>
      </c>
      <c r="L1116" s="132">
        <v>-473.4</v>
      </c>
      <c r="M1116" s="132">
        <v>-893.54</v>
      </c>
      <c r="N1116" s="132">
        <v>-1386.88</v>
      </c>
      <c r="O1116" s="132">
        <v>-999.22</v>
      </c>
      <c r="P1116" s="132">
        <v>-2493.39</v>
      </c>
      <c r="Q1116" s="132">
        <v>-4724.78</v>
      </c>
      <c r="R1116" s="127">
        <v>-4724.78</v>
      </c>
    </row>
    <row r="1117" spans="1:18" ht="13.5" thickBot="1" x14ac:dyDescent="0.25">
      <c r="A1117" s="136" t="s">
        <v>454</v>
      </c>
      <c r="B1117" s="134" t="s">
        <v>700</v>
      </c>
      <c r="C1117" s="134" t="s">
        <v>2078</v>
      </c>
      <c r="D1117" s="130">
        <v>-32389.34</v>
      </c>
      <c r="E1117" s="130">
        <v>-32389.34</v>
      </c>
      <c r="F1117" s="130">
        <v>-37560.400000000001</v>
      </c>
      <c r="G1117" s="130">
        <v>-10350.799999999999</v>
      </c>
      <c r="H1117" s="130">
        <v>-15278.01</v>
      </c>
      <c r="I1117" s="130">
        <v>-17601.150000000001</v>
      </c>
      <c r="J1117" s="130">
        <v>-19569</v>
      </c>
      <c r="K1117" s="130">
        <v>-20909.14</v>
      </c>
      <c r="L1117" s="130">
        <v>-22168.46</v>
      </c>
      <c r="M1117" s="130">
        <v>-23236.33</v>
      </c>
      <c r="N1117" s="130">
        <v>-24451.279999999999</v>
      </c>
      <c r="O1117" s="130">
        <v>-26796.53</v>
      </c>
      <c r="P1117" s="130">
        <v>-30536.19</v>
      </c>
      <c r="Q1117" s="130">
        <v>-36199.040000000001</v>
      </c>
      <c r="R1117" s="127">
        <v>-36199.040000000001</v>
      </c>
    </row>
    <row r="1118" spans="1:18" ht="13.5" thickBot="1" x14ac:dyDescent="0.25">
      <c r="A1118" s="136" t="s">
        <v>455</v>
      </c>
      <c r="B1118" s="134" t="s">
        <v>699</v>
      </c>
      <c r="C1118" s="134" t="s">
        <v>2078</v>
      </c>
      <c r="D1118" s="132">
        <v>-173660.04</v>
      </c>
      <c r="E1118" s="132">
        <v>-173660.04</v>
      </c>
      <c r="F1118" s="132">
        <v>-199014.84</v>
      </c>
      <c r="G1118" s="132">
        <v>-52630.55</v>
      </c>
      <c r="H1118" s="132">
        <v>-72800.69</v>
      </c>
      <c r="I1118" s="132">
        <v>-85681.98</v>
      </c>
      <c r="J1118" s="132">
        <v>-95122.880000000005</v>
      </c>
      <c r="K1118" s="132">
        <v>-102107.74</v>
      </c>
      <c r="L1118" s="132">
        <v>-108916.94</v>
      </c>
      <c r="M1118" s="132">
        <v>-114933.21</v>
      </c>
      <c r="N1118" s="132">
        <v>-121688.95</v>
      </c>
      <c r="O1118" s="132">
        <v>-135223.49</v>
      </c>
      <c r="P1118" s="132">
        <v>-157858.78</v>
      </c>
      <c r="Q1118" s="132">
        <v>-188554.09</v>
      </c>
      <c r="R1118" s="127">
        <v>-188554.09</v>
      </c>
    </row>
    <row r="1119" spans="1:18" ht="13.5" thickBot="1" x14ac:dyDescent="0.25">
      <c r="A1119" s="136" t="s">
        <v>456</v>
      </c>
      <c r="B1119" s="134" t="s">
        <v>698</v>
      </c>
      <c r="C1119" s="134" t="s">
        <v>2078</v>
      </c>
      <c r="D1119" s="130">
        <v>-23184.22</v>
      </c>
      <c r="E1119" s="130">
        <v>-23184.22</v>
      </c>
      <c r="F1119" s="130">
        <v>-15736.32</v>
      </c>
      <c r="G1119" s="130">
        <v>-31399.42</v>
      </c>
      <c r="H1119" s="130">
        <v>-49879.5</v>
      </c>
      <c r="I1119" s="130">
        <v>-12479.83</v>
      </c>
      <c r="J1119" s="130">
        <v>-20731.71</v>
      </c>
      <c r="K1119" s="130">
        <v>-25975.360000000001</v>
      </c>
      <c r="L1119" s="130">
        <v>-4392.3100000000004</v>
      </c>
      <c r="M1119" s="130">
        <v>-9378.5400000000009</v>
      </c>
      <c r="N1119" s="130">
        <v>-12545.82</v>
      </c>
      <c r="O1119" s="130">
        <v>-4632.03</v>
      </c>
      <c r="P1119" s="130">
        <v>-14163.4</v>
      </c>
      <c r="Q1119" s="130">
        <v>-28097.01</v>
      </c>
      <c r="R1119" s="127">
        <v>-28097.01</v>
      </c>
    </row>
    <row r="1120" spans="1:18" ht="13.5" thickBot="1" x14ac:dyDescent="0.25">
      <c r="A1120" s="136" t="s">
        <v>457</v>
      </c>
      <c r="B1120" s="134" t="s">
        <v>697</v>
      </c>
      <c r="C1120" s="134" t="s">
        <v>2078</v>
      </c>
      <c r="D1120" s="132">
        <v>-7470.25</v>
      </c>
      <c r="E1120" s="132">
        <v>-7470.25</v>
      </c>
      <c r="F1120" s="132">
        <v>-8591.4699999999993</v>
      </c>
      <c r="G1120" s="132">
        <v>-2253.17</v>
      </c>
      <c r="H1120" s="132">
        <v>-3349.69</v>
      </c>
      <c r="I1120" s="132">
        <v>-3924.62</v>
      </c>
      <c r="J1120" s="132">
        <v>-4283.6099999999997</v>
      </c>
      <c r="K1120" s="132">
        <v>-4567.6099999999997</v>
      </c>
      <c r="L1120" s="132">
        <v>-4844.71</v>
      </c>
      <c r="M1120" s="132">
        <v>-5080.5</v>
      </c>
      <c r="N1120" s="132">
        <v>-5342.86</v>
      </c>
      <c r="O1120" s="132">
        <v>-5870.52</v>
      </c>
      <c r="P1120" s="132">
        <v>-6704.46</v>
      </c>
      <c r="Q1120" s="132">
        <v>-7989.1</v>
      </c>
      <c r="R1120" s="127">
        <v>-7989.1</v>
      </c>
    </row>
    <row r="1121" spans="1:18" ht="13.5" thickBot="1" x14ac:dyDescent="0.25">
      <c r="A1121" s="136" t="s">
        <v>2055</v>
      </c>
      <c r="B1121" s="134" t="s">
        <v>2056</v>
      </c>
      <c r="C1121" s="134" t="s">
        <v>2078</v>
      </c>
      <c r="D1121" s="130">
        <v>-8409.2800000000007</v>
      </c>
      <c r="E1121" s="130">
        <v>-8409.2800000000007</v>
      </c>
      <c r="F1121" s="130">
        <v>-5691.03</v>
      </c>
      <c r="G1121" s="130">
        <v>-11042.14</v>
      </c>
      <c r="H1121" s="130">
        <v>-17239.09</v>
      </c>
      <c r="I1121" s="130">
        <v>-4343.4799999999996</v>
      </c>
      <c r="J1121" s="130">
        <v>-7087.8</v>
      </c>
      <c r="K1121" s="130">
        <v>-8962.5400000000009</v>
      </c>
      <c r="L1121" s="130">
        <v>-1515.02</v>
      </c>
      <c r="M1121" s="130">
        <v>-3026.52</v>
      </c>
      <c r="N1121" s="130">
        <v>-4293.34</v>
      </c>
      <c r="O1121" s="130">
        <v>-1722.29</v>
      </c>
      <c r="P1121" s="130">
        <v>-4905.91</v>
      </c>
      <c r="Q1121" s="130">
        <v>-9434</v>
      </c>
      <c r="R1121" s="127">
        <v>-9434</v>
      </c>
    </row>
    <row r="1122" spans="1:18" ht="13.5" thickBot="1" x14ac:dyDescent="0.25">
      <c r="A1122" s="135" t="s">
        <v>1550</v>
      </c>
      <c r="B1122" s="134" t="s">
        <v>2492</v>
      </c>
      <c r="C1122" s="142"/>
      <c r="D1122" s="132">
        <v>0</v>
      </c>
      <c r="E1122" s="132">
        <v>0</v>
      </c>
      <c r="F1122" s="132">
        <v>0</v>
      </c>
      <c r="G1122" s="132">
        <v>0</v>
      </c>
      <c r="H1122" s="132">
        <v>0</v>
      </c>
      <c r="I1122" s="132">
        <v>0</v>
      </c>
      <c r="J1122" s="132">
        <v>0</v>
      </c>
      <c r="K1122" s="132">
        <v>0</v>
      </c>
      <c r="L1122" s="132">
        <v>0</v>
      </c>
      <c r="M1122" s="132">
        <v>0</v>
      </c>
      <c r="N1122" s="132">
        <v>0</v>
      </c>
      <c r="O1122" s="132">
        <v>0</v>
      </c>
      <c r="P1122" s="132">
        <v>0</v>
      </c>
      <c r="Q1122" s="132">
        <v>0</v>
      </c>
      <c r="R1122" s="127">
        <v>0</v>
      </c>
    </row>
    <row r="1123" spans="1:18" ht="13.5" thickBot="1" x14ac:dyDescent="0.25">
      <c r="A1123" s="136" t="s">
        <v>458</v>
      </c>
      <c r="B1123" s="134" t="s">
        <v>696</v>
      </c>
      <c r="C1123" s="134" t="s">
        <v>2078</v>
      </c>
      <c r="D1123" s="130">
        <v>0</v>
      </c>
      <c r="E1123" s="130">
        <v>0</v>
      </c>
      <c r="F1123" s="130">
        <v>0</v>
      </c>
      <c r="G1123" s="130">
        <v>0</v>
      </c>
      <c r="H1123" s="130">
        <v>0</v>
      </c>
      <c r="I1123" s="130">
        <v>0</v>
      </c>
      <c r="J1123" s="130">
        <v>0</v>
      </c>
      <c r="K1123" s="130">
        <v>0</v>
      </c>
      <c r="L1123" s="130">
        <v>0</v>
      </c>
      <c r="M1123" s="130">
        <v>0</v>
      </c>
      <c r="N1123" s="130">
        <v>0</v>
      </c>
      <c r="O1123" s="130">
        <v>0</v>
      </c>
      <c r="P1123" s="130">
        <v>0</v>
      </c>
      <c r="Q1123" s="130">
        <v>0</v>
      </c>
      <c r="R1123" s="127">
        <v>0</v>
      </c>
    </row>
    <row r="1124" spans="1:18" ht="13.5" thickBot="1" x14ac:dyDescent="0.25">
      <c r="A1124" s="135" t="s">
        <v>1551</v>
      </c>
      <c r="B1124" s="134" t="s">
        <v>2493</v>
      </c>
      <c r="C1124" s="142"/>
      <c r="D1124" s="132">
        <v>-43745284.909999996</v>
      </c>
      <c r="E1124" s="132">
        <v>-43745284.909999996</v>
      </c>
      <c r="F1124" s="132">
        <v>-47505951.770000003</v>
      </c>
      <c r="G1124" s="132">
        <v>-47724041.869999997</v>
      </c>
      <c r="H1124" s="132">
        <v>-43100119.859999999</v>
      </c>
      <c r="I1124" s="132">
        <v>-44237822.109999999</v>
      </c>
      <c r="J1124" s="132">
        <v>-43128270.939999998</v>
      </c>
      <c r="K1124" s="132">
        <v>-27310489.449999999</v>
      </c>
      <c r="L1124" s="132">
        <v>-29290328.850000001</v>
      </c>
      <c r="M1124" s="132">
        <v>-28926177.34</v>
      </c>
      <c r="N1124" s="132">
        <v>-31396374.460000001</v>
      </c>
      <c r="O1124" s="132">
        <v>-31970252.329999998</v>
      </c>
      <c r="P1124" s="132">
        <v>-32883218.690000001</v>
      </c>
      <c r="Q1124" s="132">
        <v>-47445477.759999998</v>
      </c>
      <c r="R1124" s="127">
        <v>-47445477.759999998</v>
      </c>
    </row>
    <row r="1125" spans="1:18" ht="13.5" thickBot="1" x14ac:dyDescent="0.25">
      <c r="A1125" s="136" t="s">
        <v>459</v>
      </c>
      <c r="B1125" s="134" t="s">
        <v>695</v>
      </c>
      <c r="C1125" s="134" t="s">
        <v>2078</v>
      </c>
      <c r="D1125" s="130">
        <v>-2208153</v>
      </c>
      <c r="E1125" s="130">
        <v>-2208153</v>
      </c>
      <c r="F1125" s="130">
        <v>-2208153</v>
      </c>
      <c r="G1125" s="130">
        <v>-2208153</v>
      </c>
      <c r="H1125" s="130">
        <v>-2208153</v>
      </c>
      <c r="I1125" s="130">
        <v>-2208153</v>
      </c>
      <c r="J1125" s="130">
        <v>-2208153</v>
      </c>
      <c r="K1125" s="130">
        <v>-2208153</v>
      </c>
      <c r="L1125" s="130">
        <v>-2208153</v>
      </c>
      <c r="M1125" s="130">
        <v>-2208153</v>
      </c>
      <c r="N1125" s="130">
        <v>-2208153</v>
      </c>
      <c r="O1125" s="130">
        <v>-2208153</v>
      </c>
      <c r="P1125" s="130">
        <v>-2208153</v>
      </c>
      <c r="Q1125" s="130">
        <v>-2208153</v>
      </c>
      <c r="R1125" s="127">
        <v>-2208153</v>
      </c>
    </row>
    <row r="1126" spans="1:18" ht="13.5" thickBot="1" x14ac:dyDescent="0.25">
      <c r="A1126" s="136" t="s">
        <v>1552</v>
      </c>
      <c r="B1126" s="134" t="s">
        <v>1553</v>
      </c>
      <c r="C1126" s="134" t="s">
        <v>2078</v>
      </c>
      <c r="D1126" s="132">
        <v>-97295</v>
      </c>
      <c r="E1126" s="132">
        <v>-97295</v>
      </c>
      <c r="F1126" s="132">
        <v>-88949.95</v>
      </c>
      <c r="G1126" s="132">
        <v>-80604.899999999994</v>
      </c>
      <c r="H1126" s="132">
        <v>-72259.850000000006</v>
      </c>
      <c r="I1126" s="132">
        <v>-63914.8</v>
      </c>
      <c r="J1126" s="132">
        <v>-55569.75</v>
      </c>
      <c r="K1126" s="132">
        <v>-47224.7</v>
      </c>
      <c r="L1126" s="132">
        <v>-38879.65</v>
      </c>
      <c r="M1126" s="132">
        <v>-30534.6</v>
      </c>
      <c r="N1126" s="132">
        <v>-22189.55</v>
      </c>
      <c r="O1126" s="132">
        <v>-13844.5</v>
      </c>
      <c r="P1126" s="132">
        <v>-5499.45</v>
      </c>
      <c r="Q1126" s="132">
        <v>2845.6</v>
      </c>
      <c r="R1126" s="127">
        <v>2845.6</v>
      </c>
    </row>
    <row r="1127" spans="1:18" ht="13.5" thickBot="1" x14ac:dyDescent="0.25">
      <c r="A1127" s="136" t="s">
        <v>460</v>
      </c>
      <c r="B1127" s="134" t="s">
        <v>694</v>
      </c>
      <c r="C1127" s="134" t="s">
        <v>2078</v>
      </c>
      <c r="D1127" s="130">
        <v>-1751506</v>
      </c>
      <c r="E1127" s="130">
        <v>-1751506</v>
      </c>
      <c r="F1127" s="130">
        <v>-1751506</v>
      </c>
      <c r="G1127" s="130">
        <v>-1751506</v>
      </c>
      <c r="H1127" s="130">
        <v>-1751506</v>
      </c>
      <c r="I1127" s="130">
        <v>-1751506</v>
      </c>
      <c r="J1127" s="130">
        <v>-1751506</v>
      </c>
      <c r="K1127" s="130">
        <v>-1751506</v>
      </c>
      <c r="L1127" s="130">
        <v>-1751506</v>
      </c>
      <c r="M1127" s="130">
        <v>-1751506</v>
      </c>
      <c r="N1127" s="130">
        <v>-1751506</v>
      </c>
      <c r="O1127" s="130">
        <v>-1751506</v>
      </c>
      <c r="P1127" s="130">
        <v>-1751506</v>
      </c>
      <c r="Q1127" s="130">
        <v>-1751506</v>
      </c>
      <c r="R1127" s="127">
        <v>-1751506</v>
      </c>
    </row>
    <row r="1128" spans="1:18" ht="13.5" thickBot="1" x14ac:dyDescent="0.25">
      <c r="A1128" s="136" t="s">
        <v>461</v>
      </c>
      <c r="B1128" s="134" t="s">
        <v>693</v>
      </c>
      <c r="C1128" s="134" t="s">
        <v>2078</v>
      </c>
      <c r="D1128" s="132">
        <v>0</v>
      </c>
      <c r="E1128" s="132">
        <v>0</v>
      </c>
      <c r="F1128" s="132">
        <v>0</v>
      </c>
      <c r="G1128" s="132">
        <v>0</v>
      </c>
      <c r="H1128" s="132">
        <v>0</v>
      </c>
      <c r="I1128" s="132">
        <v>0</v>
      </c>
      <c r="J1128" s="132">
        <v>0</v>
      </c>
      <c r="K1128" s="132">
        <v>0</v>
      </c>
      <c r="L1128" s="132">
        <v>0</v>
      </c>
      <c r="M1128" s="132">
        <v>0</v>
      </c>
      <c r="N1128" s="132">
        <v>0</v>
      </c>
      <c r="O1128" s="132">
        <v>0</v>
      </c>
      <c r="P1128" s="132">
        <v>0</v>
      </c>
      <c r="Q1128" s="132">
        <v>0</v>
      </c>
      <c r="R1128" s="127">
        <v>0</v>
      </c>
    </row>
    <row r="1129" spans="1:18" ht="13.5" thickBot="1" x14ac:dyDescent="0.25">
      <c r="A1129" s="136" t="s">
        <v>462</v>
      </c>
      <c r="B1129" s="134" t="s">
        <v>692</v>
      </c>
      <c r="C1129" s="134" t="s">
        <v>2078</v>
      </c>
      <c r="D1129" s="130">
        <v>0</v>
      </c>
      <c r="E1129" s="130">
        <v>0</v>
      </c>
      <c r="F1129" s="130">
        <v>0</v>
      </c>
      <c r="G1129" s="130">
        <v>0</v>
      </c>
      <c r="H1129" s="130">
        <v>0</v>
      </c>
      <c r="I1129" s="130">
        <v>0</v>
      </c>
      <c r="J1129" s="130">
        <v>0</v>
      </c>
      <c r="K1129" s="130">
        <v>0</v>
      </c>
      <c r="L1129" s="130">
        <v>0</v>
      </c>
      <c r="M1129" s="130">
        <v>0</v>
      </c>
      <c r="N1129" s="130">
        <v>0</v>
      </c>
      <c r="O1129" s="130">
        <v>0</v>
      </c>
      <c r="P1129" s="130">
        <v>0</v>
      </c>
      <c r="Q1129" s="130">
        <v>0</v>
      </c>
      <c r="R1129" s="127">
        <v>0</v>
      </c>
    </row>
    <row r="1130" spans="1:18" ht="13.5" thickBot="1" x14ac:dyDescent="0.25">
      <c r="A1130" s="136" t="s">
        <v>462</v>
      </c>
      <c r="B1130" s="134" t="s">
        <v>691</v>
      </c>
      <c r="C1130" s="134" t="s">
        <v>2078</v>
      </c>
      <c r="D1130" s="132">
        <v>0</v>
      </c>
      <c r="E1130" s="132">
        <v>0</v>
      </c>
      <c r="F1130" s="132">
        <v>0</v>
      </c>
      <c r="G1130" s="132">
        <v>0</v>
      </c>
      <c r="H1130" s="132">
        <v>0</v>
      </c>
      <c r="I1130" s="132">
        <v>0</v>
      </c>
      <c r="J1130" s="132">
        <v>0</v>
      </c>
      <c r="K1130" s="132">
        <v>0</v>
      </c>
      <c r="L1130" s="132">
        <v>0</v>
      </c>
      <c r="M1130" s="132">
        <v>0</v>
      </c>
      <c r="N1130" s="132">
        <v>0</v>
      </c>
      <c r="O1130" s="132">
        <v>0</v>
      </c>
      <c r="P1130" s="132">
        <v>0</v>
      </c>
      <c r="Q1130" s="132">
        <v>0</v>
      </c>
      <c r="R1130" s="127">
        <v>0</v>
      </c>
    </row>
    <row r="1131" spans="1:18" ht="13.5" thickBot="1" x14ac:dyDescent="0.25">
      <c r="A1131" s="136" t="s">
        <v>463</v>
      </c>
      <c r="B1131" s="134" t="s">
        <v>690</v>
      </c>
      <c r="C1131" s="134" t="s">
        <v>2078</v>
      </c>
      <c r="D1131" s="130">
        <v>-33111094</v>
      </c>
      <c r="E1131" s="130">
        <v>-33111094</v>
      </c>
      <c r="F1131" s="130">
        <v>-33111094</v>
      </c>
      <c r="G1131" s="130">
        <v>-33111094</v>
      </c>
      <c r="H1131" s="130">
        <v>-30142840</v>
      </c>
      <c r="I1131" s="130">
        <v>-30142840</v>
      </c>
      <c r="J1131" s="130">
        <v>-30142840</v>
      </c>
      <c r="K1131" s="130">
        <v>-17577362</v>
      </c>
      <c r="L1131" s="130">
        <v>-17577362</v>
      </c>
      <c r="M1131" s="130">
        <v>-17577362</v>
      </c>
      <c r="N1131" s="130">
        <v>-22403178</v>
      </c>
      <c r="O1131" s="130">
        <v>-22403178</v>
      </c>
      <c r="P1131" s="130">
        <v>-22403178</v>
      </c>
      <c r="Q1131" s="130">
        <v>-35015064</v>
      </c>
      <c r="R1131" s="127">
        <v>-35015064</v>
      </c>
    </row>
    <row r="1132" spans="1:18" ht="13.5" thickBot="1" x14ac:dyDescent="0.25">
      <c r="A1132" s="136" t="s">
        <v>464</v>
      </c>
      <c r="B1132" s="134" t="s">
        <v>689</v>
      </c>
      <c r="C1132" s="134" t="s">
        <v>2078</v>
      </c>
      <c r="D1132" s="132">
        <v>-82.37</v>
      </c>
      <c r="E1132" s="132">
        <v>-82.37</v>
      </c>
      <c r="F1132" s="132">
        <v>10803.43</v>
      </c>
      <c r="G1132" s="132">
        <v>11081</v>
      </c>
      <c r="H1132" s="132">
        <v>10721</v>
      </c>
      <c r="I1132" s="132">
        <v>10165.17</v>
      </c>
      <c r="J1132" s="132">
        <v>9615</v>
      </c>
      <c r="K1132" s="132">
        <v>10721</v>
      </c>
      <c r="L1132" s="132">
        <v>10473.43</v>
      </c>
      <c r="M1132" s="132">
        <v>10721</v>
      </c>
      <c r="N1132" s="132">
        <v>10801</v>
      </c>
      <c r="O1132" s="132">
        <v>8878</v>
      </c>
      <c r="P1132" s="132">
        <v>8878</v>
      </c>
      <c r="Q1132" s="132">
        <v>8878</v>
      </c>
      <c r="R1132" s="127">
        <v>8878</v>
      </c>
    </row>
    <row r="1133" spans="1:18" ht="13.5" thickBot="1" x14ac:dyDescent="0.25">
      <c r="A1133" s="136" t="s">
        <v>465</v>
      </c>
      <c r="B1133" s="134" t="s">
        <v>688</v>
      </c>
      <c r="C1133" s="134" t="s">
        <v>2078</v>
      </c>
      <c r="D1133" s="130">
        <v>-844942.87</v>
      </c>
      <c r="E1133" s="130">
        <v>-844942.87</v>
      </c>
      <c r="F1133" s="130">
        <v>-842100</v>
      </c>
      <c r="G1133" s="130">
        <v>-839307.13</v>
      </c>
      <c r="H1133" s="130">
        <v>-836514.26</v>
      </c>
      <c r="I1133" s="130">
        <v>-833671.39</v>
      </c>
      <c r="J1133" s="130">
        <v>-830878.52</v>
      </c>
      <c r="K1133" s="130">
        <v>-828085.65</v>
      </c>
      <c r="L1133" s="130">
        <v>-825242.78</v>
      </c>
      <c r="M1133" s="130">
        <v>-822032.01</v>
      </c>
      <c r="N1133" s="130">
        <v>-819239.14</v>
      </c>
      <c r="O1133" s="130">
        <v>-816371.27</v>
      </c>
      <c r="P1133" s="130">
        <v>-813322.96</v>
      </c>
      <c r="Q1133" s="130">
        <v>-810402.37</v>
      </c>
      <c r="R1133" s="127">
        <v>-810402.37</v>
      </c>
    </row>
    <row r="1134" spans="1:18" ht="13.5" thickBot="1" x14ac:dyDescent="0.25">
      <c r="A1134" s="136" t="s">
        <v>466</v>
      </c>
      <c r="B1134" s="134" t="s">
        <v>687</v>
      </c>
      <c r="C1134" s="134" t="s">
        <v>2078</v>
      </c>
      <c r="D1134" s="132">
        <v>-253803.57</v>
      </c>
      <c r="E1134" s="132">
        <v>-253803.57</v>
      </c>
      <c r="F1134" s="132">
        <v>-286438.57</v>
      </c>
      <c r="G1134" s="132">
        <v>-333544.40999999997</v>
      </c>
      <c r="H1134" s="132">
        <v>-395929.3</v>
      </c>
      <c r="I1134" s="132">
        <v>-471576.77</v>
      </c>
      <c r="J1134" s="132">
        <v>-444680.47</v>
      </c>
      <c r="K1134" s="132">
        <v>-412980.66</v>
      </c>
      <c r="L1134" s="132">
        <v>-364643.06</v>
      </c>
      <c r="M1134" s="132">
        <v>-345770.61</v>
      </c>
      <c r="N1134" s="132">
        <v>-371392.44</v>
      </c>
      <c r="O1134" s="132">
        <v>-342029.03</v>
      </c>
      <c r="P1134" s="132">
        <v>-523271.48</v>
      </c>
      <c r="Q1134" s="132">
        <v>-468730.17</v>
      </c>
      <c r="R1134" s="127">
        <v>-468730.17</v>
      </c>
    </row>
    <row r="1135" spans="1:18" ht="13.5" thickBot="1" x14ac:dyDescent="0.25">
      <c r="A1135" s="136" t="s">
        <v>467</v>
      </c>
      <c r="B1135" s="134" t="s">
        <v>686</v>
      </c>
      <c r="C1135" s="134" t="s">
        <v>2078</v>
      </c>
      <c r="D1135" s="130">
        <v>-165206.1</v>
      </c>
      <c r="E1135" s="130">
        <v>-165206.1</v>
      </c>
      <c r="F1135" s="130">
        <v>-162363.23000000001</v>
      </c>
      <c r="G1135" s="130">
        <v>-156570.35999999999</v>
      </c>
      <c r="H1135" s="130">
        <v>-156777.49</v>
      </c>
      <c r="I1135" s="130">
        <v>-153934.62</v>
      </c>
      <c r="J1135" s="130">
        <v>-151141.75</v>
      </c>
      <c r="K1135" s="130">
        <v>-147973.88</v>
      </c>
      <c r="L1135" s="130">
        <v>-145131.01</v>
      </c>
      <c r="M1135" s="130">
        <v>-142338.14000000001</v>
      </c>
      <c r="N1135" s="130">
        <v>-139545.26999999999</v>
      </c>
      <c r="O1135" s="130">
        <v>-136677.4</v>
      </c>
      <c r="P1135" s="130">
        <v>-133629.09</v>
      </c>
      <c r="Q1135" s="130">
        <v>-130708.8</v>
      </c>
      <c r="R1135" s="127">
        <v>-130708.8</v>
      </c>
    </row>
    <row r="1136" spans="1:18" ht="13.5" thickBot="1" x14ac:dyDescent="0.25">
      <c r="A1136" s="136" t="s">
        <v>1554</v>
      </c>
      <c r="B1136" s="134" t="s">
        <v>1555</v>
      </c>
      <c r="C1136" s="134" t="s">
        <v>2078</v>
      </c>
      <c r="D1136" s="132">
        <v>-219146.81</v>
      </c>
      <c r="E1136" s="132">
        <v>-219146.81</v>
      </c>
      <c r="F1136" s="132">
        <v>-210589.89</v>
      </c>
      <c r="G1136" s="132">
        <v>-206688.33</v>
      </c>
      <c r="H1136" s="132">
        <v>-202636.77</v>
      </c>
      <c r="I1136" s="132">
        <v>-194663.96</v>
      </c>
      <c r="J1136" s="132">
        <v>-190762.4</v>
      </c>
      <c r="K1136" s="132">
        <v>-186748.34</v>
      </c>
      <c r="L1136" s="132">
        <v>-181854.57</v>
      </c>
      <c r="M1136" s="132">
        <v>-175365.29</v>
      </c>
      <c r="N1136" s="132">
        <v>-170508.96</v>
      </c>
      <c r="O1136" s="132">
        <v>-162885.18</v>
      </c>
      <c r="P1136" s="132">
        <v>-147048.15</v>
      </c>
      <c r="Q1136" s="132">
        <v>-139603.51</v>
      </c>
      <c r="R1136" s="127">
        <v>-139603.51</v>
      </c>
    </row>
    <row r="1137" spans="1:18" ht="13.5" thickBot="1" x14ac:dyDescent="0.25">
      <c r="A1137" s="136" t="s">
        <v>468</v>
      </c>
      <c r="B1137" s="134" t="s">
        <v>685</v>
      </c>
      <c r="C1137" s="134" t="s">
        <v>2078</v>
      </c>
      <c r="D1137" s="130">
        <v>0</v>
      </c>
      <c r="E1137" s="130">
        <v>0</v>
      </c>
      <c r="F1137" s="130">
        <v>0</v>
      </c>
      <c r="G1137" s="130">
        <v>0</v>
      </c>
      <c r="H1137" s="130">
        <v>0</v>
      </c>
      <c r="I1137" s="130">
        <v>0</v>
      </c>
      <c r="J1137" s="130">
        <v>0</v>
      </c>
      <c r="K1137" s="130">
        <v>0</v>
      </c>
      <c r="L1137" s="130">
        <v>0</v>
      </c>
      <c r="M1137" s="130">
        <v>0</v>
      </c>
      <c r="N1137" s="130">
        <v>-2233.77</v>
      </c>
      <c r="O1137" s="130">
        <v>0</v>
      </c>
      <c r="P1137" s="130">
        <v>0</v>
      </c>
      <c r="Q1137" s="130">
        <v>0</v>
      </c>
      <c r="R1137" s="127">
        <v>0</v>
      </c>
    </row>
    <row r="1138" spans="1:18" ht="13.5" thickBot="1" x14ac:dyDescent="0.25">
      <c r="A1138" s="136" t="s">
        <v>469</v>
      </c>
      <c r="B1138" s="134" t="s">
        <v>684</v>
      </c>
      <c r="C1138" s="134" t="s">
        <v>2078</v>
      </c>
      <c r="D1138" s="132">
        <v>-1089053.3700000001</v>
      </c>
      <c r="E1138" s="132">
        <v>-1089053.3700000001</v>
      </c>
      <c r="F1138" s="132">
        <v>-1088158.9099999999</v>
      </c>
      <c r="G1138" s="132">
        <v>-1085144.1599999999</v>
      </c>
      <c r="H1138" s="132">
        <v>-1074955.58</v>
      </c>
      <c r="I1138" s="132">
        <v>-1074762.58</v>
      </c>
      <c r="J1138" s="132">
        <v>-1073262.1000000001</v>
      </c>
      <c r="K1138" s="132">
        <v>-1064303.29</v>
      </c>
      <c r="L1138" s="132">
        <v>-1046304.98</v>
      </c>
      <c r="M1138" s="132">
        <v>-1030436.91</v>
      </c>
      <c r="N1138" s="132">
        <v>-1015177.38</v>
      </c>
      <c r="O1138" s="132">
        <v>-1007741.23</v>
      </c>
      <c r="P1138" s="132">
        <v>-990458.81</v>
      </c>
      <c r="Q1138" s="132">
        <v>-978853.57</v>
      </c>
      <c r="R1138" s="127">
        <v>-978853.57</v>
      </c>
    </row>
    <row r="1139" spans="1:18" ht="13.5" thickBot="1" x14ac:dyDescent="0.25">
      <c r="A1139" s="136" t="s">
        <v>2057</v>
      </c>
      <c r="B1139" s="134" t="s">
        <v>2058</v>
      </c>
      <c r="C1139" s="134" t="s">
        <v>2078</v>
      </c>
      <c r="D1139" s="130">
        <v>2054482</v>
      </c>
      <c r="E1139" s="130">
        <v>2054482</v>
      </c>
      <c r="F1139" s="130">
        <v>0</v>
      </c>
      <c r="G1139" s="130">
        <v>0</v>
      </c>
      <c r="H1139" s="130">
        <v>2028755</v>
      </c>
      <c r="I1139" s="130">
        <v>0</v>
      </c>
      <c r="J1139" s="130">
        <v>0</v>
      </c>
      <c r="K1139" s="130">
        <v>1989248</v>
      </c>
      <c r="L1139" s="130">
        <v>0</v>
      </c>
      <c r="M1139" s="130">
        <v>0</v>
      </c>
      <c r="N1139" s="130">
        <v>1882618</v>
      </c>
      <c r="O1139" s="130">
        <v>1882618</v>
      </c>
      <c r="P1139" s="130">
        <v>1882618</v>
      </c>
      <c r="Q1139" s="130">
        <v>1785442</v>
      </c>
      <c r="R1139" s="127">
        <v>1785442</v>
      </c>
    </row>
    <row r="1140" spans="1:18" ht="13.5" thickBot="1" x14ac:dyDescent="0.25">
      <c r="A1140" s="136" t="s">
        <v>2494</v>
      </c>
      <c r="B1140" s="134" t="s">
        <v>2495</v>
      </c>
      <c r="C1140" s="134" t="s">
        <v>2078</v>
      </c>
      <c r="D1140" s="164"/>
      <c r="E1140" s="132">
        <v>0</v>
      </c>
      <c r="F1140" s="132">
        <v>0</v>
      </c>
      <c r="G1140" s="132">
        <v>0</v>
      </c>
      <c r="H1140" s="132">
        <v>0</v>
      </c>
      <c r="I1140" s="132">
        <v>0</v>
      </c>
      <c r="J1140" s="132">
        <v>0</v>
      </c>
      <c r="K1140" s="132">
        <v>0</v>
      </c>
      <c r="L1140" s="132">
        <v>0</v>
      </c>
      <c r="M1140" s="132">
        <v>0</v>
      </c>
      <c r="N1140" s="132">
        <v>0</v>
      </c>
      <c r="O1140" s="132">
        <v>-1601.34</v>
      </c>
      <c r="P1140" s="132">
        <v>-1601.34</v>
      </c>
      <c r="Q1140" s="132">
        <v>-1601.34</v>
      </c>
      <c r="R1140" s="127">
        <v>-1601.34</v>
      </c>
    </row>
    <row r="1141" spans="1:18" ht="13.5" thickBot="1" x14ac:dyDescent="0.25">
      <c r="A1141" s="136" t="s">
        <v>470</v>
      </c>
      <c r="B1141" s="134" t="s">
        <v>683</v>
      </c>
      <c r="C1141" s="134" t="s">
        <v>2078</v>
      </c>
      <c r="D1141" s="130">
        <v>-32000</v>
      </c>
      <c r="E1141" s="130">
        <v>-32000</v>
      </c>
      <c r="F1141" s="130">
        <v>-13000</v>
      </c>
      <c r="G1141" s="130">
        <v>-26000</v>
      </c>
      <c r="H1141" s="130">
        <v>-39000</v>
      </c>
      <c r="I1141" s="130">
        <v>-13000</v>
      </c>
      <c r="J1141" s="130">
        <v>-26000</v>
      </c>
      <c r="K1141" s="130">
        <v>-39000</v>
      </c>
      <c r="L1141" s="130">
        <v>-13000</v>
      </c>
      <c r="M1141" s="130">
        <v>-26000</v>
      </c>
      <c r="N1141" s="130">
        <v>-39000</v>
      </c>
      <c r="O1141" s="130">
        <v>-13000</v>
      </c>
      <c r="P1141" s="130">
        <v>-26000</v>
      </c>
      <c r="Q1141" s="130">
        <v>-39000</v>
      </c>
      <c r="R1141" s="127">
        <v>-39000</v>
      </c>
    </row>
    <row r="1142" spans="1:18" ht="13.5" thickBot="1" x14ac:dyDescent="0.25">
      <c r="A1142" s="136" t="s">
        <v>1556</v>
      </c>
      <c r="B1142" s="134" t="s">
        <v>1557</v>
      </c>
      <c r="C1142" s="134" t="s">
        <v>2078</v>
      </c>
      <c r="D1142" s="132">
        <v>0</v>
      </c>
      <c r="E1142" s="132">
        <v>0</v>
      </c>
      <c r="F1142" s="132">
        <v>-75375</v>
      </c>
      <c r="G1142" s="132">
        <v>-150750</v>
      </c>
      <c r="H1142" s="132">
        <v>-226125</v>
      </c>
      <c r="I1142" s="132">
        <v>-301500</v>
      </c>
      <c r="J1142" s="132">
        <v>-376875</v>
      </c>
      <c r="K1142" s="132">
        <v>-452250</v>
      </c>
      <c r="L1142" s="132">
        <v>-527625</v>
      </c>
      <c r="M1142" s="132">
        <v>-479239.33</v>
      </c>
      <c r="N1142" s="132">
        <v>0</v>
      </c>
      <c r="O1142" s="132">
        <v>0</v>
      </c>
      <c r="P1142" s="132">
        <v>0</v>
      </c>
      <c r="Q1142" s="132">
        <v>0</v>
      </c>
      <c r="R1142" s="127">
        <v>0</v>
      </c>
    </row>
    <row r="1143" spans="1:18" ht="13.5" thickBot="1" x14ac:dyDescent="0.25">
      <c r="A1143" s="136" t="s">
        <v>1558</v>
      </c>
      <c r="B1143" s="134" t="s">
        <v>1559</v>
      </c>
      <c r="C1143" s="134" t="s">
        <v>2078</v>
      </c>
      <c r="D1143" s="130">
        <v>-341827</v>
      </c>
      <c r="E1143" s="130">
        <v>-341827</v>
      </c>
      <c r="F1143" s="130">
        <v>-341827</v>
      </c>
      <c r="G1143" s="130">
        <v>-341827</v>
      </c>
      <c r="H1143" s="130">
        <v>-344903</v>
      </c>
      <c r="I1143" s="130">
        <v>-344903</v>
      </c>
      <c r="J1143" s="130">
        <v>-344903</v>
      </c>
      <c r="K1143" s="130">
        <v>-348007</v>
      </c>
      <c r="L1143" s="130">
        <v>-348007</v>
      </c>
      <c r="M1143" s="130">
        <v>-348007</v>
      </c>
      <c r="N1143" s="130">
        <v>-351139</v>
      </c>
      <c r="O1143" s="130">
        <v>-351139</v>
      </c>
      <c r="P1143" s="130">
        <v>-351139</v>
      </c>
      <c r="Q1143" s="130">
        <v>-354299</v>
      </c>
      <c r="R1143" s="127">
        <v>-354299</v>
      </c>
    </row>
    <row r="1144" spans="1:18" ht="13.5" thickBot="1" x14ac:dyDescent="0.25">
      <c r="A1144" s="136" t="s">
        <v>471</v>
      </c>
      <c r="B1144" s="134" t="s">
        <v>682</v>
      </c>
      <c r="C1144" s="134" t="s">
        <v>2078</v>
      </c>
      <c r="D1144" s="132">
        <v>0</v>
      </c>
      <c r="E1144" s="132">
        <v>0</v>
      </c>
      <c r="F1144" s="132">
        <v>0</v>
      </c>
      <c r="G1144" s="132">
        <v>0</v>
      </c>
      <c r="H1144" s="132">
        <v>0</v>
      </c>
      <c r="I1144" s="132">
        <v>0</v>
      </c>
      <c r="J1144" s="132">
        <v>0</v>
      </c>
      <c r="K1144" s="132">
        <v>0</v>
      </c>
      <c r="L1144" s="132">
        <v>0</v>
      </c>
      <c r="M1144" s="132">
        <v>0</v>
      </c>
      <c r="N1144" s="132">
        <v>0</v>
      </c>
      <c r="O1144" s="132">
        <v>0</v>
      </c>
      <c r="P1144" s="132">
        <v>0</v>
      </c>
      <c r="Q1144" s="132">
        <v>0</v>
      </c>
      <c r="R1144" s="127">
        <v>0</v>
      </c>
    </row>
    <row r="1145" spans="1:18" ht="13.5" thickBot="1" x14ac:dyDescent="0.25">
      <c r="A1145" s="136" t="s">
        <v>472</v>
      </c>
      <c r="B1145" s="134" t="s">
        <v>681</v>
      </c>
      <c r="C1145" s="134" t="s">
        <v>2078</v>
      </c>
      <c r="D1145" s="130">
        <v>0</v>
      </c>
      <c r="E1145" s="130">
        <v>0</v>
      </c>
      <c r="F1145" s="130">
        <v>0</v>
      </c>
      <c r="G1145" s="130">
        <v>0</v>
      </c>
      <c r="H1145" s="130">
        <v>0</v>
      </c>
      <c r="I1145" s="130">
        <v>0</v>
      </c>
      <c r="J1145" s="130">
        <v>0</v>
      </c>
      <c r="K1145" s="130">
        <v>0</v>
      </c>
      <c r="L1145" s="130">
        <v>0</v>
      </c>
      <c r="M1145" s="130">
        <v>0</v>
      </c>
      <c r="N1145" s="130">
        <v>0</v>
      </c>
      <c r="O1145" s="130">
        <v>0</v>
      </c>
      <c r="P1145" s="130">
        <v>0</v>
      </c>
      <c r="Q1145" s="130">
        <v>0</v>
      </c>
      <c r="R1145" s="127">
        <v>0</v>
      </c>
    </row>
    <row r="1146" spans="1:18" ht="13.5" thickBot="1" x14ac:dyDescent="0.25">
      <c r="A1146" s="136" t="s">
        <v>473</v>
      </c>
      <c r="B1146" s="134" t="s">
        <v>680</v>
      </c>
      <c r="C1146" s="134" t="s">
        <v>2078</v>
      </c>
      <c r="D1146" s="132">
        <v>1000</v>
      </c>
      <c r="E1146" s="132">
        <v>1000</v>
      </c>
      <c r="F1146" s="132">
        <v>1200</v>
      </c>
      <c r="G1146" s="132">
        <v>1800</v>
      </c>
      <c r="H1146" s="132">
        <v>2600</v>
      </c>
      <c r="I1146" s="132">
        <v>600</v>
      </c>
      <c r="J1146" s="132">
        <v>800</v>
      </c>
      <c r="K1146" s="132">
        <v>900</v>
      </c>
      <c r="L1146" s="132">
        <v>1500</v>
      </c>
      <c r="M1146" s="132">
        <v>1500</v>
      </c>
      <c r="N1146" s="132">
        <v>1700</v>
      </c>
      <c r="O1146" s="132">
        <v>1900</v>
      </c>
      <c r="P1146" s="132">
        <v>2200</v>
      </c>
      <c r="Q1146" s="132">
        <v>2700</v>
      </c>
      <c r="R1146" s="127">
        <v>2700</v>
      </c>
    </row>
    <row r="1147" spans="1:18" ht="13.5" thickBot="1" x14ac:dyDescent="0.25">
      <c r="A1147" s="136" t="s">
        <v>474</v>
      </c>
      <c r="B1147" s="134" t="s">
        <v>679</v>
      </c>
      <c r="C1147" s="134" t="s">
        <v>2078</v>
      </c>
      <c r="D1147" s="130">
        <v>0</v>
      </c>
      <c r="E1147" s="130">
        <v>0</v>
      </c>
      <c r="F1147" s="130">
        <v>0</v>
      </c>
      <c r="G1147" s="130">
        <v>0</v>
      </c>
      <c r="H1147" s="130">
        <v>0</v>
      </c>
      <c r="I1147" s="130">
        <v>0</v>
      </c>
      <c r="J1147" s="130">
        <v>0</v>
      </c>
      <c r="K1147" s="130">
        <v>0</v>
      </c>
      <c r="L1147" s="130">
        <v>0</v>
      </c>
      <c r="M1147" s="130">
        <v>0</v>
      </c>
      <c r="N1147" s="130">
        <v>0</v>
      </c>
      <c r="O1147" s="130">
        <v>0</v>
      </c>
      <c r="P1147" s="130">
        <v>0</v>
      </c>
      <c r="Q1147" s="130">
        <v>0</v>
      </c>
      <c r="R1147" s="127">
        <v>0</v>
      </c>
    </row>
    <row r="1148" spans="1:18" ht="13.5" thickBot="1" x14ac:dyDescent="0.25">
      <c r="A1148" s="136" t="s">
        <v>475</v>
      </c>
      <c r="B1148" s="134" t="s">
        <v>678</v>
      </c>
      <c r="C1148" s="134" t="s">
        <v>2078</v>
      </c>
      <c r="D1148" s="132">
        <v>0</v>
      </c>
      <c r="E1148" s="132">
        <v>0</v>
      </c>
      <c r="F1148" s="132">
        <v>0</v>
      </c>
      <c r="G1148" s="132">
        <v>0</v>
      </c>
      <c r="H1148" s="132">
        <v>0</v>
      </c>
      <c r="I1148" s="132">
        <v>0</v>
      </c>
      <c r="J1148" s="132">
        <v>0</v>
      </c>
      <c r="K1148" s="132">
        <v>0</v>
      </c>
      <c r="L1148" s="132">
        <v>0</v>
      </c>
      <c r="M1148" s="132">
        <v>0</v>
      </c>
      <c r="N1148" s="132">
        <v>0</v>
      </c>
      <c r="O1148" s="132">
        <v>0</v>
      </c>
      <c r="P1148" s="132">
        <v>0</v>
      </c>
      <c r="Q1148" s="132">
        <v>0</v>
      </c>
      <c r="R1148" s="127">
        <v>0</v>
      </c>
    </row>
    <row r="1149" spans="1:18" ht="13.5" thickBot="1" x14ac:dyDescent="0.25">
      <c r="A1149" s="136" t="s">
        <v>476</v>
      </c>
      <c r="B1149" s="134" t="s">
        <v>677</v>
      </c>
      <c r="C1149" s="134" t="s">
        <v>2078</v>
      </c>
      <c r="D1149" s="130">
        <v>0</v>
      </c>
      <c r="E1149" s="163"/>
      <c r="F1149" s="163"/>
      <c r="G1149" s="163"/>
      <c r="H1149" s="163"/>
      <c r="I1149" s="163"/>
      <c r="J1149" s="163"/>
      <c r="K1149" s="163"/>
      <c r="L1149" s="163"/>
      <c r="M1149" s="163"/>
      <c r="N1149" s="163"/>
      <c r="O1149" s="163"/>
      <c r="P1149" s="163"/>
      <c r="Q1149" s="163"/>
      <c r="R1149" s="127">
        <v>0</v>
      </c>
    </row>
    <row r="1150" spans="1:18" ht="13.5" thickBot="1" x14ac:dyDescent="0.25">
      <c r="A1150" s="136" t="s">
        <v>1560</v>
      </c>
      <c r="B1150" s="134" t="s">
        <v>676</v>
      </c>
      <c r="C1150" s="134" t="s">
        <v>2078</v>
      </c>
      <c r="D1150" s="132">
        <v>-1318826.05</v>
      </c>
      <c r="E1150" s="132">
        <v>-1318826.05</v>
      </c>
      <c r="F1150" s="132">
        <v>-1394694.2</v>
      </c>
      <c r="G1150" s="132">
        <v>-1465141.28</v>
      </c>
      <c r="H1150" s="132">
        <v>-1552954.23</v>
      </c>
      <c r="I1150" s="132">
        <v>-1543113.75</v>
      </c>
      <c r="J1150" s="132">
        <v>-1452228.72</v>
      </c>
      <c r="K1150" s="132">
        <v>-1344684.84</v>
      </c>
      <c r="L1150" s="132">
        <v>-1269106.18</v>
      </c>
      <c r="M1150" s="132">
        <v>-1277793.93</v>
      </c>
      <c r="N1150" s="132">
        <v>-1259282.33</v>
      </c>
      <c r="O1150" s="132">
        <v>-1391308.9</v>
      </c>
      <c r="P1150" s="132">
        <v>-1167449.69</v>
      </c>
      <c r="Q1150" s="132">
        <v>-1289146.79</v>
      </c>
      <c r="R1150" s="127">
        <v>-1289146.79</v>
      </c>
    </row>
    <row r="1151" spans="1:18" ht="13.5" thickBot="1" x14ac:dyDescent="0.25">
      <c r="A1151" s="136" t="s">
        <v>477</v>
      </c>
      <c r="B1151" s="134" t="s">
        <v>675</v>
      </c>
      <c r="C1151" s="134" t="s">
        <v>2078</v>
      </c>
      <c r="D1151" s="130">
        <v>0</v>
      </c>
      <c r="E1151" s="130">
        <v>0</v>
      </c>
      <c r="F1151" s="130">
        <v>0</v>
      </c>
      <c r="G1151" s="130">
        <v>0</v>
      </c>
      <c r="H1151" s="130">
        <v>0</v>
      </c>
      <c r="I1151" s="130">
        <v>0</v>
      </c>
      <c r="J1151" s="130">
        <v>0</v>
      </c>
      <c r="K1151" s="130">
        <v>0</v>
      </c>
      <c r="L1151" s="130">
        <v>0</v>
      </c>
      <c r="M1151" s="130">
        <v>0</v>
      </c>
      <c r="N1151" s="130">
        <v>0</v>
      </c>
      <c r="O1151" s="130">
        <v>0</v>
      </c>
      <c r="P1151" s="130">
        <v>0</v>
      </c>
      <c r="Q1151" s="130">
        <v>0</v>
      </c>
      <c r="R1151" s="127">
        <v>0</v>
      </c>
    </row>
    <row r="1152" spans="1:18" ht="13.5" thickBot="1" x14ac:dyDescent="0.25">
      <c r="A1152" s="136" t="s">
        <v>1561</v>
      </c>
      <c r="B1152" s="134" t="s">
        <v>674</v>
      </c>
      <c r="C1152" s="134" t="s">
        <v>2078</v>
      </c>
      <c r="D1152" s="132">
        <v>-2609323.4700000002</v>
      </c>
      <c r="E1152" s="132">
        <v>-2609323.4700000002</v>
      </c>
      <c r="F1152" s="132">
        <v>-3356709.01</v>
      </c>
      <c r="G1152" s="132">
        <v>-3039095.88</v>
      </c>
      <c r="H1152" s="132">
        <v>-2985274.16</v>
      </c>
      <c r="I1152" s="132">
        <v>-1953123.09</v>
      </c>
      <c r="J1152" s="132">
        <v>-1284358.97</v>
      </c>
      <c r="K1152" s="132">
        <v>-424526.8</v>
      </c>
      <c r="L1152" s="132">
        <v>-675949.86</v>
      </c>
      <c r="M1152" s="132">
        <v>-661785.29</v>
      </c>
      <c r="N1152" s="132">
        <v>-688721.85</v>
      </c>
      <c r="O1152" s="132">
        <v>-1196876.6499999999</v>
      </c>
      <c r="P1152" s="132">
        <v>-1989249.8</v>
      </c>
      <c r="Q1152" s="132">
        <v>-3043023.84</v>
      </c>
      <c r="R1152" s="127">
        <v>-3043023.84</v>
      </c>
    </row>
    <row r="1153" spans="1:18" ht="13.5" thickBot="1" x14ac:dyDescent="0.25">
      <c r="A1153" s="136" t="s">
        <v>1562</v>
      </c>
      <c r="B1153" s="134" t="s">
        <v>673</v>
      </c>
      <c r="C1153" s="134" t="s">
        <v>2078</v>
      </c>
      <c r="D1153" s="130">
        <v>-1314488.33</v>
      </c>
      <c r="E1153" s="130">
        <v>-1314488.33</v>
      </c>
      <c r="F1153" s="130">
        <v>-1702540.55</v>
      </c>
      <c r="G1153" s="130">
        <v>-1972433.9</v>
      </c>
      <c r="H1153" s="130">
        <v>-2224206.1</v>
      </c>
      <c r="I1153" s="130">
        <v>-2401382.5099999998</v>
      </c>
      <c r="J1153" s="130">
        <v>-2210286.4500000002</v>
      </c>
      <c r="K1153" s="130">
        <v>-2051031.85</v>
      </c>
      <c r="L1153" s="130">
        <v>-2003281.49</v>
      </c>
      <c r="M1153" s="130">
        <v>-1831455.28</v>
      </c>
      <c r="N1153" s="130">
        <v>-1668015.42</v>
      </c>
      <c r="O1153" s="130">
        <v>-1633710.3</v>
      </c>
      <c r="P1153" s="130">
        <v>-1688212.77</v>
      </c>
      <c r="Q1153" s="130">
        <v>-1997832.96</v>
      </c>
      <c r="R1153" s="127">
        <v>-1997832.96</v>
      </c>
    </row>
    <row r="1154" spans="1:18" ht="13.5" thickBot="1" x14ac:dyDescent="0.25">
      <c r="A1154" s="136" t="s">
        <v>478</v>
      </c>
      <c r="B1154" s="134" t="s">
        <v>672</v>
      </c>
      <c r="C1154" s="134" t="s">
        <v>2078</v>
      </c>
      <c r="D1154" s="132">
        <v>-156612.19</v>
      </c>
      <c r="E1154" s="132">
        <v>-156612.19</v>
      </c>
      <c r="F1154" s="132">
        <v>-563638.18999999994</v>
      </c>
      <c r="G1154" s="132">
        <v>-631948.18999999994</v>
      </c>
      <c r="H1154" s="132">
        <v>-672359.33</v>
      </c>
      <c r="I1154" s="132">
        <v>-567461.05000000005</v>
      </c>
      <c r="J1154" s="132">
        <v>-353397.09</v>
      </c>
      <c r="K1154" s="132">
        <v>-238537.57</v>
      </c>
      <c r="L1154" s="132">
        <v>-158325.21</v>
      </c>
      <c r="M1154" s="132">
        <v>-17857.55</v>
      </c>
      <c r="N1154" s="132">
        <v>-38655.42</v>
      </c>
      <c r="O1154" s="132">
        <v>-47417.98</v>
      </c>
      <c r="P1154" s="132">
        <v>-153783</v>
      </c>
      <c r="Q1154" s="132">
        <v>-563494.93000000005</v>
      </c>
      <c r="R1154" s="127">
        <v>-563494.93000000005</v>
      </c>
    </row>
    <row r="1155" spans="1:18" ht="13.5" thickBot="1" x14ac:dyDescent="0.25">
      <c r="A1155" s="136" t="s">
        <v>479</v>
      </c>
      <c r="B1155" s="134" t="s">
        <v>671</v>
      </c>
      <c r="C1155" s="134" t="s">
        <v>2078</v>
      </c>
      <c r="D1155" s="130">
        <v>8850.7999999999993</v>
      </c>
      <c r="E1155" s="130">
        <v>8850.7999999999993</v>
      </c>
      <c r="F1155" s="130">
        <v>-16458</v>
      </c>
      <c r="G1155" s="130">
        <v>-2215</v>
      </c>
      <c r="H1155" s="130">
        <v>6939</v>
      </c>
      <c r="I1155" s="130">
        <v>-200</v>
      </c>
      <c r="J1155" s="130">
        <v>-42</v>
      </c>
      <c r="K1155" s="130">
        <v>-42</v>
      </c>
      <c r="L1155" s="130">
        <v>-42</v>
      </c>
      <c r="M1155" s="130">
        <v>-867</v>
      </c>
      <c r="N1155" s="130">
        <v>-359</v>
      </c>
      <c r="O1155" s="130">
        <v>1170</v>
      </c>
      <c r="P1155" s="130">
        <v>-1550</v>
      </c>
      <c r="Q1155" s="130">
        <v>-1724</v>
      </c>
      <c r="R1155" s="127">
        <v>-1724</v>
      </c>
    </row>
    <row r="1156" spans="1:18" ht="13.5" thickBot="1" x14ac:dyDescent="0.25">
      <c r="A1156" s="136" t="s">
        <v>480</v>
      </c>
      <c r="B1156" s="134" t="s">
        <v>670</v>
      </c>
      <c r="C1156" s="134" t="s">
        <v>2078</v>
      </c>
      <c r="D1156" s="132">
        <v>480</v>
      </c>
      <c r="E1156" s="132">
        <v>480</v>
      </c>
      <c r="F1156" s="132">
        <v>480</v>
      </c>
      <c r="G1156" s="132">
        <v>480</v>
      </c>
      <c r="H1156" s="132">
        <v>925</v>
      </c>
      <c r="I1156" s="132">
        <v>925</v>
      </c>
      <c r="J1156" s="132">
        <v>1212</v>
      </c>
      <c r="K1156" s="132">
        <v>1212</v>
      </c>
      <c r="L1156" s="132">
        <v>1212</v>
      </c>
      <c r="M1156" s="132">
        <v>1212</v>
      </c>
      <c r="N1156" s="132">
        <v>1212</v>
      </c>
      <c r="O1156" s="132">
        <v>0</v>
      </c>
      <c r="P1156" s="132">
        <v>0</v>
      </c>
      <c r="Q1156" s="132">
        <v>0</v>
      </c>
      <c r="R1156" s="127">
        <v>0</v>
      </c>
    </row>
    <row r="1157" spans="1:18" ht="13.5" thickBot="1" x14ac:dyDescent="0.25">
      <c r="A1157" s="136" t="s">
        <v>481</v>
      </c>
      <c r="B1157" s="134" t="s">
        <v>669</v>
      </c>
      <c r="C1157" s="134" t="s">
        <v>2078</v>
      </c>
      <c r="D1157" s="130">
        <v>-296737.57</v>
      </c>
      <c r="E1157" s="130">
        <v>-296737.57</v>
      </c>
      <c r="F1157" s="130">
        <v>-305042.69</v>
      </c>
      <c r="G1157" s="130">
        <v>-335582.32</v>
      </c>
      <c r="H1157" s="130">
        <v>-266377.31</v>
      </c>
      <c r="I1157" s="130">
        <v>-230008.75</v>
      </c>
      <c r="J1157" s="130">
        <v>-243293.71</v>
      </c>
      <c r="K1157" s="130">
        <v>-190352.86</v>
      </c>
      <c r="L1157" s="130">
        <v>-169429.48</v>
      </c>
      <c r="M1157" s="130">
        <v>-219477.39</v>
      </c>
      <c r="N1157" s="130">
        <v>-344231.38</v>
      </c>
      <c r="O1157" s="130">
        <v>-381249</v>
      </c>
      <c r="P1157" s="130">
        <v>-408269.48</v>
      </c>
      <c r="Q1157" s="130">
        <v>-452399.07</v>
      </c>
      <c r="R1157" s="127">
        <v>-452399.07</v>
      </c>
    </row>
    <row r="1158" spans="1:18" ht="13.5" thickBot="1" x14ac:dyDescent="0.25">
      <c r="A1158" s="136" t="s">
        <v>482</v>
      </c>
      <c r="B1158" s="134" t="s">
        <v>668</v>
      </c>
      <c r="C1158" s="134" t="s">
        <v>2078</v>
      </c>
      <c r="D1158" s="132">
        <v>0</v>
      </c>
      <c r="E1158" s="132">
        <v>0</v>
      </c>
      <c r="F1158" s="132">
        <v>0</v>
      </c>
      <c r="G1158" s="132">
        <v>0</v>
      </c>
      <c r="H1158" s="132">
        <v>0</v>
      </c>
      <c r="I1158" s="132">
        <v>0</v>
      </c>
      <c r="J1158" s="132">
        <v>0</v>
      </c>
      <c r="K1158" s="132">
        <v>0</v>
      </c>
      <c r="L1158" s="132">
        <v>0</v>
      </c>
      <c r="M1158" s="132">
        <v>0</v>
      </c>
      <c r="N1158" s="132">
        <v>0</v>
      </c>
      <c r="O1158" s="132">
        <v>0</v>
      </c>
      <c r="P1158" s="132">
        <v>-5929.37</v>
      </c>
      <c r="Q1158" s="132">
        <v>0</v>
      </c>
      <c r="R1158" s="127">
        <v>0</v>
      </c>
    </row>
    <row r="1159" spans="1:18" ht="13.5" thickBot="1" x14ac:dyDescent="0.25">
      <c r="A1159" s="136" t="s">
        <v>483</v>
      </c>
      <c r="B1159" s="134" t="s">
        <v>667</v>
      </c>
      <c r="C1159" s="134" t="s">
        <v>2078</v>
      </c>
      <c r="D1159" s="130">
        <v>0</v>
      </c>
      <c r="E1159" s="130">
        <v>0</v>
      </c>
      <c r="F1159" s="130">
        <v>0</v>
      </c>
      <c r="G1159" s="130">
        <v>0</v>
      </c>
      <c r="H1159" s="130">
        <v>0</v>
      </c>
      <c r="I1159" s="130">
        <v>0</v>
      </c>
      <c r="J1159" s="130">
        <v>0</v>
      </c>
      <c r="K1159" s="130">
        <v>0</v>
      </c>
      <c r="L1159" s="130">
        <v>0</v>
      </c>
      <c r="M1159" s="130">
        <v>0</v>
      </c>
      <c r="N1159" s="130">
        <v>0</v>
      </c>
      <c r="O1159" s="130">
        <v>0</v>
      </c>
      <c r="P1159" s="130">
        <v>0</v>
      </c>
      <c r="Q1159" s="130">
        <v>0</v>
      </c>
      <c r="R1159" s="127">
        <v>0</v>
      </c>
    </row>
    <row r="1160" spans="1:18" ht="13.5" thickBot="1" x14ac:dyDescent="0.25">
      <c r="A1160" s="136" t="s">
        <v>484</v>
      </c>
      <c r="B1160" s="134" t="s">
        <v>666</v>
      </c>
      <c r="C1160" s="134" t="s">
        <v>2078</v>
      </c>
      <c r="D1160" s="132">
        <v>0</v>
      </c>
      <c r="E1160" s="132">
        <v>0</v>
      </c>
      <c r="F1160" s="132">
        <v>0</v>
      </c>
      <c r="G1160" s="132">
        <v>0</v>
      </c>
      <c r="H1160" s="132">
        <v>0</v>
      </c>
      <c r="I1160" s="132">
        <v>0</v>
      </c>
      <c r="J1160" s="132">
        <v>0</v>
      </c>
      <c r="K1160" s="132">
        <v>0</v>
      </c>
      <c r="L1160" s="132">
        <v>0</v>
      </c>
      <c r="M1160" s="132">
        <v>0</v>
      </c>
      <c r="N1160" s="132">
        <v>0</v>
      </c>
      <c r="O1160" s="132">
        <v>0</v>
      </c>
      <c r="P1160" s="132">
        <v>0</v>
      </c>
      <c r="Q1160" s="132">
        <v>0</v>
      </c>
      <c r="R1160" s="127">
        <v>0</v>
      </c>
    </row>
    <row r="1161" spans="1:18" ht="13.5" thickBot="1" x14ac:dyDescent="0.25">
      <c r="A1161" s="136" t="s">
        <v>485</v>
      </c>
      <c r="B1161" s="134" t="s">
        <v>665</v>
      </c>
      <c r="C1161" s="134" t="s">
        <v>2078</v>
      </c>
      <c r="D1161" s="130">
        <v>0</v>
      </c>
      <c r="E1161" s="130">
        <v>0</v>
      </c>
      <c r="F1161" s="130">
        <v>0</v>
      </c>
      <c r="G1161" s="130">
        <v>0</v>
      </c>
      <c r="H1161" s="130">
        <v>0</v>
      </c>
      <c r="I1161" s="130">
        <v>0</v>
      </c>
      <c r="J1161" s="130">
        <v>0</v>
      </c>
      <c r="K1161" s="130">
        <v>0</v>
      </c>
      <c r="L1161" s="130">
        <v>0</v>
      </c>
      <c r="M1161" s="130">
        <v>0</v>
      </c>
      <c r="N1161" s="130">
        <v>0</v>
      </c>
      <c r="O1161" s="130">
        <v>0</v>
      </c>
      <c r="P1161" s="130">
        <v>0</v>
      </c>
      <c r="Q1161" s="130">
        <v>0</v>
      </c>
      <c r="R1161" s="127">
        <v>0</v>
      </c>
    </row>
    <row r="1162" spans="1:18" ht="13.5" thickBot="1" x14ac:dyDescent="0.25">
      <c r="A1162" s="136" t="s">
        <v>486</v>
      </c>
      <c r="B1162" s="134" t="s">
        <v>664</v>
      </c>
      <c r="C1162" s="134" t="s">
        <v>2078</v>
      </c>
      <c r="D1162" s="132">
        <v>0</v>
      </c>
      <c r="E1162" s="132">
        <v>0</v>
      </c>
      <c r="F1162" s="132">
        <v>0</v>
      </c>
      <c r="G1162" s="132">
        <v>0</v>
      </c>
      <c r="H1162" s="132">
        <v>0</v>
      </c>
      <c r="I1162" s="132">
        <v>0</v>
      </c>
      <c r="J1162" s="132">
        <v>0</v>
      </c>
      <c r="K1162" s="132">
        <v>0</v>
      </c>
      <c r="L1162" s="132">
        <v>0</v>
      </c>
      <c r="M1162" s="132">
        <v>0</v>
      </c>
      <c r="N1162" s="132">
        <v>0</v>
      </c>
      <c r="O1162" s="132">
        <v>0</v>
      </c>
      <c r="P1162" s="132">
        <v>0</v>
      </c>
      <c r="Q1162" s="132">
        <v>0</v>
      </c>
      <c r="R1162" s="127">
        <v>0</v>
      </c>
    </row>
    <row r="1163" spans="1:18" ht="13.5" thickBot="1" x14ac:dyDescent="0.25">
      <c r="A1163" s="136" t="s">
        <v>487</v>
      </c>
      <c r="B1163" s="134" t="s">
        <v>663</v>
      </c>
      <c r="C1163" s="134" t="s">
        <v>2078</v>
      </c>
      <c r="D1163" s="130">
        <v>0</v>
      </c>
      <c r="E1163" s="130">
        <v>0</v>
      </c>
      <c r="F1163" s="130">
        <v>0</v>
      </c>
      <c r="G1163" s="130">
        <v>0</v>
      </c>
      <c r="H1163" s="130">
        <v>0</v>
      </c>
      <c r="I1163" s="130">
        <v>0</v>
      </c>
      <c r="J1163" s="130">
        <v>0</v>
      </c>
      <c r="K1163" s="130">
        <v>0</v>
      </c>
      <c r="L1163" s="130">
        <v>0</v>
      </c>
      <c r="M1163" s="130">
        <v>0</v>
      </c>
      <c r="N1163" s="130">
        <v>0</v>
      </c>
      <c r="O1163" s="130">
        <v>0</v>
      </c>
      <c r="P1163" s="130">
        <v>0</v>
      </c>
      <c r="Q1163" s="130">
        <v>0</v>
      </c>
      <c r="R1163" s="127">
        <v>0</v>
      </c>
    </row>
    <row r="1164" spans="1:18" ht="13.5" thickBot="1" x14ac:dyDescent="0.25">
      <c r="A1164" s="136" t="s">
        <v>488</v>
      </c>
      <c r="B1164" s="134" t="s">
        <v>662</v>
      </c>
      <c r="C1164" s="134" t="s">
        <v>2078</v>
      </c>
      <c r="D1164" s="132">
        <v>0</v>
      </c>
      <c r="E1164" s="132">
        <v>0</v>
      </c>
      <c r="F1164" s="132">
        <v>0</v>
      </c>
      <c r="G1164" s="132">
        <v>0</v>
      </c>
      <c r="H1164" s="132">
        <v>0</v>
      </c>
      <c r="I1164" s="132">
        <v>0</v>
      </c>
      <c r="J1164" s="132">
        <v>0</v>
      </c>
      <c r="K1164" s="132">
        <v>0</v>
      </c>
      <c r="L1164" s="132">
        <v>0</v>
      </c>
      <c r="M1164" s="132">
        <v>0</v>
      </c>
      <c r="N1164" s="132">
        <v>0</v>
      </c>
      <c r="O1164" s="132">
        <v>0</v>
      </c>
      <c r="P1164" s="132">
        <v>0</v>
      </c>
      <c r="Q1164" s="132">
        <v>0</v>
      </c>
      <c r="R1164" s="127">
        <v>0</v>
      </c>
    </row>
    <row r="1165" spans="1:18" ht="13.5" thickBot="1" x14ac:dyDescent="0.25">
      <c r="A1165" s="136" t="s">
        <v>489</v>
      </c>
      <c r="B1165" s="134" t="s">
        <v>661</v>
      </c>
      <c r="C1165" s="134" t="s">
        <v>2078</v>
      </c>
      <c r="D1165" s="130">
        <v>-0.01</v>
      </c>
      <c r="E1165" s="130">
        <v>-0.01</v>
      </c>
      <c r="F1165" s="130">
        <v>202.99</v>
      </c>
      <c r="G1165" s="130">
        <v>202.99</v>
      </c>
      <c r="H1165" s="130">
        <v>2711.52</v>
      </c>
      <c r="I1165" s="130">
        <v>202.99</v>
      </c>
      <c r="J1165" s="130">
        <v>280.99</v>
      </c>
      <c r="K1165" s="130">
        <v>199.99</v>
      </c>
      <c r="L1165" s="130">
        <v>328.99</v>
      </c>
      <c r="M1165" s="130">
        <v>6370.99</v>
      </c>
      <c r="N1165" s="130">
        <v>-177.55</v>
      </c>
      <c r="O1165" s="130">
        <v>-6129.55</v>
      </c>
      <c r="P1165" s="130">
        <v>-7663.3</v>
      </c>
      <c r="Q1165" s="130">
        <v>199.99</v>
      </c>
      <c r="R1165" s="127">
        <v>199.99</v>
      </c>
    </row>
    <row r="1166" spans="1:18" ht="13.5" thickBot="1" x14ac:dyDescent="0.25">
      <c r="A1166" s="136" t="s">
        <v>490</v>
      </c>
      <c r="B1166" s="134" t="s">
        <v>660</v>
      </c>
      <c r="C1166" s="134" t="s">
        <v>2078</v>
      </c>
      <c r="D1166" s="132">
        <v>0</v>
      </c>
      <c r="E1166" s="132">
        <v>0</v>
      </c>
      <c r="F1166" s="132">
        <v>0</v>
      </c>
      <c r="G1166" s="132">
        <v>0</v>
      </c>
      <c r="H1166" s="132">
        <v>0</v>
      </c>
      <c r="I1166" s="132">
        <v>0</v>
      </c>
      <c r="J1166" s="132">
        <v>0</v>
      </c>
      <c r="K1166" s="132">
        <v>0</v>
      </c>
      <c r="L1166" s="132">
        <v>0</v>
      </c>
      <c r="M1166" s="132">
        <v>0</v>
      </c>
      <c r="N1166" s="132">
        <v>0</v>
      </c>
      <c r="O1166" s="132">
        <v>0</v>
      </c>
      <c r="P1166" s="132">
        <v>0</v>
      </c>
      <c r="Q1166" s="132">
        <v>0</v>
      </c>
      <c r="R1166" s="127">
        <v>0</v>
      </c>
    </row>
    <row r="1167" spans="1:18" ht="13.5" thickBot="1" x14ac:dyDescent="0.25">
      <c r="A1167" s="131" t="s">
        <v>1563</v>
      </c>
      <c r="B1167" s="162" t="s">
        <v>2496</v>
      </c>
      <c r="C1167" s="141"/>
      <c r="D1167" s="130">
        <v>-1280586242.55</v>
      </c>
      <c r="E1167" s="130">
        <v>-1280586242.55</v>
      </c>
      <c r="F1167" s="130">
        <v>-1264844313.0599999</v>
      </c>
      <c r="G1167" s="130">
        <v>-1273050882</v>
      </c>
      <c r="H1167" s="130">
        <v>-1258791127.04</v>
      </c>
      <c r="I1167" s="130">
        <v>-1256598868.05</v>
      </c>
      <c r="J1167" s="130">
        <v>-1247670202.1400001</v>
      </c>
      <c r="K1167" s="130">
        <v>-1257294771.3</v>
      </c>
      <c r="L1167" s="130">
        <v>-1263708745.9000001</v>
      </c>
      <c r="M1167" s="130">
        <v>-1269163421.5</v>
      </c>
      <c r="N1167" s="130">
        <v>-1264459903.03</v>
      </c>
      <c r="O1167" s="130">
        <v>-1267707259.74</v>
      </c>
      <c r="P1167" s="130">
        <v>-1269433169.8299999</v>
      </c>
      <c r="Q1167" s="130">
        <v>-1275911139.6400001</v>
      </c>
      <c r="R1167" s="127">
        <v>-1275911139.6400001</v>
      </c>
    </row>
    <row r="1168" spans="1:18" ht="13.5" thickBot="1" x14ac:dyDescent="0.25">
      <c r="A1168" s="133" t="s">
        <v>2497</v>
      </c>
      <c r="B1168" s="134" t="s">
        <v>2498</v>
      </c>
      <c r="C1168" s="142"/>
      <c r="D1168" s="164"/>
      <c r="E1168" s="132">
        <v>0</v>
      </c>
      <c r="F1168" s="132">
        <v>0</v>
      </c>
      <c r="G1168" s="132">
        <v>0</v>
      </c>
      <c r="H1168" s="132">
        <v>0</v>
      </c>
      <c r="I1168" s="132">
        <v>0</v>
      </c>
      <c r="J1168" s="132">
        <v>0</v>
      </c>
      <c r="K1168" s="132">
        <v>0</v>
      </c>
      <c r="L1168" s="132">
        <v>0</v>
      </c>
      <c r="M1168" s="132">
        <v>0</v>
      </c>
      <c r="N1168" s="132">
        <v>0</v>
      </c>
      <c r="O1168" s="132">
        <v>0</v>
      </c>
      <c r="P1168" s="132">
        <v>0</v>
      </c>
      <c r="Q1168" s="132">
        <v>0</v>
      </c>
      <c r="R1168" s="127">
        <v>0</v>
      </c>
    </row>
    <row r="1169" spans="1:18" ht="13.5" thickBot="1" x14ac:dyDescent="0.25">
      <c r="A1169" s="135" t="s">
        <v>2499</v>
      </c>
      <c r="B1169" s="134" t="s">
        <v>2500</v>
      </c>
      <c r="C1169" s="134" t="s">
        <v>2078</v>
      </c>
      <c r="D1169" s="163"/>
      <c r="E1169" s="130">
        <v>0</v>
      </c>
      <c r="F1169" s="130">
        <v>0</v>
      </c>
      <c r="G1169" s="130">
        <v>0</v>
      </c>
      <c r="H1169" s="130">
        <v>0</v>
      </c>
      <c r="I1169" s="130">
        <v>0</v>
      </c>
      <c r="J1169" s="130">
        <v>0</v>
      </c>
      <c r="K1169" s="130">
        <v>0</v>
      </c>
      <c r="L1169" s="130">
        <v>0</v>
      </c>
      <c r="M1169" s="130">
        <v>0</v>
      </c>
      <c r="N1169" s="130">
        <v>0</v>
      </c>
      <c r="O1169" s="130">
        <v>0</v>
      </c>
      <c r="P1169" s="130">
        <v>0</v>
      </c>
      <c r="Q1169" s="130">
        <v>0</v>
      </c>
      <c r="R1169" s="127">
        <v>0</v>
      </c>
    </row>
    <row r="1170" spans="1:18" ht="13.5" thickBot="1" x14ac:dyDescent="0.25">
      <c r="A1170" s="133" t="s">
        <v>2501</v>
      </c>
      <c r="B1170" s="134" t="s">
        <v>2502</v>
      </c>
      <c r="C1170" s="142"/>
      <c r="D1170" s="164"/>
      <c r="E1170" s="132">
        <v>0</v>
      </c>
      <c r="F1170" s="132">
        <v>-6617984.7199999997</v>
      </c>
      <c r="G1170" s="132">
        <v>-6254608.9100000001</v>
      </c>
      <c r="H1170" s="132">
        <v>-5890130.6799999997</v>
      </c>
      <c r="I1170" s="132">
        <v>-5524546.7000000002</v>
      </c>
      <c r="J1170" s="132">
        <v>-5157853.5999999996</v>
      </c>
      <c r="K1170" s="132">
        <v>-634066.16</v>
      </c>
      <c r="L1170" s="132">
        <v>-4405711.2</v>
      </c>
      <c r="M1170" s="132">
        <v>-4035618.57</v>
      </c>
      <c r="N1170" s="132">
        <v>-653656.71</v>
      </c>
      <c r="O1170" s="132">
        <v>-3353862.42</v>
      </c>
      <c r="P1170" s="132">
        <v>-2977818.88</v>
      </c>
      <c r="Q1170" s="132">
        <v>-2751129.02</v>
      </c>
      <c r="R1170" s="127">
        <v>-2751129.02</v>
      </c>
    </row>
    <row r="1171" spans="1:18" ht="13.5" thickBot="1" x14ac:dyDescent="0.25">
      <c r="A1171" s="135" t="s">
        <v>2503</v>
      </c>
      <c r="B1171" s="134" t="s">
        <v>2504</v>
      </c>
      <c r="C1171" s="134" t="s">
        <v>2078</v>
      </c>
      <c r="D1171" s="163"/>
      <c r="E1171" s="130">
        <v>0</v>
      </c>
      <c r="F1171" s="130">
        <v>-6617984.7199999997</v>
      </c>
      <c r="G1171" s="130">
        <v>-6254608.9100000001</v>
      </c>
      <c r="H1171" s="130">
        <v>-5890130.6799999997</v>
      </c>
      <c r="I1171" s="130">
        <v>-5524546.7000000002</v>
      </c>
      <c r="J1171" s="130">
        <v>-5157853.5999999996</v>
      </c>
      <c r="K1171" s="130">
        <v>-634066.16</v>
      </c>
      <c r="L1171" s="130">
        <v>-4405711.2</v>
      </c>
      <c r="M1171" s="130">
        <v>-4035618.57</v>
      </c>
      <c r="N1171" s="130">
        <v>-653656.71</v>
      </c>
      <c r="O1171" s="130">
        <v>-3353862.42</v>
      </c>
      <c r="P1171" s="130">
        <v>-2977818.88</v>
      </c>
      <c r="Q1171" s="130">
        <v>-2751129.02</v>
      </c>
      <c r="R1171" s="127">
        <v>-2751129.02</v>
      </c>
    </row>
    <row r="1172" spans="1:18" ht="13.5" thickBot="1" x14ac:dyDescent="0.25">
      <c r="A1172" s="133" t="s">
        <v>1564</v>
      </c>
      <c r="B1172" s="134" t="s">
        <v>2505</v>
      </c>
      <c r="C1172" s="142"/>
      <c r="D1172" s="132">
        <v>-296447006.35000002</v>
      </c>
      <c r="E1172" s="132">
        <v>-296447006.35000002</v>
      </c>
      <c r="F1172" s="132">
        <v>-301607094.35000002</v>
      </c>
      <c r="G1172" s="132">
        <v>-305827509.35000002</v>
      </c>
      <c r="H1172" s="132">
        <v>-309845226.19</v>
      </c>
      <c r="I1172" s="132">
        <v>-311992805.19</v>
      </c>
      <c r="J1172" s="132">
        <v>-299950490.19</v>
      </c>
      <c r="K1172" s="132">
        <v>-301916598.19</v>
      </c>
      <c r="L1172" s="132">
        <v>-303937238.19</v>
      </c>
      <c r="M1172" s="132">
        <v>-306092301.19</v>
      </c>
      <c r="N1172" s="132">
        <v>-306729144.19</v>
      </c>
      <c r="O1172" s="132">
        <v>-309392659.19</v>
      </c>
      <c r="P1172" s="132">
        <v>-311983272.19</v>
      </c>
      <c r="Q1172" s="132">
        <v>-311188620.95999998</v>
      </c>
      <c r="R1172" s="127">
        <v>-311188620.95999998</v>
      </c>
    </row>
    <row r="1173" spans="1:18" ht="13.5" thickBot="1" x14ac:dyDescent="0.25">
      <c r="A1173" s="135" t="s">
        <v>1565</v>
      </c>
      <c r="B1173" s="134" t="s">
        <v>2506</v>
      </c>
      <c r="C1173" s="142"/>
      <c r="D1173" s="130">
        <v>-2.23</v>
      </c>
      <c r="E1173" s="130">
        <v>-2.23</v>
      </c>
      <c r="F1173" s="130">
        <v>-2.23</v>
      </c>
      <c r="G1173" s="130">
        <v>-2.23</v>
      </c>
      <c r="H1173" s="130">
        <v>-2.23</v>
      </c>
      <c r="I1173" s="130">
        <v>-2.23</v>
      </c>
      <c r="J1173" s="130">
        <v>-2.23</v>
      </c>
      <c r="K1173" s="130">
        <v>-2.23</v>
      </c>
      <c r="L1173" s="130">
        <v>-2.23</v>
      </c>
      <c r="M1173" s="130">
        <v>-2.23</v>
      </c>
      <c r="N1173" s="130">
        <v>-2.23</v>
      </c>
      <c r="O1173" s="130">
        <v>-2.23</v>
      </c>
      <c r="P1173" s="130">
        <v>-2.23</v>
      </c>
      <c r="Q1173" s="130">
        <v>0</v>
      </c>
      <c r="R1173" s="127">
        <v>0</v>
      </c>
    </row>
    <row r="1174" spans="1:18" ht="13.5" thickBot="1" x14ac:dyDescent="0.25">
      <c r="A1174" s="136" t="s">
        <v>491</v>
      </c>
      <c r="B1174" s="134" t="s">
        <v>659</v>
      </c>
      <c r="C1174" s="134" t="s">
        <v>2078</v>
      </c>
      <c r="D1174" s="132">
        <v>-2.23</v>
      </c>
      <c r="E1174" s="132">
        <v>-2.23</v>
      </c>
      <c r="F1174" s="132">
        <v>-2.23</v>
      </c>
      <c r="G1174" s="132">
        <v>-2.23</v>
      </c>
      <c r="H1174" s="132">
        <v>-2.23</v>
      </c>
      <c r="I1174" s="132">
        <v>-2.23</v>
      </c>
      <c r="J1174" s="132">
        <v>-2.23</v>
      </c>
      <c r="K1174" s="132">
        <v>-2.23</v>
      </c>
      <c r="L1174" s="132">
        <v>-2.23</v>
      </c>
      <c r="M1174" s="132">
        <v>-2.23</v>
      </c>
      <c r="N1174" s="132">
        <v>-2.23</v>
      </c>
      <c r="O1174" s="132">
        <v>-2.23</v>
      </c>
      <c r="P1174" s="132">
        <v>-2.23</v>
      </c>
      <c r="Q1174" s="132">
        <v>0</v>
      </c>
      <c r="R1174" s="127">
        <v>0</v>
      </c>
    </row>
    <row r="1175" spans="1:18" ht="13.5" thickBot="1" x14ac:dyDescent="0.25">
      <c r="A1175" s="135" t="s">
        <v>1566</v>
      </c>
      <c r="B1175" s="134" t="s">
        <v>2507</v>
      </c>
      <c r="C1175" s="142"/>
      <c r="D1175" s="130">
        <v>-296447004.12</v>
      </c>
      <c r="E1175" s="130">
        <v>-296447004.12</v>
      </c>
      <c r="F1175" s="130">
        <v>-301607092.12</v>
      </c>
      <c r="G1175" s="130">
        <v>-305827507.12</v>
      </c>
      <c r="H1175" s="130">
        <v>-309845223.95999998</v>
      </c>
      <c r="I1175" s="130">
        <v>-311992802.95999998</v>
      </c>
      <c r="J1175" s="130">
        <v>-299950487.95999998</v>
      </c>
      <c r="K1175" s="130">
        <v>-301916595.95999998</v>
      </c>
      <c r="L1175" s="130">
        <v>-303937235.95999998</v>
      </c>
      <c r="M1175" s="130">
        <v>-306092298.95999998</v>
      </c>
      <c r="N1175" s="130">
        <v>-306729141.95999998</v>
      </c>
      <c r="O1175" s="130">
        <v>-309392656.95999998</v>
      </c>
      <c r="P1175" s="130">
        <v>-311983269.95999998</v>
      </c>
      <c r="Q1175" s="130">
        <v>-311188620.95999998</v>
      </c>
      <c r="R1175" s="127">
        <v>-311188620.95999998</v>
      </c>
    </row>
    <row r="1176" spans="1:18" ht="13.5" thickBot="1" x14ac:dyDescent="0.25">
      <c r="A1176" s="136" t="s">
        <v>2196</v>
      </c>
      <c r="B1176" s="134" t="s">
        <v>2197</v>
      </c>
      <c r="C1176" s="134" t="s">
        <v>2078</v>
      </c>
      <c r="D1176" s="132">
        <v>57468818</v>
      </c>
      <c r="E1176" s="132">
        <v>57468818</v>
      </c>
      <c r="F1176" s="132">
        <v>57468818</v>
      </c>
      <c r="G1176" s="132">
        <v>57468818</v>
      </c>
      <c r="H1176" s="132">
        <v>55281677</v>
      </c>
      <c r="I1176" s="132">
        <v>55052036</v>
      </c>
      <c r="J1176" s="132">
        <v>54869401</v>
      </c>
      <c r="K1176" s="132">
        <v>55153716</v>
      </c>
      <c r="L1176" s="132">
        <v>55550408</v>
      </c>
      <c r="M1176" s="132">
        <v>55910824</v>
      </c>
      <c r="N1176" s="132">
        <v>56218362</v>
      </c>
      <c r="O1176" s="132">
        <v>55928424</v>
      </c>
      <c r="P1176" s="132">
        <v>55301913</v>
      </c>
      <c r="Q1176" s="132">
        <v>55301913</v>
      </c>
      <c r="R1176" s="127">
        <v>55301913</v>
      </c>
    </row>
    <row r="1177" spans="1:18" ht="13.5" thickBot="1" x14ac:dyDescent="0.25">
      <c r="A1177" s="136" t="s">
        <v>492</v>
      </c>
      <c r="B1177" s="134" t="s">
        <v>658</v>
      </c>
      <c r="C1177" s="134" t="s">
        <v>2078</v>
      </c>
      <c r="D1177" s="130">
        <v>-0.16</v>
      </c>
      <c r="E1177" s="130">
        <v>-0.16</v>
      </c>
      <c r="F1177" s="130">
        <v>-0.16</v>
      </c>
      <c r="G1177" s="130">
        <v>-0.16</v>
      </c>
      <c r="H1177" s="130">
        <v>0</v>
      </c>
      <c r="I1177" s="130">
        <v>0</v>
      </c>
      <c r="J1177" s="130">
        <v>0</v>
      </c>
      <c r="K1177" s="130">
        <v>0</v>
      </c>
      <c r="L1177" s="130">
        <v>0</v>
      </c>
      <c r="M1177" s="130">
        <v>0</v>
      </c>
      <c r="N1177" s="130">
        <v>0</v>
      </c>
      <c r="O1177" s="130">
        <v>0</v>
      </c>
      <c r="P1177" s="130">
        <v>0</v>
      </c>
      <c r="Q1177" s="130">
        <v>0</v>
      </c>
      <c r="R1177" s="127">
        <v>0</v>
      </c>
    </row>
    <row r="1178" spans="1:18" ht="13.5" thickBot="1" x14ac:dyDescent="0.25">
      <c r="A1178" s="136" t="s">
        <v>493</v>
      </c>
      <c r="B1178" s="134" t="s">
        <v>657</v>
      </c>
      <c r="C1178" s="134" t="s">
        <v>2078</v>
      </c>
      <c r="D1178" s="132">
        <v>0</v>
      </c>
      <c r="E1178" s="164"/>
      <c r="F1178" s="164"/>
      <c r="G1178" s="164"/>
      <c r="H1178" s="164"/>
      <c r="I1178" s="164"/>
      <c r="J1178" s="164"/>
      <c r="K1178" s="164"/>
      <c r="L1178" s="164"/>
      <c r="M1178" s="164"/>
      <c r="N1178" s="164"/>
      <c r="O1178" s="164"/>
      <c r="P1178" s="164"/>
      <c r="Q1178" s="164"/>
      <c r="R1178" s="127">
        <v>0</v>
      </c>
    </row>
    <row r="1179" spans="1:18" ht="13.5" thickBot="1" x14ac:dyDescent="0.25">
      <c r="A1179" s="136" t="s">
        <v>494</v>
      </c>
      <c r="B1179" s="134" t="s">
        <v>656</v>
      </c>
      <c r="C1179" s="134" t="s">
        <v>2078</v>
      </c>
      <c r="D1179" s="130">
        <v>-1905695.14</v>
      </c>
      <c r="E1179" s="130">
        <v>-1905695.14</v>
      </c>
      <c r="F1179" s="130">
        <v>-1905695.14</v>
      </c>
      <c r="G1179" s="130">
        <v>-1905695.14</v>
      </c>
      <c r="H1179" s="130">
        <v>-1762195.14</v>
      </c>
      <c r="I1179" s="130">
        <v>-1762195.14</v>
      </c>
      <c r="J1179" s="130">
        <v>-1762195.14</v>
      </c>
      <c r="K1179" s="130">
        <v>-1762195.14</v>
      </c>
      <c r="L1179" s="130">
        <v>-1762195.14</v>
      </c>
      <c r="M1179" s="130">
        <v>-1762195.14</v>
      </c>
      <c r="N1179" s="130">
        <v>-1762195.14</v>
      </c>
      <c r="O1179" s="130">
        <v>-1762195.14</v>
      </c>
      <c r="P1179" s="130">
        <v>-1762195.14</v>
      </c>
      <c r="Q1179" s="130">
        <v>-1684852.14</v>
      </c>
      <c r="R1179" s="127">
        <v>-1684852.14</v>
      </c>
    </row>
    <row r="1180" spans="1:18" ht="13.5" thickBot="1" x14ac:dyDescent="0.25">
      <c r="A1180" s="136" t="s">
        <v>494</v>
      </c>
      <c r="B1180" s="134" t="s">
        <v>655</v>
      </c>
      <c r="C1180" s="134" t="s">
        <v>2078</v>
      </c>
      <c r="D1180" s="132">
        <v>-17151263.239999998</v>
      </c>
      <c r="E1180" s="132">
        <v>-17151263.239999998</v>
      </c>
      <c r="F1180" s="132">
        <v>-17151263.239999998</v>
      </c>
      <c r="G1180" s="132">
        <v>-17151263.239999998</v>
      </c>
      <c r="H1180" s="132">
        <v>-15859363.24</v>
      </c>
      <c r="I1180" s="132">
        <v>-15859363.24</v>
      </c>
      <c r="J1180" s="132">
        <v>-15859363.24</v>
      </c>
      <c r="K1180" s="132">
        <v>-15859363.24</v>
      </c>
      <c r="L1180" s="132">
        <v>-15859363.24</v>
      </c>
      <c r="M1180" s="132">
        <v>-15859363.24</v>
      </c>
      <c r="N1180" s="132">
        <v>-15859363.24</v>
      </c>
      <c r="O1180" s="132">
        <v>-15859363.24</v>
      </c>
      <c r="P1180" s="132">
        <v>-15859363.24</v>
      </c>
      <c r="Q1180" s="132">
        <v>-15163680.24</v>
      </c>
      <c r="R1180" s="127">
        <v>-15163680.24</v>
      </c>
    </row>
    <row r="1181" spans="1:18" ht="13.5" thickBot="1" x14ac:dyDescent="0.25">
      <c r="A1181" s="136" t="s">
        <v>2508</v>
      </c>
      <c r="B1181" s="134" t="s">
        <v>2509</v>
      </c>
      <c r="C1181" s="134" t="s">
        <v>2078</v>
      </c>
      <c r="D1181" s="163"/>
      <c r="E1181" s="130">
        <v>0</v>
      </c>
      <c r="F1181" s="130">
        <v>37183</v>
      </c>
      <c r="G1181" s="130">
        <v>66735</v>
      </c>
      <c r="H1181" s="130">
        <v>65175</v>
      </c>
      <c r="I1181" s="130">
        <v>73580</v>
      </c>
      <c r="J1181" s="130">
        <v>80264</v>
      </c>
      <c r="K1181" s="130">
        <v>69858</v>
      </c>
      <c r="L1181" s="130">
        <v>55339</v>
      </c>
      <c r="M1181" s="130">
        <v>42148</v>
      </c>
      <c r="N1181" s="130">
        <v>31424</v>
      </c>
      <c r="O1181" s="130">
        <v>32089</v>
      </c>
      <c r="P1181" s="130">
        <v>55045</v>
      </c>
      <c r="Q1181" s="130">
        <v>55045</v>
      </c>
      <c r="R1181" s="127">
        <v>55045</v>
      </c>
    </row>
    <row r="1182" spans="1:18" ht="13.5" thickBot="1" x14ac:dyDescent="0.25">
      <c r="A1182" s="136" t="s">
        <v>2198</v>
      </c>
      <c r="B1182" s="134" t="s">
        <v>2199</v>
      </c>
      <c r="C1182" s="134" t="s">
        <v>2078</v>
      </c>
      <c r="D1182" s="132">
        <v>-1731416.37</v>
      </c>
      <c r="E1182" s="132">
        <v>-1731416.37</v>
      </c>
      <c r="F1182" s="132">
        <v>-1731416.37</v>
      </c>
      <c r="G1182" s="132">
        <v>-1731416.37</v>
      </c>
      <c r="H1182" s="132">
        <v>-1731416.37</v>
      </c>
      <c r="I1182" s="132">
        <v>-1731416.37</v>
      </c>
      <c r="J1182" s="132">
        <v>-1731416.37</v>
      </c>
      <c r="K1182" s="132">
        <v>-682588.37</v>
      </c>
      <c r="L1182" s="132">
        <v>-682588.37</v>
      </c>
      <c r="M1182" s="132">
        <v>-682588.37</v>
      </c>
      <c r="N1182" s="132">
        <v>-682588.37</v>
      </c>
      <c r="O1182" s="132">
        <v>-682588.37</v>
      </c>
      <c r="P1182" s="132">
        <v>-682588.37</v>
      </c>
      <c r="Q1182" s="132">
        <v>-682588.37</v>
      </c>
      <c r="R1182" s="127">
        <v>-682588.37</v>
      </c>
    </row>
    <row r="1183" spans="1:18" ht="13.5" thickBot="1" x14ac:dyDescent="0.25">
      <c r="A1183" s="136" t="s">
        <v>2200</v>
      </c>
      <c r="B1183" s="134" t="s">
        <v>2201</v>
      </c>
      <c r="C1183" s="134" t="s">
        <v>2078</v>
      </c>
      <c r="D1183" s="130">
        <v>-613796.27</v>
      </c>
      <c r="E1183" s="130">
        <v>-613796.27</v>
      </c>
      <c r="F1183" s="130">
        <v>-613796.27</v>
      </c>
      <c r="G1183" s="130">
        <v>-613796.27</v>
      </c>
      <c r="H1183" s="130">
        <v>-613796.27</v>
      </c>
      <c r="I1183" s="130">
        <v>-613796.27</v>
      </c>
      <c r="J1183" s="130">
        <v>-613796.27</v>
      </c>
      <c r="K1183" s="130">
        <v>-241981.27</v>
      </c>
      <c r="L1183" s="130">
        <v>-241981.27</v>
      </c>
      <c r="M1183" s="130">
        <v>-241981.27</v>
      </c>
      <c r="N1183" s="130">
        <v>-241981.27</v>
      </c>
      <c r="O1183" s="130">
        <v>-241981.27</v>
      </c>
      <c r="P1183" s="130">
        <v>-241981.27</v>
      </c>
      <c r="Q1183" s="130">
        <v>-241981.27</v>
      </c>
      <c r="R1183" s="127">
        <v>-241981.27</v>
      </c>
    </row>
    <row r="1184" spans="1:18" ht="13.5" thickBot="1" x14ac:dyDescent="0.25">
      <c r="A1184" s="136" t="s">
        <v>495</v>
      </c>
      <c r="B1184" s="134" t="s">
        <v>654</v>
      </c>
      <c r="C1184" s="134" t="s">
        <v>2078</v>
      </c>
      <c r="D1184" s="132">
        <v>1641563.27</v>
      </c>
      <c r="E1184" s="132">
        <v>1641563.27</v>
      </c>
      <c r="F1184" s="132">
        <v>1620589.27</v>
      </c>
      <c r="G1184" s="132">
        <v>1603919.27</v>
      </c>
      <c r="H1184" s="132">
        <v>807889.27</v>
      </c>
      <c r="I1184" s="132">
        <v>700380.27</v>
      </c>
      <c r="J1184" s="132">
        <v>614878.27</v>
      </c>
      <c r="K1184" s="132">
        <v>673517.27</v>
      </c>
      <c r="L1184" s="132">
        <v>874708.27</v>
      </c>
      <c r="M1184" s="132">
        <v>1057501.27</v>
      </c>
      <c r="N1184" s="132">
        <v>1180546.27</v>
      </c>
      <c r="O1184" s="132">
        <v>1170790.27</v>
      </c>
      <c r="P1184" s="132">
        <v>2062639.27</v>
      </c>
      <c r="Q1184" s="132">
        <v>2062639.27</v>
      </c>
      <c r="R1184" s="127">
        <v>2062639.27</v>
      </c>
    </row>
    <row r="1185" spans="1:18" ht="13.5" thickBot="1" x14ac:dyDescent="0.25">
      <c r="A1185" s="136" t="s">
        <v>495</v>
      </c>
      <c r="B1185" s="134" t="s">
        <v>653</v>
      </c>
      <c r="C1185" s="134" t="s">
        <v>2078</v>
      </c>
      <c r="D1185" s="130">
        <v>581946.09</v>
      </c>
      <c r="E1185" s="130">
        <v>581946.09</v>
      </c>
      <c r="F1185" s="130">
        <v>574511.09</v>
      </c>
      <c r="G1185" s="130">
        <v>568602.09</v>
      </c>
      <c r="H1185" s="130">
        <v>286405.09000000003</v>
      </c>
      <c r="I1185" s="130">
        <v>248293.09</v>
      </c>
      <c r="J1185" s="130">
        <v>217982.09</v>
      </c>
      <c r="K1185" s="130">
        <v>238770.09</v>
      </c>
      <c r="L1185" s="130">
        <v>310093.09000000003</v>
      </c>
      <c r="M1185" s="130">
        <v>374894.09</v>
      </c>
      <c r="N1185" s="130">
        <v>418514.09</v>
      </c>
      <c r="O1185" s="130">
        <v>415055.09</v>
      </c>
      <c r="P1185" s="130">
        <v>731220.09</v>
      </c>
      <c r="Q1185" s="130">
        <v>731220.09</v>
      </c>
      <c r="R1185" s="127">
        <v>731220.09</v>
      </c>
    </row>
    <row r="1186" spans="1:18" ht="13.5" thickBot="1" x14ac:dyDescent="0.25">
      <c r="A1186" s="136" t="s">
        <v>496</v>
      </c>
      <c r="B1186" s="134" t="s">
        <v>652</v>
      </c>
      <c r="C1186" s="134" t="s">
        <v>2078</v>
      </c>
      <c r="D1186" s="132">
        <v>-249200.66</v>
      </c>
      <c r="E1186" s="132">
        <v>-249200.66</v>
      </c>
      <c r="F1186" s="132">
        <v>-248946.66</v>
      </c>
      <c r="G1186" s="132">
        <v>-248466.66</v>
      </c>
      <c r="H1186" s="132">
        <v>-247934.66</v>
      </c>
      <c r="I1186" s="132">
        <v>-247883.66</v>
      </c>
      <c r="J1186" s="132">
        <v>-247680.66</v>
      </c>
      <c r="K1186" s="132">
        <v>-247549.66</v>
      </c>
      <c r="L1186" s="132">
        <v>-247485.66</v>
      </c>
      <c r="M1186" s="132">
        <v>-247310.66</v>
      </c>
      <c r="N1186" s="132">
        <v>-247246.66</v>
      </c>
      <c r="O1186" s="132">
        <v>-247287.66</v>
      </c>
      <c r="P1186" s="132">
        <v>-247182.66</v>
      </c>
      <c r="Q1186" s="132">
        <v>-273508.65999999997</v>
      </c>
      <c r="R1186" s="127">
        <v>-273508.65999999997</v>
      </c>
    </row>
    <row r="1187" spans="1:18" ht="13.5" thickBot="1" x14ac:dyDescent="0.25">
      <c r="A1187" s="136" t="s">
        <v>496</v>
      </c>
      <c r="B1187" s="134" t="s">
        <v>651</v>
      </c>
      <c r="C1187" s="134" t="s">
        <v>2078</v>
      </c>
      <c r="D1187" s="130">
        <v>-81241.55</v>
      </c>
      <c r="E1187" s="130">
        <v>-81241.55</v>
      </c>
      <c r="F1187" s="130">
        <v>-81214.55</v>
      </c>
      <c r="G1187" s="130">
        <v>-81163.55</v>
      </c>
      <c r="H1187" s="130">
        <v>-81101.55</v>
      </c>
      <c r="I1187" s="130">
        <v>-81095.55</v>
      </c>
      <c r="J1187" s="130">
        <v>-81073.55</v>
      </c>
      <c r="K1187" s="130">
        <v>-81059.55</v>
      </c>
      <c r="L1187" s="130">
        <v>-81052.55</v>
      </c>
      <c r="M1187" s="130">
        <v>-81033.55</v>
      </c>
      <c r="N1187" s="130">
        <v>-81026.55</v>
      </c>
      <c r="O1187" s="130">
        <v>-81030.55</v>
      </c>
      <c r="P1187" s="130">
        <v>-81018.55</v>
      </c>
      <c r="Q1187" s="130">
        <v>-90379.55</v>
      </c>
      <c r="R1187" s="127">
        <v>-90379.55</v>
      </c>
    </row>
    <row r="1188" spans="1:18" ht="13.5" thickBot="1" x14ac:dyDescent="0.25">
      <c r="A1188" s="136" t="s">
        <v>2510</v>
      </c>
      <c r="B1188" s="134" t="s">
        <v>2511</v>
      </c>
      <c r="C1188" s="134" t="s">
        <v>2078</v>
      </c>
      <c r="D1188" s="164"/>
      <c r="E1188" s="132">
        <v>0</v>
      </c>
      <c r="F1188" s="132">
        <v>0</v>
      </c>
      <c r="G1188" s="132">
        <v>0</v>
      </c>
      <c r="H1188" s="132">
        <v>0</v>
      </c>
      <c r="I1188" s="132">
        <v>0</v>
      </c>
      <c r="J1188" s="132">
        <v>-242777</v>
      </c>
      <c r="K1188" s="132">
        <v>-1406340</v>
      </c>
      <c r="L1188" s="132">
        <v>-2880723</v>
      </c>
      <c r="M1188" s="132">
        <v>-4439923</v>
      </c>
      <c r="N1188" s="132">
        <v>-4844183</v>
      </c>
      <c r="O1188" s="132">
        <v>-6388957</v>
      </c>
      <c r="P1188" s="132">
        <v>-8009620</v>
      </c>
      <c r="Q1188" s="132">
        <v>-8009620</v>
      </c>
      <c r="R1188" s="127">
        <v>-8009620</v>
      </c>
    </row>
    <row r="1189" spans="1:18" ht="13.5" thickBot="1" x14ac:dyDescent="0.25">
      <c r="A1189" s="136" t="s">
        <v>2512</v>
      </c>
      <c r="B1189" s="134" t="s">
        <v>2513</v>
      </c>
      <c r="C1189" s="134" t="s">
        <v>2078</v>
      </c>
      <c r="D1189" s="163"/>
      <c r="E1189" s="130">
        <v>0</v>
      </c>
      <c r="F1189" s="130">
        <v>0</v>
      </c>
      <c r="G1189" s="130">
        <v>0</v>
      </c>
      <c r="H1189" s="130">
        <v>0</v>
      </c>
      <c r="I1189" s="130">
        <v>0</v>
      </c>
      <c r="J1189" s="130">
        <v>-86066</v>
      </c>
      <c r="K1189" s="130">
        <v>-498555</v>
      </c>
      <c r="L1189" s="130">
        <v>-1021232</v>
      </c>
      <c r="M1189" s="130">
        <v>-1573977</v>
      </c>
      <c r="N1189" s="130">
        <v>-1717290</v>
      </c>
      <c r="O1189" s="130">
        <v>-2264921</v>
      </c>
      <c r="P1189" s="130">
        <v>-2839455</v>
      </c>
      <c r="Q1189" s="130">
        <v>-2839455</v>
      </c>
      <c r="R1189" s="127">
        <v>-2839455</v>
      </c>
    </row>
    <row r="1190" spans="1:18" ht="13.5" thickBot="1" x14ac:dyDescent="0.25">
      <c r="A1190" s="136" t="s">
        <v>2514</v>
      </c>
      <c r="B1190" s="134" t="s">
        <v>2515</v>
      </c>
      <c r="C1190" s="134" t="s">
        <v>2078</v>
      </c>
      <c r="D1190" s="164"/>
      <c r="E1190" s="132">
        <v>0</v>
      </c>
      <c r="F1190" s="132">
        <v>0</v>
      </c>
      <c r="G1190" s="132">
        <v>0</v>
      </c>
      <c r="H1190" s="132">
        <v>0</v>
      </c>
      <c r="I1190" s="132">
        <v>0</v>
      </c>
      <c r="J1190" s="132">
        <v>0</v>
      </c>
      <c r="K1190" s="132">
        <v>-1048828</v>
      </c>
      <c r="L1190" s="132">
        <v>-1048828</v>
      </c>
      <c r="M1190" s="132">
        <v>-1048828</v>
      </c>
      <c r="N1190" s="132">
        <v>-1048828</v>
      </c>
      <c r="O1190" s="132">
        <v>-1048828</v>
      </c>
      <c r="P1190" s="132">
        <v>-1048828</v>
      </c>
      <c r="Q1190" s="132">
        <v>-1048828</v>
      </c>
      <c r="R1190" s="127">
        <v>-1048828</v>
      </c>
    </row>
    <row r="1191" spans="1:18" ht="13.5" thickBot="1" x14ac:dyDescent="0.25">
      <c r="A1191" s="136" t="s">
        <v>2512</v>
      </c>
      <c r="B1191" s="134" t="s">
        <v>2516</v>
      </c>
      <c r="C1191" s="134" t="s">
        <v>2078</v>
      </c>
      <c r="D1191" s="163"/>
      <c r="E1191" s="130">
        <v>0</v>
      </c>
      <c r="F1191" s="130">
        <v>0</v>
      </c>
      <c r="G1191" s="130">
        <v>0</v>
      </c>
      <c r="H1191" s="130">
        <v>0</v>
      </c>
      <c r="I1191" s="130">
        <v>0</v>
      </c>
      <c r="J1191" s="130">
        <v>0</v>
      </c>
      <c r="K1191" s="130">
        <v>-371815</v>
      </c>
      <c r="L1191" s="130">
        <v>-371815</v>
      </c>
      <c r="M1191" s="130">
        <v>-371815</v>
      </c>
      <c r="N1191" s="130">
        <v>-371815</v>
      </c>
      <c r="O1191" s="130">
        <v>-371815</v>
      </c>
      <c r="P1191" s="130">
        <v>-371815</v>
      </c>
      <c r="Q1191" s="130">
        <v>-371815</v>
      </c>
      <c r="R1191" s="127">
        <v>-371815</v>
      </c>
    </row>
    <row r="1192" spans="1:18" ht="13.5" thickBot="1" x14ac:dyDescent="0.25">
      <c r="A1192" s="136" t="s">
        <v>497</v>
      </c>
      <c r="B1192" s="134" t="s">
        <v>650</v>
      </c>
      <c r="C1192" s="134" t="s">
        <v>2078</v>
      </c>
      <c r="D1192" s="132">
        <v>-218986010.12</v>
      </c>
      <c r="E1192" s="132">
        <v>-218986010.12</v>
      </c>
      <c r="F1192" s="132">
        <v>-223574148.12</v>
      </c>
      <c r="G1192" s="132">
        <v>-227220669.12</v>
      </c>
      <c r="H1192" s="132">
        <v>-229749491.12</v>
      </c>
      <c r="I1192" s="132">
        <v>-231137526.12</v>
      </c>
      <c r="J1192" s="132">
        <v>-221746768.12</v>
      </c>
      <c r="K1192" s="132">
        <v>-221577246.12</v>
      </c>
      <c r="L1192" s="132">
        <v>-221038704.12</v>
      </c>
      <c r="M1192" s="132">
        <v>-220549410.12</v>
      </c>
      <c r="N1192" s="132">
        <v>-220220039.12</v>
      </c>
      <c r="O1192" s="132">
        <v>-220246153.12</v>
      </c>
      <c r="P1192" s="132">
        <v>-221147601.12</v>
      </c>
      <c r="Q1192" s="132">
        <v>-221097637.12</v>
      </c>
      <c r="R1192" s="127">
        <v>-221097637.12</v>
      </c>
    </row>
    <row r="1193" spans="1:18" ht="13.5" thickBot="1" x14ac:dyDescent="0.25">
      <c r="A1193" s="136" t="s">
        <v>497</v>
      </c>
      <c r="B1193" s="134" t="s">
        <v>649</v>
      </c>
      <c r="C1193" s="134" t="s">
        <v>2078</v>
      </c>
      <c r="D1193" s="130">
        <v>-75768552.579999998</v>
      </c>
      <c r="E1193" s="130">
        <v>-75768552.579999998</v>
      </c>
      <c r="F1193" s="130">
        <v>-77485692.579999998</v>
      </c>
      <c r="G1193" s="130">
        <v>-78850426.579999998</v>
      </c>
      <c r="H1193" s="130">
        <v>-79743106.579999998</v>
      </c>
      <c r="I1193" s="130">
        <v>-80255656.579999998</v>
      </c>
      <c r="J1193" s="130">
        <v>-76942871.579999998</v>
      </c>
      <c r="K1193" s="130">
        <v>-76857414.579999998</v>
      </c>
      <c r="L1193" s="130">
        <v>-76631114.579999998</v>
      </c>
      <c r="M1193" s="130">
        <v>-76425508.579999998</v>
      </c>
      <c r="N1193" s="130">
        <v>-76281312.579999998</v>
      </c>
      <c r="O1193" s="130">
        <v>-76292163.579999998</v>
      </c>
      <c r="P1193" s="130">
        <v>-76666729.579999998</v>
      </c>
      <c r="Q1193" s="130">
        <v>-76649017.579999998</v>
      </c>
      <c r="R1193" s="127">
        <v>-76649017.579999998</v>
      </c>
    </row>
    <row r="1194" spans="1:18" ht="13.5" thickBot="1" x14ac:dyDescent="0.25">
      <c r="A1194" s="136" t="s">
        <v>498</v>
      </c>
      <c r="B1194" s="134" t="s">
        <v>648</v>
      </c>
      <c r="C1194" s="134" t="s">
        <v>2078</v>
      </c>
      <c r="D1194" s="132">
        <v>-25637236.84</v>
      </c>
      <c r="E1194" s="132">
        <v>-25637236.84</v>
      </c>
      <c r="F1194" s="132">
        <v>-24783675.84</v>
      </c>
      <c r="G1194" s="132">
        <v>-24175803.84</v>
      </c>
      <c r="H1194" s="132">
        <v>-23219349.84</v>
      </c>
      <c r="I1194" s="132">
        <v>-23103957.84</v>
      </c>
      <c r="J1194" s="132">
        <v>-23106103.84</v>
      </c>
      <c r="K1194" s="132">
        <v>-24025443.84</v>
      </c>
      <c r="L1194" s="132">
        <v>-25059470.84</v>
      </c>
      <c r="M1194" s="132">
        <v>-26012485.84</v>
      </c>
      <c r="N1194" s="132">
        <v>-26749029.84</v>
      </c>
      <c r="O1194" s="132">
        <v>-26896251.84</v>
      </c>
      <c r="P1194" s="132">
        <v>-26673442.84</v>
      </c>
      <c r="Q1194" s="132">
        <v>-26666657.84</v>
      </c>
      <c r="R1194" s="127">
        <v>-26666657.84</v>
      </c>
    </row>
    <row r="1195" spans="1:18" ht="13.5" thickBot="1" x14ac:dyDescent="0.25">
      <c r="A1195" s="136" t="s">
        <v>498</v>
      </c>
      <c r="B1195" s="134" t="s">
        <v>647</v>
      </c>
      <c r="C1195" s="134" t="s">
        <v>2078</v>
      </c>
      <c r="D1195" s="130">
        <v>-9083595.9600000009</v>
      </c>
      <c r="E1195" s="130">
        <v>-9083595.9600000009</v>
      </c>
      <c r="F1195" s="130">
        <v>-8779624.9600000009</v>
      </c>
      <c r="G1195" s="130">
        <v>-8563035.9600000009</v>
      </c>
      <c r="H1195" s="130">
        <v>-8224025.96</v>
      </c>
      <c r="I1195" s="130">
        <v>-8182806.96</v>
      </c>
      <c r="J1195" s="130">
        <v>-8183319.96</v>
      </c>
      <c r="K1195" s="130">
        <v>-8509616.9600000009</v>
      </c>
      <c r="L1195" s="130">
        <v>-8876723.9600000009</v>
      </c>
      <c r="M1195" s="130">
        <v>-9215061.9600000009</v>
      </c>
      <c r="N1195" s="130">
        <v>-9476588.9600000009</v>
      </c>
      <c r="O1195" s="130">
        <v>-9528755.9600000009</v>
      </c>
      <c r="P1195" s="130">
        <v>-9448932.9600000009</v>
      </c>
      <c r="Q1195" s="130">
        <v>-9446934.9600000009</v>
      </c>
      <c r="R1195" s="127">
        <v>-9446934.9600000009</v>
      </c>
    </row>
    <row r="1196" spans="1:18" ht="13.5" thickBot="1" x14ac:dyDescent="0.25">
      <c r="A1196" s="136" t="s">
        <v>499</v>
      </c>
      <c r="B1196" s="134" t="s">
        <v>646</v>
      </c>
      <c r="C1196" s="134" t="s">
        <v>2078</v>
      </c>
      <c r="D1196" s="132">
        <v>-5964180.8200000003</v>
      </c>
      <c r="E1196" s="132">
        <v>-5964180.8200000003</v>
      </c>
      <c r="F1196" s="132">
        <v>-5983319.8200000003</v>
      </c>
      <c r="G1196" s="132">
        <v>-6014126.8200000003</v>
      </c>
      <c r="H1196" s="132">
        <v>-6047982.8200000003</v>
      </c>
      <c r="I1196" s="132">
        <v>-6067916.8200000003</v>
      </c>
      <c r="J1196" s="132">
        <v>-6088235.8200000003</v>
      </c>
      <c r="K1196" s="132">
        <v>-5891707.8200000003</v>
      </c>
      <c r="L1196" s="132">
        <v>-5907116.8200000003</v>
      </c>
      <c r="M1196" s="132">
        <v>-5922740.8200000003</v>
      </c>
      <c r="N1196" s="132">
        <v>-5929202.8200000003</v>
      </c>
      <c r="O1196" s="132">
        <v>-5942944.8200000003</v>
      </c>
      <c r="P1196" s="132">
        <v>-5956189.8200000003</v>
      </c>
      <c r="Q1196" s="132">
        <v>-5956132.8200000003</v>
      </c>
      <c r="R1196" s="127">
        <v>-5956132.8200000003</v>
      </c>
    </row>
    <row r="1197" spans="1:18" ht="13.5" thickBot="1" x14ac:dyDescent="0.25">
      <c r="A1197" s="136" t="s">
        <v>499</v>
      </c>
      <c r="B1197" s="134" t="s">
        <v>645</v>
      </c>
      <c r="C1197" s="134" t="s">
        <v>2078</v>
      </c>
      <c r="D1197" s="130">
        <v>-2101554.58</v>
      </c>
      <c r="E1197" s="130">
        <v>-2101554.58</v>
      </c>
      <c r="F1197" s="130">
        <v>-2108541.58</v>
      </c>
      <c r="G1197" s="130">
        <v>-2119788.58</v>
      </c>
      <c r="H1197" s="130">
        <v>-2132112.58</v>
      </c>
      <c r="I1197" s="130">
        <v>-2139381.58</v>
      </c>
      <c r="J1197" s="130">
        <v>-2146790.58</v>
      </c>
      <c r="K1197" s="130">
        <v>-2077227.58</v>
      </c>
      <c r="L1197" s="130">
        <v>-2082846.58</v>
      </c>
      <c r="M1197" s="130">
        <v>-2088543.58</v>
      </c>
      <c r="N1197" s="130">
        <v>-2091004.58</v>
      </c>
      <c r="O1197" s="130">
        <v>-2096023.58</v>
      </c>
      <c r="P1197" s="130">
        <v>-2100861.58</v>
      </c>
      <c r="Q1197" s="130">
        <v>-2100841.58</v>
      </c>
      <c r="R1197" s="127">
        <v>-2100841.58</v>
      </c>
    </row>
    <row r="1198" spans="1:18" ht="13.5" thickBot="1" x14ac:dyDescent="0.25">
      <c r="A1198" s="136" t="s">
        <v>500</v>
      </c>
      <c r="B1198" s="134" t="s">
        <v>644</v>
      </c>
      <c r="C1198" s="134" t="s">
        <v>2078</v>
      </c>
      <c r="D1198" s="132">
        <v>36467414.109999999</v>
      </c>
      <c r="E1198" s="132">
        <v>36467414.109999999</v>
      </c>
      <c r="F1198" s="132">
        <v>36233885.109999999</v>
      </c>
      <c r="G1198" s="132">
        <v>36000356.109999999</v>
      </c>
      <c r="H1198" s="132">
        <v>35766827.109999999</v>
      </c>
      <c r="I1198" s="132">
        <v>35533298.109999999</v>
      </c>
      <c r="J1198" s="132">
        <v>35299769.109999999</v>
      </c>
      <c r="K1198" s="132">
        <v>35066240.109999999</v>
      </c>
      <c r="L1198" s="132">
        <v>34832711.109999999</v>
      </c>
      <c r="M1198" s="132">
        <v>34599182.109999999</v>
      </c>
      <c r="N1198" s="132">
        <v>34365653.109999999</v>
      </c>
      <c r="O1198" s="132">
        <v>34132124.109999999</v>
      </c>
      <c r="P1198" s="132">
        <v>33845148.729999997</v>
      </c>
      <c r="Q1198" s="132">
        <v>33611619.729999997</v>
      </c>
      <c r="R1198" s="127">
        <v>33611619.729999997</v>
      </c>
    </row>
    <row r="1199" spans="1:18" ht="13.5" thickBot="1" x14ac:dyDescent="0.25">
      <c r="A1199" s="136" t="s">
        <v>2202</v>
      </c>
      <c r="B1199" s="134" t="s">
        <v>643</v>
      </c>
      <c r="C1199" s="134" t="s">
        <v>2078</v>
      </c>
      <c r="D1199" s="130">
        <v>12927898.67</v>
      </c>
      <c r="E1199" s="130">
        <v>12927898.67</v>
      </c>
      <c r="F1199" s="130">
        <v>12845110.67</v>
      </c>
      <c r="G1199" s="130">
        <v>12762322.67</v>
      </c>
      <c r="H1199" s="130">
        <v>12679534.67</v>
      </c>
      <c r="I1199" s="130">
        <v>12596746.67</v>
      </c>
      <c r="J1199" s="130">
        <v>12513958.67</v>
      </c>
      <c r="K1199" s="130">
        <v>12431170.67</v>
      </c>
      <c r="L1199" s="130">
        <v>12348382.67</v>
      </c>
      <c r="M1199" s="130">
        <v>12265594.67</v>
      </c>
      <c r="N1199" s="130">
        <v>12182806.67</v>
      </c>
      <c r="O1199" s="130">
        <v>12100018.67</v>
      </c>
      <c r="P1199" s="130">
        <v>11998283.699999999</v>
      </c>
      <c r="Q1199" s="130">
        <v>11915495.699999999</v>
      </c>
      <c r="R1199" s="127">
        <v>11915495.699999999</v>
      </c>
    </row>
    <row r="1200" spans="1:18" ht="13.5" thickBot="1" x14ac:dyDescent="0.25">
      <c r="A1200" s="136" t="s">
        <v>501</v>
      </c>
      <c r="B1200" s="134" t="s">
        <v>642</v>
      </c>
      <c r="C1200" s="134" t="s">
        <v>2078</v>
      </c>
      <c r="D1200" s="132">
        <v>66392</v>
      </c>
      <c r="E1200" s="132">
        <v>66392</v>
      </c>
      <c r="F1200" s="132">
        <v>84909</v>
      </c>
      <c r="G1200" s="132">
        <v>99626</v>
      </c>
      <c r="H1200" s="132">
        <v>98849</v>
      </c>
      <c r="I1200" s="132">
        <v>103035</v>
      </c>
      <c r="J1200" s="132">
        <v>106364</v>
      </c>
      <c r="K1200" s="132">
        <v>101182</v>
      </c>
      <c r="L1200" s="132">
        <v>93952</v>
      </c>
      <c r="M1200" s="132">
        <v>87383</v>
      </c>
      <c r="N1200" s="132">
        <v>81778</v>
      </c>
      <c r="O1200" s="132">
        <v>82104</v>
      </c>
      <c r="P1200" s="132">
        <v>93342</v>
      </c>
      <c r="Q1200" s="132">
        <v>87904</v>
      </c>
      <c r="R1200" s="127">
        <v>87904</v>
      </c>
    </row>
    <row r="1201" spans="1:18" ht="13.5" thickBot="1" x14ac:dyDescent="0.25">
      <c r="A1201" s="136" t="s">
        <v>502</v>
      </c>
      <c r="B1201" s="134" t="s">
        <v>641</v>
      </c>
      <c r="C1201" s="134" t="s">
        <v>2078</v>
      </c>
      <c r="D1201" s="130">
        <v>-33332443.300000001</v>
      </c>
      <c r="E1201" s="130">
        <v>-33332443.300000001</v>
      </c>
      <c r="F1201" s="130">
        <v>-33107757.300000001</v>
      </c>
      <c r="G1201" s="130">
        <v>-32883071.300000001</v>
      </c>
      <c r="H1201" s="130">
        <v>-32658385.300000001</v>
      </c>
      <c r="I1201" s="130">
        <v>-32433699.300000001</v>
      </c>
      <c r="J1201" s="130">
        <v>-32209013.300000001</v>
      </c>
      <c r="K1201" s="130">
        <v>-31984327.300000001</v>
      </c>
      <c r="L1201" s="130">
        <v>-31759641.300000001</v>
      </c>
      <c r="M1201" s="130">
        <v>-31534955.300000001</v>
      </c>
      <c r="N1201" s="130">
        <v>-31310269.300000001</v>
      </c>
      <c r="O1201" s="130">
        <v>-31085583.300000001</v>
      </c>
      <c r="P1201" s="130">
        <v>-30808377.300000001</v>
      </c>
      <c r="Q1201" s="130">
        <v>-30583691.300000001</v>
      </c>
      <c r="R1201" s="127">
        <v>-30583691.300000001</v>
      </c>
    </row>
    <row r="1202" spans="1:18" ht="13.5" thickBot="1" x14ac:dyDescent="0.25">
      <c r="A1202" s="136" t="s">
        <v>503</v>
      </c>
      <c r="B1202" s="134" t="s">
        <v>640</v>
      </c>
      <c r="C1202" s="134" t="s">
        <v>2078</v>
      </c>
      <c r="D1202" s="132">
        <v>-11816534.5</v>
      </c>
      <c r="E1202" s="132">
        <v>-11816534.5</v>
      </c>
      <c r="F1202" s="132">
        <v>-11736882.5</v>
      </c>
      <c r="G1202" s="132">
        <v>-11657230.5</v>
      </c>
      <c r="H1202" s="132">
        <v>-11577578.5</v>
      </c>
      <c r="I1202" s="132">
        <v>-11497926.5</v>
      </c>
      <c r="J1202" s="132">
        <v>-11418274.5</v>
      </c>
      <c r="K1202" s="132">
        <v>-11338622.5</v>
      </c>
      <c r="L1202" s="132">
        <v>-11258970.5</v>
      </c>
      <c r="M1202" s="132">
        <v>-11179318.5</v>
      </c>
      <c r="N1202" s="132">
        <v>-11099666.5</v>
      </c>
      <c r="O1202" s="132">
        <v>-11020014.5</v>
      </c>
      <c r="P1202" s="132">
        <v>-10921743.5</v>
      </c>
      <c r="Q1202" s="132">
        <v>-10842091.5</v>
      </c>
      <c r="R1202" s="127">
        <v>-10842091.5</v>
      </c>
    </row>
    <row r="1203" spans="1:18" ht="13.5" thickBot="1" x14ac:dyDescent="0.25">
      <c r="A1203" s="136" t="s">
        <v>504</v>
      </c>
      <c r="B1203" s="134" t="s">
        <v>639</v>
      </c>
      <c r="C1203" s="134" t="s">
        <v>2078</v>
      </c>
      <c r="D1203" s="130">
        <v>-869922.03</v>
      </c>
      <c r="E1203" s="130">
        <v>-869922.03</v>
      </c>
      <c r="F1203" s="130">
        <v>-871258.03</v>
      </c>
      <c r="G1203" s="130">
        <v>-872594.03</v>
      </c>
      <c r="H1203" s="130">
        <v>-873930.03</v>
      </c>
      <c r="I1203" s="130">
        <v>-875266.03</v>
      </c>
      <c r="J1203" s="130">
        <v>-876602.03</v>
      </c>
      <c r="K1203" s="130">
        <v>-877938.03</v>
      </c>
      <c r="L1203" s="130">
        <v>-879274.03</v>
      </c>
      <c r="M1203" s="130">
        <v>-880610.03</v>
      </c>
      <c r="N1203" s="130">
        <v>-881946.03</v>
      </c>
      <c r="O1203" s="130">
        <v>-883282.03</v>
      </c>
      <c r="P1203" s="130">
        <v>-888104.65</v>
      </c>
      <c r="Q1203" s="130">
        <v>-889440.65</v>
      </c>
      <c r="R1203" s="127">
        <v>-889440.65</v>
      </c>
    </row>
    <row r="1204" spans="1:18" ht="13.5" thickBot="1" x14ac:dyDescent="0.25">
      <c r="A1204" s="136" t="s">
        <v>505</v>
      </c>
      <c r="B1204" s="134" t="s">
        <v>638</v>
      </c>
      <c r="C1204" s="134" t="s">
        <v>2078</v>
      </c>
      <c r="D1204" s="132">
        <v>-308392.14</v>
      </c>
      <c r="E1204" s="132">
        <v>-308392.14</v>
      </c>
      <c r="F1204" s="132">
        <v>-308865.14</v>
      </c>
      <c r="G1204" s="132">
        <v>-309338.14</v>
      </c>
      <c r="H1204" s="132">
        <v>-309811.14</v>
      </c>
      <c r="I1204" s="132">
        <v>-310284.14</v>
      </c>
      <c r="J1204" s="132">
        <v>-310757.14</v>
      </c>
      <c r="K1204" s="132">
        <v>-311230.14</v>
      </c>
      <c r="L1204" s="132">
        <v>-311703.14</v>
      </c>
      <c r="M1204" s="132">
        <v>-312176.14</v>
      </c>
      <c r="N1204" s="132">
        <v>-312649.14</v>
      </c>
      <c r="O1204" s="132">
        <v>-313122.14</v>
      </c>
      <c r="P1204" s="132">
        <v>-314831.17</v>
      </c>
      <c r="Q1204" s="132">
        <v>-315304.17</v>
      </c>
      <c r="R1204" s="127">
        <v>-315304.17</v>
      </c>
    </row>
    <row r="1205" spans="1:18" ht="13.5" thickBot="1" x14ac:dyDescent="0.25">
      <c r="A1205" s="133" t="s">
        <v>1567</v>
      </c>
      <c r="B1205" s="134" t="s">
        <v>2517</v>
      </c>
      <c r="C1205" s="142"/>
      <c r="D1205" s="130">
        <v>-611560281.39999998</v>
      </c>
      <c r="E1205" s="130">
        <v>-611560281.39999998</v>
      </c>
      <c r="F1205" s="130">
        <v>-614069214.90999997</v>
      </c>
      <c r="G1205" s="130">
        <v>-617991665.09000003</v>
      </c>
      <c r="H1205" s="130">
        <v>-600698181.70000005</v>
      </c>
      <c r="I1205" s="130">
        <v>-601434475.76999998</v>
      </c>
      <c r="J1205" s="130">
        <v>-604751371.65999997</v>
      </c>
      <c r="K1205" s="130">
        <v>-605036120.80999994</v>
      </c>
      <c r="L1205" s="130">
        <v>-610749663.58000004</v>
      </c>
      <c r="M1205" s="130">
        <v>-614362160.96000004</v>
      </c>
      <c r="N1205" s="130">
        <v>-615813490.50999999</v>
      </c>
      <c r="O1205" s="130">
        <v>-616349060.92999995</v>
      </c>
      <c r="P1205" s="130">
        <v>-615774293.74000001</v>
      </c>
      <c r="Q1205" s="130">
        <v>-627629107.22000003</v>
      </c>
      <c r="R1205" s="127">
        <v>-627629107.22000003</v>
      </c>
    </row>
    <row r="1206" spans="1:18" ht="13.5" thickBot="1" x14ac:dyDescent="0.25">
      <c r="A1206" s="135" t="s">
        <v>1568</v>
      </c>
      <c r="B1206" s="134" t="s">
        <v>2518</v>
      </c>
      <c r="C1206" s="142"/>
      <c r="D1206" s="132">
        <v>-225960805.96000001</v>
      </c>
      <c r="E1206" s="132">
        <v>-225960805.96000001</v>
      </c>
      <c r="F1206" s="132">
        <v>-227106142.05000001</v>
      </c>
      <c r="G1206" s="132">
        <v>-229546876.59</v>
      </c>
      <c r="H1206" s="132">
        <v>-210755869.5</v>
      </c>
      <c r="I1206" s="132">
        <v>-209860030.19999999</v>
      </c>
      <c r="J1206" s="132">
        <v>-211026695.22999999</v>
      </c>
      <c r="K1206" s="132">
        <v>-209083744.90000001</v>
      </c>
      <c r="L1206" s="132">
        <v>-212822167.55000001</v>
      </c>
      <c r="M1206" s="132">
        <v>-214224756.34999999</v>
      </c>
      <c r="N1206" s="132">
        <v>-212588599.81999999</v>
      </c>
      <c r="O1206" s="132">
        <v>-211423141.97999999</v>
      </c>
      <c r="P1206" s="132">
        <v>-208917074.65000001</v>
      </c>
      <c r="Q1206" s="132">
        <v>-215030904</v>
      </c>
      <c r="R1206" s="127">
        <v>-215030904</v>
      </c>
    </row>
    <row r="1207" spans="1:18" ht="13.5" thickBot="1" x14ac:dyDescent="0.25">
      <c r="A1207" s="136" t="s">
        <v>433</v>
      </c>
      <c r="B1207" s="134" t="s">
        <v>637</v>
      </c>
      <c r="C1207" s="134" t="s">
        <v>2078</v>
      </c>
      <c r="D1207" s="130">
        <v>578253.14</v>
      </c>
      <c r="E1207" s="130">
        <v>578253.14</v>
      </c>
      <c r="F1207" s="130">
        <v>0</v>
      </c>
      <c r="G1207" s="130">
        <v>0</v>
      </c>
      <c r="H1207" s="130">
        <v>-1775841.95</v>
      </c>
      <c r="I1207" s="130">
        <v>0</v>
      </c>
      <c r="J1207" s="130">
        <v>0</v>
      </c>
      <c r="K1207" s="130">
        <v>703617.17</v>
      </c>
      <c r="L1207" s="130">
        <v>0</v>
      </c>
      <c r="M1207" s="130">
        <v>0</v>
      </c>
      <c r="N1207" s="130">
        <v>1076972.01</v>
      </c>
      <c r="O1207" s="130">
        <v>0</v>
      </c>
      <c r="P1207" s="130">
        <v>0</v>
      </c>
      <c r="Q1207" s="130">
        <v>-6608668.5800000001</v>
      </c>
      <c r="R1207" s="127">
        <v>-6608668.5800000001</v>
      </c>
    </row>
    <row r="1208" spans="1:18" ht="13.5" thickBot="1" x14ac:dyDescent="0.25">
      <c r="A1208" s="136" t="s">
        <v>1984</v>
      </c>
      <c r="B1208" s="134" t="s">
        <v>1985</v>
      </c>
      <c r="C1208" s="134" t="s">
        <v>2078</v>
      </c>
      <c r="D1208" s="132">
        <v>-1130743.79</v>
      </c>
      <c r="E1208" s="132">
        <v>-1130743.79</v>
      </c>
      <c r="F1208" s="132">
        <v>-1130539.06</v>
      </c>
      <c r="G1208" s="132">
        <v>-1244344.52</v>
      </c>
      <c r="H1208" s="132">
        <v>-1247665.19</v>
      </c>
      <c r="I1208" s="132">
        <v>-1266052.18</v>
      </c>
      <c r="J1208" s="132">
        <v>-1290330.1499999999</v>
      </c>
      <c r="K1208" s="132">
        <v>-1269691.7</v>
      </c>
      <c r="L1208" s="132">
        <v>-1269691.7</v>
      </c>
      <c r="M1208" s="132">
        <v>-1269691.7</v>
      </c>
      <c r="N1208" s="132">
        <v>-1290845.45</v>
      </c>
      <c r="O1208" s="132">
        <v>-1290845.45</v>
      </c>
      <c r="P1208" s="132">
        <v>0</v>
      </c>
      <c r="Q1208" s="132">
        <v>0</v>
      </c>
      <c r="R1208" s="127">
        <v>0</v>
      </c>
    </row>
    <row r="1209" spans="1:18" ht="13.5" thickBot="1" x14ac:dyDescent="0.25">
      <c r="A1209" s="136" t="s">
        <v>2519</v>
      </c>
      <c r="B1209" s="134" t="s">
        <v>2520</v>
      </c>
      <c r="C1209" s="134" t="s">
        <v>2078</v>
      </c>
      <c r="D1209" s="163"/>
      <c r="E1209" s="130">
        <v>0</v>
      </c>
      <c r="F1209" s="130">
        <v>0</v>
      </c>
      <c r="G1209" s="130">
        <v>0</v>
      </c>
      <c r="H1209" s="130">
        <v>0</v>
      </c>
      <c r="I1209" s="130">
        <v>0</v>
      </c>
      <c r="J1209" s="130">
        <v>0</v>
      </c>
      <c r="K1209" s="130">
        <v>0</v>
      </c>
      <c r="L1209" s="130">
        <v>0</v>
      </c>
      <c r="M1209" s="130">
        <v>0</v>
      </c>
      <c r="N1209" s="130">
        <v>0</v>
      </c>
      <c r="O1209" s="130">
        <v>0</v>
      </c>
      <c r="P1209" s="130">
        <v>-1240921.24</v>
      </c>
      <c r="Q1209" s="130">
        <v>-1056576.2</v>
      </c>
      <c r="R1209" s="127">
        <v>-1056576.2</v>
      </c>
    </row>
    <row r="1210" spans="1:18" ht="13.5" thickBot="1" x14ac:dyDescent="0.25">
      <c r="A1210" s="136" t="s">
        <v>2203</v>
      </c>
      <c r="B1210" s="134" t="s">
        <v>2204</v>
      </c>
      <c r="C1210" s="134" t="s">
        <v>2078</v>
      </c>
      <c r="D1210" s="132">
        <v>-194845817</v>
      </c>
      <c r="E1210" s="132">
        <v>-194845817</v>
      </c>
      <c r="F1210" s="132">
        <v>-194845817</v>
      </c>
      <c r="G1210" s="132">
        <v>-194845817</v>
      </c>
      <c r="H1210" s="132">
        <v>-190075616</v>
      </c>
      <c r="I1210" s="132">
        <v>-189382695</v>
      </c>
      <c r="J1210" s="132">
        <v>-188831613</v>
      </c>
      <c r="K1210" s="132">
        <v>-189689504</v>
      </c>
      <c r="L1210" s="132">
        <v>-190886481</v>
      </c>
      <c r="M1210" s="132">
        <v>-191973999</v>
      </c>
      <c r="N1210" s="132">
        <v>-192901965</v>
      </c>
      <c r="O1210" s="132">
        <v>-125471409</v>
      </c>
      <c r="P1210" s="132">
        <v>-124103468</v>
      </c>
      <c r="Q1210" s="132">
        <v>-124103468</v>
      </c>
      <c r="R1210" s="127">
        <v>-124103468</v>
      </c>
    </row>
    <row r="1211" spans="1:18" ht="13.5" thickBot="1" x14ac:dyDescent="0.25">
      <c r="A1211" s="136" t="s">
        <v>2474</v>
      </c>
      <c r="B1211" s="134" t="s">
        <v>2521</v>
      </c>
      <c r="C1211" s="134" t="s">
        <v>2078</v>
      </c>
      <c r="D1211" s="163"/>
      <c r="E1211" s="130">
        <v>0</v>
      </c>
      <c r="F1211" s="130">
        <v>0</v>
      </c>
      <c r="G1211" s="130">
        <v>0</v>
      </c>
      <c r="H1211" s="130">
        <v>0</v>
      </c>
      <c r="I1211" s="130">
        <v>0</v>
      </c>
      <c r="J1211" s="130">
        <v>0</v>
      </c>
      <c r="K1211" s="130">
        <v>0</v>
      </c>
      <c r="L1211" s="130">
        <v>0</v>
      </c>
      <c r="M1211" s="130">
        <v>0</v>
      </c>
      <c r="N1211" s="130">
        <v>0</v>
      </c>
      <c r="O1211" s="130">
        <v>-14153633</v>
      </c>
      <c r="P1211" s="130">
        <v>-14126064</v>
      </c>
      <c r="Q1211" s="130">
        <v>-14126064</v>
      </c>
      <c r="R1211" s="127">
        <v>-14126064</v>
      </c>
    </row>
    <row r="1212" spans="1:18" ht="13.5" thickBot="1" x14ac:dyDescent="0.25">
      <c r="A1212" s="136" t="s">
        <v>2476</v>
      </c>
      <c r="B1212" s="134" t="s">
        <v>2522</v>
      </c>
      <c r="C1212" s="134" t="s">
        <v>2078</v>
      </c>
      <c r="D1212" s="164"/>
      <c r="E1212" s="132">
        <v>0</v>
      </c>
      <c r="F1212" s="132">
        <v>0</v>
      </c>
      <c r="G1212" s="132">
        <v>0</v>
      </c>
      <c r="H1212" s="132">
        <v>0</v>
      </c>
      <c r="I1212" s="132">
        <v>0</v>
      </c>
      <c r="J1212" s="132">
        <v>0</v>
      </c>
      <c r="K1212" s="132">
        <v>0</v>
      </c>
      <c r="L1212" s="132">
        <v>0</v>
      </c>
      <c r="M1212" s="132">
        <v>0</v>
      </c>
      <c r="N1212" s="132">
        <v>0</v>
      </c>
      <c r="O1212" s="132">
        <v>-53190899</v>
      </c>
      <c r="P1212" s="132">
        <v>-52564388</v>
      </c>
      <c r="Q1212" s="132">
        <v>-52564388</v>
      </c>
      <c r="R1212" s="127">
        <v>-52564388</v>
      </c>
    </row>
    <row r="1213" spans="1:18" ht="13.5" thickBot="1" x14ac:dyDescent="0.25">
      <c r="A1213" s="136" t="s">
        <v>2205</v>
      </c>
      <c r="B1213" s="134" t="s">
        <v>2206</v>
      </c>
      <c r="C1213" s="134" t="s">
        <v>2078</v>
      </c>
      <c r="D1213" s="130">
        <v>-7589163</v>
      </c>
      <c r="E1213" s="130">
        <v>-7589163</v>
      </c>
      <c r="F1213" s="130">
        <v>-7589163</v>
      </c>
      <c r="G1213" s="130">
        <v>-7589163</v>
      </c>
      <c r="H1213" s="130">
        <v>434174</v>
      </c>
      <c r="I1213" s="130">
        <v>434174</v>
      </c>
      <c r="J1213" s="130">
        <v>434174</v>
      </c>
      <c r="K1213" s="130">
        <v>434174</v>
      </c>
      <c r="L1213" s="130">
        <v>434174</v>
      </c>
      <c r="M1213" s="130">
        <v>434174</v>
      </c>
      <c r="N1213" s="130">
        <v>434174</v>
      </c>
      <c r="O1213" s="130">
        <v>0</v>
      </c>
      <c r="P1213" s="130">
        <v>0</v>
      </c>
      <c r="Q1213" s="130">
        <v>0</v>
      </c>
      <c r="R1213" s="127">
        <v>0</v>
      </c>
    </row>
    <row r="1214" spans="1:18" ht="13.5" thickBot="1" x14ac:dyDescent="0.25">
      <c r="A1214" s="136" t="s">
        <v>2207</v>
      </c>
      <c r="B1214" s="134" t="s">
        <v>2208</v>
      </c>
      <c r="C1214" s="134" t="s">
        <v>2078</v>
      </c>
      <c r="D1214" s="132">
        <v>-14643540</v>
      </c>
      <c r="E1214" s="132">
        <v>-14643540</v>
      </c>
      <c r="F1214" s="132">
        <v>-14643540</v>
      </c>
      <c r="G1214" s="132">
        <v>-14643540</v>
      </c>
      <c r="H1214" s="132">
        <v>-10361731</v>
      </c>
      <c r="I1214" s="132">
        <v>-10187220</v>
      </c>
      <c r="J1214" s="132">
        <v>-10048430</v>
      </c>
      <c r="K1214" s="132">
        <v>-10264490</v>
      </c>
      <c r="L1214" s="132">
        <v>-10565948</v>
      </c>
      <c r="M1214" s="132">
        <v>-10839839</v>
      </c>
      <c r="N1214" s="132">
        <v>-11073547</v>
      </c>
      <c r="O1214" s="132">
        <v>-8131984</v>
      </c>
      <c r="P1214" s="132">
        <v>-7787468</v>
      </c>
      <c r="Q1214" s="132">
        <v>-7787468</v>
      </c>
      <c r="R1214" s="127">
        <v>-7787468</v>
      </c>
    </row>
    <row r="1215" spans="1:18" ht="13.5" thickBot="1" x14ac:dyDescent="0.25">
      <c r="A1215" s="136" t="s">
        <v>2209</v>
      </c>
      <c r="B1215" s="134" t="s">
        <v>2210</v>
      </c>
      <c r="C1215" s="134" t="s">
        <v>2078</v>
      </c>
      <c r="D1215" s="130">
        <v>-7160234.1900000004</v>
      </c>
      <c r="E1215" s="130">
        <v>-7160234.1900000004</v>
      </c>
      <c r="F1215" s="130">
        <v>-7203893.7199999997</v>
      </c>
      <c r="G1215" s="130">
        <v>-7247819.4699999997</v>
      </c>
      <c r="H1215" s="130">
        <v>0</v>
      </c>
      <c r="I1215" s="130">
        <v>0</v>
      </c>
      <c r="J1215" s="130">
        <v>0</v>
      </c>
      <c r="K1215" s="130">
        <v>0</v>
      </c>
      <c r="L1215" s="130">
        <v>0</v>
      </c>
      <c r="M1215" s="130">
        <v>0</v>
      </c>
      <c r="N1215" s="130">
        <v>0</v>
      </c>
      <c r="O1215" s="130">
        <v>0</v>
      </c>
      <c r="P1215" s="130">
        <v>0</v>
      </c>
      <c r="Q1215" s="130">
        <v>0</v>
      </c>
      <c r="R1215" s="127">
        <v>0</v>
      </c>
    </row>
    <row r="1216" spans="1:18" ht="13.5" thickBot="1" x14ac:dyDescent="0.25">
      <c r="A1216" s="136" t="s">
        <v>2211</v>
      </c>
      <c r="B1216" s="134" t="s">
        <v>2212</v>
      </c>
      <c r="C1216" s="134" t="s">
        <v>2078</v>
      </c>
      <c r="D1216" s="132">
        <v>-1001831.93</v>
      </c>
      <c r="E1216" s="132">
        <v>-1001831.93</v>
      </c>
      <c r="F1216" s="132">
        <v>-1160599.53</v>
      </c>
      <c r="G1216" s="132">
        <v>-1290113.8600000001</v>
      </c>
      <c r="H1216" s="132">
        <v>-1403143.38</v>
      </c>
      <c r="I1216" s="132">
        <v>-1489399.81</v>
      </c>
      <c r="J1216" s="132">
        <v>-1545965.43</v>
      </c>
      <c r="K1216" s="132">
        <v>-1585733.86</v>
      </c>
      <c r="L1216" s="132">
        <v>-1621327.21</v>
      </c>
      <c r="M1216" s="132">
        <v>-1656601.33</v>
      </c>
      <c r="N1216" s="132">
        <v>-1696112.47</v>
      </c>
      <c r="O1216" s="132">
        <v>-2100000.0099999998</v>
      </c>
      <c r="P1216" s="132">
        <v>0</v>
      </c>
      <c r="Q1216" s="132">
        <v>0</v>
      </c>
      <c r="R1216" s="127">
        <v>0</v>
      </c>
    </row>
    <row r="1217" spans="1:19" ht="13.5" thickBot="1" x14ac:dyDescent="0.25">
      <c r="A1217" s="136" t="s">
        <v>2523</v>
      </c>
      <c r="B1217" s="134" t="s">
        <v>2524</v>
      </c>
      <c r="C1217" s="134" t="s">
        <v>2078</v>
      </c>
      <c r="D1217" s="163"/>
      <c r="E1217" s="130">
        <v>0</v>
      </c>
      <c r="F1217" s="130">
        <v>0</v>
      </c>
      <c r="G1217" s="130">
        <v>0</v>
      </c>
      <c r="H1217" s="130">
        <v>0</v>
      </c>
      <c r="I1217" s="130">
        <v>0</v>
      </c>
      <c r="J1217" s="130">
        <v>0</v>
      </c>
      <c r="K1217" s="130">
        <v>0</v>
      </c>
      <c r="L1217" s="130">
        <v>0</v>
      </c>
      <c r="M1217" s="130">
        <v>0</v>
      </c>
      <c r="N1217" s="130">
        <v>0</v>
      </c>
      <c r="O1217" s="130">
        <v>0</v>
      </c>
      <c r="P1217" s="130">
        <v>-2010393.89</v>
      </c>
      <c r="Q1217" s="130">
        <v>-1699899.7</v>
      </c>
      <c r="R1217" s="127">
        <v>-1699899.7</v>
      </c>
    </row>
    <row r="1218" spans="1:19" ht="13.5" thickBot="1" x14ac:dyDescent="0.25">
      <c r="A1218" s="136" t="s">
        <v>2213</v>
      </c>
      <c r="B1218" s="134" t="s">
        <v>2214</v>
      </c>
      <c r="C1218" s="134" t="s">
        <v>2078</v>
      </c>
      <c r="D1218" s="132">
        <v>0</v>
      </c>
      <c r="E1218" s="132">
        <v>0</v>
      </c>
      <c r="F1218" s="132">
        <v>0</v>
      </c>
      <c r="G1218" s="132">
        <v>0</v>
      </c>
      <c r="H1218" s="132">
        <v>-1050637</v>
      </c>
      <c r="I1218" s="132">
        <v>-1050637</v>
      </c>
      <c r="J1218" s="132">
        <v>-1050637</v>
      </c>
      <c r="K1218" s="132">
        <v>-1050637</v>
      </c>
      <c r="L1218" s="132">
        <v>-1050637</v>
      </c>
      <c r="M1218" s="132">
        <v>-1050637</v>
      </c>
      <c r="N1218" s="132">
        <v>-1050637</v>
      </c>
      <c r="O1218" s="132">
        <v>0</v>
      </c>
      <c r="P1218" s="132">
        <v>0</v>
      </c>
      <c r="Q1218" s="132">
        <v>0</v>
      </c>
      <c r="R1218" s="127">
        <v>0</v>
      </c>
    </row>
    <row r="1219" spans="1:19" ht="13.5" thickBot="1" x14ac:dyDescent="0.25">
      <c r="A1219" s="136" t="s">
        <v>2215</v>
      </c>
      <c r="B1219" s="134" t="s">
        <v>2216</v>
      </c>
      <c r="C1219" s="134" t="s">
        <v>2078</v>
      </c>
      <c r="D1219" s="130">
        <v>-167729.19</v>
      </c>
      <c r="E1219" s="130">
        <v>-167729.19</v>
      </c>
      <c r="F1219" s="130">
        <v>-194310.46</v>
      </c>
      <c r="G1219" s="130">
        <v>-215994.07</v>
      </c>
      <c r="H1219" s="130">
        <v>-234917.75</v>
      </c>
      <c r="I1219" s="130">
        <v>-249359.02</v>
      </c>
      <c r="J1219" s="130">
        <v>-258829.38</v>
      </c>
      <c r="K1219" s="130">
        <v>-265487.51</v>
      </c>
      <c r="L1219" s="130">
        <v>-271446.64</v>
      </c>
      <c r="M1219" s="130">
        <v>-277352.32000000001</v>
      </c>
      <c r="N1219" s="130">
        <v>-283967.38</v>
      </c>
      <c r="O1219" s="130">
        <v>0</v>
      </c>
      <c r="P1219" s="130">
        <v>0</v>
      </c>
      <c r="Q1219" s="130">
        <v>0</v>
      </c>
      <c r="R1219" s="127">
        <v>0</v>
      </c>
    </row>
    <row r="1220" spans="1:19" ht="13.5" thickBot="1" x14ac:dyDescent="0.25">
      <c r="A1220" s="136" t="s">
        <v>1569</v>
      </c>
      <c r="B1220" s="134" t="s">
        <v>1570</v>
      </c>
      <c r="C1220" s="134" t="s">
        <v>2078</v>
      </c>
      <c r="D1220" s="132">
        <v>0</v>
      </c>
      <c r="E1220" s="132">
        <v>0</v>
      </c>
      <c r="F1220" s="132">
        <v>-338279.28</v>
      </c>
      <c r="G1220" s="132">
        <v>-2470084.67</v>
      </c>
      <c r="H1220" s="132">
        <v>-5040491.2300000004</v>
      </c>
      <c r="I1220" s="132">
        <v>-6668841.1900000004</v>
      </c>
      <c r="J1220" s="132">
        <v>-8435064.2699999996</v>
      </c>
      <c r="K1220" s="132">
        <v>0</v>
      </c>
      <c r="L1220" s="132">
        <v>0</v>
      </c>
      <c r="M1220" s="132">
        <v>0</v>
      </c>
      <c r="N1220" s="132">
        <v>0</v>
      </c>
      <c r="O1220" s="132">
        <v>0</v>
      </c>
      <c r="P1220" s="132">
        <v>0</v>
      </c>
      <c r="Q1220" s="132">
        <v>0</v>
      </c>
      <c r="R1220" s="127">
        <v>0</v>
      </c>
    </row>
    <row r="1221" spans="1:19" ht="13.5" thickBot="1" x14ac:dyDescent="0.25">
      <c r="A1221" s="136" t="s">
        <v>2525</v>
      </c>
      <c r="B1221" s="134" t="s">
        <v>2526</v>
      </c>
      <c r="C1221" s="134" t="s">
        <v>2078</v>
      </c>
      <c r="D1221" s="163"/>
      <c r="E1221" s="130">
        <v>0</v>
      </c>
      <c r="F1221" s="130">
        <v>0</v>
      </c>
      <c r="G1221" s="130">
        <v>0</v>
      </c>
      <c r="H1221" s="130">
        <v>0</v>
      </c>
      <c r="I1221" s="130">
        <v>0</v>
      </c>
      <c r="J1221" s="130">
        <v>0</v>
      </c>
      <c r="K1221" s="130">
        <v>-6095992</v>
      </c>
      <c r="L1221" s="130">
        <v>-7590810</v>
      </c>
      <c r="M1221" s="130">
        <v>-7590810</v>
      </c>
      <c r="N1221" s="130">
        <v>-5802671.5300000003</v>
      </c>
      <c r="O1221" s="130">
        <v>-7084371.5199999996</v>
      </c>
      <c r="P1221" s="130">
        <v>-7084371.5199999996</v>
      </c>
      <c r="Q1221" s="130">
        <v>-7084371.5199999996</v>
      </c>
      <c r="R1221" s="127">
        <v>-7084371.5199999996</v>
      </c>
    </row>
    <row r="1222" spans="1:19" ht="13.5" thickBot="1" x14ac:dyDescent="0.25">
      <c r="A1222" s="135" t="s">
        <v>1571</v>
      </c>
      <c r="B1222" s="134" t="s">
        <v>2527</v>
      </c>
      <c r="C1222" s="142"/>
      <c r="D1222" s="132">
        <v>-380463920.69</v>
      </c>
      <c r="E1222" s="132">
        <v>-380463920.69</v>
      </c>
      <c r="F1222" s="132">
        <v>-381701878.06999999</v>
      </c>
      <c r="G1222" s="132">
        <v>-383117594.81</v>
      </c>
      <c r="H1222" s="132">
        <v>-384701574.18000001</v>
      </c>
      <c r="I1222" s="132">
        <v>-386254206.87</v>
      </c>
      <c r="J1222" s="132">
        <v>-388273950.37</v>
      </c>
      <c r="K1222" s="132">
        <v>-390344961.85000002</v>
      </c>
      <c r="L1222" s="132">
        <v>-392388286.79000002</v>
      </c>
      <c r="M1222" s="132">
        <v>-394375042.60000002</v>
      </c>
      <c r="N1222" s="132">
        <v>-396417547.44</v>
      </c>
      <c r="O1222" s="132">
        <v>-398022445.69999999</v>
      </c>
      <c r="P1222" s="132">
        <v>-399838884.83999997</v>
      </c>
      <c r="Q1222" s="132">
        <v>-401893436.50999999</v>
      </c>
      <c r="R1222" s="127">
        <v>-401893436.50999999</v>
      </c>
    </row>
    <row r="1223" spans="1:19" ht="13.5" thickBot="1" x14ac:dyDescent="0.25">
      <c r="A1223" s="136" t="s">
        <v>506</v>
      </c>
      <c r="B1223" s="134" t="s">
        <v>636</v>
      </c>
      <c r="C1223" s="134" t="s">
        <v>2078</v>
      </c>
      <c r="D1223" s="130">
        <v>0</v>
      </c>
      <c r="E1223" s="130">
        <v>0</v>
      </c>
      <c r="F1223" s="130">
        <v>0</v>
      </c>
      <c r="G1223" s="130">
        <v>0</v>
      </c>
      <c r="H1223" s="130">
        <v>0</v>
      </c>
      <c r="I1223" s="130">
        <v>0</v>
      </c>
      <c r="J1223" s="130">
        <v>0</v>
      </c>
      <c r="K1223" s="130">
        <v>0</v>
      </c>
      <c r="L1223" s="130">
        <v>0</v>
      </c>
      <c r="M1223" s="130">
        <v>0</v>
      </c>
      <c r="N1223" s="130">
        <v>0</v>
      </c>
      <c r="O1223" s="130">
        <v>0</v>
      </c>
      <c r="P1223" s="130">
        <v>0</v>
      </c>
      <c r="Q1223" s="130">
        <v>0</v>
      </c>
      <c r="R1223" s="127">
        <v>0</v>
      </c>
    </row>
    <row r="1224" spans="1:19" ht="13.5" thickBot="1" x14ac:dyDescent="0.25">
      <c r="A1224" s="136" t="s">
        <v>1571</v>
      </c>
      <c r="B1224" s="134" t="s">
        <v>1572</v>
      </c>
      <c r="C1224" s="134" t="s">
        <v>2078</v>
      </c>
      <c r="D1224" s="132">
        <v>-379053389.19</v>
      </c>
      <c r="E1224" s="132">
        <v>-379053389.19</v>
      </c>
      <c r="F1224" s="132">
        <v>-380285505.86000001</v>
      </c>
      <c r="G1224" s="132">
        <v>-381695381.93000001</v>
      </c>
      <c r="H1224" s="132">
        <v>-383273520.48000002</v>
      </c>
      <c r="I1224" s="132">
        <v>-384820312.99000001</v>
      </c>
      <c r="J1224" s="132">
        <v>-386818549.64999998</v>
      </c>
      <c r="K1224" s="132">
        <v>-388811701.39999998</v>
      </c>
      <c r="L1224" s="132">
        <v>-390790786.63</v>
      </c>
      <c r="M1224" s="132">
        <v>-392713261.93000001</v>
      </c>
      <c r="N1224" s="132">
        <v>-394691463.10000002</v>
      </c>
      <c r="O1224" s="132">
        <v>-396232087.63999999</v>
      </c>
      <c r="P1224" s="132">
        <v>-397984297.61000001</v>
      </c>
      <c r="Q1224" s="132">
        <v>-399974537.18000001</v>
      </c>
      <c r="R1224" s="127">
        <v>-399974537.18000001</v>
      </c>
    </row>
    <row r="1225" spans="1:19" ht="13.5" thickBot="1" x14ac:dyDescent="0.25">
      <c r="A1225" s="136" t="s">
        <v>2528</v>
      </c>
      <c r="B1225" s="134" t="s">
        <v>2529</v>
      </c>
      <c r="C1225" s="134" t="s">
        <v>2078</v>
      </c>
      <c r="D1225" s="163"/>
      <c r="E1225" s="130">
        <v>0</v>
      </c>
      <c r="F1225" s="130">
        <v>0</v>
      </c>
      <c r="G1225" s="130">
        <v>0</v>
      </c>
      <c r="H1225" s="130">
        <v>0</v>
      </c>
      <c r="I1225" s="130">
        <v>0</v>
      </c>
      <c r="J1225" s="130">
        <v>-15963.93</v>
      </c>
      <c r="K1225" s="130">
        <v>-88691.98</v>
      </c>
      <c r="L1225" s="130">
        <v>-147914.39000000001</v>
      </c>
      <c r="M1225" s="130">
        <v>-207177.59</v>
      </c>
      <c r="N1225" s="130">
        <v>-266467.73</v>
      </c>
      <c r="O1225" s="130">
        <v>-325796.33</v>
      </c>
      <c r="P1225" s="130">
        <v>-385144.13</v>
      </c>
      <c r="Q1225" s="130">
        <v>-444573.76</v>
      </c>
      <c r="R1225" s="127">
        <v>-444573.76</v>
      </c>
    </row>
    <row r="1226" spans="1:19" ht="13.5" thickBot="1" x14ac:dyDescent="0.25">
      <c r="A1226" s="136" t="s">
        <v>507</v>
      </c>
      <c r="B1226" s="134" t="s">
        <v>635</v>
      </c>
      <c r="C1226" s="134" t="s">
        <v>2078</v>
      </c>
      <c r="D1226" s="132">
        <v>0</v>
      </c>
      <c r="E1226" s="132">
        <v>0</v>
      </c>
      <c r="F1226" s="132">
        <v>0</v>
      </c>
      <c r="G1226" s="132">
        <v>0</v>
      </c>
      <c r="H1226" s="132">
        <v>0</v>
      </c>
      <c r="I1226" s="132">
        <v>0</v>
      </c>
      <c r="J1226" s="132">
        <v>0</v>
      </c>
      <c r="K1226" s="132">
        <v>0</v>
      </c>
      <c r="L1226" s="132">
        <v>0</v>
      </c>
      <c r="M1226" s="132">
        <v>0</v>
      </c>
      <c r="N1226" s="132">
        <v>0</v>
      </c>
      <c r="O1226" s="132">
        <v>0</v>
      </c>
      <c r="P1226" s="132">
        <v>0</v>
      </c>
      <c r="Q1226" s="132">
        <v>0</v>
      </c>
      <c r="R1226" s="127">
        <v>0</v>
      </c>
    </row>
    <row r="1227" spans="1:19" ht="13.5" thickBot="1" x14ac:dyDescent="0.25">
      <c r="A1227" s="136" t="s">
        <v>507</v>
      </c>
      <c r="B1227" s="134" t="s">
        <v>1573</v>
      </c>
      <c r="C1227" s="134" t="s">
        <v>2078</v>
      </c>
      <c r="D1227" s="130">
        <v>-1410531.5</v>
      </c>
      <c r="E1227" s="130">
        <v>-1410531.5</v>
      </c>
      <c r="F1227" s="130">
        <v>-1416372.21</v>
      </c>
      <c r="G1227" s="130">
        <v>-1422212.88</v>
      </c>
      <c r="H1227" s="130">
        <v>-1428053.7</v>
      </c>
      <c r="I1227" s="130">
        <v>-1433893.88</v>
      </c>
      <c r="J1227" s="130">
        <v>-1439436.79</v>
      </c>
      <c r="K1227" s="130">
        <v>-1444568.47</v>
      </c>
      <c r="L1227" s="130">
        <v>-1449585.77</v>
      </c>
      <c r="M1227" s="130">
        <v>-1454603.08</v>
      </c>
      <c r="N1227" s="130">
        <v>-1459616.61</v>
      </c>
      <c r="O1227" s="130">
        <v>-1464561.73</v>
      </c>
      <c r="P1227" s="130">
        <v>-1469443.1</v>
      </c>
      <c r="Q1227" s="130">
        <v>-1474325.57</v>
      </c>
      <c r="R1227" s="127">
        <v>-1474325.57</v>
      </c>
    </row>
    <row r="1228" spans="1:19" ht="13.5" thickBot="1" x14ac:dyDescent="0.25">
      <c r="A1228" s="135" t="s">
        <v>1574</v>
      </c>
      <c r="B1228" s="134" t="s">
        <v>2530</v>
      </c>
      <c r="C1228" s="142"/>
      <c r="D1228" s="132">
        <v>-725000</v>
      </c>
      <c r="E1228" s="132">
        <v>-725000</v>
      </c>
      <c r="F1228" s="132">
        <v>-725000</v>
      </c>
      <c r="G1228" s="132">
        <v>-725000</v>
      </c>
      <c r="H1228" s="132">
        <v>-541000</v>
      </c>
      <c r="I1228" s="132">
        <v>-541000</v>
      </c>
      <c r="J1228" s="132">
        <v>-541000</v>
      </c>
      <c r="K1228" s="132">
        <v>-670000</v>
      </c>
      <c r="L1228" s="132">
        <v>-670000</v>
      </c>
      <c r="M1228" s="132">
        <v>-670000</v>
      </c>
      <c r="N1228" s="132">
        <v>-1610000</v>
      </c>
      <c r="O1228" s="132">
        <v>-1610000</v>
      </c>
      <c r="P1228" s="132">
        <v>-1610000</v>
      </c>
      <c r="Q1228" s="132">
        <v>-3336883</v>
      </c>
      <c r="R1228" s="127">
        <v>-3336883</v>
      </c>
    </row>
    <row r="1229" spans="1:19" ht="13.5" thickBot="1" x14ac:dyDescent="0.25">
      <c r="A1229" s="136" t="s">
        <v>508</v>
      </c>
      <c r="B1229" s="134" t="s">
        <v>634</v>
      </c>
      <c r="C1229" s="134" t="s">
        <v>2078</v>
      </c>
      <c r="D1229" s="130">
        <v>-105000</v>
      </c>
      <c r="E1229" s="130">
        <v>-105000</v>
      </c>
      <c r="F1229" s="130">
        <v>-105000</v>
      </c>
      <c r="G1229" s="130">
        <v>-105000</v>
      </c>
      <c r="H1229" s="130">
        <v>0</v>
      </c>
      <c r="I1229" s="130">
        <v>0</v>
      </c>
      <c r="J1229" s="130">
        <v>0</v>
      </c>
      <c r="K1229" s="130">
        <v>-80000</v>
      </c>
      <c r="L1229" s="130">
        <v>-80000</v>
      </c>
      <c r="M1229" s="130">
        <v>-80000</v>
      </c>
      <c r="N1229" s="130">
        <v>-1170000</v>
      </c>
      <c r="O1229" s="130">
        <v>-1170000</v>
      </c>
      <c r="P1229" s="130">
        <v>-1170000</v>
      </c>
      <c r="Q1229" s="130">
        <v>-3047254</v>
      </c>
      <c r="R1229" s="127">
        <v>-3047254</v>
      </c>
    </row>
    <row r="1230" spans="1:19" ht="13.5" thickBot="1" x14ac:dyDescent="0.25">
      <c r="A1230" s="136" t="s">
        <v>508</v>
      </c>
      <c r="B1230" s="134" t="s">
        <v>633</v>
      </c>
      <c r="C1230" s="134" t="s">
        <v>2078</v>
      </c>
      <c r="D1230" s="132">
        <v>-620000</v>
      </c>
      <c r="E1230" s="132">
        <v>-620000</v>
      </c>
      <c r="F1230" s="132">
        <v>-620000</v>
      </c>
      <c r="G1230" s="132">
        <v>-620000</v>
      </c>
      <c r="H1230" s="132">
        <v>-541000</v>
      </c>
      <c r="I1230" s="132">
        <v>-541000</v>
      </c>
      <c r="J1230" s="132">
        <v>-541000</v>
      </c>
      <c r="K1230" s="132">
        <v>-590000</v>
      </c>
      <c r="L1230" s="132">
        <v>-590000</v>
      </c>
      <c r="M1230" s="132">
        <v>-590000</v>
      </c>
      <c r="N1230" s="132">
        <v>-440000</v>
      </c>
      <c r="O1230" s="132">
        <v>-440000</v>
      </c>
      <c r="P1230" s="132">
        <v>-440000</v>
      </c>
      <c r="Q1230" s="132">
        <v>-289629</v>
      </c>
      <c r="R1230" s="127">
        <v>-289629</v>
      </c>
    </row>
    <row r="1231" spans="1:19" ht="13.5" thickBot="1" x14ac:dyDescent="0.25">
      <c r="A1231" s="136" t="s">
        <v>2059</v>
      </c>
      <c r="B1231" s="134" t="s">
        <v>2060</v>
      </c>
      <c r="C1231" s="134" t="s">
        <v>2078</v>
      </c>
      <c r="D1231" s="130">
        <v>0</v>
      </c>
      <c r="E1231" s="163"/>
      <c r="F1231" s="163"/>
      <c r="G1231" s="163"/>
      <c r="H1231" s="163"/>
      <c r="I1231" s="163"/>
      <c r="J1231" s="163"/>
      <c r="K1231" s="163"/>
      <c r="L1231" s="163"/>
      <c r="M1231" s="163"/>
      <c r="N1231" s="163"/>
      <c r="O1231" s="163"/>
      <c r="P1231" s="163"/>
      <c r="Q1231" s="163"/>
      <c r="R1231" s="127">
        <v>0</v>
      </c>
    </row>
    <row r="1232" spans="1:19" ht="15.75" thickBot="1" x14ac:dyDescent="0.3">
      <c r="A1232" s="179" t="s">
        <v>1575</v>
      </c>
      <c r="B1232" s="134" t="s">
        <v>2531</v>
      </c>
      <c r="C1232" s="142"/>
      <c r="D1232" s="132">
        <v>-4410554.75</v>
      </c>
      <c r="E1232" s="132">
        <v>-4410554.75</v>
      </c>
      <c r="F1232" s="132">
        <v>-4536194.79</v>
      </c>
      <c r="G1232" s="132">
        <v>-4602193.6900000004</v>
      </c>
      <c r="H1232" s="132">
        <v>-4699738.0199999996</v>
      </c>
      <c r="I1232" s="132">
        <v>-4779238.7</v>
      </c>
      <c r="J1232" s="132">
        <v>-4909726.0599999996</v>
      </c>
      <c r="K1232" s="132">
        <v>-4937414.0599999996</v>
      </c>
      <c r="L1232" s="132">
        <v>-4869209.24</v>
      </c>
      <c r="M1232" s="132">
        <v>-5092362.01</v>
      </c>
      <c r="N1232" s="132">
        <v>-5197343.25</v>
      </c>
      <c r="O1232" s="132">
        <v>-5293473.25</v>
      </c>
      <c r="P1232" s="132">
        <v>-5408334.25</v>
      </c>
      <c r="Q1232" s="132">
        <v>-7367883.71</v>
      </c>
      <c r="R1232" s="127">
        <v>-7367883.71</v>
      </c>
      <c r="S1232" s="165" t="s">
        <v>2532</v>
      </c>
    </row>
    <row r="1233" spans="1:26" ht="13.5" thickBot="1" x14ac:dyDescent="0.25">
      <c r="A1233" s="136" t="s">
        <v>509</v>
      </c>
      <c r="B1233" s="134" t="s">
        <v>632</v>
      </c>
      <c r="C1233" s="134" t="s">
        <v>2078</v>
      </c>
      <c r="D1233" s="130">
        <v>-815652.08</v>
      </c>
      <c r="E1233" s="130">
        <v>-815652.08</v>
      </c>
      <c r="F1233" s="130">
        <v>-839287.08</v>
      </c>
      <c r="G1233" s="130">
        <v>-846755.08</v>
      </c>
      <c r="H1233" s="130">
        <v>-873735.08</v>
      </c>
      <c r="I1233" s="130">
        <v>-879234.08</v>
      </c>
      <c r="J1233" s="130">
        <v>-894767.08</v>
      </c>
      <c r="K1233" s="130">
        <v>-902095.08</v>
      </c>
      <c r="L1233" s="130">
        <v>-876243.26</v>
      </c>
      <c r="M1233" s="130">
        <v>-883983.26</v>
      </c>
      <c r="N1233" s="130">
        <v>-934850.93</v>
      </c>
      <c r="O1233" s="130">
        <v>-951447.93</v>
      </c>
      <c r="P1233" s="130">
        <v>-975208.93</v>
      </c>
      <c r="Q1233" s="130">
        <v>-967724.93</v>
      </c>
      <c r="R1233" s="127">
        <v>-967724.93</v>
      </c>
    </row>
    <row r="1234" spans="1:26" ht="15.75" thickBot="1" x14ac:dyDescent="0.3">
      <c r="A1234" s="180" t="s">
        <v>509</v>
      </c>
      <c r="B1234" s="181" t="s">
        <v>631</v>
      </c>
      <c r="C1234" s="134" t="s">
        <v>2078</v>
      </c>
      <c r="D1234" s="132">
        <v>-216510</v>
      </c>
      <c r="E1234" s="132">
        <v>-216510</v>
      </c>
      <c r="F1234" s="132">
        <v>-218844</v>
      </c>
      <c r="G1234" s="132">
        <v>-226850</v>
      </c>
      <c r="H1234" s="132">
        <v>-230439</v>
      </c>
      <c r="I1234" s="132">
        <v>-230831</v>
      </c>
      <c r="J1234" s="132">
        <v>-247482</v>
      </c>
      <c r="K1234" s="132">
        <v>-248781</v>
      </c>
      <c r="L1234" s="132">
        <v>-238688</v>
      </c>
      <c r="M1234" s="132">
        <v>-240038</v>
      </c>
      <c r="N1234" s="132">
        <v>-244176</v>
      </c>
      <c r="O1234" s="132">
        <v>-246205</v>
      </c>
      <c r="P1234" s="132">
        <v>-246290</v>
      </c>
      <c r="Q1234" s="132">
        <v>-249000</v>
      </c>
      <c r="R1234" s="127">
        <v>-249000</v>
      </c>
      <c r="S1234" s="165" t="s">
        <v>2533</v>
      </c>
    </row>
    <row r="1235" spans="1:26" ht="15.75" thickBot="1" x14ac:dyDescent="0.3">
      <c r="A1235" s="136" t="s">
        <v>510</v>
      </c>
      <c r="B1235" s="134" t="s">
        <v>630</v>
      </c>
      <c r="C1235" s="134" t="s">
        <v>2078</v>
      </c>
      <c r="D1235" s="130">
        <v>-1946817.07</v>
      </c>
      <c r="E1235" s="130">
        <v>-1946817.07</v>
      </c>
      <c r="F1235" s="130">
        <v>-1985824.11</v>
      </c>
      <c r="G1235" s="130">
        <v>-2013003.34</v>
      </c>
      <c r="H1235" s="130">
        <v>-2051531.34</v>
      </c>
      <c r="I1235" s="130">
        <v>-2091174.34</v>
      </c>
      <c r="J1235" s="130">
        <v>-2142132.7000000002</v>
      </c>
      <c r="K1235" s="130">
        <v>-2129623.7000000002</v>
      </c>
      <c r="L1235" s="130">
        <v>-2122135.7000000002</v>
      </c>
      <c r="M1235" s="130">
        <v>-2048422.47</v>
      </c>
      <c r="N1235" s="130">
        <v>-2054206.37</v>
      </c>
      <c r="O1235" s="130">
        <v>-2082628.37</v>
      </c>
      <c r="P1235" s="130">
        <v>-2133995.37</v>
      </c>
      <c r="Q1235" s="130">
        <v>-1950936.83</v>
      </c>
      <c r="R1235" s="127">
        <v>-1950936.83</v>
      </c>
      <c r="T1235" s="182" t="s">
        <v>631</v>
      </c>
      <c r="U1235" s="182" t="s">
        <v>629</v>
      </c>
      <c r="V1235" s="182" t="s">
        <v>627</v>
      </c>
      <c r="W1235" s="182" t="s">
        <v>625</v>
      </c>
      <c r="X1235" s="182" t="s">
        <v>623</v>
      </c>
      <c r="Y1235" s="182" t="s">
        <v>621</v>
      </c>
      <c r="Z1235" s="183" t="s">
        <v>2534</v>
      </c>
    </row>
    <row r="1236" spans="1:26" ht="13.5" thickBot="1" x14ac:dyDescent="0.25">
      <c r="A1236" s="180" t="s">
        <v>510</v>
      </c>
      <c r="B1236" s="181" t="s">
        <v>629</v>
      </c>
      <c r="C1236" s="134" t="s">
        <v>2078</v>
      </c>
      <c r="D1236" s="132">
        <v>-524398.6</v>
      </c>
      <c r="E1236" s="132">
        <v>-524398.6</v>
      </c>
      <c r="F1236" s="132">
        <v>-537288.6</v>
      </c>
      <c r="G1236" s="132">
        <v>-548842.27</v>
      </c>
      <c r="H1236" s="132">
        <v>-563792.27</v>
      </c>
      <c r="I1236" s="132">
        <v>-570138.94999999995</v>
      </c>
      <c r="J1236" s="132">
        <v>-578704.94999999995</v>
      </c>
      <c r="K1236" s="132">
        <v>-587414.94999999995</v>
      </c>
      <c r="L1236" s="132">
        <v>-571167.94999999995</v>
      </c>
      <c r="M1236" s="132">
        <v>-591703.94999999995</v>
      </c>
      <c r="N1236" s="132">
        <v>-597379.94999999995</v>
      </c>
      <c r="O1236" s="132">
        <v>-617182.94999999995</v>
      </c>
      <c r="P1236" s="132">
        <v>-627189.94999999995</v>
      </c>
      <c r="Q1236" s="132">
        <v>-631729.94999999995</v>
      </c>
      <c r="R1236" s="127">
        <v>-631729.94999999995</v>
      </c>
      <c r="S1236" s="168">
        <v>43435</v>
      </c>
      <c r="T1236" s="184">
        <f>$D$1234</f>
        <v>-216510</v>
      </c>
      <c r="U1236" s="184">
        <f>$D$1236</f>
        <v>-524398.6</v>
      </c>
      <c r="V1236" s="184">
        <f>$D$1238</f>
        <v>-12219</v>
      </c>
      <c r="W1236" s="184">
        <f>$D$1240</f>
        <v>-2968</v>
      </c>
      <c r="X1236" s="184">
        <f>$D$1242</f>
        <v>-43419</v>
      </c>
      <c r="Y1236" s="184">
        <f>$D$1244</f>
        <v>-9397</v>
      </c>
      <c r="Z1236" s="185">
        <f>SUM(T1236:Y1236)</f>
        <v>-808911.6</v>
      </c>
    </row>
    <row r="1237" spans="1:26" ht="13.5" thickBot="1" x14ac:dyDescent="0.25">
      <c r="A1237" s="136" t="s">
        <v>511</v>
      </c>
      <c r="B1237" s="134" t="s">
        <v>628</v>
      </c>
      <c r="C1237" s="134" t="s">
        <v>2078</v>
      </c>
      <c r="D1237" s="130">
        <v>-52008</v>
      </c>
      <c r="E1237" s="130">
        <v>-52008</v>
      </c>
      <c r="F1237" s="130">
        <v>-61448</v>
      </c>
      <c r="G1237" s="130">
        <v>-63133</v>
      </c>
      <c r="H1237" s="130">
        <v>-63571</v>
      </c>
      <c r="I1237" s="130">
        <v>-63571</v>
      </c>
      <c r="J1237" s="130">
        <v>-63571</v>
      </c>
      <c r="K1237" s="130">
        <v>-63571</v>
      </c>
      <c r="L1237" s="130">
        <v>-61073</v>
      </c>
      <c r="M1237" s="130">
        <v>-65206</v>
      </c>
      <c r="N1237" s="130">
        <v>-65206</v>
      </c>
      <c r="O1237" s="130">
        <v>-65206</v>
      </c>
      <c r="P1237" s="130">
        <v>-65206</v>
      </c>
      <c r="Q1237" s="130">
        <v>-65206</v>
      </c>
      <c r="R1237" s="127">
        <v>-65206</v>
      </c>
      <c r="S1237" s="168">
        <v>43466</v>
      </c>
      <c r="T1237" s="184">
        <f>$F$1234</f>
        <v>-218844</v>
      </c>
      <c r="U1237" s="184">
        <f>$F$1236</f>
        <v>-537288.6</v>
      </c>
      <c r="V1237" s="184">
        <f>$F$1238</f>
        <v>-13012</v>
      </c>
      <c r="W1237" s="184">
        <f>$F$1240</f>
        <v>-2968</v>
      </c>
      <c r="X1237" s="184">
        <f>$F$1242</f>
        <v>-54772</v>
      </c>
      <c r="Y1237" s="184">
        <f>$F$1244</f>
        <v>-9397</v>
      </c>
      <c r="Z1237" s="185">
        <f t="shared" ref="Z1237:Z1248" si="3">SUM(T1237:Y1237)</f>
        <v>-836281.6</v>
      </c>
    </row>
    <row r="1238" spans="1:26" ht="13.5" thickBot="1" x14ac:dyDescent="0.25">
      <c r="A1238" s="180" t="s">
        <v>511</v>
      </c>
      <c r="B1238" s="181" t="s">
        <v>627</v>
      </c>
      <c r="C1238" s="134" t="s">
        <v>2078</v>
      </c>
      <c r="D1238" s="132">
        <v>-12219</v>
      </c>
      <c r="E1238" s="132">
        <v>-12219</v>
      </c>
      <c r="F1238" s="132">
        <v>-13012</v>
      </c>
      <c r="G1238" s="132">
        <v>-13012</v>
      </c>
      <c r="H1238" s="132">
        <v>-16395.330000000002</v>
      </c>
      <c r="I1238" s="132">
        <v>-16395.330000000002</v>
      </c>
      <c r="J1238" s="132">
        <v>-17849.330000000002</v>
      </c>
      <c r="K1238" s="132">
        <v>-17849.330000000002</v>
      </c>
      <c r="L1238" s="132">
        <v>-17849.330000000002</v>
      </c>
      <c r="M1238" s="132">
        <v>-18115.330000000002</v>
      </c>
      <c r="N1238" s="132">
        <v>-18115.330000000002</v>
      </c>
      <c r="O1238" s="132">
        <v>-18115.330000000002</v>
      </c>
      <c r="P1238" s="132">
        <v>-18115.330000000002</v>
      </c>
      <c r="Q1238" s="132">
        <v>-18115.330000000002</v>
      </c>
      <c r="R1238" s="127">
        <v>-18115.330000000002</v>
      </c>
      <c r="S1238" s="168">
        <v>43497</v>
      </c>
      <c r="T1238" s="184">
        <f>$G$1234</f>
        <v>-226850</v>
      </c>
      <c r="U1238" s="184">
        <f>$G$1236</f>
        <v>-548842.27</v>
      </c>
      <c r="V1238" s="184">
        <f>$G$1238</f>
        <v>-13012</v>
      </c>
      <c r="W1238" s="184">
        <f>$G$1240</f>
        <v>-2968</v>
      </c>
      <c r="X1238" s="184">
        <f>$G$1242</f>
        <v>-58756</v>
      </c>
      <c r="Y1238" s="184">
        <f>$G$1244</f>
        <v>-9397</v>
      </c>
      <c r="Z1238" s="185">
        <f t="shared" si="3"/>
        <v>-859825.27</v>
      </c>
    </row>
    <row r="1239" spans="1:26" ht="13.5" thickBot="1" x14ac:dyDescent="0.25">
      <c r="A1239" s="136" t="s">
        <v>1576</v>
      </c>
      <c r="B1239" s="134" t="s">
        <v>626</v>
      </c>
      <c r="C1239" s="134" t="s">
        <v>2078</v>
      </c>
      <c r="D1239" s="130">
        <v>-24306</v>
      </c>
      <c r="E1239" s="130">
        <v>-24306</v>
      </c>
      <c r="F1239" s="130">
        <v>-24873</v>
      </c>
      <c r="G1239" s="130">
        <v>-28390</v>
      </c>
      <c r="H1239" s="130">
        <v>-28390</v>
      </c>
      <c r="I1239" s="130">
        <v>-28957</v>
      </c>
      <c r="J1239" s="130">
        <v>-28957</v>
      </c>
      <c r="K1239" s="130">
        <v>-27169</v>
      </c>
      <c r="L1239" s="130">
        <v>-27169</v>
      </c>
      <c r="M1239" s="130">
        <v>-25362</v>
      </c>
      <c r="N1239" s="130">
        <v>-24439</v>
      </c>
      <c r="O1239" s="130">
        <v>-23824</v>
      </c>
      <c r="P1239" s="130">
        <v>-24108</v>
      </c>
      <c r="Q1239" s="130">
        <v>-20320</v>
      </c>
      <c r="R1239" s="127">
        <v>-20320</v>
      </c>
      <c r="S1239" s="168">
        <v>43525</v>
      </c>
      <c r="T1239" s="184">
        <f>$H$1234</f>
        <v>-230439</v>
      </c>
      <c r="U1239" s="184">
        <f>$H$1236</f>
        <v>-563792.27</v>
      </c>
      <c r="V1239" s="184">
        <f>$H$1238</f>
        <v>-16395.330000000002</v>
      </c>
      <c r="W1239" s="184">
        <f>$H$1240</f>
        <v>-2968</v>
      </c>
      <c r="X1239" s="184">
        <f>$H$1242</f>
        <v>-58756</v>
      </c>
      <c r="Y1239" s="184">
        <f>$H$1244</f>
        <v>-9397</v>
      </c>
      <c r="Z1239" s="185">
        <f t="shared" si="3"/>
        <v>-881747.6</v>
      </c>
    </row>
    <row r="1240" spans="1:26" ht="13.5" thickBot="1" x14ac:dyDescent="0.25">
      <c r="A1240" s="180" t="s">
        <v>512</v>
      </c>
      <c r="B1240" s="181" t="s">
        <v>625</v>
      </c>
      <c r="C1240" s="134" t="s">
        <v>2078</v>
      </c>
      <c r="D1240" s="132">
        <v>-2968</v>
      </c>
      <c r="E1240" s="132">
        <v>-2968</v>
      </c>
      <c r="F1240" s="132">
        <v>-2968</v>
      </c>
      <c r="G1240" s="132">
        <v>-2968</v>
      </c>
      <c r="H1240" s="132">
        <v>-2968</v>
      </c>
      <c r="I1240" s="132">
        <v>-2968</v>
      </c>
      <c r="J1240" s="132">
        <v>-2968</v>
      </c>
      <c r="K1240" s="132">
        <v>-2968</v>
      </c>
      <c r="L1240" s="132">
        <v>-2968</v>
      </c>
      <c r="M1240" s="132">
        <v>-2968</v>
      </c>
      <c r="N1240" s="132">
        <v>-2968</v>
      </c>
      <c r="O1240" s="132">
        <v>-2968</v>
      </c>
      <c r="P1240" s="132">
        <v>-2968</v>
      </c>
      <c r="Q1240" s="132">
        <v>-2968</v>
      </c>
      <c r="R1240" s="127">
        <v>-2968</v>
      </c>
      <c r="S1240" s="168">
        <v>43556</v>
      </c>
      <c r="T1240" s="184">
        <f>$I$1234</f>
        <v>-230831</v>
      </c>
      <c r="U1240" s="184">
        <f>$I$1236</f>
        <v>-570138.94999999995</v>
      </c>
      <c r="V1240" s="184">
        <f>$I$1238</f>
        <v>-16395.330000000002</v>
      </c>
      <c r="W1240" s="184">
        <f>$I$1240</f>
        <v>-2968</v>
      </c>
      <c r="X1240" s="184">
        <f>$I$1242</f>
        <v>-50793</v>
      </c>
      <c r="Y1240" s="184">
        <f>$I$1244</f>
        <v>-9397</v>
      </c>
      <c r="Z1240" s="185">
        <f t="shared" si="3"/>
        <v>-880523.27999999991</v>
      </c>
    </row>
    <row r="1241" spans="1:26" ht="13.5" thickBot="1" x14ac:dyDescent="0.25">
      <c r="A1241" s="136" t="s">
        <v>513</v>
      </c>
      <c r="B1241" s="134" t="s">
        <v>624</v>
      </c>
      <c r="C1241" s="134" t="s">
        <v>2078</v>
      </c>
      <c r="D1241" s="130">
        <v>-449069</v>
      </c>
      <c r="E1241" s="130">
        <v>-449069</v>
      </c>
      <c r="F1241" s="130">
        <v>-461669</v>
      </c>
      <c r="G1241" s="130">
        <v>-461669</v>
      </c>
      <c r="H1241" s="130">
        <v>-464777</v>
      </c>
      <c r="I1241" s="130">
        <v>-470843</v>
      </c>
      <c r="J1241" s="130">
        <v>-496401</v>
      </c>
      <c r="K1241" s="130">
        <v>-497203</v>
      </c>
      <c r="L1241" s="130">
        <v>-506916</v>
      </c>
      <c r="M1241" s="130">
        <v>-773199</v>
      </c>
      <c r="N1241" s="130">
        <v>-809354</v>
      </c>
      <c r="O1241" s="130">
        <v>-819663</v>
      </c>
      <c r="P1241" s="130">
        <v>-842641</v>
      </c>
      <c r="Q1241" s="130">
        <v>-3005938</v>
      </c>
      <c r="R1241" s="127">
        <v>-3005938</v>
      </c>
      <c r="S1241" s="168">
        <v>43586</v>
      </c>
      <c r="T1241" s="184">
        <f>$J$1234</f>
        <v>-247482</v>
      </c>
      <c r="U1241" s="184">
        <f>$J$1236</f>
        <v>-578704.94999999995</v>
      </c>
      <c r="V1241" s="184">
        <f>$J$1238</f>
        <v>-17849.330000000002</v>
      </c>
      <c r="W1241" s="184">
        <f>$J$1240</f>
        <v>-2968</v>
      </c>
      <c r="X1241" s="184">
        <f>$J$1242</f>
        <v>-54911</v>
      </c>
      <c r="Y1241" s="184">
        <f>$J$1244</f>
        <v>-9853</v>
      </c>
      <c r="Z1241" s="185">
        <f t="shared" si="3"/>
        <v>-911768.27999999991</v>
      </c>
    </row>
    <row r="1242" spans="1:26" ht="13.5" thickBot="1" x14ac:dyDescent="0.25">
      <c r="A1242" s="180" t="s">
        <v>513</v>
      </c>
      <c r="B1242" s="181" t="s">
        <v>623</v>
      </c>
      <c r="C1242" s="134" t="s">
        <v>2078</v>
      </c>
      <c r="D1242" s="132">
        <v>-43419</v>
      </c>
      <c r="E1242" s="132">
        <v>-43419</v>
      </c>
      <c r="F1242" s="132">
        <v>-54772</v>
      </c>
      <c r="G1242" s="132">
        <v>-58756</v>
      </c>
      <c r="H1242" s="132">
        <v>-58756</v>
      </c>
      <c r="I1242" s="132">
        <v>-50793</v>
      </c>
      <c r="J1242" s="132">
        <v>-54911</v>
      </c>
      <c r="K1242" s="132">
        <v>-66804</v>
      </c>
      <c r="L1242" s="132">
        <v>-54171</v>
      </c>
      <c r="M1242" s="132">
        <v>-54171</v>
      </c>
      <c r="N1242" s="132">
        <v>-54171</v>
      </c>
      <c r="O1242" s="132">
        <v>-63741</v>
      </c>
      <c r="P1242" s="132">
        <v>-67742</v>
      </c>
      <c r="Q1242" s="132">
        <v>-70620</v>
      </c>
      <c r="R1242" s="127">
        <v>-70620</v>
      </c>
      <c r="S1242" s="168">
        <v>43617</v>
      </c>
      <c r="T1242" s="184">
        <f>$K$1234</f>
        <v>-248781</v>
      </c>
      <c r="U1242" s="184">
        <f>$K$1236</f>
        <v>-587414.94999999995</v>
      </c>
      <c r="V1242" s="184">
        <f>$K$1238</f>
        <v>-17849.330000000002</v>
      </c>
      <c r="W1242" s="184">
        <f>$K$1240</f>
        <v>-2968</v>
      </c>
      <c r="X1242" s="184">
        <f>$K$1242</f>
        <v>-66804</v>
      </c>
      <c r="Y1242" s="184">
        <f>$K$1244</f>
        <v>-9853</v>
      </c>
      <c r="Z1242" s="185">
        <f t="shared" si="3"/>
        <v>-933670.27999999991</v>
      </c>
    </row>
    <row r="1243" spans="1:26" ht="13.5" thickBot="1" x14ac:dyDescent="0.25">
      <c r="A1243" s="136" t="s">
        <v>514</v>
      </c>
      <c r="B1243" s="134" t="s">
        <v>622</v>
      </c>
      <c r="C1243" s="134" t="s">
        <v>2078</v>
      </c>
      <c r="D1243" s="130">
        <v>-279600</v>
      </c>
      <c r="E1243" s="130">
        <v>-279600</v>
      </c>
      <c r="F1243" s="130">
        <v>-292621</v>
      </c>
      <c r="G1243" s="130">
        <v>-295227</v>
      </c>
      <c r="H1243" s="130">
        <v>-301795</v>
      </c>
      <c r="I1243" s="130">
        <v>-303822</v>
      </c>
      <c r="J1243" s="130">
        <v>-311015</v>
      </c>
      <c r="K1243" s="130">
        <v>-322968</v>
      </c>
      <c r="L1243" s="130">
        <v>-319861</v>
      </c>
      <c r="M1243" s="130">
        <v>-318226</v>
      </c>
      <c r="N1243" s="130">
        <v>-321509.67</v>
      </c>
      <c r="O1243" s="130">
        <v>-331524.67</v>
      </c>
      <c r="P1243" s="130">
        <v>-333902.67</v>
      </c>
      <c r="Q1243" s="130">
        <v>-314357.67</v>
      </c>
      <c r="R1243" s="127">
        <v>-314357.67</v>
      </c>
      <c r="S1243" s="168">
        <v>43647</v>
      </c>
      <c r="T1243" s="184">
        <f>$L$1234</f>
        <v>-238688</v>
      </c>
      <c r="U1243" s="184">
        <f>$L$1236</f>
        <v>-571167.94999999995</v>
      </c>
      <c r="V1243" s="184">
        <f>$L$1238</f>
        <v>-17849.330000000002</v>
      </c>
      <c r="W1243" s="184">
        <f>$L$1240</f>
        <v>-2968</v>
      </c>
      <c r="X1243" s="184">
        <f>$L$1242</f>
        <v>-54171</v>
      </c>
      <c r="Y1243" s="184">
        <f>$L$1244</f>
        <v>-9853</v>
      </c>
      <c r="Z1243" s="185">
        <f t="shared" si="3"/>
        <v>-894697.27999999991</v>
      </c>
    </row>
    <row r="1244" spans="1:26" ht="13.5" thickBot="1" x14ac:dyDescent="0.25">
      <c r="A1244" s="180" t="s">
        <v>514</v>
      </c>
      <c r="B1244" s="181" t="s">
        <v>621</v>
      </c>
      <c r="C1244" s="134" t="s">
        <v>2078</v>
      </c>
      <c r="D1244" s="132">
        <v>-9397</v>
      </c>
      <c r="E1244" s="132">
        <v>-9397</v>
      </c>
      <c r="F1244" s="132">
        <v>-9397</v>
      </c>
      <c r="G1244" s="132">
        <v>-9397</v>
      </c>
      <c r="H1244" s="132">
        <v>-9397</v>
      </c>
      <c r="I1244" s="132">
        <v>-9397</v>
      </c>
      <c r="J1244" s="132">
        <v>-9853</v>
      </c>
      <c r="K1244" s="132">
        <v>-9853</v>
      </c>
      <c r="L1244" s="132">
        <v>-9853</v>
      </c>
      <c r="M1244" s="132">
        <v>-9853</v>
      </c>
      <c r="N1244" s="132">
        <v>-9853</v>
      </c>
      <c r="O1244" s="132">
        <v>-9853</v>
      </c>
      <c r="P1244" s="132">
        <v>-9853</v>
      </c>
      <c r="Q1244" s="132">
        <v>-9853</v>
      </c>
      <c r="R1244" s="127">
        <v>-9853</v>
      </c>
      <c r="S1244" s="168">
        <v>43678</v>
      </c>
      <c r="T1244" s="184">
        <f>$M$1234</f>
        <v>-240038</v>
      </c>
      <c r="U1244" s="184">
        <f>$M$1236</f>
        <v>-591703.94999999995</v>
      </c>
      <c r="V1244" s="184">
        <f>$M$1238</f>
        <v>-18115.330000000002</v>
      </c>
      <c r="W1244" s="184">
        <f>$M$1240</f>
        <v>-2968</v>
      </c>
      <c r="X1244" s="184">
        <f>$M$1242</f>
        <v>-54171</v>
      </c>
      <c r="Y1244" s="184">
        <f>$M$1244</f>
        <v>-9853</v>
      </c>
      <c r="Z1244" s="185">
        <f t="shared" si="3"/>
        <v>-916849.27999999991</v>
      </c>
    </row>
    <row r="1245" spans="1:26" ht="13.5" thickBot="1" x14ac:dyDescent="0.25">
      <c r="A1245" s="136" t="s">
        <v>515</v>
      </c>
      <c r="B1245" s="134" t="s">
        <v>1577</v>
      </c>
      <c r="C1245" s="134" t="s">
        <v>2078</v>
      </c>
      <c r="D1245" s="130">
        <v>22570</v>
      </c>
      <c r="E1245" s="130">
        <v>22570</v>
      </c>
      <c r="F1245" s="130">
        <v>22570</v>
      </c>
      <c r="G1245" s="130">
        <v>22570</v>
      </c>
      <c r="H1245" s="130">
        <v>22570</v>
      </c>
      <c r="I1245" s="130">
        <v>-4353</v>
      </c>
      <c r="J1245" s="130">
        <v>-4353</v>
      </c>
      <c r="K1245" s="130">
        <v>-4353</v>
      </c>
      <c r="L1245" s="130">
        <v>-4353</v>
      </c>
      <c r="M1245" s="130">
        <v>-4353</v>
      </c>
      <c r="N1245" s="130">
        <v>-4353</v>
      </c>
      <c r="O1245" s="130">
        <v>-4353</v>
      </c>
      <c r="P1245" s="130">
        <v>-4353</v>
      </c>
      <c r="Q1245" s="130">
        <v>-4353</v>
      </c>
      <c r="R1245" s="127">
        <v>-4353</v>
      </c>
      <c r="S1245" s="168">
        <v>43709</v>
      </c>
      <c r="T1245" s="184">
        <f>$N$1234</f>
        <v>-244176</v>
      </c>
      <c r="U1245" s="184">
        <f>$N$1236</f>
        <v>-597379.94999999995</v>
      </c>
      <c r="V1245" s="184">
        <f>$N$1238</f>
        <v>-18115.330000000002</v>
      </c>
      <c r="W1245" s="184">
        <f>$N$1240</f>
        <v>-2968</v>
      </c>
      <c r="X1245" s="184">
        <f>$N$1242</f>
        <v>-54171</v>
      </c>
      <c r="Y1245" s="184">
        <f>$N$1244</f>
        <v>-9853</v>
      </c>
      <c r="Z1245" s="185">
        <f t="shared" si="3"/>
        <v>-926663.27999999991</v>
      </c>
    </row>
    <row r="1246" spans="1:26" ht="13.5" thickBot="1" x14ac:dyDescent="0.25">
      <c r="A1246" s="136" t="s">
        <v>515</v>
      </c>
      <c r="B1246" s="134" t="s">
        <v>620</v>
      </c>
      <c r="C1246" s="134" t="s">
        <v>2078</v>
      </c>
      <c r="D1246" s="132">
        <v>-56761</v>
      </c>
      <c r="E1246" s="132">
        <v>-56761</v>
      </c>
      <c r="F1246" s="132">
        <v>-56761</v>
      </c>
      <c r="G1246" s="132">
        <v>-56761</v>
      </c>
      <c r="H1246" s="132">
        <v>-56761</v>
      </c>
      <c r="I1246" s="132">
        <v>-56761</v>
      </c>
      <c r="J1246" s="132">
        <v>-56761</v>
      </c>
      <c r="K1246" s="132">
        <v>-56761</v>
      </c>
      <c r="L1246" s="132">
        <v>-56761</v>
      </c>
      <c r="M1246" s="132">
        <v>-56761</v>
      </c>
      <c r="N1246" s="132">
        <v>-56761</v>
      </c>
      <c r="O1246" s="132">
        <v>-56761</v>
      </c>
      <c r="P1246" s="132">
        <v>-56761</v>
      </c>
      <c r="Q1246" s="132">
        <v>-56761</v>
      </c>
      <c r="R1246" s="127">
        <v>-56761</v>
      </c>
      <c r="S1246" s="168">
        <v>43739</v>
      </c>
      <c r="T1246" s="184">
        <f>$O$1234</f>
        <v>-246205</v>
      </c>
      <c r="U1246" s="184">
        <f>$O$1236</f>
        <v>-617182.94999999995</v>
      </c>
      <c r="V1246" s="184">
        <f>$O$1238</f>
        <v>-18115.330000000002</v>
      </c>
      <c r="W1246" s="184">
        <f>$O$1240</f>
        <v>-2968</v>
      </c>
      <c r="X1246" s="184">
        <f>$O$1242</f>
        <v>-63741</v>
      </c>
      <c r="Y1246" s="184">
        <f>$O$1244</f>
        <v>-9853</v>
      </c>
      <c r="Z1246" s="185">
        <f t="shared" si="3"/>
        <v>-958065.27999999991</v>
      </c>
    </row>
    <row r="1247" spans="1:26" ht="13.5" thickBot="1" x14ac:dyDescent="0.25">
      <c r="A1247" s="133" t="s">
        <v>1365</v>
      </c>
      <c r="B1247" s="134" t="s">
        <v>2535</v>
      </c>
      <c r="C1247" s="142"/>
      <c r="D1247" s="130">
        <v>-3025000</v>
      </c>
      <c r="E1247" s="130">
        <v>-3025000</v>
      </c>
      <c r="F1247" s="130">
        <v>-3025000</v>
      </c>
      <c r="G1247" s="130">
        <v>-3025000</v>
      </c>
      <c r="H1247" s="130">
        <v>-1161000</v>
      </c>
      <c r="I1247" s="130">
        <v>-1161000</v>
      </c>
      <c r="J1247" s="130">
        <v>-1161000</v>
      </c>
      <c r="K1247" s="130">
        <v>-2062000</v>
      </c>
      <c r="L1247" s="130">
        <v>-2062000</v>
      </c>
      <c r="M1247" s="130">
        <v>-2062000</v>
      </c>
      <c r="N1247" s="130">
        <v>-2998000</v>
      </c>
      <c r="O1247" s="130">
        <v>-2998000</v>
      </c>
      <c r="P1247" s="130">
        <v>-2998000</v>
      </c>
      <c r="Q1247" s="130">
        <v>-608623</v>
      </c>
      <c r="R1247" s="127">
        <v>-608623</v>
      </c>
      <c r="S1247" s="168">
        <v>43770</v>
      </c>
      <c r="T1247" s="184">
        <f>$P$1234</f>
        <v>-246290</v>
      </c>
      <c r="U1247" s="184">
        <f>$P$1236</f>
        <v>-627189.94999999995</v>
      </c>
      <c r="V1247" s="184">
        <f>$P$1238</f>
        <v>-18115.330000000002</v>
      </c>
      <c r="W1247" s="184">
        <f>$P$1240</f>
        <v>-2968</v>
      </c>
      <c r="X1247" s="184">
        <f>$P$1242</f>
        <v>-67742</v>
      </c>
      <c r="Y1247" s="184">
        <f>$P$1244</f>
        <v>-9853</v>
      </c>
      <c r="Z1247" s="185">
        <f t="shared" si="3"/>
        <v>-972158.27999999991</v>
      </c>
    </row>
    <row r="1248" spans="1:26" ht="13.5" thickBot="1" x14ac:dyDescent="0.25">
      <c r="A1248" s="135" t="s">
        <v>516</v>
      </c>
      <c r="B1248" s="134" t="s">
        <v>619</v>
      </c>
      <c r="C1248" s="134" t="s">
        <v>2078</v>
      </c>
      <c r="D1248" s="132">
        <v>-3025000</v>
      </c>
      <c r="E1248" s="132">
        <v>-3025000</v>
      </c>
      <c r="F1248" s="132">
        <v>-3025000</v>
      </c>
      <c r="G1248" s="132">
        <v>-3025000</v>
      </c>
      <c r="H1248" s="132">
        <v>-1161000</v>
      </c>
      <c r="I1248" s="132">
        <v>-1161000</v>
      </c>
      <c r="J1248" s="132">
        <v>-1161000</v>
      </c>
      <c r="K1248" s="132">
        <v>-2004000</v>
      </c>
      <c r="L1248" s="132">
        <v>-2004000</v>
      </c>
      <c r="M1248" s="132">
        <v>-2004000</v>
      </c>
      <c r="N1248" s="132">
        <v>-2946000</v>
      </c>
      <c r="O1248" s="132">
        <v>-2946000</v>
      </c>
      <c r="P1248" s="132">
        <v>-2946000</v>
      </c>
      <c r="Q1248" s="132">
        <v>-608623</v>
      </c>
      <c r="R1248" s="127">
        <v>-608623</v>
      </c>
      <c r="S1248" s="168">
        <v>43800</v>
      </c>
      <c r="T1248" s="184">
        <f>$Q$1234</f>
        <v>-249000</v>
      </c>
      <c r="U1248" s="184">
        <f>$Q$1236</f>
        <v>-631729.94999999995</v>
      </c>
      <c r="V1248" s="184">
        <f>$Q$1238</f>
        <v>-18115.330000000002</v>
      </c>
      <c r="W1248" s="184">
        <f>$Q$1240</f>
        <v>-2968</v>
      </c>
      <c r="X1248" s="184">
        <f>$Q$1242</f>
        <v>-70620</v>
      </c>
      <c r="Y1248" s="184">
        <f>$Q$1244</f>
        <v>-9853</v>
      </c>
      <c r="Z1248" s="185">
        <f t="shared" si="3"/>
        <v>-982286.27999999991</v>
      </c>
    </row>
    <row r="1249" spans="1:26" ht="15.75" thickBot="1" x14ac:dyDescent="0.3">
      <c r="A1249" s="135" t="s">
        <v>517</v>
      </c>
      <c r="B1249" s="134" t="s">
        <v>618</v>
      </c>
      <c r="C1249" s="134" t="s">
        <v>2078</v>
      </c>
      <c r="D1249" s="130">
        <v>0</v>
      </c>
      <c r="E1249" s="130">
        <v>0</v>
      </c>
      <c r="F1249" s="130">
        <v>0</v>
      </c>
      <c r="G1249" s="130">
        <v>0</v>
      </c>
      <c r="H1249" s="130">
        <v>0</v>
      </c>
      <c r="I1249" s="130">
        <v>0</v>
      </c>
      <c r="J1249" s="130">
        <v>0</v>
      </c>
      <c r="K1249" s="130">
        <v>-58000</v>
      </c>
      <c r="L1249" s="130">
        <v>-58000</v>
      </c>
      <c r="M1249" s="130">
        <v>-58000</v>
      </c>
      <c r="N1249" s="130">
        <v>-20000</v>
      </c>
      <c r="O1249" s="130">
        <v>-20000</v>
      </c>
      <c r="P1249" s="130">
        <v>-20000</v>
      </c>
      <c r="Q1249" s="130">
        <v>0</v>
      </c>
      <c r="R1249" s="127">
        <v>0</v>
      </c>
      <c r="T1249" s="186"/>
      <c r="U1249" s="186"/>
      <c r="V1249" s="186"/>
      <c r="W1249" s="186"/>
      <c r="X1249" s="186"/>
      <c r="Y1249" s="186"/>
      <c r="Z1249" s="186">
        <f>SUM(Z1236:Z1248)</f>
        <v>-11763447.589999998</v>
      </c>
    </row>
    <row r="1250" spans="1:26" ht="13.5" thickBot="1" x14ac:dyDescent="0.25">
      <c r="A1250" s="135" t="s">
        <v>518</v>
      </c>
      <c r="B1250" s="134" t="s">
        <v>1578</v>
      </c>
      <c r="C1250" s="134" t="s">
        <v>2078</v>
      </c>
      <c r="D1250" s="132">
        <v>0</v>
      </c>
      <c r="E1250" s="132">
        <v>0</v>
      </c>
      <c r="F1250" s="132">
        <v>0</v>
      </c>
      <c r="G1250" s="132">
        <v>0</v>
      </c>
      <c r="H1250" s="132">
        <v>0</v>
      </c>
      <c r="I1250" s="132">
        <v>0</v>
      </c>
      <c r="J1250" s="132">
        <v>0</v>
      </c>
      <c r="K1250" s="132">
        <v>0</v>
      </c>
      <c r="L1250" s="132">
        <v>0</v>
      </c>
      <c r="M1250" s="132">
        <v>0</v>
      </c>
      <c r="N1250" s="132">
        <v>-32000</v>
      </c>
      <c r="O1250" s="132">
        <v>-32000</v>
      </c>
      <c r="P1250" s="132">
        <v>-32000</v>
      </c>
      <c r="Q1250" s="132">
        <v>0</v>
      </c>
      <c r="R1250" s="127">
        <v>0</v>
      </c>
    </row>
    <row r="1251" spans="1:26" ht="13.5" thickBot="1" x14ac:dyDescent="0.25">
      <c r="A1251" s="133" t="s">
        <v>1579</v>
      </c>
      <c r="B1251" s="134" t="s">
        <v>2536</v>
      </c>
      <c r="C1251" s="142"/>
      <c r="D1251" s="130">
        <v>-221885651</v>
      </c>
      <c r="E1251" s="130">
        <v>-221885651</v>
      </c>
      <c r="F1251" s="130">
        <v>-220595924.38999999</v>
      </c>
      <c r="G1251" s="130">
        <v>-220624732.44</v>
      </c>
      <c r="H1251" s="130">
        <v>-220731562.84999999</v>
      </c>
      <c r="I1251" s="130">
        <v>-217672205.86000001</v>
      </c>
      <c r="J1251" s="130">
        <v>-217790061.00999999</v>
      </c>
      <c r="K1251" s="130">
        <v>-217909499.44</v>
      </c>
      <c r="L1251" s="130">
        <v>-214883006.33000001</v>
      </c>
      <c r="M1251" s="130">
        <v>-214888002.38</v>
      </c>
      <c r="N1251" s="130">
        <v>-215007042.19</v>
      </c>
      <c r="O1251" s="130">
        <v>-211953098.15000001</v>
      </c>
      <c r="P1251" s="130">
        <v>-212238530.56999999</v>
      </c>
      <c r="Q1251" s="130">
        <v>-212383331.16</v>
      </c>
      <c r="R1251" s="127">
        <v>-212383331.16</v>
      </c>
    </row>
    <row r="1252" spans="1:26" ht="13.5" thickBot="1" x14ac:dyDescent="0.25">
      <c r="A1252" s="135" t="s">
        <v>519</v>
      </c>
      <c r="B1252" s="134" t="s">
        <v>617</v>
      </c>
      <c r="C1252" s="134" t="s">
        <v>2078</v>
      </c>
      <c r="D1252" s="132">
        <v>-25556358</v>
      </c>
      <c r="E1252" s="132">
        <v>-25556358</v>
      </c>
      <c r="F1252" s="132">
        <v>-25473521.59</v>
      </c>
      <c r="G1252" s="132">
        <v>-25390685.18</v>
      </c>
      <c r="H1252" s="132">
        <v>-25307848.77</v>
      </c>
      <c r="I1252" s="132">
        <v>-25218147.300000001</v>
      </c>
      <c r="J1252" s="132">
        <v>-25134341.02</v>
      </c>
      <c r="K1252" s="132">
        <v>-25050534.739999998</v>
      </c>
      <c r="L1252" s="132">
        <v>-24966728.460000001</v>
      </c>
      <c r="M1252" s="132">
        <v>-24772755.710000001</v>
      </c>
      <c r="N1252" s="132">
        <v>-24673376.280000001</v>
      </c>
      <c r="O1252" s="132">
        <v>-24573996.850000001</v>
      </c>
      <c r="P1252" s="132">
        <v>-24474617.420000002</v>
      </c>
      <c r="Q1252" s="132">
        <v>-24375237.989999998</v>
      </c>
      <c r="R1252" s="127">
        <v>-24375237.989999998</v>
      </c>
    </row>
    <row r="1253" spans="1:26" ht="13.5" thickBot="1" x14ac:dyDescent="0.25">
      <c r="A1253" s="135" t="s">
        <v>520</v>
      </c>
      <c r="B1253" s="134" t="s">
        <v>616</v>
      </c>
      <c r="C1253" s="134" t="s">
        <v>2078</v>
      </c>
      <c r="D1253" s="130">
        <v>-7513223</v>
      </c>
      <c r="E1253" s="130">
        <v>-7513223</v>
      </c>
      <c r="F1253" s="130">
        <v>-7564306.3300000001</v>
      </c>
      <c r="G1253" s="130">
        <v>-7615389.6600000001</v>
      </c>
      <c r="H1253" s="130">
        <v>-7666472.9900000002</v>
      </c>
      <c r="I1253" s="130">
        <v>-7717556.3200000003</v>
      </c>
      <c r="J1253" s="130">
        <v>-7768639.6500000004</v>
      </c>
      <c r="K1253" s="130">
        <v>-7819722.9800000004</v>
      </c>
      <c r="L1253" s="130">
        <v>-7870806.3099999996</v>
      </c>
      <c r="M1253" s="130">
        <v>-7921889.6399999997</v>
      </c>
      <c r="N1253" s="130">
        <v>-7972972.9699999997</v>
      </c>
      <c r="O1253" s="130">
        <v>-8024056.2999999998</v>
      </c>
      <c r="P1253" s="130">
        <v>-8091634.6699999999</v>
      </c>
      <c r="Q1253" s="130">
        <v>-8142718</v>
      </c>
      <c r="R1253" s="127">
        <v>-8142718</v>
      </c>
    </row>
    <row r="1254" spans="1:26" ht="13.5" thickBot="1" x14ac:dyDescent="0.25">
      <c r="A1254" s="135" t="s">
        <v>521</v>
      </c>
      <c r="B1254" s="134" t="s">
        <v>615</v>
      </c>
      <c r="C1254" s="134" t="s">
        <v>2078</v>
      </c>
      <c r="D1254" s="132">
        <v>-162395996</v>
      </c>
      <c r="E1254" s="132">
        <v>-162395996</v>
      </c>
      <c r="F1254" s="132">
        <v>-161089079.33000001</v>
      </c>
      <c r="G1254" s="132">
        <v>-161272162.66</v>
      </c>
      <c r="H1254" s="132">
        <v>-161455245.99000001</v>
      </c>
      <c r="I1254" s="132">
        <v>-158478329.31999999</v>
      </c>
      <c r="J1254" s="132">
        <v>-158661412.65000001</v>
      </c>
      <c r="K1254" s="132">
        <v>-158844495.97999999</v>
      </c>
      <c r="L1254" s="132">
        <v>-155867579.31</v>
      </c>
      <c r="M1254" s="132">
        <v>-156050662.63999999</v>
      </c>
      <c r="N1254" s="132">
        <v>-156233745.97</v>
      </c>
      <c r="O1254" s="132">
        <v>-153256829.30000001</v>
      </c>
      <c r="P1254" s="132">
        <v>-153675934.71000001</v>
      </c>
      <c r="Q1254" s="132">
        <v>-153859018.03999999</v>
      </c>
      <c r="R1254" s="127">
        <v>-153859018.03999999</v>
      </c>
    </row>
    <row r="1255" spans="1:26" ht="13.5" thickBot="1" x14ac:dyDescent="0.25">
      <c r="A1255" s="135" t="s">
        <v>522</v>
      </c>
      <c r="B1255" s="134" t="s">
        <v>614</v>
      </c>
      <c r="C1255" s="134" t="s">
        <v>2078</v>
      </c>
      <c r="D1255" s="130">
        <v>-26420074</v>
      </c>
      <c r="E1255" s="130">
        <v>-26420074</v>
      </c>
      <c r="F1255" s="130">
        <v>-26469017.140000001</v>
      </c>
      <c r="G1255" s="130">
        <v>-26346494.940000001</v>
      </c>
      <c r="H1255" s="130">
        <v>-26301995.100000001</v>
      </c>
      <c r="I1255" s="130">
        <v>-26258172.920000002</v>
      </c>
      <c r="J1255" s="130">
        <v>-26225667.690000001</v>
      </c>
      <c r="K1255" s="130">
        <v>-26194745.739999998</v>
      </c>
      <c r="L1255" s="130">
        <v>-26177892.25</v>
      </c>
      <c r="M1255" s="130">
        <v>-26142694.390000001</v>
      </c>
      <c r="N1255" s="130">
        <v>-26126946.969999999</v>
      </c>
      <c r="O1255" s="130">
        <v>-26098215.699999999</v>
      </c>
      <c r="P1255" s="130">
        <v>-25996343.77</v>
      </c>
      <c r="Q1255" s="130">
        <v>-26006357.129999999</v>
      </c>
      <c r="R1255" s="127">
        <v>-26006357.129999999</v>
      </c>
    </row>
    <row r="1256" spans="1:26" ht="13.5" thickBot="1" x14ac:dyDescent="0.25">
      <c r="A1256" s="133" t="s">
        <v>1580</v>
      </c>
      <c r="B1256" s="134" t="s">
        <v>2537</v>
      </c>
      <c r="C1256" s="142"/>
      <c r="D1256" s="132">
        <v>-147668303.80000001</v>
      </c>
      <c r="E1256" s="132">
        <v>-147668303.80000001</v>
      </c>
      <c r="F1256" s="132">
        <v>-118929094.69</v>
      </c>
      <c r="G1256" s="132">
        <v>-119327366.20999999</v>
      </c>
      <c r="H1256" s="132">
        <v>-120465025.62</v>
      </c>
      <c r="I1256" s="132">
        <v>-118813834.53</v>
      </c>
      <c r="J1256" s="132">
        <v>-118859425.68000001</v>
      </c>
      <c r="K1256" s="132">
        <v>-129736486.7</v>
      </c>
      <c r="L1256" s="132">
        <v>-127671126.59999999</v>
      </c>
      <c r="M1256" s="132">
        <v>-127723338.40000001</v>
      </c>
      <c r="N1256" s="132">
        <v>-123258569.43000001</v>
      </c>
      <c r="O1256" s="132">
        <v>-123660579.05</v>
      </c>
      <c r="P1256" s="132">
        <v>-123461254.45</v>
      </c>
      <c r="Q1256" s="132">
        <v>-121350328.28</v>
      </c>
      <c r="R1256" s="127">
        <v>-121350328.28</v>
      </c>
    </row>
    <row r="1257" spans="1:26" ht="13.5" thickBot="1" x14ac:dyDescent="0.25">
      <c r="A1257" s="135" t="s">
        <v>1581</v>
      </c>
      <c r="B1257" s="134" t="s">
        <v>2538</v>
      </c>
      <c r="C1257" s="142"/>
      <c r="D1257" s="130">
        <v>0</v>
      </c>
      <c r="E1257" s="130">
        <v>0</v>
      </c>
      <c r="F1257" s="130">
        <v>0</v>
      </c>
      <c r="G1257" s="130">
        <v>0</v>
      </c>
      <c r="H1257" s="130">
        <v>0</v>
      </c>
      <c r="I1257" s="130">
        <v>0</v>
      </c>
      <c r="J1257" s="130">
        <v>0</v>
      </c>
      <c r="K1257" s="130">
        <v>0</v>
      </c>
      <c r="L1257" s="130">
        <v>0</v>
      </c>
      <c r="M1257" s="130">
        <v>0</v>
      </c>
      <c r="N1257" s="130">
        <v>0</v>
      </c>
      <c r="O1257" s="130">
        <v>0</v>
      </c>
      <c r="P1257" s="130">
        <v>0</v>
      </c>
      <c r="Q1257" s="130">
        <v>0</v>
      </c>
      <c r="R1257" s="127">
        <v>0</v>
      </c>
    </row>
    <row r="1258" spans="1:26" ht="13.5" thickBot="1" x14ac:dyDescent="0.25">
      <c r="A1258" s="136" t="s">
        <v>1582</v>
      </c>
      <c r="B1258" s="134" t="s">
        <v>1583</v>
      </c>
      <c r="C1258" s="134" t="s">
        <v>2078</v>
      </c>
      <c r="D1258" s="132">
        <v>-3301341.48</v>
      </c>
      <c r="E1258" s="132">
        <v>-3301341.48</v>
      </c>
      <c r="F1258" s="132">
        <v>-3301341.48</v>
      </c>
      <c r="G1258" s="132">
        <v>-3301341.48</v>
      </c>
      <c r="H1258" s="132">
        <v>-3301341.48</v>
      </c>
      <c r="I1258" s="132">
        <v>-3301341.48</v>
      </c>
      <c r="J1258" s="132">
        <v>-3301341.48</v>
      </c>
      <c r="K1258" s="132">
        <v>-3301341.48</v>
      </c>
      <c r="L1258" s="132">
        <v>-3301341.48</v>
      </c>
      <c r="M1258" s="132">
        <v>-3301341.48</v>
      </c>
      <c r="N1258" s="132">
        <v>-3301341.48</v>
      </c>
      <c r="O1258" s="132">
        <v>-3301341.48</v>
      </c>
      <c r="P1258" s="132">
        <v>-3301341.48</v>
      </c>
      <c r="Q1258" s="132">
        <v>-3301341.48</v>
      </c>
      <c r="R1258" s="127">
        <v>-3301341.48</v>
      </c>
    </row>
    <row r="1259" spans="1:26" ht="13.5" thickBot="1" x14ac:dyDescent="0.25">
      <c r="A1259" s="136" t="s">
        <v>1584</v>
      </c>
      <c r="B1259" s="134" t="s">
        <v>1585</v>
      </c>
      <c r="C1259" s="134" t="s">
        <v>2078</v>
      </c>
      <c r="D1259" s="130">
        <v>-263163.86</v>
      </c>
      <c r="E1259" s="130">
        <v>-263163.86</v>
      </c>
      <c r="F1259" s="130">
        <v>-263163.86</v>
      </c>
      <c r="G1259" s="130">
        <v>-263163.86</v>
      </c>
      <c r="H1259" s="130">
        <v>-263163.86</v>
      </c>
      <c r="I1259" s="130">
        <v>-263163.86</v>
      </c>
      <c r="J1259" s="130">
        <v>-263163.86</v>
      </c>
      <c r="K1259" s="130">
        <v>-263163.86</v>
      </c>
      <c r="L1259" s="130">
        <v>-263163.86</v>
      </c>
      <c r="M1259" s="130">
        <v>-263163.86</v>
      </c>
      <c r="N1259" s="130">
        <v>-263163.86</v>
      </c>
      <c r="O1259" s="130">
        <v>-263163.86</v>
      </c>
      <c r="P1259" s="130">
        <v>-263163.86</v>
      </c>
      <c r="Q1259" s="130">
        <v>-263163.86</v>
      </c>
      <c r="R1259" s="127">
        <v>-263163.86</v>
      </c>
    </row>
    <row r="1260" spans="1:26" ht="13.5" thickBot="1" x14ac:dyDescent="0.25">
      <c r="A1260" s="136" t="s">
        <v>1586</v>
      </c>
      <c r="B1260" s="134" t="s">
        <v>1587</v>
      </c>
      <c r="C1260" s="134" t="s">
        <v>2078</v>
      </c>
      <c r="D1260" s="132">
        <v>-1297179.48</v>
      </c>
      <c r="E1260" s="132">
        <v>-1297179.48</v>
      </c>
      <c r="F1260" s="132">
        <v>-1297179.48</v>
      </c>
      <c r="G1260" s="132">
        <v>-1297179.48</v>
      </c>
      <c r="H1260" s="132">
        <v>-1297179.48</v>
      </c>
      <c r="I1260" s="132">
        <v>-1297179.48</v>
      </c>
      <c r="J1260" s="132">
        <v>-1297179.48</v>
      </c>
      <c r="K1260" s="132">
        <v>-1297179.48</v>
      </c>
      <c r="L1260" s="132">
        <v>-1297179.48</v>
      </c>
      <c r="M1260" s="132">
        <v>-1297179.48</v>
      </c>
      <c r="N1260" s="132">
        <v>-1297179.48</v>
      </c>
      <c r="O1260" s="132">
        <v>-1297179.48</v>
      </c>
      <c r="P1260" s="132">
        <v>-1297179.48</v>
      </c>
      <c r="Q1260" s="132">
        <v>-1297179.48</v>
      </c>
      <c r="R1260" s="127">
        <v>-1297179.48</v>
      </c>
    </row>
    <row r="1261" spans="1:26" ht="13.5" thickBot="1" x14ac:dyDescent="0.25">
      <c r="A1261" s="136" t="s">
        <v>523</v>
      </c>
      <c r="B1261" s="134" t="s">
        <v>613</v>
      </c>
      <c r="C1261" s="134" t="s">
        <v>2078</v>
      </c>
      <c r="D1261" s="130">
        <v>3301341.48</v>
      </c>
      <c r="E1261" s="130">
        <v>3301341.48</v>
      </c>
      <c r="F1261" s="130">
        <v>3301341.48</v>
      </c>
      <c r="G1261" s="130">
        <v>3301341.48</v>
      </c>
      <c r="H1261" s="130">
        <v>3301341.48</v>
      </c>
      <c r="I1261" s="130">
        <v>3301341.48</v>
      </c>
      <c r="J1261" s="130">
        <v>3301341.48</v>
      </c>
      <c r="K1261" s="130">
        <v>3301341.48</v>
      </c>
      <c r="L1261" s="130">
        <v>3301341.48</v>
      </c>
      <c r="M1261" s="130">
        <v>3301341.48</v>
      </c>
      <c r="N1261" s="130">
        <v>3301341.48</v>
      </c>
      <c r="O1261" s="130">
        <v>3301341.48</v>
      </c>
      <c r="P1261" s="130">
        <v>3301341.48</v>
      </c>
      <c r="Q1261" s="130">
        <v>3301341.48</v>
      </c>
      <c r="R1261" s="127">
        <v>3301341.48</v>
      </c>
    </row>
    <row r="1262" spans="1:26" ht="13.5" thickBot="1" x14ac:dyDescent="0.25">
      <c r="A1262" s="136" t="s">
        <v>524</v>
      </c>
      <c r="B1262" s="134" t="s">
        <v>612</v>
      </c>
      <c r="C1262" s="134" t="s">
        <v>2078</v>
      </c>
      <c r="D1262" s="132">
        <v>263163.86</v>
      </c>
      <c r="E1262" s="132">
        <v>263163.86</v>
      </c>
      <c r="F1262" s="132">
        <v>263163.86</v>
      </c>
      <c r="G1262" s="132">
        <v>263163.86</v>
      </c>
      <c r="H1262" s="132">
        <v>263163.86</v>
      </c>
      <c r="I1262" s="132">
        <v>263163.86</v>
      </c>
      <c r="J1262" s="132">
        <v>263163.86</v>
      </c>
      <c r="K1262" s="132">
        <v>263163.86</v>
      </c>
      <c r="L1262" s="132">
        <v>263163.86</v>
      </c>
      <c r="M1262" s="132">
        <v>263163.86</v>
      </c>
      <c r="N1262" s="132">
        <v>263163.86</v>
      </c>
      <c r="O1262" s="132">
        <v>263163.86</v>
      </c>
      <c r="P1262" s="132">
        <v>263163.86</v>
      </c>
      <c r="Q1262" s="132">
        <v>263163.86</v>
      </c>
      <c r="R1262" s="127">
        <v>263163.86</v>
      </c>
    </row>
    <row r="1263" spans="1:26" ht="13.5" thickBot="1" x14ac:dyDescent="0.25">
      <c r="A1263" s="136" t="s">
        <v>525</v>
      </c>
      <c r="B1263" s="134" t="s">
        <v>611</v>
      </c>
      <c r="C1263" s="134" t="s">
        <v>2078</v>
      </c>
      <c r="D1263" s="130">
        <v>1297179.48</v>
      </c>
      <c r="E1263" s="130">
        <v>1297179.48</v>
      </c>
      <c r="F1263" s="130">
        <v>1297179.48</v>
      </c>
      <c r="G1263" s="130">
        <v>1297179.48</v>
      </c>
      <c r="H1263" s="130">
        <v>1297179.48</v>
      </c>
      <c r="I1263" s="130">
        <v>1297179.48</v>
      </c>
      <c r="J1263" s="130">
        <v>1297179.48</v>
      </c>
      <c r="K1263" s="130">
        <v>1297179.48</v>
      </c>
      <c r="L1263" s="130">
        <v>1297179.48</v>
      </c>
      <c r="M1263" s="130">
        <v>1297179.48</v>
      </c>
      <c r="N1263" s="130">
        <v>1297179.48</v>
      </c>
      <c r="O1263" s="130">
        <v>1297179.48</v>
      </c>
      <c r="P1263" s="130">
        <v>1297179.48</v>
      </c>
      <c r="Q1263" s="130">
        <v>1297179.48</v>
      </c>
      <c r="R1263" s="127">
        <v>1297179.48</v>
      </c>
    </row>
    <row r="1264" spans="1:26" ht="13.5" thickBot="1" x14ac:dyDescent="0.25">
      <c r="A1264" s="135" t="s">
        <v>1588</v>
      </c>
      <c r="B1264" s="134" t="s">
        <v>2539</v>
      </c>
      <c r="C1264" s="142"/>
      <c r="D1264" s="132">
        <v>0</v>
      </c>
      <c r="E1264" s="132">
        <v>0</v>
      </c>
      <c r="F1264" s="132">
        <v>0</v>
      </c>
      <c r="G1264" s="132">
        <v>0</v>
      </c>
      <c r="H1264" s="132">
        <v>0</v>
      </c>
      <c r="I1264" s="132">
        <v>0</v>
      </c>
      <c r="J1264" s="132">
        <v>0</v>
      </c>
      <c r="K1264" s="132">
        <v>0</v>
      </c>
      <c r="L1264" s="132">
        <v>0</v>
      </c>
      <c r="M1264" s="132">
        <v>0</v>
      </c>
      <c r="N1264" s="132">
        <v>0</v>
      </c>
      <c r="O1264" s="132">
        <v>0</v>
      </c>
      <c r="P1264" s="132">
        <v>0</v>
      </c>
      <c r="Q1264" s="132">
        <v>0</v>
      </c>
      <c r="R1264" s="127">
        <v>0</v>
      </c>
    </row>
    <row r="1265" spans="1:18" ht="13.5" thickBot="1" x14ac:dyDescent="0.25">
      <c r="A1265" s="136" t="s">
        <v>2217</v>
      </c>
      <c r="B1265" s="134" t="s">
        <v>2218</v>
      </c>
      <c r="C1265" s="134" t="s">
        <v>2078</v>
      </c>
      <c r="D1265" s="130">
        <v>0</v>
      </c>
      <c r="E1265" s="130">
        <v>0</v>
      </c>
      <c r="F1265" s="130">
        <v>0</v>
      </c>
      <c r="G1265" s="130">
        <v>0</v>
      </c>
      <c r="H1265" s="130">
        <v>0</v>
      </c>
      <c r="I1265" s="130">
        <v>0</v>
      </c>
      <c r="J1265" s="130">
        <v>0</v>
      </c>
      <c r="K1265" s="130">
        <v>0</v>
      </c>
      <c r="L1265" s="130">
        <v>0</v>
      </c>
      <c r="M1265" s="130">
        <v>0</v>
      </c>
      <c r="N1265" s="130">
        <v>0</v>
      </c>
      <c r="O1265" s="130">
        <v>0</v>
      </c>
      <c r="P1265" s="130">
        <v>0</v>
      </c>
      <c r="Q1265" s="130">
        <v>0</v>
      </c>
      <c r="R1265" s="127">
        <v>0</v>
      </c>
    </row>
    <row r="1266" spans="1:18" ht="13.5" thickBot="1" x14ac:dyDescent="0.25">
      <c r="A1266" s="135" t="s">
        <v>1589</v>
      </c>
      <c r="B1266" s="134" t="s">
        <v>2540</v>
      </c>
      <c r="C1266" s="142"/>
      <c r="D1266" s="132">
        <v>-147668303.80000001</v>
      </c>
      <c r="E1266" s="132">
        <v>-147668303.80000001</v>
      </c>
      <c r="F1266" s="132">
        <v>-118929094.69</v>
      </c>
      <c r="G1266" s="132">
        <v>-119327366.20999999</v>
      </c>
      <c r="H1266" s="132">
        <v>-120465025.62</v>
      </c>
      <c r="I1266" s="132">
        <v>-118813834.53</v>
      </c>
      <c r="J1266" s="132">
        <v>-118859425.68000001</v>
      </c>
      <c r="K1266" s="132">
        <v>-129736486.7</v>
      </c>
      <c r="L1266" s="132">
        <v>-127671126.59999999</v>
      </c>
      <c r="M1266" s="132">
        <v>-127723338.40000001</v>
      </c>
      <c r="N1266" s="132">
        <v>-123258569.43000001</v>
      </c>
      <c r="O1266" s="132">
        <v>-123660579.05</v>
      </c>
      <c r="P1266" s="132">
        <v>-123461254.45</v>
      </c>
      <c r="Q1266" s="132">
        <v>-121350328.28</v>
      </c>
      <c r="R1266" s="127">
        <v>-121350328.28</v>
      </c>
    </row>
    <row r="1267" spans="1:18" ht="13.5" thickBot="1" x14ac:dyDescent="0.25">
      <c r="A1267" s="136" t="s">
        <v>2061</v>
      </c>
      <c r="B1267" s="134" t="s">
        <v>2062</v>
      </c>
      <c r="C1267" s="134" t="s">
        <v>2078</v>
      </c>
      <c r="D1267" s="130">
        <v>-2054482</v>
      </c>
      <c r="E1267" s="130">
        <v>-2054482</v>
      </c>
      <c r="F1267" s="130">
        <v>0</v>
      </c>
      <c r="G1267" s="130">
        <v>0</v>
      </c>
      <c r="H1267" s="130">
        <v>-2028755</v>
      </c>
      <c r="I1267" s="130">
        <v>0</v>
      </c>
      <c r="J1267" s="130">
        <v>0</v>
      </c>
      <c r="K1267" s="130">
        <v>-1989248</v>
      </c>
      <c r="L1267" s="130">
        <v>0</v>
      </c>
      <c r="M1267" s="130">
        <v>0</v>
      </c>
      <c r="N1267" s="130">
        <v>-1882618</v>
      </c>
      <c r="O1267" s="130">
        <v>-1882618</v>
      </c>
      <c r="P1267" s="130">
        <v>-1882618</v>
      </c>
      <c r="Q1267" s="130">
        <v>-1785442</v>
      </c>
      <c r="R1267" s="127">
        <v>-1785442</v>
      </c>
    </row>
    <row r="1268" spans="1:18" ht="13.5" thickBot="1" x14ac:dyDescent="0.25">
      <c r="A1268" s="136" t="s">
        <v>1590</v>
      </c>
      <c r="B1268" s="134" t="s">
        <v>610</v>
      </c>
      <c r="C1268" s="134" t="s">
        <v>2078</v>
      </c>
      <c r="D1268" s="132">
        <v>-7899581.0499999998</v>
      </c>
      <c r="E1268" s="132">
        <v>-7899581.0499999998</v>
      </c>
      <c r="F1268" s="132">
        <v>-7249315.8700000001</v>
      </c>
      <c r="G1268" s="132">
        <v>-7325086.2199999997</v>
      </c>
      <c r="H1268" s="132">
        <v>-7621191.9500000002</v>
      </c>
      <c r="I1268" s="132">
        <v>-7619009.0800000001</v>
      </c>
      <c r="J1268" s="132">
        <v>-7695204.1299999999</v>
      </c>
      <c r="K1268" s="132">
        <v>-7777347.79</v>
      </c>
      <c r="L1268" s="132">
        <v>-7846524.6399999997</v>
      </c>
      <c r="M1268" s="132">
        <v>-7938888.1799999997</v>
      </c>
      <c r="N1268" s="132">
        <v>-8018337.25</v>
      </c>
      <c r="O1268" s="132">
        <v>-8092314.2000000002</v>
      </c>
      <c r="P1268" s="132">
        <v>-8169514.29</v>
      </c>
      <c r="Q1268" s="132">
        <v>-8244506.6100000003</v>
      </c>
      <c r="R1268" s="127">
        <v>-8244506.6100000003</v>
      </c>
    </row>
    <row r="1269" spans="1:18" ht="13.5" thickBot="1" x14ac:dyDescent="0.25">
      <c r="A1269" s="136" t="s">
        <v>1591</v>
      </c>
      <c r="B1269" s="134" t="s">
        <v>609</v>
      </c>
      <c r="C1269" s="134" t="s">
        <v>2078</v>
      </c>
      <c r="D1269" s="130">
        <v>-5337802.0199999996</v>
      </c>
      <c r="E1269" s="130">
        <v>-5337802.0199999996</v>
      </c>
      <c r="F1269" s="130">
        <v>-5251834.79</v>
      </c>
      <c r="G1269" s="130">
        <v>-5271791.79</v>
      </c>
      <c r="H1269" s="130">
        <v>-5252875.47</v>
      </c>
      <c r="I1269" s="130">
        <v>-5460617.5199999996</v>
      </c>
      <c r="J1269" s="130">
        <v>-5441195.5800000001</v>
      </c>
      <c r="K1269" s="130">
        <v>-5460829.5800000001</v>
      </c>
      <c r="L1269" s="130">
        <v>-5582145.5499999998</v>
      </c>
      <c r="M1269" s="130">
        <v>-5559126.4400000004</v>
      </c>
      <c r="N1269" s="130">
        <v>-5577842.4400000004</v>
      </c>
      <c r="O1269" s="130">
        <v>-5696944.29</v>
      </c>
      <c r="P1269" s="130">
        <v>-5671840.5999999996</v>
      </c>
      <c r="Q1269" s="130">
        <v>-5688430.5999999996</v>
      </c>
      <c r="R1269" s="127">
        <v>-5688430.5999999996</v>
      </c>
    </row>
    <row r="1270" spans="1:18" ht="13.5" thickBot="1" x14ac:dyDescent="0.25">
      <c r="A1270" s="136" t="s">
        <v>526</v>
      </c>
      <c r="B1270" s="134" t="s">
        <v>608</v>
      </c>
      <c r="C1270" s="134" t="s">
        <v>2078</v>
      </c>
      <c r="D1270" s="132">
        <v>33111094</v>
      </c>
      <c r="E1270" s="132">
        <v>33111094</v>
      </c>
      <c r="F1270" s="132">
        <v>33111094</v>
      </c>
      <c r="G1270" s="132">
        <v>33111094</v>
      </c>
      <c r="H1270" s="132">
        <v>30142840</v>
      </c>
      <c r="I1270" s="132">
        <v>30142840</v>
      </c>
      <c r="J1270" s="132">
        <v>30142840</v>
      </c>
      <c r="K1270" s="132">
        <v>17577362</v>
      </c>
      <c r="L1270" s="132">
        <v>17577362</v>
      </c>
      <c r="M1270" s="132">
        <v>17577362</v>
      </c>
      <c r="N1270" s="132">
        <v>22403178</v>
      </c>
      <c r="O1270" s="132">
        <v>22403178</v>
      </c>
      <c r="P1270" s="132">
        <v>22403178</v>
      </c>
      <c r="Q1270" s="132">
        <v>35015064</v>
      </c>
      <c r="R1270" s="127">
        <v>35015064</v>
      </c>
    </row>
    <row r="1271" spans="1:18" ht="13.5" thickBot="1" x14ac:dyDescent="0.25">
      <c r="A1271" s="136" t="s">
        <v>1592</v>
      </c>
      <c r="B1271" s="134" t="s">
        <v>1593</v>
      </c>
      <c r="C1271" s="134" t="s">
        <v>2078</v>
      </c>
      <c r="D1271" s="130">
        <v>-6813057</v>
      </c>
      <c r="E1271" s="130">
        <v>-6813057</v>
      </c>
      <c r="F1271" s="130">
        <v>-6813057</v>
      </c>
      <c r="G1271" s="130">
        <v>-6813057</v>
      </c>
      <c r="H1271" s="130">
        <v>-6728746</v>
      </c>
      <c r="I1271" s="130">
        <v>-6728746</v>
      </c>
      <c r="J1271" s="130">
        <v>-6728746</v>
      </c>
      <c r="K1271" s="130">
        <v>-6643676</v>
      </c>
      <c r="L1271" s="130">
        <v>-6643676</v>
      </c>
      <c r="M1271" s="130">
        <v>-6643676</v>
      </c>
      <c r="N1271" s="130">
        <v>-6557840</v>
      </c>
      <c r="O1271" s="130">
        <v>-6557840</v>
      </c>
      <c r="P1271" s="130">
        <v>-6557840</v>
      </c>
      <c r="Q1271" s="130">
        <v>-6471232</v>
      </c>
      <c r="R1271" s="127">
        <v>-6471232</v>
      </c>
    </row>
    <row r="1272" spans="1:18" ht="13.5" thickBot="1" x14ac:dyDescent="0.25">
      <c r="A1272" s="136" t="s">
        <v>1594</v>
      </c>
      <c r="B1272" s="134" t="s">
        <v>1595</v>
      </c>
      <c r="C1272" s="134" t="s">
        <v>2078</v>
      </c>
      <c r="D1272" s="132">
        <v>341827</v>
      </c>
      <c r="E1272" s="132">
        <v>341827</v>
      </c>
      <c r="F1272" s="132">
        <v>341827</v>
      </c>
      <c r="G1272" s="132">
        <v>341827</v>
      </c>
      <c r="H1272" s="132">
        <v>344903</v>
      </c>
      <c r="I1272" s="132">
        <v>344903</v>
      </c>
      <c r="J1272" s="132">
        <v>344903</v>
      </c>
      <c r="K1272" s="132">
        <v>348007</v>
      </c>
      <c r="L1272" s="132">
        <v>348007</v>
      </c>
      <c r="M1272" s="132">
        <v>348007</v>
      </c>
      <c r="N1272" s="132">
        <v>351139</v>
      </c>
      <c r="O1272" s="132">
        <v>351139</v>
      </c>
      <c r="P1272" s="132">
        <v>351139</v>
      </c>
      <c r="Q1272" s="132">
        <v>354299</v>
      </c>
      <c r="R1272" s="127">
        <v>354299</v>
      </c>
    </row>
    <row r="1273" spans="1:18" ht="13.5" thickBot="1" x14ac:dyDescent="0.25">
      <c r="A1273" s="136" t="s">
        <v>2063</v>
      </c>
      <c r="B1273" s="134" t="s">
        <v>2064</v>
      </c>
      <c r="C1273" s="134" t="s">
        <v>2078</v>
      </c>
      <c r="D1273" s="130">
        <v>-26047071.260000002</v>
      </c>
      <c r="E1273" s="130">
        <v>-26047071.260000002</v>
      </c>
      <c r="F1273" s="130">
        <v>0</v>
      </c>
      <c r="G1273" s="130">
        <v>0</v>
      </c>
      <c r="H1273" s="130">
        <v>0</v>
      </c>
      <c r="I1273" s="130">
        <v>0</v>
      </c>
      <c r="J1273" s="130">
        <v>0</v>
      </c>
      <c r="K1273" s="130">
        <v>0</v>
      </c>
      <c r="L1273" s="130">
        <v>0</v>
      </c>
      <c r="M1273" s="130">
        <v>0</v>
      </c>
      <c r="N1273" s="130">
        <v>0</v>
      </c>
      <c r="O1273" s="130">
        <v>0</v>
      </c>
      <c r="P1273" s="130">
        <v>0</v>
      </c>
      <c r="Q1273" s="130">
        <v>0</v>
      </c>
      <c r="R1273" s="127">
        <v>0</v>
      </c>
    </row>
    <row r="1274" spans="1:18" ht="13.5" thickBot="1" x14ac:dyDescent="0.25">
      <c r="A1274" s="136" t="s">
        <v>527</v>
      </c>
      <c r="B1274" s="134" t="s">
        <v>607</v>
      </c>
      <c r="C1274" s="134" t="s">
        <v>2078</v>
      </c>
      <c r="D1274" s="132">
        <v>-49000</v>
      </c>
      <c r="E1274" s="132">
        <v>-49000</v>
      </c>
      <c r="F1274" s="132">
        <v>-34329.089999999997</v>
      </c>
      <c r="G1274" s="132">
        <v>-32934.67</v>
      </c>
      <c r="H1274" s="132">
        <v>-49000</v>
      </c>
      <c r="I1274" s="132">
        <v>-41522.44</v>
      </c>
      <c r="J1274" s="132">
        <v>-41522.44</v>
      </c>
      <c r="K1274" s="132">
        <v>-49000</v>
      </c>
      <c r="L1274" s="132">
        <v>-48205.16</v>
      </c>
      <c r="M1274" s="132">
        <v>-47844.94</v>
      </c>
      <c r="N1274" s="132">
        <v>-49000</v>
      </c>
      <c r="O1274" s="132">
        <v>-54919.81</v>
      </c>
      <c r="P1274" s="132">
        <v>-49632.67</v>
      </c>
      <c r="Q1274" s="132">
        <v>-49000</v>
      </c>
      <c r="R1274" s="127">
        <v>-49000</v>
      </c>
    </row>
    <row r="1275" spans="1:18" ht="13.5" thickBot="1" x14ac:dyDescent="0.25">
      <c r="A1275" s="136" t="s">
        <v>528</v>
      </c>
      <c r="B1275" s="134" t="s">
        <v>606</v>
      </c>
      <c r="C1275" s="134" t="s">
        <v>2078</v>
      </c>
      <c r="D1275" s="130">
        <v>-34500</v>
      </c>
      <c r="E1275" s="130">
        <v>-34500</v>
      </c>
      <c r="F1275" s="130">
        <v>-27333</v>
      </c>
      <c r="G1275" s="130">
        <v>-24765.4</v>
      </c>
      <c r="H1275" s="130">
        <v>-37000</v>
      </c>
      <c r="I1275" s="130">
        <v>-32976.86</v>
      </c>
      <c r="J1275" s="130">
        <v>-32118.84</v>
      </c>
      <c r="K1275" s="130">
        <v>-37000</v>
      </c>
      <c r="L1275" s="130">
        <v>-31713.53</v>
      </c>
      <c r="M1275" s="130">
        <v>-28188.57</v>
      </c>
      <c r="N1275" s="130">
        <v>-37000</v>
      </c>
      <c r="O1275" s="130">
        <v>-33723.71</v>
      </c>
      <c r="P1275" s="130">
        <v>-30889.22</v>
      </c>
      <c r="Q1275" s="130">
        <v>-37000</v>
      </c>
      <c r="R1275" s="127">
        <v>-37000</v>
      </c>
    </row>
    <row r="1276" spans="1:18" ht="13.5" thickBot="1" x14ac:dyDescent="0.25">
      <c r="A1276" s="136" t="s">
        <v>529</v>
      </c>
      <c r="B1276" s="134" t="s">
        <v>605</v>
      </c>
      <c r="C1276" s="134" t="s">
        <v>2078</v>
      </c>
      <c r="D1276" s="132">
        <v>-53000</v>
      </c>
      <c r="E1276" s="132">
        <v>-53000</v>
      </c>
      <c r="F1276" s="132">
        <v>-47177.38</v>
      </c>
      <c r="G1276" s="132">
        <v>-36644.32</v>
      </c>
      <c r="H1276" s="132">
        <v>-76000</v>
      </c>
      <c r="I1276" s="132">
        <v>-70966.94</v>
      </c>
      <c r="J1276" s="132">
        <v>-68605.63</v>
      </c>
      <c r="K1276" s="132">
        <v>-76000</v>
      </c>
      <c r="L1276" s="132">
        <v>-74629.009999999995</v>
      </c>
      <c r="M1276" s="132">
        <v>-63634.78</v>
      </c>
      <c r="N1276" s="132">
        <v>-76000</v>
      </c>
      <c r="O1276" s="132">
        <v>-67724.56</v>
      </c>
      <c r="P1276" s="132">
        <v>-66009.25</v>
      </c>
      <c r="Q1276" s="132">
        <v>-101000</v>
      </c>
      <c r="R1276" s="127">
        <v>-101000</v>
      </c>
    </row>
    <row r="1277" spans="1:18" ht="13.5" thickBot="1" x14ac:dyDescent="0.25">
      <c r="A1277" s="136" t="s">
        <v>530</v>
      </c>
      <c r="B1277" s="134" t="s">
        <v>604</v>
      </c>
      <c r="C1277" s="134" t="s">
        <v>2078</v>
      </c>
      <c r="D1277" s="130">
        <v>-20000</v>
      </c>
      <c r="E1277" s="130">
        <v>-20000</v>
      </c>
      <c r="F1277" s="130">
        <v>-20000</v>
      </c>
      <c r="G1277" s="130">
        <v>-20000</v>
      </c>
      <c r="H1277" s="130">
        <v>-20000</v>
      </c>
      <c r="I1277" s="130">
        <v>-20000</v>
      </c>
      <c r="J1277" s="130">
        <v>-20000</v>
      </c>
      <c r="K1277" s="130">
        <v>-20000</v>
      </c>
      <c r="L1277" s="130">
        <v>-20000</v>
      </c>
      <c r="M1277" s="130">
        <v>-20000</v>
      </c>
      <c r="N1277" s="130">
        <v>-20000</v>
      </c>
      <c r="O1277" s="130">
        <v>-20000</v>
      </c>
      <c r="P1277" s="130">
        <v>-20000</v>
      </c>
      <c r="Q1277" s="130">
        <v>-20000</v>
      </c>
      <c r="R1277" s="127">
        <v>-20000</v>
      </c>
    </row>
    <row r="1278" spans="1:18" ht="13.5" thickBot="1" x14ac:dyDescent="0.25">
      <c r="A1278" s="136" t="s">
        <v>531</v>
      </c>
      <c r="B1278" s="134" t="s">
        <v>603</v>
      </c>
      <c r="C1278" s="134" t="s">
        <v>2078</v>
      </c>
      <c r="D1278" s="132">
        <v>-15000</v>
      </c>
      <c r="E1278" s="132">
        <v>-15000</v>
      </c>
      <c r="F1278" s="132">
        <v>-15000</v>
      </c>
      <c r="G1278" s="132">
        <v>-15000</v>
      </c>
      <c r="H1278" s="132">
        <v>-15000</v>
      </c>
      <c r="I1278" s="132">
        <v>-15000</v>
      </c>
      <c r="J1278" s="132">
        <v>-15000</v>
      </c>
      <c r="K1278" s="132">
        <v>-15000</v>
      </c>
      <c r="L1278" s="132">
        <v>-15000</v>
      </c>
      <c r="M1278" s="132">
        <v>-15000</v>
      </c>
      <c r="N1278" s="132">
        <v>-50000</v>
      </c>
      <c r="O1278" s="132">
        <v>-50000</v>
      </c>
      <c r="P1278" s="132">
        <v>-50000</v>
      </c>
      <c r="Q1278" s="132">
        <v>-70266</v>
      </c>
      <c r="R1278" s="127">
        <v>-70266</v>
      </c>
    </row>
    <row r="1279" spans="1:18" ht="13.5" thickBot="1" x14ac:dyDescent="0.25">
      <c r="A1279" s="136" t="s">
        <v>532</v>
      </c>
      <c r="B1279" s="134" t="s">
        <v>602</v>
      </c>
      <c r="C1279" s="134" t="s">
        <v>2078</v>
      </c>
      <c r="D1279" s="130">
        <v>-192587122.41999999</v>
      </c>
      <c r="E1279" s="130">
        <v>-192587122.41999999</v>
      </c>
      <c r="F1279" s="130">
        <v>-192587122.41999999</v>
      </c>
      <c r="G1279" s="130">
        <v>-192587122.41999999</v>
      </c>
      <c r="H1279" s="130">
        <v>-192103005.25999999</v>
      </c>
      <c r="I1279" s="130">
        <v>-192103005.25999999</v>
      </c>
      <c r="J1279" s="130">
        <v>-192103005.25999999</v>
      </c>
      <c r="K1279" s="130">
        <v>-191544264.75999999</v>
      </c>
      <c r="L1279" s="130">
        <v>-191544264.75999999</v>
      </c>
      <c r="M1279" s="130">
        <v>-191544264.75999999</v>
      </c>
      <c r="N1279" s="130">
        <v>-193681750.50999999</v>
      </c>
      <c r="O1279" s="130">
        <v>-193681750.50999999</v>
      </c>
      <c r="P1279" s="130">
        <v>-193681750.50999999</v>
      </c>
      <c r="Q1279" s="130">
        <v>-208194009.44999999</v>
      </c>
      <c r="R1279" s="127">
        <v>-208194009.44999999</v>
      </c>
    </row>
    <row r="1280" spans="1:18" ht="13.5" thickBot="1" x14ac:dyDescent="0.25">
      <c r="A1280" s="136" t="s">
        <v>1596</v>
      </c>
      <c r="B1280" s="134" t="s">
        <v>1597</v>
      </c>
      <c r="C1280" s="134" t="s">
        <v>2078</v>
      </c>
      <c r="D1280" s="132">
        <v>-95652.5</v>
      </c>
      <c r="E1280" s="132">
        <v>-95652.5</v>
      </c>
      <c r="F1280" s="132">
        <v>-95652.5</v>
      </c>
      <c r="G1280" s="132">
        <v>-95652.5</v>
      </c>
      <c r="H1280" s="132">
        <v>-95652.5</v>
      </c>
      <c r="I1280" s="132">
        <v>-95652.5</v>
      </c>
      <c r="J1280" s="132">
        <v>-95652.5</v>
      </c>
      <c r="K1280" s="132">
        <v>-95652.5</v>
      </c>
      <c r="L1280" s="132">
        <v>-95652.5</v>
      </c>
      <c r="M1280" s="132">
        <v>-95652.5</v>
      </c>
      <c r="N1280" s="132">
        <v>-95652.5</v>
      </c>
      <c r="O1280" s="132">
        <v>-95652.5</v>
      </c>
      <c r="P1280" s="132">
        <v>-95652.5</v>
      </c>
      <c r="Q1280" s="132">
        <v>-95652.5</v>
      </c>
      <c r="R1280" s="127">
        <v>-95652.5</v>
      </c>
    </row>
    <row r="1281" spans="1:18" ht="13.5" thickBot="1" x14ac:dyDescent="0.25">
      <c r="A1281" s="136" t="s">
        <v>533</v>
      </c>
      <c r="B1281" s="134" t="s">
        <v>601</v>
      </c>
      <c r="C1281" s="134" t="s">
        <v>2078</v>
      </c>
      <c r="D1281" s="130">
        <v>-3799801.65</v>
      </c>
      <c r="E1281" s="130">
        <v>-3799801.65</v>
      </c>
      <c r="F1281" s="130">
        <v>-3799801.65</v>
      </c>
      <c r="G1281" s="130">
        <v>-3799801.65</v>
      </c>
      <c r="H1281" s="130">
        <v>-3799801.65</v>
      </c>
      <c r="I1281" s="130">
        <v>-3799801.65</v>
      </c>
      <c r="J1281" s="130">
        <v>-3799801.65</v>
      </c>
      <c r="K1281" s="130">
        <v>-3799801.65</v>
      </c>
      <c r="L1281" s="130">
        <v>-3799801.65</v>
      </c>
      <c r="M1281" s="130">
        <v>-3799801.65</v>
      </c>
      <c r="N1281" s="130">
        <v>-3799801.65</v>
      </c>
      <c r="O1281" s="130">
        <v>-3799801.65</v>
      </c>
      <c r="P1281" s="130">
        <v>-3799801.65</v>
      </c>
      <c r="Q1281" s="130">
        <v>-3799801.65</v>
      </c>
      <c r="R1281" s="127">
        <v>-3799801.65</v>
      </c>
    </row>
    <row r="1282" spans="1:18" ht="13.5" thickBot="1" x14ac:dyDescent="0.25">
      <c r="A1282" s="136" t="s">
        <v>534</v>
      </c>
      <c r="B1282" s="134" t="s">
        <v>600</v>
      </c>
      <c r="C1282" s="134" t="s">
        <v>2078</v>
      </c>
      <c r="D1282" s="132">
        <v>-28166748.32</v>
      </c>
      <c r="E1282" s="132">
        <v>-28166748.32</v>
      </c>
      <c r="F1282" s="132">
        <v>-28166748.32</v>
      </c>
      <c r="G1282" s="132">
        <v>-28166748.32</v>
      </c>
      <c r="H1282" s="132">
        <v>-27959513.670000002</v>
      </c>
      <c r="I1282" s="132">
        <v>-27959513.670000002</v>
      </c>
      <c r="J1282" s="132">
        <v>-27959513.670000002</v>
      </c>
      <c r="K1282" s="132">
        <v>-27994664.879999999</v>
      </c>
      <c r="L1282" s="132">
        <v>-27994664.879999999</v>
      </c>
      <c r="M1282" s="132">
        <v>-27994664.879999999</v>
      </c>
      <c r="N1282" s="132">
        <v>-28212839.59</v>
      </c>
      <c r="O1282" s="132">
        <v>-28212839.59</v>
      </c>
      <c r="P1282" s="132">
        <v>-28212839.59</v>
      </c>
      <c r="Q1282" s="132">
        <v>-30327470.84</v>
      </c>
      <c r="R1282" s="127">
        <v>-30327470.84</v>
      </c>
    </row>
    <row r="1283" spans="1:18" ht="13.5" thickBot="1" x14ac:dyDescent="0.25">
      <c r="A1283" s="136" t="s">
        <v>535</v>
      </c>
      <c r="B1283" s="134" t="s">
        <v>599</v>
      </c>
      <c r="C1283" s="134" t="s">
        <v>2078</v>
      </c>
      <c r="D1283" s="130">
        <v>-194059.54</v>
      </c>
      <c r="E1283" s="130">
        <v>-194059.54</v>
      </c>
      <c r="F1283" s="130">
        <v>-194059.54</v>
      </c>
      <c r="G1283" s="130">
        <v>-194059.54</v>
      </c>
      <c r="H1283" s="130">
        <v>-194059.54</v>
      </c>
      <c r="I1283" s="130">
        <v>-194059.54</v>
      </c>
      <c r="J1283" s="130">
        <v>-194059.54</v>
      </c>
      <c r="K1283" s="130">
        <v>-194059.54</v>
      </c>
      <c r="L1283" s="130">
        <v>-194059.54</v>
      </c>
      <c r="M1283" s="130">
        <v>-194059.54</v>
      </c>
      <c r="N1283" s="130">
        <v>-194059.54</v>
      </c>
      <c r="O1283" s="130">
        <v>-194059.54</v>
      </c>
      <c r="P1283" s="130">
        <v>-194059.54</v>
      </c>
      <c r="Q1283" s="130">
        <v>-194059.54</v>
      </c>
      <c r="R1283" s="127">
        <v>-194059.54</v>
      </c>
    </row>
    <row r="1284" spans="1:18" ht="13.5" thickBot="1" x14ac:dyDescent="0.25">
      <c r="A1284" s="136" t="s">
        <v>536</v>
      </c>
      <c r="B1284" s="134" t="s">
        <v>598</v>
      </c>
      <c r="C1284" s="134" t="s">
        <v>2078</v>
      </c>
      <c r="D1284" s="132">
        <v>-10532100.300000001</v>
      </c>
      <c r="E1284" s="132">
        <v>-10532100.300000001</v>
      </c>
      <c r="F1284" s="132">
        <v>-10532100.300000001</v>
      </c>
      <c r="G1284" s="132">
        <v>-10532100.300000001</v>
      </c>
      <c r="H1284" s="132">
        <v>-10532100.300000001</v>
      </c>
      <c r="I1284" s="132">
        <v>-10532100.300000001</v>
      </c>
      <c r="J1284" s="132">
        <v>-10532100.300000001</v>
      </c>
      <c r="K1284" s="132">
        <v>-10532100.300000001</v>
      </c>
      <c r="L1284" s="132">
        <v>-10532100.300000001</v>
      </c>
      <c r="M1284" s="132">
        <v>-10532100.300000001</v>
      </c>
      <c r="N1284" s="132">
        <v>-10532100.300000001</v>
      </c>
      <c r="O1284" s="132">
        <v>-10532100.300000001</v>
      </c>
      <c r="P1284" s="132">
        <v>-10532100.300000001</v>
      </c>
      <c r="Q1284" s="132">
        <v>-10532100.300000001</v>
      </c>
      <c r="R1284" s="127">
        <v>-10532100.300000001</v>
      </c>
    </row>
    <row r="1285" spans="1:18" ht="13.5" thickBot="1" x14ac:dyDescent="0.25">
      <c r="A1285" s="136" t="s">
        <v>537</v>
      </c>
      <c r="B1285" s="134" t="s">
        <v>597</v>
      </c>
      <c r="C1285" s="134" t="s">
        <v>2078</v>
      </c>
      <c r="D1285" s="130">
        <v>-787654.24</v>
      </c>
      <c r="E1285" s="130">
        <v>-787654.24</v>
      </c>
      <c r="F1285" s="130">
        <v>-787654.24</v>
      </c>
      <c r="G1285" s="130">
        <v>-787654.24</v>
      </c>
      <c r="H1285" s="130">
        <v>-787654.24</v>
      </c>
      <c r="I1285" s="130">
        <v>-787654.24</v>
      </c>
      <c r="J1285" s="130">
        <v>-787654.24</v>
      </c>
      <c r="K1285" s="130">
        <v>-787654.24</v>
      </c>
      <c r="L1285" s="130">
        <v>-787654.24</v>
      </c>
      <c r="M1285" s="130">
        <v>-787654.24</v>
      </c>
      <c r="N1285" s="130">
        <v>-782654.24</v>
      </c>
      <c r="O1285" s="130">
        <v>-782654.24</v>
      </c>
      <c r="P1285" s="130">
        <v>-782654.24</v>
      </c>
      <c r="Q1285" s="130">
        <v>-780241.74</v>
      </c>
      <c r="R1285" s="127">
        <v>-780241.74</v>
      </c>
    </row>
    <row r="1286" spans="1:18" ht="13.5" thickBot="1" x14ac:dyDescent="0.25">
      <c r="A1286" s="136" t="s">
        <v>1598</v>
      </c>
      <c r="B1286" s="134" t="s">
        <v>596</v>
      </c>
      <c r="C1286" s="134" t="s">
        <v>2078</v>
      </c>
      <c r="D1286" s="132">
        <v>-16887639.510000002</v>
      </c>
      <c r="E1286" s="132">
        <v>-16887639.510000002</v>
      </c>
      <c r="F1286" s="132">
        <v>-16887639.510000002</v>
      </c>
      <c r="G1286" s="132">
        <v>-16887639.510000002</v>
      </c>
      <c r="H1286" s="132">
        <v>-17028500.5</v>
      </c>
      <c r="I1286" s="132">
        <v>-17028500.5</v>
      </c>
      <c r="J1286" s="132">
        <v>-17028500.5</v>
      </c>
      <c r="K1286" s="132">
        <v>-17227831.07</v>
      </c>
      <c r="L1286" s="132">
        <v>-17227831.07</v>
      </c>
      <c r="M1286" s="132">
        <v>-17227831.07</v>
      </c>
      <c r="N1286" s="132">
        <v>-17226988.02</v>
      </c>
      <c r="O1286" s="132">
        <v>-17226988.02</v>
      </c>
      <c r="P1286" s="132">
        <v>-17226988.02</v>
      </c>
      <c r="Q1286" s="132">
        <v>-17678718.879999999</v>
      </c>
      <c r="R1286" s="127">
        <v>-17678718.879999999</v>
      </c>
    </row>
    <row r="1287" spans="1:18" ht="13.5" thickBot="1" x14ac:dyDescent="0.25">
      <c r="A1287" s="136" t="s">
        <v>538</v>
      </c>
      <c r="B1287" s="134" t="s">
        <v>595</v>
      </c>
      <c r="C1287" s="134" t="s">
        <v>2078</v>
      </c>
      <c r="D1287" s="130">
        <v>-158120.4</v>
      </c>
      <c r="E1287" s="130">
        <v>-158120.4</v>
      </c>
      <c r="F1287" s="130">
        <v>-158120.4</v>
      </c>
      <c r="G1287" s="130">
        <v>-158120.4</v>
      </c>
      <c r="H1287" s="130">
        <v>-158120.4</v>
      </c>
      <c r="I1287" s="130">
        <v>-158120.4</v>
      </c>
      <c r="J1287" s="130">
        <v>-158120.4</v>
      </c>
      <c r="K1287" s="130">
        <v>-158120.4</v>
      </c>
      <c r="L1287" s="130">
        <v>-158120.4</v>
      </c>
      <c r="M1287" s="130">
        <v>-158120.4</v>
      </c>
      <c r="N1287" s="130">
        <v>-158120.4</v>
      </c>
      <c r="O1287" s="130">
        <v>-158120.4</v>
      </c>
      <c r="P1287" s="130">
        <v>-158120.4</v>
      </c>
      <c r="Q1287" s="130">
        <v>-158120.4</v>
      </c>
      <c r="R1287" s="127">
        <v>-158120.4</v>
      </c>
    </row>
    <row r="1288" spans="1:18" ht="13.5" thickBot="1" x14ac:dyDescent="0.25">
      <c r="A1288" s="136" t="s">
        <v>539</v>
      </c>
      <c r="B1288" s="134" t="s">
        <v>594</v>
      </c>
      <c r="C1288" s="134" t="s">
        <v>2078</v>
      </c>
      <c r="D1288" s="132">
        <v>83744501.420000002</v>
      </c>
      <c r="E1288" s="132">
        <v>83744501.420000002</v>
      </c>
      <c r="F1288" s="132">
        <v>83744501.420000002</v>
      </c>
      <c r="G1288" s="132">
        <v>83744501.420000002</v>
      </c>
      <c r="H1288" s="132">
        <v>86876479.260000005</v>
      </c>
      <c r="I1288" s="132">
        <v>86876479.260000005</v>
      </c>
      <c r="J1288" s="132">
        <v>86876479.260000005</v>
      </c>
      <c r="K1288" s="132">
        <v>89829611.829999998</v>
      </c>
      <c r="L1288" s="132">
        <v>89829611.829999998</v>
      </c>
      <c r="M1288" s="132">
        <v>89829611.829999998</v>
      </c>
      <c r="N1288" s="132">
        <v>93107457.579999998</v>
      </c>
      <c r="O1288" s="132">
        <v>93107457.579999998</v>
      </c>
      <c r="P1288" s="132">
        <v>93107457.579999998</v>
      </c>
      <c r="Q1288" s="132">
        <v>98424910.519999996</v>
      </c>
      <c r="R1288" s="127">
        <v>98424910.519999996</v>
      </c>
    </row>
    <row r="1289" spans="1:18" ht="13.5" thickBot="1" x14ac:dyDescent="0.25">
      <c r="A1289" s="136" t="s">
        <v>540</v>
      </c>
      <c r="B1289" s="134" t="s">
        <v>593</v>
      </c>
      <c r="C1289" s="134" t="s">
        <v>2078</v>
      </c>
      <c r="D1289" s="130">
        <v>3799801.65</v>
      </c>
      <c r="E1289" s="130">
        <v>3799801.65</v>
      </c>
      <c r="F1289" s="130">
        <v>3799801.65</v>
      </c>
      <c r="G1289" s="130">
        <v>3799801.65</v>
      </c>
      <c r="H1289" s="130">
        <v>3799801.65</v>
      </c>
      <c r="I1289" s="130">
        <v>3799801.65</v>
      </c>
      <c r="J1289" s="130">
        <v>3799801.65</v>
      </c>
      <c r="K1289" s="130">
        <v>3799801.65</v>
      </c>
      <c r="L1289" s="130">
        <v>3799801.65</v>
      </c>
      <c r="M1289" s="130">
        <v>3799801.65</v>
      </c>
      <c r="N1289" s="130">
        <v>3799801.65</v>
      </c>
      <c r="O1289" s="130">
        <v>3799801.65</v>
      </c>
      <c r="P1289" s="130">
        <v>3799801.65</v>
      </c>
      <c r="Q1289" s="130">
        <v>3799801.65</v>
      </c>
      <c r="R1289" s="127">
        <v>3799801.65</v>
      </c>
    </row>
    <row r="1290" spans="1:18" ht="13.5" thickBot="1" x14ac:dyDescent="0.25">
      <c r="A1290" s="136" t="s">
        <v>541</v>
      </c>
      <c r="B1290" s="134" t="s">
        <v>592</v>
      </c>
      <c r="C1290" s="134" t="s">
        <v>2078</v>
      </c>
      <c r="D1290" s="132">
        <v>19856005.32</v>
      </c>
      <c r="E1290" s="132">
        <v>19856005.32</v>
      </c>
      <c r="F1290" s="132">
        <v>19856005.32</v>
      </c>
      <c r="G1290" s="132">
        <v>19856005.32</v>
      </c>
      <c r="H1290" s="132">
        <v>20156138.670000002</v>
      </c>
      <c r="I1290" s="132">
        <v>20156138.670000002</v>
      </c>
      <c r="J1290" s="132">
        <v>20156138.670000002</v>
      </c>
      <c r="K1290" s="132">
        <v>20501914.879999999</v>
      </c>
      <c r="L1290" s="132">
        <v>20501914.879999999</v>
      </c>
      <c r="M1290" s="132">
        <v>20501914.879999999</v>
      </c>
      <c r="N1290" s="132">
        <v>20938722.59</v>
      </c>
      <c r="O1290" s="132">
        <v>20938722.59</v>
      </c>
      <c r="P1290" s="132">
        <v>20938722.59</v>
      </c>
      <c r="Q1290" s="132">
        <v>21220728.84</v>
      </c>
      <c r="R1290" s="127">
        <v>21220728.84</v>
      </c>
    </row>
    <row r="1291" spans="1:18" ht="13.5" thickBot="1" x14ac:dyDescent="0.25">
      <c r="A1291" s="136" t="s">
        <v>542</v>
      </c>
      <c r="B1291" s="134" t="s">
        <v>591</v>
      </c>
      <c r="C1291" s="134" t="s">
        <v>2078</v>
      </c>
      <c r="D1291" s="130">
        <v>10532100.300000001</v>
      </c>
      <c r="E1291" s="130">
        <v>10532100.300000001</v>
      </c>
      <c r="F1291" s="130">
        <v>10532100.300000001</v>
      </c>
      <c r="G1291" s="130">
        <v>10532100.300000001</v>
      </c>
      <c r="H1291" s="130">
        <v>10532100.300000001</v>
      </c>
      <c r="I1291" s="130">
        <v>10532100.300000001</v>
      </c>
      <c r="J1291" s="130">
        <v>10532100.300000001</v>
      </c>
      <c r="K1291" s="130">
        <v>10532100.300000001</v>
      </c>
      <c r="L1291" s="130">
        <v>10532100.300000001</v>
      </c>
      <c r="M1291" s="130">
        <v>10532100.300000001</v>
      </c>
      <c r="N1291" s="130">
        <v>10532100.300000001</v>
      </c>
      <c r="O1291" s="130">
        <v>10532100.300000001</v>
      </c>
      <c r="P1291" s="130">
        <v>10532100.300000001</v>
      </c>
      <c r="Q1291" s="130">
        <v>10532100.300000001</v>
      </c>
      <c r="R1291" s="127">
        <v>10532100.300000001</v>
      </c>
    </row>
    <row r="1292" spans="1:18" ht="13.5" thickBot="1" x14ac:dyDescent="0.25">
      <c r="A1292" s="136" t="s">
        <v>543</v>
      </c>
      <c r="B1292" s="134" t="s">
        <v>590</v>
      </c>
      <c r="C1292" s="134" t="s">
        <v>2078</v>
      </c>
      <c r="D1292" s="132">
        <v>95652.5</v>
      </c>
      <c r="E1292" s="132">
        <v>95652.5</v>
      </c>
      <c r="F1292" s="132">
        <v>95652.5</v>
      </c>
      <c r="G1292" s="132">
        <v>95652.5</v>
      </c>
      <c r="H1292" s="132">
        <v>95652.5</v>
      </c>
      <c r="I1292" s="132">
        <v>95652.5</v>
      </c>
      <c r="J1292" s="132">
        <v>95652.5</v>
      </c>
      <c r="K1292" s="132">
        <v>95652.5</v>
      </c>
      <c r="L1292" s="132">
        <v>95652.5</v>
      </c>
      <c r="M1292" s="132">
        <v>95652.5</v>
      </c>
      <c r="N1292" s="132">
        <v>95652.5</v>
      </c>
      <c r="O1292" s="132">
        <v>95652.5</v>
      </c>
      <c r="P1292" s="132">
        <v>95652.5</v>
      </c>
      <c r="Q1292" s="132">
        <v>95652.5</v>
      </c>
      <c r="R1292" s="127">
        <v>95652.5</v>
      </c>
    </row>
    <row r="1293" spans="1:18" ht="13.5" thickBot="1" x14ac:dyDescent="0.25">
      <c r="A1293" s="136" t="s">
        <v>544</v>
      </c>
      <c r="B1293" s="134" t="s">
        <v>589</v>
      </c>
      <c r="C1293" s="134" t="s">
        <v>2078</v>
      </c>
      <c r="D1293" s="130">
        <v>5482775.5099999998</v>
      </c>
      <c r="E1293" s="130">
        <v>5482775.5099999998</v>
      </c>
      <c r="F1293" s="130">
        <v>5482775.5099999998</v>
      </c>
      <c r="G1293" s="130">
        <v>5482775.5099999998</v>
      </c>
      <c r="H1293" s="130">
        <v>5740172.5</v>
      </c>
      <c r="I1293" s="130">
        <v>5740172.5</v>
      </c>
      <c r="J1293" s="130">
        <v>5740172.5</v>
      </c>
      <c r="K1293" s="130">
        <v>6026809.0700000003</v>
      </c>
      <c r="L1293" s="130">
        <v>6026809.0700000003</v>
      </c>
      <c r="M1293" s="130">
        <v>6026809.0700000003</v>
      </c>
      <c r="N1293" s="130">
        <v>6194291.0199999996</v>
      </c>
      <c r="O1293" s="130">
        <v>6194291.0199999996</v>
      </c>
      <c r="P1293" s="130">
        <v>6194291.0199999996</v>
      </c>
      <c r="Q1293" s="130">
        <v>6831764.8799999999</v>
      </c>
      <c r="R1293" s="127">
        <v>6831764.8799999999</v>
      </c>
    </row>
    <row r="1294" spans="1:18" ht="13.5" thickBot="1" x14ac:dyDescent="0.25">
      <c r="A1294" s="136" t="s">
        <v>545</v>
      </c>
      <c r="B1294" s="134" t="s">
        <v>588</v>
      </c>
      <c r="C1294" s="134" t="s">
        <v>2078</v>
      </c>
      <c r="D1294" s="132">
        <v>14982.33</v>
      </c>
      <c r="E1294" s="132">
        <v>14982.33</v>
      </c>
      <c r="F1294" s="132">
        <v>14982.33</v>
      </c>
      <c r="G1294" s="132">
        <v>14982.33</v>
      </c>
      <c r="H1294" s="132">
        <v>14982.33</v>
      </c>
      <c r="I1294" s="132">
        <v>14982.33</v>
      </c>
      <c r="J1294" s="132">
        <v>14982.33</v>
      </c>
      <c r="K1294" s="132">
        <v>14982.33</v>
      </c>
      <c r="L1294" s="132">
        <v>14982.33</v>
      </c>
      <c r="M1294" s="132">
        <v>14982.33</v>
      </c>
      <c r="N1294" s="132">
        <v>14982.33</v>
      </c>
      <c r="O1294" s="132">
        <v>14982.33</v>
      </c>
      <c r="P1294" s="132">
        <v>14982.33</v>
      </c>
      <c r="Q1294" s="132">
        <v>14982.33</v>
      </c>
      <c r="R1294" s="127">
        <v>14982.33</v>
      </c>
    </row>
    <row r="1295" spans="1:18" ht="13.5" thickBot="1" x14ac:dyDescent="0.25">
      <c r="A1295" s="136" t="s">
        <v>546</v>
      </c>
      <c r="B1295" s="134" t="s">
        <v>587</v>
      </c>
      <c r="C1295" s="134" t="s">
        <v>2078</v>
      </c>
      <c r="D1295" s="130">
        <v>777654.24</v>
      </c>
      <c r="E1295" s="130">
        <v>777654.24</v>
      </c>
      <c r="F1295" s="130">
        <v>777654.24</v>
      </c>
      <c r="G1295" s="130">
        <v>777654.24</v>
      </c>
      <c r="H1295" s="130">
        <v>777654.24</v>
      </c>
      <c r="I1295" s="130">
        <v>777654.24</v>
      </c>
      <c r="J1295" s="130">
        <v>777654.24</v>
      </c>
      <c r="K1295" s="130">
        <v>777654.24</v>
      </c>
      <c r="L1295" s="130">
        <v>777654.24</v>
      </c>
      <c r="M1295" s="130">
        <v>777654.24</v>
      </c>
      <c r="N1295" s="130">
        <v>777654.24</v>
      </c>
      <c r="O1295" s="130">
        <v>777654.24</v>
      </c>
      <c r="P1295" s="130">
        <v>777654.24</v>
      </c>
      <c r="Q1295" s="130">
        <v>780241.74</v>
      </c>
      <c r="R1295" s="127">
        <v>780241.74</v>
      </c>
    </row>
    <row r="1296" spans="1:18" ht="13.5" thickBot="1" x14ac:dyDescent="0.25">
      <c r="A1296" s="136" t="s">
        <v>1599</v>
      </c>
      <c r="B1296" s="134" t="s">
        <v>586</v>
      </c>
      <c r="C1296" s="134" t="s">
        <v>2078</v>
      </c>
      <c r="D1296" s="132">
        <v>158120.4</v>
      </c>
      <c r="E1296" s="132">
        <v>158120.4</v>
      </c>
      <c r="F1296" s="132">
        <v>158120.4</v>
      </c>
      <c r="G1296" s="132">
        <v>158120.4</v>
      </c>
      <c r="H1296" s="132">
        <v>158120.4</v>
      </c>
      <c r="I1296" s="132">
        <v>158120.4</v>
      </c>
      <c r="J1296" s="132">
        <v>158120.4</v>
      </c>
      <c r="K1296" s="132">
        <v>158120.4</v>
      </c>
      <c r="L1296" s="132">
        <v>158120.4</v>
      </c>
      <c r="M1296" s="132">
        <v>158120.4</v>
      </c>
      <c r="N1296" s="132">
        <v>158120.4</v>
      </c>
      <c r="O1296" s="132">
        <v>158120.4</v>
      </c>
      <c r="P1296" s="132">
        <v>158120.4</v>
      </c>
      <c r="Q1296" s="132">
        <v>158120.4</v>
      </c>
      <c r="R1296" s="127">
        <v>158120.4</v>
      </c>
    </row>
    <row r="1297" spans="1:18" ht="13.5" thickBot="1" x14ac:dyDescent="0.25">
      <c r="A1297" s="136" t="s">
        <v>547</v>
      </c>
      <c r="B1297" s="134" t="s">
        <v>585</v>
      </c>
      <c r="C1297" s="134" t="s">
        <v>2078</v>
      </c>
      <c r="D1297" s="130">
        <v>-4050426.26</v>
      </c>
      <c r="E1297" s="130">
        <v>-4050426.26</v>
      </c>
      <c r="F1297" s="130">
        <v>-4176663.35</v>
      </c>
      <c r="G1297" s="130">
        <v>-4493702.5999999996</v>
      </c>
      <c r="H1297" s="130">
        <v>-4616893.99</v>
      </c>
      <c r="I1297" s="130">
        <v>-4805432.4800000004</v>
      </c>
      <c r="J1297" s="130">
        <v>-4797469.8499999996</v>
      </c>
      <c r="K1297" s="130">
        <v>-4996252.1900000004</v>
      </c>
      <c r="L1297" s="130">
        <v>-4737099.57</v>
      </c>
      <c r="M1297" s="130">
        <v>-4734846.3499999996</v>
      </c>
      <c r="N1297" s="130">
        <v>-4679064.5999999996</v>
      </c>
      <c r="O1297" s="130">
        <v>-4893627.34</v>
      </c>
      <c r="P1297" s="130">
        <v>-4652043.28</v>
      </c>
      <c r="Q1297" s="130">
        <v>-4350941.93</v>
      </c>
      <c r="R1297" s="127">
        <v>-4350941.93</v>
      </c>
    </row>
    <row r="1298" spans="1:18" ht="13.5" thickBot="1" x14ac:dyDescent="0.25">
      <c r="A1298" s="136" t="s">
        <v>547</v>
      </c>
      <c r="B1298" s="134" t="s">
        <v>584</v>
      </c>
      <c r="C1298" s="134" t="s">
        <v>2078</v>
      </c>
      <c r="D1298" s="132">
        <v>0</v>
      </c>
      <c r="E1298" s="132">
        <v>0</v>
      </c>
      <c r="F1298" s="132">
        <v>0</v>
      </c>
      <c r="G1298" s="132">
        <v>0</v>
      </c>
      <c r="H1298" s="132">
        <v>0</v>
      </c>
      <c r="I1298" s="132">
        <v>0</v>
      </c>
      <c r="J1298" s="132">
        <v>0</v>
      </c>
      <c r="K1298" s="132">
        <v>0</v>
      </c>
      <c r="L1298" s="132">
        <v>0</v>
      </c>
      <c r="M1298" s="132">
        <v>0</v>
      </c>
      <c r="N1298" s="132">
        <v>0</v>
      </c>
      <c r="O1298" s="132">
        <v>0</v>
      </c>
      <c r="P1298" s="132">
        <v>0</v>
      </c>
      <c r="Q1298" s="132">
        <v>0</v>
      </c>
      <c r="R1298" s="127">
        <v>0</v>
      </c>
    </row>
  </sheetData>
  <mergeCells count="3">
    <mergeCell ref="A3:B4"/>
    <mergeCell ref="A5:B5"/>
    <mergeCell ref="A6:C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CZ103"/>
  <sheetViews>
    <sheetView zoomScaleNormal="100" zoomScaleSheetLayoutView="85" workbookViewId="0">
      <pane xSplit="64" ySplit="7" topLeftCell="CJ20" activePane="bottomRight" state="frozen"/>
      <selection activeCell="CL54" sqref="CL54"/>
      <selection pane="topRight" activeCell="CL54" sqref="CL54"/>
      <selection pane="bottomLeft" activeCell="CL54" sqref="CL54"/>
      <selection pane="bottomRight" activeCell="CL54" sqref="CL54"/>
    </sheetView>
  </sheetViews>
  <sheetFormatPr defaultRowHeight="12.75" outlineLevelRow="1" outlineLevelCol="1" x14ac:dyDescent="0.2"/>
  <cols>
    <col min="1" max="1" width="7.140625" customWidth="1"/>
    <col min="2" max="2" width="7.7109375" bestFit="1" customWidth="1"/>
    <col min="3" max="3" width="13.5703125" customWidth="1"/>
    <col min="4" max="4" width="22.7109375" customWidth="1"/>
    <col min="5" max="9" width="15.7109375" hidden="1" customWidth="1" outlineLevel="1"/>
    <col min="10" max="10" width="15.7109375" hidden="1" customWidth="1" outlineLevel="1" collapsed="1"/>
    <col min="11" max="16" width="15.7109375" hidden="1" customWidth="1" outlineLevel="1"/>
    <col min="17" max="17" width="15.7109375" hidden="1" customWidth="1" outlineLevel="1" collapsed="1"/>
    <col min="18" max="52" width="15.7109375" hidden="1" customWidth="1" outlineLevel="1"/>
    <col min="53" max="53" width="15.7109375" hidden="1" customWidth="1" outlineLevel="1" collapsed="1"/>
    <col min="54" max="64" width="15.7109375" hidden="1" customWidth="1" outlineLevel="1"/>
    <col min="65" max="65" width="15.7109375" customWidth="1" collapsed="1"/>
    <col min="66" max="69" width="15.7109375" customWidth="1"/>
    <col min="70" max="70" width="16.85546875" customWidth="1"/>
    <col min="71" max="89" width="15.7109375" customWidth="1"/>
    <col min="90" max="90" width="14.42578125" customWidth="1"/>
    <col min="91" max="104" width="10.28515625" bestFit="1" customWidth="1"/>
  </cols>
  <sheetData>
    <row r="1" spans="1:91" x14ac:dyDescent="0.2">
      <c r="C1" s="3" t="s">
        <v>549</v>
      </c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91" x14ac:dyDescent="0.2">
      <c r="C2" s="3" t="s">
        <v>550</v>
      </c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N2" s="79"/>
    </row>
    <row r="3" spans="1:91" x14ac:dyDescent="0.2">
      <c r="C3" s="5" t="s">
        <v>2065</v>
      </c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91" x14ac:dyDescent="0.2">
      <c r="C4" s="3" t="s">
        <v>551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91" x14ac:dyDescent="0.2">
      <c r="C5" s="6"/>
      <c r="D5" s="7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CA5">
        <v>6</v>
      </c>
      <c r="CB5">
        <v>7</v>
      </c>
      <c r="CC5">
        <v>8</v>
      </c>
      <c r="CD5">
        <v>9</v>
      </c>
      <c r="CE5">
        <v>10</v>
      </c>
      <c r="CF5">
        <v>11</v>
      </c>
      <c r="CG5">
        <v>12</v>
      </c>
      <c r="CH5">
        <v>13</v>
      </c>
      <c r="CI5">
        <v>14</v>
      </c>
      <c r="CJ5">
        <v>15</v>
      </c>
      <c r="CK5">
        <v>16</v>
      </c>
    </row>
    <row r="6" spans="1:91" x14ac:dyDescent="0.2">
      <c r="E6" s="9">
        <v>2011</v>
      </c>
      <c r="F6" s="9">
        <f>+E6+1</f>
        <v>2012</v>
      </c>
      <c r="G6" s="9">
        <f>+F6</f>
        <v>2012</v>
      </c>
      <c r="H6" s="9">
        <f t="shared" ref="H6:M6" si="0">+G6</f>
        <v>2012</v>
      </c>
      <c r="I6" s="9">
        <f t="shared" si="0"/>
        <v>2012</v>
      </c>
      <c r="J6" s="9">
        <f t="shared" si="0"/>
        <v>2012</v>
      </c>
      <c r="K6" s="9">
        <f t="shared" si="0"/>
        <v>2012</v>
      </c>
      <c r="L6" s="9">
        <f t="shared" si="0"/>
        <v>2012</v>
      </c>
      <c r="M6" s="9">
        <f t="shared" si="0"/>
        <v>2012</v>
      </c>
      <c r="N6" s="9">
        <f t="shared" ref="N6" si="1">+M6</f>
        <v>2012</v>
      </c>
      <c r="O6" s="9">
        <f t="shared" ref="O6" si="2">+N6</f>
        <v>2012</v>
      </c>
      <c r="P6" s="9">
        <f t="shared" ref="P6" si="3">+O6</f>
        <v>2012</v>
      </c>
      <c r="Q6" s="9">
        <f>+P6</f>
        <v>2012</v>
      </c>
      <c r="R6" s="9">
        <v>2013</v>
      </c>
      <c r="S6" s="9">
        <v>2013</v>
      </c>
      <c r="T6" s="9">
        <v>2013</v>
      </c>
      <c r="U6" s="9">
        <f>+T6</f>
        <v>2013</v>
      </c>
      <c r="V6" s="9">
        <f t="shared" ref="V6:AC6" si="4">+U6</f>
        <v>2013</v>
      </c>
      <c r="W6" s="9">
        <f t="shared" si="4"/>
        <v>2013</v>
      </c>
      <c r="X6" s="9">
        <f t="shared" si="4"/>
        <v>2013</v>
      </c>
      <c r="Y6" s="9">
        <f t="shared" si="4"/>
        <v>2013</v>
      </c>
      <c r="Z6" s="9">
        <f t="shared" si="4"/>
        <v>2013</v>
      </c>
      <c r="AA6" s="9">
        <f t="shared" si="4"/>
        <v>2013</v>
      </c>
      <c r="AB6" s="9">
        <f t="shared" si="4"/>
        <v>2013</v>
      </c>
      <c r="AC6" s="9">
        <f t="shared" si="4"/>
        <v>2013</v>
      </c>
      <c r="AD6" s="9">
        <v>2014</v>
      </c>
      <c r="AE6" s="9">
        <f>+AD6</f>
        <v>2014</v>
      </c>
      <c r="AF6" s="9">
        <f t="shared" ref="AF6:AO6" si="5">+AE6</f>
        <v>2014</v>
      </c>
      <c r="AG6" s="9">
        <f t="shared" si="5"/>
        <v>2014</v>
      </c>
      <c r="AH6" s="9">
        <f t="shared" si="5"/>
        <v>2014</v>
      </c>
      <c r="AI6" s="9">
        <f t="shared" si="5"/>
        <v>2014</v>
      </c>
      <c r="AJ6" s="9">
        <f t="shared" si="5"/>
        <v>2014</v>
      </c>
      <c r="AK6" s="9">
        <f t="shared" si="5"/>
        <v>2014</v>
      </c>
      <c r="AL6" s="9">
        <f t="shared" si="5"/>
        <v>2014</v>
      </c>
      <c r="AM6" s="9">
        <f t="shared" si="5"/>
        <v>2014</v>
      </c>
      <c r="AN6" s="9">
        <f t="shared" si="5"/>
        <v>2014</v>
      </c>
      <c r="AO6" s="9">
        <f t="shared" si="5"/>
        <v>2014</v>
      </c>
      <c r="AP6" s="9">
        <f>+AO6+1</f>
        <v>2015</v>
      </c>
      <c r="AQ6" s="9">
        <f>$AP$6</f>
        <v>2015</v>
      </c>
      <c r="AR6" s="9">
        <f t="shared" ref="AR6:BA6" si="6">$AP$6</f>
        <v>2015</v>
      </c>
      <c r="AS6" s="9">
        <f t="shared" si="6"/>
        <v>2015</v>
      </c>
      <c r="AT6" s="9">
        <f t="shared" si="6"/>
        <v>2015</v>
      </c>
      <c r="AU6" s="9">
        <f t="shared" si="6"/>
        <v>2015</v>
      </c>
      <c r="AV6" s="9">
        <f t="shared" si="6"/>
        <v>2015</v>
      </c>
      <c r="AW6" s="9">
        <f t="shared" si="6"/>
        <v>2015</v>
      </c>
      <c r="AX6" s="9">
        <f t="shared" si="6"/>
        <v>2015</v>
      </c>
      <c r="AY6" s="9">
        <f t="shared" si="6"/>
        <v>2015</v>
      </c>
      <c r="AZ6" s="9">
        <f t="shared" si="6"/>
        <v>2015</v>
      </c>
      <c r="BA6" s="9">
        <f t="shared" si="6"/>
        <v>2015</v>
      </c>
      <c r="BB6" s="9">
        <v>2016</v>
      </c>
      <c r="BC6" s="9">
        <v>2016</v>
      </c>
      <c r="BD6" s="9">
        <v>2016</v>
      </c>
      <c r="BE6" s="9">
        <v>2016</v>
      </c>
      <c r="BF6" s="9">
        <v>2016</v>
      </c>
      <c r="BG6" s="9">
        <v>2016</v>
      </c>
      <c r="BH6" s="9">
        <v>2016</v>
      </c>
      <c r="BI6" s="9">
        <v>2016</v>
      </c>
      <c r="BJ6" s="9">
        <v>2016</v>
      </c>
      <c r="BK6" s="9">
        <v>2016</v>
      </c>
      <c r="BL6" s="9">
        <v>2016</v>
      </c>
      <c r="BM6" s="9">
        <v>2016</v>
      </c>
      <c r="BN6" s="9">
        <v>2017</v>
      </c>
      <c r="BO6" s="9">
        <v>2017</v>
      </c>
      <c r="BP6" s="9">
        <v>2017</v>
      </c>
      <c r="BQ6" s="9">
        <v>2017</v>
      </c>
      <c r="BR6" s="9">
        <v>2017</v>
      </c>
      <c r="BS6" s="9">
        <v>2017</v>
      </c>
      <c r="BT6" s="9">
        <v>2017</v>
      </c>
      <c r="BU6" s="9">
        <v>2017</v>
      </c>
      <c r="BV6" s="9">
        <v>2017</v>
      </c>
      <c r="BW6" s="9">
        <v>2017</v>
      </c>
      <c r="BX6" s="9">
        <v>2017</v>
      </c>
      <c r="BY6" s="9">
        <v>2017</v>
      </c>
      <c r="BZ6" s="9">
        <v>2018</v>
      </c>
      <c r="CA6" s="9">
        <v>2018</v>
      </c>
      <c r="CB6" s="9">
        <v>2018</v>
      </c>
      <c r="CC6" s="9">
        <v>2018</v>
      </c>
      <c r="CD6" s="9">
        <v>2018</v>
      </c>
      <c r="CE6" s="9">
        <v>2018</v>
      </c>
      <c r="CF6" s="9">
        <v>2018</v>
      </c>
      <c r="CG6" s="9">
        <v>2018</v>
      </c>
      <c r="CH6" s="9">
        <v>2018</v>
      </c>
      <c r="CI6" s="9">
        <v>2018</v>
      </c>
      <c r="CJ6" s="9">
        <v>2018</v>
      </c>
      <c r="CK6" s="9">
        <v>2018</v>
      </c>
      <c r="CL6" s="78" t="s">
        <v>1301</v>
      </c>
    </row>
    <row r="7" spans="1:91" x14ac:dyDescent="0.2">
      <c r="A7" s="10" t="s">
        <v>552</v>
      </c>
      <c r="B7" s="10"/>
      <c r="E7" s="11" t="s">
        <v>553</v>
      </c>
      <c r="F7" s="11" t="s">
        <v>554</v>
      </c>
      <c r="G7" s="11" t="s">
        <v>555</v>
      </c>
      <c r="H7" s="11" t="s">
        <v>556</v>
      </c>
      <c r="I7" s="11" t="s">
        <v>557</v>
      </c>
      <c r="J7" s="11" t="s">
        <v>558</v>
      </c>
      <c r="K7" s="11" t="s">
        <v>559</v>
      </c>
      <c r="L7" s="11" t="s">
        <v>560</v>
      </c>
      <c r="M7" s="11" t="s">
        <v>561</v>
      </c>
      <c r="N7" s="11" t="s">
        <v>562</v>
      </c>
      <c r="O7" s="11" t="s">
        <v>563</v>
      </c>
      <c r="P7" s="11" t="s">
        <v>564</v>
      </c>
      <c r="Q7" s="11" t="s">
        <v>553</v>
      </c>
      <c r="R7" s="11" t="s">
        <v>554</v>
      </c>
      <c r="S7" s="11" t="s">
        <v>555</v>
      </c>
      <c r="T7" s="11" t="s">
        <v>556</v>
      </c>
      <c r="U7" s="11" t="s">
        <v>557</v>
      </c>
      <c r="V7" s="11" t="s">
        <v>558</v>
      </c>
      <c r="W7" s="11" t="s">
        <v>559</v>
      </c>
      <c r="X7" s="11" t="s">
        <v>560</v>
      </c>
      <c r="Y7" s="11" t="s">
        <v>561</v>
      </c>
      <c r="Z7" s="11" t="s">
        <v>562</v>
      </c>
      <c r="AA7" s="11" t="s">
        <v>563</v>
      </c>
      <c r="AB7" s="11" t="s">
        <v>564</v>
      </c>
      <c r="AC7" s="11" t="s">
        <v>553</v>
      </c>
      <c r="AD7" s="11" t="s">
        <v>554</v>
      </c>
      <c r="AE7" s="11" t="s">
        <v>555</v>
      </c>
      <c r="AF7" s="11" t="s">
        <v>556</v>
      </c>
      <c r="AG7" s="11" t="s">
        <v>557</v>
      </c>
      <c r="AH7" s="11" t="s">
        <v>558</v>
      </c>
      <c r="AI7" s="11" t="s">
        <v>559</v>
      </c>
      <c r="AJ7" s="11" t="s">
        <v>560</v>
      </c>
      <c r="AK7" s="11" t="s">
        <v>561</v>
      </c>
      <c r="AL7" s="11" t="s">
        <v>562</v>
      </c>
      <c r="AM7" s="11" t="s">
        <v>563</v>
      </c>
      <c r="AN7" s="11" t="s">
        <v>564</v>
      </c>
      <c r="AO7" s="11" t="s">
        <v>553</v>
      </c>
      <c r="AP7" s="11" t="s">
        <v>554</v>
      </c>
      <c r="AQ7" s="11" t="s">
        <v>555</v>
      </c>
      <c r="AR7" s="11" t="s">
        <v>556</v>
      </c>
      <c r="AS7" s="11" t="s">
        <v>557</v>
      </c>
      <c r="AT7" s="11" t="s">
        <v>558</v>
      </c>
      <c r="AU7" s="11" t="s">
        <v>559</v>
      </c>
      <c r="AV7" s="11" t="s">
        <v>560</v>
      </c>
      <c r="AW7" s="11" t="s">
        <v>561</v>
      </c>
      <c r="AX7" s="11" t="s">
        <v>562</v>
      </c>
      <c r="AY7" s="11" t="s">
        <v>563</v>
      </c>
      <c r="AZ7" s="11" t="s">
        <v>564</v>
      </c>
      <c r="BA7" s="11" t="s">
        <v>553</v>
      </c>
      <c r="BB7" s="11" t="s">
        <v>554</v>
      </c>
      <c r="BC7" s="11" t="s">
        <v>555</v>
      </c>
      <c r="BD7" s="11" t="s">
        <v>556</v>
      </c>
      <c r="BE7" s="11" t="s">
        <v>557</v>
      </c>
      <c r="BF7" s="11" t="s">
        <v>558</v>
      </c>
      <c r="BG7" s="11" t="s">
        <v>559</v>
      </c>
      <c r="BH7" s="11" t="s">
        <v>560</v>
      </c>
      <c r="BI7" s="11" t="s">
        <v>561</v>
      </c>
      <c r="BJ7" s="11" t="s">
        <v>562</v>
      </c>
      <c r="BK7" s="11" t="s">
        <v>563</v>
      </c>
      <c r="BL7" s="11" t="s">
        <v>564</v>
      </c>
      <c r="BM7" s="11" t="s">
        <v>553</v>
      </c>
      <c r="BN7" s="11" t="s">
        <v>554</v>
      </c>
      <c r="BO7" s="11" t="s">
        <v>555</v>
      </c>
      <c r="BP7" s="11" t="s">
        <v>556</v>
      </c>
      <c r="BQ7" s="11" t="s">
        <v>557</v>
      </c>
      <c r="BR7" s="11" t="s">
        <v>558</v>
      </c>
      <c r="BS7" s="11" t="s">
        <v>559</v>
      </c>
      <c r="BT7" s="11" t="s">
        <v>560</v>
      </c>
      <c r="BU7" s="11" t="s">
        <v>561</v>
      </c>
      <c r="BV7" s="11" t="s">
        <v>562</v>
      </c>
      <c r="BW7" s="11" t="s">
        <v>563</v>
      </c>
      <c r="BX7" s="11" t="s">
        <v>564</v>
      </c>
      <c r="BY7" s="11" t="s">
        <v>553</v>
      </c>
      <c r="BZ7" s="11" t="s">
        <v>554</v>
      </c>
      <c r="CA7" s="11" t="s">
        <v>555</v>
      </c>
      <c r="CB7" s="11" t="s">
        <v>556</v>
      </c>
      <c r="CC7" s="11" t="s">
        <v>557</v>
      </c>
      <c r="CD7" s="11" t="s">
        <v>558</v>
      </c>
      <c r="CE7" s="11" t="s">
        <v>559</v>
      </c>
      <c r="CF7" s="11" t="s">
        <v>560</v>
      </c>
      <c r="CG7" s="11" t="s">
        <v>561</v>
      </c>
      <c r="CH7" s="11" t="s">
        <v>562</v>
      </c>
      <c r="CI7" s="11" t="s">
        <v>563</v>
      </c>
      <c r="CJ7" s="11" t="s">
        <v>564</v>
      </c>
      <c r="CK7" s="11" t="s">
        <v>553</v>
      </c>
      <c r="CL7" s="12" t="s">
        <v>1302</v>
      </c>
    </row>
    <row r="8" spans="1:91" x14ac:dyDescent="0.2">
      <c r="A8" s="13">
        <v>1</v>
      </c>
      <c r="B8" s="13"/>
      <c r="C8" s="14" t="s">
        <v>566</v>
      </c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</row>
    <row r="9" spans="1:91" x14ac:dyDescent="0.2">
      <c r="A9" s="13">
        <f t="shared" ref="A9:A76" si="7">+A8+1</f>
        <v>2</v>
      </c>
      <c r="B9" s="13"/>
      <c r="C9" s="16" t="s">
        <v>567</v>
      </c>
      <c r="E9" s="15">
        <v>601700000</v>
      </c>
      <c r="F9" s="15">
        <f t="shared" ref="F9" si="8">-F42</f>
        <v>471700000</v>
      </c>
      <c r="G9" s="15">
        <f t="shared" ref="G9:J9" si="9">-G42</f>
        <v>471700000</v>
      </c>
      <c r="H9" s="15">
        <f t="shared" si="9"/>
        <v>511700000</v>
      </c>
      <c r="I9" s="15">
        <f t="shared" si="9"/>
        <v>511700000</v>
      </c>
      <c r="J9" s="15">
        <f t="shared" si="9"/>
        <v>511700000</v>
      </c>
      <c r="K9" s="15">
        <f t="shared" ref="K9:M9" si="10">-K42</f>
        <v>511700000</v>
      </c>
      <c r="L9" s="15">
        <f t="shared" si="10"/>
        <v>511700000</v>
      </c>
      <c r="M9" s="15">
        <f t="shared" si="10"/>
        <v>511700000</v>
      </c>
      <c r="N9" s="15">
        <f t="shared" ref="N9:P9" si="11">-N42</f>
        <v>511700000</v>
      </c>
      <c r="O9" s="15">
        <f t="shared" si="11"/>
        <v>561700000</v>
      </c>
      <c r="P9" s="15">
        <f t="shared" si="11"/>
        <v>561700000</v>
      </c>
      <c r="Q9" s="15">
        <f t="shared" ref="Q9:AC9" si="12">-Q42</f>
        <v>561700000</v>
      </c>
      <c r="R9" s="15">
        <f t="shared" si="12"/>
        <v>561700000</v>
      </c>
      <c r="S9" s="15">
        <f t="shared" si="12"/>
        <v>561700000</v>
      </c>
      <c r="T9" s="15">
        <f t="shared" si="12"/>
        <v>561700000</v>
      </c>
      <c r="U9" s="15">
        <f t="shared" si="12"/>
        <v>561700000</v>
      </c>
      <c r="V9" s="15">
        <f t="shared" si="12"/>
        <v>561700000</v>
      </c>
      <c r="W9" s="15">
        <f t="shared" si="12"/>
        <v>561700000</v>
      </c>
      <c r="X9" s="15">
        <f t="shared" si="12"/>
        <v>561700000</v>
      </c>
      <c r="Y9" s="15">
        <f t="shared" si="12"/>
        <v>611700000</v>
      </c>
      <c r="Z9" s="15">
        <f t="shared" si="12"/>
        <v>611700000</v>
      </c>
      <c r="AA9" s="15">
        <f t="shared" si="12"/>
        <v>611700000</v>
      </c>
      <c r="AB9" s="15">
        <f t="shared" si="12"/>
        <v>611700000</v>
      </c>
      <c r="AC9" s="15">
        <f t="shared" si="12"/>
        <v>611700000</v>
      </c>
      <c r="AD9" s="15">
        <f t="shared" ref="AD9:AO9" si="13">-AD42</f>
        <v>611700000</v>
      </c>
      <c r="AE9" s="15">
        <f t="shared" si="13"/>
        <v>611700000</v>
      </c>
      <c r="AF9" s="15">
        <f t="shared" si="13"/>
        <v>611700000</v>
      </c>
      <c r="AG9" s="15">
        <f t="shared" si="13"/>
        <v>611700000</v>
      </c>
      <c r="AH9" s="15">
        <f t="shared" si="13"/>
        <v>611700000</v>
      </c>
      <c r="AI9" s="15">
        <f t="shared" si="13"/>
        <v>611700000</v>
      </c>
      <c r="AJ9" s="15">
        <f t="shared" si="13"/>
        <v>611700000</v>
      </c>
      <c r="AK9" s="15">
        <f t="shared" si="13"/>
        <v>611700000</v>
      </c>
      <c r="AL9" s="15">
        <f t="shared" si="13"/>
        <v>601700000</v>
      </c>
      <c r="AM9" s="15">
        <f t="shared" si="13"/>
        <v>601700000</v>
      </c>
      <c r="AN9" s="15">
        <f t="shared" si="13"/>
        <v>601700000</v>
      </c>
      <c r="AO9" s="15">
        <f t="shared" si="13"/>
        <v>601700000</v>
      </c>
      <c r="AP9" s="15">
        <f t="shared" ref="AP9:BA9" si="14">-AP42</f>
        <v>601700000</v>
      </c>
      <c r="AQ9" s="15">
        <f t="shared" si="14"/>
        <v>601700000</v>
      </c>
      <c r="AR9" s="15">
        <f t="shared" si="14"/>
        <v>601700000</v>
      </c>
      <c r="AS9" s="15">
        <f t="shared" si="14"/>
        <v>601700000</v>
      </c>
      <c r="AT9" s="15">
        <f t="shared" si="14"/>
        <v>601700000</v>
      </c>
      <c r="AU9" s="15">
        <f t="shared" si="14"/>
        <v>561700000</v>
      </c>
      <c r="AV9" s="15">
        <f t="shared" si="14"/>
        <v>561700000</v>
      </c>
      <c r="AW9" s="15">
        <f t="shared" si="14"/>
        <v>561700000</v>
      </c>
      <c r="AX9" s="15">
        <f t="shared" si="14"/>
        <v>561700000</v>
      </c>
      <c r="AY9" s="15">
        <f t="shared" si="14"/>
        <v>561700000</v>
      </c>
      <c r="AZ9" s="15">
        <f t="shared" si="14"/>
        <v>561700000</v>
      </c>
      <c r="BA9" s="15">
        <f t="shared" si="14"/>
        <v>561700000</v>
      </c>
      <c r="BB9" s="15">
        <f t="shared" ref="BB9:BM9" si="15">-BB42</f>
        <v>561700000</v>
      </c>
      <c r="BC9" s="15">
        <f t="shared" si="15"/>
        <v>561700000</v>
      </c>
      <c r="BD9" s="15">
        <f t="shared" si="15"/>
        <v>561700000</v>
      </c>
      <c r="BE9" s="15">
        <f t="shared" si="15"/>
        <v>561700000</v>
      </c>
      <c r="BF9" s="15">
        <f t="shared" si="15"/>
        <v>561700000</v>
      </c>
      <c r="BG9" s="15">
        <f t="shared" si="15"/>
        <v>561700000</v>
      </c>
      <c r="BH9" s="15">
        <f t="shared" si="15"/>
        <v>561700000</v>
      </c>
      <c r="BI9" s="15">
        <f t="shared" si="15"/>
        <v>561700000</v>
      </c>
      <c r="BJ9" s="15">
        <f t="shared" si="15"/>
        <v>561700000</v>
      </c>
      <c r="BK9" s="15">
        <f t="shared" si="15"/>
        <v>561700000</v>
      </c>
      <c r="BL9" s="15">
        <f t="shared" si="15"/>
        <v>561700000</v>
      </c>
      <c r="BM9" s="15">
        <f t="shared" si="15"/>
        <v>686700000</v>
      </c>
      <c r="BN9" s="15">
        <f t="shared" ref="BN9:BY9" si="16">-BN42</f>
        <v>686700000</v>
      </c>
      <c r="BO9" s="15">
        <f t="shared" si="16"/>
        <v>686700000</v>
      </c>
      <c r="BP9" s="15">
        <f t="shared" si="16"/>
        <v>686700000</v>
      </c>
      <c r="BQ9" s="15">
        <f t="shared" si="16"/>
        <v>686700000</v>
      </c>
      <c r="BR9" s="15">
        <f t="shared" si="16"/>
        <v>686700000</v>
      </c>
      <c r="BS9" s="15">
        <f t="shared" si="16"/>
        <v>686700000</v>
      </c>
      <c r="BT9" s="15">
        <f t="shared" si="16"/>
        <v>686700000</v>
      </c>
      <c r="BU9" s="15">
        <f t="shared" si="16"/>
        <v>686700000</v>
      </c>
      <c r="BV9" s="15">
        <f t="shared" si="16"/>
        <v>686700000</v>
      </c>
      <c r="BW9" s="15">
        <f t="shared" si="16"/>
        <v>686700000</v>
      </c>
      <c r="BX9" s="15">
        <f t="shared" si="16"/>
        <v>686700000</v>
      </c>
      <c r="BY9" s="15">
        <f t="shared" si="16"/>
        <v>686700000</v>
      </c>
      <c r="BZ9" s="15">
        <f t="shared" ref="BZ9:CK9" si="17">-BZ42</f>
        <v>786700000</v>
      </c>
      <c r="CA9" s="15">
        <f t="shared" si="17"/>
        <v>786700000</v>
      </c>
      <c r="CB9" s="15">
        <f t="shared" si="17"/>
        <v>764700000</v>
      </c>
      <c r="CC9" s="15">
        <f t="shared" si="17"/>
        <v>764700000</v>
      </c>
      <c r="CD9" s="15">
        <f t="shared" si="17"/>
        <v>764700000</v>
      </c>
      <c r="CE9" s="15">
        <f t="shared" si="17"/>
        <v>764700000</v>
      </c>
      <c r="CF9" s="15">
        <f t="shared" si="17"/>
        <v>764700000</v>
      </c>
      <c r="CG9" s="15">
        <f t="shared" si="17"/>
        <v>764700000</v>
      </c>
      <c r="CH9" s="15">
        <f t="shared" si="17"/>
        <v>814700000</v>
      </c>
      <c r="CI9" s="15">
        <f t="shared" si="17"/>
        <v>814700000</v>
      </c>
      <c r="CJ9" s="15">
        <f t="shared" si="17"/>
        <v>814700000</v>
      </c>
      <c r="CK9" s="15">
        <f t="shared" si="17"/>
        <v>739700000</v>
      </c>
      <c r="CL9" s="15">
        <f>((BY9/2)+SUM(BZ9:CJ9)+(CK9/2))/12</f>
        <v>776575000</v>
      </c>
    </row>
    <row r="10" spans="1:91" x14ac:dyDescent="0.2">
      <c r="A10" s="13">
        <f t="shared" si="7"/>
        <v>3</v>
      </c>
      <c r="B10" s="13"/>
      <c r="C10" t="s">
        <v>568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</row>
    <row r="11" spans="1:91" x14ac:dyDescent="0.2">
      <c r="A11" s="13">
        <f t="shared" si="7"/>
        <v>4</v>
      </c>
      <c r="B11" s="13"/>
      <c r="C11" s="16" t="s">
        <v>569</v>
      </c>
      <c r="E11" s="17">
        <v>541111362.7099998</v>
      </c>
      <c r="F11" s="17">
        <f t="shared" ref="F11" si="18">+F37</f>
        <v>548916606.71000004</v>
      </c>
      <c r="G11" s="17">
        <f t="shared" ref="G11:J11" si="19">+G37</f>
        <v>564170718.58999991</v>
      </c>
      <c r="H11" s="17">
        <f t="shared" si="19"/>
        <v>573219697.94000006</v>
      </c>
      <c r="I11" s="17">
        <f t="shared" si="19"/>
        <v>563628577.18999982</v>
      </c>
      <c r="J11" s="17">
        <f t="shared" si="19"/>
        <v>564963128.20000005</v>
      </c>
      <c r="K11" s="17">
        <f t="shared" ref="K11:M11" si="20">+K37</f>
        <v>563078934.16000009</v>
      </c>
      <c r="L11" s="17">
        <f t="shared" si="20"/>
        <v>548169301.01999998</v>
      </c>
      <c r="M11" s="17">
        <f t="shared" si="20"/>
        <v>546280652.92999995</v>
      </c>
      <c r="N11" s="17">
        <f t="shared" ref="N11:P11" si="21">+N37</f>
        <v>543562533.46000016</v>
      </c>
      <c r="O11" s="17">
        <f t="shared" si="21"/>
        <v>534539527.41000009</v>
      </c>
      <c r="P11" s="17">
        <f t="shared" si="21"/>
        <v>544696007.81000006</v>
      </c>
      <c r="Q11" s="17">
        <f t="shared" ref="Q11:R11" si="22">+Q37</f>
        <v>560196195.62</v>
      </c>
      <c r="R11" s="17">
        <f t="shared" si="22"/>
        <v>564670803.95999992</v>
      </c>
      <c r="S11" s="17">
        <f t="shared" ref="S11:AC11" si="23">+S37</f>
        <v>577898614.66999996</v>
      </c>
      <c r="T11" s="17">
        <f t="shared" si="23"/>
        <v>586493353.3499999</v>
      </c>
      <c r="U11" s="17">
        <f t="shared" si="23"/>
        <v>575073523.46000004</v>
      </c>
      <c r="V11" s="17">
        <f t="shared" si="23"/>
        <v>580652129.43000019</v>
      </c>
      <c r="W11" s="17">
        <f t="shared" si="23"/>
        <v>579412194.37</v>
      </c>
      <c r="X11" s="17">
        <f t="shared" si="23"/>
        <v>564847872.56999981</v>
      </c>
      <c r="Y11" s="17">
        <f t="shared" si="23"/>
        <v>563474457.37</v>
      </c>
      <c r="Z11" s="17">
        <f t="shared" si="23"/>
        <v>561737712.05000007</v>
      </c>
      <c r="AA11" s="17">
        <f t="shared" si="23"/>
        <v>552327607.11000001</v>
      </c>
      <c r="AB11" s="17">
        <f t="shared" si="23"/>
        <v>564474767.83000004</v>
      </c>
      <c r="AC11" s="17">
        <f t="shared" si="23"/>
        <v>585199975.19999993</v>
      </c>
      <c r="AD11" s="17">
        <f t="shared" ref="AD11:AO11" si="24">+AD37</f>
        <v>590119633.24999976</v>
      </c>
      <c r="AE11" s="17">
        <f t="shared" si="24"/>
        <v>605101218.19999993</v>
      </c>
      <c r="AF11" s="17">
        <f t="shared" si="24"/>
        <v>613185357.0200001</v>
      </c>
      <c r="AG11" s="17">
        <f t="shared" si="24"/>
        <v>606344598.12</v>
      </c>
      <c r="AH11" s="17">
        <f t="shared" si="24"/>
        <v>608029980.24999976</v>
      </c>
      <c r="AI11" s="17">
        <f t="shared" si="24"/>
        <v>607760319.30999994</v>
      </c>
      <c r="AJ11" s="17">
        <f t="shared" si="24"/>
        <v>592764678.6500001</v>
      </c>
      <c r="AK11" s="17">
        <f t="shared" si="24"/>
        <v>592019358.52999997</v>
      </c>
      <c r="AL11" s="17">
        <f t="shared" si="24"/>
        <v>591354866.35000002</v>
      </c>
      <c r="AM11" s="17">
        <f t="shared" si="24"/>
        <v>582024425.83000004</v>
      </c>
      <c r="AN11" s="17">
        <f t="shared" si="24"/>
        <v>594693790.13999987</v>
      </c>
      <c r="AO11" s="17">
        <f t="shared" si="24"/>
        <v>609176750.48000002</v>
      </c>
      <c r="AP11" s="17">
        <f t="shared" ref="AP11:BA11" si="25">+AP37</f>
        <v>614072689.5999999</v>
      </c>
      <c r="AQ11" s="17">
        <f t="shared" si="25"/>
        <v>626736262.42999983</v>
      </c>
      <c r="AR11" s="17">
        <f t="shared" si="25"/>
        <v>628594241.57999969</v>
      </c>
      <c r="AS11" s="17">
        <f t="shared" si="25"/>
        <v>621080091.98000002</v>
      </c>
      <c r="AT11" s="17">
        <f t="shared" si="25"/>
        <v>621188045.9599998</v>
      </c>
      <c r="AU11" s="17">
        <f t="shared" si="25"/>
        <v>620432264.83999979</v>
      </c>
      <c r="AV11" s="17">
        <f t="shared" si="25"/>
        <v>605534153.52999985</v>
      </c>
      <c r="AW11" s="17">
        <f t="shared" si="25"/>
        <v>603903490.84999979</v>
      </c>
      <c r="AX11" s="17">
        <f t="shared" si="25"/>
        <v>604023492.24999988</v>
      </c>
      <c r="AY11" s="17">
        <f t="shared" si="25"/>
        <v>595043700.06000006</v>
      </c>
      <c r="AZ11" s="17">
        <f t="shared" si="25"/>
        <v>607089322.06999981</v>
      </c>
      <c r="BA11" s="17">
        <f t="shared" si="25"/>
        <v>614798710.91479588</v>
      </c>
      <c r="BB11" s="17">
        <f t="shared" ref="BB11:BM11" si="26">+BB37</f>
        <v>622367837.95238209</v>
      </c>
      <c r="BC11" s="17">
        <f t="shared" si="26"/>
        <v>633710713.82429588</v>
      </c>
      <c r="BD11" s="17">
        <f t="shared" si="26"/>
        <v>643958225.1143899</v>
      </c>
      <c r="BE11" s="17">
        <f t="shared" si="26"/>
        <v>635454240.29780412</v>
      </c>
      <c r="BF11" s="17">
        <f t="shared" si="26"/>
        <v>636856983.78687</v>
      </c>
      <c r="BG11" s="17">
        <f t="shared" si="26"/>
        <v>638346717.45547402</v>
      </c>
      <c r="BH11" s="17">
        <f t="shared" si="26"/>
        <v>623170809.84777796</v>
      </c>
      <c r="BI11" s="17">
        <f t="shared" si="26"/>
        <v>621133694.34965003</v>
      </c>
      <c r="BJ11" s="17">
        <f t="shared" si="26"/>
        <v>618754932.97332191</v>
      </c>
      <c r="BK11" s="17">
        <f t="shared" si="26"/>
        <v>608564788.48446393</v>
      </c>
      <c r="BL11" s="17">
        <f t="shared" si="26"/>
        <v>677122864.24556601</v>
      </c>
      <c r="BM11" s="17">
        <f t="shared" si="26"/>
        <v>696353713.25920975</v>
      </c>
      <c r="BN11" s="17">
        <f t="shared" ref="BN11:BY11" si="27">+BN37</f>
        <v>704485495.09618771</v>
      </c>
      <c r="BO11" s="17">
        <f t="shared" si="27"/>
        <v>717557371.85491979</v>
      </c>
      <c r="BP11" s="17">
        <f t="shared" si="27"/>
        <v>722461159.63231575</v>
      </c>
      <c r="BQ11" s="17">
        <f t="shared" si="27"/>
        <v>714363485.10224974</v>
      </c>
      <c r="BR11" s="17">
        <f t="shared" si="27"/>
        <v>715162372.31186187</v>
      </c>
      <c r="BS11" s="17">
        <f t="shared" si="27"/>
        <v>714454384.6121279</v>
      </c>
      <c r="BT11" s="17">
        <f t="shared" si="27"/>
        <v>698091953.10583198</v>
      </c>
      <c r="BU11" s="17">
        <f t="shared" si="27"/>
        <v>695165769.92047</v>
      </c>
      <c r="BV11" s="17">
        <f t="shared" si="27"/>
        <v>696431704.938362</v>
      </c>
      <c r="BW11" s="17">
        <f t="shared" si="27"/>
        <v>685207996.33645201</v>
      </c>
      <c r="BX11" s="17">
        <f t="shared" si="27"/>
        <v>697183058.66838205</v>
      </c>
      <c r="BY11" s="17">
        <f t="shared" si="27"/>
        <v>714850526.03315008</v>
      </c>
      <c r="BZ11" s="17">
        <f t="shared" ref="BZ11:CK11" si="28">+BZ37</f>
        <v>721641948.14365685</v>
      </c>
      <c r="CA11" s="17">
        <f t="shared" si="28"/>
        <v>737665279.36644089</v>
      </c>
      <c r="CB11" s="17">
        <f t="shared" si="28"/>
        <v>747544145.74568677</v>
      </c>
      <c r="CC11" s="17">
        <f t="shared" si="28"/>
        <v>739073292.57874477</v>
      </c>
      <c r="CD11" s="17">
        <f t="shared" si="28"/>
        <v>738763094.22346282</v>
      </c>
      <c r="CE11" s="17">
        <f t="shared" si="28"/>
        <v>736679083.56109929</v>
      </c>
      <c r="CF11" s="17">
        <f t="shared" si="28"/>
        <v>719188574.54007089</v>
      </c>
      <c r="CG11" s="17">
        <f t="shared" si="28"/>
        <v>716064116.47956121</v>
      </c>
      <c r="CH11" s="17">
        <f t="shared" si="28"/>
        <v>714858662.4394505</v>
      </c>
      <c r="CI11" s="17">
        <f t="shared" si="28"/>
        <v>749409869.02475286</v>
      </c>
      <c r="CJ11" s="17">
        <f t="shared" si="28"/>
        <v>762949354.41137087</v>
      </c>
      <c r="CK11" s="17">
        <f t="shared" si="28"/>
        <v>782826987.58467877</v>
      </c>
      <c r="CL11" s="17">
        <f t="shared" ref="CL11:CL37" si="29">((BY11/2)+SUM(BZ11:CJ11)+(CK11/2))/12</f>
        <v>736056348.11026764</v>
      </c>
      <c r="CM11" s="75"/>
    </row>
    <row r="12" spans="1:91" x14ac:dyDescent="0.2">
      <c r="A12" s="13">
        <f t="shared" si="7"/>
        <v>5</v>
      </c>
      <c r="B12" s="13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</row>
    <row r="13" spans="1:91" ht="13.5" thickBot="1" x14ac:dyDescent="0.25">
      <c r="A13" s="13">
        <f t="shared" si="7"/>
        <v>6</v>
      </c>
      <c r="B13" s="13"/>
      <c r="C13" t="s">
        <v>570</v>
      </c>
      <c r="E13" s="19">
        <v>1142811362.7099998</v>
      </c>
      <c r="F13" s="19">
        <f t="shared" ref="F13:J13" si="30">F9+F10+F11</f>
        <v>1020616606.71</v>
      </c>
      <c r="G13" s="19">
        <f t="shared" si="30"/>
        <v>1035870718.5899999</v>
      </c>
      <c r="H13" s="19">
        <f t="shared" si="30"/>
        <v>1084919697.9400001</v>
      </c>
      <c r="I13" s="19">
        <f t="shared" si="30"/>
        <v>1075328577.1899998</v>
      </c>
      <c r="J13" s="19">
        <f t="shared" si="30"/>
        <v>1076663128.2</v>
      </c>
      <c r="K13" s="19">
        <f t="shared" ref="K13:M13" si="31">K9+K10+K11</f>
        <v>1074778934.1600001</v>
      </c>
      <c r="L13" s="19">
        <f t="shared" si="31"/>
        <v>1059869301.02</v>
      </c>
      <c r="M13" s="19">
        <f t="shared" si="31"/>
        <v>1057980652.9299999</v>
      </c>
      <c r="N13" s="19">
        <f t="shared" ref="N13:P13" si="32">N9+N10+N11</f>
        <v>1055262533.4600002</v>
      </c>
      <c r="O13" s="19">
        <f t="shared" si="32"/>
        <v>1096239527.4100001</v>
      </c>
      <c r="P13" s="19">
        <f t="shared" si="32"/>
        <v>1106396007.8099999</v>
      </c>
      <c r="Q13" s="19">
        <f t="shared" ref="Q13:R13" si="33">Q9+Q10+Q11</f>
        <v>1121896195.6199999</v>
      </c>
      <c r="R13" s="19">
        <f t="shared" si="33"/>
        <v>1126370803.96</v>
      </c>
      <c r="S13" s="19">
        <f t="shared" ref="S13:AC13" si="34">S9+S10+S11</f>
        <v>1139598614.6700001</v>
      </c>
      <c r="T13" s="19">
        <f t="shared" si="34"/>
        <v>1148193353.3499999</v>
      </c>
      <c r="U13" s="19">
        <f t="shared" si="34"/>
        <v>1136773523.46</v>
      </c>
      <c r="V13" s="19">
        <f t="shared" si="34"/>
        <v>1142352129.4300003</v>
      </c>
      <c r="W13" s="19">
        <f t="shared" si="34"/>
        <v>1141112194.3699999</v>
      </c>
      <c r="X13" s="19">
        <f t="shared" si="34"/>
        <v>1126547872.5699997</v>
      </c>
      <c r="Y13" s="19">
        <f t="shared" si="34"/>
        <v>1175174457.3699999</v>
      </c>
      <c r="Z13" s="19">
        <f t="shared" si="34"/>
        <v>1173437712.0500002</v>
      </c>
      <c r="AA13" s="19">
        <f t="shared" si="34"/>
        <v>1164027607.1100001</v>
      </c>
      <c r="AB13" s="19">
        <f t="shared" si="34"/>
        <v>1176174767.8299999</v>
      </c>
      <c r="AC13" s="19">
        <f t="shared" si="34"/>
        <v>1196899975.1999998</v>
      </c>
      <c r="AD13" s="19">
        <f t="shared" ref="AD13:AO13" si="35">AD9+AD10+AD11</f>
        <v>1201819633.2499998</v>
      </c>
      <c r="AE13" s="19">
        <f t="shared" si="35"/>
        <v>1216801218.1999998</v>
      </c>
      <c r="AF13" s="19">
        <f t="shared" si="35"/>
        <v>1224885357.02</v>
      </c>
      <c r="AG13" s="19">
        <f t="shared" si="35"/>
        <v>1218044598.1199999</v>
      </c>
      <c r="AH13" s="19">
        <f t="shared" si="35"/>
        <v>1219729980.2499998</v>
      </c>
      <c r="AI13" s="19">
        <f t="shared" si="35"/>
        <v>1219460319.3099999</v>
      </c>
      <c r="AJ13" s="19">
        <f t="shared" si="35"/>
        <v>1204464678.6500001</v>
      </c>
      <c r="AK13" s="19">
        <f t="shared" si="35"/>
        <v>1203719358.53</v>
      </c>
      <c r="AL13" s="19">
        <f t="shared" si="35"/>
        <v>1193054866.3499999</v>
      </c>
      <c r="AM13" s="19">
        <f t="shared" si="35"/>
        <v>1183724425.8299999</v>
      </c>
      <c r="AN13" s="19">
        <f t="shared" si="35"/>
        <v>1196393790.1399999</v>
      </c>
      <c r="AO13" s="19">
        <f t="shared" si="35"/>
        <v>1210876750.48</v>
      </c>
      <c r="AP13" s="19">
        <f t="shared" ref="AP13:BA13" si="36">AP9+AP10+AP11</f>
        <v>1215772689.5999999</v>
      </c>
      <c r="AQ13" s="19">
        <f t="shared" si="36"/>
        <v>1228436262.4299998</v>
      </c>
      <c r="AR13" s="19">
        <f t="shared" si="36"/>
        <v>1230294241.5799997</v>
      </c>
      <c r="AS13" s="19">
        <f t="shared" si="36"/>
        <v>1222780091.98</v>
      </c>
      <c r="AT13" s="19">
        <f t="shared" si="36"/>
        <v>1222888045.9599998</v>
      </c>
      <c r="AU13" s="19">
        <f t="shared" si="36"/>
        <v>1182132264.8399997</v>
      </c>
      <c r="AV13" s="19">
        <f t="shared" si="36"/>
        <v>1167234153.5299997</v>
      </c>
      <c r="AW13" s="19">
        <f t="shared" si="36"/>
        <v>1165603490.8499999</v>
      </c>
      <c r="AX13" s="19">
        <f t="shared" si="36"/>
        <v>1165723492.25</v>
      </c>
      <c r="AY13" s="19">
        <f t="shared" si="36"/>
        <v>1156743700.0599999</v>
      </c>
      <c r="AZ13" s="19">
        <f t="shared" si="36"/>
        <v>1168789322.0699997</v>
      </c>
      <c r="BA13" s="19">
        <f t="shared" si="36"/>
        <v>1176498710.9147959</v>
      </c>
      <c r="BB13" s="19">
        <f t="shared" ref="BB13:BM13" si="37">BB9+BB10+BB11</f>
        <v>1184067837.9523821</v>
      </c>
      <c r="BC13" s="19">
        <f t="shared" si="37"/>
        <v>1195410713.824296</v>
      </c>
      <c r="BD13" s="19">
        <f t="shared" si="37"/>
        <v>1205658225.1143899</v>
      </c>
      <c r="BE13" s="19">
        <f t="shared" si="37"/>
        <v>1197154240.2978041</v>
      </c>
      <c r="BF13" s="19">
        <f t="shared" si="37"/>
        <v>1198556983.78687</v>
      </c>
      <c r="BG13" s="19">
        <f t="shared" si="37"/>
        <v>1200046717.4554739</v>
      </c>
      <c r="BH13" s="19">
        <f t="shared" si="37"/>
        <v>1184870809.8477778</v>
      </c>
      <c r="BI13" s="19">
        <f t="shared" si="37"/>
        <v>1182833694.3496499</v>
      </c>
      <c r="BJ13" s="19">
        <f t="shared" si="37"/>
        <v>1180454932.9733219</v>
      </c>
      <c r="BK13" s="19">
        <f t="shared" si="37"/>
        <v>1170264788.4844639</v>
      </c>
      <c r="BL13" s="19">
        <f t="shared" si="37"/>
        <v>1238822864.2455659</v>
      </c>
      <c r="BM13" s="19">
        <f t="shared" si="37"/>
        <v>1383053713.2592096</v>
      </c>
      <c r="BN13" s="19">
        <f t="shared" ref="BN13:BY13" si="38">BN9+BN10+BN11</f>
        <v>1391185495.0961876</v>
      </c>
      <c r="BO13" s="19">
        <f t="shared" si="38"/>
        <v>1404257371.8549199</v>
      </c>
      <c r="BP13" s="19">
        <f t="shared" si="38"/>
        <v>1409161159.6323156</v>
      </c>
      <c r="BQ13" s="19">
        <f t="shared" si="38"/>
        <v>1401063485.1022496</v>
      </c>
      <c r="BR13" s="19">
        <f t="shared" si="38"/>
        <v>1401862372.311862</v>
      </c>
      <c r="BS13" s="19">
        <f t="shared" si="38"/>
        <v>1401154384.6121278</v>
      </c>
      <c r="BT13" s="19">
        <f t="shared" si="38"/>
        <v>1384791953.1058321</v>
      </c>
      <c r="BU13" s="19">
        <f t="shared" si="38"/>
        <v>1381865769.92047</v>
      </c>
      <c r="BV13" s="19">
        <f t="shared" si="38"/>
        <v>1383131704.9383621</v>
      </c>
      <c r="BW13" s="19">
        <f t="shared" si="38"/>
        <v>1371907996.336452</v>
      </c>
      <c r="BX13" s="19">
        <f t="shared" si="38"/>
        <v>1383883058.6683822</v>
      </c>
      <c r="BY13" s="19">
        <f t="shared" si="38"/>
        <v>1401550526.0331502</v>
      </c>
      <c r="BZ13" s="19">
        <f t="shared" ref="BZ13:CK13" si="39">BZ9+BZ10+BZ11</f>
        <v>1508341948.1436567</v>
      </c>
      <c r="CA13" s="19">
        <f t="shared" si="39"/>
        <v>1524365279.3664408</v>
      </c>
      <c r="CB13" s="19">
        <f t="shared" si="39"/>
        <v>1512244145.7456868</v>
      </c>
      <c r="CC13" s="19">
        <f t="shared" si="39"/>
        <v>1503773292.5787449</v>
      </c>
      <c r="CD13" s="19">
        <f t="shared" si="39"/>
        <v>1503463094.2234628</v>
      </c>
      <c r="CE13" s="19">
        <f t="shared" si="39"/>
        <v>1501379083.5610993</v>
      </c>
      <c r="CF13" s="19">
        <f t="shared" si="39"/>
        <v>1483888574.540071</v>
      </c>
      <c r="CG13" s="19">
        <f t="shared" si="39"/>
        <v>1480764116.4795613</v>
      </c>
      <c r="CH13" s="19">
        <f t="shared" si="39"/>
        <v>1529558662.4394505</v>
      </c>
      <c r="CI13" s="19">
        <f t="shared" si="39"/>
        <v>1564109869.0247529</v>
      </c>
      <c r="CJ13" s="19">
        <f t="shared" si="39"/>
        <v>1577649354.4113708</v>
      </c>
      <c r="CK13" s="19">
        <f t="shared" si="39"/>
        <v>1522526987.5846786</v>
      </c>
      <c r="CL13" s="19">
        <f t="shared" si="29"/>
        <v>1512631348.1102679</v>
      </c>
    </row>
    <row r="14" spans="1:91" ht="13.5" thickTop="1" x14ac:dyDescent="0.2">
      <c r="A14" s="13">
        <f t="shared" si="7"/>
        <v>7</v>
      </c>
      <c r="B14" s="13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</row>
    <row r="15" spans="1:91" x14ac:dyDescent="0.2">
      <c r="A15" s="13">
        <f t="shared" si="7"/>
        <v>8</v>
      </c>
      <c r="B15" s="13"/>
      <c r="C15" s="14" t="s">
        <v>571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</row>
    <row r="16" spans="1:91" x14ac:dyDescent="0.2">
      <c r="A16" s="13">
        <f t="shared" si="7"/>
        <v>9</v>
      </c>
      <c r="B16" s="13"/>
      <c r="C16" t="s">
        <v>572</v>
      </c>
      <c r="E16" s="22">
        <v>0.52650859068565947</v>
      </c>
      <c r="F16" s="22">
        <f t="shared" ref="F16:AC16" si="40">+F9/F13</f>
        <v>0.46217159009448661</v>
      </c>
      <c r="G16" s="22">
        <f t="shared" si="40"/>
        <v>0.45536570494247164</v>
      </c>
      <c r="H16" s="22">
        <f t="shared" si="40"/>
        <v>0.47164781040623971</v>
      </c>
      <c r="I16" s="22">
        <f t="shared" si="40"/>
        <v>0.47585455353297818</v>
      </c>
      <c r="J16" s="22">
        <f t="shared" si="40"/>
        <v>0.4752647198529743</v>
      </c>
      <c r="K16" s="22">
        <f t="shared" si="40"/>
        <v>0.47609790603118046</v>
      </c>
      <c r="L16" s="22">
        <f t="shared" si="40"/>
        <v>0.48279537817309054</v>
      </c>
      <c r="M16" s="22">
        <f t="shared" si="40"/>
        <v>0.48365723757129614</v>
      </c>
      <c r="N16" s="22">
        <f t="shared" si="40"/>
        <v>0.4849030300755921</v>
      </c>
      <c r="O16" s="22">
        <f t="shared" si="40"/>
        <v>0.51238801918325727</v>
      </c>
      <c r="P16" s="22">
        <f t="shared" si="40"/>
        <v>0.50768440597668907</v>
      </c>
      <c r="Q16" s="22">
        <f t="shared" si="40"/>
        <v>0.50067020656005035</v>
      </c>
      <c r="R16" s="22">
        <f t="shared" si="40"/>
        <v>0.49868124957183035</v>
      </c>
      <c r="S16" s="22">
        <f t="shared" si="40"/>
        <v>0.4928928420667259</v>
      </c>
      <c r="T16" s="22">
        <f t="shared" si="40"/>
        <v>0.48920331959871471</v>
      </c>
      <c r="U16" s="22">
        <f t="shared" si="40"/>
        <v>0.49411777140124841</v>
      </c>
      <c r="V16" s="22">
        <f t="shared" si="40"/>
        <v>0.49170477782561806</v>
      </c>
      <c r="W16" s="22">
        <f t="shared" si="40"/>
        <v>0.49223906533582412</v>
      </c>
      <c r="X16" s="22">
        <f t="shared" si="40"/>
        <v>0.49860286782006946</v>
      </c>
      <c r="Y16" s="22">
        <f t="shared" si="40"/>
        <v>0.52051846103680943</v>
      </c>
      <c r="Z16" s="22">
        <f t="shared" si="40"/>
        <v>0.52128885386797208</v>
      </c>
      <c r="AA16" s="22">
        <f t="shared" si="40"/>
        <v>0.52550300032720321</v>
      </c>
      <c r="AB16" s="22">
        <f t="shared" si="40"/>
        <v>0.5200757716717257</v>
      </c>
      <c r="AC16" s="22">
        <f t="shared" si="40"/>
        <v>0.51107027544034</v>
      </c>
      <c r="AD16" s="22">
        <f t="shared" ref="AD16:AO16" si="41">+AD9/AD13</f>
        <v>0.50897820527845838</v>
      </c>
      <c r="AE16" s="22">
        <f t="shared" si="41"/>
        <v>0.50271152826825805</v>
      </c>
      <c r="AF16" s="22">
        <f t="shared" si="41"/>
        <v>0.49939367508498361</v>
      </c>
      <c r="AG16" s="22">
        <f t="shared" si="41"/>
        <v>0.50219836034257936</v>
      </c>
      <c r="AH16" s="22">
        <f t="shared" si="41"/>
        <v>0.50150443942898248</v>
      </c>
      <c r="AI16" s="22">
        <f t="shared" si="41"/>
        <v>0.50161533779640699</v>
      </c>
      <c r="AJ16" s="22">
        <f t="shared" si="41"/>
        <v>0.50786047182854011</v>
      </c>
      <c r="AK16" s="22">
        <f t="shared" si="41"/>
        <v>0.50817492936810216</v>
      </c>
      <c r="AL16" s="22">
        <f t="shared" si="41"/>
        <v>0.50433556491900899</v>
      </c>
      <c r="AM16" s="22">
        <f t="shared" si="41"/>
        <v>0.50831087613833936</v>
      </c>
      <c r="AN16" s="22">
        <f t="shared" si="41"/>
        <v>0.50292805342093105</v>
      </c>
      <c r="AO16" s="22">
        <f t="shared" si="41"/>
        <v>0.4969126707251435</v>
      </c>
      <c r="AP16" s="22">
        <f t="shared" ref="AP16:BA16" si="42">+AP9/AP13</f>
        <v>0.49491159420431191</v>
      </c>
      <c r="AQ16" s="22">
        <f t="shared" si="42"/>
        <v>0.4898097023037748</v>
      </c>
      <c r="AR16" s="22">
        <f t="shared" si="42"/>
        <v>0.4890699961557729</v>
      </c>
      <c r="AS16" s="22">
        <f t="shared" si="42"/>
        <v>0.49207539765035813</v>
      </c>
      <c r="AT16" s="22">
        <f t="shared" si="42"/>
        <v>0.49203195827108559</v>
      </c>
      <c r="AU16" s="22">
        <f t="shared" si="42"/>
        <v>0.47515833609027286</v>
      </c>
      <c r="AV16" s="22">
        <f t="shared" si="42"/>
        <v>0.48122306762639072</v>
      </c>
      <c r="AW16" s="22">
        <f t="shared" si="42"/>
        <v>0.48189629184311056</v>
      </c>
      <c r="AX16" s="22">
        <f t="shared" si="42"/>
        <v>0.48184668468492897</v>
      </c>
      <c r="AY16" s="22">
        <f t="shared" si="42"/>
        <v>0.48558725668517994</v>
      </c>
      <c r="AZ16" s="22">
        <f t="shared" si="42"/>
        <v>0.48058276148963597</v>
      </c>
      <c r="BA16" s="22">
        <f t="shared" si="42"/>
        <v>0.47743358729500496</v>
      </c>
      <c r="BB16" s="22">
        <f t="shared" ref="BB16:BL16" si="43">+BB9/BB13</f>
        <v>0.47438160382039618</v>
      </c>
      <c r="BC16" s="22">
        <f t="shared" si="43"/>
        <v>0.46988034614734081</v>
      </c>
      <c r="BD16" s="22">
        <f t="shared" si="43"/>
        <v>0.46588659066022403</v>
      </c>
      <c r="BE16" s="22">
        <f t="shared" si="43"/>
        <v>0.46919601592880089</v>
      </c>
      <c r="BF16" s="22">
        <f t="shared" si="43"/>
        <v>0.46864688754746991</v>
      </c>
      <c r="BG16" s="22">
        <f t="shared" si="43"/>
        <v>0.46806511099084869</v>
      </c>
      <c r="BH16" s="22">
        <f t="shared" si="43"/>
        <v>0.4740601214339667</v>
      </c>
      <c r="BI16" s="22">
        <f t="shared" si="43"/>
        <v>0.47487656352978347</v>
      </c>
      <c r="BJ16" s="22">
        <f t="shared" si="43"/>
        <v>0.47583349801012209</v>
      </c>
      <c r="BK16" s="22">
        <f t="shared" si="43"/>
        <v>0.47997684415287095</v>
      </c>
      <c r="BL16" s="22">
        <f t="shared" si="43"/>
        <v>0.45341429853417436</v>
      </c>
      <c r="BM16" s="22">
        <f t="shared" ref="BM16:BY16" si="44">+BM9/BM13</f>
        <v>0.49651000059988259</v>
      </c>
      <c r="BN16" s="22">
        <f t="shared" si="44"/>
        <v>0.49360779164285423</v>
      </c>
      <c r="BO16" s="22">
        <f t="shared" si="44"/>
        <v>0.48901292153654152</v>
      </c>
      <c r="BP16" s="22">
        <f t="shared" si="44"/>
        <v>0.48731118886300889</v>
      </c>
      <c r="BQ16" s="22">
        <f t="shared" si="44"/>
        <v>0.49012768322192385</v>
      </c>
      <c r="BR16" s="22">
        <f t="shared" si="44"/>
        <v>0.48984837139721366</v>
      </c>
      <c r="BS16" s="22">
        <f t="shared" si="44"/>
        <v>0.49009588632168793</v>
      </c>
      <c r="BT16" s="22">
        <f t="shared" si="44"/>
        <v>0.49588676368306372</v>
      </c>
      <c r="BU16" s="22">
        <f t="shared" si="44"/>
        <v>0.4969368334809548</v>
      </c>
      <c r="BV16" s="22">
        <f t="shared" si="44"/>
        <v>0.49648200352012184</v>
      </c>
      <c r="BW16" s="22">
        <f t="shared" si="44"/>
        <v>0.50054376957767288</v>
      </c>
      <c r="BX16" s="22">
        <f t="shared" si="44"/>
        <v>0.49621244779220386</v>
      </c>
      <c r="BY16" s="22">
        <f t="shared" si="44"/>
        <v>0.48995736310954646</v>
      </c>
      <c r="BZ16" s="22">
        <f t="shared" ref="BZ16:CK16" si="45">+BZ9/BZ13</f>
        <v>0.52156608186108311</v>
      </c>
      <c r="CA16" s="22">
        <f t="shared" si="45"/>
        <v>0.51608365176552007</v>
      </c>
      <c r="CB16" s="22">
        <f t="shared" si="45"/>
        <v>0.50567231630639031</v>
      </c>
      <c r="CC16" s="22">
        <f t="shared" si="45"/>
        <v>0.50852080148906931</v>
      </c>
      <c r="CD16" s="22">
        <f t="shared" si="45"/>
        <v>0.5086257208029219</v>
      </c>
      <c r="CE16" s="22">
        <f t="shared" si="45"/>
        <v>0.50933172599302445</v>
      </c>
      <c r="CF16" s="22">
        <f t="shared" si="45"/>
        <v>0.51533518966342706</v>
      </c>
      <c r="CG16" s="22">
        <f t="shared" si="45"/>
        <v>0.51642256284413079</v>
      </c>
      <c r="CH16" s="22">
        <f t="shared" si="45"/>
        <v>0.53263730251486896</v>
      </c>
      <c r="CI16" s="22">
        <f t="shared" si="45"/>
        <v>0.52087133783509609</v>
      </c>
      <c r="CJ16" s="22">
        <f t="shared" si="45"/>
        <v>0.51640118745142127</v>
      </c>
      <c r="CK16" s="22">
        <f t="shared" si="45"/>
        <v>0.48583703673683482</v>
      </c>
      <c r="CL16" s="22">
        <f t="shared" si="29"/>
        <v>0.51328042320417866</v>
      </c>
    </row>
    <row r="17" spans="1:91" x14ac:dyDescent="0.2">
      <c r="A17" s="13">
        <f t="shared" si="7"/>
        <v>10</v>
      </c>
      <c r="B17" s="13"/>
      <c r="C17" t="s">
        <v>568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2"/>
    </row>
    <row r="18" spans="1:91" x14ac:dyDescent="0.2">
      <c r="A18" s="13">
        <f t="shared" si="7"/>
        <v>11</v>
      </c>
      <c r="B18" s="13"/>
      <c r="C18" t="s">
        <v>573</v>
      </c>
      <c r="E18" s="22">
        <v>0.47349140931434053</v>
      </c>
      <c r="F18" s="22">
        <f t="shared" ref="F18:AC18" si="46">+F11/F13</f>
        <v>0.53782840990551339</v>
      </c>
      <c r="G18" s="22">
        <f t="shared" si="46"/>
        <v>0.54463429505752836</v>
      </c>
      <c r="H18" s="22">
        <f t="shared" si="46"/>
        <v>0.52835218959376029</v>
      </c>
      <c r="I18" s="22">
        <f t="shared" si="46"/>
        <v>0.52414544646702188</v>
      </c>
      <c r="J18" s="22">
        <f t="shared" si="46"/>
        <v>0.52473528014702564</v>
      </c>
      <c r="K18" s="22">
        <f t="shared" si="46"/>
        <v>0.52390209396881959</v>
      </c>
      <c r="L18" s="22">
        <f t="shared" si="46"/>
        <v>0.51720462182690952</v>
      </c>
      <c r="M18" s="22">
        <f t="shared" si="46"/>
        <v>0.51634276242870381</v>
      </c>
      <c r="N18" s="22">
        <f t="shared" si="46"/>
        <v>0.5150969699244079</v>
      </c>
      <c r="O18" s="22">
        <f t="shared" si="46"/>
        <v>0.48761198081674273</v>
      </c>
      <c r="P18" s="22">
        <f t="shared" si="46"/>
        <v>0.4923155940233111</v>
      </c>
      <c r="Q18" s="22">
        <f t="shared" si="46"/>
        <v>0.49932979343994977</v>
      </c>
      <c r="R18" s="22">
        <f t="shared" si="46"/>
        <v>0.50131875042816954</v>
      </c>
      <c r="S18" s="22">
        <f t="shared" si="46"/>
        <v>0.50710715793327399</v>
      </c>
      <c r="T18" s="22">
        <f t="shared" si="46"/>
        <v>0.51079668040128523</v>
      </c>
      <c r="U18" s="22">
        <f t="shared" si="46"/>
        <v>0.50588222859875154</v>
      </c>
      <c r="V18" s="22">
        <f t="shared" si="46"/>
        <v>0.50829522217438183</v>
      </c>
      <c r="W18" s="22">
        <f t="shared" si="46"/>
        <v>0.50776093466417604</v>
      </c>
      <c r="X18" s="22">
        <f t="shared" si="46"/>
        <v>0.50139713217993065</v>
      </c>
      <c r="Y18" s="22">
        <f t="shared" si="46"/>
        <v>0.47948153896319062</v>
      </c>
      <c r="Z18" s="22">
        <f t="shared" si="46"/>
        <v>0.47871114613202786</v>
      </c>
      <c r="AA18" s="22">
        <f t="shared" si="46"/>
        <v>0.47449699967279668</v>
      </c>
      <c r="AB18" s="22">
        <f t="shared" si="46"/>
        <v>0.47992422832827442</v>
      </c>
      <c r="AC18" s="22">
        <f t="shared" si="46"/>
        <v>0.48892972455966011</v>
      </c>
      <c r="AD18" s="22">
        <f t="shared" ref="AD18:AO18" si="47">+AD11/AD13</f>
        <v>0.49102179472154156</v>
      </c>
      <c r="AE18" s="22">
        <f t="shared" si="47"/>
        <v>0.49728847173174207</v>
      </c>
      <c r="AF18" s="22">
        <f t="shared" si="47"/>
        <v>0.50060632491501655</v>
      </c>
      <c r="AG18" s="22">
        <f t="shared" si="47"/>
        <v>0.49780163965742069</v>
      </c>
      <c r="AH18" s="22">
        <f t="shared" si="47"/>
        <v>0.49849556057101752</v>
      </c>
      <c r="AI18" s="22">
        <f t="shared" si="47"/>
        <v>0.49838466220359295</v>
      </c>
      <c r="AJ18" s="22">
        <f t="shared" si="47"/>
        <v>0.49213952817145989</v>
      </c>
      <c r="AK18" s="22">
        <f t="shared" si="47"/>
        <v>0.49182507063189784</v>
      </c>
      <c r="AL18" s="22">
        <f t="shared" si="47"/>
        <v>0.49566443508099106</v>
      </c>
      <c r="AM18" s="22">
        <f t="shared" si="47"/>
        <v>0.49168912386166069</v>
      </c>
      <c r="AN18" s="22">
        <f t="shared" si="47"/>
        <v>0.49707194657906895</v>
      </c>
      <c r="AO18" s="22">
        <f t="shared" si="47"/>
        <v>0.50308732927485644</v>
      </c>
      <c r="AP18" s="22">
        <f t="shared" ref="AP18:BA18" si="48">+AP11/AP13</f>
        <v>0.50508840579568814</v>
      </c>
      <c r="AQ18" s="22">
        <f t="shared" si="48"/>
        <v>0.51019029769622515</v>
      </c>
      <c r="AR18" s="22">
        <f t="shared" si="48"/>
        <v>0.51093000384422704</v>
      </c>
      <c r="AS18" s="22">
        <f t="shared" si="48"/>
        <v>0.50792460234964187</v>
      </c>
      <c r="AT18" s="22">
        <f t="shared" si="48"/>
        <v>0.50796804172891441</v>
      </c>
      <c r="AU18" s="22">
        <f t="shared" si="48"/>
        <v>0.5248416639097272</v>
      </c>
      <c r="AV18" s="22">
        <f t="shared" si="48"/>
        <v>0.51877693237360933</v>
      </c>
      <c r="AW18" s="22">
        <f t="shared" si="48"/>
        <v>0.51810370815688933</v>
      </c>
      <c r="AX18" s="22">
        <f t="shared" si="48"/>
        <v>0.51815331531507092</v>
      </c>
      <c r="AY18" s="22">
        <f t="shared" si="48"/>
        <v>0.51441274331482012</v>
      </c>
      <c r="AZ18" s="22">
        <f t="shared" si="48"/>
        <v>0.51941723851036414</v>
      </c>
      <c r="BA18" s="22">
        <f t="shared" si="48"/>
        <v>0.52256641270499504</v>
      </c>
      <c r="BB18" s="22">
        <f t="shared" ref="BB18:BL18" si="49">+BB11/BB13</f>
        <v>0.52561839617960382</v>
      </c>
      <c r="BC18" s="22">
        <f t="shared" si="49"/>
        <v>0.53011965385265902</v>
      </c>
      <c r="BD18" s="22">
        <f t="shared" si="49"/>
        <v>0.53411340933977602</v>
      </c>
      <c r="BE18" s="22">
        <f t="shared" si="49"/>
        <v>0.53080398407119911</v>
      </c>
      <c r="BF18" s="22">
        <f t="shared" si="49"/>
        <v>0.53135311245253003</v>
      </c>
      <c r="BG18" s="22">
        <f t="shared" si="49"/>
        <v>0.53193488900915142</v>
      </c>
      <c r="BH18" s="22">
        <f t="shared" si="49"/>
        <v>0.52593987856603341</v>
      </c>
      <c r="BI18" s="22">
        <f t="shared" si="49"/>
        <v>0.52512343647021664</v>
      </c>
      <c r="BJ18" s="22">
        <f t="shared" si="49"/>
        <v>0.52416650198987791</v>
      </c>
      <c r="BK18" s="22">
        <f t="shared" si="49"/>
        <v>0.5200231558471291</v>
      </c>
      <c r="BL18" s="22">
        <f t="shared" si="49"/>
        <v>0.54658570146582575</v>
      </c>
      <c r="BM18" s="22">
        <f t="shared" ref="BM18:BY18" si="50">+BM11/BM13</f>
        <v>0.50348999940011752</v>
      </c>
      <c r="BN18" s="22">
        <f t="shared" si="50"/>
        <v>0.50639220835714582</v>
      </c>
      <c r="BO18" s="22">
        <f t="shared" si="50"/>
        <v>0.51098707846345837</v>
      </c>
      <c r="BP18" s="22">
        <f t="shared" si="50"/>
        <v>0.51268881113699116</v>
      </c>
      <c r="BQ18" s="22">
        <f t="shared" si="50"/>
        <v>0.50987231677807621</v>
      </c>
      <c r="BR18" s="22">
        <f t="shared" si="50"/>
        <v>0.51015162860278629</v>
      </c>
      <c r="BS18" s="22">
        <f t="shared" si="50"/>
        <v>0.50990411367831212</v>
      </c>
      <c r="BT18" s="22">
        <f t="shared" si="50"/>
        <v>0.50411323631693616</v>
      </c>
      <c r="BU18" s="22">
        <f t="shared" si="50"/>
        <v>0.50306316651904515</v>
      </c>
      <c r="BV18" s="22">
        <f t="shared" si="50"/>
        <v>0.50351799647987805</v>
      </c>
      <c r="BW18" s="22">
        <f t="shared" si="50"/>
        <v>0.49945623042232706</v>
      </c>
      <c r="BX18" s="22">
        <f t="shared" si="50"/>
        <v>0.50378755220779603</v>
      </c>
      <c r="BY18" s="22">
        <f t="shared" si="50"/>
        <v>0.51004263689045348</v>
      </c>
      <c r="BZ18" s="22">
        <f t="shared" ref="BZ18:CK18" si="51">+BZ11/BZ13</f>
        <v>0.478433918138917</v>
      </c>
      <c r="CA18" s="22">
        <f t="shared" si="51"/>
        <v>0.48391634823447999</v>
      </c>
      <c r="CB18" s="22">
        <f t="shared" si="51"/>
        <v>0.49432768369360963</v>
      </c>
      <c r="CC18" s="22">
        <f t="shared" si="51"/>
        <v>0.49147919851093064</v>
      </c>
      <c r="CD18" s="22">
        <f t="shared" si="51"/>
        <v>0.49137427919707816</v>
      </c>
      <c r="CE18" s="22">
        <f t="shared" si="51"/>
        <v>0.49066827400697555</v>
      </c>
      <c r="CF18" s="22">
        <f t="shared" si="51"/>
        <v>0.48466481033657283</v>
      </c>
      <c r="CG18" s="22">
        <f t="shared" si="51"/>
        <v>0.48357743715586915</v>
      </c>
      <c r="CH18" s="22">
        <f t="shared" si="51"/>
        <v>0.46736269748513098</v>
      </c>
      <c r="CI18" s="22">
        <f t="shared" si="51"/>
        <v>0.47912866216490385</v>
      </c>
      <c r="CJ18" s="22">
        <f t="shared" si="51"/>
        <v>0.48359881254857884</v>
      </c>
      <c r="CK18" s="22">
        <f t="shared" si="51"/>
        <v>0.51416296326316524</v>
      </c>
      <c r="CL18" s="22">
        <f t="shared" si="29"/>
        <v>0.48671957679582128</v>
      </c>
    </row>
    <row r="19" spans="1:91" ht="13.5" thickBot="1" x14ac:dyDescent="0.25">
      <c r="A19" s="13">
        <f t="shared" si="7"/>
        <v>12</v>
      </c>
      <c r="B19" s="13"/>
      <c r="E19" s="24">
        <v>1</v>
      </c>
      <c r="F19" s="24">
        <f t="shared" ref="F19:J19" si="52">SUM(F16:F18)</f>
        <v>1</v>
      </c>
      <c r="G19" s="24">
        <f t="shared" si="52"/>
        <v>1</v>
      </c>
      <c r="H19" s="24">
        <f t="shared" si="52"/>
        <v>1</v>
      </c>
      <c r="I19" s="24">
        <f t="shared" si="52"/>
        <v>1</v>
      </c>
      <c r="J19" s="24">
        <f t="shared" si="52"/>
        <v>1</v>
      </c>
      <c r="K19" s="24">
        <f t="shared" ref="K19:M19" si="53">SUM(K16:K18)</f>
        <v>1</v>
      </c>
      <c r="L19" s="24">
        <f t="shared" si="53"/>
        <v>1</v>
      </c>
      <c r="M19" s="24">
        <f t="shared" si="53"/>
        <v>1</v>
      </c>
      <c r="N19" s="24">
        <f t="shared" ref="N19:P19" si="54">SUM(N16:N18)</f>
        <v>1</v>
      </c>
      <c r="O19" s="24">
        <f t="shared" si="54"/>
        <v>1</v>
      </c>
      <c r="P19" s="24">
        <f t="shared" si="54"/>
        <v>1.0000000000000002</v>
      </c>
      <c r="Q19" s="24">
        <f t="shared" ref="Q19:R19" si="55">SUM(Q16:Q18)</f>
        <v>1</v>
      </c>
      <c r="R19" s="24">
        <f t="shared" si="55"/>
        <v>0.99999999999999989</v>
      </c>
      <c r="S19" s="24">
        <f t="shared" ref="S19:T19" si="56">SUM(S16:S18)</f>
        <v>0.99999999999999989</v>
      </c>
      <c r="T19" s="24">
        <f t="shared" si="56"/>
        <v>1</v>
      </c>
      <c r="U19" s="24">
        <f t="shared" ref="U19:AC19" si="57">SUM(U16:U18)</f>
        <v>1</v>
      </c>
      <c r="V19" s="24">
        <f t="shared" si="57"/>
        <v>0.99999999999999989</v>
      </c>
      <c r="W19" s="24">
        <f t="shared" si="57"/>
        <v>1.0000000000000002</v>
      </c>
      <c r="X19" s="24">
        <f t="shared" si="57"/>
        <v>1</v>
      </c>
      <c r="Y19" s="24">
        <f t="shared" si="57"/>
        <v>1</v>
      </c>
      <c r="Z19" s="24">
        <f t="shared" si="57"/>
        <v>1</v>
      </c>
      <c r="AA19" s="24">
        <f t="shared" si="57"/>
        <v>0.99999999999999989</v>
      </c>
      <c r="AB19" s="24">
        <f t="shared" si="57"/>
        <v>1</v>
      </c>
      <c r="AC19" s="24">
        <f t="shared" si="57"/>
        <v>1</v>
      </c>
      <c r="AD19" s="24">
        <f t="shared" ref="AD19:AO19" si="58">SUM(AD16:AD18)</f>
        <v>1</v>
      </c>
      <c r="AE19" s="24">
        <f t="shared" si="58"/>
        <v>1</v>
      </c>
      <c r="AF19" s="24">
        <f t="shared" si="58"/>
        <v>1.0000000000000002</v>
      </c>
      <c r="AG19" s="24">
        <f t="shared" si="58"/>
        <v>1</v>
      </c>
      <c r="AH19" s="24">
        <f t="shared" si="58"/>
        <v>1</v>
      </c>
      <c r="AI19" s="24">
        <f t="shared" si="58"/>
        <v>1</v>
      </c>
      <c r="AJ19" s="24">
        <f t="shared" si="58"/>
        <v>1</v>
      </c>
      <c r="AK19" s="24">
        <f t="shared" si="58"/>
        <v>1</v>
      </c>
      <c r="AL19" s="24">
        <f t="shared" si="58"/>
        <v>1</v>
      </c>
      <c r="AM19" s="24">
        <f t="shared" si="58"/>
        <v>1</v>
      </c>
      <c r="AN19" s="24">
        <f t="shared" si="58"/>
        <v>1</v>
      </c>
      <c r="AO19" s="24">
        <f t="shared" si="58"/>
        <v>1</v>
      </c>
      <c r="AP19" s="24">
        <f t="shared" ref="AP19:BA19" si="59">SUM(AP16:AP18)</f>
        <v>1</v>
      </c>
      <c r="AQ19" s="24">
        <f t="shared" si="59"/>
        <v>1</v>
      </c>
      <c r="AR19" s="24">
        <f t="shared" si="59"/>
        <v>1</v>
      </c>
      <c r="AS19" s="24">
        <f t="shared" si="59"/>
        <v>1</v>
      </c>
      <c r="AT19" s="24">
        <f t="shared" si="59"/>
        <v>1</v>
      </c>
      <c r="AU19" s="24">
        <f t="shared" si="59"/>
        <v>1</v>
      </c>
      <c r="AV19" s="24">
        <f t="shared" si="59"/>
        <v>1</v>
      </c>
      <c r="AW19" s="24">
        <f t="shared" si="59"/>
        <v>0.99999999999999989</v>
      </c>
      <c r="AX19" s="24">
        <f t="shared" si="59"/>
        <v>0.99999999999999989</v>
      </c>
      <c r="AY19" s="24">
        <f t="shared" si="59"/>
        <v>1</v>
      </c>
      <c r="AZ19" s="24">
        <f t="shared" si="59"/>
        <v>1</v>
      </c>
      <c r="BA19" s="24">
        <f t="shared" si="59"/>
        <v>1</v>
      </c>
      <c r="BB19" s="24">
        <f t="shared" ref="BB19:BY19" si="60">SUM(BB16:BB18)</f>
        <v>1</v>
      </c>
      <c r="BC19" s="24">
        <f t="shared" si="60"/>
        <v>0.99999999999999978</v>
      </c>
      <c r="BD19" s="24">
        <f t="shared" si="60"/>
        <v>1</v>
      </c>
      <c r="BE19" s="24">
        <f t="shared" si="60"/>
        <v>1</v>
      </c>
      <c r="BF19" s="24">
        <f t="shared" si="60"/>
        <v>1</v>
      </c>
      <c r="BG19" s="24">
        <f t="shared" si="60"/>
        <v>1</v>
      </c>
      <c r="BH19" s="24">
        <f t="shared" si="60"/>
        <v>1</v>
      </c>
      <c r="BI19" s="24">
        <f t="shared" si="60"/>
        <v>1</v>
      </c>
      <c r="BJ19" s="24">
        <f t="shared" si="60"/>
        <v>1</v>
      </c>
      <c r="BK19" s="24">
        <f t="shared" si="60"/>
        <v>1</v>
      </c>
      <c r="BL19" s="24">
        <f t="shared" si="60"/>
        <v>1</v>
      </c>
      <c r="BM19" s="24">
        <f t="shared" si="60"/>
        <v>1</v>
      </c>
      <c r="BN19" s="24">
        <f t="shared" si="60"/>
        <v>1</v>
      </c>
      <c r="BO19" s="24">
        <f t="shared" si="60"/>
        <v>0.99999999999999989</v>
      </c>
      <c r="BP19" s="24">
        <f t="shared" si="60"/>
        <v>1</v>
      </c>
      <c r="BQ19" s="24">
        <f t="shared" si="60"/>
        <v>1</v>
      </c>
      <c r="BR19" s="24">
        <f t="shared" si="60"/>
        <v>1</v>
      </c>
      <c r="BS19" s="24">
        <f t="shared" si="60"/>
        <v>1</v>
      </c>
      <c r="BT19" s="24">
        <f t="shared" si="60"/>
        <v>0.99999999999999989</v>
      </c>
      <c r="BU19" s="24">
        <f t="shared" si="60"/>
        <v>1</v>
      </c>
      <c r="BV19" s="24">
        <f t="shared" si="60"/>
        <v>0.99999999999999989</v>
      </c>
      <c r="BW19" s="24">
        <f t="shared" si="60"/>
        <v>1</v>
      </c>
      <c r="BX19" s="24">
        <f t="shared" si="60"/>
        <v>0.99999999999999989</v>
      </c>
      <c r="BY19" s="24">
        <f t="shared" si="60"/>
        <v>1</v>
      </c>
      <c r="BZ19" s="24">
        <f t="shared" ref="BZ19:CK19" si="61">SUM(BZ16:BZ18)</f>
        <v>1</v>
      </c>
      <c r="CA19" s="24">
        <f t="shared" si="61"/>
        <v>1</v>
      </c>
      <c r="CB19" s="24">
        <f t="shared" si="61"/>
        <v>1</v>
      </c>
      <c r="CC19" s="24">
        <f t="shared" si="61"/>
        <v>1</v>
      </c>
      <c r="CD19" s="24">
        <f t="shared" si="61"/>
        <v>1</v>
      </c>
      <c r="CE19" s="24">
        <f t="shared" si="61"/>
        <v>1</v>
      </c>
      <c r="CF19" s="24">
        <f t="shared" si="61"/>
        <v>0.99999999999999989</v>
      </c>
      <c r="CG19" s="24">
        <f t="shared" si="61"/>
        <v>1</v>
      </c>
      <c r="CH19" s="24">
        <f t="shared" si="61"/>
        <v>1</v>
      </c>
      <c r="CI19" s="24">
        <f t="shared" si="61"/>
        <v>1</v>
      </c>
      <c r="CJ19" s="24">
        <f t="shared" si="61"/>
        <v>1</v>
      </c>
      <c r="CK19" s="24">
        <f t="shared" si="61"/>
        <v>1</v>
      </c>
      <c r="CL19" s="24">
        <f t="shared" si="29"/>
        <v>1</v>
      </c>
    </row>
    <row r="20" spans="1:91" ht="13.5" thickTop="1" x14ac:dyDescent="0.2">
      <c r="A20" s="13">
        <f t="shared" si="7"/>
        <v>13</v>
      </c>
      <c r="B20" s="13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</row>
    <row r="21" spans="1:91" x14ac:dyDescent="0.2">
      <c r="A21" s="13">
        <f t="shared" si="7"/>
        <v>14</v>
      </c>
      <c r="B21" s="13"/>
      <c r="C21" s="14" t="s">
        <v>574</v>
      </c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</row>
    <row r="22" spans="1:91" x14ac:dyDescent="0.2">
      <c r="A22" s="13">
        <f t="shared" si="7"/>
        <v>15</v>
      </c>
      <c r="B22" s="13"/>
      <c r="C22" t="s">
        <v>572</v>
      </c>
      <c r="E22" s="34">
        <v>6.3839999999999994E-2</v>
      </c>
      <c r="F22" s="34">
        <f>+E22</f>
        <v>6.3839999999999994E-2</v>
      </c>
      <c r="G22" s="34">
        <f>+F22</f>
        <v>6.3839999999999994E-2</v>
      </c>
      <c r="H22" s="34">
        <v>6.3259999999999997E-2</v>
      </c>
      <c r="I22" s="34">
        <v>6.3259999999999997E-2</v>
      </c>
      <c r="J22" s="34">
        <v>6.3259999999999997E-2</v>
      </c>
      <c r="K22" s="34">
        <v>6.3259999999999997E-2</v>
      </c>
      <c r="L22" s="34">
        <v>6.3259999999999997E-2</v>
      </c>
      <c r="M22" s="34">
        <v>6.3259999999999997E-2</v>
      </c>
      <c r="N22" s="34">
        <v>6.3259999999999997E-2</v>
      </c>
      <c r="O22" s="34">
        <v>6.1530000000000001E-2</v>
      </c>
      <c r="P22" s="34">
        <v>6.1519999999999998E-2</v>
      </c>
      <c r="Q22" s="34">
        <f>+P22</f>
        <v>6.1519999999999998E-2</v>
      </c>
      <c r="R22" s="34">
        <f>+Q22</f>
        <v>6.1519999999999998E-2</v>
      </c>
      <c r="S22" s="34">
        <f>+R22</f>
        <v>6.1519999999999998E-2</v>
      </c>
      <c r="T22" s="34">
        <f>+S22</f>
        <v>6.1519999999999998E-2</v>
      </c>
      <c r="U22" s="34">
        <f>+T22</f>
        <v>6.1519999999999998E-2</v>
      </c>
      <c r="V22" s="34">
        <f t="shared" ref="V22:X22" si="62">+U22</f>
        <v>6.1519999999999998E-2</v>
      </c>
      <c r="W22" s="34">
        <f t="shared" si="62"/>
        <v>6.1519999999999998E-2</v>
      </c>
      <c r="X22" s="34">
        <f t="shared" si="62"/>
        <v>6.1519999999999998E-2</v>
      </c>
      <c r="Y22" s="34">
        <v>5.978E-2</v>
      </c>
      <c r="Z22" s="34">
        <f t="shared" ref="Z22:AA22" si="63">+Y22</f>
        <v>5.978E-2</v>
      </c>
      <c r="AA22" s="34">
        <f t="shared" si="63"/>
        <v>5.978E-2</v>
      </c>
      <c r="AB22" s="34">
        <v>5.9769999999999997E-2</v>
      </c>
      <c r="AC22" s="34">
        <v>5.9769999999999997E-2</v>
      </c>
      <c r="AD22" s="34">
        <v>5.9769999999999997E-2</v>
      </c>
      <c r="AE22" s="34">
        <v>5.9769999999999997E-2</v>
      </c>
      <c r="AF22" s="34">
        <v>5.9769999999999997E-2</v>
      </c>
      <c r="AG22" s="34">
        <v>5.9769999999999997E-2</v>
      </c>
      <c r="AH22" s="34">
        <v>5.9769999999999997E-2</v>
      </c>
      <c r="AI22" s="34">
        <v>5.9769999999999997E-2</v>
      </c>
      <c r="AJ22" s="34">
        <v>6.1179999999999998E-2</v>
      </c>
      <c r="AK22" s="34">
        <v>6.1179999999999998E-2</v>
      </c>
      <c r="AL22" s="34">
        <v>6.0690000000000001E-2</v>
      </c>
      <c r="AM22" s="34">
        <f t="shared" ref="AM22:AO22" si="64">+AL22</f>
        <v>6.0690000000000001E-2</v>
      </c>
      <c r="AN22" s="34">
        <f t="shared" si="64"/>
        <v>6.0690000000000001E-2</v>
      </c>
      <c r="AO22" s="34">
        <f t="shared" si="64"/>
        <v>6.0690000000000001E-2</v>
      </c>
      <c r="AP22" s="34">
        <v>6.0690000000000001E-2</v>
      </c>
      <c r="AQ22" s="34">
        <v>6.0690000000000001E-2</v>
      </c>
      <c r="AR22" s="34">
        <v>6.0690000000000001E-2</v>
      </c>
      <c r="AS22" s="34">
        <v>6.0690000000000001E-2</v>
      </c>
      <c r="AT22" s="34">
        <v>6.0690000000000001E-2</v>
      </c>
      <c r="AU22" s="34">
        <v>6.1519999999999998E-2</v>
      </c>
      <c r="AV22" s="34">
        <v>6.1519999999999998E-2</v>
      </c>
      <c r="AW22" s="34">
        <v>6.1519999999999998E-2</v>
      </c>
      <c r="AX22" s="34">
        <v>6.1519999999999998E-2</v>
      </c>
      <c r="AY22" s="34">
        <v>6.1519999999999998E-2</v>
      </c>
      <c r="AZ22" s="34">
        <v>6.1519999999999998E-2</v>
      </c>
      <c r="BA22" s="34">
        <v>6.1519999999999998E-2</v>
      </c>
      <c r="BB22" s="34">
        <v>6.1519999999999998E-2</v>
      </c>
      <c r="BC22" s="34">
        <v>6.1519999999999998E-2</v>
      </c>
      <c r="BD22" s="34">
        <v>6.1519999999999998E-2</v>
      </c>
      <c r="BE22" s="34">
        <v>6.1519999999999998E-2</v>
      </c>
      <c r="BF22" s="34">
        <v>6.1519999999999998E-2</v>
      </c>
      <c r="BG22" s="34">
        <v>6.1519999999999998E-2</v>
      </c>
      <c r="BH22" s="34">
        <v>6.1519999999999998E-2</v>
      </c>
      <c r="BI22" s="34">
        <v>6.1519999999999998E-2</v>
      </c>
      <c r="BJ22" s="34">
        <v>6.1519999999999998E-2</v>
      </c>
      <c r="BK22" s="34">
        <v>6.1519999999999998E-2</v>
      </c>
      <c r="BL22" s="34">
        <v>6.1519999999999998E-2</v>
      </c>
      <c r="BM22" s="34">
        <v>5.5109999999999999E-2</v>
      </c>
      <c r="BN22" s="34">
        <v>5.5109999999999999E-2</v>
      </c>
      <c r="BO22" s="34">
        <v>5.5109999999999999E-2</v>
      </c>
      <c r="BP22" s="34">
        <v>5.5109999999999999E-2</v>
      </c>
      <c r="BQ22" s="34">
        <v>5.5109999999999999E-2</v>
      </c>
      <c r="BR22" s="34">
        <v>5.5109999999999999E-2</v>
      </c>
      <c r="BS22" s="34">
        <v>5.5109999999999999E-2</v>
      </c>
      <c r="BT22" s="34">
        <v>5.5109999999999999E-2</v>
      </c>
      <c r="BU22" s="34">
        <v>5.4190000000000002E-2</v>
      </c>
      <c r="BV22" s="34">
        <v>5.1839999999999997E-2</v>
      </c>
      <c r="BW22" s="34">
        <v>5.1839999999999997E-2</v>
      </c>
      <c r="BX22" s="34">
        <v>5.1839999999999997E-2</v>
      </c>
      <c r="BY22" s="34">
        <v>5.1839999999999997E-2</v>
      </c>
      <c r="BZ22" s="34">
        <v>5.1830000000000001E-2</v>
      </c>
      <c r="CA22" s="34">
        <v>5.1830000000000001E-2</v>
      </c>
      <c r="CB22" s="34">
        <v>5.126E-2</v>
      </c>
      <c r="CC22" s="34">
        <v>5.126E-2</v>
      </c>
      <c r="CD22" s="34">
        <v>5.126E-2</v>
      </c>
      <c r="CE22" s="34">
        <v>5.126E-2</v>
      </c>
      <c r="CF22" s="34">
        <v>5.126E-2</v>
      </c>
      <c r="CG22" s="34">
        <v>5.126E-2</v>
      </c>
      <c r="CH22" s="34">
        <v>5.0659999999999997E-2</v>
      </c>
      <c r="CI22" s="34">
        <v>5.0659999999999997E-2</v>
      </c>
      <c r="CJ22" s="34">
        <v>5.0659999999999997E-2</v>
      </c>
      <c r="CK22" s="34">
        <v>5.3789999999999998E-2</v>
      </c>
      <c r="CL22" s="93">
        <f t="shared" si="29"/>
        <v>5.1334583333333322E-2</v>
      </c>
      <c r="CM22" s="75"/>
    </row>
    <row r="23" spans="1:91" x14ac:dyDescent="0.2">
      <c r="A23" s="13">
        <f t="shared" si="7"/>
        <v>16</v>
      </c>
      <c r="B23" s="13"/>
      <c r="C23" t="s">
        <v>568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26"/>
    </row>
    <row r="24" spans="1:91" x14ac:dyDescent="0.2">
      <c r="A24" s="13">
        <f t="shared" si="7"/>
        <v>17</v>
      </c>
      <c r="B24" s="13"/>
      <c r="C24" t="s">
        <v>573</v>
      </c>
      <c r="E24" s="35">
        <v>0.10199999999999999</v>
      </c>
      <c r="F24" s="35">
        <v>0.10199999999999999</v>
      </c>
      <c r="G24" s="35">
        <v>0.10199999999999999</v>
      </c>
      <c r="H24" s="35">
        <v>0.10199999999999999</v>
      </c>
      <c r="I24" s="35">
        <v>0.10199999999999999</v>
      </c>
      <c r="J24" s="35">
        <v>0.10199999999999999</v>
      </c>
      <c r="K24" s="35">
        <v>0.10199999999999999</v>
      </c>
      <c r="L24" s="35">
        <v>0.10199999999999999</v>
      </c>
      <c r="M24" s="35">
        <v>0.10199999999999999</v>
      </c>
      <c r="N24" s="35">
        <v>0.10199999999999999</v>
      </c>
      <c r="O24" s="35">
        <v>0.10199999999999999</v>
      </c>
      <c r="P24" s="35">
        <v>9.5000000000000001E-2</v>
      </c>
      <c r="Q24" s="35">
        <f>+P24</f>
        <v>9.5000000000000001E-2</v>
      </c>
      <c r="R24" s="35">
        <v>9.5000000000000001E-2</v>
      </c>
      <c r="S24" s="35">
        <v>9.5000000000000001E-2</v>
      </c>
      <c r="T24" s="35">
        <v>9.5000000000000001E-2</v>
      </c>
      <c r="U24" s="35">
        <v>9.5000000000000001E-2</v>
      </c>
      <c r="V24" s="35">
        <v>9.5000000000000001E-2</v>
      </c>
      <c r="W24" s="35">
        <v>9.5000000000000001E-2</v>
      </c>
      <c r="X24" s="35">
        <v>9.5000000000000001E-2</v>
      </c>
      <c r="Y24" s="35">
        <v>9.5000000000000001E-2</v>
      </c>
      <c r="Z24" s="35">
        <v>9.5000000000000001E-2</v>
      </c>
      <c r="AA24" s="35">
        <v>9.5000000000000001E-2</v>
      </c>
      <c r="AB24" s="35">
        <v>9.5000000000000001E-2</v>
      </c>
      <c r="AC24" s="35">
        <v>9.5000000000000001E-2</v>
      </c>
      <c r="AD24" s="35">
        <v>9.5000000000000001E-2</v>
      </c>
      <c r="AE24" s="35">
        <v>9.5000000000000001E-2</v>
      </c>
      <c r="AF24" s="35">
        <v>9.5000000000000001E-2</v>
      </c>
      <c r="AG24" s="35">
        <v>9.5000000000000001E-2</v>
      </c>
      <c r="AH24" s="35">
        <v>9.5000000000000001E-2</v>
      </c>
      <c r="AI24" s="35">
        <v>9.5000000000000001E-2</v>
      </c>
      <c r="AJ24" s="35">
        <v>9.5000000000000001E-2</v>
      </c>
      <c r="AK24" s="35">
        <v>9.5000000000000001E-2</v>
      </c>
      <c r="AL24" s="35">
        <v>9.5000000000000001E-2</v>
      </c>
      <c r="AM24" s="35">
        <v>9.5000000000000001E-2</v>
      </c>
      <c r="AN24" s="35">
        <v>9.5000000000000001E-2</v>
      </c>
      <c r="AO24" s="35">
        <v>9.5000000000000001E-2</v>
      </c>
      <c r="AP24" s="35">
        <v>9.5000000000000001E-2</v>
      </c>
      <c r="AQ24" s="35">
        <v>9.5000000000000001E-2</v>
      </c>
      <c r="AR24" s="35">
        <v>9.5000000000000001E-2</v>
      </c>
      <c r="AS24" s="35">
        <v>9.5000000000000001E-2</v>
      </c>
      <c r="AT24" s="35">
        <v>9.5000000000000001E-2</v>
      </c>
      <c r="AU24" s="35">
        <v>9.5000000000000001E-2</v>
      </c>
      <c r="AV24" s="35">
        <v>9.5000000000000001E-2</v>
      </c>
      <c r="AW24" s="35">
        <v>9.5000000000000001E-2</v>
      </c>
      <c r="AX24" s="35">
        <v>9.5000000000000001E-2</v>
      </c>
      <c r="AY24" s="35">
        <v>9.5000000000000001E-2</v>
      </c>
      <c r="AZ24" s="35">
        <v>9.5000000000000001E-2</v>
      </c>
      <c r="BA24" s="87">
        <v>9.5000000000000001E-2</v>
      </c>
      <c r="BB24" s="87">
        <v>9.5000000000000001E-2</v>
      </c>
      <c r="BC24" s="87">
        <v>9.5000000000000001E-2</v>
      </c>
      <c r="BD24" s="87">
        <v>9.5000000000000001E-2</v>
      </c>
      <c r="BE24" s="87">
        <v>9.5000000000000001E-2</v>
      </c>
      <c r="BF24" s="87">
        <v>9.5000000000000001E-2</v>
      </c>
      <c r="BG24" s="87">
        <v>9.5000000000000001E-2</v>
      </c>
      <c r="BH24" s="87">
        <v>9.5000000000000001E-2</v>
      </c>
      <c r="BI24" s="87">
        <v>9.5000000000000001E-2</v>
      </c>
      <c r="BJ24" s="87">
        <v>9.5000000000000001E-2</v>
      </c>
      <c r="BK24" s="87">
        <v>9.5000000000000001E-2</v>
      </c>
      <c r="BL24" s="87">
        <v>9.5000000000000001E-2</v>
      </c>
      <c r="BM24" s="35">
        <v>9.5000000000000001E-2</v>
      </c>
      <c r="BN24" s="35">
        <v>9.5000000000000001E-2</v>
      </c>
      <c r="BO24" s="35">
        <v>9.5000000000000001E-2</v>
      </c>
      <c r="BP24" s="35">
        <v>9.5000000000000001E-2</v>
      </c>
      <c r="BQ24" s="35">
        <v>9.5000000000000001E-2</v>
      </c>
      <c r="BR24" s="35">
        <v>9.5000000000000001E-2</v>
      </c>
      <c r="BS24" s="35">
        <v>9.5000000000000001E-2</v>
      </c>
      <c r="BT24" s="35">
        <v>9.5000000000000001E-2</v>
      </c>
      <c r="BU24" s="35">
        <v>9.5000000000000001E-2</v>
      </c>
      <c r="BV24" s="35">
        <v>9.5000000000000001E-2</v>
      </c>
      <c r="BW24" s="35">
        <v>9.5000000000000001E-2</v>
      </c>
      <c r="BX24" s="35">
        <v>9.5000000000000001E-2</v>
      </c>
      <c r="BY24" s="35">
        <v>9.5000000000000001E-2</v>
      </c>
      <c r="BZ24" s="35">
        <v>9.5000000000000001E-2</v>
      </c>
      <c r="CA24" s="35">
        <v>9.5000000000000001E-2</v>
      </c>
      <c r="CB24" s="35">
        <v>9.5000000000000001E-2</v>
      </c>
      <c r="CC24" s="35">
        <v>9.5000000000000001E-2</v>
      </c>
      <c r="CD24" s="35">
        <v>9.5000000000000001E-2</v>
      </c>
      <c r="CE24" s="35">
        <v>9.5000000000000001E-2</v>
      </c>
      <c r="CF24" s="35">
        <v>9.5000000000000001E-2</v>
      </c>
      <c r="CG24" s="35">
        <v>9.5000000000000001E-2</v>
      </c>
      <c r="CH24" s="35">
        <v>9.5000000000000001E-2</v>
      </c>
      <c r="CI24" s="35">
        <v>9.5000000000000001E-2</v>
      </c>
      <c r="CJ24" s="35">
        <v>9.4E-2</v>
      </c>
      <c r="CK24" s="35">
        <v>9.4E-2</v>
      </c>
      <c r="CL24" s="148">
        <f t="shared" si="29"/>
        <v>9.4874999999999987E-2</v>
      </c>
    </row>
    <row r="25" spans="1:91" x14ac:dyDescent="0.2">
      <c r="A25" s="13">
        <f t="shared" si="7"/>
        <v>18</v>
      </c>
      <c r="B25" s="13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88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</row>
    <row r="26" spans="1:91" x14ac:dyDescent="0.2">
      <c r="A26" s="13">
        <f t="shared" si="7"/>
        <v>19</v>
      </c>
      <c r="B26" s="13"/>
      <c r="C26" s="14" t="s">
        <v>575</v>
      </c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</row>
    <row r="27" spans="1:91" x14ac:dyDescent="0.2">
      <c r="A27" s="13">
        <f t="shared" si="7"/>
        <v>20</v>
      </c>
      <c r="B27" s="13"/>
      <c r="C27" t="s">
        <v>572</v>
      </c>
      <c r="E27" s="26">
        <v>3.3599999999999998E-2</v>
      </c>
      <c r="F27" s="26">
        <f t="shared" ref="F27:AC27" si="65">ROUND((+F22*F16),4)</f>
        <v>2.9499999999999998E-2</v>
      </c>
      <c r="G27" s="26">
        <f t="shared" si="65"/>
        <v>2.9100000000000001E-2</v>
      </c>
      <c r="H27" s="26">
        <f t="shared" si="65"/>
        <v>2.98E-2</v>
      </c>
      <c r="I27" s="26">
        <f t="shared" si="65"/>
        <v>3.0099999999999998E-2</v>
      </c>
      <c r="J27" s="26">
        <f t="shared" si="65"/>
        <v>3.0099999999999998E-2</v>
      </c>
      <c r="K27" s="26">
        <f t="shared" si="65"/>
        <v>3.0099999999999998E-2</v>
      </c>
      <c r="L27" s="26">
        <f t="shared" si="65"/>
        <v>3.0499999999999999E-2</v>
      </c>
      <c r="M27" s="26">
        <f t="shared" si="65"/>
        <v>3.0599999999999999E-2</v>
      </c>
      <c r="N27" s="26">
        <f t="shared" si="65"/>
        <v>3.0700000000000002E-2</v>
      </c>
      <c r="O27" s="26">
        <f t="shared" si="65"/>
        <v>3.15E-2</v>
      </c>
      <c r="P27" s="26">
        <f t="shared" si="65"/>
        <v>3.1199999999999999E-2</v>
      </c>
      <c r="Q27" s="26">
        <f t="shared" si="65"/>
        <v>3.0800000000000001E-2</v>
      </c>
      <c r="R27" s="26">
        <f t="shared" si="65"/>
        <v>3.0700000000000002E-2</v>
      </c>
      <c r="S27" s="26">
        <f t="shared" si="65"/>
        <v>3.0300000000000001E-2</v>
      </c>
      <c r="T27" s="26">
        <f t="shared" si="65"/>
        <v>3.0099999999999998E-2</v>
      </c>
      <c r="U27" s="26">
        <f t="shared" si="65"/>
        <v>3.04E-2</v>
      </c>
      <c r="V27" s="26">
        <f t="shared" si="65"/>
        <v>3.0200000000000001E-2</v>
      </c>
      <c r="W27" s="26">
        <f t="shared" si="65"/>
        <v>3.0300000000000001E-2</v>
      </c>
      <c r="X27" s="26">
        <f t="shared" si="65"/>
        <v>3.0700000000000002E-2</v>
      </c>
      <c r="Y27" s="26">
        <f t="shared" si="65"/>
        <v>3.1099999999999999E-2</v>
      </c>
      <c r="Z27" s="26">
        <f t="shared" si="65"/>
        <v>3.1199999999999999E-2</v>
      </c>
      <c r="AA27" s="26">
        <f t="shared" si="65"/>
        <v>3.1399999999999997E-2</v>
      </c>
      <c r="AB27" s="26">
        <f t="shared" si="65"/>
        <v>3.1099999999999999E-2</v>
      </c>
      <c r="AC27" s="26">
        <f t="shared" si="65"/>
        <v>3.0499999999999999E-2</v>
      </c>
      <c r="AD27" s="26">
        <f t="shared" ref="AD27:AO27" si="66">ROUND((+AD22*AD16),4)</f>
        <v>3.04E-2</v>
      </c>
      <c r="AE27" s="26">
        <f t="shared" si="66"/>
        <v>0.03</v>
      </c>
      <c r="AF27" s="26">
        <f t="shared" si="66"/>
        <v>2.98E-2</v>
      </c>
      <c r="AG27" s="26">
        <f t="shared" si="66"/>
        <v>0.03</v>
      </c>
      <c r="AH27" s="26">
        <f t="shared" si="66"/>
        <v>0.03</v>
      </c>
      <c r="AI27" s="26">
        <f t="shared" si="66"/>
        <v>0.03</v>
      </c>
      <c r="AJ27" s="26">
        <f t="shared" si="66"/>
        <v>3.1099999999999999E-2</v>
      </c>
      <c r="AK27" s="26">
        <f t="shared" si="66"/>
        <v>3.1099999999999999E-2</v>
      </c>
      <c r="AL27" s="26">
        <f t="shared" si="66"/>
        <v>3.0599999999999999E-2</v>
      </c>
      <c r="AM27" s="26">
        <f t="shared" si="66"/>
        <v>3.0800000000000001E-2</v>
      </c>
      <c r="AN27" s="26">
        <f t="shared" si="66"/>
        <v>3.0499999999999999E-2</v>
      </c>
      <c r="AO27" s="26">
        <f t="shared" si="66"/>
        <v>3.0200000000000001E-2</v>
      </c>
      <c r="AP27" s="26">
        <f t="shared" ref="AP27:BA27" si="67">ROUND((+AP22*AP16),4)</f>
        <v>0.03</v>
      </c>
      <c r="AQ27" s="26">
        <f t="shared" si="67"/>
        <v>2.9700000000000001E-2</v>
      </c>
      <c r="AR27" s="26">
        <f t="shared" si="67"/>
        <v>2.9700000000000001E-2</v>
      </c>
      <c r="AS27" s="26">
        <f t="shared" si="67"/>
        <v>2.9899999999999999E-2</v>
      </c>
      <c r="AT27" s="26">
        <f t="shared" si="67"/>
        <v>2.9899999999999999E-2</v>
      </c>
      <c r="AU27" s="26">
        <f t="shared" si="67"/>
        <v>2.92E-2</v>
      </c>
      <c r="AV27" s="26">
        <f t="shared" si="67"/>
        <v>2.9600000000000001E-2</v>
      </c>
      <c r="AW27" s="26">
        <f t="shared" si="67"/>
        <v>2.9600000000000001E-2</v>
      </c>
      <c r="AX27" s="26">
        <f t="shared" si="67"/>
        <v>2.9600000000000001E-2</v>
      </c>
      <c r="AY27" s="26">
        <f t="shared" si="67"/>
        <v>2.9899999999999999E-2</v>
      </c>
      <c r="AZ27" s="26">
        <f t="shared" si="67"/>
        <v>2.9600000000000001E-2</v>
      </c>
      <c r="BA27" s="26">
        <f t="shared" si="67"/>
        <v>2.9399999999999999E-2</v>
      </c>
      <c r="BB27" s="26">
        <f t="shared" ref="BB27:BM27" si="68">ROUND((+BB22*BB16),4)</f>
        <v>2.92E-2</v>
      </c>
      <c r="BC27" s="26">
        <f t="shared" si="68"/>
        <v>2.8899999999999999E-2</v>
      </c>
      <c r="BD27" s="26">
        <f t="shared" si="68"/>
        <v>2.87E-2</v>
      </c>
      <c r="BE27" s="26">
        <f t="shared" si="68"/>
        <v>2.8899999999999999E-2</v>
      </c>
      <c r="BF27" s="26">
        <f t="shared" si="68"/>
        <v>2.8799999999999999E-2</v>
      </c>
      <c r="BG27" s="26">
        <f t="shared" si="68"/>
        <v>2.8799999999999999E-2</v>
      </c>
      <c r="BH27" s="26">
        <f t="shared" si="68"/>
        <v>2.92E-2</v>
      </c>
      <c r="BI27" s="26">
        <f t="shared" si="68"/>
        <v>2.92E-2</v>
      </c>
      <c r="BJ27" s="26">
        <f t="shared" si="68"/>
        <v>2.93E-2</v>
      </c>
      <c r="BK27" s="26">
        <f t="shared" si="68"/>
        <v>2.9499999999999998E-2</v>
      </c>
      <c r="BL27" s="26">
        <f t="shared" si="68"/>
        <v>2.7900000000000001E-2</v>
      </c>
      <c r="BM27" s="26">
        <f t="shared" si="68"/>
        <v>2.7400000000000001E-2</v>
      </c>
      <c r="BN27" s="26">
        <f t="shared" ref="BN27:BY27" si="69">ROUND((+BN22*BN16),4)</f>
        <v>2.7199999999999998E-2</v>
      </c>
      <c r="BO27" s="26">
        <f t="shared" si="69"/>
        <v>2.69E-2</v>
      </c>
      <c r="BP27" s="26">
        <f t="shared" si="69"/>
        <v>2.69E-2</v>
      </c>
      <c r="BQ27" s="26">
        <f t="shared" si="69"/>
        <v>2.7E-2</v>
      </c>
      <c r="BR27" s="26">
        <f t="shared" si="69"/>
        <v>2.7E-2</v>
      </c>
      <c r="BS27" s="26">
        <f t="shared" si="69"/>
        <v>2.7E-2</v>
      </c>
      <c r="BT27" s="26">
        <f t="shared" si="69"/>
        <v>2.7300000000000001E-2</v>
      </c>
      <c r="BU27" s="26">
        <f t="shared" si="69"/>
        <v>2.69E-2</v>
      </c>
      <c r="BV27" s="26">
        <f t="shared" si="69"/>
        <v>2.5700000000000001E-2</v>
      </c>
      <c r="BW27" s="26">
        <f t="shared" si="69"/>
        <v>2.5899999999999999E-2</v>
      </c>
      <c r="BX27" s="26">
        <f t="shared" si="69"/>
        <v>2.5700000000000001E-2</v>
      </c>
      <c r="BY27" s="26">
        <f t="shared" si="69"/>
        <v>2.5399999999999999E-2</v>
      </c>
      <c r="BZ27" s="26">
        <f t="shared" ref="BZ27:CK27" si="70">ROUND((+BZ22*BZ16),4)</f>
        <v>2.7E-2</v>
      </c>
      <c r="CA27" s="26">
        <f t="shared" si="70"/>
        <v>2.6700000000000002E-2</v>
      </c>
      <c r="CB27" s="26">
        <f t="shared" si="70"/>
        <v>2.5899999999999999E-2</v>
      </c>
      <c r="CC27" s="26">
        <f t="shared" si="70"/>
        <v>2.6100000000000002E-2</v>
      </c>
      <c r="CD27" s="26">
        <f t="shared" si="70"/>
        <v>2.6100000000000002E-2</v>
      </c>
      <c r="CE27" s="26">
        <f t="shared" si="70"/>
        <v>2.6100000000000002E-2</v>
      </c>
      <c r="CF27" s="26">
        <f t="shared" si="70"/>
        <v>2.64E-2</v>
      </c>
      <c r="CG27" s="26">
        <f t="shared" si="70"/>
        <v>2.6499999999999999E-2</v>
      </c>
      <c r="CH27" s="26">
        <f t="shared" si="70"/>
        <v>2.7E-2</v>
      </c>
      <c r="CI27" s="26">
        <f t="shared" si="70"/>
        <v>2.64E-2</v>
      </c>
      <c r="CJ27" s="26">
        <f t="shared" si="70"/>
        <v>2.6200000000000001E-2</v>
      </c>
      <c r="CK27" s="26">
        <f t="shared" si="70"/>
        <v>2.6100000000000002E-2</v>
      </c>
      <c r="CL27" s="26">
        <f t="shared" si="29"/>
        <v>2.6345833333333332E-2</v>
      </c>
    </row>
    <row r="28" spans="1:91" x14ac:dyDescent="0.2">
      <c r="A28" s="13">
        <f t="shared" si="7"/>
        <v>21</v>
      </c>
      <c r="B28" s="13"/>
      <c r="C28" t="s">
        <v>568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</row>
    <row r="29" spans="1:91" x14ac:dyDescent="0.2">
      <c r="A29" s="13">
        <f t="shared" si="7"/>
        <v>22</v>
      </c>
      <c r="B29" s="13"/>
      <c r="C29" t="s">
        <v>573</v>
      </c>
      <c r="E29" s="28">
        <v>4.8300000000000003E-2</v>
      </c>
      <c r="F29" s="28">
        <f t="shared" ref="F29:AC29" si="71">ROUND((+F24*F18),4)</f>
        <v>5.4899999999999997E-2</v>
      </c>
      <c r="G29" s="28">
        <f t="shared" si="71"/>
        <v>5.5599999999999997E-2</v>
      </c>
      <c r="H29" s="28">
        <f t="shared" si="71"/>
        <v>5.3900000000000003E-2</v>
      </c>
      <c r="I29" s="28">
        <f t="shared" si="71"/>
        <v>5.3499999999999999E-2</v>
      </c>
      <c r="J29" s="28">
        <f t="shared" si="71"/>
        <v>5.3499999999999999E-2</v>
      </c>
      <c r="K29" s="28">
        <f t="shared" si="71"/>
        <v>5.3400000000000003E-2</v>
      </c>
      <c r="L29" s="28">
        <f t="shared" si="71"/>
        <v>5.28E-2</v>
      </c>
      <c r="M29" s="28">
        <f t="shared" si="71"/>
        <v>5.2699999999999997E-2</v>
      </c>
      <c r="N29" s="28">
        <f t="shared" si="71"/>
        <v>5.2499999999999998E-2</v>
      </c>
      <c r="O29" s="28">
        <f t="shared" si="71"/>
        <v>4.9700000000000001E-2</v>
      </c>
      <c r="P29" s="28">
        <f t="shared" si="71"/>
        <v>4.6800000000000001E-2</v>
      </c>
      <c r="Q29" s="28">
        <f t="shared" si="71"/>
        <v>4.7399999999999998E-2</v>
      </c>
      <c r="R29" s="28">
        <f t="shared" si="71"/>
        <v>4.7600000000000003E-2</v>
      </c>
      <c r="S29" s="28">
        <f t="shared" si="71"/>
        <v>4.82E-2</v>
      </c>
      <c r="T29" s="28">
        <f t="shared" si="71"/>
        <v>4.8500000000000001E-2</v>
      </c>
      <c r="U29" s="28">
        <f t="shared" si="71"/>
        <v>4.8099999999999997E-2</v>
      </c>
      <c r="V29" s="28">
        <f t="shared" si="71"/>
        <v>4.8300000000000003E-2</v>
      </c>
      <c r="W29" s="28">
        <f t="shared" si="71"/>
        <v>4.82E-2</v>
      </c>
      <c r="X29" s="28">
        <f t="shared" si="71"/>
        <v>4.7600000000000003E-2</v>
      </c>
      <c r="Y29" s="28">
        <f t="shared" si="71"/>
        <v>4.5600000000000002E-2</v>
      </c>
      <c r="Z29" s="28">
        <f t="shared" si="71"/>
        <v>4.5499999999999999E-2</v>
      </c>
      <c r="AA29" s="28">
        <f t="shared" si="71"/>
        <v>4.5100000000000001E-2</v>
      </c>
      <c r="AB29" s="28">
        <f t="shared" si="71"/>
        <v>4.5600000000000002E-2</v>
      </c>
      <c r="AC29" s="28">
        <f t="shared" si="71"/>
        <v>4.6399999999999997E-2</v>
      </c>
      <c r="AD29" s="28">
        <f t="shared" ref="AD29:AO29" si="72">ROUND((+AD24*AD18),4)</f>
        <v>4.6600000000000003E-2</v>
      </c>
      <c r="AE29" s="28">
        <f t="shared" si="72"/>
        <v>4.7199999999999999E-2</v>
      </c>
      <c r="AF29" s="28">
        <f t="shared" si="72"/>
        <v>4.7600000000000003E-2</v>
      </c>
      <c r="AG29" s="28">
        <f t="shared" si="72"/>
        <v>4.7300000000000002E-2</v>
      </c>
      <c r="AH29" s="28">
        <f t="shared" si="72"/>
        <v>4.7399999999999998E-2</v>
      </c>
      <c r="AI29" s="28">
        <f t="shared" si="72"/>
        <v>4.7300000000000002E-2</v>
      </c>
      <c r="AJ29" s="28">
        <f t="shared" si="72"/>
        <v>4.6800000000000001E-2</v>
      </c>
      <c r="AK29" s="28">
        <f t="shared" si="72"/>
        <v>4.6699999999999998E-2</v>
      </c>
      <c r="AL29" s="28">
        <f t="shared" si="72"/>
        <v>4.7100000000000003E-2</v>
      </c>
      <c r="AM29" s="28">
        <f t="shared" si="72"/>
        <v>4.6699999999999998E-2</v>
      </c>
      <c r="AN29" s="28">
        <f t="shared" si="72"/>
        <v>4.7199999999999999E-2</v>
      </c>
      <c r="AO29" s="28">
        <f t="shared" si="72"/>
        <v>4.7800000000000002E-2</v>
      </c>
      <c r="AP29" s="28">
        <f t="shared" ref="AP29:BA29" si="73">ROUND((+AP24*AP18),4)</f>
        <v>4.8000000000000001E-2</v>
      </c>
      <c r="AQ29" s="28">
        <f t="shared" si="73"/>
        <v>4.8500000000000001E-2</v>
      </c>
      <c r="AR29" s="28">
        <f t="shared" si="73"/>
        <v>4.8500000000000001E-2</v>
      </c>
      <c r="AS29" s="28">
        <f t="shared" si="73"/>
        <v>4.8300000000000003E-2</v>
      </c>
      <c r="AT29" s="28">
        <f t="shared" si="73"/>
        <v>4.8300000000000003E-2</v>
      </c>
      <c r="AU29" s="28">
        <f t="shared" si="73"/>
        <v>4.99E-2</v>
      </c>
      <c r="AV29" s="28">
        <f t="shared" si="73"/>
        <v>4.9299999999999997E-2</v>
      </c>
      <c r="AW29" s="28">
        <f t="shared" si="73"/>
        <v>4.9200000000000001E-2</v>
      </c>
      <c r="AX29" s="28">
        <f t="shared" si="73"/>
        <v>4.9200000000000001E-2</v>
      </c>
      <c r="AY29" s="28">
        <f t="shared" si="73"/>
        <v>4.8899999999999999E-2</v>
      </c>
      <c r="AZ29" s="28">
        <f t="shared" si="73"/>
        <v>4.9299999999999997E-2</v>
      </c>
      <c r="BA29" s="28">
        <f t="shared" si="73"/>
        <v>4.9599999999999998E-2</v>
      </c>
      <c r="BB29" s="28">
        <f t="shared" ref="BB29:BM29" si="74">ROUND((+BB24*BB18),4)</f>
        <v>4.99E-2</v>
      </c>
      <c r="BC29" s="28">
        <f t="shared" si="74"/>
        <v>5.04E-2</v>
      </c>
      <c r="BD29" s="28">
        <f t="shared" si="74"/>
        <v>5.0700000000000002E-2</v>
      </c>
      <c r="BE29" s="28">
        <f t="shared" si="74"/>
        <v>5.04E-2</v>
      </c>
      <c r="BF29" s="28">
        <f t="shared" si="74"/>
        <v>5.0500000000000003E-2</v>
      </c>
      <c r="BG29" s="28">
        <f t="shared" si="74"/>
        <v>5.0500000000000003E-2</v>
      </c>
      <c r="BH29" s="28">
        <f t="shared" si="74"/>
        <v>0.05</v>
      </c>
      <c r="BI29" s="28">
        <f t="shared" si="74"/>
        <v>4.99E-2</v>
      </c>
      <c r="BJ29" s="28">
        <f t="shared" si="74"/>
        <v>4.9799999999999997E-2</v>
      </c>
      <c r="BK29" s="28">
        <f t="shared" si="74"/>
        <v>4.9399999999999999E-2</v>
      </c>
      <c r="BL29" s="28">
        <f t="shared" si="74"/>
        <v>5.1900000000000002E-2</v>
      </c>
      <c r="BM29" s="28">
        <f t="shared" si="74"/>
        <v>4.7800000000000002E-2</v>
      </c>
      <c r="BN29" s="28">
        <f t="shared" ref="BN29:BY29" si="75">ROUND((+BN24*BN18),4)</f>
        <v>4.8099999999999997E-2</v>
      </c>
      <c r="BO29" s="28">
        <f t="shared" si="75"/>
        <v>4.8500000000000001E-2</v>
      </c>
      <c r="BP29" s="28">
        <f t="shared" si="75"/>
        <v>4.87E-2</v>
      </c>
      <c r="BQ29" s="28">
        <f t="shared" si="75"/>
        <v>4.8399999999999999E-2</v>
      </c>
      <c r="BR29" s="28">
        <f t="shared" si="75"/>
        <v>4.8500000000000001E-2</v>
      </c>
      <c r="BS29" s="28">
        <f t="shared" si="75"/>
        <v>4.8399999999999999E-2</v>
      </c>
      <c r="BT29" s="28">
        <f t="shared" si="75"/>
        <v>4.7899999999999998E-2</v>
      </c>
      <c r="BU29" s="28">
        <f t="shared" si="75"/>
        <v>4.7800000000000002E-2</v>
      </c>
      <c r="BV29" s="28">
        <f t="shared" si="75"/>
        <v>4.7800000000000002E-2</v>
      </c>
      <c r="BW29" s="28">
        <f t="shared" si="75"/>
        <v>4.7399999999999998E-2</v>
      </c>
      <c r="BX29" s="28">
        <f t="shared" si="75"/>
        <v>4.7899999999999998E-2</v>
      </c>
      <c r="BY29" s="28">
        <f t="shared" si="75"/>
        <v>4.8500000000000001E-2</v>
      </c>
      <c r="BZ29" s="28">
        <f t="shared" ref="BZ29:CK29" si="76">ROUND((+BZ24*BZ18),4)</f>
        <v>4.5499999999999999E-2</v>
      </c>
      <c r="CA29" s="28">
        <f t="shared" si="76"/>
        <v>4.5999999999999999E-2</v>
      </c>
      <c r="CB29" s="28">
        <f t="shared" si="76"/>
        <v>4.7E-2</v>
      </c>
      <c r="CC29" s="28">
        <f t="shared" si="76"/>
        <v>4.6699999999999998E-2</v>
      </c>
      <c r="CD29" s="28">
        <f t="shared" si="76"/>
        <v>4.6699999999999998E-2</v>
      </c>
      <c r="CE29" s="28">
        <f t="shared" si="76"/>
        <v>4.6600000000000003E-2</v>
      </c>
      <c r="CF29" s="28">
        <f t="shared" si="76"/>
        <v>4.5999999999999999E-2</v>
      </c>
      <c r="CG29" s="28">
        <f t="shared" si="76"/>
        <v>4.5900000000000003E-2</v>
      </c>
      <c r="CH29" s="28">
        <f t="shared" si="76"/>
        <v>4.4400000000000002E-2</v>
      </c>
      <c r="CI29" s="28">
        <f t="shared" si="76"/>
        <v>4.5499999999999999E-2</v>
      </c>
      <c r="CJ29" s="28">
        <f t="shared" si="76"/>
        <v>4.5499999999999999E-2</v>
      </c>
      <c r="CK29" s="28">
        <f t="shared" si="76"/>
        <v>4.8300000000000003E-2</v>
      </c>
      <c r="CL29" s="28">
        <f t="shared" si="29"/>
        <v>4.6183333333333326E-2</v>
      </c>
      <c r="CM29" s="76"/>
    </row>
    <row r="30" spans="1:91" x14ac:dyDescent="0.2">
      <c r="A30" s="13">
        <f t="shared" si="7"/>
        <v>23</v>
      </c>
      <c r="B30" s="13"/>
      <c r="E30" s="25">
        <v>8.1900000000000001E-2</v>
      </c>
      <c r="F30" s="25">
        <f t="shared" ref="F30:J30" si="77">SUM(F27:F29)</f>
        <v>8.4400000000000003E-2</v>
      </c>
      <c r="G30" s="25">
        <f t="shared" si="77"/>
        <v>8.4699999999999998E-2</v>
      </c>
      <c r="H30" s="25">
        <f t="shared" si="77"/>
        <v>8.3699999999999997E-2</v>
      </c>
      <c r="I30" s="25">
        <f t="shared" si="77"/>
        <v>8.3599999999999994E-2</v>
      </c>
      <c r="J30" s="25">
        <f t="shared" si="77"/>
        <v>8.3599999999999994E-2</v>
      </c>
      <c r="K30" s="25">
        <f t="shared" ref="K30:M30" si="78">SUM(K27:K29)</f>
        <v>8.3500000000000005E-2</v>
      </c>
      <c r="L30" s="25">
        <f t="shared" si="78"/>
        <v>8.3299999999999999E-2</v>
      </c>
      <c r="M30" s="25">
        <f t="shared" si="78"/>
        <v>8.3299999999999999E-2</v>
      </c>
      <c r="N30" s="25">
        <f t="shared" ref="N30:P30" si="79">SUM(N27:N29)</f>
        <v>8.3199999999999996E-2</v>
      </c>
      <c r="O30" s="25">
        <f t="shared" si="79"/>
        <v>8.1199999999999994E-2</v>
      </c>
      <c r="P30" s="25">
        <f t="shared" si="79"/>
        <v>7.8E-2</v>
      </c>
      <c r="Q30" s="25">
        <f t="shared" ref="Q30:R30" si="80">SUM(Q27:Q29)</f>
        <v>7.8199999999999992E-2</v>
      </c>
      <c r="R30" s="25">
        <f t="shared" si="80"/>
        <v>7.8300000000000008E-2</v>
      </c>
      <c r="S30" s="25">
        <f t="shared" ref="S30:T30" si="81">SUM(S27:S29)</f>
        <v>7.85E-2</v>
      </c>
      <c r="T30" s="25">
        <f t="shared" si="81"/>
        <v>7.8600000000000003E-2</v>
      </c>
      <c r="U30" s="25">
        <f t="shared" ref="U30:AC30" si="82">SUM(U27:U29)</f>
        <v>7.85E-2</v>
      </c>
      <c r="V30" s="25">
        <f t="shared" si="82"/>
        <v>7.85E-2</v>
      </c>
      <c r="W30" s="25">
        <f t="shared" si="82"/>
        <v>7.85E-2</v>
      </c>
      <c r="X30" s="25">
        <f t="shared" si="82"/>
        <v>7.8300000000000008E-2</v>
      </c>
      <c r="Y30" s="25">
        <f t="shared" si="82"/>
        <v>7.6700000000000004E-2</v>
      </c>
      <c r="Z30" s="25">
        <f t="shared" si="82"/>
        <v>7.669999999999999E-2</v>
      </c>
      <c r="AA30" s="25">
        <f t="shared" si="82"/>
        <v>7.6499999999999999E-2</v>
      </c>
      <c r="AB30" s="25">
        <f t="shared" si="82"/>
        <v>7.6700000000000004E-2</v>
      </c>
      <c r="AC30" s="25">
        <f t="shared" si="82"/>
        <v>7.6899999999999996E-2</v>
      </c>
      <c r="AD30" s="25">
        <f t="shared" ref="AD30:AO30" si="83">SUM(AD27:AD29)</f>
        <v>7.6999999999999999E-2</v>
      </c>
      <c r="AE30" s="25">
        <f t="shared" si="83"/>
        <v>7.7199999999999991E-2</v>
      </c>
      <c r="AF30" s="25">
        <f t="shared" si="83"/>
        <v>7.7399999999999997E-2</v>
      </c>
      <c r="AG30" s="25">
        <f t="shared" si="83"/>
        <v>7.7300000000000008E-2</v>
      </c>
      <c r="AH30" s="25">
        <f t="shared" si="83"/>
        <v>7.7399999999999997E-2</v>
      </c>
      <c r="AI30" s="25">
        <f t="shared" si="83"/>
        <v>7.7300000000000008E-2</v>
      </c>
      <c r="AJ30" s="25">
        <f t="shared" si="83"/>
        <v>7.7899999999999997E-2</v>
      </c>
      <c r="AK30" s="25">
        <f t="shared" si="83"/>
        <v>7.7799999999999994E-2</v>
      </c>
      <c r="AL30" s="25">
        <f t="shared" si="83"/>
        <v>7.7700000000000005E-2</v>
      </c>
      <c r="AM30" s="25">
        <f t="shared" si="83"/>
        <v>7.7499999999999999E-2</v>
      </c>
      <c r="AN30" s="25">
        <f t="shared" si="83"/>
        <v>7.7699999999999991E-2</v>
      </c>
      <c r="AO30" s="25">
        <f t="shared" si="83"/>
        <v>7.8E-2</v>
      </c>
      <c r="AP30" s="25">
        <f t="shared" ref="AP30:BA30" si="84">SUM(AP27:AP29)</f>
        <v>7.8E-2</v>
      </c>
      <c r="AQ30" s="25">
        <f t="shared" si="84"/>
        <v>7.8200000000000006E-2</v>
      </c>
      <c r="AR30" s="25">
        <f t="shared" si="84"/>
        <v>7.8200000000000006E-2</v>
      </c>
      <c r="AS30" s="25">
        <f t="shared" si="84"/>
        <v>7.8200000000000006E-2</v>
      </c>
      <c r="AT30" s="25">
        <f t="shared" si="84"/>
        <v>7.8200000000000006E-2</v>
      </c>
      <c r="AU30" s="25">
        <f t="shared" si="84"/>
        <v>7.9100000000000004E-2</v>
      </c>
      <c r="AV30" s="25">
        <f t="shared" si="84"/>
        <v>7.8899999999999998E-2</v>
      </c>
      <c r="AW30" s="25">
        <f t="shared" si="84"/>
        <v>7.8800000000000009E-2</v>
      </c>
      <c r="AX30" s="25">
        <f t="shared" si="84"/>
        <v>7.8800000000000009E-2</v>
      </c>
      <c r="AY30" s="25">
        <f t="shared" si="84"/>
        <v>7.8799999999999995E-2</v>
      </c>
      <c r="AZ30" s="25">
        <f t="shared" si="84"/>
        <v>7.8899999999999998E-2</v>
      </c>
      <c r="BA30" s="25">
        <f t="shared" si="84"/>
        <v>7.9000000000000001E-2</v>
      </c>
      <c r="BB30" s="25">
        <f t="shared" ref="BB30:BY30" si="85">SUM(BB27:BB29)</f>
        <v>7.9100000000000004E-2</v>
      </c>
      <c r="BC30" s="25">
        <f t="shared" si="85"/>
        <v>7.9299999999999995E-2</v>
      </c>
      <c r="BD30" s="25">
        <f t="shared" si="85"/>
        <v>7.9399999999999998E-2</v>
      </c>
      <c r="BE30" s="25">
        <f t="shared" si="85"/>
        <v>7.9299999999999995E-2</v>
      </c>
      <c r="BF30" s="25">
        <f t="shared" si="85"/>
        <v>7.9300000000000009E-2</v>
      </c>
      <c r="BG30" s="25">
        <f t="shared" si="85"/>
        <v>7.9300000000000009E-2</v>
      </c>
      <c r="BH30" s="25">
        <f t="shared" si="85"/>
        <v>7.9200000000000007E-2</v>
      </c>
      <c r="BI30" s="25">
        <f t="shared" si="85"/>
        <v>7.9100000000000004E-2</v>
      </c>
      <c r="BJ30" s="25">
        <f t="shared" si="85"/>
        <v>7.9100000000000004E-2</v>
      </c>
      <c r="BK30" s="25">
        <f t="shared" si="85"/>
        <v>7.8899999999999998E-2</v>
      </c>
      <c r="BL30" s="25">
        <f t="shared" si="85"/>
        <v>7.980000000000001E-2</v>
      </c>
      <c r="BM30" s="25">
        <f t="shared" si="85"/>
        <v>7.5200000000000003E-2</v>
      </c>
      <c r="BN30" s="25">
        <f t="shared" si="85"/>
        <v>7.5299999999999992E-2</v>
      </c>
      <c r="BO30" s="25">
        <f t="shared" si="85"/>
        <v>7.5399999999999995E-2</v>
      </c>
      <c r="BP30" s="25">
        <f t="shared" si="85"/>
        <v>7.5600000000000001E-2</v>
      </c>
      <c r="BQ30" s="25">
        <f t="shared" si="85"/>
        <v>7.5399999999999995E-2</v>
      </c>
      <c r="BR30" s="25">
        <f t="shared" si="85"/>
        <v>7.5499999999999998E-2</v>
      </c>
      <c r="BS30" s="25">
        <f t="shared" si="85"/>
        <v>7.5399999999999995E-2</v>
      </c>
      <c r="BT30" s="25">
        <f t="shared" si="85"/>
        <v>7.5200000000000003E-2</v>
      </c>
      <c r="BU30" s="25">
        <f t="shared" si="85"/>
        <v>7.4700000000000003E-2</v>
      </c>
      <c r="BV30" s="25">
        <f t="shared" si="85"/>
        <v>7.350000000000001E-2</v>
      </c>
      <c r="BW30" s="25">
        <f t="shared" si="85"/>
        <v>7.3300000000000004E-2</v>
      </c>
      <c r="BX30" s="25">
        <f t="shared" si="85"/>
        <v>7.3599999999999999E-2</v>
      </c>
      <c r="BY30" s="25">
        <f t="shared" si="85"/>
        <v>7.3899999999999993E-2</v>
      </c>
      <c r="BZ30" s="25">
        <f t="shared" ref="BZ30:CK30" si="86">SUM(BZ27:BZ29)</f>
        <v>7.2499999999999995E-2</v>
      </c>
      <c r="CA30" s="25">
        <f t="shared" si="86"/>
        <v>7.2700000000000001E-2</v>
      </c>
      <c r="CB30" s="25">
        <f t="shared" si="86"/>
        <v>7.2899999999999993E-2</v>
      </c>
      <c r="CC30" s="25">
        <f t="shared" si="86"/>
        <v>7.2800000000000004E-2</v>
      </c>
      <c r="CD30" s="25">
        <f t="shared" si="86"/>
        <v>7.2800000000000004E-2</v>
      </c>
      <c r="CE30" s="25">
        <f t="shared" si="86"/>
        <v>7.2700000000000001E-2</v>
      </c>
      <c r="CF30" s="25">
        <f t="shared" si="86"/>
        <v>7.2399999999999992E-2</v>
      </c>
      <c r="CG30" s="25">
        <f t="shared" si="86"/>
        <v>7.2400000000000006E-2</v>
      </c>
      <c r="CH30" s="25">
        <f t="shared" si="86"/>
        <v>7.1400000000000005E-2</v>
      </c>
      <c r="CI30" s="25">
        <f t="shared" si="86"/>
        <v>7.1899999999999992E-2</v>
      </c>
      <c r="CJ30" s="25">
        <f t="shared" si="86"/>
        <v>7.17E-2</v>
      </c>
      <c r="CK30" s="25">
        <f t="shared" si="86"/>
        <v>7.4400000000000008E-2</v>
      </c>
      <c r="CL30" s="25">
        <f t="shared" si="29"/>
        <v>7.2529166666666672E-2</v>
      </c>
    </row>
    <row r="31" spans="1:91" x14ac:dyDescent="0.2">
      <c r="A31" s="13">
        <f t="shared" si="7"/>
        <v>24</v>
      </c>
      <c r="B31" s="13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</row>
    <row r="32" spans="1:91" outlineLevel="1" x14ac:dyDescent="0.2">
      <c r="A32" s="13">
        <f t="shared" si="7"/>
        <v>25</v>
      </c>
      <c r="B32" s="13"/>
      <c r="C32" s="29" t="s">
        <v>576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0"/>
      <c r="V32" s="40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</row>
    <row r="33" spans="1:91" outlineLevel="1" x14ac:dyDescent="0.2">
      <c r="A33" s="13">
        <f t="shared" si="7"/>
        <v>26</v>
      </c>
      <c r="B33" s="13"/>
      <c r="C33" s="16" t="s">
        <v>577</v>
      </c>
      <c r="E33" s="4">
        <v>714487446.25999987</v>
      </c>
      <c r="F33" s="4">
        <f t="shared" ref="F33:J33" si="87">-F41</f>
        <v>721984269.25999999</v>
      </c>
      <c r="G33" s="4">
        <f t="shared" si="87"/>
        <v>736870008.13999999</v>
      </c>
      <c r="H33" s="4">
        <f t="shared" si="87"/>
        <v>745970058.49000001</v>
      </c>
      <c r="I33" s="4">
        <f t="shared" si="87"/>
        <v>738119640.73999989</v>
      </c>
      <c r="J33" s="4">
        <f t="shared" si="87"/>
        <v>739213135.75</v>
      </c>
      <c r="K33" s="4">
        <f t="shared" ref="K33:M33" si="88">-K41</f>
        <v>737569333.3900001</v>
      </c>
      <c r="L33" s="4">
        <f t="shared" si="88"/>
        <v>722455792.25</v>
      </c>
      <c r="M33" s="4">
        <f t="shared" si="88"/>
        <v>720381482.05999994</v>
      </c>
      <c r="N33" s="4">
        <f t="shared" ref="N33:P33" si="89">-N41</f>
        <v>717559072.59000015</v>
      </c>
      <c r="O33" s="4">
        <f t="shared" si="89"/>
        <v>708323944.54000008</v>
      </c>
      <c r="P33" s="4">
        <f t="shared" si="89"/>
        <v>718501466.94000006</v>
      </c>
      <c r="Q33" s="4">
        <f t="shared" ref="Q33:T33" si="90">-Q41</f>
        <v>733830283.75</v>
      </c>
      <c r="R33" s="4">
        <f t="shared" si="90"/>
        <v>738379166.08999991</v>
      </c>
      <c r="S33" s="4">
        <f t="shared" si="90"/>
        <v>751442099.79999995</v>
      </c>
      <c r="T33" s="4">
        <f t="shared" si="90"/>
        <v>760165971.4799999</v>
      </c>
      <c r="U33" s="4">
        <f t="shared" ref="U33:V33" si="91">-U41</f>
        <v>748645593.59000003</v>
      </c>
      <c r="V33" s="4">
        <f t="shared" si="91"/>
        <v>750049783.56000018</v>
      </c>
      <c r="W33" s="4">
        <f t="shared" ref="W33:Y33" si="92">-W41</f>
        <v>748548671.5</v>
      </c>
      <c r="X33" s="4">
        <f t="shared" si="92"/>
        <v>733837748.69999981</v>
      </c>
      <c r="Y33" s="4">
        <f t="shared" si="92"/>
        <v>732252524.5</v>
      </c>
      <c r="Z33" s="4">
        <f t="shared" ref="Z33:AB33" si="93">-Z41</f>
        <v>730291076.18000007</v>
      </c>
      <c r="AA33" s="4">
        <f t="shared" si="93"/>
        <v>720736884.24000001</v>
      </c>
      <c r="AB33" s="4">
        <f t="shared" si="93"/>
        <v>732656075.96000004</v>
      </c>
      <c r="AC33" s="4">
        <f t="shared" ref="AC33:AO33" si="94">-AC41</f>
        <v>753092019.32999992</v>
      </c>
      <c r="AD33" s="4">
        <f t="shared" si="94"/>
        <v>757967517.37999976</v>
      </c>
      <c r="AE33" s="4">
        <f t="shared" si="94"/>
        <v>772802382.18999994</v>
      </c>
      <c r="AF33" s="4">
        <f t="shared" si="94"/>
        <v>780387734.8900001</v>
      </c>
      <c r="AG33" s="4">
        <f t="shared" si="94"/>
        <v>772554697.99000001</v>
      </c>
      <c r="AH33" s="4">
        <f t="shared" si="94"/>
        <v>773346360.11999977</v>
      </c>
      <c r="AI33" s="4">
        <f t="shared" si="94"/>
        <v>772051434.99000001</v>
      </c>
      <c r="AJ33" s="4">
        <f t="shared" si="94"/>
        <v>756410666.33000004</v>
      </c>
      <c r="AK33" s="4">
        <f t="shared" si="94"/>
        <v>755163649.21000004</v>
      </c>
      <c r="AL33" s="4">
        <f t="shared" si="94"/>
        <v>753497691.57000005</v>
      </c>
      <c r="AM33" s="4">
        <f t="shared" si="94"/>
        <v>743335790.05000007</v>
      </c>
      <c r="AN33" s="4">
        <f t="shared" si="94"/>
        <v>754992076.3599999</v>
      </c>
      <c r="AO33" s="4">
        <f t="shared" si="94"/>
        <v>768855090.34000003</v>
      </c>
      <c r="AP33" s="4">
        <f t="shared" ref="AP33:BA33" si="95">-AP41</f>
        <v>773222404.45999992</v>
      </c>
      <c r="AQ33" s="4">
        <f t="shared" si="95"/>
        <v>785257822.28999984</v>
      </c>
      <c r="AR33" s="4">
        <f t="shared" si="95"/>
        <v>786547676.77999973</v>
      </c>
      <c r="AS33" s="4">
        <f t="shared" si="95"/>
        <v>778440272.32000005</v>
      </c>
      <c r="AT33" s="4">
        <f t="shared" si="95"/>
        <v>780107113.29999983</v>
      </c>
      <c r="AU33" s="4">
        <f t="shared" si="95"/>
        <v>778826979.17999983</v>
      </c>
      <c r="AV33" s="4">
        <f t="shared" si="95"/>
        <v>763588872.86999989</v>
      </c>
      <c r="AW33" s="4">
        <f t="shared" si="95"/>
        <v>761592826.18999982</v>
      </c>
      <c r="AX33" s="4">
        <f t="shared" si="95"/>
        <v>761367991.58999991</v>
      </c>
      <c r="AY33" s="4">
        <f t="shared" si="95"/>
        <v>752000933.4000001</v>
      </c>
      <c r="AZ33" s="4">
        <f t="shared" si="95"/>
        <v>763550850.40999985</v>
      </c>
      <c r="BA33" s="4">
        <f t="shared" si="95"/>
        <v>780832633.25479591</v>
      </c>
      <c r="BB33" s="4">
        <f t="shared" ref="BB33:BL33" si="96">-BB41</f>
        <v>788353568.29238212</v>
      </c>
      <c r="BC33" s="4">
        <f t="shared" si="96"/>
        <v>799413868.16429591</v>
      </c>
      <c r="BD33" s="4">
        <f t="shared" si="96"/>
        <v>808394658.56438982</v>
      </c>
      <c r="BE33" s="4">
        <f t="shared" si="96"/>
        <v>799175640.74780405</v>
      </c>
      <c r="BF33" s="4">
        <f t="shared" si="96"/>
        <v>800385497.67686999</v>
      </c>
      <c r="BG33" s="4">
        <f t="shared" si="96"/>
        <v>801562902.345474</v>
      </c>
      <c r="BH33" s="4">
        <f t="shared" si="96"/>
        <v>786235006.73777795</v>
      </c>
      <c r="BI33" s="4">
        <f t="shared" si="96"/>
        <v>783801514.23965001</v>
      </c>
      <c r="BJ33" s="4">
        <f t="shared" si="96"/>
        <v>780927565.8633219</v>
      </c>
      <c r="BK33" s="4">
        <f t="shared" si="96"/>
        <v>770179494.37446392</v>
      </c>
      <c r="BL33" s="4">
        <f t="shared" si="96"/>
        <v>838510930.135566</v>
      </c>
      <c r="BM33" s="4">
        <f t="shared" ref="BM33:BY33" si="97">-BM41</f>
        <v>856501382.41920972</v>
      </c>
      <c r="BN33" s="4">
        <f t="shared" si="97"/>
        <v>861580658.82618773</v>
      </c>
      <c r="BO33" s="4">
        <f t="shared" si="97"/>
        <v>876175604.01491976</v>
      </c>
      <c r="BP33" s="4">
        <f t="shared" si="97"/>
        <v>880829844.61231577</v>
      </c>
      <c r="BQ33" s="4">
        <f t="shared" si="97"/>
        <v>872911105.08224976</v>
      </c>
      <c r="BR33" s="4">
        <f t="shared" si="97"/>
        <v>873287058.92186189</v>
      </c>
      <c r="BS33" s="4">
        <f t="shared" si="97"/>
        <v>871891504.46212792</v>
      </c>
      <c r="BT33" s="4">
        <f t="shared" si="97"/>
        <v>855568941.955832</v>
      </c>
      <c r="BU33" s="4">
        <f t="shared" si="97"/>
        <v>852620773.77047002</v>
      </c>
      <c r="BV33" s="4">
        <f t="shared" si="97"/>
        <v>853423681.96836197</v>
      </c>
      <c r="BW33" s="4">
        <f t="shared" si="97"/>
        <v>842453597.36645198</v>
      </c>
      <c r="BX33" s="4">
        <f t="shared" si="97"/>
        <v>854338065.69838202</v>
      </c>
      <c r="BY33" s="4">
        <f t="shared" si="97"/>
        <v>871945689.7631501</v>
      </c>
      <c r="BZ33" s="4">
        <f t="shared" ref="BZ33:CK33" si="98">-BZ41</f>
        <v>755296443.79365683</v>
      </c>
      <c r="CA33" s="4">
        <f t="shared" si="98"/>
        <v>770783115.01644087</v>
      </c>
      <c r="CB33" s="4">
        <f t="shared" si="98"/>
        <v>780183331.19568682</v>
      </c>
      <c r="CC33" s="4">
        <f t="shared" si="98"/>
        <v>771700112.02874482</v>
      </c>
      <c r="CD33" s="4">
        <f t="shared" si="98"/>
        <v>771230808.21346283</v>
      </c>
      <c r="CE33" s="4">
        <f t="shared" si="98"/>
        <v>767905510.5510993</v>
      </c>
      <c r="CF33" s="4">
        <f t="shared" si="98"/>
        <v>750333805.5300709</v>
      </c>
      <c r="CG33" s="4">
        <f t="shared" si="98"/>
        <v>746962215.46956122</v>
      </c>
      <c r="CH33" s="4">
        <f t="shared" si="98"/>
        <v>745800142.42945051</v>
      </c>
      <c r="CI33" s="4">
        <f t="shared" si="98"/>
        <v>749409869.02475286</v>
      </c>
      <c r="CJ33" s="4">
        <f t="shared" si="98"/>
        <v>762949354.41137087</v>
      </c>
      <c r="CK33" s="4">
        <f t="shared" si="98"/>
        <v>782826987.58467877</v>
      </c>
      <c r="CL33" s="4">
        <f t="shared" si="29"/>
        <v>766661753.86151779</v>
      </c>
    </row>
    <row r="34" spans="1:91" outlineLevel="1" x14ac:dyDescent="0.2">
      <c r="A34" s="13">
        <f t="shared" si="7"/>
        <v>27</v>
      </c>
      <c r="B34" s="37" t="s">
        <v>582</v>
      </c>
      <c r="C34" s="37">
        <v>123016</v>
      </c>
      <c r="D34" s="38" t="s">
        <v>122</v>
      </c>
      <c r="E34" s="4">
        <v>870105.99</v>
      </c>
      <c r="F34" s="4">
        <f>F99</f>
        <v>870105.99</v>
      </c>
      <c r="G34" s="4">
        <f t="shared" ref="G34:J34" si="99">G99</f>
        <v>870105.99</v>
      </c>
      <c r="H34" s="4">
        <f t="shared" si="99"/>
        <v>870105.99</v>
      </c>
      <c r="I34" s="4">
        <f t="shared" si="99"/>
        <v>870105.99</v>
      </c>
      <c r="J34" s="4">
        <f t="shared" si="99"/>
        <v>870105.99</v>
      </c>
      <c r="K34" s="4">
        <f t="shared" ref="K34:M34" si="100">K99</f>
        <v>870734.67</v>
      </c>
      <c r="L34" s="4">
        <f t="shared" si="100"/>
        <v>870734.67</v>
      </c>
      <c r="M34" s="4">
        <f t="shared" si="100"/>
        <v>870734.67</v>
      </c>
      <c r="N34" s="4">
        <f t="shared" ref="N34:P34" si="101">N99</f>
        <v>867192.67</v>
      </c>
      <c r="O34" s="4">
        <f t="shared" si="101"/>
        <v>867192.67</v>
      </c>
      <c r="P34" s="4">
        <f t="shared" si="101"/>
        <v>867192.67</v>
      </c>
      <c r="Q34" s="4">
        <f t="shared" ref="Q34:T34" si="102">Q99</f>
        <v>937212.67</v>
      </c>
      <c r="R34" s="4">
        <f t="shared" si="102"/>
        <v>937212.67</v>
      </c>
      <c r="S34" s="4">
        <f t="shared" si="102"/>
        <v>937212.67</v>
      </c>
      <c r="T34" s="4">
        <f t="shared" si="102"/>
        <v>935178.67</v>
      </c>
      <c r="U34" s="4">
        <f t="shared" ref="U34:V34" si="103">U99</f>
        <v>935178.67</v>
      </c>
      <c r="V34" s="4">
        <f t="shared" si="103"/>
        <v>935178.67</v>
      </c>
      <c r="W34" s="4">
        <f t="shared" ref="W34:Y34" si="104">W99</f>
        <v>933144.67</v>
      </c>
      <c r="X34" s="4">
        <f t="shared" si="104"/>
        <v>933144.67</v>
      </c>
      <c r="Y34" s="4">
        <f t="shared" si="104"/>
        <v>933144.67</v>
      </c>
      <c r="Z34" s="4">
        <f t="shared" ref="Z34:AB34" si="105">Z99</f>
        <v>887624.67</v>
      </c>
      <c r="AA34" s="4">
        <f t="shared" si="105"/>
        <v>887624.67</v>
      </c>
      <c r="AB34" s="4">
        <f t="shared" si="105"/>
        <v>887624.67</v>
      </c>
      <c r="AC34" s="4">
        <f t="shared" ref="AC34:AO34" si="106">AC99</f>
        <v>884474.67</v>
      </c>
      <c r="AD34" s="4">
        <f t="shared" si="106"/>
        <v>884474.67</v>
      </c>
      <c r="AE34" s="4">
        <f t="shared" si="106"/>
        <v>884474.67</v>
      </c>
      <c r="AF34" s="4">
        <f t="shared" si="106"/>
        <v>879706.67</v>
      </c>
      <c r="AG34" s="4">
        <f t="shared" si="106"/>
        <v>879706.67</v>
      </c>
      <c r="AH34" s="4">
        <f t="shared" si="106"/>
        <v>879706.67</v>
      </c>
      <c r="AI34" s="4">
        <f t="shared" si="106"/>
        <v>875524.67</v>
      </c>
      <c r="AJ34" s="4">
        <f t="shared" si="106"/>
        <v>875524.67</v>
      </c>
      <c r="AK34" s="4">
        <f t="shared" si="106"/>
        <v>875524.67</v>
      </c>
      <c r="AL34" s="4">
        <f t="shared" si="106"/>
        <v>464727.07</v>
      </c>
      <c r="AM34" s="4">
        <f t="shared" si="106"/>
        <v>464727.07</v>
      </c>
      <c r="AN34" s="4">
        <f t="shared" si="106"/>
        <v>464727.07</v>
      </c>
      <c r="AO34" s="4">
        <f t="shared" si="106"/>
        <v>459939.07</v>
      </c>
      <c r="AP34" s="4">
        <f t="shared" ref="AP34:BA34" si="107">AP99</f>
        <v>459939.07</v>
      </c>
      <c r="AQ34" s="4">
        <f t="shared" si="107"/>
        <v>459939.07</v>
      </c>
      <c r="AR34" s="4">
        <f t="shared" si="107"/>
        <v>452218.07</v>
      </c>
      <c r="AS34" s="4">
        <f t="shared" si="107"/>
        <v>452214.99</v>
      </c>
      <c r="AT34" s="4">
        <f t="shared" si="107"/>
        <v>452214.99</v>
      </c>
      <c r="AU34" s="4">
        <f t="shared" si="107"/>
        <v>444494.99</v>
      </c>
      <c r="AV34" s="4">
        <f t="shared" si="107"/>
        <v>444494.99</v>
      </c>
      <c r="AW34" s="4">
        <f t="shared" si="107"/>
        <v>444494.99</v>
      </c>
      <c r="AX34" s="4">
        <f t="shared" si="107"/>
        <v>436802.99</v>
      </c>
      <c r="AY34" s="4">
        <f t="shared" si="107"/>
        <v>436802.99</v>
      </c>
      <c r="AZ34" s="4">
        <f t="shared" si="107"/>
        <v>436541.99</v>
      </c>
      <c r="BA34" s="4">
        <f t="shared" si="107"/>
        <v>368659.99</v>
      </c>
      <c r="BB34" s="4">
        <f t="shared" ref="BB34:BL34" si="108">BB99</f>
        <v>368659.99</v>
      </c>
      <c r="BC34" s="4">
        <f t="shared" si="108"/>
        <v>367764.99</v>
      </c>
      <c r="BD34" s="4">
        <f t="shared" si="108"/>
        <v>361427.99</v>
      </c>
      <c r="BE34" s="4">
        <f t="shared" si="108"/>
        <v>361288.99</v>
      </c>
      <c r="BF34" s="4">
        <f t="shared" si="108"/>
        <v>361138.99</v>
      </c>
      <c r="BG34" s="4">
        <f t="shared" si="108"/>
        <v>354652.99</v>
      </c>
      <c r="BH34" s="4">
        <f t="shared" si="108"/>
        <v>354652.99</v>
      </c>
      <c r="BI34" s="4">
        <f t="shared" si="108"/>
        <v>354577.99</v>
      </c>
      <c r="BJ34" s="4">
        <f t="shared" si="108"/>
        <v>348241.99</v>
      </c>
      <c r="BK34" s="4">
        <f t="shared" si="108"/>
        <v>348241.99</v>
      </c>
      <c r="BL34" s="4">
        <f t="shared" si="108"/>
        <v>348165.99</v>
      </c>
      <c r="BM34" s="4">
        <f t="shared" ref="BM34:BY34" si="109">BM99</f>
        <v>172076.99</v>
      </c>
      <c r="BN34" s="4">
        <f t="shared" si="109"/>
        <v>272009.99</v>
      </c>
      <c r="BO34" s="4">
        <f t="shared" si="109"/>
        <v>251961.99</v>
      </c>
      <c r="BP34" s="4">
        <f t="shared" si="109"/>
        <v>248404.99</v>
      </c>
      <c r="BQ34" s="4">
        <f t="shared" si="109"/>
        <v>248404.99</v>
      </c>
      <c r="BR34" s="4">
        <f t="shared" si="109"/>
        <v>248404.99</v>
      </c>
      <c r="BS34" s="4">
        <f t="shared" si="109"/>
        <v>244848.99</v>
      </c>
      <c r="BT34" s="4">
        <f t="shared" si="109"/>
        <v>244848.99</v>
      </c>
      <c r="BU34" s="4">
        <f t="shared" si="109"/>
        <v>244848.99</v>
      </c>
      <c r="BV34" s="4">
        <f t="shared" si="109"/>
        <v>241292.99</v>
      </c>
      <c r="BW34" s="4">
        <f t="shared" si="109"/>
        <v>240974.99</v>
      </c>
      <c r="BX34" s="4">
        <f t="shared" si="109"/>
        <v>240974.99</v>
      </c>
      <c r="BY34" s="4">
        <f t="shared" si="109"/>
        <v>272009.99</v>
      </c>
      <c r="BZ34" s="4">
        <f t="shared" ref="BZ34:CK34" si="110">BZ99</f>
        <v>271929.99</v>
      </c>
      <c r="CA34" s="4">
        <f t="shared" si="110"/>
        <v>272009.99</v>
      </c>
      <c r="CB34" s="4">
        <f t="shared" si="110"/>
        <v>269158.99</v>
      </c>
      <c r="CC34" s="4">
        <f t="shared" si="110"/>
        <v>269158.99</v>
      </c>
      <c r="CD34" s="4">
        <f t="shared" si="110"/>
        <v>269161.09999999998</v>
      </c>
      <c r="CE34" s="4">
        <f t="shared" si="110"/>
        <v>278728.09999999998</v>
      </c>
      <c r="CF34" s="4">
        <f t="shared" si="110"/>
        <v>282597.09999999998</v>
      </c>
      <c r="CG34" s="4">
        <f t="shared" si="110"/>
        <v>286047.09999999998</v>
      </c>
      <c r="CH34" s="4">
        <f t="shared" si="110"/>
        <v>289323.09999999998</v>
      </c>
      <c r="CI34" s="4">
        <f t="shared" si="110"/>
        <v>0</v>
      </c>
      <c r="CJ34" s="4">
        <f t="shared" si="110"/>
        <v>0</v>
      </c>
      <c r="CK34" s="4">
        <f t="shared" si="110"/>
        <v>0</v>
      </c>
      <c r="CL34" s="4">
        <f t="shared" si="29"/>
        <v>218676.62125000005</v>
      </c>
      <c r="CM34" s="4"/>
    </row>
    <row r="35" spans="1:91" outlineLevel="1" x14ac:dyDescent="0.2">
      <c r="A35" s="13">
        <f t="shared" si="7"/>
        <v>28</v>
      </c>
      <c r="B35" s="37" t="s">
        <v>582</v>
      </c>
      <c r="C35" s="37">
        <v>123020</v>
      </c>
      <c r="D35" s="38" t="s">
        <v>174</v>
      </c>
      <c r="E35" s="4">
        <v>150000</v>
      </c>
      <c r="F35" s="4">
        <f t="shared" ref="F35:Q35" si="111">+F101</f>
        <v>150000</v>
      </c>
      <c r="G35" s="4">
        <f t="shared" si="111"/>
        <v>150000</v>
      </c>
      <c r="H35" s="4">
        <f t="shared" si="111"/>
        <v>150000</v>
      </c>
      <c r="I35" s="4">
        <f t="shared" si="111"/>
        <v>150000</v>
      </c>
      <c r="J35" s="4">
        <f t="shared" si="111"/>
        <v>150000</v>
      </c>
      <c r="K35" s="4">
        <f t="shared" si="111"/>
        <v>150000</v>
      </c>
      <c r="L35" s="4">
        <f t="shared" si="111"/>
        <v>150000</v>
      </c>
      <c r="M35" s="4">
        <f t="shared" si="111"/>
        <v>150000</v>
      </c>
      <c r="N35" s="4">
        <f t="shared" si="111"/>
        <v>150000</v>
      </c>
      <c r="O35" s="4">
        <f t="shared" si="111"/>
        <v>150000</v>
      </c>
      <c r="P35" s="4">
        <f t="shared" si="111"/>
        <v>150000</v>
      </c>
      <c r="Q35" s="4">
        <f t="shared" si="111"/>
        <v>150000</v>
      </c>
      <c r="R35" s="4">
        <f>+R101</f>
        <v>150000</v>
      </c>
      <c r="S35" s="4">
        <f>+S101</f>
        <v>150000</v>
      </c>
      <c r="T35" s="4">
        <f>+T101</f>
        <v>150000</v>
      </c>
      <c r="U35" s="4">
        <f t="shared" ref="U35:V35" si="112">+U101</f>
        <v>150000</v>
      </c>
      <c r="V35" s="4">
        <f t="shared" si="112"/>
        <v>150000</v>
      </c>
      <c r="W35" s="4">
        <f t="shared" ref="W35:Y35" si="113">+W101</f>
        <v>150000</v>
      </c>
      <c r="X35" s="4">
        <f t="shared" si="113"/>
        <v>150000</v>
      </c>
      <c r="Y35" s="4">
        <f t="shared" si="113"/>
        <v>150000</v>
      </c>
      <c r="Z35" s="4">
        <f t="shared" ref="Z35:AB35" si="114">+Z101</f>
        <v>150000</v>
      </c>
      <c r="AA35" s="4">
        <f t="shared" si="114"/>
        <v>150000</v>
      </c>
      <c r="AB35" s="4">
        <f t="shared" si="114"/>
        <v>150000</v>
      </c>
      <c r="AC35" s="4">
        <f t="shared" ref="AC35:AO35" si="115">+AC101</f>
        <v>150000</v>
      </c>
      <c r="AD35" s="4">
        <f t="shared" si="115"/>
        <v>150000</v>
      </c>
      <c r="AE35" s="4">
        <f t="shared" si="115"/>
        <v>150000</v>
      </c>
      <c r="AF35" s="4">
        <f t="shared" si="115"/>
        <v>116679.05</v>
      </c>
      <c r="AG35" s="4">
        <f t="shared" si="115"/>
        <v>116679.05</v>
      </c>
      <c r="AH35" s="4">
        <f t="shared" si="115"/>
        <v>116679.05</v>
      </c>
      <c r="AI35" s="4">
        <f t="shared" si="115"/>
        <v>96322.86</v>
      </c>
      <c r="AJ35" s="4">
        <f t="shared" si="115"/>
        <v>96322.86</v>
      </c>
      <c r="AK35" s="4">
        <f t="shared" si="115"/>
        <v>96322.86</v>
      </c>
      <c r="AL35" s="4">
        <f t="shared" si="115"/>
        <v>60333</v>
      </c>
      <c r="AM35" s="4">
        <f t="shared" si="115"/>
        <v>60333</v>
      </c>
      <c r="AN35" s="4">
        <f t="shared" si="115"/>
        <v>60333</v>
      </c>
      <c r="AO35" s="4">
        <f t="shared" si="115"/>
        <v>47188.639999999999</v>
      </c>
      <c r="AP35" s="4">
        <f t="shared" ref="AP35:BA35" si="116">+AP101</f>
        <v>47188.639999999999</v>
      </c>
      <c r="AQ35" s="4">
        <f t="shared" si="116"/>
        <v>47188.639999999999</v>
      </c>
      <c r="AR35" s="4">
        <f t="shared" si="116"/>
        <v>30400.639999999999</v>
      </c>
      <c r="AS35" s="4">
        <f t="shared" si="116"/>
        <v>30400.639999999999</v>
      </c>
      <c r="AT35" s="4">
        <f t="shared" si="116"/>
        <v>30400.639999999999</v>
      </c>
      <c r="AU35" s="4">
        <f t="shared" si="116"/>
        <v>30400.639999999999</v>
      </c>
      <c r="AV35" s="4">
        <f t="shared" si="116"/>
        <v>30400.639999999999</v>
      </c>
      <c r="AW35" s="4">
        <f t="shared" si="116"/>
        <v>30400.639999999999</v>
      </c>
      <c r="AX35" s="4">
        <f t="shared" si="116"/>
        <v>30400.639999999999</v>
      </c>
      <c r="AY35" s="4">
        <f t="shared" si="116"/>
        <v>30400.639999999999</v>
      </c>
      <c r="AZ35" s="4">
        <f t="shared" si="116"/>
        <v>30400.639999999999</v>
      </c>
      <c r="BA35" s="4">
        <f t="shared" si="116"/>
        <v>30400.639999999999</v>
      </c>
      <c r="BB35" s="4">
        <f t="shared" ref="BB35:BL35" si="117">+BB101</f>
        <v>30400.639999999999</v>
      </c>
      <c r="BC35" s="4">
        <f t="shared" si="117"/>
        <v>30400.639999999999</v>
      </c>
      <c r="BD35" s="4">
        <f t="shared" si="117"/>
        <v>30400.639999999999</v>
      </c>
      <c r="BE35" s="4">
        <f t="shared" si="117"/>
        <v>30400.639999999999</v>
      </c>
      <c r="BF35" s="4">
        <f t="shared" si="117"/>
        <v>28868.080000000002</v>
      </c>
      <c r="BG35" s="4">
        <f t="shared" si="117"/>
        <v>28868.080000000002</v>
      </c>
      <c r="BH35" s="4">
        <f t="shared" si="117"/>
        <v>28868.080000000002</v>
      </c>
      <c r="BI35" s="4">
        <f t="shared" si="117"/>
        <v>28868.080000000002</v>
      </c>
      <c r="BJ35" s="4">
        <f t="shared" si="117"/>
        <v>28868.080000000002</v>
      </c>
      <c r="BK35" s="4">
        <f t="shared" si="117"/>
        <v>28868.080000000002</v>
      </c>
      <c r="BL35" s="4">
        <f t="shared" si="117"/>
        <v>28868.080000000002</v>
      </c>
      <c r="BM35" s="4">
        <f t="shared" ref="BM35:BY35" si="118">+BM101</f>
        <v>27222.36</v>
      </c>
      <c r="BN35" s="4">
        <f t="shared" si="118"/>
        <v>40553.480000000003</v>
      </c>
      <c r="BO35" s="4">
        <f t="shared" si="118"/>
        <v>27222.36</v>
      </c>
      <c r="BP35" s="4">
        <f t="shared" si="118"/>
        <v>27222.36</v>
      </c>
      <c r="BQ35" s="4">
        <f t="shared" si="118"/>
        <v>27222.36</v>
      </c>
      <c r="BR35" s="4">
        <f t="shared" si="118"/>
        <v>27222.36</v>
      </c>
      <c r="BS35" s="4">
        <f t="shared" si="118"/>
        <v>29802.6</v>
      </c>
      <c r="BT35" s="4">
        <f t="shared" si="118"/>
        <v>29802.6</v>
      </c>
      <c r="BU35" s="4">
        <f t="shared" si="118"/>
        <v>29802.6</v>
      </c>
      <c r="BV35" s="4">
        <f t="shared" si="118"/>
        <v>33956.78</v>
      </c>
      <c r="BW35" s="4">
        <f t="shared" si="118"/>
        <v>33956.78</v>
      </c>
      <c r="BX35" s="4">
        <f t="shared" si="118"/>
        <v>33956.78</v>
      </c>
      <c r="BY35" s="4">
        <f t="shared" si="118"/>
        <v>40553.480000000003</v>
      </c>
      <c r="BZ35" s="4">
        <f t="shared" ref="BZ35:CK35" si="119">+BZ101</f>
        <v>40553.480000000003</v>
      </c>
      <c r="CA35" s="4">
        <f t="shared" si="119"/>
        <v>40553.480000000003</v>
      </c>
      <c r="CB35" s="4">
        <f t="shared" si="119"/>
        <v>46703.43</v>
      </c>
      <c r="CC35" s="4">
        <f t="shared" si="119"/>
        <v>46703.43</v>
      </c>
      <c r="CD35" s="4">
        <f t="shared" si="119"/>
        <v>46703.43</v>
      </c>
      <c r="CE35" s="4">
        <f t="shared" si="119"/>
        <v>52928.43</v>
      </c>
      <c r="CF35" s="4">
        <f t="shared" si="119"/>
        <v>52928.43</v>
      </c>
      <c r="CG35" s="4">
        <f t="shared" si="119"/>
        <v>52928.43</v>
      </c>
      <c r="CH35" s="4">
        <f t="shared" si="119"/>
        <v>59153.43</v>
      </c>
      <c r="CI35" s="4">
        <f t="shared" si="119"/>
        <v>0</v>
      </c>
      <c r="CJ35" s="4">
        <f t="shared" si="119"/>
        <v>0</v>
      </c>
      <c r="CK35" s="4">
        <f t="shared" si="119"/>
        <v>0</v>
      </c>
      <c r="CL35" s="4">
        <f t="shared" si="29"/>
        <v>38286.059166666666</v>
      </c>
      <c r="CM35" s="4"/>
    </row>
    <row r="36" spans="1:91" outlineLevel="1" x14ac:dyDescent="0.2">
      <c r="A36" s="13">
        <f t="shared" si="7"/>
        <v>29</v>
      </c>
      <c r="B36" s="37" t="s">
        <v>582</v>
      </c>
      <c r="C36" s="37">
        <v>123410</v>
      </c>
      <c r="D36" s="38" t="s">
        <v>123</v>
      </c>
      <c r="E36" s="40">
        <v>172355977.56</v>
      </c>
      <c r="F36" s="40">
        <f>+F100</f>
        <v>172047556.56</v>
      </c>
      <c r="G36" s="40">
        <f t="shared" ref="G36:J36" si="120">+G100</f>
        <v>171679183.56</v>
      </c>
      <c r="H36" s="40">
        <f t="shared" si="120"/>
        <v>171730254.56</v>
      </c>
      <c r="I36" s="40">
        <f t="shared" si="120"/>
        <v>173470957.56</v>
      </c>
      <c r="J36" s="40">
        <f t="shared" si="120"/>
        <v>173229901.56</v>
      </c>
      <c r="K36" s="40">
        <f t="shared" ref="K36:M36" si="121">+K100</f>
        <v>173469664.56</v>
      </c>
      <c r="L36" s="40">
        <f t="shared" si="121"/>
        <v>173265756.56</v>
      </c>
      <c r="M36" s="40">
        <f t="shared" si="121"/>
        <v>173080094.46000001</v>
      </c>
      <c r="N36" s="40">
        <f t="shared" ref="N36:P36" si="122">+N100</f>
        <v>172979346.46000001</v>
      </c>
      <c r="O36" s="40">
        <f t="shared" si="122"/>
        <v>172767224.46000001</v>
      </c>
      <c r="P36" s="40">
        <f t="shared" si="122"/>
        <v>172788266.46000001</v>
      </c>
      <c r="Q36" s="40">
        <f t="shared" ref="Q36:T36" si="123">+Q100</f>
        <v>172546875.46000001</v>
      </c>
      <c r="R36" s="40">
        <f t="shared" si="123"/>
        <v>172621149.46000001</v>
      </c>
      <c r="S36" s="40">
        <f t="shared" si="123"/>
        <v>172456272.46000001</v>
      </c>
      <c r="T36" s="40">
        <f t="shared" si="123"/>
        <v>172587439.46000001</v>
      </c>
      <c r="U36" s="40">
        <f t="shared" ref="U36:V36" si="124">+U100</f>
        <v>172486891.46000001</v>
      </c>
      <c r="V36" s="40">
        <f t="shared" si="124"/>
        <v>168312475.46000001</v>
      </c>
      <c r="W36" s="40">
        <f t="shared" ref="W36:Y36" si="125">+W100</f>
        <v>168053332.46000001</v>
      </c>
      <c r="X36" s="40">
        <f t="shared" si="125"/>
        <v>167906731.46000001</v>
      </c>
      <c r="Y36" s="40">
        <f t="shared" si="125"/>
        <v>167694922.46000001</v>
      </c>
      <c r="Z36" s="40">
        <f t="shared" ref="Z36:AB36" si="126">+Z100</f>
        <v>167515739.46000001</v>
      </c>
      <c r="AA36" s="40">
        <f t="shared" si="126"/>
        <v>167371652.46000001</v>
      </c>
      <c r="AB36" s="40">
        <f t="shared" si="126"/>
        <v>167143683.46000001</v>
      </c>
      <c r="AC36" s="40">
        <f t="shared" ref="AC36:AO36" si="127">+AC100</f>
        <v>166857569.46000001</v>
      </c>
      <c r="AD36" s="40">
        <f t="shared" si="127"/>
        <v>166813409.46000001</v>
      </c>
      <c r="AE36" s="40">
        <f t="shared" si="127"/>
        <v>166666689.31999999</v>
      </c>
      <c r="AF36" s="40">
        <f t="shared" si="127"/>
        <v>166205992.15000001</v>
      </c>
      <c r="AG36" s="40">
        <f t="shared" si="127"/>
        <v>165213714.15000001</v>
      </c>
      <c r="AH36" s="40">
        <f t="shared" si="127"/>
        <v>164319994.15000001</v>
      </c>
      <c r="AI36" s="40">
        <f t="shared" si="127"/>
        <v>163319268.15000001</v>
      </c>
      <c r="AJ36" s="40">
        <f t="shared" si="127"/>
        <v>162674140.15000001</v>
      </c>
      <c r="AK36" s="40">
        <f t="shared" si="127"/>
        <v>162172443.15000001</v>
      </c>
      <c r="AL36" s="40">
        <f t="shared" si="127"/>
        <v>161617765.15000001</v>
      </c>
      <c r="AM36" s="40">
        <f t="shared" si="127"/>
        <v>160786304.15000001</v>
      </c>
      <c r="AN36" s="40">
        <f t="shared" si="127"/>
        <v>159773226.15000001</v>
      </c>
      <c r="AO36" s="40">
        <f t="shared" si="127"/>
        <v>159171212.15000001</v>
      </c>
      <c r="AP36" s="40">
        <f t="shared" ref="AP36:BA36" si="128">+AP100</f>
        <v>158642587.15000001</v>
      </c>
      <c r="AQ36" s="40">
        <f t="shared" si="128"/>
        <v>158014432.15000001</v>
      </c>
      <c r="AR36" s="40">
        <f t="shared" si="128"/>
        <v>157470816.49000001</v>
      </c>
      <c r="AS36" s="40">
        <f t="shared" si="128"/>
        <v>156877564.71000001</v>
      </c>
      <c r="AT36" s="40">
        <f t="shared" si="128"/>
        <v>158436451.71000001</v>
      </c>
      <c r="AU36" s="40">
        <f t="shared" si="128"/>
        <v>157919818.71000001</v>
      </c>
      <c r="AV36" s="40">
        <f t="shared" si="128"/>
        <v>157579823.71000001</v>
      </c>
      <c r="AW36" s="40">
        <f t="shared" si="128"/>
        <v>157214439.71000001</v>
      </c>
      <c r="AX36" s="40">
        <f t="shared" si="128"/>
        <v>156877295.71000001</v>
      </c>
      <c r="AY36" s="40">
        <f t="shared" si="128"/>
        <v>156490029.71000001</v>
      </c>
      <c r="AZ36" s="40">
        <f t="shared" si="128"/>
        <v>155994585.71000001</v>
      </c>
      <c r="BA36" s="40">
        <f t="shared" si="128"/>
        <v>165634861.71000001</v>
      </c>
      <c r="BB36" s="40">
        <f t="shared" ref="BB36:BL36" si="129">+BB100</f>
        <v>165586669.71000001</v>
      </c>
      <c r="BC36" s="40">
        <f t="shared" si="129"/>
        <v>165304988.71000001</v>
      </c>
      <c r="BD36" s="40">
        <f t="shared" si="129"/>
        <v>164044604.81999999</v>
      </c>
      <c r="BE36" s="40">
        <f t="shared" si="129"/>
        <v>163329710.81999999</v>
      </c>
      <c r="BF36" s="40">
        <f t="shared" si="129"/>
        <v>163138506.81999999</v>
      </c>
      <c r="BG36" s="40">
        <f t="shared" si="129"/>
        <v>162832663.81999999</v>
      </c>
      <c r="BH36" s="40">
        <f t="shared" si="129"/>
        <v>162680675.81999999</v>
      </c>
      <c r="BI36" s="40">
        <f t="shared" si="129"/>
        <v>162284373.81999999</v>
      </c>
      <c r="BJ36" s="40">
        <f t="shared" si="129"/>
        <v>161795522.81999999</v>
      </c>
      <c r="BK36" s="40">
        <f t="shared" si="129"/>
        <v>161237595.81999999</v>
      </c>
      <c r="BL36" s="40">
        <f t="shared" si="129"/>
        <v>161011031.81999999</v>
      </c>
      <c r="BM36" s="40">
        <f t="shared" ref="BM36:BY36" si="130">+BM100</f>
        <v>159948369.81</v>
      </c>
      <c r="BN36" s="40">
        <f t="shared" si="130"/>
        <v>156782600.25999999</v>
      </c>
      <c r="BO36" s="40">
        <f t="shared" si="130"/>
        <v>158339047.81</v>
      </c>
      <c r="BP36" s="40">
        <f t="shared" si="130"/>
        <v>158093057.63</v>
      </c>
      <c r="BQ36" s="40">
        <f t="shared" si="130"/>
        <v>158271992.63</v>
      </c>
      <c r="BR36" s="40">
        <f t="shared" si="130"/>
        <v>157849059.25999999</v>
      </c>
      <c r="BS36" s="40">
        <f t="shared" si="130"/>
        <v>157162468.25999999</v>
      </c>
      <c r="BT36" s="40">
        <f t="shared" si="130"/>
        <v>157202337.25999999</v>
      </c>
      <c r="BU36" s="40">
        <f t="shared" si="130"/>
        <v>157180352.25999999</v>
      </c>
      <c r="BV36" s="40">
        <f t="shared" si="130"/>
        <v>156716727.25999999</v>
      </c>
      <c r="BW36" s="40">
        <f t="shared" si="130"/>
        <v>156970669.25999999</v>
      </c>
      <c r="BX36" s="40">
        <f t="shared" si="130"/>
        <v>156880075.25999999</v>
      </c>
      <c r="BY36" s="40">
        <f t="shared" si="130"/>
        <v>156782600.25999999</v>
      </c>
      <c r="BZ36" s="40">
        <f t="shared" ref="BZ36:CK36" si="131">+BZ100</f>
        <v>33342012.18</v>
      </c>
      <c r="CA36" s="40">
        <f t="shared" si="131"/>
        <v>32805272.18</v>
      </c>
      <c r="CB36" s="40">
        <f t="shared" si="131"/>
        <v>32323323.030000001</v>
      </c>
      <c r="CC36" s="40">
        <f t="shared" si="131"/>
        <v>32310957.030000001</v>
      </c>
      <c r="CD36" s="40">
        <f t="shared" si="131"/>
        <v>32151849.460000001</v>
      </c>
      <c r="CE36" s="40">
        <f t="shared" si="131"/>
        <v>30894770.460000001</v>
      </c>
      <c r="CF36" s="40">
        <f t="shared" si="131"/>
        <v>30809705.460000001</v>
      </c>
      <c r="CG36" s="40">
        <f t="shared" si="131"/>
        <v>30559123.460000001</v>
      </c>
      <c r="CH36" s="40">
        <f t="shared" si="131"/>
        <v>30593003.460000001</v>
      </c>
      <c r="CI36" s="40">
        <f t="shared" si="131"/>
        <v>0</v>
      </c>
      <c r="CJ36" s="40">
        <f t="shared" si="131"/>
        <v>0</v>
      </c>
      <c r="CK36" s="40">
        <f t="shared" si="131"/>
        <v>0</v>
      </c>
      <c r="CL36" s="40">
        <f t="shared" si="29"/>
        <v>30348443.070833337</v>
      </c>
      <c r="CM36" s="4"/>
    </row>
    <row r="37" spans="1:91" outlineLevel="1" x14ac:dyDescent="0.2">
      <c r="A37" s="13">
        <f t="shared" si="7"/>
        <v>30</v>
      </c>
      <c r="B37" s="13"/>
      <c r="C37" s="16" t="s">
        <v>578</v>
      </c>
      <c r="E37" s="4">
        <v>541111362.7099998</v>
      </c>
      <c r="F37" s="4">
        <f t="shared" ref="F37:S37" si="132">+F33-SUM(F34:F36)</f>
        <v>548916606.71000004</v>
      </c>
      <c r="G37" s="4">
        <f t="shared" si="132"/>
        <v>564170718.58999991</v>
      </c>
      <c r="H37" s="4">
        <f t="shared" si="132"/>
        <v>573219697.94000006</v>
      </c>
      <c r="I37" s="4">
        <f t="shared" si="132"/>
        <v>563628577.18999982</v>
      </c>
      <c r="J37" s="4">
        <f t="shared" si="132"/>
        <v>564963128.20000005</v>
      </c>
      <c r="K37" s="4">
        <f t="shared" si="132"/>
        <v>563078934.16000009</v>
      </c>
      <c r="L37" s="4">
        <f t="shared" si="132"/>
        <v>548169301.01999998</v>
      </c>
      <c r="M37" s="4">
        <f t="shared" si="132"/>
        <v>546280652.92999995</v>
      </c>
      <c r="N37" s="4">
        <f t="shared" si="132"/>
        <v>543562533.46000016</v>
      </c>
      <c r="O37" s="4">
        <f t="shared" si="132"/>
        <v>534539527.41000009</v>
      </c>
      <c r="P37" s="4">
        <f t="shared" si="132"/>
        <v>544696007.81000006</v>
      </c>
      <c r="Q37" s="36">
        <f t="shared" si="132"/>
        <v>560196195.62</v>
      </c>
      <c r="R37" s="36">
        <f t="shared" si="132"/>
        <v>564670803.95999992</v>
      </c>
      <c r="S37" s="36">
        <f t="shared" si="132"/>
        <v>577898614.66999996</v>
      </c>
      <c r="T37" s="36">
        <f t="shared" ref="T37:AB37" si="133">+T33-SUM(T34:T35,T36:T36)</f>
        <v>586493353.3499999</v>
      </c>
      <c r="U37" s="36">
        <f t="shared" si="133"/>
        <v>575073523.46000004</v>
      </c>
      <c r="V37" s="36">
        <f t="shared" si="133"/>
        <v>580652129.43000019</v>
      </c>
      <c r="W37" s="36">
        <f t="shared" si="133"/>
        <v>579412194.37</v>
      </c>
      <c r="X37" s="36">
        <f t="shared" si="133"/>
        <v>564847872.56999981</v>
      </c>
      <c r="Y37" s="36">
        <f t="shared" si="133"/>
        <v>563474457.37</v>
      </c>
      <c r="Z37" s="36">
        <f t="shared" si="133"/>
        <v>561737712.05000007</v>
      </c>
      <c r="AA37" s="36">
        <f t="shared" si="133"/>
        <v>552327607.11000001</v>
      </c>
      <c r="AB37" s="36">
        <f t="shared" si="133"/>
        <v>564474767.83000004</v>
      </c>
      <c r="AC37" s="36">
        <f>+AC33-SUM(AC34:AC36)</f>
        <v>585199975.19999993</v>
      </c>
      <c r="AD37" s="36">
        <f>+AD33-SUM(AD34:AD36)</f>
        <v>590119633.24999976</v>
      </c>
      <c r="AE37" s="36">
        <f t="shared" ref="AE37:AO37" si="134">+AE33-SUM(AE34:AE36)</f>
        <v>605101218.19999993</v>
      </c>
      <c r="AF37" s="36">
        <f t="shared" si="134"/>
        <v>613185357.0200001</v>
      </c>
      <c r="AG37" s="36">
        <f t="shared" si="134"/>
        <v>606344598.12</v>
      </c>
      <c r="AH37" s="36">
        <f t="shared" si="134"/>
        <v>608029980.24999976</v>
      </c>
      <c r="AI37" s="36">
        <f t="shared" si="134"/>
        <v>607760319.30999994</v>
      </c>
      <c r="AJ37" s="36">
        <f t="shared" si="134"/>
        <v>592764678.6500001</v>
      </c>
      <c r="AK37" s="36">
        <f t="shared" si="134"/>
        <v>592019358.52999997</v>
      </c>
      <c r="AL37" s="36">
        <f t="shared" si="134"/>
        <v>591354866.35000002</v>
      </c>
      <c r="AM37" s="36">
        <f t="shared" si="134"/>
        <v>582024425.83000004</v>
      </c>
      <c r="AN37" s="36">
        <f t="shared" si="134"/>
        <v>594693790.13999987</v>
      </c>
      <c r="AO37" s="36">
        <f t="shared" si="134"/>
        <v>609176750.48000002</v>
      </c>
      <c r="AP37" s="36">
        <f t="shared" ref="AP37:BA37" si="135">+AP33-SUM(AP34:AP36)</f>
        <v>614072689.5999999</v>
      </c>
      <c r="AQ37" s="36">
        <f t="shared" si="135"/>
        <v>626736262.42999983</v>
      </c>
      <c r="AR37" s="36">
        <f t="shared" si="135"/>
        <v>628594241.57999969</v>
      </c>
      <c r="AS37" s="36">
        <f t="shared" si="135"/>
        <v>621080091.98000002</v>
      </c>
      <c r="AT37" s="36">
        <f t="shared" si="135"/>
        <v>621188045.9599998</v>
      </c>
      <c r="AU37" s="36">
        <f t="shared" si="135"/>
        <v>620432264.83999979</v>
      </c>
      <c r="AV37" s="36">
        <f t="shared" si="135"/>
        <v>605534153.52999985</v>
      </c>
      <c r="AW37" s="36">
        <f t="shared" si="135"/>
        <v>603903490.84999979</v>
      </c>
      <c r="AX37" s="36">
        <f t="shared" si="135"/>
        <v>604023492.24999988</v>
      </c>
      <c r="AY37" s="36">
        <f t="shared" si="135"/>
        <v>595043700.06000006</v>
      </c>
      <c r="AZ37" s="36">
        <f t="shared" si="135"/>
        <v>607089322.06999981</v>
      </c>
      <c r="BA37" s="36">
        <f t="shared" si="135"/>
        <v>614798710.91479588</v>
      </c>
      <c r="BB37" s="36">
        <f t="shared" ref="BB37:BL37" si="136">+BB33-SUM(BB34:BB36)</f>
        <v>622367837.95238209</v>
      </c>
      <c r="BC37" s="36">
        <f t="shared" si="136"/>
        <v>633710713.82429588</v>
      </c>
      <c r="BD37" s="36">
        <f t="shared" si="136"/>
        <v>643958225.1143899</v>
      </c>
      <c r="BE37" s="36">
        <f t="shared" si="136"/>
        <v>635454240.29780412</v>
      </c>
      <c r="BF37" s="36">
        <f t="shared" si="136"/>
        <v>636856983.78687</v>
      </c>
      <c r="BG37" s="36">
        <f t="shared" si="136"/>
        <v>638346717.45547402</v>
      </c>
      <c r="BH37" s="36">
        <f t="shared" si="136"/>
        <v>623170809.84777796</v>
      </c>
      <c r="BI37" s="36">
        <f t="shared" si="136"/>
        <v>621133694.34965003</v>
      </c>
      <c r="BJ37" s="36">
        <f t="shared" si="136"/>
        <v>618754932.97332191</v>
      </c>
      <c r="BK37" s="36">
        <f t="shared" si="136"/>
        <v>608564788.48446393</v>
      </c>
      <c r="BL37" s="36">
        <f t="shared" si="136"/>
        <v>677122864.24556601</v>
      </c>
      <c r="BM37" s="36">
        <f t="shared" ref="BM37:BY37" si="137">+BM33-SUM(BM34:BM36)</f>
        <v>696353713.25920975</v>
      </c>
      <c r="BN37" s="36">
        <f t="shared" si="137"/>
        <v>704485495.09618771</v>
      </c>
      <c r="BO37" s="36">
        <f t="shared" si="137"/>
        <v>717557371.85491979</v>
      </c>
      <c r="BP37" s="36">
        <f t="shared" si="137"/>
        <v>722461159.63231575</v>
      </c>
      <c r="BQ37" s="36">
        <f t="shared" si="137"/>
        <v>714363485.10224974</v>
      </c>
      <c r="BR37" s="36">
        <f t="shared" si="137"/>
        <v>715162372.31186187</v>
      </c>
      <c r="BS37" s="36">
        <f t="shared" si="137"/>
        <v>714454384.6121279</v>
      </c>
      <c r="BT37" s="36">
        <f t="shared" si="137"/>
        <v>698091953.10583198</v>
      </c>
      <c r="BU37" s="36">
        <f t="shared" si="137"/>
        <v>695165769.92047</v>
      </c>
      <c r="BV37" s="36">
        <f t="shared" si="137"/>
        <v>696431704.938362</v>
      </c>
      <c r="BW37" s="36">
        <f t="shared" si="137"/>
        <v>685207996.33645201</v>
      </c>
      <c r="BX37" s="36">
        <f t="shared" si="137"/>
        <v>697183058.66838205</v>
      </c>
      <c r="BY37" s="36">
        <f t="shared" si="137"/>
        <v>714850526.03315008</v>
      </c>
      <c r="BZ37" s="36">
        <f t="shared" ref="BZ37:CK37" si="138">+BZ33-SUM(BZ34:BZ36)</f>
        <v>721641948.14365685</v>
      </c>
      <c r="CA37" s="36">
        <f t="shared" si="138"/>
        <v>737665279.36644089</v>
      </c>
      <c r="CB37" s="36">
        <f t="shared" si="138"/>
        <v>747544145.74568677</v>
      </c>
      <c r="CC37" s="36">
        <f t="shared" si="138"/>
        <v>739073292.57874477</v>
      </c>
      <c r="CD37" s="36">
        <f t="shared" si="138"/>
        <v>738763094.22346282</v>
      </c>
      <c r="CE37" s="36">
        <f t="shared" si="138"/>
        <v>736679083.56109929</v>
      </c>
      <c r="CF37" s="36">
        <f t="shared" si="138"/>
        <v>719188574.54007089</v>
      </c>
      <c r="CG37" s="36">
        <f t="shared" si="138"/>
        <v>716064116.47956121</v>
      </c>
      <c r="CH37" s="36">
        <f t="shared" si="138"/>
        <v>714858662.4394505</v>
      </c>
      <c r="CI37" s="36">
        <f t="shared" si="138"/>
        <v>749409869.02475286</v>
      </c>
      <c r="CJ37" s="36">
        <f t="shared" si="138"/>
        <v>762949354.41137087</v>
      </c>
      <c r="CK37" s="36">
        <f t="shared" si="138"/>
        <v>782826987.58467877</v>
      </c>
      <c r="CL37" s="36">
        <f t="shared" si="29"/>
        <v>736056348.11026764</v>
      </c>
    </row>
    <row r="38" spans="1:91" ht="13.5" outlineLevel="1" thickBot="1" x14ac:dyDescent="0.25">
      <c r="A38" s="13">
        <f t="shared" si="7"/>
        <v>31</v>
      </c>
      <c r="B38" s="13"/>
      <c r="C38" s="13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</row>
    <row r="39" spans="1:91" ht="13.5" outlineLevel="1" thickBot="1" x14ac:dyDescent="0.25">
      <c r="A39" s="13">
        <f t="shared" si="7"/>
        <v>32</v>
      </c>
      <c r="B39" s="13"/>
      <c r="C39" s="30" t="s">
        <v>579</v>
      </c>
      <c r="D39" s="31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64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</row>
    <row r="40" spans="1:91" outlineLevel="1" x14ac:dyDescent="0.2">
      <c r="A40" s="13">
        <f t="shared" si="7"/>
        <v>33</v>
      </c>
      <c r="B40" s="13"/>
      <c r="C40" s="16" t="s">
        <v>580</v>
      </c>
      <c r="E40" s="4">
        <v>0</v>
      </c>
      <c r="F40" s="4">
        <f t="shared" ref="F40:W40" si="139">+F41+F42-SUM(F45:F89)</f>
        <v>0</v>
      </c>
      <c r="G40" s="4">
        <f t="shared" si="139"/>
        <v>0</v>
      </c>
      <c r="H40" s="4">
        <f t="shared" si="139"/>
        <v>0</v>
      </c>
      <c r="I40" s="4">
        <f t="shared" si="139"/>
        <v>0</v>
      </c>
      <c r="J40" s="4">
        <f t="shared" si="139"/>
        <v>0</v>
      </c>
      <c r="K40" s="4">
        <f t="shared" si="139"/>
        <v>0</v>
      </c>
      <c r="L40" s="4">
        <f t="shared" si="139"/>
        <v>0</v>
      </c>
      <c r="M40" s="4">
        <f t="shared" si="139"/>
        <v>0</v>
      </c>
      <c r="N40" s="4">
        <f t="shared" si="139"/>
        <v>0</v>
      </c>
      <c r="O40" s="4">
        <f t="shared" si="139"/>
        <v>0</v>
      </c>
      <c r="P40" s="4">
        <f t="shared" si="139"/>
        <v>0</v>
      </c>
      <c r="Q40" s="4">
        <f t="shared" si="139"/>
        <v>0</v>
      </c>
      <c r="R40" s="4">
        <f t="shared" si="139"/>
        <v>0</v>
      </c>
      <c r="S40" s="4">
        <f t="shared" si="139"/>
        <v>0</v>
      </c>
      <c r="T40" s="4">
        <f t="shared" si="139"/>
        <v>0</v>
      </c>
      <c r="U40" s="4">
        <f t="shared" si="139"/>
        <v>0</v>
      </c>
      <c r="V40" s="4">
        <f t="shared" si="139"/>
        <v>0</v>
      </c>
      <c r="W40" s="4">
        <f t="shared" si="139"/>
        <v>0</v>
      </c>
      <c r="X40" s="4">
        <f t="shared" ref="X40:BC40" si="140">+X41+X42-SUM(X45:X97)</f>
        <v>0</v>
      </c>
      <c r="Y40" s="4">
        <f t="shared" si="140"/>
        <v>0</v>
      </c>
      <c r="Z40" s="4">
        <f t="shared" si="140"/>
        <v>0</v>
      </c>
      <c r="AA40" s="4">
        <f t="shared" si="140"/>
        <v>0</v>
      </c>
      <c r="AB40" s="4">
        <f t="shared" si="140"/>
        <v>0</v>
      </c>
      <c r="AC40" s="4">
        <f t="shared" si="140"/>
        <v>0</v>
      </c>
      <c r="AD40" s="4">
        <f t="shared" si="140"/>
        <v>0</v>
      </c>
      <c r="AE40" s="4">
        <f t="shared" si="140"/>
        <v>0</v>
      </c>
      <c r="AF40" s="4">
        <f t="shared" si="140"/>
        <v>0</v>
      </c>
      <c r="AG40" s="4">
        <f t="shared" si="140"/>
        <v>0</v>
      </c>
      <c r="AH40" s="4">
        <f t="shared" si="140"/>
        <v>0</v>
      </c>
      <c r="AI40" s="4">
        <f t="shared" si="140"/>
        <v>0</v>
      </c>
      <c r="AJ40" s="4">
        <f t="shared" si="140"/>
        <v>0</v>
      </c>
      <c r="AK40" s="4">
        <f t="shared" si="140"/>
        <v>0</v>
      </c>
      <c r="AL40" s="4">
        <f t="shared" si="140"/>
        <v>0</v>
      </c>
      <c r="AM40" s="4">
        <f t="shared" si="140"/>
        <v>0</v>
      </c>
      <c r="AN40" s="4">
        <f t="shared" si="140"/>
        <v>0</v>
      </c>
      <c r="AO40" s="4">
        <f t="shared" si="140"/>
        <v>0</v>
      </c>
      <c r="AP40" s="4">
        <f t="shared" si="140"/>
        <v>0</v>
      </c>
      <c r="AQ40" s="4">
        <f t="shared" si="140"/>
        <v>0</v>
      </c>
      <c r="AR40" s="4">
        <f t="shared" si="140"/>
        <v>0</v>
      </c>
      <c r="AS40" s="4">
        <f t="shared" si="140"/>
        <v>0</v>
      </c>
      <c r="AT40" s="4">
        <f t="shared" si="140"/>
        <v>0</v>
      </c>
      <c r="AU40" s="4">
        <f t="shared" si="140"/>
        <v>0</v>
      </c>
      <c r="AV40" s="4">
        <f t="shared" si="140"/>
        <v>0</v>
      </c>
      <c r="AW40" s="4">
        <f t="shared" si="140"/>
        <v>0</v>
      </c>
      <c r="AX40" s="4">
        <f t="shared" si="140"/>
        <v>0</v>
      </c>
      <c r="AY40" s="4">
        <f t="shared" si="140"/>
        <v>0</v>
      </c>
      <c r="AZ40" s="4">
        <f t="shared" si="140"/>
        <v>0</v>
      </c>
      <c r="BA40" s="4">
        <f t="shared" si="140"/>
        <v>922520.00520372391</v>
      </c>
      <c r="BB40" s="4">
        <f t="shared" si="140"/>
        <v>932772.32761788368</v>
      </c>
      <c r="BC40" s="4">
        <f t="shared" si="140"/>
        <v>947495.48570394516</v>
      </c>
      <c r="BD40" s="4">
        <f t="shared" ref="BD40:CI40" si="141">+BD41+BD42-SUM(BD45:BD97)</f>
        <v>957098.45561027527</v>
      </c>
      <c r="BE40" s="4">
        <f t="shared" si="141"/>
        <v>979331.33219575882</v>
      </c>
      <c r="BF40" s="4">
        <f t="shared" si="141"/>
        <v>1007570.9531302452</v>
      </c>
      <c r="BG40" s="4">
        <f t="shared" si="141"/>
        <v>1040091.8345258236</v>
      </c>
      <c r="BH40" s="4">
        <f t="shared" si="141"/>
        <v>1074725.3422219753</v>
      </c>
      <c r="BI40" s="4">
        <f t="shared" si="141"/>
        <v>1110884.2703499794</v>
      </c>
      <c r="BJ40" s="4">
        <f t="shared" si="141"/>
        <v>1147783.2866780758</v>
      </c>
      <c r="BK40" s="4">
        <f t="shared" si="141"/>
        <v>1192176.0255358219</v>
      </c>
      <c r="BL40" s="4">
        <f t="shared" si="141"/>
        <v>1216485.574434042</v>
      </c>
      <c r="BM40" s="4">
        <f t="shared" si="141"/>
        <v>1257596.9107899666</v>
      </c>
      <c r="BN40" s="4">
        <f t="shared" si="141"/>
        <v>1301863.0638122559</v>
      </c>
      <c r="BO40" s="4">
        <f t="shared" si="141"/>
        <v>1349615.8150801659</v>
      </c>
      <c r="BP40" s="4">
        <f t="shared" si="141"/>
        <v>1398716.3176841736</v>
      </c>
      <c r="BQ40" s="4">
        <f t="shared" si="141"/>
        <v>1451141.5177502632</v>
      </c>
      <c r="BR40" s="4">
        <f t="shared" si="141"/>
        <v>1507035.958137989</v>
      </c>
      <c r="BS40" s="4">
        <f t="shared" si="141"/>
        <v>1563673.7178719044</v>
      </c>
      <c r="BT40" s="4">
        <f t="shared" si="141"/>
        <v>1622578.3641681671</v>
      </c>
      <c r="BU40" s="4">
        <f t="shared" si="141"/>
        <v>1683617.759529829</v>
      </c>
      <c r="BV40" s="4">
        <f t="shared" si="141"/>
        <v>1749123.2816381454</v>
      </c>
      <c r="BW40" s="4">
        <f t="shared" si="141"/>
        <v>1813438.7235481739</v>
      </c>
      <c r="BX40" s="4">
        <f t="shared" si="141"/>
        <v>1867152.6516180038</v>
      </c>
      <c r="BY40" s="4">
        <f t="shared" si="141"/>
        <v>1923871.9568500519</v>
      </c>
      <c r="BZ40" s="4">
        <f t="shared" si="141"/>
        <v>1341624.4963431358</v>
      </c>
      <c r="CA40" s="4">
        <f t="shared" si="141"/>
        <v>1385703.2335591316</v>
      </c>
      <c r="CB40" s="4">
        <f t="shared" si="141"/>
        <v>1430707.1143131256</v>
      </c>
      <c r="CC40" s="4">
        <f t="shared" si="141"/>
        <v>1478459.9212553501</v>
      </c>
      <c r="CD40" s="4">
        <f t="shared" si="141"/>
        <v>1527923.0265371799</v>
      </c>
      <c r="CE40" s="4">
        <f t="shared" si="141"/>
        <v>1578965.738900423</v>
      </c>
      <c r="CF40" s="4">
        <f t="shared" si="141"/>
        <v>1631398.2499294281</v>
      </c>
      <c r="CG40" s="4">
        <f t="shared" si="141"/>
        <v>1682845.6604390144</v>
      </c>
      <c r="CH40" s="4">
        <f t="shared" si="141"/>
        <v>1734134.4305496216</v>
      </c>
      <c r="CI40" s="4">
        <f t="shared" si="141"/>
        <v>1784604.2152471542</v>
      </c>
      <c r="CJ40" s="4">
        <f t="shared" ref="CJ40:CK40" si="142">+CJ41+CJ42-SUM(CJ45:CJ97)</f>
        <v>1827607.2886292934</v>
      </c>
      <c r="CK40" s="4">
        <f t="shared" si="142"/>
        <v>1862683.4053213596</v>
      </c>
      <c r="CL40" s="2"/>
    </row>
    <row r="41" spans="1:91" outlineLevel="1" x14ac:dyDescent="0.2">
      <c r="A41" s="13">
        <f t="shared" si="7"/>
        <v>34</v>
      </c>
      <c r="B41" s="13"/>
      <c r="C41" s="16" t="s">
        <v>583</v>
      </c>
      <c r="E41" s="4">
        <v>-714487446.25999999</v>
      </c>
      <c r="F41" s="4">
        <f t="shared" ref="F41:AB41" si="143">SUM(F45:F60)</f>
        <v>-721984269.25999999</v>
      </c>
      <c r="G41" s="4">
        <f t="shared" si="143"/>
        <v>-736870008.13999999</v>
      </c>
      <c r="H41" s="4">
        <f t="shared" si="143"/>
        <v>-745970058.49000001</v>
      </c>
      <c r="I41" s="4">
        <f t="shared" si="143"/>
        <v>-738119640.73999989</v>
      </c>
      <c r="J41" s="4">
        <f t="shared" si="143"/>
        <v>-739213135.75</v>
      </c>
      <c r="K41" s="4">
        <f t="shared" si="143"/>
        <v>-737569333.3900001</v>
      </c>
      <c r="L41" s="4">
        <f t="shared" si="143"/>
        <v>-722455792.25</v>
      </c>
      <c r="M41" s="4">
        <f t="shared" si="143"/>
        <v>-720381482.05999994</v>
      </c>
      <c r="N41" s="4">
        <f t="shared" si="143"/>
        <v>-717559072.59000015</v>
      </c>
      <c r="O41" s="4">
        <f t="shared" si="143"/>
        <v>-708323944.54000008</v>
      </c>
      <c r="P41" s="4">
        <f t="shared" si="143"/>
        <v>-718501466.94000006</v>
      </c>
      <c r="Q41" s="4">
        <f t="shared" si="143"/>
        <v>-733830283.75</v>
      </c>
      <c r="R41" s="4">
        <f t="shared" si="143"/>
        <v>-738379166.08999991</v>
      </c>
      <c r="S41" s="4">
        <f t="shared" si="143"/>
        <v>-751442099.79999995</v>
      </c>
      <c r="T41" s="4">
        <f t="shared" si="143"/>
        <v>-760165971.4799999</v>
      </c>
      <c r="U41" s="4">
        <f t="shared" si="143"/>
        <v>-748645593.59000003</v>
      </c>
      <c r="V41" s="4">
        <f t="shared" si="143"/>
        <v>-750049783.56000018</v>
      </c>
      <c r="W41" s="4">
        <f t="shared" si="143"/>
        <v>-748548671.5</v>
      </c>
      <c r="X41" s="4">
        <f t="shared" si="143"/>
        <v>-733837748.69999981</v>
      </c>
      <c r="Y41" s="4">
        <f t="shared" si="143"/>
        <v>-732252524.5</v>
      </c>
      <c r="Z41" s="4">
        <f t="shared" si="143"/>
        <v>-730291076.18000007</v>
      </c>
      <c r="AA41" s="4">
        <f t="shared" si="143"/>
        <v>-720736884.24000001</v>
      </c>
      <c r="AB41" s="4">
        <f t="shared" si="143"/>
        <v>-732656075.96000004</v>
      </c>
      <c r="AC41" s="4">
        <f t="shared" ref="AC41:AZ41" si="144">SUM(AC45:AC66)</f>
        <v>-753092019.32999992</v>
      </c>
      <c r="AD41" s="4">
        <f t="shared" si="144"/>
        <v>-757967517.37999976</v>
      </c>
      <c r="AE41" s="4">
        <f t="shared" si="144"/>
        <v>-772802382.18999994</v>
      </c>
      <c r="AF41" s="4">
        <f t="shared" si="144"/>
        <v>-780387734.8900001</v>
      </c>
      <c r="AG41" s="4">
        <f t="shared" si="144"/>
        <v>-772554697.99000001</v>
      </c>
      <c r="AH41" s="4">
        <f t="shared" si="144"/>
        <v>-773346360.11999977</v>
      </c>
      <c r="AI41" s="4">
        <f t="shared" si="144"/>
        <v>-772051434.99000001</v>
      </c>
      <c r="AJ41" s="4">
        <f t="shared" si="144"/>
        <v>-756410666.33000004</v>
      </c>
      <c r="AK41" s="4">
        <f t="shared" si="144"/>
        <v>-755163649.21000004</v>
      </c>
      <c r="AL41" s="4">
        <f t="shared" si="144"/>
        <v>-753497691.57000005</v>
      </c>
      <c r="AM41" s="4">
        <f t="shared" si="144"/>
        <v>-743335790.05000007</v>
      </c>
      <c r="AN41" s="4">
        <f t="shared" si="144"/>
        <v>-754992076.3599999</v>
      </c>
      <c r="AO41" s="4">
        <f t="shared" si="144"/>
        <v>-768855090.34000003</v>
      </c>
      <c r="AP41" s="4">
        <f t="shared" si="144"/>
        <v>-773222404.45999992</v>
      </c>
      <c r="AQ41" s="4">
        <f t="shared" si="144"/>
        <v>-785257822.28999984</v>
      </c>
      <c r="AR41" s="4">
        <f t="shared" si="144"/>
        <v>-786547676.77999973</v>
      </c>
      <c r="AS41" s="4">
        <f t="shared" si="144"/>
        <v>-778440272.32000005</v>
      </c>
      <c r="AT41" s="4">
        <f t="shared" si="144"/>
        <v>-780107113.29999983</v>
      </c>
      <c r="AU41" s="4">
        <f t="shared" si="144"/>
        <v>-778826979.17999983</v>
      </c>
      <c r="AV41" s="4">
        <f t="shared" si="144"/>
        <v>-763588872.86999989</v>
      </c>
      <c r="AW41" s="4">
        <f t="shared" si="144"/>
        <v>-761592826.18999982</v>
      </c>
      <c r="AX41" s="4">
        <f t="shared" si="144"/>
        <v>-761367991.58999991</v>
      </c>
      <c r="AY41" s="4">
        <f t="shared" si="144"/>
        <v>-752000933.4000001</v>
      </c>
      <c r="AZ41" s="4">
        <f t="shared" si="144"/>
        <v>-763550850.40999985</v>
      </c>
      <c r="BA41" s="4">
        <f>SUM(BA45:BA66)-((SUM(BA61:BA66)*0.076)+((SUM(BA61:BA66)-(SUM(BA61:BA66)*0.076))*0.35))</f>
        <v>-780832633.25479591</v>
      </c>
      <c r="BB41" s="4">
        <f>SUM(BB45:BB66)-((SUM(BB61:BB66)*0.076)+((SUM(BB61:BB66)-(SUM(BB61:BB66)*0.076))*0.35))</f>
        <v>-788353568.29238212</v>
      </c>
      <c r="BC41" s="4">
        <f t="shared" ref="BC41:BM41" si="145">SUM(BC45:BC66)-((SUM(BC61:BC66)*0.076)+((SUM(BC61:BC66)-(SUM(BC61:BC66)*0.076))*0.35))</f>
        <v>-799413868.16429591</v>
      </c>
      <c r="BD41" s="4">
        <f t="shared" si="145"/>
        <v>-808394658.56438982</v>
      </c>
      <c r="BE41" s="4">
        <f t="shared" si="145"/>
        <v>-799175640.74780405</v>
      </c>
      <c r="BF41" s="4">
        <f t="shared" si="145"/>
        <v>-800385497.67686999</v>
      </c>
      <c r="BG41" s="4">
        <f t="shared" si="145"/>
        <v>-801562902.345474</v>
      </c>
      <c r="BH41" s="4">
        <f t="shared" si="145"/>
        <v>-786235006.73777795</v>
      </c>
      <c r="BI41" s="4">
        <f t="shared" si="145"/>
        <v>-783801514.23965001</v>
      </c>
      <c r="BJ41" s="4">
        <f t="shared" si="145"/>
        <v>-780927565.8633219</v>
      </c>
      <c r="BK41" s="4">
        <f t="shared" si="145"/>
        <v>-770179494.37446392</v>
      </c>
      <c r="BL41" s="4">
        <f t="shared" si="145"/>
        <v>-838510930.135566</v>
      </c>
      <c r="BM41" s="4">
        <f t="shared" si="145"/>
        <v>-856501382.41920972</v>
      </c>
      <c r="BN41" s="4">
        <f t="shared" ref="BN41:BY41" si="146">SUM(BN45:BN66)-((SUM(BN61:BN66)*0.076)+((SUM(BN61:BN66)-(SUM(BN61:BN66)*0.076))*0.35))</f>
        <v>-861580658.82618773</v>
      </c>
      <c r="BO41" s="4">
        <f t="shared" si="146"/>
        <v>-876175604.01491976</v>
      </c>
      <c r="BP41" s="4">
        <f t="shared" si="146"/>
        <v>-880829844.61231577</v>
      </c>
      <c r="BQ41" s="4">
        <f t="shared" si="146"/>
        <v>-872911105.08224976</v>
      </c>
      <c r="BR41" s="4">
        <f t="shared" si="146"/>
        <v>-873287058.92186189</v>
      </c>
      <c r="BS41" s="4">
        <f t="shared" si="146"/>
        <v>-871891504.46212792</v>
      </c>
      <c r="BT41" s="4">
        <f t="shared" si="146"/>
        <v>-855568941.955832</v>
      </c>
      <c r="BU41" s="4">
        <f t="shared" si="146"/>
        <v>-852620773.77047002</v>
      </c>
      <c r="BV41" s="4">
        <f t="shared" si="146"/>
        <v>-853423681.96836197</v>
      </c>
      <c r="BW41" s="4">
        <f t="shared" si="146"/>
        <v>-842453597.36645198</v>
      </c>
      <c r="BX41" s="4">
        <f t="shared" si="146"/>
        <v>-854338065.69838202</v>
      </c>
      <c r="BY41" s="4">
        <f t="shared" si="146"/>
        <v>-871945689.7631501</v>
      </c>
      <c r="BZ41" s="4">
        <f>SUM(BZ45:BZ66)-((SUM(BZ61:BZ66)*0.076)+((SUM(BZ61:BZ66)-(SUM(BZ61:BZ66)*0.076))*0.21))</f>
        <v>-755296443.79365683</v>
      </c>
      <c r="CA41" s="4">
        <f t="shared" ref="CA41:CJ41" si="147">SUM(CA45:CA66)-((SUM(CA61:CA66)*0.076)+((SUM(CA61:CA66)-(SUM(CA61:CA66)*0.076))*0.21))</f>
        <v>-770783115.01644087</v>
      </c>
      <c r="CB41" s="4">
        <f t="shared" si="147"/>
        <v>-780183331.19568682</v>
      </c>
      <c r="CC41" s="4">
        <f t="shared" si="147"/>
        <v>-771700112.02874482</v>
      </c>
      <c r="CD41" s="4">
        <f t="shared" si="147"/>
        <v>-771230808.21346283</v>
      </c>
      <c r="CE41" s="4">
        <f t="shared" si="147"/>
        <v>-767905510.5510993</v>
      </c>
      <c r="CF41" s="4">
        <f t="shared" si="147"/>
        <v>-750333805.5300709</v>
      </c>
      <c r="CG41" s="4">
        <f t="shared" si="147"/>
        <v>-746962215.46956122</v>
      </c>
      <c r="CH41" s="4">
        <f t="shared" si="147"/>
        <v>-745800142.42945051</v>
      </c>
      <c r="CI41" s="4">
        <f t="shared" si="147"/>
        <v>-749409869.02475286</v>
      </c>
      <c r="CJ41" s="4">
        <f t="shared" si="147"/>
        <v>-762949354.41137087</v>
      </c>
      <c r="CK41" s="4">
        <f>SUM(CK45:CK66)-((SUM(CK61:CK66)*0.076)+((SUM(CK61:CK66)-(SUM(CK61:CK66)*0.076))*0.21))</f>
        <v>-782826987.58467877</v>
      </c>
      <c r="CL41" s="2"/>
    </row>
    <row r="42" spans="1:91" outlineLevel="1" x14ac:dyDescent="0.2">
      <c r="A42" s="13">
        <f t="shared" si="7"/>
        <v>35</v>
      </c>
      <c r="B42" s="13"/>
      <c r="C42" s="16" t="s">
        <v>1300</v>
      </c>
      <c r="E42" s="4">
        <v>-601700000</v>
      </c>
      <c r="F42" s="4">
        <f>SUM(F67:F89)</f>
        <v>-471700000</v>
      </c>
      <c r="G42" s="4">
        <f>SUM(G67:G89)</f>
        <v>-471700000</v>
      </c>
      <c r="H42" s="4">
        <f>SUM(H67:H89)</f>
        <v>-511700000</v>
      </c>
      <c r="I42" s="4">
        <f>SUM(I67:I89)</f>
        <v>-511700000</v>
      </c>
      <c r="J42" s="4">
        <f t="shared" ref="J42:P42" si="148">SUM(J67:J90)</f>
        <v>-511700000</v>
      </c>
      <c r="K42" s="4">
        <f t="shared" si="148"/>
        <v>-511700000</v>
      </c>
      <c r="L42" s="4">
        <f t="shared" si="148"/>
        <v>-511700000</v>
      </c>
      <c r="M42" s="4">
        <f t="shared" si="148"/>
        <v>-511700000</v>
      </c>
      <c r="N42" s="4">
        <f t="shared" si="148"/>
        <v>-511700000</v>
      </c>
      <c r="O42" s="4">
        <f t="shared" si="148"/>
        <v>-561700000</v>
      </c>
      <c r="P42" s="4">
        <f t="shared" si="148"/>
        <v>-561700000</v>
      </c>
      <c r="Q42" s="4">
        <f t="shared" ref="Q42:AV42" si="149">SUM(Q67:Q97)</f>
        <v>-561700000</v>
      </c>
      <c r="R42" s="4">
        <f t="shared" si="149"/>
        <v>-561700000</v>
      </c>
      <c r="S42" s="4">
        <f t="shared" si="149"/>
        <v>-561700000</v>
      </c>
      <c r="T42" s="4">
        <f t="shared" si="149"/>
        <v>-561700000</v>
      </c>
      <c r="U42" s="4">
        <f t="shared" si="149"/>
        <v>-561700000</v>
      </c>
      <c r="V42" s="4">
        <f t="shared" si="149"/>
        <v>-561700000</v>
      </c>
      <c r="W42" s="4">
        <f t="shared" si="149"/>
        <v>-561700000</v>
      </c>
      <c r="X42" s="4">
        <f t="shared" si="149"/>
        <v>-561700000</v>
      </c>
      <c r="Y42" s="4">
        <f t="shared" si="149"/>
        <v>-611700000</v>
      </c>
      <c r="Z42" s="4">
        <f t="shared" si="149"/>
        <v>-611700000</v>
      </c>
      <c r="AA42" s="4">
        <f t="shared" si="149"/>
        <v>-611700000</v>
      </c>
      <c r="AB42" s="4">
        <f t="shared" si="149"/>
        <v>-611700000</v>
      </c>
      <c r="AC42" s="4">
        <f t="shared" si="149"/>
        <v>-611700000</v>
      </c>
      <c r="AD42" s="4">
        <f t="shared" si="149"/>
        <v>-611700000</v>
      </c>
      <c r="AE42" s="4">
        <f t="shared" si="149"/>
        <v>-611700000</v>
      </c>
      <c r="AF42" s="4">
        <f t="shared" si="149"/>
        <v>-611700000</v>
      </c>
      <c r="AG42" s="4">
        <f t="shared" si="149"/>
        <v>-611700000</v>
      </c>
      <c r="AH42" s="4">
        <f t="shared" si="149"/>
        <v>-611700000</v>
      </c>
      <c r="AI42" s="4">
        <f t="shared" si="149"/>
        <v>-611700000</v>
      </c>
      <c r="AJ42" s="4">
        <f t="shared" si="149"/>
        <v>-611700000</v>
      </c>
      <c r="AK42" s="4">
        <f t="shared" si="149"/>
        <v>-611700000</v>
      </c>
      <c r="AL42" s="4">
        <f t="shared" si="149"/>
        <v>-601700000</v>
      </c>
      <c r="AM42" s="4">
        <f t="shared" si="149"/>
        <v>-601700000</v>
      </c>
      <c r="AN42" s="4">
        <f t="shared" si="149"/>
        <v>-601700000</v>
      </c>
      <c r="AO42" s="4">
        <f t="shared" si="149"/>
        <v>-601700000</v>
      </c>
      <c r="AP42" s="4">
        <f t="shared" si="149"/>
        <v>-601700000</v>
      </c>
      <c r="AQ42" s="4">
        <f t="shared" si="149"/>
        <v>-601700000</v>
      </c>
      <c r="AR42" s="4">
        <f t="shared" si="149"/>
        <v>-601700000</v>
      </c>
      <c r="AS42" s="4">
        <f t="shared" si="149"/>
        <v>-601700000</v>
      </c>
      <c r="AT42" s="4">
        <f t="shared" si="149"/>
        <v>-601700000</v>
      </c>
      <c r="AU42" s="4">
        <f t="shared" si="149"/>
        <v>-561700000</v>
      </c>
      <c r="AV42" s="4">
        <f t="shared" si="149"/>
        <v>-561700000</v>
      </c>
      <c r="AW42" s="4">
        <f t="shared" ref="AW42:CB42" si="150">SUM(AW67:AW97)</f>
        <v>-561700000</v>
      </c>
      <c r="AX42" s="4">
        <f t="shared" si="150"/>
        <v>-561700000</v>
      </c>
      <c r="AY42" s="4">
        <f t="shared" si="150"/>
        <v>-561700000</v>
      </c>
      <c r="AZ42" s="4">
        <f t="shared" si="150"/>
        <v>-561700000</v>
      </c>
      <c r="BA42" s="4">
        <f t="shared" si="150"/>
        <v>-561700000</v>
      </c>
      <c r="BB42" s="4">
        <f t="shared" si="150"/>
        <v>-561700000</v>
      </c>
      <c r="BC42" s="4">
        <f t="shared" si="150"/>
        <v>-561700000</v>
      </c>
      <c r="BD42" s="4">
        <f t="shared" si="150"/>
        <v>-561700000</v>
      </c>
      <c r="BE42" s="4">
        <f t="shared" si="150"/>
        <v>-561700000</v>
      </c>
      <c r="BF42" s="4">
        <f t="shared" si="150"/>
        <v>-561700000</v>
      </c>
      <c r="BG42" s="4">
        <f t="shared" si="150"/>
        <v>-561700000</v>
      </c>
      <c r="BH42" s="4">
        <f t="shared" si="150"/>
        <v>-561700000</v>
      </c>
      <c r="BI42" s="4">
        <f t="shared" si="150"/>
        <v>-561700000</v>
      </c>
      <c r="BJ42" s="4">
        <f t="shared" si="150"/>
        <v>-561700000</v>
      </c>
      <c r="BK42" s="4">
        <f t="shared" si="150"/>
        <v>-561700000</v>
      </c>
      <c r="BL42" s="4">
        <f t="shared" si="150"/>
        <v>-561700000</v>
      </c>
      <c r="BM42" s="4">
        <f t="shared" si="150"/>
        <v>-686700000</v>
      </c>
      <c r="BN42" s="4">
        <f t="shared" si="150"/>
        <v>-686700000</v>
      </c>
      <c r="BO42" s="4">
        <f t="shared" si="150"/>
        <v>-686700000</v>
      </c>
      <c r="BP42" s="4">
        <f t="shared" si="150"/>
        <v>-686700000</v>
      </c>
      <c r="BQ42" s="4">
        <f t="shared" si="150"/>
        <v>-686700000</v>
      </c>
      <c r="BR42" s="4">
        <f t="shared" si="150"/>
        <v>-686700000</v>
      </c>
      <c r="BS42" s="4">
        <f t="shared" si="150"/>
        <v>-686700000</v>
      </c>
      <c r="BT42" s="4">
        <f t="shared" si="150"/>
        <v>-686700000</v>
      </c>
      <c r="BU42" s="4">
        <f t="shared" si="150"/>
        <v>-686700000</v>
      </c>
      <c r="BV42" s="4">
        <f t="shared" si="150"/>
        <v>-686700000</v>
      </c>
      <c r="BW42" s="4">
        <f t="shared" si="150"/>
        <v>-686700000</v>
      </c>
      <c r="BX42" s="4">
        <f t="shared" si="150"/>
        <v>-686700000</v>
      </c>
      <c r="BY42" s="4">
        <f t="shared" si="150"/>
        <v>-686700000</v>
      </c>
      <c r="BZ42" s="4">
        <f t="shared" si="150"/>
        <v>-786700000</v>
      </c>
      <c r="CA42" s="4">
        <f t="shared" si="150"/>
        <v>-786700000</v>
      </c>
      <c r="CB42" s="4">
        <f t="shared" si="150"/>
        <v>-764700000</v>
      </c>
      <c r="CC42" s="4">
        <f t="shared" ref="CC42:CK42" si="151">SUM(CC67:CC97)</f>
        <v>-764700000</v>
      </c>
      <c r="CD42" s="4">
        <f t="shared" si="151"/>
        <v>-764700000</v>
      </c>
      <c r="CE42" s="4">
        <f t="shared" si="151"/>
        <v>-764700000</v>
      </c>
      <c r="CF42" s="4">
        <f t="shared" si="151"/>
        <v>-764700000</v>
      </c>
      <c r="CG42" s="4">
        <f t="shared" si="151"/>
        <v>-764700000</v>
      </c>
      <c r="CH42" s="4">
        <f t="shared" si="151"/>
        <v>-814700000</v>
      </c>
      <c r="CI42" s="4">
        <f t="shared" si="151"/>
        <v>-814700000</v>
      </c>
      <c r="CJ42" s="4">
        <f t="shared" si="151"/>
        <v>-814700000</v>
      </c>
      <c r="CK42" s="4">
        <f t="shared" si="151"/>
        <v>-739700000</v>
      </c>
      <c r="CL42" s="2"/>
    </row>
    <row r="43" spans="1:91" outlineLevel="1" x14ac:dyDescent="0.2">
      <c r="A43" s="13">
        <f t="shared" si="7"/>
        <v>36</v>
      </c>
      <c r="B43" s="39"/>
      <c r="D43" s="16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</row>
    <row r="44" spans="1:91" outlineLevel="1" x14ac:dyDescent="0.2">
      <c r="A44" s="13">
        <f t="shared" si="7"/>
        <v>37</v>
      </c>
      <c r="B44" s="13"/>
      <c r="C44" s="14" t="s">
        <v>581</v>
      </c>
      <c r="D44" s="1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</row>
    <row r="45" spans="1:91" outlineLevel="1" x14ac:dyDescent="0.2">
      <c r="A45" s="13">
        <f t="shared" si="7"/>
        <v>38</v>
      </c>
      <c r="B45" s="13"/>
      <c r="C45" s="112">
        <v>201000</v>
      </c>
      <c r="D45" s="86" t="s">
        <v>211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63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4"/>
      <c r="CM45" s="4"/>
    </row>
    <row r="46" spans="1:91" outlineLevel="1" x14ac:dyDescent="0.2">
      <c r="A46" s="13">
        <f t="shared" si="7"/>
        <v>39</v>
      </c>
      <c r="B46" s="13"/>
      <c r="C46" s="112">
        <v>201100</v>
      </c>
      <c r="D46" s="86" t="s">
        <v>212</v>
      </c>
      <c r="E46" s="4">
        <v>-342396248.58999997</v>
      </c>
      <c r="F46" s="4">
        <v>-342995665.14999998</v>
      </c>
      <c r="G46" s="4">
        <v>-344020708.74000001</v>
      </c>
      <c r="H46" s="4">
        <v>-344915735.52999997</v>
      </c>
      <c r="I46" s="4">
        <v>-345012207.93000001</v>
      </c>
      <c r="J46" s="4">
        <v>-345977872.62</v>
      </c>
      <c r="K46" s="4">
        <v>-346215962.79000002</v>
      </c>
      <c r="L46" s="4">
        <v>-346417035.31999999</v>
      </c>
      <c r="M46" s="4">
        <v>-347975530.13</v>
      </c>
      <c r="N46" s="4">
        <v>-348095471.05000001</v>
      </c>
      <c r="O46" s="4">
        <v>-348539297.88999999</v>
      </c>
      <c r="P46" s="4">
        <v>-349412566.63999999</v>
      </c>
      <c r="Q46" s="4">
        <v>-350300804.67000002</v>
      </c>
      <c r="R46" s="2">
        <v>-349555383.00999999</v>
      </c>
      <c r="S46" s="2">
        <v>-350408126.98000002</v>
      </c>
      <c r="T46" s="2">
        <v>-351392576.81</v>
      </c>
      <c r="U46" s="4">
        <v>-351392576.81</v>
      </c>
      <c r="V46" s="4">
        <v>-352354996.55000001</v>
      </c>
      <c r="W46" s="63">
        <v>-352476020</v>
      </c>
      <c r="X46" s="4">
        <v>-352605726.13</v>
      </c>
      <c r="Y46" s="4">
        <v>-353535235.49000001</v>
      </c>
      <c r="Z46" s="4">
        <v>-353714162.73000002</v>
      </c>
      <c r="AA46" s="4">
        <v>-353772284.57999998</v>
      </c>
      <c r="AB46" s="4">
        <v>-354903252.55000001</v>
      </c>
      <c r="AC46" s="2">
        <v>-356509190.66000003</v>
      </c>
      <c r="AD46" s="2">
        <v>-356660871.41000003</v>
      </c>
      <c r="AE46" s="2">
        <v>-357561968.25999999</v>
      </c>
      <c r="AF46" s="2">
        <v>-359034832.89999998</v>
      </c>
      <c r="AG46" s="2">
        <v>-359619745.11000001</v>
      </c>
      <c r="AH46" s="2">
        <v>-360638626.19</v>
      </c>
      <c r="AI46" s="2">
        <v>-360972768.81</v>
      </c>
      <c r="AJ46" s="2">
        <v>-361560548.82999998</v>
      </c>
      <c r="AK46" s="2">
        <v>-363271625.38999999</v>
      </c>
      <c r="AL46" s="2">
        <v>-362563924.06999999</v>
      </c>
      <c r="AM46" s="2">
        <v>-362790381.35000002</v>
      </c>
      <c r="AN46" s="2">
        <v>-363841552</v>
      </c>
      <c r="AO46" s="2">
        <v>-366050719.39999998</v>
      </c>
      <c r="AP46" s="2">
        <v>-366203517.68000001</v>
      </c>
      <c r="AQ46" s="2">
        <v>-367030655.17000002</v>
      </c>
      <c r="AR46" s="2">
        <v>-369301359.27999997</v>
      </c>
      <c r="AS46" s="2">
        <v>-369508567.29000002</v>
      </c>
      <c r="AT46" s="2">
        <v>-370470798.75999999</v>
      </c>
      <c r="AU46" s="2">
        <v>-370841318.63999999</v>
      </c>
      <c r="AV46" s="2">
        <v>-370841318.63999999</v>
      </c>
      <c r="AW46" s="2">
        <v>-370865080.92000002</v>
      </c>
      <c r="AX46" s="2">
        <v>-371034309.88</v>
      </c>
      <c r="AY46" s="2">
        <v>-371271971.48000002</v>
      </c>
      <c r="AZ46" s="2">
        <v>-371762912.01999998</v>
      </c>
      <c r="BA46" s="2">
        <v>-373776500.93000001</v>
      </c>
      <c r="BB46" s="2">
        <v>-373892093.82999998</v>
      </c>
      <c r="BC46" s="2">
        <v>-374196144.77999997</v>
      </c>
      <c r="BD46" s="2">
        <v>-376662796.31999999</v>
      </c>
      <c r="BE46" s="2">
        <v>-376660814.31</v>
      </c>
      <c r="BF46" s="2">
        <v>-377618630.16000003</v>
      </c>
      <c r="BG46" s="2">
        <v>-379778420.52999997</v>
      </c>
      <c r="BH46" s="2">
        <v>-379778420.52999997</v>
      </c>
      <c r="BI46" s="2">
        <v>-380150691.11000001</v>
      </c>
      <c r="BJ46" s="2">
        <v>-380195256.69</v>
      </c>
      <c r="BK46" s="2">
        <v>-380195256.69</v>
      </c>
      <c r="BL46" s="2">
        <v>-438976889.49000001</v>
      </c>
      <c r="BM46" s="2">
        <v>-439891750.02999997</v>
      </c>
      <c r="BN46" s="2">
        <v>-439917819.52999997</v>
      </c>
      <c r="BO46" s="2">
        <v>-440126375.52999997</v>
      </c>
      <c r="BP46" s="2">
        <v>-439516374.98000002</v>
      </c>
      <c r="BQ46" s="2">
        <v>-439516374.98000002</v>
      </c>
      <c r="BR46" s="2">
        <v>-439713588.75</v>
      </c>
      <c r="BS46" s="2">
        <v>-440397001.92000002</v>
      </c>
      <c r="BT46" s="2">
        <v>-440397002.04000002</v>
      </c>
      <c r="BU46" s="2">
        <v>-440773166.20999998</v>
      </c>
      <c r="BV46" s="2">
        <v>-442983357.81</v>
      </c>
      <c r="BW46" s="2">
        <v>-442983357.81</v>
      </c>
      <c r="BX46" s="2">
        <v>-443230792.37</v>
      </c>
      <c r="BY46" s="2">
        <v>-444119215.37</v>
      </c>
      <c r="BZ46" s="2">
        <v>-444159107.85000002</v>
      </c>
      <c r="CA46" s="2">
        <v>-444990487.85000002</v>
      </c>
      <c r="CB46" s="2">
        <v>-446367839.01999998</v>
      </c>
      <c r="CC46" s="2">
        <v>-446505232.73000002</v>
      </c>
      <c r="CD46" s="2">
        <v>-447434156.23000002</v>
      </c>
      <c r="CE46" s="2">
        <v>-447481193.52999997</v>
      </c>
      <c r="CF46" s="2">
        <v>-447524241</v>
      </c>
      <c r="CG46" s="2">
        <v>-449139675.89999998</v>
      </c>
      <c r="CH46" s="2">
        <v>-449904224.92000002</v>
      </c>
      <c r="CI46" s="2">
        <v>-449937680.94999999</v>
      </c>
      <c r="CJ46" s="2">
        <v>-449937680.94999999</v>
      </c>
      <c r="CK46" s="2">
        <v>-449904224.92000002</v>
      </c>
      <c r="CL46" s="4"/>
      <c r="CM46" s="4"/>
    </row>
    <row r="47" spans="1:91" outlineLevel="1" x14ac:dyDescent="0.2">
      <c r="A47" s="13">
        <f t="shared" si="7"/>
        <v>40</v>
      </c>
      <c r="B47" s="13"/>
      <c r="C47" s="112">
        <v>214001</v>
      </c>
      <c r="D47" s="86" t="s">
        <v>213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63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4922.16</v>
      </c>
      <c r="BL47" s="2">
        <v>6880.06</v>
      </c>
      <c r="BM47" s="2">
        <v>6880.06</v>
      </c>
      <c r="BN47" s="2">
        <v>6880.06</v>
      </c>
      <c r="BO47" s="2">
        <v>6880.06</v>
      </c>
      <c r="BP47" s="2">
        <v>6880.06</v>
      </c>
      <c r="BQ47" s="2">
        <v>6880.06</v>
      </c>
      <c r="BR47" s="2">
        <v>6880.06</v>
      </c>
      <c r="BS47" s="2">
        <v>6880.06</v>
      </c>
      <c r="BT47" s="2">
        <v>6880.06</v>
      </c>
      <c r="BU47" s="2">
        <v>6880.06</v>
      </c>
      <c r="BV47" s="2">
        <v>6880.06</v>
      </c>
      <c r="BW47" s="2">
        <v>6880.06</v>
      </c>
      <c r="BX47" s="2">
        <v>6880.06</v>
      </c>
      <c r="BY47" s="2">
        <v>6880.06</v>
      </c>
      <c r="BZ47" s="2">
        <v>6880.06</v>
      </c>
      <c r="CA47" s="2">
        <v>6880.06</v>
      </c>
      <c r="CB47" s="2">
        <v>6880.06</v>
      </c>
      <c r="CC47" s="2">
        <v>6880.06</v>
      </c>
      <c r="CD47" s="2">
        <v>6880.06</v>
      </c>
      <c r="CE47" s="2">
        <v>6880.06</v>
      </c>
      <c r="CF47" s="2">
        <v>6880.06</v>
      </c>
      <c r="CG47" s="2">
        <v>6880.06</v>
      </c>
      <c r="CH47" s="2">
        <v>6880.06</v>
      </c>
      <c r="CI47" s="2">
        <v>6880.06</v>
      </c>
      <c r="CJ47" s="2">
        <v>6880.06</v>
      </c>
      <c r="CK47" s="2">
        <v>6880.06</v>
      </c>
      <c r="CL47" s="4"/>
      <c r="CM47" s="4"/>
    </row>
    <row r="48" spans="1:91" outlineLevel="1" x14ac:dyDescent="0.2">
      <c r="A48" s="13">
        <f t="shared" si="7"/>
        <v>41</v>
      </c>
      <c r="B48" s="13"/>
      <c r="C48" s="112">
        <v>207001</v>
      </c>
      <c r="D48" s="86" t="s">
        <v>214</v>
      </c>
      <c r="E48" s="4">
        <v>-293561404.88999999</v>
      </c>
      <c r="F48" s="4">
        <v>-293561404.88999999</v>
      </c>
      <c r="G48" s="4">
        <v>-293561404.88999999</v>
      </c>
      <c r="H48" s="4">
        <v>-293561404.88999999</v>
      </c>
      <c r="I48" s="4">
        <v>-293561404.88999999</v>
      </c>
      <c r="J48" s="4">
        <v>-293561404.88999999</v>
      </c>
      <c r="K48" s="4">
        <v>-293561404.88999999</v>
      </c>
      <c r="L48" s="4">
        <v>-293561404.88999999</v>
      </c>
      <c r="M48" s="4">
        <v>-293561404.88999999</v>
      </c>
      <c r="N48" s="4">
        <v>-293561404.88999999</v>
      </c>
      <c r="O48" s="4">
        <v>-293561404.88999999</v>
      </c>
      <c r="P48" s="4">
        <v>-293561404.88999999</v>
      </c>
      <c r="Q48" s="4">
        <v>-293561404.88999999</v>
      </c>
      <c r="R48" s="4">
        <v>-293561404.88999999</v>
      </c>
      <c r="S48" s="4">
        <v>-293561404.88999999</v>
      </c>
      <c r="T48" s="4">
        <v>-293561404.88999999</v>
      </c>
      <c r="U48" s="4">
        <v>-293561404.88999999</v>
      </c>
      <c r="V48" s="4">
        <v>-293561404.88999999</v>
      </c>
      <c r="W48" s="63">
        <v>-293561404.88999999</v>
      </c>
      <c r="X48" s="4">
        <v>-293561404.88999999</v>
      </c>
      <c r="Y48" s="4">
        <v>-293561404.88999999</v>
      </c>
      <c r="Z48" s="4">
        <v>-293561404.88999999</v>
      </c>
      <c r="AA48" s="4">
        <v>-293561404.88999999</v>
      </c>
      <c r="AB48" s="4">
        <v>-293561404.88999999</v>
      </c>
      <c r="AC48" s="2">
        <v>-293561404.88999999</v>
      </c>
      <c r="AD48" s="2">
        <v>-293561404.88999999</v>
      </c>
      <c r="AE48" s="2">
        <v>-293561404.88999999</v>
      </c>
      <c r="AF48" s="2">
        <v>-293561404.88999999</v>
      </c>
      <c r="AG48" s="2">
        <v>-293561404.88999999</v>
      </c>
      <c r="AH48" s="2">
        <v>-293561404.88999999</v>
      </c>
      <c r="AI48" s="2">
        <v>-293561404.88999999</v>
      </c>
      <c r="AJ48" s="2">
        <v>-293561404.88999999</v>
      </c>
      <c r="AK48" s="2">
        <v>-293561404.88999999</v>
      </c>
      <c r="AL48" s="2">
        <v>-293561404.88999999</v>
      </c>
      <c r="AM48" s="2">
        <v>-293561404.88999999</v>
      </c>
      <c r="AN48" s="2">
        <v>-293561404.88999999</v>
      </c>
      <c r="AO48" s="2">
        <v>-293561404.88999999</v>
      </c>
      <c r="AP48" s="2">
        <v>-293561404.88999999</v>
      </c>
      <c r="AQ48" s="2">
        <v>-293561404.88999999</v>
      </c>
      <c r="AR48" s="2">
        <v>-293561404.88999999</v>
      </c>
      <c r="AS48" s="2">
        <v>-293561404.88999999</v>
      </c>
      <c r="AT48" s="2">
        <v>-293561404.88999999</v>
      </c>
      <c r="AU48" s="2">
        <v>-293561404.88999999</v>
      </c>
      <c r="AV48" s="2">
        <v>-293561404.88999999</v>
      </c>
      <c r="AW48" s="2">
        <v>-293561404.88999999</v>
      </c>
      <c r="AX48" s="2">
        <v>-293561404.88999999</v>
      </c>
      <c r="AY48" s="2">
        <v>-293561404.88999999</v>
      </c>
      <c r="AZ48" s="2">
        <v>-293561404.88999999</v>
      </c>
      <c r="BA48" s="2">
        <v>-293561404.88999999</v>
      </c>
      <c r="BB48" s="2">
        <v>-293561404.88999999</v>
      </c>
      <c r="BC48" s="2">
        <v>-293561404.88999999</v>
      </c>
      <c r="BD48" s="2">
        <v>-293561404.88999999</v>
      </c>
      <c r="BE48" s="2">
        <v>-293561404.88999999</v>
      </c>
      <c r="BF48" s="2">
        <v>-293561404.88999999</v>
      </c>
      <c r="BG48" s="2">
        <v>-293561404.88999999</v>
      </c>
      <c r="BH48" s="2">
        <v>-293561404.88999999</v>
      </c>
      <c r="BI48" s="2">
        <v>-293561404.88999999</v>
      </c>
      <c r="BJ48" s="2">
        <v>-293561404.88999999</v>
      </c>
      <c r="BK48" s="2">
        <v>-293561404.88999999</v>
      </c>
      <c r="BL48" s="2">
        <v>-293561404.88999999</v>
      </c>
      <c r="BM48" s="2">
        <v>-293561404.88999999</v>
      </c>
      <c r="BN48" s="2">
        <v>-293561404.88999999</v>
      </c>
      <c r="BO48" s="2">
        <v>-293561404.88999999</v>
      </c>
      <c r="BP48" s="2">
        <v>-293561404.88999999</v>
      </c>
      <c r="BQ48" s="2">
        <v>-293561404.88999999</v>
      </c>
      <c r="BR48" s="2">
        <v>-293561404.88999999</v>
      </c>
      <c r="BS48" s="2">
        <v>-293561404.88999999</v>
      </c>
      <c r="BT48" s="2">
        <v>-293561404.88999999</v>
      </c>
      <c r="BU48" s="2">
        <v>-293561404.88999999</v>
      </c>
      <c r="BV48" s="2">
        <v>-293561404.88999999</v>
      </c>
      <c r="BW48" s="2">
        <v>-293561404.88999999</v>
      </c>
      <c r="BX48" s="2">
        <v>-293561404.88999999</v>
      </c>
      <c r="BY48" s="2">
        <v>-293561404.88999999</v>
      </c>
      <c r="BZ48" s="2">
        <v>-293561404.88999999</v>
      </c>
      <c r="CA48" s="2">
        <v>-293561404.88999999</v>
      </c>
      <c r="CB48" s="2">
        <v>-293561404.88999999</v>
      </c>
      <c r="CC48" s="2">
        <v>-293561404.88999999</v>
      </c>
      <c r="CD48" s="2">
        <v>-293561404.88999999</v>
      </c>
      <c r="CE48" s="2">
        <v>-293561404.88999999</v>
      </c>
      <c r="CF48" s="2">
        <v>-293561404.88999999</v>
      </c>
      <c r="CG48" s="2">
        <v>-293561404.88999999</v>
      </c>
      <c r="CH48" s="2">
        <v>-293561404.88999999</v>
      </c>
      <c r="CI48" s="2">
        <v>-293561404.88999999</v>
      </c>
      <c r="CJ48" s="2">
        <v>-293561404.88999999</v>
      </c>
      <c r="CK48" s="2">
        <v>-293561404.88999999</v>
      </c>
      <c r="CL48" s="4"/>
      <c r="CM48" s="4"/>
    </row>
    <row r="49" spans="1:104" outlineLevel="1" x14ac:dyDescent="0.2">
      <c r="A49" s="13">
        <f t="shared" si="7"/>
        <v>42</v>
      </c>
      <c r="B49" s="13"/>
      <c r="C49" s="112">
        <v>207003</v>
      </c>
      <c r="D49" s="86" t="s">
        <v>215</v>
      </c>
      <c r="E49" s="4">
        <v>-2702604.43</v>
      </c>
      <c r="F49" s="4">
        <v>-2680360.25</v>
      </c>
      <c r="G49" s="4">
        <v>-2721508.16</v>
      </c>
      <c r="H49" s="4">
        <v>-2819682.33</v>
      </c>
      <c r="I49" s="4">
        <v>-2885345.18</v>
      </c>
      <c r="J49" s="4">
        <v>-2921688.43</v>
      </c>
      <c r="K49" s="4">
        <v>-2973223.99</v>
      </c>
      <c r="L49" s="4">
        <v>-3022362.82</v>
      </c>
      <c r="M49" s="4">
        <v>-3008855.15</v>
      </c>
      <c r="N49" s="4">
        <v>-3071122.77</v>
      </c>
      <c r="O49" s="4">
        <v>-3093469.32</v>
      </c>
      <c r="P49" s="4">
        <v>-3159774.32</v>
      </c>
      <c r="Q49" s="4">
        <v>-3232907.32</v>
      </c>
      <c r="R49" s="4">
        <v>-3293907.32</v>
      </c>
      <c r="S49" s="4">
        <v>-3354907.32</v>
      </c>
      <c r="T49" s="4">
        <v>-3178869.07</v>
      </c>
      <c r="U49" s="4">
        <v>-3230451.84</v>
      </c>
      <c r="V49" s="4">
        <v>-3350520.69</v>
      </c>
      <c r="W49" s="63">
        <v>-3436204.69</v>
      </c>
      <c r="X49" s="4">
        <v>-3520899.55</v>
      </c>
      <c r="Y49" s="4">
        <v>-3606583.55</v>
      </c>
      <c r="Z49" s="4">
        <v>-3699729.36</v>
      </c>
      <c r="AA49" s="4">
        <v>-3797971.36</v>
      </c>
      <c r="AB49" s="4">
        <v>-3887821.36</v>
      </c>
      <c r="AC49" s="2">
        <v>-3914802.81</v>
      </c>
      <c r="AD49" s="2">
        <v>-3985684.38</v>
      </c>
      <c r="AE49" s="2">
        <v>-4061273.38</v>
      </c>
      <c r="AF49" s="2">
        <v>-3572872.75</v>
      </c>
      <c r="AG49" s="2">
        <v>-3624992.14</v>
      </c>
      <c r="AH49" s="2">
        <v>-3723289.49</v>
      </c>
      <c r="AI49" s="2">
        <v>-3797784.67</v>
      </c>
      <c r="AJ49" s="2">
        <v>-3847867.19</v>
      </c>
      <c r="AK49" s="2">
        <v>-3952838.19</v>
      </c>
      <c r="AL49" s="2">
        <v>-4052061.51</v>
      </c>
      <c r="AM49" s="2">
        <v>-4142332.86</v>
      </c>
      <c r="AN49" s="2">
        <v>-4223916.84</v>
      </c>
      <c r="AO49" s="2">
        <v>-4193428.95</v>
      </c>
      <c r="AP49" s="2">
        <v>-4270503.33</v>
      </c>
      <c r="AQ49" s="2">
        <v>-4360951.8600000003</v>
      </c>
      <c r="AR49" s="2">
        <v>-3598752.68</v>
      </c>
      <c r="AS49" s="2">
        <v>-3696430.01</v>
      </c>
      <c r="AT49" s="2">
        <v>-3819370.01</v>
      </c>
      <c r="AU49" s="2">
        <v>-3905371.41</v>
      </c>
      <c r="AV49" s="2">
        <v>-4038830.41</v>
      </c>
      <c r="AW49" s="2">
        <v>-4168987.81</v>
      </c>
      <c r="AX49" s="2">
        <v>-4275548.17</v>
      </c>
      <c r="AY49" s="2">
        <v>-4374853.57</v>
      </c>
      <c r="AZ49" s="2">
        <v>-4433137.78</v>
      </c>
      <c r="BA49" s="2">
        <v>-4404304.72</v>
      </c>
      <c r="BB49" s="2">
        <v>-4506998.82</v>
      </c>
      <c r="BC49" s="2">
        <v>-4592463.87</v>
      </c>
      <c r="BD49" s="2">
        <v>-3645253.77</v>
      </c>
      <c r="BE49" s="2">
        <v>-3727731.25</v>
      </c>
      <c r="BF49" s="2">
        <v>-3589561.28</v>
      </c>
      <c r="BG49" s="2">
        <v>-3462351.41</v>
      </c>
      <c r="BH49" s="2">
        <v>-3547858.41</v>
      </c>
      <c r="BI49" s="2">
        <v>-3586508.83</v>
      </c>
      <c r="BJ49" s="2">
        <v>-3601078.75</v>
      </c>
      <c r="BK49" s="2">
        <v>-3674256.75</v>
      </c>
      <c r="BL49" s="2">
        <v>-3515632.95</v>
      </c>
      <c r="BM49" s="2">
        <v>-3564230.87</v>
      </c>
      <c r="BN49" s="2">
        <v>-3687975.37</v>
      </c>
      <c r="BO49" s="2">
        <v>-3785156.37</v>
      </c>
      <c r="BP49" s="2">
        <v>-2894869.56</v>
      </c>
      <c r="BQ49" s="2">
        <v>-3037809.56</v>
      </c>
      <c r="BR49" s="2">
        <v>-2938301.49</v>
      </c>
      <c r="BS49" s="2">
        <v>-2938824.82</v>
      </c>
      <c r="BT49" s="2">
        <v>-2989106.2</v>
      </c>
      <c r="BU49" s="2">
        <v>-3043069.03</v>
      </c>
      <c r="BV49" s="2">
        <v>-2872439.43</v>
      </c>
      <c r="BW49" s="2">
        <v>-2974581.43</v>
      </c>
      <c r="BX49" s="2">
        <v>-3048916.37</v>
      </c>
      <c r="BY49" s="2">
        <v>-3148794.37</v>
      </c>
      <c r="BZ49" s="2">
        <v>-3287749.37</v>
      </c>
      <c r="CA49" s="2">
        <v>-3426704.37</v>
      </c>
      <c r="CB49" s="2">
        <v>-2680749.8199999998</v>
      </c>
      <c r="CC49" s="2">
        <v>-2708893.96</v>
      </c>
      <c r="CD49" s="2">
        <v>-2641992.16</v>
      </c>
      <c r="CE49" s="2">
        <v>-2754669.16</v>
      </c>
      <c r="CF49" s="2">
        <v>-2865863.07</v>
      </c>
      <c r="CG49" s="2">
        <v>-2885432.77</v>
      </c>
      <c r="CH49" s="2">
        <v>-2914607.47</v>
      </c>
      <c r="CI49" s="2">
        <v>-2914607.47</v>
      </c>
      <c r="CJ49" s="2">
        <v>-2914607.47</v>
      </c>
      <c r="CK49" s="2">
        <v>-2914607.47</v>
      </c>
      <c r="CL49" s="4"/>
      <c r="CM49" s="4"/>
    </row>
    <row r="50" spans="1:104" s="7" customFormat="1" outlineLevel="1" x14ac:dyDescent="0.2">
      <c r="A50" s="13">
        <f t="shared" si="7"/>
        <v>43</v>
      </c>
      <c r="B50" s="77"/>
      <c r="C50" s="112">
        <v>207004</v>
      </c>
      <c r="D50" s="86" t="s">
        <v>216</v>
      </c>
      <c r="E50" s="63">
        <v>-1609420</v>
      </c>
      <c r="F50" s="63">
        <v>-1609420</v>
      </c>
      <c r="G50" s="63">
        <v>-1609420</v>
      </c>
      <c r="H50" s="63">
        <v>-1373288</v>
      </c>
      <c r="I50" s="63">
        <v>-1373288</v>
      </c>
      <c r="J50" s="63">
        <v>-1373288</v>
      </c>
      <c r="K50" s="63">
        <v>-1695685</v>
      </c>
      <c r="L50" s="63">
        <v>-1695685</v>
      </c>
      <c r="M50" s="63">
        <v>-1695685</v>
      </c>
      <c r="N50" s="63">
        <v>-1868977</v>
      </c>
      <c r="O50" s="63">
        <v>-1868977</v>
      </c>
      <c r="P50" s="63">
        <v>-1868977</v>
      </c>
      <c r="Q50" s="63">
        <v>-2163769</v>
      </c>
      <c r="R50" s="63">
        <v>-2163769</v>
      </c>
      <c r="S50" s="63">
        <v>-2163769</v>
      </c>
      <c r="T50" s="63">
        <v>-1513561</v>
      </c>
      <c r="U50" s="63">
        <v>-1513561</v>
      </c>
      <c r="V50" s="63">
        <v>-1513561</v>
      </c>
      <c r="W50" s="63">
        <v>-1831885</v>
      </c>
      <c r="X50" s="63">
        <v>-1831885</v>
      </c>
      <c r="Y50" s="63">
        <v>-1831885</v>
      </c>
      <c r="Z50" s="63">
        <v>-2179285</v>
      </c>
      <c r="AA50" s="63">
        <v>-2179285</v>
      </c>
      <c r="AB50" s="63">
        <v>-2179285</v>
      </c>
      <c r="AC50" s="2">
        <v>-2449485</v>
      </c>
      <c r="AD50" s="2">
        <v>-2449485</v>
      </c>
      <c r="AE50" s="2">
        <v>-2449485</v>
      </c>
      <c r="AF50" s="2">
        <v>-1999085</v>
      </c>
      <c r="AG50" s="2">
        <v>-1999085</v>
      </c>
      <c r="AH50" s="2">
        <v>-1999085</v>
      </c>
      <c r="AI50" s="2">
        <v>-2393185</v>
      </c>
      <c r="AJ50" s="2">
        <v>-2393185</v>
      </c>
      <c r="AK50" s="2">
        <v>-2393185</v>
      </c>
      <c r="AL50" s="2">
        <v>-2689085</v>
      </c>
      <c r="AM50" s="2">
        <v>-2689085</v>
      </c>
      <c r="AN50" s="2">
        <v>-2689085</v>
      </c>
      <c r="AO50" s="2">
        <v>-3198684</v>
      </c>
      <c r="AP50" s="2">
        <v>-3198684</v>
      </c>
      <c r="AQ50" s="2">
        <v>-3198684</v>
      </c>
      <c r="AR50" s="2">
        <v>-1833928</v>
      </c>
      <c r="AS50" s="2">
        <v>-1833928</v>
      </c>
      <c r="AT50" s="2">
        <v>-1833928</v>
      </c>
      <c r="AU50" s="2">
        <v>-2053415.66</v>
      </c>
      <c r="AV50" s="2">
        <v>-2055990.32</v>
      </c>
      <c r="AW50" s="2">
        <v>-2050800</v>
      </c>
      <c r="AX50" s="2">
        <v>-2644700</v>
      </c>
      <c r="AY50" s="2">
        <v>-2644700</v>
      </c>
      <c r="AZ50" s="2">
        <v>-2644700</v>
      </c>
      <c r="BA50" s="2">
        <v>-3293000</v>
      </c>
      <c r="BB50" s="2">
        <v>-3293000</v>
      </c>
      <c r="BC50" s="2">
        <v>-3293000</v>
      </c>
      <c r="BD50" s="2">
        <v>-3024382.12</v>
      </c>
      <c r="BE50" s="2">
        <v>-3024382.12</v>
      </c>
      <c r="BF50" s="2">
        <v>-3024382.12</v>
      </c>
      <c r="BG50" s="2">
        <v>-3655868.78</v>
      </c>
      <c r="BH50" s="2">
        <v>-3655868.78</v>
      </c>
      <c r="BI50" s="2">
        <v>-3655868.78</v>
      </c>
      <c r="BJ50" s="2">
        <v>-3797368.78</v>
      </c>
      <c r="BK50" s="2">
        <v>-3797368.78</v>
      </c>
      <c r="BL50" s="2">
        <v>-3797368.78</v>
      </c>
      <c r="BM50" s="2">
        <v>-4177122.78</v>
      </c>
      <c r="BN50" s="2">
        <v>-4177122.78</v>
      </c>
      <c r="BO50" s="2">
        <v>-4177122.78</v>
      </c>
      <c r="BP50" s="2">
        <v>-2403477.62</v>
      </c>
      <c r="BQ50" s="2">
        <v>-2403477.62</v>
      </c>
      <c r="BR50" s="2">
        <v>-2403477.62</v>
      </c>
      <c r="BS50" s="2">
        <v>-2687077.62</v>
      </c>
      <c r="BT50" s="2">
        <v>-2687077.62</v>
      </c>
      <c r="BU50" s="2">
        <v>-2687077.62</v>
      </c>
      <c r="BV50" s="2">
        <v>-3040433.62</v>
      </c>
      <c r="BW50" s="2">
        <v>-3040433.62</v>
      </c>
      <c r="BX50" s="2">
        <v>-3040433.62</v>
      </c>
      <c r="BY50" s="2">
        <v>-4014088.62</v>
      </c>
      <c r="BZ50" s="2">
        <v>-4014088.62</v>
      </c>
      <c r="CA50" s="2">
        <v>-4014088.62</v>
      </c>
      <c r="CB50" s="2">
        <v>-3444193.62</v>
      </c>
      <c r="CC50" s="2">
        <v>-3444193.62</v>
      </c>
      <c r="CD50" s="2">
        <v>-3444193.62</v>
      </c>
      <c r="CE50" s="2">
        <v>-3809166.62</v>
      </c>
      <c r="CF50" s="2">
        <v>-3809166.62</v>
      </c>
      <c r="CG50" s="2">
        <v>-3809166.62</v>
      </c>
      <c r="CH50" s="2">
        <v>-3698477.62</v>
      </c>
      <c r="CI50" s="2">
        <v>-3698477.62</v>
      </c>
      <c r="CJ50" s="2">
        <v>-3698477.62</v>
      </c>
      <c r="CK50" s="2">
        <v>-3698477.62</v>
      </c>
      <c r="CL50" s="4"/>
      <c r="CM50" s="4"/>
    </row>
    <row r="51" spans="1:104" outlineLevel="1" x14ac:dyDescent="0.2">
      <c r="A51" s="13">
        <f t="shared" si="7"/>
        <v>44</v>
      </c>
      <c r="B51" s="13"/>
      <c r="C51" s="112">
        <v>209000</v>
      </c>
      <c r="D51" s="86" t="s">
        <v>217</v>
      </c>
      <c r="E51" s="4">
        <v>293561404.88999999</v>
      </c>
      <c r="F51" s="4">
        <v>293561404.88999999</v>
      </c>
      <c r="G51" s="4">
        <v>293561404.88999999</v>
      </c>
      <c r="H51" s="4">
        <v>293561404.88999999</v>
      </c>
      <c r="I51" s="4">
        <v>293561404.88999999</v>
      </c>
      <c r="J51" s="4">
        <v>293561404.88999999</v>
      </c>
      <c r="K51" s="4">
        <v>293561404.88999999</v>
      </c>
      <c r="L51" s="4">
        <v>293561404.88999999</v>
      </c>
      <c r="M51" s="4">
        <v>293561404.88999999</v>
      </c>
      <c r="N51" s="4">
        <v>293561404.88999999</v>
      </c>
      <c r="O51" s="4">
        <v>293561404.88999999</v>
      </c>
      <c r="P51" s="4">
        <v>293561404.88999999</v>
      </c>
      <c r="Q51" s="4">
        <v>293561404.88999999</v>
      </c>
      <c r="R51" s="4">
        <v>293561404.88999999</v>
      </c>
      <c r="S51" s="4">
        <v>293561404.88999999</v>
      </c>
      <c r="T51" s="4">
        <v>293561404.88999999</v>
      </c>
      <c r="U51" s="4">
        <v>293561404.88999999</v>
      </c>
      <c r="V51" s="4">
        <v>293561404.88999999</v>
      </c>
      <c r="W51" s="63">
        <v>293561404.88999999</v>
      </c>
      <c r="X51" s="4">
        <v>293561404.88999999</v>
      </c>
      <c r="Y51" s="4">
        <v>293561404.88999999</v>
      </c>
      <c r="Z51" s="4">
        <v>293561404.88999999</v>
      </c>
      <c r="AA51" s="4">
        <v>293561404.88999999</v>
      </c>
      <c r="AB51" s="4">
        <v>293561404.88999999</v>
      </c>
      <c r="AC51" s="2">
        <v>293561404.88999999</v>
      </c>
      <c r="AD51" s="2">
        <v>293561404.88999999</v>
      </c>
      <c r="AE51" s="2">
        <v>293561404.88999999</v>
      </c>
      <c r="AF51" s="2">
        <v>293561404.88999999</v>
      </c>
      <c r="AG51" s="2">
        <v>293561404.88999999</v>
      </c>
      <c r="AH51" s="2">
        <v>293561404.88999999</v>
      </c>
      <c r="AI51" s="2">
        <v>293561404.88999999</v>
      </c>
      <c r="AJ51" s="2">
        <v>293561404.88999999</v>
      </c>
      <c r="AK51" s="2">
        <v>293561404.88999999</v>
      </c>
      <c r="AL51" s="2">
        <v>293561404.88999999</v>
      </c>
      <c r="AM51" s="2">
        <v>293561404.88999999</v>
      </c>
      <c r="AN51" s="2">
        <v>293561404.88999999</v>
      </c>
      <c r="AO51" s="2">
        <v>293561404.88999999</v>
      </c>
      <c r="AP51" s="2">
        <v>293561404.88999999</v>
      </c>
      <c r="AQ51" s="2">
        <v>293561404.88999999</v>
      </c>
      <c r="AR51" s="2">
        <v>293561404.88999999</v>
      </c>
      <c r="AS51" s="2">
        <v>293561404.88999999</v>
      </c>
      <c r="AT51" s="2">
        <v>293561404.88999999</v>
      </c>
      <c r="AU51" s="2">
        <v>293561404.88999999</v>
      </c>
      <c r="AV51" s="2">
        <v>293561404.88999999</v>
      </c>
      <c r="AW51" s="2">
        <v>293561404.88999999</v>
      </c>
      <c r="AX51" s="2">
        <v>293561404.88999999</v>
      </c>
      <c r="AY51" s="2">
        <v>293561404.88999999</v>
      </c>
      <c r="AZ51" s="2">
        <v>293561404.88999999</v>
      </c>
      <c r="BA51" s="2">
        <v>293561404.88999999</v>
      </c>
      <c r="BB51" s="2">
        <v>293561404.88999999</v>
      </c>
      <c r="BC51" s="2">
        <v>293561404.88999999</v>
      </c>
      <c r="BD51" s="2">
        <v>293561404.88999999</v>
      </c>
      <c r="BE51" s="2">
        <v>293561404.88999999</v>
      </c>
      <c r="BF51" s="2">
        <v>293561404.88999999</v>
      </c>
      <c r="BG51" s="2">
        <v>293561404.88999999</v>
      </c>
      <c r="BH51" s="2">
        <v>293561404.88999999</v>
      </c>
      <c r="BI51" s="2">
        <v>293561404.88999999</v>
      </c>
      <c r="BJ51" s="2">
        <v>293561404.88999999</v>
      </c>
      <c r="BK51" s="2">
        <v>293561404.88999999</v>
      </c>
      <c r="BL51" s="2">
        <v>293561404.88999999</v>
      </c>
      <c r="BM51" s="2">
        <v>293561404.88999999</v>
      </c>
      <c r="BN51" s="2">
        <v>293561404.88999999</v>
      </c>
      <c r="BO51" s="2">
        <v>293561404.88999999</v>
      </c>
      <c r="BP51" s="2">
        <v>293561404.88999999</v>
      </c>
      <c r="BQ51" s="2">
        <v>293561404.88999999</v>
      </c>
      <c r="BR51" s="2">
        <v>293561404.88999999</v>
      </c>
      <c r="BS51" s="2">
        <v>293561404.88999999</v>
      </c>
      <c r="BT51" s="2">
        <v>293561404.88999999</v>
      </c>
      <c r="BU51" s="2">
        <v>293561404.88999999</v>
      </c>
      <c r="BV51" s="2">
        <v>293561404.88999999</v>
      </c>
      <c r="BW51" s="2">
        <v>293561404.88999999</v>
      </c>
      <c r="BX51" s="2">
        <v>293561404.88999999</v>
      </c>
      <c r="BY51" s="2">
        <v>293561404.88999999</v>
      </c>
      <c r="BZ51" s="2">
        <v>293561404.88999999</v>
      </c>
      <c r="CA51" s="2">
        <v>293561404.88999999</v>
      </c>
      <c r="CB51" s="2">
        <v>293561404.88999999</v>
      </c>
      <c r="CC51" s="2">
        <v>293561404.88999999</v>
      </c>
      <c r="CD51" s="2">
        <v>293561404.88999999</v>
      </c>
      <c r="CE51" s="2">
        <v>293561404.88999999</v>
      </c>
      <c r="CF51" s="2">
        <v>293561404.88999999</v>
      </c>
      <c r="CG51" s="2">
        <v>293561404.88999999</v>
      </c>
      <c r="CH51" s="2">
        <v>293561404.88999999</v>
      </c>
      <c r="CI51" s="2">
        <v>293561404.88999999</v>
      </c>
      <c r="CJ51" s="2">
        <v>293561404.88999999</v>
      </c>
      <c r="CK51" s="2">
        <v>293561404.88999999</v>
      </c>
      <c r="CL51" s="4"/>
      <c r="CM51" s="4"/>
    </row>
    <row r="52" spans="1:104" outlineLevel="1" x14ac:dyDescent="0.2">
      <c r="A52" s="13">
        <f t="shared" si="7"/>
        <v>45</v>
      </c>
      <c r="B52" s="13"/>
      <c r="C52" s="112">
        <v>210000</v>
      </c>
      <c r="D52" s="86" t="s">
        <v>218</v>
      </c>
      <c r="E52" s="4">
        <v>-1649863.59</v>
      </c>
      <c r="F52" s="4">
        <v>-1649863.59</v>
      </c>
      <c r="G52" s="4">
        <v>-1649863.59</v>
      </c>
      <c r="H52" s="4">
        <v>-1649863.59</v>
      </c>
      <c r="I52" s="4">
        <v>-1649863.59</v>
      </c>
      <c r="J52" s="4">
        <v>-1649863.59</v>
      </c>
      <c r="K52" s="4">
        <v>-1649863.59</v>
      </c>
      <c r="L52" s="4">
        <v>-1649863.59</v>
      </c>
      <c r="M52" s="4">
        <v>-1649863.59</v>
      </c>
      <c r="N52" s="4">
        <v>-1649863.59</v>
      </c>
      <c r="O52" s="4">
        <v>-1649863.59</v>
      </c>
      <c r="P52" s="4">
        <v>-1649863.59</v>
      </c>
      <c r="Q52" s="4">
        <v>-1649863.59</v>
      </c>
      <c r="R52" s="4">
        <v>-1649863.59</v>
      </c>
      <c r="S52" s="4">
        <v>-1649863.59</v>
      </c>
      <c r="T52" s="4">
        <v>-1649863.59</v>
      </c>
      <c r="U52" s="4">
        <v>-1649863.59</v>
      </c>
      <c r="V52" s="4">
        <v>-1649863.59</v>
      </c>
      <c r="W52" s="63">
        <v>-1649863.59</v>
      </c>
      <c r="X52" s="4">
        <v>-1649863.59</v>
      </c>
      <c r="Y52" s="4">
        <v>-1649863.59</v>
      </c>
      <c r="Z52" s="4">
        <v>-1649863.59</v>
      </c>
      <c r="AA52" s="4">
        <v>-1649863.59</v>
      </c>
      <c r="AB52" s="4">
        <v>-1649863.59</v>
      </c>
      <c r="AC52" s="2">
        <v>-1649863.59</v>
      </c>
      <c r="AD52" s="2">
        <v>-1649863.59</v>
      </c>
      <c r="AE52" s="2">
        <v>-1649863.59</v>
      </c>
      <c r="AF52" s="2">
        <v>-1649863.59</v>
      </c>
      <c r="AG52" s="2">
        <v>-1649863.59</v>
      </c>
      <c r="AH52" s="2">
        <v>-1649863.59</v>
      </c>
      <c r="AI52" s="2">
        <v>-1649863.59</v>
      </c>
      <c r="AJ52" s="2">
        <v>-1649863.59</v>
      </c>
      <c r="AK52" s="2">
        <v>-1649863.59</v>
      </c>
      <c r="AL52" s="2">
        <v>-1649863.59</v>
      </c>
      <c r="AM52" s="2">
        <v>-1649863.59</v>
      </c>
      <c r="AN52" s="2">
        <v>-1649863.59</v>
      </c>
      <c r="AO52" s="2">
        <v>-1649863.59</v>
      </c>
      <c r="AP52" s="2">
        <v>-1649863.59</v>
      </c>
      <c r="AQ52" s="2">
        <v>-1649863.59</v>
      </c>
      <c r="AR52" s="2">
        <v>-1649863.59</v>
      </c>
      <c r="AS52" s="2">
        <v>-1649863.59</v>
      </c>
      <c r="AT52" s="2">
        <v>-1649863.59</v>
      </c>
      <c r="AU52" s="2">
        <v>-1649863.59</v>
      </c>
      <c r="AV52" s="2">
        <v>-1649863.59</v>
      </c>
      <c r="AW52" s="2">
        <v>-1649863.59</v>
      </c>
      <c r="AX52" s="2">
        <v>-1649863.59</v>
      </c>
      <c r="AY52" s="2">
        <v>-1649863.59</v>
      </c>
      <c r="AZ52" s="2">
        <v>-1649863.59</v>
      </c>
      <c r="BA52" s="2">
        <v>-1649863.59</v>
      </c>
      <c r="BB52" s="2">
        <v>-1649863.59</v>
      </c>
      <c r="BC52" s="2">
        <v>-1649863.59</v>
      </c>
      <c r="BD52" s="2">
        <v>-1649863.59</v>
      </c>
      <c r="BE52" s="2">
        <v>-1649863.59</v>
      </c>
      <c r="BF52" s="2">
        <v>-1649863.59</v>
      </c>
      <c r="BG52" s="2">
        <v>-1649863.59</v>
      </c>
      <c r="BH52" s="2">
        <v>-1649863.59</v>
      </c>
      <c r="BI52" s="2">
        <v>-1649863.59</v>
      </c>
      <c r="BJ52" s="2">
        <v>-1649863.59</v>
      </c>
      <c r="BK52" s="2">
        <v>-1649863.59</v>
      </c>
      <c r="BL52" s="2">
        <v>-1649863.59</v>
      </c>
      <c r="BM52" s="2">
        <v>-1649863.59</v>
      </c>
      <c r="BN52" s="2">
        <v>-1649863.59</v>
      </c>
      <c r="BO52" s="2">
        <v>-1649863.59</v>
      </c>
      <c r="BP52" s="2">
        <v>-1649863.59</v>
      </c>
      <c r="BQ52" s="2">
        <v>-1649863.59</v>
      </c>
      <c r="BR52" s="2">
        <v>-1649863.59</v>
      </c>
      <c r="BS52" s="2">
        <v>-1649863.59</v>
      </c>
      <c r="BT52" s="2">
        <v>-1649863.59</v>
      </c>
      <c r="BU52" s="2">
        <v>-1649863.59</v>
      </c>
      <c r="BV52" s="2">
        <v>-1649863.59</v>
      </c>
      <c r="BW52" s="2">
        <v>-1649863.59</v>
      </c>
      <c r="BX52" s="2">
        <v>-1649863.59</v>
      </c>
      <c r="BY52" s="2">
        <v>-1649863.59</v>
      </c>
      <c r="BZ52" s="2">
        <v>-1649863.59</v>
      </c>
      <c r="CA52" s="2">
        <v>-1649863.59</v>
      </c>
      <c r="CB52" s="2">
        <v>-1649863.59</v>
      </c>
      <c r="CC52" s="2">
        <v>-1649863.59</v>
      </c>
      <c r="CD52" s="2">
        <v>-1649863.59</v>
      </c>
      <c r="CE52" s="2">
        <v>-1649863.59</v>
      </c>
      <c r="CF52" s="2">
        <v>-1649863.59</v>
      </c>
      <c r="CG52" s="2">
        <v>-1649863.59</v>
      </c>
      <c r="CH52" s="2">
        <v>-1649863.59</v>
      </c>
      <c r="CI52" s="2">
        <v>-1649863.59</v>
      </c>
      <c r="CJ52" s="2">
        <v>-1649863.59</v>
      </c>
      <c r="CK52" s="2">
        <v>-1649863.59</v>
      </c>
      <c r="CL52" s="4"/>
      <c r="CM52" s="4"/>
    </row>
    <row r="53" spans="1:104" outlineLevel="1" x14ac:dyDescent="0.2">
      <c r="A53" s="13">
        <f t="shared" si="7"/>
        <v>46</v>
      </c>
      <c r="B53" s="13"/>
      <c r="C53" s="112">
        <v>212001</v>
      </c>
      <c r="D53" s="86" t="s">
        <v>219</v>
      </c>
      <c r="E53" s="4">
        <v>-24454.6</v>
      </c>
      <c r="F53" s="4">
        <v>-86515.48</v>
      </c>
      <c r="G53" s="4">
        <v>-173837.78</v>
      </c>
      <c r="H53" s="4">
        <v>-246288.89</v>
      </c>
      <c r="I53" s="4">
        <v>-316800.53000000003</v>
      </c>
      <c r="J53" s="4">
        <v>-367370.17</v>
      </c>
      <c r="K53" s="4">
        <v>-419844.13</v>
      </c>
      <c r="L53" s="4">
        <v>-472458.58</v>
      </c>
      <c r="M53" s="4">
        <v>-527306.46</v>
      </c>
      <c r="N53" s="4">
        <v>-590711.56000000006</v>
      </c>
      <c r="O53" s="4">
        <v>-649181.96</v>
      </c>
      <c r="P53" s="4">
        <v>-692176.2</v>
      </c>
      <c r="Q53" s="4">
        <v>-20215.38</v>
      </c>
      <c r="R53" s="4">
        <v>-76207.64</v>
      </c>
      <c r="S53" s="4">
        <v>-146812.06</v>
      </c>
      <c r="T53" s="4">
        <v>-221984.18</v>
      </c>
      <c r="U53" s="4">
        <v>-277627.32</v>
      </c>
      <c r="V53" s="4">
        <v>-323481.53000000003</v>
      </c>
      <c r="W53" s="63">
        <v>-377813.88</v>
      </c>
      <c r="X53" s="4">
        <v>-431281</v>
      </c>
      <c r="Y53" s="4">
        <v>-483007.6</v>
      </c>
      <c r="Z53" s="4">
        <v>-545460.85</v>
      </c>
      <c r="AA53" s="4">
        <v>-585528.06000000006</v>
      </c>
      <c r="AB53" s="4">
        <v>-593404.05000000005</v>
      </c>
      <c r="AC53" s="2">
        <v>-25349.759999999998</v>
      </c>
      <c r="AD53" s="2">
        <v>-99176.43</v>
      </c>
      <c r="AE53" s="2">
        <v>-203385.02</v>
      </c>
      <c r="AF53" s="2">
        <v>-303059.34000000003</v>
      </c>
      <c r="AG53" s="2">
        <v>-373874.48</v>
      </c>
      <c r="AH53" s="2">
        <v>-431719.88</v>
      </c>
      <c r="AI53" s="2">
        <v>-501230.08000000002</v>
      </c>
      <c r="AJ53" s="2">
        <v>-553537.97</v>
      </c>
      <c r="AK53" s="2">
        <v>-634065</v>
      </c>
      <c r="AL53" s="2">
        <v>-701749.74</v>
      </c>
      <c r="AM53" s="2">
        <v>-759073.84</v>
      </c>
      <c r="AN53" s="2">
        <v>-824688.58</v>
      </c>
      <c r="AO53" s="2">
        <v>-24249.15</v>
      </c>
      <c r="AP53" s="2">
        <v>-92605.24</v>
      </c>
      <c r="AQ53" s="2">
        <v>-196761.64</v>
      </c>
      <c r="AR53" s="2">
        <v>-272147.75</v>
      </c>
      <c r="AS53" s="2">
        <v>-334835.21000000002</v>
      </c>
      <c r="AT53" s="2">
        <v>-391155.65</v>
      </c>
      <c r="AU53" s="2">
        <v>-436666.71</v>
      </c>
      <c r="AV53" s="2">
        <v>-481681.07</v>
      </c>
      <c r="AW53" s="2">
        <v>-548432.18999999994</v>
      </c>
      <c r="AX53" s="2">
        <v>-603206.15</v>
      </c>
      <c r="AY53" s="2">
        <v>-651055.97</v>
      </c>
      <c r="AZ53" s="2">
        <v>-708223.75</v>
      </c>
      <c r="BA53" s="2">
        <v>-20657.45</v>
      </c>
      <c r="BB53" s="2">
        <v>-96040.58</v>
      </c>
      <c r="BC53" s="2">
        <v>-190754.63</v>
      </c>
      <c r="BD53" s="2">
        <v>-249661.53</v>
      </c>
      <c r="BE53" s="2">
        <v>-298018.86</v>
      </c>
      <c r="BF53" s="2">
        <v>-358330.04</v>
      </c>
      <c r="BG53" s="2">
        <v>-420624.54</v>
      </c>
      <c r="BH53" s="2">
        <v>-492586.96</v>
      </c>
      <c r="BI53" s="2">
        <v>-542530</v>
      </c>
      <c r="BJ53" s="2">
        <v>-590250.79</v>
      </c>
      <c r="BK53" s="2">
        <v>-643444.71</v>
      </c>
      <c r="BL53" s="2">
        <v>-700975.8</v>
      </c>
      <c r="BM53" s="2">
        <v>-24333.06</v>
      </c>
      <c r="BN53" s="2">
        <v>-111024.97</v>
      </c>
      <c r="BO53" s="2">
        <v>-242699.62</v>
      </c>
      <c r="BP53" s="2">
        <v>-300706.82</v>
      </c>
      <c r="BQ53" s="2">
        <v>-372139.82</v>
      </c>
      <c r="BR53" s="2">
        <v>-441922.82</v>
      </c>
      <c r="BS53" s="2">
        <v>-503882.96</v>
      </c>
      <c r="BT53" s="2">
        <v>-585314.18000000005</v>
      </c>
      <c r="BU53" s="2">
        <v>-654512.43999999994</v>
      </c>
      <c r="BV53" s="2">
        <v>-701099.93</v>
      </c>
      <c r="BW53" s="2">
        <v>-780903.53</v>
      </c>
      <c r="BX53" s="2">
        <v>-849400.35</v>
      </c>
      <c r="BY53" s="2">
        <v>-51283.18</v>
      </c>
      <c r="BZ53" s="2">
        <v>-151893.24</v>
      </c>
      <c r="CA53" s="2">
        <v>-316660.13</v>
      </c>
      <c r="CB53" s="2">
        <v>-383481.5</v>
      </c>
      <c r="CC53" s="2">
        <v>-471818.04</v>
      </c>
      <c r="CD53" s="2">
        <v>-549126.15</v>
      </c>
      <c r="CE53" s="2">
        <v>-618754.66</v>
      </c>
      <c r="CF53" s="2">
        <v>-718742.43</v>
      </c>
      <c r="CG53" s="2">
        <v>-785622.36</v>
      </c>
      <c r="CH53" s="2">
        <v>-870271.94</v>
      </c>
      <c r="CI53" s="2">
        <v>-931404.58</v>
      </c>
      <c r="CJ53" s="2">
        <v>-1013398.04</v>
      </c>
      <c r="CK53" s="2">
        <v>-51578.51</v>
      </c>
      <c r="CL53" s="4"/>
      <c r="CM53" s="4"/>
    </row>
    <row r="54" spans="1:104" outlineLevel="1" x14ac:dyDescent="0.2">
      <c r="A54" s="13">
        <f t="shared" si="7"/>
        <v>47</v>
      </c>
      <c r="B54" s="13"/>
      <c r="C54" s="112">
        <v>218000</v>
      </c>
      <c r="D54" s="86" t="s">
        <v>220</v>
      </c>
      <c r="E54" s="4">
        <v>7799650.2800000003</v>
      </c>
      <c r="F54" s="4">
        <v>7744253.7800000003</v>
      </c>
      <c r="G54" s="4">
        <v>7688857.2800000003</v>
      </c>
      <c r="H54" s="4">
        <v>7633460.7800000003</v>
      </c>
      <c r="I54" s="4">
        <v>7578064.2800000003</v>
      </c>
      <c r="J54" s="4">
        <v>7522667.7800000003</v>
      </c>
      <c r="K54" s="4">
        <v>7467271.2800000003</v>
      </c>
      <c r="L54" s="4">
        <v>7411874.7800000003</v>
      </c>
      <c r="M54" s="4">
        <v>7356478.2800000003</v>
      </c>
      <c r="N54" s="4">
        <v>7301081.7800000003</v>
      </c>
      <c r="O54" s="4">
        <v>7245685.2800000003</v>
      </c>
      <c r="P54" s="4">
        <v>7190288.7800000003</v>
      </c>
      <c r="Q54" s="4">
        <v>9290676.6600000001</v>
      </c>
      <c r="R54" s="4">
        <v>9213246.8300000001</v>
      </c>
      <c r="S54" s="4">
        <v>9135817</v>
      </c>
      <c r="T54" s="4">
        <v>9058387.1699999999</v>
      </c>
      <c r="U54" s="4">
        <v>8980957.3399999999</v>
      </c>
      <c r="V54" s="4">
        <v>8903527.5099999998</v>
      </c>
      <c r="W54" s="63">
        <v>8826097.6799999997</v>
      </c>
      <c r="X54" s="4">
        <v>8748667.8499999996</v>
      </c>
      <c r="Y54" s="4">
        <v>8671238.0199999996</v>
      </c>
      <c r="Z54" s="4">
        <v>8593808.1899999995</v>
      </c>
      <c r="AA54" s="4">
        <v>8516378.3599999994</v>
      </c>
      <c r="AB54" s="4">
        <v>8433522.5299999993</v>
      </c>
      <c r="AC54" s="2">
        <v>6358470.2000000002</v>
      </c>
      <c r="AD54" s="2">
        <v>6303220.3700000001</v>
      </c>
      <c r="AE54" s="2">
        <v>6247970.54</v>
      </c>
      <c r="AF54" s="2">
        <v>6192720.71</v>
      </c>
      <c r="AG54" s="2">
        <v>6137470.8799999999</v>
      </c>
      <c r="AH54" s="2">
        <v>6082221.0499999998</v>
      </c>
      <c r="AI54" s="2">
        <v>6026971.2199999997</v>
      </c>
      <c r="AJ54" s="2">
        <v>5971721.3899999997</v>
      </c>
      <c r="AK54" s="2">
        <v>5916471.5599999996</v>
      </c>
      <c r="AL54" s="2">
        <v>5861221.7300000004</v>
      </c>
      <c r="AM54" s="2">
        <v>5805971.9000000004</v>
      </c>
      <c r="AN54" s="2">
        <v>5767083.0700000003</v>
      </c>
      <c r="AO54" s="2">
        <v>10075949.039999999</v>
      </c>
      <c r="AP54" s="2">
        <v>9965407.1300000008</v>
      </c>
      <c r="AQ54" s="2">
        <v>9854865.2200000007</v>
      </c>
      <c r="AR54" s="2">
        <v>9744323.3100000005</v>
      </c>
      <c r="AS54" s="2">
        <v>9633781.4000000004</v>
      </c>
      <c r="AT54" s="2">
        <v>9523239.4900000002</v>
      </c>
      <c r="AU54" s="2">
        <v>9412697.5800000001</v>
      </c>
      <c r="AV54" s="2">
        <v>9302155.6699999999</v>
      </c>
      <c r="AW54" s="2">
        <v>9191613.7599999998</v>
      </c>
      <c r="AX54" s="2">
        <v>9081071.8499999996</v>
      </c>
      <c r="AY54" s="2">
        <v>8970529.9399999995</v>
      </c>
      <c r="AZ54" s="2">
        <v>8799891.0299999993</v>
      </c>
      <c r="BA54" s="2">
        <v>8689349.1199999992</v>
      </c>
      <c r="BB54" s="2">
        <v>7097463.8899999997</v>
      </c>
      <c r="BC54" s="2">
        <v>7032725.4699999997</v>
      </c>
      <c r="BD54" s="2">
        <v>6967987.0499999998</v>
      </c>
      <c r="BE54" s="2">
        <v>6954903.5099999998</v>
      </c>
      <c r="BF54" s="2">
        <v>6890165.0899999999</v>
      </c>
      <c r="BG54" s="2">
        <v>6825426.6699999999</v>
      </c>
      <c r="BH54" s="2">
        <v>6760688.25</v>
      </c>
      <c r="BI54" s="2">
        <v>6695949.8300000001</v>
      </c>
      <c r="BJ54" s="2">
        <v>7569756.7999999998</v>
      </c>
      <c r="BK54" s="2">
        <v>7505018.3799999999</v>
      </c>
      <c r="BL54" s="2">
        <v>7409219.96</v>
      </c>
      <c r="BM54" s="2">
        <v>6950692.9100000001</v>
      </c>
      <c r="BN54" s="2">
        <v>6905324.9100000001</v>
      </c>
      <c r="BO54" s="2">
        <v>6859956.9100000001</v>
      </c>
      <c r="BP54" s="2">
        <v>6814588.9100000001</v>
      </c>
      <c r="BQ54" s="2">
        <v>6769220.9100000001</v>
      </c>
      <c r="BR54" s="2">
        <v>6723852.9100000001</v>
      </c>
      <c r="BS54" s="2">
        <v>6678484.9100000001</v>
      </c>
      <c r="BT54" s="2">
        <v>6628449.5800000001</v>
      </c>
      <c r="BU54" s="2">
        <v>6578414.25</v>
      </c>
      <c r="BV54" s="2">
        <v>6528378.9199999999</v>
      </c>
      <c r="BW54" s="2">
        <v>6478343.5899999999</v>
      </c>
      <c r="BX54" s="2">
        <v>6428308.2599999998</v>
      </c>
      <c r="BY54" s="2">
        <v>6378272.9299999997</v>
      </c>
      <c r="BZ54" s="2">
        <v>8386667.9400000004</v>
      </c>
      <c r="CA54" s="2">
        <v>8335497.3600000003</v>
      </c>
      <c r="CB54" s="2">
        <v>8284326.7800000003</v>
      </c>
      <c r="CC54" s="2">
        <v>8233156.2000000002</v>
      </c>
      <c r="CD54" s="2">
        <v>8181985.6200000001</v>
      </c>
      <c r="CE54" s="2">
        <v>8130815.04</v>
      </c>
      <c r="CF54" s="2">
        <v>8079644.46</v>
      </c>
      <c r="CG54" s="2">
        <v>8028473.8799999999</v>
      </c>
      <c r="CH54" s="2">
        <v>7977303.2999999998</v>
      </c>
      <c r="CI54" s="2">
        <v>7926132.7199999997</v>
      </c>
      <c r="CJ54" s="2">
        <v>7874962.1399999997</v>
      </c>
      <c r="CK54" s="2">
        <v>7646984.2800000003</v>
      </c>
      <c r="CL54" s="4"/>
    </row>
    <row r="55" spans="1:104" outlineLevel="1" x14ac:dyDescent="0.2">
      <c r="A55" s="13">
        <f t="shared" si="7"/>
        <v>48</v>
      </c>
      <c r="B55" s="13"/>
      <c r="C55" s="112">
        <v>216000</v>
      </c>
      <c r="D55" s="86" t="s">
        <v>221</v>
      </c>
      <c r="E55" s="4">
        <v>-332279058.38999999</v>
      </c>
      <c r="F55" s="4">
        <v>-349486897.16000003</v>
      </c>
      <c r="G55" s="4">
        <v>-349486897.16000003</v>
      </c>
      <c r="H55" s="4">
        <v>-349486897.16000003</v>
      </c>
      <c r="I55" s="4">
        <v>-349486897.16000003</v>
      </c>
      <c r="J55" s="4">
        <v>-349486897.16000003</v>
      </c>
      <c r="K55" s="4">
        <v>-349486897.16000003</v>
      </c>
      <c r="L55" s="4">
        <v>-349486897.16000003</v>
      </c>
      <c r="M55" s="4">
        <v>-349486897.16000003</v>
      </c>
      <c r="N55" s="4">
        <v>-349486897.16000003</v>
      </c>
      <c r="O55" s="4">
        <v>-349486897.16000003</v>
      </c>
      <c r="P55" s="4">
        <v>-349486897.16000003</v>
      </c>
      <c r="Q55" s="4">
        <v>-349486897.16000003</v>
      </c>
      <c r="R55" s="4">
        <v>-361335792.27999997</v>
      </c>
      <c r="S55" s="4">
        <v>-361335792.27999997</v>
      </c>
      <c r="T55" s="4">
        <v>-361335792.27999997</v>
      </c>
      <c r="U55" s="4">
        <v>-357929483.22000003</v>
      </c>
      <c r="V55" s="4">
        <v>-357929483.22000003</v>
      </c>
      <c r="W55" s="63">
        <v>-357929483.22000003</v>
      </c>
      <c r="X55" s="4">
        <v>-357929483.22000003</v>
      </c>
      <c r="Y55" s="4">
        <v>-357929483.22000003</v>
      </c>
      <c r="Z55" s="4">
        <v>-357929483.22000003</v>
      </c>
      <c r="AA55" s="4">
        <v>-357929483.22000003</v>
      </c>
      <c r="AB55" s="4">
        <v>-357929483.22000003</v>
      </c>
      <c r="AC55" s="2">
        <v>-357929483.22000003</v>
      </c>
      <c r="AD55" s="2">
        <v>-369263683.63</v>
      </c>
      <c r="AE55" s="2">
        <v>-369263683.63</v>
      </c>
      <c r="AF55" s="2">
        <v>-369263683.63</v>
      </c>
      <c r="AG55" s="2">
        <v>-369263683.63</v>
      </c>
      <c r="AH55" s="2">
        <v>-369263683.63</v>
      </c>
      <c r="AI55" s="2">
        <v>-369263683.63</v>
      </c>
      <c r="AJ55" s="2">
        <v>-369263683.63</v>
      </c>
      <c r="AK55" s="2">
        <v>-369263683.63</v>
      </c>
      <c r="AL55" s="2">
        <v>-369263683.63</v>
      </c>
      <c r="AM55" s="2">
        <v>-369263683.63</v>
      </c>
      <c r="AN55" s="2">
        <v>-369263683.63</v>
      </c>
      <c r="AO55" s="2">
        <v>-369263683.63</v>
      </c>
      <c r="AP55" s="2">
        <v>-377862064.44999999</v>
      </c>
      <c r="AQ55" s="2">
        <v>-377862064.44999999</v>
      </c>
      <c r="AR55" s="2">
        <v>-377862064.44999999</v>
      </c>
      <c r="AS55" s="2">
        <v>-377862064.44999999</v>
      </c>
      <c r="AT55" s="2">
        <v>-377862064.44999999</v>
      </c>
      <c r="AU55" s="2">
        <v>-377862064.44999999</v>
      </c>
      <c r="AV55" s="2">
        <v>-377862064.44999999</v>
      </c>
      <c r="AW55" s="2">
        <v>-377862064.44999999</v>
      </c>
      <c r="AX55" s="2">
        <v>-377862064.44999999</v>
      </c>
      <c r="AY55" s="2">
        <v>-377862064.44999999</v>
      </c>
      <c r="AZ55" s="2">
        <v>-377862064.44999999</v>
      </c>
      <c r="BA55" s="2">
        <v>-377862064.44999999</v>
      </c>
      <c r="BB55" s="2">
        <v>-380572802.86000001</v>
      </c>
      <c r="BC55" s="2">
        <v>-380572802.86000001</v>
      </c>
      <c r="BD55" s="2">
        <v>-380572802.86000001</v>
      </c>
      <c r="BE55" s="2">
        <v>-380572802.86000001</v>
      </c>
      <c r="BF55" s="2">
        <v>-380572802.86000001</v>
      </c>
      <c r="BG55" s="2">
        <v>-380572802.86000001</v>
      </c>
      <c r="BH55" s="2">
        <v>-380572802.86000001</v>
      </c>
      <c r="BI55" s="2">
        <v>-380572802.86000001</v>
      </c>
      <c r="BJ55" s="2">
        <v>-380572802.86000001</v>
      </c>
      <c r="BK55" s="2">
        <v>-380572802.86000001</v>
      </c>
      <c r="BL55" s="2">
        <v>-380572802.86000001</v>
      </c>
      <c r="BM55" s="2">
        <v>-380572802.86000001</v>
      </c>
      <c r="BN55" s="2">
        <v>-387340926.68000001</v>
      </c>
      <c r="BO55" s="2">
        <v>-387842928.44999999</v>
      </c>
      <c r="BP55" s="2">
        <v>-387842928.44999999</v>
      </c>
      <c r="BQ55" s="2">
        <v>-387842928.44999999</v>
      </c>
      <c r="BR55" s="2">
        <v>-387842928.44999999</v>
      </c>
      <c r="BS55" s="2">
        <v>-387842928.44999999</v>
      </c>
      <c r="BT55" s="2">
        <v>-387842928.44999999</v>
      </c>
      <c r="BU55" s="2">
        <v>-387842928.44999999</v>
      </c>
      <c r="BV55" s="2">
        <v>-387842928.44999999</v>
      </c>
      <c r="BW55" s="2">
        <v>-387842928.44999999</v>
      </c>
      <c r="BX55" s="2">
        <v>-387842928.44999999</v>
      </c>
      <c r="BY55" s="2">
        <v>-387842928.44999999</v>
      </c>
      <c r="BZ55" s="2">
        <v>-277931215</v>
      </c>
      <c r="CA55" s="2">
        <v>-277931215</v>
      </c>
      <c r="CB55" s="2">
        <v>-277931215</v>
      </c>
      <c r="CC55" s="2">
        <v>-277931215</v>
      </c>
      <c r="CD55" s="2">
        <v>-277931215</v>
      </c>
      <c r="CE55" s="2">
        <v>-277931215</v>
      </c>
      <c r="CF55" s="2">
        <v>-277931215</v>
      </c>
      <c r="CG55" s="2">
        <v>-277931215</v>
      </c>
      <c r="CH55" s="2">
        <v>-277931215</v>
      </c>
      <c r="CI55" s="2">
        <v>-277931215</v>
      </c>
      <c r="CJ55" s="2">
        <v>-277931215</v>
      </c>
      <c r="CK55" s="2">
        <v>-277931215</v>
      </c>
      <c r="CL55" s="4"/>
    </row>
    <row r="56" spans="1:104" outlineLevel="1" x14ac:dyDescent="0.2">
      <c r="A56" s="13">
        <f t="shared" si="7"/>
        <v>49</v>
      </c>
      <c r="B56" s="13"/>
      <c r="C56" s="112">
        <v>216016</v>
      </c>
      <c r="D56" s="86" t="s">
        <v>222</v>
      </c>
      <c r="E56" s="4">
        <v>2562211.71</v>
      </c>
      <c r="F56" s="4">
        <v>2562211.71</v>
      </c>
      <c r="G56" s="4">
        <v>2562211.71</v>
      </c>
      <c r="H56" s="4">
        <v>2562211.71</v>
      </c>
      <c r="I56" s="4">
        <v>2562211.71</v>
      </c>
      <c r="J56" s="4">
        <v>2562211.71</v>
      </c>
      <c r="K56" s="4">
        <v>2562211.71</v>
      </c>
      <c r="L56" s="4">
        <v>2562211.71</v>
      </c>
      <c r="M56" s="4">
        <v>2562211.71</v>
      </c>
      <c r="N56" s="4">
        <v>2562211.71</v>
      </c>
      <c r="O56" s="4">
        <v>2562211.71</v>
      </c>
      <c r="P56" s="4">
        <v>2562211.71</v>
      </c>
      <c r="Q56" s="4">
        <v>2562211.71</v>
      </c>
      <c r="R56" s="4">
        <v>2562211.71</v>
      </c>
      <c r="S56" s="4">
        <v>2562211.71</v>
      </c>
      <c r="T56" s="4">
        <v>2562211.71</v>
      </c>
      <c r="U56" s="4">
        <v>2562211.71</v>
      </c>
      <c r="V56" s="4">
        <v>2562211.71</v>
      </c>
      <c r="W56" s="63">
        <v>2562211.71</v>
      </c>
      <c r="X56" s="4">
        <v>2562211.71</v>
      </c>
      <c r="Y56" s="4">
        <v>2562211.71</v>
      </c>
      <c r="Z56" s="4">
        <v>2562211.71</v>
      </c>
      <c r="AA56" s="4">
        <v>2562211.71</v>
      </c>
      <c r="AB56" s="4">
        <v>2562211.71</v>
      </c>
      <c r="AC56" s="2">
        <v>2562211.71</v>
      </c>
      <c r="AD56" s="2">
        <v>2562211.71</v>
      </c>
      <c r="AE56" s="2">
        <v>2562211.71</v>
      </c>
      <c r="AF56" s="2">
        <v>2562211.71</v>
      </c>
      <c r="AG56" s="2">
        <v>2562211.71</v>
      </c>
      <c r="AH56" s="2">
        <v>2562211.71</v>
      </c>
      <c r="AI56" s="2">
        <v>2562211.71</v>
      </c>
      <c r="AJ56" s="2">
        <v>2562211.71</v>
      </c>
      <c r="AK56" s="2">
        <v>2562211.71</v>
      </c>
      <c r="AL56" s="2">
        <v>2562211.71</v>
      </c>
      <c r="AM56" s="2">
        <v>2562211.71</v>
      </c>
      <c r="AN56" s="2">
        <v>2562211.71</v>
      </c>
      <c r="AO56" s="2">
        <v>2562211.71</v>
      </c>
      <c r="AP56" s="2">
        <v>2562211.71</v>
      </c>
      <c r="AQ56" s="2">
        <v>2562211.71</v>
      </c>
      <c r="AR56" s="2">
        <v>2562211.71</v>
      </c>
      <c r="AS56" s="2">
        <v>2562211.71</v>
      </c>
      <c r="AT56" s="2">
        <v>2562211.71</v>
      </c>
      <c r="AU56" s="2">
        <v>2562211.71</v>
      </c>
      <c r="AV56" s="2">
        <v>2562211.71</v>
      </c>
      <c r="AW56" s="2">
        <v>2562211.71</v>
      </c>
      <c r="AX56" s="2">
        <v>2562211.71</v>
      </c>
      <c r="AY56" s="2">
        <v>2562211.71</v>
      </c>
      <c r="AZ56" s="2">
        <v>2562211.71</v>
      </c>
      <c r="BA56" s="2">
        <v>2562211.71</v>
      </c>
      <c r="BB56" s="2">
        <v>2562211.71</v>
      </c>
      <c r="BC56" s="2">
        <v>2562211.71</v>
      </c>
      <c r="BD56" s="2">
        <v>2562211.71</v>
      </c>
      <c r="BE56" s="2">
        <v>2562211.71</v>
      </c>
      <c r="BF56" s="2">
        <v>2562211.71</v>
      </c>
      <c r="BG56" s="2">
        <v>2562211.71</v>
      </c>
      <c r="BH56" s="2">
        <v>2562211.71</v>
      </c>
      <c r="BI56" s="2">
        <v>2562211.71</v>
      </c>
      <c r="BJ56" s="2">
        <v>2562211.71</v>
      </c>
      <c r="BK56" s="2">
        <v>2562211.71</v>
      </c>
      <c r="BL56" s="2">
        <v>2562211.71</v>
      </c>
      <c r="BM56" s="2">
        <v>2562211.71</v>
      </c>
      <c r="BN56" s="2">
        <v>2562211.71</v>
      </c>
      <c r="BO56" s="2">
        <v>2562211.71</v>
      </c>
      <c r="BP56" s="2">
        <v>2562211.71</v>
      </c>
      <c r="BQ56" s="2">
        <v>2562211.71</v>
      </c>
      <c r="BR56" s="2">
        <v>2562211.71</v>
      </c>
      <c r="BS56" s="2">
        <v>2562211.71</v>
      </c>
      <c r="BT56" s="2">
        <v>2562211.71</v>
      </c>
      <c r="BU56" s="2">
        <v>2562211.71</v>
      </c>
      <c r="BV56" s="2">
        <v>2562211.71</v>
      </c>
      <c r="BW56" s="2">
        <v>2562211.71</v>
      </c>
      <c r="BX56" s="2">
        <v>2562211.71</v>
      </c>
      <c r="BY56" s="2">
        <v>2562211.71</v>
      </c>
      <c r="BZ56" s="2">
        <v>2562211.71</v>
      </c>
      <c r="CA56" s="2">
        <v>2562211.71</v>
      </c>
      <c r="CB56" s="2">
        <v>2562211.71</v>
      </c>
      <c r="CC56" s="2">
        <v>2562211.71</v>
      </c>
      <c r="CD56" s="2">
        <v>2562211.71</v>
      </c>
      <c r="CE56" s="2">
        <v>2562211.71</v>
      </c>
      <c r="CF56" s="2">
        <v>2562211.71</v>
      </c>
      <c r="CG56" s="2">
        <v>2562211.71</v>
      </c>
      <c r="CH56" s="2">
        <v>2562211.71</v>
      </c>
      <c r="CI56" s="2">
        <v>2562211.71</v>
      </c>
      <c r="CJ56" s="2">
        <v>2562211.71</v>
      </c>
      <c r="CK56" s="2">
        <v>2562211.71</v>
      </c>
      <c r="CL56" s="4"/>
    </row>
    <row r="57" spans="1:104" outlineLevel="1" x14ac:dyDescent="0.2">
      <c r="A57" s="13">
        <f t="shared" si="7"/>
        <v>50</v>
      </c>
      <c r="B57" s="13"/>
      <c r="C57" s="112">
        <v>216018</v>
      </c>
      <c r="D57" s="86" t="s">
        <v>223</v>
      </c>
      <c r="E57" s="4">
        <v>8436924.7599999998</v>
      </c>
      <c r="F57" s="4">
        <v>8436924.7599999998</v>
      </c>
      <c r="G57" s="4">
        <v>8436924.7599999998</v>
      </c>
      <c r="H57" s="4">
        <v>8436924.7599999998</v>
      </c>
      <c r="I57" s="4">
        <v>8436924.7599999998</v>
      </c>
      <c r="J57" s="4">
        <v>8436924.7599999998</v>
      </c>
      <c r="K57" s="4">
        <v>8436924.7599999998</v>
      </c>
      <c r="L57" s="4">
        <v>8436924.7599999998</v>
      </c>
      <c r="M57" s="4">
        <v>8436924.7599999998</v>
      </c>
      <c r="N57" s="4">
        <v>8436924.7599999998</v>
      </c>
      <c r="O57" s="4">
        <v>8436924.7599999998</v>
      </c>
      <c r="P57" s="4">
        <v>8436924.7599999998</v>
      </c>
      <c r="Q57" s="4">
        <v>8436924.7599999998</v>
      </c>
      <c r="R57" s="4">
        <v>8436924.7599999998</v>
      </c>
      <c r="S57" s="4">
        <v>8436924.7599999998</v>
      </c>
      <c r="T57" s="4">
        <v>8436924.7599999998</v>
      </c>
      <c r="U57" s="4">
        <v>8436924.7599999998</v>
      </c>
      <c r="V57" s="4">
        <v>8436924.7599999998</v>
      </c>
      <c r="W57" s="63">
        <v>8436924.7599999998</v>
      </c>
      <c r="X57" s="4">
        <v>8436924.7599999998</v>
      </c>
      <c r="Y57" s="4">
        <v>8436924.7599999998</v>
      </c>
      <c r="Z57" s="4">
        <v>8436924.7599999998</v>
      </c>
      <c r="AA57" s="4">
        <v>8436924.7599999998</v>
      </c>
      <c r="AB57" s="4">
        <v>8436924.7599999998</v>
      </c>
      <c r="AC57" s="2">
        <v>8436924.7599999998</v>
      </c>
      <c r="AD57" s="2">
        <v>8436924.7599999998</v>
      </c>
      <c r="AE57" s="2">
        <v>8436924.7599999998</v>
      </c>
      <c r="AF57" s="2">
        <v>8436924.7599999998</v>
      </c>
      <c r="AG57" s="2">
        <v>8436924.7599999998</v>
      </c>
      <c r="AH57" s="2">
        <v>8436924.7599999998</v>
      </c>
      <c r="AI57" s="2">
        <v>8436924.7599999998</v>
      </c>
      <c r="AJ57" s="2">
        <v>8436924.7599999998</v>
      </c>
      <c r="AK57" s="2">
        <v>8436924.7599999998</v>
      </c>
      <c r="AL57" s="2">
        <v>8436924.7599999998</v>
      </c>
      <c r="AM57" s="2">
        <v>8436924.7599999998</v>
      </c>
      <c r="AN57" s="2">
        <v>8436924.7599999998</v>
      </c>
      <c r="AO57" s="2">
        <v>8436924.7599999998</v>
      </c>
      <c r="AP57" s="2">
        <v>8436924.7599999998</v>
      </c>
      <c r="AQ57" s="2">
        <v>8436924.7599999998</v>
      </c>
      <c r="AR57" s="2">
        <v>8436924.7599999998</v>
      </c>
      <c r="AS57" s="2">
        <v>8436924.7599999998</v>
      </c>
      <c r="AT57" s="2">
        <v>8436924.7599999998</v>
      </c>
      <c r="AU57" s="2">
        <v>8436924.7599999998</v>
      </c>
      <c r="AV57" s="2">
        <v>8436924.7599999998</v>
      </c>
      <c r="AW57" s="2">
        <v>8436924.7599999998</v>
      </c>
      <c r="AX57" s="2">
        <v>8436924.7599999998</v>
      </c>
      <c r="AY57" s="2">
        <v>8436924.7599999998</v>
      </c>
      <c r="AZ57" s="2">
        <v>8436924.7599999998</v>
      </c>
      <c r="BA57" s="2">
        <v>8436924.7599999998</v>
      </c>
      <c r="BB57" s="2">
        <v>8436924.7599999998</v>
      </c>
      <c r="BC57" s="2">
        <v>8436924.7599999998</v>
      </c>
      <c r="BD57" s="2">
        <v>8436924.7599999998</v>
      </c>
      <c r="BE57" s="2">
        <v>8436924.7599999998</v>
      </c>
      <c r="BF57" s="2">
        <v>8436924.7599999998</v>
      </c>
      <c r="BG57" s="2">
        <v>8436924.7599999998</v>
      </c>
      <c r="BH57" s="2">
        <v>8436924.7599999998</v>
      </c>
      <c r="BI57" s="2">
        <v>8436924.7599999998</v>
      </c>
      <c r="BJ57" s="2">
        <v>8436924.7599999998</v>
      </c>
      <c r="BK57" s="2">
        <v>8436924.7599999998</v>
      </c>
      <c r="BL57" s="2">
        <v>8436924.7599999998</v>
      </c>
      <c r="BM57" s="2">
        <v>8436924.7599999998</v>
      </c>
      <c r="BN57" s="2">
        <v>8436924.7599999998</v>
      </c>
      <c r="BO57" s="2">
        <v>8436924.7599999998</v>
      </c>
      <c r="BP57" s="2">
        <v>8436924.7599999998</v>
      </c>
      <c r="BQ57" s="2">
        <v>8436924.7599999998</v>
      </c>
      <c r="BR57" s="2">
        <v>8436924.7599999998</v>
      </c>
      <c r="BS57" s="2">
        <v>8436924.7599999998</v>
      </c>
      <c r="BT57" s="2">
        <v>8436924.7599999998</v>
      </c>
      <c r="BU57" s="2">
        <v>8436924.7599999998</v>
      </c>
      <c r="BV57" s="2">
        <v>8436924.7599999998</v>
      </c>
      <c r="BW57" s="2">
        <v>8436924.7599999998</v>
      </c>
      <c r="BX57" s="2">
        <v>8436924.7599999998</v>
      </c>
      <c r="BY57" s="2">
        <v>8436924.7599999998</v>
      </c>
      <c r="BZ57" s="2">
        <v>8436924.7599999998</v>
      </c>
      <c r="CA57" s="2">
        <v>8436924.7599999998</v>
      </c>
      <c r="CB57" s="2">
        <v>8436924.7599999998</v>
      </c>
      <c r="CC57" s="2">
        <v>8436924.7599999998</v>
      </c>
      <c r="CD57" s="2">
        <v>8436924.7599999998</v>
      </c>
      <c r="CE57" s="2">
        <v>8436924.7599999998</v>
      </c>
      <c r="CF57" s="2">
        <v>8436924.7599999998</v>
      </c>
      <c r="CG57" s="2">
        <v>8436924.7599999998</v>
      </c>
      <c r="CH57" s="2">
        <v>8436924.7599999998</v>
      </c>
      <c r="CI57" s="2">
        <v>8436924.7599999998</v>
      </c>
      <c r="CJ57" s="2">
        <v>8436924.7599999998</v>
      </c>
      <c r="CK57" s="2">
        <v>8436924.7599999998</v>
      </c>
      <c r="CL57" s="4"/>
    </row>
    <row r="58" spans="1:104" outlineLevel="1" x14ac:dyDescent="0.2">
      <c r="A58" s="13">
        <f t="shared" si="7"/>
        <v>51</v>
      </c>
      <c r="B58" s="13"/>
      <c r="C58" s="112">
        <v>216100</v>
      </c>
      <c r="D58" s="86" t="s">
        <v>224</v>
      </c>
      <c r="E58" s="4">
        <v>933350.75</v>
      </c>
      <c r="F58" s="4">
        <v>933350.75</v>
      </c>
      <c r="G58" s="4">
        <v>933350.75</v>
      </c>
      <c r="H58" s="4">
        <v>933350.75</v>
      </c>
      <c r="I58" s="4">
        <v>933350.75</v>
      </c>
      <c r="J58" s="4">
        <v>933350.75</v>
      </c>
      <c r="K58" s="4">
        <v>933350.75</v>
      </c>
      <c r="L58" s="4">
        <v>933350.75</v>
      </c>
      <c r="M58" s="4">
        <v>933350.75</v>
      </c>
      <c r="N58" s="4">
        <v>933350.75</v>
      </c>
      <c r="O58" s="4">
        <v>933350.75</v>
      </c>
      <c r="P58" s="4">
        <v>933350.75</v>
      </c>
      <c r="Q58" s="4">
        <v>933350.75</v>
      </c>
      <c r="R58" s="4">
        <v>933350.75</v>
      </c>
      <c r="S58" s="4">
        <v>933350.75</v>
      </c>
      <c r="T58" s="4">
        <v>933350.75</v>
      </c>
      <c r="U58" s="4">
        <v>933350.75</v>
      </c>
      <c r="V58" s="4">
        <v>933350.75</v>
      </c>
      <c r="W58" s="63">
        <v>933350.75</v>
      </c>
      <c r="X58" s="4">
        <v>933350.75</v>
      </c>
      <c r="Y58" s="4">
        <v>933350.75</v>
      </c>
      <c r="Z58" s="4">
        <v>933350.75</v>
      </c>
      <c r="AA58" s="4">
        <v>933350.75</v>
      </c>
      <c r="AB58" s="4">
        <v>933350.75</v>
      </c>
      <c r="AC58" s="2">
        <v>933350.75</v>
      </c>
      <c r="AD58" s="2">
        <v>933350.75</v>
      </c>
      <c r="AE58" s="2">
        <v>933350.75</v>
      </c>
      <c r="AF58" s="2">
        <v>933350.75</v>
      </c>
      <c r="AG58" s="2">
        <v>933350.75</v>
      </c>
      <c r="AH58" s="2">
        <v>933350.75</v>
      </c>
      <c r="AI58" s="2">
        <v>933350.75</v>
      </c>
      <c r="AJ58" s="2">
        <v>933350.75</v>
      </c>
      <c r="AK58" s="2">
        <v>933350.75</v>
      </c>
      <c r="AL58" s="2">
        <v>933350.75</v>
      </c>
      <c r="AM58" s="2">
        <v>933350.75</v>
      </c>
      <c r="AN58" s="2">
        <v>933350.75</v>
      </c>
      <c r="AO58" s="2">
        <v>933350.75</v>
      </c>
      <c r="AP58" s="2">
        <v>933350.75</v>
      </c>
      <c r="AQ58" s="2">
        <v>933350.75</v>
      </c>
      <c r="AR58" s="2">
        <v>933350.75</v>
      </c>
      <c r="AS58" s="2">
        <v>933350.75</v>
      </c>
      <c r="AT58" s="2">
        <v>933350.75</v>
      </c>
      <c r="AU58" s="2">
        <v>933350.75</v>
      </c>
      <c r="AV58" s="2">
        <v>933350.75</v>
      </c>
      <c r="AW58" s="2">
        <v>933350.75</v>
      </c>
      <c r="AX58" s="2">
        <v>933350.75</v>
      </c>
      <c r="AY58" s="2">
        <v>933350.75</v>
      </c>
      <c r="AZ58" s="2">
        <v>933350.75</v>
      </c>
      <c r="BA58" s="2">
        <v>933350.75</v>
      </c>
      <c r="BB58" s="2">
        <v>933350.75</v>
      </c>
      <c r="BC58" s="2">
        <v>933350.75</v>
      </c>
      <c r="BD58" s="2">
        <v>933350.75</v>
      </c>
      <c r="BE58" s="2">
        <v>933350.75</v>
      </c>
      <c r="BF58" s="2">
        <v>933350.75</v>
      </c>
      <c r="BG58" s="2">
        <v>933350.75</v>
      </c>
      <c r="BH58" s="2">
        <v>933350.75</v>
      </c>
      <c r="BI58" s="2">
        <v>933350.75</v>
      </c>
      <c r="BJ58" s="2">
        <v>933350.75</v>
      </c>
      <c r="BK58" s="2">
        <v>933350.75</v>
      </c>
      <c r="BL58" s="2">
        <v>933350.75</v>
      </c>
      <c r="BM58" s="2">
        <v>933350.75</v>
      </c>
      <c r="BN58" s="2">
        <v>933350.75</v>
      </c>
      <c r="BO58" s="2">
        <v>933350.75</v>
      </c>
      <c r="BP58" s="2">
        <v>933350.75</v>
      </c>
      <c r="BQ58" s="2">
        <v>933350.75</v>
      </c>
      <c r="BR58" s="2">
        <v>933350.75</v>
      </c>
      <c r="BS58" s="2">
        <v>933350.75</v>
      </c>
      <c r="BT58" s="2">
        <v>933350.75</v>
      </c>
      <c r="BU58" s="2">
        <v>933350.75</v>
      </c>
      <c r="BV58" s="2">
        <v>933350.75</v>
      </c>
      <c r="BW58" s="2">
        <v>933350.75</v>
      </c>
      <c r="BX58" s="2">
        <v>933350.75</v>
      </c>
      <c r="BY58" s="2">
        <v>933350.75</v>
      </c>
      <c r="BZ58" s="2">
        <v>933350.75</v>
      </c>
      <c r="CA58" s="2">
        <v>933350.75</v>
      </c>
      <c r="CB58" s="2">
        <v>933350.75</v>
      </c>
      <c r="CC58" s="2">
        <v>933350.75</v>
      </c>
      <c r="CD58" s="2">
        <v>933350.75</v>
      </c>
      <c r="CE58" s="2">
        <v>933350.75</v>
      </c>
      <c r="CF58" s="2">
        <v>933350.75</v>
      </c>
      <c r="CG58" s="2">
        <v>933350.75</v>
      </c>
      <c r="CH58" s="2">
        <v>933350.75</v>
      </c>
      <c r="CI58" s="2">
        <v>933350.75</v>
      </c>
      <c r="CJ58" s="2">
        <v>933350.75</v>
      </c>
      <c r="CK58" s="2">
        <v>933350.75</v>
      </c>
      <c r="CL58" s="4"/>
    </row>
    <row r="59" spans="1:104" ht="13.5" outlineLevel="1" thickBot="1" x14ac:dyDescent="0.25">
      <c r="A59" s="13">
        <f t="shared" si="7"/>
        <v>52</v>
      </c>
      <c r="B59" s="13"/>
      <c r="C59" s="112">
        <v>216999</v>
      </c>
      <c r="D59" s="86" t="s">
        <v>225</v>
      </c>
      <c r="E59" s="4">
        <v>-36350095.390000001</v>
      </c>
      <c r="F59" s="4">
        <v>-36350095.390000001</v>
      </c>
      <c r="G59" s="4">
        <v>-36350095.390000001</v>
      </c>
      <c r="H59" s="4">
        <v>-36350095.390000001</v>
      </c>
      <c r="I59" s="4">
        <v>-36350095.390000001</v>
      </c>
      <c r="J59" s="4">
        <v>-36350095.390000001</v>
      </c>
      <c r="K59" s="4">
        <v>-36350095.390000001</v>
      </c>
      <c r="L59" s="4">
        <v>-36350095.390000001</v>
      </c>
      <c r="M59" s="4">
        <v>-36350095.390000001</v>
      </c>
      <c r="N59" s="4">
        <v>-36350095.390000001</v>
      </c>
      <c r="O59" s="4">
        <v>-36350095.390000001</v>
      </c>
      <c r="P59" s="4">
        <v>-36350095.390000001</v>
      </c>
      <c r="Q59" s="4">
        <v>-36350095.390000001</v>
      </c>
      <c r="R59" s="4">
        <v>-36350095.390000001</v>
      </c>
      <c r="S59" s="4">
        <v>-36350095.390000001</v>
      </c>
      <c r="T59" s="4">
        <v>-36350095.390000001</v>
      </c>
      <c r="U59" s="4">
        <v>-36350095.390000001</v>
      </c>
      <c r="V59" s="4">
        <v>-36350095.390000001</v>
      </c>
      <c r="W59" s="63">
        <v>-36350095.390000001</v>
      </c>
      <c r="X59" s="4">
        <v>-36350095.390000001</v>
      </c>
      <c r="Y59" s="4">
        <v>-36350095.390000001</v>
      </c>
      <c r="Z59" s="4">
        <v>-36350095.390000001</v>
      </c>
      <c r="AA59" s="4">
        <v>-36350095.390000001</v>
      </c>
      <c r="AB59" s="4">
        <v>-36350095.390000001</v>
      </c>
      <c r="AC59" s="2">
        <v>-36350095.390000001</v>
      </c>
      <c r="AD59" s="2">
        <v>-36350095.390000001</v>
      </c>
      <c r="AE59" s="2">
        <v>-36350095.390000001</v>
      </c>
      <c r="AF59" s="2">
        <v>-36350095.390000001</v>
      </c>
      <c r="AG59" s="2">
        <v>-36350095.390000001</v>
      </c>
      <c r="AH59" s="2">
        <v>-36350095.390000001</v>
      </c>
      <c r="AI59" s="2">
        <v>-36350095.390000001</v>
      </c>
      <c r="AJ59" s="2">
        <v>-36350095.390000001</v>
      </c>
      <c r="AK59" s="2">
        <v>-36350095.390000001</v>
      </c>
      <c r="AL59" s="2">
        <v>-36350095.390000001</v>
      </c>
      <c r="AM59" s="2">
        <v>-36350095.390000001</v>
      </c>
      <c r="AN59" s="2">
        <v>-36350095.390000001</v>
      </c>
      <c r="AO59" s="2">
        <v>-36350095.390000001</v>
      </c>
      <c r="AP59" s="2">
        <v>-36350095.390000001</v>
      </c>
      <c r="AQ59" s="2">
        <v>-36350095.390000001</v>
      </c>
      <c r="AR59" s="2">
        <v>-36350095.390000001</v>
      </c>
      <c r="AS59" s="2">
        <v>-36350095.390000001</v>
      </c>
      <c r="AT59" s="2">
        <v>-36350095.390000001</v>
      </c>
      <c r="AU59" s="2">
        <v>-36350095.390000001</v>
      </c>
      <c r="AV59" s="2">
        <v>-36350095.390000001</v>
      </c>
      <c r="AW59" s="2">
        <v>-36350095.390000001</v>
      </c>
      <c r="AX59" s="2">
        <v>-36350095.390000001</v>
      </c>
      <c r="AY59" s="2">
        <v>-36350095.390000001</v>
      </c>
      <c r="AZ59" s="2">
        <v>-36350095.390000001</v>
      </c>
      <c r="BA59" s="2">
        <v>-36350095.390000001</v>
      </c>
      <c r="BB59" s="2">
        <v>-36350095.390000001</v>
      </c>
      <c r="BC59" s="2">
        <v>-36350095.390000001</v>
      </c>
      <c r="BD59" s="2">
        <v>-36350095.390000001</v>
      </c>
      <c r="BE59" s="2">
        <v>-36350095.390000001</v>
      </c>
      <c r="BF59" s="2">
        <v>-36350095.390000001</v>
      </c>
      <c r="BG59" s="2">
        <v>-36350095.390000001</v>
      </c>
      <c r="BH59" s="2">
        <v>-36350095.390000001</v>
      </c>
      <c r="BI59" s="2">
        <v>-36350095.390000001</v>
      </c>
      <c r="BJ59" s="2">
        <v>-36350095.390000001</v>
      </c>
      <c r="BK59" s="2">
        <v>-36350095.390000001</v>
      </c>
      <c r="BL59" s="2">
        <v>-36350095.390000001</v>
      </c>
      <c r="BM59" s="2">
        <v>-36350095.390000001</v>
      </c>
      <c r="BN59" s="2">
        <v>-36350095.390000001</v>
      </c>
      <c r="BO59" s="2">
        <v>-36350095.390000001</v>
      </c>
      <c r="BP59" s="2">
        <v>-36350095.390000001</v>
      </c>
      <c r="BQ59" s="2">
        <v>-36350095.390000001</v>
      </c>
      <c r="BR59" s="2">
        <v>-36350095.390000001</v>
      </c>
      <c r="BS59" s="2">
        <v>-36350095.390000001</v>
      </c>
      <c r="BT59" s="2">
        <v>-36350095.390000001</v>
      </c>
      <c r="BU59" s="2">
        <v>-36350095.390000001</v>
      </c>
      <c r="BV59" s="2">
        <v>-36350095.390000001</v>
      </c>
      <c r="BW59" s="2">
        <v>-36350095.390000001</v>
      </c>
      <c r="BX59" s="2">
        <v>-36350095.390000001</v>
      </c>
      <c r="BY59" s="2">
        <v>-36350095.390000001</v>
      </c>
      <c r="BZ59" s="2">
        <v>-36350095.390000001</v>
      </c>
      <c r="CA59" s="2">
        <v>-36350095.390000001</v>
      </c>
      <c r="CB59" s="2">
        <v>-36350095.390000001</v>
      </c>
      <c r="CC59" s="2">
        <v>-36350095.390000001</v>
      </c>
      <c r="CD59" s="2">
        <v>-36350095.390000001</v>
      </c>
      <c r="CE59" s="2">
        <v>-36350095.390000001</v>
      </c>
      <c r="CF59" s="2">
        <v>-36350095.390000001</v>
      </c>
      <c r="CG59" s="2">
        <v>-36350095.390000001</v>
      </c>
      <c r="CH59" s="2">
        <v>-36350095.390000001</v>
      </c>
      <c r="CI59" s="2">
        <v>-36350095.390000001</v>
      </c>
      <c r="CJ59" s="2">
        <v>-36350095.390000001</v>
      </c>
      <c r="CK59" s="2">
        <v>-36350095.390000001</v>
      </c>
      <c r="CL59" s="4"/>
      <c r="CM59" s="4"/>
    </row>
    <row r="60" spans="1:104" ht="13.5" outlineLevel="1" thickBot="1" x14ac:dyDescent="0.25">
      <c r="A60" s="13">
        <f t="shared" si="7"/>
        <v>53</v>
      </c>
      <c r="B60" s="13"/>
      <c r="C60" s="113" t="s">
        <v>548</v>
      </c>
      <c r="D60" s="86" t="s">
        <v>226</v>
      </c>
      <c r="E60" s="63">
        <v>-17207838.77</v>
      </c>
      <c r="F60" s="63">
        <v>-6802193.2400000002</v>
      </c>
      <c r="G60" s="63">
        <v>-20479021.82</v>
      </c>
      <c r="H60" s="63">
        <v>-28694155.600000001</v>
      </c>
      <c r="I60" s="63">
        <v>-20555694.460000001</v>
      </c>
      <c r="J60" s="63">
        <v>-20541215.390000001</v>
      </c>
      <c r="K60" s="63">
        <v>-18177519.84</v>
      </c>
      <c r="L60" s="4">
        <v>-2705756.39</v>
      </c>
      <c r="M60" s="4">
        <v>1023785.32</v>
      </c>
      <c r="N60" s="4">
        <v>4320496.93</v>
      </c>
      <c r="O60" s="4">
        <v>14135665.27</v>
      </c>
      <c r="P60" s="4">
        <v>4996107.3600000003</v>
      </c>
      <c r="Q60" s="4">
        <v>-11848895.119999999</v>
      </c>
      <c r="R60" s="4">
        <v>-5099881.91</v>
      </c>
      <c r="S60" s="4">
        <v>-17101037.399999999</v>
      </c>
      <c r="T60" s="4">
        <v>-25514103.550000001</v>
      </c>
      <c r="U60" s="4">
        <v>-17215378.98</v>
      </c>
      <c r="V60" s="4">
        <v>-17413796.32</v>
      </c>
      <c r="W60" s="63">
        <v>-15255890.630000001</v>
      </c>
      <c r="X60" s="4">
        <v>-199669.89</v>
      </c>
      <c r="Y60" s="4">
        <v>2529904.1</v>
      </c>
      <c r="Z60" s="4">
        <v>5250708.55</v>
      </c>
      <c r="AA60" s="4">
        <v>15078761.380000001</v>
      </c>
      <c r="AB60" s="4">
        <v>4471119.45</v>
      </c>
      <c r="AC60" s="2">
        <v>-11743783.82</v>
      </c>
      <c r="AD60" s="2">
        <v>-4903182.12</v>
      </c>
      <c r="AE60" s="2">
        <v>-18567836.239999998</v>
      </c>
      <c r="AF60" s="2">
        <v>-25427683.34</v>
      </c>
      <c r="AG60" s="2">
        <v>-16785935.260000002</v>
      </c>
      <c r="AH60" s="2">
        <v>-16295950.560000001</v>
      </c>
      <c r="AI60" s="2">
        <v>-14016227.189999999</v>
      </c>
      <c r="AJ60" s="2">
        <v>2424860.75</v>
      </c>
      <c r="AK60" s="2">
        <v>5681203.4100000001</v>
      </c>
      <c r="AL60" s="2">
        <v>7219817.2800000003</v>
      </c>
      <c r="AM60" s="2">
        <v>17874210.300000001</v>
      </c>
      <c r="AN60" s="2">
        <v>7707033.3600000003</v>
      </c>
      <c r="AO60" s="2">
        <v>-8598380.8200000003</v>
      </c>
      <c r="AP60" s="2">
        <v>-3940515.17</v>
      </c>
      <c r="AQ60" s="2">
        <v>-14807404.779999999</v>
      </c>
      <c r="AR60" s="2">
        <v>-15723183.060000001</v>
      </c>
      <c r="AS60" s="2">
        <v>-7075535.2300000004</v>
      </c>
      <c r="AT60" s="2">
        <v>-7410801.6299999999</v>
      </c>
      <c r="AU60" s="2">
        <v>-5210210.72</v>
      </c>
      <c r="AV60" s="2">
        <v>10414568.039999999</v>
      </c>
      <c r="AW60" s="2">
        <v>12836423.67</v>
      </c>
      <c r="AX60" s="2">
        <v>14197808.01</v>
      </c>
      <c r="AY60" s="2">
        <v>24153545.239999998</v>
      </c>
      <c r="AZ60" s="2">
        <v>13415929.720000001</v>
      </c>
      <c r="BA60" s="2">
        <v>-2710738.41</v>
      </c>
      <c r="BB60" s="2">
        <v>-5619962.6900000004</v>
      </c>
      <c r="BC60" s="2">
        <v>-16109154.060000001</v>
      </c>
      <c r="BD60" s="2">
        <v>-23701035.059999999</v>
      </c>
      <c r="BE60" s="2">
        <v>-14306648.09</v>
      </c>
      <c r="BF60" s="2">
        <v>-14529344.050000001</v>
      </c>
      <c r="BG60" s="2">
        <v>-12866745.18</v>
      </c>
      <c r="BH60" s="2">
        <v>2735438.6</v>
      </c>
      <c r="BI60" s="2">
        <v>5748907.75</v>
      </c>
      <c r="BJ60" s="2">
        <v>8052892.5499999998</v>
      </c>
      <c r="BK60" s="2">
        <v>19053908.050000001</v>
      </c>
      <c r="BL60" s="2">
        <v>9533408.5199999996</v>
      </c>
      <c r="BM60" s="2">
        <v>-7270125.5899999999</v>
      </c>
      <c r="BN60" s="2">
        <v>-5232838.79</v>
      </c>
      <c r="BO60" s="2">
        <v>-18771194.09</v>
      </c>
      <c r="BP60" s="2">
        <v>-26522156.850000001</v>
      </c>
      <c r="BQ60" s="2">
        <v>-18264841.629999999</v>
      </c>
      <c r="BR60" s="2">
        <v>-18343887.190000001</v>
      </c>
      <c r="BS60" s="2">
        <v>-15788298.74</v>
      </c>
      <c r="BT60" s="2">
        <v>804590.01</v>
      </c>
      <c r="BU60" s="2">
        <v>4393907.12</v>
      </c>
      <c r="BV60" s="2">
        <v>6179044.04</v>
      </c>
      <c r="BW60" s="2">
        <v>17477824.280000001</v>
      </c>
      <c r="BX60" s="2">
        <v>6114430.2199999997</v>
      </c>
      <c r="BY60" s="2">
        <v>-10194027.710000001</v>
      </c>
      <c r="BZ60" s="2">
        <v>-4451846.87</v>
      </c>
      <c r="CA60" s="2">
        <v>-18633093.960000001</v>
      </c>
      <c r="CB60" s="2">
        <v>-27732164.100000001</v>
      </c>
      <c r="CC60" s="2">
        <v>-18814816.719999999</v>
      </c>
      <c r="CD60" s="2">
        <v>-17221306.07</v>
      </c>
      <c r="CE60" s="2">
        <v>-13112545.65</v>
      </c>
      <c r="CF60" s="2">
        <v>4906292.3099999996</v>
      </c>
      <c r="CG60" s="2">
        <v>10170007.810000001</v>
      </c>
      <c r="CH60" s="2">
        <v>12289577.23</v>
      </c>
      <c r="CI60" s="2">
        <v>8962037.5399999991</v>
      </c>
      <c r="CJ60" s="2">
        <v>-4328039.83</v>
      </c>
      <c r="CK60" s="2">
        <v>-24878154.52</v>
      </c>
      <c r="CM60" s="354" t="s">
        <v>1991</v>
      </c>
      <c r="CN60" s="355"/>
      <c r="CO60" s="355"/>
      <c r="CP60" s="355"/>
      <c r="CQ60" s="355"/>
      <c r="CR60" s="355"/>
      <c r="CS60" s="355"/>
      <c r="CT60" s="355"/>
      <c r="CU60" s="355"/>
      <c r="CV60" s="355"/>
      <c r="CW60" s="355"/>
      <c r="CX60" s="355"/>
      <c r="CY60" s="355"/>
      <c r="CZ60" s="356"/>
    </row>
    <row r="61" spans="1:104" outlineLevel="1" x14ac:dyDescent="0.2">
      <c r="A61" s="13">
        <f t="shared" si="7"/>
        <v>54</v>
      </c>
      <c r="B61" s="357" t="s">
        <v>1992</v>
      </c>
      <c r="C61" s="112">
        <v>191452</v>
      </c>
      <c r="D61" s="7" t="s">
        <v>1304</v>
      </c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0">
        <v>0</v>
      </c>
      <c r="AI61" s="90">
        <v>0</v>
      </c>
      <c r="AJ61" s="90">
        <v>0</v>
      </c>
      <c r="AK61" s="90">
        <v>0</v>
      </c>
      <c r="AL61" s="90">
        <v>0</v>
      </c>
      <c r="AM61" s="90">
        <v>0</v>
      </c>
      <c r="AN61" s="90">
        <v>-3148</v>
      </c>
      <c r="AO61" s="90">
        <v>-9653</v>
      </c>
      <c r="AP61" s="90">
        <v>-18624</v>
      </c>
      <c r="AQ61" s="90">
        <v>-30612</v>
      </c>
      <c r="AR61" s="90">
        <v>-46148</v>
      </c>
      <c r="AS61" s="90">
        <v>-63794</v>
      </c>
      <c r="AT61" s="90">
        <v>-82303</v>
      </c>
      <c r="AU61" s="90">
        <v>-100606</v>
      </c>
      <c r="AV61" s="90">
        <v>-119238</v>
      </c>
      <c r="AW61" s="90">
        <v>-138069</v>
      </c>
      <c r="AX61" s="90">
        <v>-156809</v>
      </c>
      <c r="AY61" s="90">
        <v>-176517</v>
      </c>
      <c r="AZ61" s="90">
        <v>-1527.62</v>
      </c>
      <c r="BA61" s="102">
        <v>-3658.92</v>
      </c>
      <c r="BB61" s="103">
        <v>-7029.48</v>
      </c>
      <c r="BC61" s="103">
        <v>-11942.81</v>
      </c>
      <c r="BD61" s="103">
        <v>-18591.8</v>
      </c>
      <c r="BE61" s="103">
        <v>-27112.53</v>
      </c>
      <c r="BF61" s="103">
        <v>-37625.370000000003</v>
      </c>
      <c r="BG61" s="103">
        <v>-48837.45</v>
      </c>
      <c r="BH61" s="103">
        <v>-60110.69</v>
      </c>
      <c r="BI61" s="103">
        <v>-71440.929999999993</v>
      </c>
      <c r="BJ61" s="103">
        <v>-82632.14</v>
      </c>
      <c r="BK61" s="103">
        <v>-93793.3</v>
      </c>
      <c r="BL61" s="103">
        <v>-830.42</v>
      </c>
      <c r="BM61" s="104">
        <v>0</v>
      </c>
      <c r="BN61" s="138">
        <v>0</v>
      </c>
      <c r="BO61" s="103">
        <v>0</v>
      </c>
      <c r="BP61" s="103">
        <v>0</v>
      </c>
      <c r="BQ61" s="103">
        <v>0</v>
      </c>
      <c r="BR61" s="103">
        <v>0</v>
      </c>
      <c r="BS61" s="103">
        <v>0</v>
      </c>
      <c r="BT61" s="103">
        <v>0</v>
      </c>
      <c r="BU61" s="103">
        <v>0</v>
      </c>
      <c r="BV61" s="103">
        <v>0</v>
      </c>
      <c r="BW61" s="103">
        <v>0</v>
      </c>
      <c r="BX61" s="103">
        <v>0</v>
      </c>
      <c r="BY61" s="104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-919.34</v>
      </c>
      <c r="CK61" s="2">
        <v>-919.34</v>
      </c>
      <c r="CM61" s="94"/>
      <c r="CN61" s="92" t="s">
        <v>553</v>
      </c>
      <c r="CO61" s="92" t="s">
        <v>554</v>
      </c>
      <c r="CP61" s="92" t="s">
        <v>555</v>
      </c>
      <c r="CQ61" s="92" t="s">
        <v>556</v>
      </c>
      <c r="CR61" s="92" t="s">
        <v>557</v>
      </c>
      <c r="CS61" s="92" t="s">
        <v>558</v>
      </c>
      <c r="CT61" s="92" t="s">
        <v>559</v>
      </c>
      <c r="CU61" s="92" t="s">
        <v>560</v>
      </c>
      <c r="CV61" s="92" t="s">
        <v>561</v>
      </c>
      <c r="CW61" s="92" t="s">
        <v>562</v>
      </c>
      <c r="CX61" s="92" t="s">
        <v>563</v>
      </c>
      <c r="CY61" s="92" t="s">
        <v>564</v>
      </c>
      <c r="CZ61" s="89" t="s">
        <v>553</v>
      </c>
    </row>
    <row r="62" spans="1:104" outlineLevel="1" x14ac:dyDescent="0.2">
      <c r="A62" s="13">
        <f t="shared" si="7"/>
        <v>55</v>
      </c>
      <c r="B62" s="357"/>
      <c r="C62" s="112">
        <v>186231</v>
      </c>
      <c r="D62" s="7" t="s">
        <v>1305</v>
      </c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90">
        <v>-10622.54</v>
      </c>
      <c r="AD62" s="90">
        <v>-15985.52</v>
      </c>
      <c r="AE62" s="90">
        <v>-21383.27</v>
      </c>
      <c r="AF62" s="90">
        <v>-25380.21</v>
      </c>
      <c r="AG62" s="90">
        <v>-32283.96</v>
      </c>
      <c r="AH62" s="90">
        <v>-37787.379999999997</v>
      </c>
      <c r="AI62" s="90">
        <v>-43326.48</v>
      </c>
      <c r="AJ62" s="90">
        <v>-48465.51</v>
      </c>
      <c r="AK62" s="90">
        <v>-53637.85</v>
      </c>
      <c r="AL62" s="90">
        <v>-58997.21</v>
      </c>
      <c r="AM62" s="90">
        <v>-64391.32</v>
      </c>
      <c r="AN62" s="90">
        <v>-5429.08</v>
      </c>
      <c r="AO62" s="90">
        <v>-8994.02</v>
      </c>
      <c r="AP62" s="90">
        <v>-13534.81</v>
      </c>
      <c r="AQ62" s="90">
        <v>-18105.04</v>
      </c>
      <c r="AR62" s="90">
        <v>-18105.04</v>
      </c>
      <c r="AS62" s="90">
        <v>-18836.599999999999</v>
      </c>
      <c r="AT62" s="90">
        <v>-20304.45</v>
      </c>
      <c r="AU62" s="90">
        <v>-21710.15</v>
      </c>
      <c r="AV62" s="90">
        <v>-23821.03</v>
      </c>
      <c r="AW62" s="90">
        <v>-26636.89</v>
      </c>
      <c r="AX62" s="90">
        <v>-29466.22</v>
      </c>
      <c r="AY62" s="90">
        <v>-33009.96</v>
      </c>
      <c r="AZ62" s="90">
        <v>-4262.79</v>
      </c>
      <c r="BA62" s="105">
        <v>-8524.84</v>
      </c>
      <c r="BB62" s="106">
        <v>-12871.45</v>
      </c>
      <c r="BC62" s="106">
        <v>-17217.689999999999</v>
      </c>
      <c r="BD62" s="106">
        <v>-17217.689999999999</v>
      </c>
      <c r="BE62" s="106">
        <v>-17902.14</v>
      </c>
      <c r="BF62" s="106">
        <v>-19275.48</v>
      </c>
      <c r="BG62" s="106">
        <v>-20657.72</v>
      </c>
      <c r="BH62" s="106">
        <v>-22733.37</v>
      </c>
      <c r="BI62" s="106">
        <v>-25506.93</v>
      </c>
      <c r="BJ62" s="106">
        <v>-28298.47</v>
      </c>
      <c r="BK62" s="106">
        <v>-31792.560000000001</v>
      </c>
      <c r="BL62" s="106">
        <v>-4201.1899999999996</v>
      </c>
      <c r="BM62" s="107">
        <v>-10562.77</v>
      </c>
      <c r="BN62" s="139">
        <v>-17435.52</v>
      </c>
      <c r="BO62" s="106">
        <v>-24350.95</v>
      </c>
      <c r="BP62" s="106">
        <v>-25975.48</v>
      </c>
      <c r="BQ62" s="106">
        <v>-29236.51</v>
      </c>
      <c r="BR62" s="106">
        <v>-32518.67</v>
      </c>
      <c r="BS62" s="106">
        <v>-35822.11</v>
      </c>
      <c r="BT62" s="106">
        <v>-41036.129999999997</v>
      </c>
      <c r="BU62" s="106">
        <v>-48462.74</v>
      </c>
      <c r="BV62" s="106">
        <v>-56682.11</v>
      </c>
      <c r="BW62" s="106">
        <v>-67332.59</v>
      </c>
      <c r="BX62" s="106">
        <v>-13097.35</v>
      </c>
      <c r="BY62" s="107">
        <v>-26279.59</v>
      </c>
      <c r="BZ62" s="2">
        <v>-39552.39</v>
      </c>
      <c r="CA62" s="2">
        <v>-52911.22</v>
      </c>
      <c r="CB62" s="2">
        <v>-52911.22</v>
      </c>
      <c r="CC62" s="2">
        <v>-52911.22</v>
      </c>
      <c r="CD62" s="2">
        <v>-52911.22</v>
      </c>
      <c r="CE62" s="2">
        <v>-52911.22</v>
      </c>
      <c r="CF62" s="2">
        <v>-52911.22</v>
      </c>
      <c r="CG62" s="2">
        <v>-52911.22</v>
      </c>
      <c r="CH62" s="2">
        <v>-52911.22</v>
      </c>
      <c r="CI62" s="2">
        <v>-53498.85</v>
      </c>
      <c r="CJ62" s="2">
        <v>-978.64</v>
      </c>
      <c r="CK62" s="2">
        <v>-2077.4899999999998</v>
      </c>
      <c r="CM62" s="91" t="s">
        <v>1987</v>
      </c>
      <c r="CN62" s="40">
        <f t="shared" ref="CN62:CZ62" si="152">-SUM(BM61:BM66)</f>
        <v>3148715.3499999996</v>
      </c>
      <c r="CO62" s="40">
        <f t="shared" si="152"/>
        <v>3259546.98</v>
      </c>
      <c r="CP62" s="40">
        <f t="shared" si="152"/>
        <v>3379108.1999999997</v>
      </c>
      <c r="CQ62" s="40">
        <f t="shared" si="152"/>
        <v>3502043.86</v>
      </c>
      <c r="CR62" s="40">
        <f t="shared" si="152"/>
        <v>3633303.75</v>
      </c>
      <c r="CS62" s="40">
        <f t="shared" si="152"/>
        <v>3773249.77</v>
      </c>
      <c r="CT62" s="40">
        <f t="shared" si="152"/>
        <v>3915056.88</v>
      </c>
      <c r="CU62" s="40">
        <f t="shared" si="152"/>
        <v>4062539.7199999997</v>
      </c>
      <c r="CV62" s="40">
        <f t="shared" si="152"/>
        <v>4215367.45</v>
      </c>
      <c r="CW62" s="40">
        <f t="shared" si="152"/>
        <v>4379377.2699999996</v>
      </c>
      <c r="CX62" s="40">
        <f t="shared" si="152"/>
        <v>4540407.42</v>
      </c>
      <c r="CY62" s="40">
        <f t="shared" si="152"/>
        <v>4674893.97</v>
      </c>
      <c r="CZ62" s="100">
        <f t="shared" si="152"/>
        <v>4816905.25</v>
      </c>
    </row>
    <row r="63" spans="1:104" outlineLevel="1" x14ac:dyDescent="0.2">
      <c r="A63" s="13">
        <f t="shared" si="7"/>
        <v>56</v>
      </c>
      <c r="B63" s="357"/>
      <c r="C63" s="112">
        <v>186272</v>
      </c>
      <c r="D63" s="7" t="s">
        <v>1306</v>
      </c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90">
        <v>-2785.97</v>
      </c>
      <c r="AD63" s="90">
        <v>-6621.06</v>
      </c>
      <c r="AE63" s="90">
        <v>-10875.09</v>
      </c>
      <c r="AF63" s="90">
        <v>-16257.29</v>
      </c>
      <c r="AG63" s="90">
        <v>-22511.16</v>
      </c>
      <c r="AH63" s="90">
        <v>-29958.29</v>
      </c>
      <c r="AI63" s="90">
        <v>-38567.379999999997</v>
      </c>
      <c r="AJ63" s="90">
        <v>-47214.8</v>
      </c>
      <c r="AK63" s="90">
        <v>-56924.67</v>
      </c>
      <c r="AL63" s="90">
        <v>-67861.16</v>
      </c>
      <c r="AM63" s="90">
        <v>-80175.89</v>
      </c>
      <c r="AN63" s="90">
        <v>-4787.84</v>
      </c>
      <c r="AO63" s="90">
        <v>-11304.82</v>
      </c>
      <c r="AP63" s="90">
        <v>-19102.830000000002</v>
      </c>
      <c r="AQ63" s="90">
        <v>-28591.41</v>
      </c>
      <c r="AR63" s="90">
        <v>-39219.35</v>
      </c>
      <c r="AS63" s="90">
        <v>-51163.26</v>
      </c>
      <c r="AT63" s="90">
        <v>-64453.89</v>
      </c>
      <c r="AU63" s="90">
        <v>-78297.36</v>
      </c>
      <c r="AV63" s="90">
        <v>-93323.6</v>
      </c>
      <c r="AW63" s="90">
        <v>-109465.61</v>
      </c>
      <c r="AX63" s="90">
        <v>-126422.08</v>
      </c>
      <c r="AY63" s="90">
        <v>-144679.78</v>
      </c>
      <c r="AZ63" s="90">
        <v>-5138.8999999999996</v>
      </c>
      <c r="BA63" s="105">
        <v>-11548.41</v>
      </c>
      <c r="BB63" s="106">
        <v>-19292.43</v>
      </c>
      <c r="BC63" s="106">
        <v>-27885.040000000001</v>
      </c>
      <c r="BD63" s="106">
        <v>-37080.51</v>
      </c>
      <c r="BE63" s="106">
        <v>-47051.76</v>
      </c>
      <c r="BF63" s="106">
        <v>-58098.36</v>
      </c>
      <c r="BG63" s="106">
        <v>-70479.73</v>
      </c>
      <c r="BH63" s="106">
        <v>-83936.54</v>
      </c>
      <c r="BI63" s="106">
        <v>-98516.21</v>
      </c>
      <c r="BJ63" s="106">
        <v>-113951.02</v>
      </c>
      <c r="BK63" s="106">
        <v>-130103.52</v>
      </c>
      <c r="BL63" s="106">
        <v>-4411.8599999999997</v>
      </c>
      <c r="BM63" s="107">
        <v>-13586.4</v>
      </c>
      <c r="BN63" s="139">
        <v>-25507.54</v>
      </c>
      <c r="BO63" s="106">
        <v>-39788.68</v>
      </c>
      <c r="BP63" s="106">
        <v>-55813.919999999998</v>
      </c>
      <c r="BQ63" s="106">
        <v>-73520.98</v>
      </c>
      <c r="BR63" s="106">
        <v>-93182.22</v>
      </c>
      <c r="BS63" s="106">
        <v>-114676.92</v>
      </c>
      <c r="BT63" s="106">
        <v>-137731.29</v>
      </c>
      <c r="BU63" s="106">
        <v>-163464.29999999999</v>
      </c>
      <c r="BV63" s="106">
        <v>-193588.2</v>
      </c>
      <c r="BW63" s="106">
        <v>-225013.57</v>
      </c>
      <c r="BX63" s="106">
        <v>-7079.03</v>
      </c>
      <c r="BY63" s="107">
        <v>-17006.87</v>
      </c>
      <c r="BZ63" s="2">
        <v>-28813.84</v>
      </c>
      <c r="CA63" s="2">
        <v>-42267.74</v>
      </c>
      <c r="CB63" s="2">
        <v>-58617.41</v>
      </c>
      <c r="CC63" s="2">
        <v>-76811.39</v>
      </c>
      <c r="CD63" s="2">
        <v>-96911.39</v>
      </c>
      <c r="CE63" s="2">
        <v>-119058.78</v>
      </c>
      <c r="CF63" s="2">
        <v>-142642.93</v>
      </c>
      <c r="CG63" s="2">
        <v>-168088.01</v>
      </c>
      <c r="CH63" s="2">
        <v>-195764.72</v>
      </c>
      <c r="CI63" s="2">
        <v>-225290.25</v>
      </c>
      <c r="CJ63" s="2">
        <v>-6136.7</v>
      </c>
      <c r="CK63" s="2">
        <v>-11111.59</v>
      </c>
      <c r="CM63" s="91" t="s">
        <v>1986</v>
      </c>
      <c r="CN63" s="40">
        <f>CN62*0.076</f>
        <v>239302.36659999998</v>
      </c>
      <c r="CO63" s="40">
        <f t="shared" ref="CO63:CZ63" si="153">CO62*0.076</f>
        <v>247725.57047999999</v>
      </c>
      <c r="CP63" s="40">
        <f t="shared" si="153"/>
        <v>256812.22319999998</v>
      </c>
      <c r="CQ63" s="40">
        <f t="shared" si="153"/>
        <v>266155.33335999999</v>
      </c>
      <c r="CR63" s="40">
        <f t="shared" si="153"/>
        <v>276131.08500000002</v>
      </c>
      <c r="CS63" s="40">
        <f t="shared" si="153"/>
        <v>286766.98252000002</v>
      </c>
      <c r="CT63" s="40">
        <f t="shared" si="153"/>
        <v>297544.32287999999</v>
      </c>
      <c r="CU63" s="40">
        <f t="shared" si="153"/>
        <v>308753.01871999999</v>
      </c>
      <c r="CV63" s="40">
        <f t="shared" si="153"/>
        <v>320367.92619999999</v>
      </c>
      <c r="CW63" s="40">
        <f t="shared" si="153"/>
        <v>332832.67251999996</v>
      </c>
      <c r="CX63" s="40">
        <f t="shared" si="153"/>
        <v>345070.96392000001</v>
      </c>
      <c r="CY63" s="40">
        <f t="shared" si="153"/>
        <v>355291.94171999994</v>
      </c>
      <c r="CZ63" s="100">
        <f t="shared" si="153"/>
        <v>366084.799</v>
      </c>
    </row>
    <row r="64" spans="1:104" outlineLevel="1" x14ac:dyDescent="0.2">
      <c r="A64" s="13">
        <f t="shared" si="7"/>
        <v>57</v>
      </c>
      <c r="B64" s="357"/>
      <c r="C64" s="112">
        <v>186273</v>
      </c>
      <c r="D64" s="7" t="s">
        <v>1307</v>
      </c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90">
        <v>-1430.68</v>
      </c>
      <c r="AD64" s="90">
        <v>-3456.04</v>
      </c>
      <c r="AE64" s="90">
        <v>-3842.3</v>
      </c>
      <c r="AF64" s="90">
        <v>-4374.84</v>
      </c>
      <c r="AG64" s="90">
        <v>-5413.45</v>
      </c>
      <c r="AH64" s="90">
        <v>-7760.13</v>
      </c>
      <c r="AI64" s="90">
        <v>-11577.39</v>
      </c>
      <c r="AJ64" s="90">
        <v>-15249.26</v>
      </c>
      <c r="AK64" s="90">
        <v>-19673.57</v>
      </c>
      <c r="AL64" s="90">
        <v>-25227.96</v>
      </c>
      <c r="AM64" s="90">
        <v>-33653.51</v>
      </c>
      <c r="AN64" s="90">
        <v>-5238.66</v>
      </c>
      <c r="AO64" s="90">
        <v>-11263.77</v>
      </c>
      <c r="AP64" s="90">
        <v>-17086.62</v>
      </c>
      <c r="AQ64" s="90">
        <v>-23653.71</v>
      </c>
      <c r="AR64" s="90">
        <v>-30501.37</v>
      </c>
      <c r="AS64" s="90">
        <v>-38150.14</v>
      </c>
      <c r="AT64" s="90">
        <v>-47337.55</v>
      </c>
      <c r="AU64" s="90">
        <v>-57531.06</v>
      </c>
      <c r="AV64" s="90">
        <v>-68769.179999999993</v>
      </c>
      <c r="AW64" s="90">
        <v>-81052.100000000006</v>
      </c>
      <c r="AX64" s="90">
        <v>-93769.02</v>
      </c>
      <c r="AY64" s="90">
        <v>-108815.53</v>
      </c>
      <c r="AZ64" s="90">
        <v>-6222.99</v>
      </c>
      <c r="BA64" s="105">
        <v>-11345.75</v>
      </c>
      <c r="BB64" s="106">
        <v>-15038.24</v>
      </c>
      <c r="BC64" s="106">
        <v>-16611.419999999998</v>
      </c>
      <c r="BD64" s="106">
        <v>0</v>
      </c>
      <c r="BE64" s="106">
        <v>0</v>
      </c>
      <c r="BF64" s="106">
        <v>0</v>
      </c>
      <c r="BG64" s="106">
        <v>-1186.06</v>
      </c>
      <c r="BH64" s="106">
        <v>-2746.83</v>
      </c>
      <c r="BI64" s="106">
        <v>-4991.1000000000004</v>
      </c>
      <c r="BJ64" s="106">
        <v>-7594.99</v>
      </c>
      <c r="BK64" s="106">
        <v>-10135.969999999999</v>
      </c>
      <c r="BL64" s="106">
        <v>-2571.6799999999998</v>
      </c>
      <c r="BM64" s="107">
        <v>-7619.92</v>
      </c>
      <c r="BN64" s="139">
        <v>-11249.14</v>
      </c>
      <c r="BO64" s="106">
        <v>-13956.93</v>
      </c>
      <c r="BP64" s="106">
        <v>-15734.05</v>
      </c>
      <c r="BQ64" s="106">
        <v>-16685.93</v>
      </c>
      <c r="BR64" s="106">
        <v>-21623.41</v>
      </c>
      <c r="BS64" s="106">
        <v>-24343.79</v>
      </c>
      <c r="BT64" s="106">
        <v>-27131.87</v>
      </c>
      <c r="BU64" s="106">
        <v>-31140.6</v>
      </c>
      <c r="BV64" s="106">
        <v>-36635.11</v>
      </c>
      <c r="BW64" s="106">
        <v>-41304.17</v>
      </c>
      <c r="BX64" s="106">
        <v>0</v>
      </c>
      <c r="BY64" s="107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-4524.67</v>
      </c>
      <c r="CK64" s="2">
        <v>-7245.5</v>
      </c>
      <c r="CM64" s="91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100"/>
    </row>
    <row r="65" spans="1:104" outlineLevel="1" x14ac:dyDescent="0.2">
      <c r="A65" s="13">
        <f t="shared" si="7"/>
        <v>58</v>
      </c>
      <c r="B65" s="357"/>
      <c r="C65" s="112">
        <v>186274</v>
      </c>
      <c r="D65" s="7" t="s">
        <v>1308</v>
      </c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90">
        <v>-127951.22</v>
      </c>
      <c r="AD65" s="90">
        <v>-104835.31</v>
      </c>
      <c r="AE65" s="90">
        <v>-85671.69</v>
      </c>
      <c r="AF65" s="90">
        <v>-68052.45</v>
      </c>
      <c r="AG65" s="90">
        <v>-54202.83</v>
      </c>
      <c r="AH65" s="90">
        <v>-43956.77</v>
      </c>
      <c r="AI65" s="90">
        <v>-35902.730000000003</v>
      </c>
      <c r="AJ65" s="90">
        <v>-28197.43</v>
      </c>
      <c r="AK65" s="90">
        <v>-20243.03</v>
      </c>
      <c r="AL65" s="90">
        <v>-12338.45</v>
      </c>
      <c r="AM65" s="90">
        <v>0</v>
      </c>
      <c r="AN65" s="90">
        <v>-360970.31</v>
      </c>
      <c r="AO65" s="90">
        <v>-265305.96999999997</v>
      </c>
      <c r="AP65" s="90">
        <v>-203131.61</v>
      </c>
      <c r="AQ65" s="90">
        <v>-152087.6</v>
      </c>
      <c r="AR65" s="90">
        <v>-107179.26</v>
      </c>
      <c r="AS65" s="90">
        <v>-73405.679999999993</v>
      </c>
      <c r="AT65" s="90">
        <v>-50909.55</v>
      </c>
      <c r="AU65" s="90">
        <v>-36805.75</v>
      </c>
      <c r="AV65" s="90">
        <v>-24515.03</v>
      </c>
      <c r="AW65" s="90">
        <v>-12227.8</v>
      </c>
      <c r="AX65" s="90">
        <v>1115.3699999999999</v>
      </c>
      <c r="AY65" s="90">
        <v>29644.01</v>
      </c>
      <c r="AZ65" s="90">
        <v>-384670.01</v>
      </c>
      <c r="BA65" s="105">
        <v>-320116.65000000002</v>
      </c>
      <c r="BB65" s="106">
        <v>-256931.28</v>
      </c>
      <c r="BC65" s="106">
        <v>-203210.11</v>
      </c>
      <c r="BD65" s="106">
        <v>-155377.56</v>
      </c>
      <c r="BE65" s="106">
        <v>-117724.82</v>
      </c>
      <c r="BF65" s="106">
        <v>-89842.15</v>
      </c>
      <c r="BG65" s="106">
        <v>-67928.740000000005</v>
      </c>
      <c r="BH65" s="106">
        <v>-47579.11</v>
      </c>
      <c r="BI65" s="106">
        <v>-26958.49</v>
      </c>
      <c r="BJ65" s="106">
        <v>-5550.16</v>
      </c>
      <c r="BK65" s="106">
        <v>0</v>
      </c>
      <c r="BL65" s="106">
        <v>-229777.37</v>
      </c>
      <c r="BM65" s="107">
        <v>-199648.17</v>
      </c>
      <c r="BN65" s="139">
        <v>-172581.69</v>
      </c>
      <c r="BO65" s="106">
        <v>-150647.54999999999</v>
      </c>
      <c r="BP65" s="106">
        <v>-134389.32</v>
      </c>
      <c r="BQ65" s="106">
        <v>-121731.24</v>
      </c>
      <c r="BR65" s="106">
        <v>-109591.38</v>
      </c>
      <c r="BS65" s="106">
        <v>-97453.97</v>
      </c>
      <c r="BT65" s="106">
        <v>-85216.34</v>
      </c>
      <c r="BU65" s="106">
        <v>-65636.72</v>
      </c>
      <c r="BV65" s="106">
        <v>-37041.760000000002</v>
      </c>
      <c r="BW65" s="106">
        <v>0</v>
      </c>
      <c r="BX65" s="106">
        <v>-293744.5</v>
      </c>
      <c r="BY65" s="107">
        <v>-255227.7</v>
      </c>
      <c r="BZ65" s="2">
        <v>-220626.26</v>
      </c>
      <c r="CA65" s="2">
        <v>-192585.93</v>
      </c>
      <c r="CB65" s="2">
        <v>-171801.61</v>
      </c>
      <c r="CC65" s="2">
        <v>-155619.68</v>
      </c>
      <c r="CD65" s="2">
        <v>-140100.23000000001</v>
      </c>
      <c r="CE65" s="2">
        <v>-124583.92</v>
      </c>
      <c r="CF65" s="2">
        <v>-108939.49</v>
      </c>
      <c r="CG65" s="2">
        <v>-83909.15</v>
      </c>
      <c r="CH65" s="2">
        <v>-47353.71</v>
      </c>
      <c r="CI65" s="2">
        <v>0.01</v>
      </c>
      <c r="CJ65" s="2">
        <v>-248947.79</v>
      </c>
      <c r="CK65" s="2">
        <v>-211118.52</v>
      </c>
      <c r="CM65" s="91" t="s">
        <v>1988</v>
      </c>
      <c r="CN65" s="40">
        <f>CN62-CN63</f>
        <v>2909412.9833999998</v>
      </c>
      <c r="CO65" s="40">
        <f t="shared" ref="CO65:CZ65" si="154">CO62-CO63</f>
        <v>3011821.4095200002</v>
      </c>
      <c r="CP65" s="40">
        <f t="shared" si="154"/>
        <v>3122295.9767999998</v>
      </c>
      <c r="CQ65" s="40">
        <f t="shared" si="154"/>
        <v>3235888.5266399998</v>
      </c>
      <c r="CR65" s="40">
        <f t="shared" si="154"/>
        <v>3357172.665</v>
      </c>
      <c r="CS65" s="40">
        <f t="shared" si="154"/>
        <v>3486482.7874799999</v>
      </c>
      <c r="CT65" s="40">
        <f t="shared" si="154"/>
        <v>3617512.55712</v>
      </c>
      <c r="CU65" s="40">
        <f t="shared" si="154"/>
        <v>3753786.7012799997</v>
      </c>
      <c r="CV65" s="40">
        <f t="shared" si="154"/>
        <v>3894999.5238000001</v>
      </c>
      <c r="CW65" s="40">
        <f t="shared" si="154"/>
        <v>4046544.5974799995</v>
      </c>
      <c r="CX65" s="40">
        <f t="shared" si="154"/>
        <v>4195336.4560799999</v>
      </c>
      <c r="CY65" s="40">
        <f t="shared" si="154"/>
        <v>4319602.0282800002</v>
      </c>
      <c r="CZ65" s="100">
        <f t="shared" si="154"/>
        <v>4450820.4510000004</v>
      </c>
    </row>
    <row r="66" spans="1:104" ht="13.5" outlineLevel="1" thickBot="1" x14ac:dyDescent="0.25">
      <c r="A66" s="13">
        <f t="shared" si="7"/>
        <v>59</v>
      </c>
      <c r="B66" s="357"/>
      <c r="C66" s="112">
        <v>186375</v>
      </c>
      <c r="D66" s="7" t="s">
        <v>1309</v>
      </c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90">
        <v>-668132.09</v>
      </c>
      <c r="AD66" s="90">
        <v>-710285.09</v>
      </c>
      <c r="AE66" s="90">
        <v>-753477.09</v>
      </c>
      <c r="AF66" s="90">
        <v>-797702.09</v>
      </c>
      <c r="AG66" s="90">
        <v>-842970.09</v>
      </c>
      <c r="AH66" s="90">
        <v>-889292.09</v>
      </c>
      <c r="AI66" s="90">
        <v>-936681.09</v>
      </c>
      <c r="AJ66" s="90">
        <v>-981827.09</v>
      </c>
      <c r="AK66" s="90">
        <v>-1027976.09</v>
      </c>
      <c r="AL66" s="90">
        <v>-1076330.0900000001</v>
      </c>
      <c r="AM66" s="90">
        <v>-1125723.0900000001</v>
      </c>
      <c r="AN66" s="90">
        <v>-1176221.0900000001</v>
      </c>
      <c r="AO66" s="90">
        <v>-1227900.0900000001</v>
      </c>
      <c r="AP66" s="90">
        <v>-1280970.0900000001</v>
      </c>
      <c r="AQ66" s="90">
        <v>-1335644.0900000001</v>
      </c>
      <c r="AR66" s="90">
        <v>-1391940.09</v>
      </c>
      <c r="AS66" s="90">
        <v>-1449872.09</v>
      </c>
      <c r="AT66" s="90">
        <v>-1509454.09</v>
      </c>
      <c r="AU66" s="90">
        <v>-1568207.09</v>
      </c>
      <c r="AV66" s="90">
        <v>-1628573.09</v>
      </c>
      <c r="AW66" s="90">
        <v>-1690575.09</v>
      </c>
      <c r="AX66" s="90">
        <v>-1754220.09</v>
      </c>
      <c r="AY66" s="90">
        <v>-1819513.09</v>
      </c>
      <c r="AZ66" s="90">
        <v>-1886339.09</v>
      </c>
      <c r="BA66" s="108">
        <v>-1954570.09</v>
      </c>
      <c r="BB66" s="109">
        <v>-2024271.09</v>
      </c>
      <c r="BC66" s="109">
        <v>-2095430.09</v>
      </c>
      <c r="BD66" s="109">
        <v>-2168073.09</v>
      </c>
      <c r="BE66" s="109">
        <v>-2242215.09</v>
      </c>
      <c r="BF66" s="109">
        <v>-2317870.09</v>
      </c>
      <c r="BG66" s="109">
        <v>-2395046.09</v>
      </c>
      <c r="BH66" s="109">
        <v>-2473743.09</v>
      </c>
      <c r="BI66" s="109">
        <v>-2553969.09</v>
      </c>
      <c r="BJ66" s="109">
        <v>-2635742.09</v>
      </c>
      <c r="BK66" s="109">
        <v>-2719092.09</v>
      </c>
      <c r="BL66" s="109">
        <v>-2803990.09</v>
      </c>
      <c r="BM66" s="110">
        <v>-2917298.09</v>
      </c>
      <c r="BN66" s="140">
        <v>-3032773.09</v>
      </c>
      <c r="BO66" s="109">
        <v>-3150364.09</v>
      </c>
      <c r="BP66" s="109">
        <v>-3270131.09</v>
      </c>
      <c r="BQ66" s="109">
        <v>-3392129.09</v>
      </c>
      <c r="BR66" s="109">
        <v>-3516334.09</v>
      </c>
      <c r="BS66" s="109">
        <v>-3642760.09</v>
      </c>
      <c r="BT66" s="109">
        <v>-3771424.09</v>
      </c>
      <c r="BU66" s="109">
        <v>-3906663.09</v>
      </c>
      <c r="BV66" s="109">
        <v>-4055430.09</v>
      </c>
      <c r="BW66" s="109">
        <v>-4206757.09</v>
      </c>
      <c r="BX66" s="109">
        <v>-4360973.09</v>
      </c>
      <c r="BY66" s="110">
        <v>-4518391.09</v>
      </c>
      <c r="BZ66" s="2">
        <v>-4679251.09</v>
      </c>
      <c r="CA66" s="2">
        <v>-4843709.09</v>
      </c>
      <c r="CB66" s="2">
        <v>-5014800.09</v>
      </c>
      <c r="CC66" s="2">
        <v>-5189624.09</v>
      </c>
      <c r="CD66" s="2">
        <v>-5368213.09</v>
      </c>
      <c r="CE66" s="2">
        <v>-5550601.0899999999</v>
      </c>
      <c r="CF66" s="2">
        <v>-5736827.0899999999</v>
      </c>
      <c r="CG66" s="2">
        <v>-5926930.0899999999</v>
      </c>
      <c r="CH66" s="2">
        <v>-6125739.0899999999</v>
      </c>
      <c r="CI66" s="2">
        <v>-6329877.0899999999</v>
      </c>
      <c r="CJ66" s="2">
        <v>-6506406.0899999999</v>
      </c>
      <c r="CK66" s="2">
        <v>-6665333.0899999999</v>
      </c>
      <c r="CL66" s="4"/>
      <c r="CM66" s="91" t="s">
        <v>1989</v>
      </c>
      <c r="CN66" s="40">
        <f>CN65*0.35</f>
        <v>1018294.5441899998</v>
      </c>
      <c r="CO66" s="40">
        <f t="shared" ref="CO66:CZ66" si="155">CO65*0.35</f>
        <v>1054137.493332</v>
      </c>
      <c r="CP66" s="40">
        <f t="shared" si="155"/>
        <v>1092803.59188</v>
      </c>
      <c r="CQ66" s="40">
        <f t="shared" si="155"/>
        <v>1132560.9843239998</v>
      </c>
      <c r="CR66" s="40">
        <f t="shared" si="155"/>
        <v>1175010.4327499999</v>
      </c>
      <c r="CS66" s="40">
        <f t="shared" si="155"/>
        <v>1220268.9756179999</v>
      </c>
      <c r="CT66" s="40">
        <f t="shared" si="155"/>
        <v>1266129.394992</v>
      </c>
      <c r="CU66" s="40">
        <f t="shared" si="155"/>
        <v>1313825.3454479999</v>
      </c>
      <c r="CV66" s="40">
        <f t="shared" si="155"/>
        <v>1363249.8333300001</v>
      </c>
      <c r="CW66" s="40">
        <f t="shared" si="155"/>
        <v>1416290.6091179997</v>
      </c>
      <c r="CX66" s="40">
        <f t="shared" si="155"/>
        <v>1468367.759628</v>
      </c>
      <c r="CY66" s="40">
        <f t="shared" si="155"/>
        <v>1511860.7098979999</v>
      </c>
      <c r="CZ66" s="100">
        <f t="shared" si="155"/>
        <v>1557787.1578500001</v>
      </c>
    </row>
    <row r="67" spans="1:104" outlineLevel="1" x14ac:dyDescent="0.2">
      <c r="A67" s="13">
        <f t="shared" si="7"/>
        <v>60</v>
      </c>
      <c r="B67" s="13"/>
      <c r="C67" s="114">
        <v>221001</v>
      </c>
      <c r="D67" s="33" t="s">
        <v>227</v>
      </c>
      <c r="E67" s="4">
        <v>40000000</v>
      </c>
      <c r="F67" s="4">
        <v>40000000</v>
      </c>
      <c r="G67" s="4">
        <v>40000000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50000000</v>
      </c>
      <c r="Y67" s="4">
        <v>50000000</v>
      </c>
      <c r="Z67" s="4">
        <v>60000000</v>
      </c>
      <c r="AA67" s="4">
        <v>60000000</v>
      </c>
      <c r="AB67" s="4">
        <v>60000000</v>
      </c>
      <c r="AC67" s="2">
        <v>60000000</v>
      </c>
      <c r="AD67" s="2">
        <v>60000000</v>
      </c>
      <c r="AE67" s="2">
        <v>60000000</v>
      </c>
      <c r="AF67" s="2">
        <v>60000000</v>
      </c>
      <c r="AG67" s="2">
        <v>60000000</v>
      </c>
      <c r="AH67" s="2">
        <v>60000000</v>
      </c>
      <c r="AI67" s="2">
        <v>100000000</v>
      </c>
      <c r="AJ67" s="2">
        <v>50000000</v>
      </c>
      <c r="AK67" s="2">
        <v>50000000</v>
      </c>
      <c r="AL67" s="2">
        <v>40000000</v>
      </c>
      <c r="AM67" s="2">
        <v>40000000</v>
      </c>
      <c r="AN67" s="2">
        <v>40000000</v>
      </c>
      <c r="AO67" s="2">
        <v>40000000</v>
      </c>
      <c r="AP67" s="2">
        <v>40000000</v>
      </c>
      <c r="AQ67" s="2">
        <v>40000000</v>
      </c>
      <c r="AR67" s="2">
        <v>40000000</v>
      </c>
      <c r="AS67" s="2">
        <v>40000000</v>
      </c>
      <c r="AT67" s="2">
        <v>40000000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25000000</v>
      </c>
      <c r="BB67" s="2">
        <v>25000000</v>
      </c>
      <c r="BC67" s="2">
        <v>25000000</v>
      </c>
      <c r="BD67" s="2">
        <v>25000000</v>
      </c>
      <c r="BE67" s="2">
        <v>25000000</v>
      </c>
      <c r="BF67" s="2">
        <v>25000000</v>
      </c>
      <c r="BG67" s="2">
        <v>25000000</v>
      </c>
      <c r="BH67" s="2">
        <v>25000000</v>
      </c>
      <c r="BI67" s="2">
        <v>65000000</v>
      </c>
      <c r="BJ67" s="2">
        <v>65000000</v>
      </c>
      <c r="BK67" s="2">
        <v>65000000</v>
      </c>
      <c r="BL67" s="2">
        <v>65000000</v>
      </c>
      <c r="BM67" s="2">
        <v>40000000</v>
      </c>
      <c r="BN67" s="2">
        <v>40000000</v>
      </c>
      <c r="BO67" s="2">
        <v>40000000</v>
      </c>
      <c r="BP67" s="2">
        <v>62000000</v>
      </c>
      <c r="BQ67" s="2">
        <v>62000000</v>
      </c>
      <c r="BR67" s="2">
        <v>62000000</v>
      </c>
      <c r="BS67" s="2">
        <v>62000000</v>
      </c>
      <c r="BT67" s="2">
        <v>62000000</v>
      </c>
      <c r="BU67" s="2">
        <v>22000000</v>
      </c>
      <c r="BV67" s="2">
        <v>22000000</v>
      </c>
      <c r="BW67" s="2">
        <v>22000000</v>
      </c>
      <c r="BX67" s="2">
        <v>22000000</v>
      </c>
      <c r="BY67" s="2">
        <v>97000000</v>
      </c>
      <c r="BZ67" s="2">
        <v>97000000</v>
      </c>
      <c r="CA67" s="2">
        <v>97000000</v>
      </c>
      <c r="CB67" s="2">
        <v>75000000</v>
      </c>
      <c r="CC67" s="2">
        <v>75000000</v>
      </c>
      <c r="CD67" s="2">
        <v>75000000</v>
      </c>
      <c r="CE67" s="2">
        <v>75000000</v>
      </c>
      <c r="CF67" s="2">
        <v>75000000</v>
      </c>
      <c r="CG67" s="2">
        <v>75000000</v>
      </c>
      <c r="CH67" s="2">
        <v>85000000</v>
      </c>
      <c r="CI67" s="2">
        <v>85000000</v>
      </c>
      <c r="CJ67" s="2">
        <v>85000000</v>
      </c>
      <c r="CK67" s="2">
        <v>30000000</v>
      </c>
      <c r="CL67" s="4"/>
      <c r="CM67" s="99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7"/>
    </row>
    <row r="68" spans="1:104" ht="13.5" outlineLevel="1" thickBot="1" x14ac:dyDescent="0.25">
      <c r="A68" s="13">
        <f t="shared" si="7"/>
        <v>61</v>
      </c>
      <c r="B68" s="13"/>
      <c r="C68" s="114">
        <v>221026</v>
      </c>
      <c r="D68" s="33" t="s">
        <v>228</v>
      </c>
      <c r="E68" s="4">
        <v>-10000000</v>
      </c>
      <c r="F68" s="4">
        <v>-10000000</v>
      </c>
      <c r="G68" s="4">
        <v>-10000000</v>
      </c>
      <c r="H68" s="4">
        <v>-10000000</v>
      </c>
      <c r="I68" s="4">
        <v>-10000000</v>
      </c>
      <c r="J68" s="4">
        <v>-10000000</v>
      </c>
      <c r="K68" s="4">
        <v>-10000000</v>
      </c>
      <c r="L68" s="4">
        <v>-10000000</v>
      </c>
      <c r="M68" s="4">
        <v>-10000000</v>
      </c>
      <c r="N68" s="4">
        <v>-10000000</v>
      </c>
      <c r="O68" s="4">
        <v>-10000000</v>
      </c>
      <c r="P68" s="4">
        <v>-10000000</v>
      </c>
      <c r="Q68" s="4">
        <v>-10000000</v>
      </c>
      <c r="R68" s="4">
        <v>-10000000</v>
      </c>
      <c r="S68" s="4">
        <v>-10000000</v>
      </c>
      <c r="T68" s="4">
        <v>-10000000</v>
      </c>
      <c r="U68" s="4">
        <v>-10000000</v>
      </c>
      <c r="V68" s="4">
        <v>-10000000</v>
      </c>
      <c r="W68" s="4">
        <v>-10000000</v>
      </c>
      <c r="X68" s="4">
        <v>-10000000</v>
      </c>
      <c r="Y68" s="4">
        <v>-10000000</v>
      </c>
      <c r="Z68" s="4">
        <v>-10000000</v>
      </c>
      <c r="AA68" s="4">
        <v>-10000000</v>
      </c>
      <c r="AB68" s="4">
        <v>-10000000</v>
      </c>
      <c r="AC68" s="2">
        <v>-10000000</v>
      </c>
      <c r="AD68" s="2">
        <v>-10000000</v>
      </c>
      <c r="AE68" s="2">
        <v>-10000000</v>
      </c>
      <c r="AF68" s="2">
        <v>-10000000</v>
      </c>
      <c r="AG68" s="2">
        <v>-10000000</v>
      </c>
      <c r="AH68" s="2">
        <v>-10000000</v>
      </c>
      <c r="AI68" s="2">
        <v>-10000000</v>
      </c>
      <c r="AJ68" s="2">
        <v>-10000000</v>
      </c>
      <c r="AK68" s="2">
        <v>-10000000</v>
      </c>
      <c r="AL68" s="2">
        <v>-10000000</v>
      </c>
      <c r="AM68" s="2">
        <v>-10000000</v>
      </c>
      <c r="AN68" s="2">
        <v>-10000000</v>
      </c>
      <c r="AO68" s="2">
        <v>-10000000</v>
      </c>
      <c r="AP68" s="2">
        <v>-10000000</v>
      </c>
      <c r="AQ68" s="2">
        <v>-10000000</v>
      </c>
      <c r="AR68" s="2">
        <v>-10000000</v>
      </c>
      <c r="AS68" s="2">
        <v>-10000000</v>
      </c>
      <c r="AT68" s="2">
        <v>-10000000</v>
      </c>
      <c r="AU68" s="2">
        <v>-10000000</v>
      </c>
      <c r="AV68" s="2">
        <v>-10000000</v>
      </c>
      <c r="AW68" s="2">
        <v>-10000000</v>
      </c>
      <c r="AX68" s="2">
        <v>-10000000</v>
      </c>
      <c r="AY68" s="2">
        <v>-10000000</v>
      </c>
      <c r="AZ68" s="2">
        <v>-10000000</v>
      </c>
      <c r="BA68" s="2">
        <v>-10000000</v>
      </c>
      <c r="BB68" s="2">
        <v>-10000000</v>
      </c>
      <c r="BC68" s="2">
        <v>-10000000</v>
      </c>
      <c r="BD68" s="2">
        <v>-10000000</v>
      </c>
      <c r="BE68" s="2">
        <v>-10000000</v>
      </c>
      <c r="BF68" s="2">
        <v>-10000000</v>
      </c>
      <c r="BG68" s="2">
        <v>-10000000</v>
      </c>
      <c r="BH68" s="2">
        <v>-10000000</v>
      </c>
      <c r="BI68" s="2">
        <v>-10000000</v>
      </c>
      <c r="BJ68" s="2">
        <v>-10000000</v>
      </c>
      <c r="BK68" s="2">
        <v>-10000000</v>
      </c>
      <c r="BL68" s="2">
        <v>-10000000</v>
      </c>
      <c r="BM68" s="2">
        <v>-10000000</v>
      </c>
      <c r="BN68" s="2">
        <v>-10000000</v>
      </c>
      <c r="BO68" s="2">
        <v>-10000000</v>
      </c>
      <c r="BP68" s="2">
        <v>-10000000</v>
      </c>
      <c r="BQ68" s="2">
        <v>-10000000</v>
      </c>
      <c r="BR68" s="2">
        <v>-10000000</v>
      </c>
      <c r="BS68" s="2">
        <v>-10000000</v>
      </c>
      <c r="BT68" s="2">
        <v>-10000000</v>
      </c>
      <c r="BU68" s="2">
        <v>-10000000</v>
      </c>
      <c r="BV68" s="2">
        <v>-10000000</v>
      </c>
      <c r="BW68" s="2">
        <v>-10000000</v>
      </c>
      <c r="BX68" s="2">
        <v>-10000000</v>
      </c>
      <c r="BY68" s="2">
        <v>-10000000</v>
      </c>
      <c r="BZ68" s="2">
        <v>-10000000</v>
      </c>
      <c r="CA68" s="2">
        <v>-10000000</v>
      </c>
      <c r="CB68" s="2">
        <v>-10000000</v>
      </c>
      <c r="CC68" s="2">
        <v>-10000000</v>
      </c>
      <c r="CD68" s="2">
        <v>-10000000</v>
      </c>
      <c r="CE68" s="2">
        <v>-10000000</v>
      </c>
      <c r="CF68" s="2">
        <v>-10000000</v>
      </c>
      <c r="CG68" s="2">
        <v>-10000000</v>
      </c>
      <c r="CH68" s="2">
        <v>-10000000</v>
      </c>
      <c r="CI68" s="2">
        <v>-10000000</v>
      </c>
      <c r="CJ68" s="2">
        <v>-10000000</v>
      </c>
      <c r="CK68" s="2">
        <v>-10000000</v>
      </c>
      <c r="CL68" s="4"/>
      <c r="CM68" s="96" t="s">
        <v>1990</v>
      </c>
      <c r="CN68" s="95">
        <f t="shared" ref="CN68:CZ68" si="156">CN63+CN66-BM40</f>
        <v>3.3294782042503357E-8</v>
      </c>
      <c r="CO68" s="95">
        <f t="shared" si="156"/>
        <v>-2.5588087737560272E-7</v>
      </c>
      <c r="CP68" s="95">
        <f t="shared" si="156"/>
        <v>-1.6600824892520905E-7</v>
      </c>
      <c r="CQ68" s="95">
        <f t="shared" si="156"/>
        <v>-1.7369166016578674E-7</v>
      </c>
      <c r="CR68" s="95">
        <f t="shared" si="156"/>
        <v>-2.6333145797252655E-7</v>
      </c>
      <c r="CS68" s="95">
        <f t="shared" si="156"/>
        <v>1.0943040251731873E-8</v>
      </c>
      <c r="CT68" s="95">
        <f t="shared" si="156"/>
        <v>9.5460563898086548E-8</v>
      </c>
      <c r="CU68" s="95">
        <f t="shared" si="156"/>
        <v>-1.6717240214347839E-7</v>
      </c>
      <c r="CV68" s="95">
        <f t="shared" si="156"/>
        <v>1.7089769244194031E-7</v>
      </c>
      <c r="CW68" s="95">
        <f t="shared" si="156"/>
        <v>-1.4575198292732239E-7</v>
      </c>
      <c r="CX68" s="95">
        <f t="shared" si="156"/>
        <v>-1.7392449080944061E-7</v>
      </c>
      <c r="CY68" s="95">
        <f t="shared" si="156"/>
        <v>-3.9581209421157837E-9</v>
      </c>
      <c r="CZ68" s="101">
        <f t="shared" si="156"/>
        <v>-5.1688402891159058E-8</v>
      </c>
    </row>
    <row r="69" spans="1:104" outlineLevel="1" x14ac:dyDescent="0.2">
      <c r="A69" s="13">
        <f t="shared" si="7"/>
        <v>62</v>
      </c>
      <c r="B69" s="13"/>
      <c r="C69" s="114">
        <v>221072</v>
      </c>
      <c r="D69" s="33" t="s">
        <v>229</v>
      </c>
      <c r="E69" s="4">
        <v>-10000000</v>
      </c>
      <c r="F69" s="4">
        <v>-10000000</v>
      </c>
      <c r="G69" s="4">
        <v>-10000000</v>
      </c>
      <c r="H69" s="4">
        <v>-10000000</v>
      </c>
      <c r="I69" s="4">
        <v>-10000000</v>
      </c>
      <c r="J69" s="4">
        <v>-10000000</v>
      </c>
      <c r="K69" s="4">
        <v>-10000000</v>
      </c>
      <c r="L69" s="4">
        <v>-10000000</v>
      </c>
      <c r="M69" s="4">
        <v>-10000000</v>
      </c>
      <c r="N69" s="4">
        <v>-10000000</v>
      </c>
      <c r="O69" s="4">
        <v>-10000000</v>
      </c>
      <c r="P69" s="4">
        <v>-10000000</v>
      </c>
      <c r="Q69" s="4">
        <v>-10000000</v>
      </c>
      <c r="R69" s="4">
        <v>-10000000</v>
      </c>
      <c r="S69" s="4">
        <v>-10000000</v>
      </c>
      <c r="T69" s="4">
        <v>-10000000</v>
      </c>
      <c r="U69" s="4">
        <v>-10000000</v>
      </c>
      <c r="V69" s="4">
        <v>-10000000</v>
      </c>
      <c r="W69" s="4">
        <v>-10000000</v>
      </c>
      <c r="X69" s="4">
        <v>-10000000</v>
      </c>
      <c r="Y69" s="4">
        <v>-10000000</v>
      </c>
      <c r="Z69" s="4">
        <v>-10000000</v>
      </c>
      <c r="AA69" s="4">
        <v>-10000000</v>
      </c>
      <c r="AB69" s="4">
        <v>-10000000</v>
      </c>
      <c r="AC69" s="2">
        <v>-10000000</v>
      </c>
      <c r="AD69" s="2">
        <v>-10000000</v>
      </c>
      <c r="AE69" s="2">
        <v>-10000000</v>
      </c>
      <c r="AF69" s="2">
        <v>-10000000</v>
      </c>
      <c r="AG69" s="2">
        <v>-10000000</v>
      </c>
      <c r="AH69" s="2">
        <v>-10000000</v>
      </c>
      <c r="AI69" s="2">
        <v>-10000000</v>
      </c>
      <c r="AJ69" s="2">
        <v>-10000000</v>
      </c>
      <c r="AK69" s="2">
        <v>-10000000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4"/>
      <c r="CM69" s="4"/>
    </row>
    <row r="70" spans="1:104" outlineLevel="1" x14ac:dyDescent="0.2">
      <c r="A70" s="13">
        <f t="shared" si="7"/>
        <v>63</v>
      </c>
      <c r="B70" s="13"/>
      <c r="C70" s="114">
        <v>221073</v>
      </c>
      <c r="D70" s="33" t="s">
        <v>230</v>
      </c>
      <c r="E70" s="4">
        <v>-10000000</v>
      </c>
      <c r="F70" s="4">
        <v>-10000000</v>
      </c>
      <c r="G70" s="4">
        <v>-10000000</v>
      </c>
      <c r="H70" s="4">
        <v>-10000000</v>
      </c>
      <c r="I70" s="4">
        <v>-10000000</v>
      </c>
      <c r="J70" s="4">
        <v>-10000000</v>
      </c>
      <c r="K70" s="4">
        <v>-10000000</v>
      </c>
      <c r="L70" s="4">
        <v>-10000000</v>
      </c>
      <c r="M70" s="4">
        <v>-10000000</v>
      </c>
      <c r="N70" s="4">
        <v>-10000000</v>
      </c>
      <c r="O70" s="4">
        <v>-10000000</v>
      </c>
      <c r="P70" s="4">
        <v>-10000000</v>
      </c>
      <c r="Q70" s="4">
        <v>-10000000</v>
      </c>
      <c r="R70" s="4">
        <v>-10000000</v>
      </c>
      <c r="S70" s="4">
        <v>-10000000</v>
      </c>
      <c r="T70" s="4">
        <v>-10000000</v>
      </c>
      <c r="U70" s="4">
        <v>-10000000</v>
      </c>
      <c r="V70" s="4">
        <v>-10000000</v>
      </c>
      <c r="W70" s="4">
        <v>-10000000</v>
      </c>
      <c r="X70" s="4">
        <v>-10000000</v>
      </c>
      <c r="Y70" s="4">
        <v>-10000000</v>
      </c>
      <c r="Z70" s="4">
        <v>-10000000</v>
      </c>
      <c r="AA70" s="4">
        <v>-10000000</v>
      </c>
      <c r="AB70" s="4">
        <v>-10000000</v>
      </c>
      <c r="AC70" s="2">
        <v>-10000000</v>
      </c>
      <c r="AD70" s="2">
        <v>-10000000</v>
      </c>
      <c r="AE70" s="2">
        <v>-10000000</v>
      </c>
      <c r="AF70" s="2">
        <v>-10000000</v>
      </c>
      <c r="AG70" s="2">
        <v>-10000000</v>
      </c>
      <c r="AH70" s="2">
        <v>-10000000</v>
      </c>
      <c r="AI70" s="2">
        <v>-10000000</v>
      </c>
      <c r="AJ70" s="2">
        <v>-10000000</v>
      </c>
      <c r="AK70" s="2">
        <v>-10000000</v>
      </c>
      <c r="AL70" s="2">
        <v>-10000000</v>
      </c>
      <c r="AM70" s="2">
        <v>-10000000</v>
      </c>
      <c r="AN70" s="2">
        <v>-10000000</v>
      </c>
      <c r="AO70" s="2">
        <v>-10000000</v>
      </c>
      <c r="AP70" s="2">
        <v>-10000000</v>
      </c>
      <c r="AQ70" s="2">
        <v>-10000000</v>
      </c>
      <c r="AR70" s="2">
        <v>-10000000</v>
      </c>
      <c r="AS70" s="2">
        <v>-10000000</v>
      </c>
      <c r="AT70" s="2">
        <v>-10000000</v>
      </c>
      <c r="AU70" s="2">
        <v>-10000000</v>
      </c>
      <c r="AV70" s="2">
        <v>-10000000</v>
      </c>
      <c r="AW70" s="2">
        <v>-10000000</v>
      </c>
      <c r="AX70" s="2">
        <v>-10000000</v>
      </c>
      <c r="AY70" s="2">
        <v>-10000000</v>
      </c>
      <c r="AZ70" s="2">
        <v>-10000000</v>
      </c>
      <c r="BA70" s="2">
        <v>-10000000</v>
      </c>
      <c r="BB70" s="2">
        <v>-10000000</v>
      </c>
      <c r="BC70" s="2">
        <v>-10000000</v>
      </c>
      <c r="BD70" s="2">
        <v>-10000000</v>
      </c>
      <c r="BE70" s="2">
        <v>-10000000</v>
      </c>
      <c r="BF70" s="2">
        <v>-10000000</v>
      </c>
      <c r="BG70" s="2">
        <v>-10000000</v>
      </c>
      <c r="BH70" s="2">
        <v>-10000000</v>
      </c>
      <c r="BI70" s="2">
        <v>-10000000</v>
      </c>
      <c r="BJ70" s="2">
        <v>-10000000</v>
      </c>
      <c r="BK70" s="2">
        <v>-10000000</v>
      </c>
      <c r="BL70" s="2">
        <v>-10000000</v>
      </c>
      <c r="BM70" s="2">
        <v>-10000000</v>
      </c>
      <c r="BN70" s="2">
        <v>-10000000</v>
      </c>
      <c r="BO70" s="2">
        <v>-10000000</v>
      </c>
      <c r="BP70" s="2">
        <v>-10000000</v>
      </c>
      <c r="BQ70" s="2">
        <v>-10000000</v>
      </c>
      <c r="BR70" s="2">
        <v>-10000000</v>
      </c>
      <c r="BS70" s="2">
        <v>-10000000</v>
      </c>
      <c r="BT70" s="2">
        <v>-10000000</v>
      </c>
      <c r="BU70" s="2">
        <v>-10000000</v>
      </c>
      <c r="BV70" s="2">
        <v>-10000000</v>
      </c>
      <c r="BW70" s="2">
        <v>-10000000</v>
      </c>
      <c r="BX70" s="2">
        <v>-10000000</v>
      </c>
      <c r="BY70" s="2">
        <v>-10000000</v>
      </c>
      <c r="BZ70" s="2">
        <v>-10000000</v>
      </c>
      <c r="CA70" s="2">
        <v>-10000000</v>
      </c>
      <c r="CB70" s="2">
        <v>-10000000</v>
      </c>
      <c r="CC70" s="2">
        <v>-10000000</v>
      </c>
      <c r="CD70" s="2">
        <v>-10000000</v>
      </c>
      <c r="CE70" s="2">
        <v>-10000000</v>
      </c>
      <c r="CF70" s="2">
        <v>-10000000</v>
      </c>
      <c r="CG70" s="2">
        <v>-10000000</v>
      </c>
      <c r="CH70" s="2">
        <v>-10000000</v>
      </c>
      <c r="CI70" s="2">
        <v>-10000000</v>
      </c>
      <c r="CJ70" s="2">
        <v>-10000000</v>
      </c>
      <c r="CK70" s="2">
        <v>-10000000</v>
      </c>
      <c r="CL70" s="4"/>
      <c r="CM70" s="4"/>
    </row>
    <row r="71" spans="1:104" outlineLevel="1" x14ac:dyDescent="0.2">
      <c r="A71" s="13">
        <f t="shared" si="7"/>
        <v>64</v>
      </c>
      <c r="B71" s="13"/>
      <c r="C71" s="114">
        <v>221074</v>
      </c>
      <c r="D71" s="33" t="s">
        <v>231</v>
      </c>
      <c r="E71" s="4">
        <v>-10000000</v>
      </c>
      <c r="F71" s="4">
        <v>-10000000</v>
      </c>
      <c r="G71" s="4">
        <v>-10000000</v>
      </c>
      <c r="H71" s="4">
        <v>-10000000</v>
      </c>
      <c r="I71" s="4">
        <v>-10000000</v>
      </c>
      <c r="J71" s="4">
        <v>-10000000</v>
      </c>
      <c r="K71" s="4">
        <v>-10000000</v>
      </c>
      <c r="L71" s="4">
        <v>-10000000</v>
      </c>
      <c r="M71" s="4">
        <v>-10000000</v>
      </c>
      <c r="N71" s="4">
        <v>-10000000</v>
      </c>
      <c r="O71" s="4">
        <v>-10000000</v>
      </c>
      <c r="P71" s="4">
        <v>-10000000</v>
      </c>
      <c r="Q71" s="4">
        <v>-10000000</v>
      </c>
      <c r="R71" s="4">
        <v>-10000000</v>
      </c>
      <c r="S71" s="4">
        <v>-10000000</v>
      </c>
      <c r="T71" s="4">
        <v>-10000000</v>
      </c>
      <c r="U71" s="4">
        <v>-10000000</v>
      </c>
      <c r="V71" s="4">
        <v>-10000000</v>
      </c>
      <c r="W71" s="4">
        <v>-10000000</v>
      </c>
      <c r="X71" s="4">
        <v>-10000000</v>
      </c>
      <c r="Y71" s="4">
        <v>-10000000</v>
      </c>
      <c r="Z71" s="4">
        <v>-10000000</v>
      </c>
      <c r="AA71" s="4">
        <v>-10000000</v>
      </c>
      <c r="AB71" s="4">
        <v>-10000000</v>
      </c>
      <c r="AC71" s="2">
        <v>-10000000</v>
      </c>
      <c r="AD71" s="2">
        <v>-10000000</v>
      </c>
      <c r="AE71" s="2">
        <v>-10000000</v>
      </c>
      <c r="AF71" s="2">
        <v>-10000000</v>
      </c>
      <c r="AG71" s="2">
        <v>-10000000</v>
      </c>
      <c r="AH71" s="2">
        <v>-10000000</v>
      </c>
      <c r="AI71" s="2">
        <v>-10000000</v>
      </c>
      <c r="AJ71" s="2">
        <v>-10000000</v>
      </c>
      <c r="AK71" s="2">
        <v>-10000000</v>
      </c>
      <c r="AL71" s="2">
        <v>-10000000</v>
      </c>
      <c r="AM71" s="2">
        <v>-10000000</v>
      </c>
      <c r="AN71" s="2">
        <v>-10000000</v>
      </c>
      <c r="AO71" s="2">
        <v>-10000000</v>
      </c>
      <c r="AP71" s="2">
        <v>-10000000</v>
      </c>
      <c r="AQ71" s="2">
        <v>-10000000</v>
      </c>
      <c r="AR71" s="2">
        <v>-10000000</v>
      </c>
      <c r="AS71" s="2">
        <v>-10000000</v>
      </c>
      <c r="AT71" s="2">
        <v>-10000000</v>
      </c>
      <c r="AU71" s="2">
        <v>-10000000</v>
      </c>
      <c r="AV71" s="2">
        <v>-10000000</v>
      </c>
      <c r="AW71" s="2">
        <v>-10000000</v>
      </c>
      <c r="AX71" s="2">
        <v>-10000000</v>
      </c>
      <c r="AY71" s="2">
        <v>-10000000</v>
      </c>
      <c r="AZ71" s="2">
        <v>-10000000</v>
      </c>
      <c r="BA71" s="2">
        <v>-10000000</v>
      </c>
      <c r="BB71" s="2">
        <v>-10000000</v>
      </c>
      <c r="BC71" s="2">
        <v>-10000000</v>
      </c>
      <c r="BD71" s="2">
        <v>-10000000</v>
      </c>
      <c r="BE71" s="2">
        <v>-10000000</v>
      </c>
      <c r="BF71" s="2">
        <v>-10000000</v>
      </c>
      <c r="BG71" s="2">
        <v>-10000000</v>
      </c>
      <c r="BH71" s="2">
        <v>-10000000</v>
      </c>
      <c r="BI71" s="2">
        <v>-10000000</v>
      </c>
      <c r="BJ71" s="2">
        <v>-10000000</v>
      </c>
      <c r="BK71" s="2">
        <v>-10000000</v>
      </c>
      <c r="BL71" s="2">
        <v>-10000000</v>
      </c>
      <c r="BM71" s="2">
        <v>-10000000</v>
      </c>
      <c r="BN71" s="2">
        <v>-10000000</v>
      </c>
      <c r="BO71" s="2">
        <v>-10000000</v>
      </c>
      <c r="BP71" s="2">
        <v>-10000000</v>
      </c>
      <c r="BQ71" s="2">
        <v>-10000000</v>
      </c>
      <c r="BR71" s="2">
        <v>-10000000</v>
      </c>
      <c r="BS71" s="2">
        <v>-10000000</v>
      </c>
      <c r="BT71" s="2">
        <v>-10000000</v>
      </c>
      <c r="BU71" s="2">
        <v>-10000000</v>
      </c>
      <c r="BV71" s="2">
        <v>-10000000</v>
      </c>
      <c r="BW71" s="2">
        <v>-10000000</v>
      </c>
      <c r="BX71" s="2">
        <v>-10000000</v>
      </c>
      <c r="BY71" s="2">
        <v>-10000000</v>
      </c>
      <c r="BZ71" s="2">
        <v>-10000000</v>
      </c>
      <c r="CA71" s="2">
        <v>-10000000</v>
      </c>
      <c r="CB71" s="2">
        <v>-10000000</v>
      </c>
      <c r="CC71" s="2">
        <v>-10000000</v>
      </c>
      <c r="CD71" s="2">
        <v>-10000000</v>
      </c>
      <c r="CE71" s="2">
        <v>-10000000</v>
      </c>
      <c r="CF71" s="2">
        <v>-10000000</v>
      </c>
      <c r="CG71" s="2">
        <v>-10000000</v>
      </c>
      <c r="CH71" s="2">
        <v>-10000000</v>
      </c>
      <c r="CI71" s="2">
        <v>-10000000</v>
      </c>
      <c r="CJ71" s="2">
        <v>-10000000</v>
      </c>
      <c r="CK71" s="2">
        <v>-10000000</v>
      </c>
      <c r="CL71" s="4"/>
      <c r="CM71" s="4"/>
      <c r="CN71" s="81"/>
      <c r="CO71" s="81"/>
      <c r="CP71" s="81"/>
    </row>
    <row r="72" spans="1:104" outlineLevel="1" x14ac:dyDescent="0.2">
      <c r="A72" s="13">
        <f t="shared" si="7"/>
        <v>65</v>
      </c>
      <c r="B72" s="13"/>
      <c r="C72" s="114">
        <v>221075</v>
      </c>
      <c r="D72" s="33" t="s">
        <v>232</v>
      </c>
      <c r="E72" s="4">
        <v>-20000000</v>
      </c>
      <c r="F72" s="4">
        <v>-20000000</v>
      </c>
      <c r="G72" s="4">
        <v>-20000000</v>
      </c>
      <c r="H72" s="4">
        <v>-20000000</v>
      </c>
      <c r="I72" s="4">
        <v>-20000000</v>
      </c>
      <c r="J72" s="4">
        <v>-20000000</v>
      </c>
      <c r="K72" s="4">
        <v>-20000000</v>
      </c>
      <c r="L72" s="4">
        <v>-20000000</v>
      </c>
      <c r="M72" s="4">
        <v>-20000000</v>
      </c>
      <c r="N72" s="4">
        <v>-20000000</v>
      </c>
      <c r="O72" s="4">
        <v>-20000000</v>
      </c>
      <c r="P72" s="4">
        <v>-20000000</v>
      </c>
      <c r="Q72" s="4">
        <v>-20000000</v>
      </c>
      <c r="R72" s="4">
        <v>-20000000</v>
      </c>
      <c r="S72" s="4">
        <v>-20000000</v>
      </c>
      <c r="T72" s="4">
        <v>-20000000</v>
      </c>
      <c r="U72" s="4">
        <v>-20000000</v>
      </c>
      <c r="V72" s="4">
        <v>-20000000</v>
      </c>
      <c r="W72" s="4">
        <v>-20000000</v>
      </c>
      <c r="X72" s="4">
        <v>-20000000</v>
      </c>
      <c r="Y72" s="4">
        <v>-20000000</v>
      </c>
      <c r="Z72" s="4">
        <v>-20000000</v>
      </c>
      <c r="AA72" s="4">
        <v>-20000000</v>
      </c>
      <c r="AB72" s="4">
        <v>-20000000</v>
      </c>
      <c r="AC72" s="2">
        <v>-20000000</v>
      </c>
      <c r="AD72" s="2">
        <v>-20000000</v>
      </c>
      <c r="AE72" s="2">
        <v>-20000000</v>
      </c>
      <c r="AF72" s="2">
        <v>-20000000</v>
      </c>
      <c r="AG72" s="2">
        <v>-20000000</v>
      </c>
      <c r="AH72" s="2">
        <v>-20000000</v>
      </c>
      <c r="AI72" s="2">
        <v>-20000000</v>
      </c>
      <c r="AJ72" s="2">
        <v>-20000000</v>
      </c>
      <c r="AK72" s="2">
        <v>-20000000</v>
      </c>
      <c r="AL72" s="2">
        <v>-20000000</v>
      </c>
      <c r="AM72" s="2">
        <v>-20000000</v>
      </c>
      <c r="AN72" s="2">
        <v>-20000000</v>
      </c>
      <c r="AO72" s="2">
        <v>-20000000</v>
      </c>
      <c r="AP72" s="2">
        <v>-20000000</v>
      </c>
      <c r="AQ72" s="2">
        <v>-20000000</v>
      </c>
      <c r="AR72" s="2">
        <v>-20000000</v>
      </c>
      <c r="AS72" s="2">
        <v>-20000000</v>
      </c>
      <c r="AT72" s="2">
        <v>-20000000</v>
      </c>
      <c r="AU72" s="2">
        <v>-20000000</v>
      </c>
      <c r="AV72" s="2">
        <v>-20000000</v>
      </c>
      <c r="AW72" s="2">
        <v>-20000000</v>
      </c>
      <c r="AX72" s="2">
        <v>-20000000</v>
      </c>
      <c r="AY72" s="2">
        <v>-20000000</v>
      </c>
      <c r="AZ72" s="2">
        <v>-20000000</v>
      </c>
      <c r="BA72" s="2">
        <v>-20000000</v>
      </c>
      <c r="BB72" s="2">
        <v>-20000000</v>
      </c>
      <c r="BC72" s="2">
        <v>-20000000</v>
      </c>
      <c r="BD72" s="2">
        <v>-20000000</v>
      </c>
      <c r="BE72" s="2">
        <v>-20000000</v>
      </c>
      <c r="BF72" s="2">
        <v>-20000000</v>
      </c>
      <c r="BG72" s="2">
        <v>-20000000</v>
      </c>
      <c r="BH72" s="2">
        <v>-20000000</v>
      </c>
      <c r="BI72" s="2">
        <v>-20000000</v>
      </c>
      <c r="BJ72" s="2">
        <v>-20000000</v>
      </c>
      <c r="BK72" s="2">
        <v>-20000000</v>
      </c>
      <c r="BL72" s="2">
        <v>-20000000</v>
      </c>
      <c r="BM72" s="2">
        <v>-20000000</v>
      </c>
      <c r="BN72" s="2">
        <v>-20000000</v>
      </c>
      <c r="BO72" s="2">
        <v>-20000000</v>
      </c>
      <c r="BP72" s="2">
        <v>-20000000</v>
      </c>
      <c r="BQ72" s="2">
        <v>-20000000</v>
      </c>
      <c r="BR72" s="2">
        <v>-20000000</v>
      </c>
      <c r="BS72" s="2">
        <v>-20000000</v>
      </c>
      <c r="BT72" s="2">
        <v>-20000000</v>
      </c>
      <c r="BU72" s="2">
        <v>-20000000</v>
      </c>
      <c r="BV72" s="2">
        <v>-20000000</v>
      </c>
      <c r="BW72" s="2">
        <v>-20000000</v>
      </c>
      <c r="BX72" s="2">
        <v>-20000000</v>
      </c>
      <c r="BY72" s="2">
        <v>-20000000</v>
      </c>
      <c r="BZ72" s="2">
        <v>-20000000</v>
      </c>
      <c r="CA72" s="2">
        <v>-20000000</v>
      </c>
      <c r="CB72" s="2">
        <v>-20000000</v>
      </c>
      <c r="CC72" s="2">
        <v>-20000000</v>
      </c>
      <c r="CD72" s="2">
        <v>-20000000</v>
      </c>
      <c r="CE72" s="2">
        <v>-20000000</v>
      </c>
      <c r="CF72" s="2">
        <v>-20000000</v>
      </c>
      <c r="CG72" s="2">
        <v>-20000000</v>
      </c>
      <c r="CH72" s="2">
        <v>-20000000</v>
      </c>
      <c r="CI72" s="2">
        <v>-20000000</v>
      </c>
      <c r="CJ72" s="2">
        <v>-20000000</v>
      </c>
      <c r="CK72" s="2">
        <v>-20000000</v>
      </c>
      <c r="CL72" s="4"/>
      <c r="CM72" s="4"/>
      <c r="CN72" s="80"/>
      <c r="CO72" s="80"/>
      <c r="CP72" s="80"/>
    </row>
    <row r="73" spans="1:104" outlineLevel="1" x14ac:dyDescent="0.2">
      <c r="A73" s="13">
        <f t="shared" si="7"/>
        <v>66</v>
      </c>
      <c r="B73" s="13"/>
      <c r="C73" s="114">
        <v>221076</v>
      </c>
      <c r="D73" s="33" t="s">
        <v>233</v>
      </c>
      <c r="E73" s="4">
        <v>-20000000</v>
      </c>
      <c r="F73" s="4">
        <v>-20000000</v>
      </c>
      <c r="G73" s="4">
        <v>-20000000</v>
      </c>
      <c r="H73" s="4">
        <v>-20000000</v>
      </c>
      <c r="I73" s="4">
        <v>-20000000</v>
      </c>
      <c r="J73" s="4">
        <v>-20000000</v>
      </c>
      <c r="K73" s="4">
        <v>-20000000</v>
      </c>
      <c r="L73" s="4">
        <v>-20000000</v>
      </c>
      <c r="M73" s="4">
        <v>-20000000</v>
      </c>
      <c r="N73" s="4">
        <v>-20000000</v>
      </c>
      <c r="O73" s="4">
        <v>-20000000</v>
      </c>
      <c r="P73" s="4">
        <v>-20000000</v>
      </c>
      <c r="Q73" s="4">
        <v>-20000000</v>
      </c>
      <c r="R73" s="4">
        <v>-20000000</v>
      </c>
      <c r="S73" s="4">
        <v>-20000000</v>
      </c>
      <c r="T73" s="4">
        <v>-20000000</v>
      </c>
      <c r="U73" s="4">
        <v>-20000000</v>
      </c>
      <c r="V73" s="4">
        <v>-20000000</v>
      </c>
      <c r="W73" s="4">
        <v>-20000000</v>
      </c>
      <c r="X73" s="4">
        <v>-20000000</v>
      </c>
      <c r="Y73" s="4">
        <v>-20000000</v>
      </c>
      <c r="Z73" s="4">
        <v>-20000000</v>
      </c>
      <c r="AA73" s="4">
        <v>-20000000</v>
      </c>
      <c r="AB73" s="4">
        <v>-20000000</v>
      </c>
      <c r="AC73" s="2">
        <v>-20000000</v>
      </c>
      <c r="AD73" s="2">
        <v>-20000000</v>
      </c>
      <c r="AE73" s="2">
        <v>-20000000</v>
      </c>
      <c r="AF73" s="2">
        <v>-20000000</v>
      </c>
      <c r="AG73" s="2">
        <v>-20000000</v>
      </c>
      <c r="AH73" s="2">
        <v>-20000000</v>
      </c>
      <c r="AI73" s="2">
        <v>-20000000</v>
      </c>
      <c r="AJ73" s="2">
        <v>-20000000</v>
      </c>
      <c r="AK73" s="2">
        <v>-20000000</v>
      </c>
      <c r="AL73" s="2">
        <v>-20000000</v>
      </c>
      <c r="AM73" s="2">
        <v>-20000000</v>
      </c>
      <c r="AN73" s="2">
        <v>-20000000</v>
      </c>
      <c r="AO73" s="2">
        <v>-20000000</v>
      </c>
      <c r="AP73" s="2">
        <v>-20000000</v>
      </c>
      <c r="AQ73" s="2">
        <v>-20000000</v>
      </c>
      <c r="AR73" s="2">
        <v>-20000000</v>
      </c>
      <c r="AS73" s="2">
        <v>-20000000</v>
      </c>
      <c r="AT73" s="2">
        <v>-20000000</v>
      </c>
      <c r="AU73" s="2">
        <v>-20000000</v>
      </c>
      <c r="AV73" s="2">
        <v>-20000000</v>
      </c>
      <c r="AW73" s="2">
        <v>-20000000</v>
      </c>
      <c r="AX73" s="2">
        <v>-20000000</v>
      </c>
      <c r="AY73" s="2">
        <v>-20000000</v>
      </c>
      <c r="AZ73" s="2">
        <v>-20000000</v>
      </c>
      <c r="BA73" s="2">
        <v>-20000000</v>
      </c>
      <c r="BB73" s="2">
        <v>-20000000</v>
      </c>
      <c r="BC73" s="2">
        <v>-20000000</v>
      </c>
      <c r="BD73" s="2">
        <v>-20000000</v>
      </c>
      <c r="BE73" s="2">
        <v>-20000000</v>
      </c>
      <c r="BF73" s="2">
        <v>-20000000</v>
      </c>
      <c r="BG73" s="2">
        <v>-20000000</v>
      </c>
      <c r="BH73" s="2">
        <v>-20000000</v>
      </c>
      <c r="BI73" s="2">
        <v>-20000000</v>
      </c>
      <c r="BJ73" s="2">
        <v>-20000000</v>
      </c>
      <c r="BK73" s="2">
        <v>-20000000</v>
      </c>
      <c r="BL73" s="2">
        <v>-20000000</v>
      </c>
      <c r="BM73" s="2">
        <v>-20000000</v>
      </c>
      <c r="BN73" s="2">
        <v>-20000000</v>
      </c>
      <c r="BO73" s="2">
        <v>-20000000</v>
      </c>
      <c r="BP73" s="2">
        <v>-20000000</v>
      </c>
      <c r="BQ73" s="2">
        <v>-20000000</v>
      </c>
      <c r="BR73" s="2">
        <v>-20000000</v>
      </c>
      <c r="BS73" s="2">
        <v>-20000000</v>
      </c>
      <c r="BT73" s="2">
        <v>-20000000</v>
      </c>
      <c r="BU73" s="2">
        <v>-20000000</v>
      </c>
      <c r="BV73" s="2">
        <v>-20000000</v>
      </c>
      <c r="BW73" s="2">
        <v>-20000000</v>
      </c>
      <c r="BX73" s="2">
        <v>-20000000</v>
      </c>
      <c r="BY73" s="2">
        <v>-20000000</v>
      </c>
      <c r="BZ73" s="2">
        <v>-20000000</v>
      </c>
      <c r="CA73" s="2">
        <v>-20000000</v>
      </c>
      <c r="CB73" s="2">
        <v>-20000000</v>
      </c>
      <c r="CC73" s="2">
        <v>-20000000</v>
      </c>
      <c r="CD73" s="2">
        <v>-20000000</v>
      </c>
      <c r="CE73" s="2">
        <v>-20000000</v>
      </c>
      <c r="CF73" s="2">
        <v>-20000000</v>
      </c>
      <c r="CG73" s="2">
        <v>-20000000</v>
      </c>
      <c r="CH73" s="2">
        <v>-20000000</v>
      </c>
      <c r="CI73" s="2">
        <v>-20000000</v>
      </c>
      <c r="CJ73" s="2">
        <v>-20000000</v>
      </c>
      <c r="CK73" s="2">
        <v>-20000000</v>
      </c>
      <c r="CL73" s="4"/>
      <c r="CM73" s="4"/>
      <c r="CN73" s="4"/>
      <c r="CO73" s="4"/>
      <c r="CP73" s="4"/>
    </row>
    <row r="74" spans="1:104" outlineLevel="1" x14ac:dyDescent="0.2">
      <c r="A74" s="13">
        <f t="shared" si="7"/>
        <v>67</v>
      </c>
      <c r="B74" s="13"/>
      <c r="C74" s="114">
        <v>221079</v>
      </c>
      <c r="D74" s="33" t="s">
        <v>234</v>
      </c>
      <c r="E74" s="4">
        <v>-19700000</v>
      </c>
      <c r="F74" s="4">
        <v>-19700000</v>
      </c>
      <c r="G74" s="4">
        <v>-19700000</v>
      </c>
      <c r="H74" s="4">
        <v>-19700000</v>
      </c>
      <c r="I74" s="4">
        <v>-19700000</v>
      </c>
      <c r="J74" s="4">
        <v>-19700000</v>
      </c>
      <c r="K74" s="4">
        <v>-19700000</v>
      </c>
      <c r="L74" s="4">
        <v>-19700000</v>
      </c>
      <c r="M74" s="4">
        <v>-19700000</v>
      </c>
      <c r="N74" s="4">
        <v>-19700000</v>
      </c>
      <c r="O74" s="4">
        <v>-19700000</v>
      </c>
      <c r="P74" s="4">
        <v>-19700000</v>
      </c>
      <c r="Q74" s="4">
        <v>-19700000</v>
      </c>
      <c r="R74" s="4">
        <v>-19700000</v>
      </c>
      <c r="S74" s="4">
        <v>-19700000</v>
      </c>
      <c r="T74" s="4">
        <v>-19700000</v>
      </c>
      <c r="U74" s="4">
        <v>-19700000</v>
      </c>
      <c r="V74" s="4">
        <v>-19700000</v>
      </c>
      <c r="W74" s="4">
        <v>-19700000</v>
      </c>
      <c r="X74" s="4">
        <v>-19700000</v>
      </c>
      <c r="Y74" s="4">
        <v>-19700000</v>
      </c>
      <c r="Z74" s="4">
        <v>-19700000</v>
      </c>
      <c r="AA74" s="4">
        <v>-19700000</v>
      </c>
      <c r="AB74" s="4">
        <v>-19700000</v>
      </c>
      <c r="AC74" s="2">
        <v>-19700000</v>
      </c>
      <c r="AD74" s="2">
        <v>-19700000</v>
      </c>
      <c r="AE74" s="2">
        <v>-19700000</v>
      </c>
      <c r="AF74" s="2">
        <v>-19700000</v>
      </c>
      <c r="AG74" s="2">
        <v>-19700000</v>
      </c>
      <c r="AH74" s="2">
        <v>-19700000</v>
      </c>
      <c r="AI74" s="2">
        <v>-19700000</v>
      </c>
      <c r="AJ74" s="2">
        <v>-19700000</v>
      </c>
      <c r="AK74" s="2">
        <v>-19700000</v>
      </c>
      <c r="AL74" s="2">
        <v>-19700000</v>
      </c>
      <c r="AM74" s="2">
        <v>-19700000</v>
      </c>
      <c r="AN74" s="2">
        <v>-19700000</v>
      </c>
      <c r="AO74" s="2">
        <v>-19700000</v>
      </c>
      <c r="AP74" s="2">
        <v>-19700000</v>
      </c>
      <c r="AQ74" s="2">
        <v>-19700000</v>
      </c>
      <c r="AR74" s="2">
        <v>-19700000</v>
      </c>
      <c r="AS74" s="2">
        <v>-19700000</v>
      </c>
      <c r="AT74" s="2">
        <v>-19700000</v>
      </c>
      <c r="AU74" s="2">
        <v>-19700000</v>
      </c>
      <c r="AV74" s="2">
        <v>-19700000</v>
      </c>
      <c r="AW74" s="2">
        <v>-19700000</v>
      </c>
      <c r="AX74" s="2">
        <v>-19700000</v>
      </c>
      <c r="AY74" s="2">
        <v>-19700000</v>
      </c>
      <c r="AZ74" s="2">
        <v>-19700000</v>
      </c>
      <c r="BA74" s="2">
        <v>-19700000</v>
      </c>
      <c r="BB74" s="2">
        <v>-19700000</v>
      </c>
      <c r="BC74" s="2">
        <v>-19700000</v>
      </c>
      <c r="BD74" s="2">
        <v>-19700000</v>
      </c>
      <c r="BE74" s="2">
        <v>-19700000</v>
      </c>
      <c r="BF74" s="2">
        <v>-19700000</v>
      </c>
      <c r="BG74" s="2">
        <v>-19700000</v>
      </c>
      <c r="BH74" s="2">
        <v>-19700000</v>
      </c>
      <c r="BI74" s="2">
        <v>-19700000</v>
      </c>
      <c r="BJ74" s="2">
        <v>-19700000</v>
      </c>
      <c r="BK74" s="2">
        <v>-19700000</v>
      </c>
      <c r="BL74" s="2">
        <v>-19700000</v>
      </c>
      <c r="BM74" s="2">
        <v>-19700000</v>
      </c>
      <c r="BN74" s="2">
        <v>-19700000</v>
      </c>
      <c r="BO74" s="2">
        <v>-19700000</v>
      </c>
      <c r="BP74" s="2">
        <v>-19700000</v>
      </c>
      <c r="BQ74" s="2">
        <v>-19700000</v>
      </c>
      <c r="BR74" s="2">
        <v>-19700000</v>
      </c>
      <c r="BS74" s="2">
        <v>-19700000</v>
      </c>
      <c r="BT74" s="2">
        <v>-19700000</v>
      </c>
      <c r="BU74" s="2">
        <v>-19700000</v>
      </c>
      <c r="BV74" s="2">
        <v>-19700000</v>
      </c>
      <c r="BW74" s="2">
        <v>-19700000</v>
      </c>
      <c r="BX74" s="2">
        <v>-19700000</v>
      </c>
      <c r="BY74" s="2">
        <v>-19700000</v>
      </c>
      <c r="BZ74" s="2">
        <v>-19700000</v>
      </c>
      <c r="CA74" s="2">
        <v>-19700000</v>
      </c>
      <c r="CB74" s="2">
        <v>-19700000</v>
      </c>
      <c r="CC74" s="2">
        <v>-19700000</v>
      </c>
      <c r="CD74" s="2">
        <v>-19700000</v>
      </c>
      <c r="CE74" s="2">
        <v>-19700000</v>
      </c>
      <c r="CF74" s="2">
        <v>-19700000</v>
      </c>
      <c r="CG74" s="2">
        <v>-19700000</v>
      </c>
      <c r="CH74" s="2">
        <v>-19700000</v>
      </c>
      <c r="CI74" s="2">
        <v>-19700000</v>
      </c>
      <c r="CJ74" s="2">
        <v>-19700000</v>
      </c>
      <c r="CK74" s="2">
        <v>-19700000</v>
      </c>
      <c r="CL74" s="4"/>
      <c r="CM74" s="4"/>
    </row>
    <row r="75" spans="1:104" outlineLevel="1" x14ac:dyDescent="0.2">
      <c r="A75" s="13">
        <f t="shared" si="7"/>
        <v>68</v>
      </c>
      <c r="B75" s="13"/>
      <c r="C75" s="114">
        <v>221080</v>
      </c>
      <c r="D75" s="33" t="s">
        <v>235</v>
      </c>
      <c r="E75" s="4">
        <v>-22000000</v>
      </c>
      <c r="F75" s="4">
        <v>-22000000</v>
      </c>
      <c r="G75" s="4">
        <v>-22000000</v>
      </c>
      <c r="H75" s="4">
        <v>-22000000</v>
      </c>
      <c r="I75" s="4">
        <v>-22000000</v>
      </c>
      <c r="J75" s="4">
        <v>-22000000</v>
      </c>
      <c r="K75" s="4">
        <v>-22000000</v>
      </c>
      <c r="L75" s="4">
        <v>-22000000</v>
      </c>
      <c r="M75" s="4">
        <v>-22000000</v>
      </c>
      <c r="N75" s="4">
        <v>-22000000</v>
      </c>
      <c r="O75" s="4">
        <v>-22000000</v>
      </c>
      <c r="P75" s="4">
        <v>-22000000</v>
      </c>
      <c r="Q75" s="4">
        <v>-22000000</v>
      </c>
      <c r="R75" s="4">
        <v>-22000000</v>
      </c>
      <c r="S75" s="4">
        <v>-22000000</v>
      </c>
      <c r="T75" s="4">
        <v>-22000000</v>
      </c>
      <c r="U75" s="4">
        <v>-22000000</v>
      </c>
      <c r="V75" s="4">
        <v>-22000000</v>
      </c>
      <c r="W75" s="4">
        <v>-22000000</v>
      </c>
      <c r="X75" s="4">
        <v>-22000000</v>
      </c>
      <c r="Y75" s="4">
        <v>-22000000</v>
      </c>
      <c r="Z75" s="4">
        <v>-22000000</v>
      </c>
      <c r="AA75" s="4">
        <v>-22000000</v>
      </c>
      <c r="AB75" s="4">
        <v>-22000000</v>
      </c>
      <c r="AC75" s="2">
        <v>-22000000</v>
      </c>
      <c r="AD75" s="2">
        <v>-22000000</v>
      </c>
      <c r="AE75" s="2">
        <v>-22000000</v>
      </c>
      <c r="AF75" s="2">
        <v>-22000000</v>
      </c>
      <c r="AG75" s="2">
        <v>-22000000</v>
      </c>
      <c r="AH75" s="2">
        <v>-22000000</v>
      </c>
      <c r="AI75" s="2">
        <v>-22000000</v>
      </c>
      <c r="AJ75" s="2">
        <v>-22000000</v>
      </c>
      <c r="AK75" s="2">
        <v>-22000000</v>
      </c>
      <c r="AL75" s="2">
        <v>-22000000</v>
      </c>
      <c r="AM75" s="2">
        <v>-22000000</v>
      </c>
      <c r="AN75" s="2">
        <v>-22000000</v>
      </c>
      <c r="AO75" s="2">
        <v>-22000000</v>
      </c>
      <c r="AP75" s="2">
        <v>-22000000</v>
      </c>
      <c r="AQ75" s="2">
        <v>-22000000</v>
      </c>
      <c r="AR75" s="2">
        <v>-22000000</v>
      </c>
      <c r="AS75" s="2">
        <v>-22000000</v>
      </c>
      <c r="AT75" s="2">
        <v>-22000000</v>
      </c>
      <c r="AU75" s="2">
        <v>-22000000</v>
      </c>
      <c r="AV75" s="2">
        <v>-22000000</v>
      </c>
      <c r="AW75" s="2">
        <v>-22000000</v>
      </c>
      <c r="AX75" s="2">
        <v>-22000000</v>
      </c>
      <c r="AY75" s="2">
        <v>-22000000</v>
      </c>
      <c r="AZ75" s="2">
        <v>-22000000</v>
      </c>
      <c r="BA75" s="2">
        <v>-22000000</v>
      </c>
      <c r="BB75" s="2">
        <v>-22000000</v>
      </c>
      <c r="BC75" s="2">
        <v>-22000000</v>
      </c>
      <c r="BD75" s="2">
        <v>-22000000</v>
      </c>
      <c r="BE75" s="2">
        <v>-22000000</v>
      </c>
      <c r="BF75" s="2">
        <v>-22000000</v>
      </c>
      <c r="BG75" s="2">
        <v>-22000000</v>
      </c>
      <c r="BH75" s="2">
        <v>-22000000</v>
      </c>
      <c r="BI75" s="2">
        <v>-22000000</v>
      </c>
      <c r="BJ75" s="2">
        <v>-22000000</v>
      </c>
      <c r="BK75" s="2">
        <v>-22000000</v>
      </c>
      <c r="BL75" s="2">
        <v>-22000000</v>
      </c>
      <c r="BM75" s="2">
        <v>-22000000</v>
      </c>
      <c r="BN75" s="2">
        <v>-22000000</v>
      </c>
      <c r="BO75" s="2">
        <v>-22000000</v>
      </c>
      <c r="BP75" s="2">
        <v>-22000000</v>
      </c>
      <c r="BQ75" s="2">
        <v>-22000000</v>
      </c>
      <c r="BR75" s="2">
        <v>-22000000</v>
      </c>
      <c r="BS75" s="2">
        <v>-22000000</v>
      </c>
      <c r="BT75" s="2">
        <v>-22000000</v>
      </c>
      <c r="BU75" s="2">
        <v>-22000000</v>
      </c>
      <c r="BV75" s="2">
        <v>-22000000</v>
      </c>
      <c r="BW75" s="2">
        <v>-22000000</v>
      </c>
      <c r="BX75" s="2">
        <v>-22000000</v>
      </c>
      <c r="BY75" s="2">
        <v>-22000000</v>
      </c>
      <c r="BZ75" s="2">
        <v>-22000000</v>
      </c>
      <c r="CA75" s="2">
        <v>-22000000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4"/>
      <c r="CM75" s="4"/>
    </row>
    <row r="76" spans="1:104" outlineLevel="1" x14ac:dyDescent="0.2">
      <c r="A76" s="13">
        <f t="shared" si="7"/>
        <v>69</v>
      </c>
      <c r="B76" s="13"/>
      <c r="C76" s="114">
        <v>221081</v>
      </c>
      <c r="D76" s="33" t="s">
        <v>236</v>
      </c>
      <c r="E76" s="4">
        <v>-10000000</v>
      </c>
      <c r="F76" s="4">
        <v>-10000000</v>
      </c>
      <c r="G76" s="4">
        <v>-10000000</v>
      </c>
      <c r="H76" s="4">
        <v>-10000000</v>
      </c>
      <c r="I76" s="4">
        <v>-10000000</v>
      </c>
      <c r="J76" s="4">
        <v>-10000000</v>
      </c>
      <c r="K76" s="4">
        <v>-10000000</v>
      </c>
      <c r="L76" s="4">
        <v>-10000000</v>
      </c>
      <c r="M76" s="4">
        <v>-10000000</v>
      </c>
      <c r="N76" s="4">
        <v>-10000000</v>
      </c>
      <c r="O76" s="4">
        <v>-10000000</v>
      </c>
      <c r="P76" s="4">
        <v>-10000000</v>
      </c>
      <c r="Q76" s="4">
        <v>-10000000</v>
      </c>
      <c r="R76" s="4">
        <v>-10000000</v>
      </c>
      <c r="S76" s="4">
        <v>-10000000</v>
      </c>
      <c r="T76" s="4">
        <v>-10000000</v>
      </c>
      <c r="U76" s="4">
        <v>-10000000</v>
      </c>
      <c r="V76" s="4">
        <v>-10000000</v>
      </c>
      <c r="W76" s="4">
        <v>-10000000</v>
      </c>
      <c r="X76" s="4">
        <v>-10000000</v>
      </c>
      <c r="Y76" s="4">
        <v>-10000000</v>
      </c>
      <c r="Z76" s="4">
        <v>-10000000</v>
      </c>
      <c r="AA76" s="4">
        <v>-10000000</v>
      </c>
      <c r="AB76" s="4">
        <v>-10000000</v>
      </c>
      <c r="AC76" s="2">
        <v>-10000000</v>
      </c>
      <c r="AD76" s="2">
        <v>-10000000</v>
      </c>
      <c r="AE76" s="2">
        <v>-10000000</v>
      </c>
      <c r="AF76" s="2">
        <v>-10000000</v>
      </c>
      <c r="AG76" s="2">
        <v>-10000000</v>
      </c>
      <c r="AH76" s="2">
        <v>-10000000</v>
      </c>
      <c r="AI76" s="2">
        <v>-10000000</v>
      </c>
      <c r="AJ76" s="2">
        <v>-10000000</v>
      </c>
      <c r="AK76" s="2">
        <v>-10000000</v>
      </c>
      <c r="AL76" s="2">
        <v>-10000000</v>
      </c>
      <c r="AM76" s="2">
        <v>-10000000</v>
      </c>
      <c r="AN76" s="2">
        <v>-10000000</v>
      </c>
      <c r="AO76" s="2">
        <v>-10000000</v>
      </c>
      <c r="AP76" s="2">
        <v>-10000000</v>
      </c>
      <c r="AQ76" s="2">
        <v>-10000000</v>
      </c>
      <c r="AR76" s="2">
        <v>-10000000</v>
      </c>
      <c r="AS76" s="2">
        <v>-10000000</v>
      </c>
      <c r="AT76" s="2">
        <v>-10000000</v>
      </c>
      <c r="AU76" s="2">
        <v>-10000000</v>
      </c>
      <c r="AV76" s="2">
        <v>-10000000</v>
      </c>
      <c r="AW76" s="2">
        <v>-10000000</v>
      </c>
      <c r="AX76" s="2">
        <v>-10000000</v>
      </c>
      <c r="AY76" s="2">
        <v>-10000000</v>
      </c>
      <c r="AZ76" s="2">
        <v>-10000000</v>
      </c>
      <c r="BA76" s="2">
        <v>-10000000</v>
      </c>
      <c r="BB76" s="2">
        <v>-10000000</v>
      </c>
      <c r="BC76" s="2">
        <v>-10000000</v>
      </c>
      <c r="BD76" s="2">
        <v>-10000000</v>
      </c>
      <c r="BE76" s="2">
        <v>-10000000</v>
      </c>
      <c r="BF76" s="2">
        <v>-10000000</v>
      </c>
      <c r="BG76" s="2">
        <v>-10000000</v>
      </c>
      <c r="BH76" s="2">
        <v>-10000000</v>
      </c>
      <c r="BI76" s="2">
        <v>-10000000</v>
      </c>
      <c r="BJ76" s="2">
        <v>-10000000</v>
      </c>
      <c r="BK76" s="2">
        <v>-10000000</v>
      </c>
      <c r="BL76" s="2">
        <v>-10000000</v>
      </c>
      <c r="BM76" s="2">
        <v>-10000000</v>
      </c>
      <c r="BN76" s="2">
        <v>-10000000</v>
      </c>
      <c r="BO76" s="2">
        <v>-10000000</v>
      </c>
      <c r="BP76" s="2">
        <v>-10000000</v>
      </c>
      <c r="BQ76" s="2">
        <v>-10000000</v>
      </c>
      <c r="BR76" s="2">
        <v>-10000000</v>
      </c>
      <c r="BS76" s="2">
        <v>-10000000</v>
      </c>
      <c r="BT76" s="2">
        <v>-10000000</v>
      </c>
      <c r="BU76" s="2">
        <v>-10000000</v>
      </c>
      <c r="BV76" s="2">
        <v>-10000000</v>
      </c>
      <c r="BW76" s="2">
        <v>-10000000</v>
      </c>
      <c r="BX76" s="2">
        <v>-10000000</v>
      </c>
      <c r="BY76" s="2">
        <v>-10000000</v>
      </c>
      <c r="BZ76" s="2">
        <v>-10000000</v>
      </c>
      <c r="CA76" s="2">
        <v>-10000000</v>
      </c>
      <c r="CB76" s="2">
        <v>-10000000</v>
      </c>
      <c r="CC76" s="2">
        <v>-10000000</v>
      </c>
      <c r="CD76" s="2">
        <v>-10000000</v>
      </c>
      <c r="CE76" s="2">
        <v>-10000000</v>
      </c>
      <c r="CF76" s="2">
        <v>-10000000</v>
      </c>
      <c r="CG76" s="2">
        <v>-10000000</v>
      </c>
      <c r="CH76" s="2">
        <v>-10000000</v>
      </c>
      <c r="CI76" s="2">
        <v>-10000000</v>
      </c>
      <c r="CJ76" s="2">
        <v>-10000000</v>
      </c>
      <c r="CK76" s="2">
        <v>-10000000</v>
      </c>
      <c r="CL76" s="4"/>
      <c r="CM76" s="4"/>
    </row>
    <row r="77" spans="1:104" outlineLevel="1" x14ac:dyDescent="0.2">
      <c r="A77" s="13">
        <f t="shared" ref="A77:A102" si="157">+A76+1</f>
        <v>70</v>
      </c>
      <c r="B77" s="13"/>
      <c r="C77" s="114">
        <v>221085</v>
      </c>
      <c r="D77" s="33" t="s">
        <v>237</v>
      </c>
      <c r="E77" s="4">
        <v>-20000000</v>
      </c>
      <c r="F77" s="4">
        <v>-20000000</v>
      </c>
      <c r="G77" s="4">
        <v>-20000000</v>
      </c>
      <c r="H77" s="4">
        <v>-20000000</v>
      </c>
      <c r="I77" s="4">
        <v>-20000000</v>
      </c>
      <c r="J77" s="4">
        <v>-20000000</v>
      </c>
      <c r="K77" s="4">
        <v>-20000000</v>
      </c>
      <c r="L77" s="4">
        <v>-20000000</v>
      </c>
      <c r="M77" s="4">
        <v>-20000000</v>
      </c>
      <c r="N77" s="4">
        <v>-20000000</v>
      </c>
      <c r="O77" s="4">
        <v>-20000000</v>
      </c>
      <c r="P77" s="4">
        <v>-20000000</v>
      </c>
      <c r="Q77" s="4">
        <v>-20000000</v>
      </c>
      <c r="R77" s="4">
        <v>-20000000</v>
      </c>
      <c r="S77" s="4">
        <v>-20000000</v>
      </c>
      <c r="T77" s="4">
        <v>-20000000</v>
      </c>
      <c r="U77" s="4">
        <v>-20000000</v>
      </c>
      <c r="V77" s="4">
        <v>-20000000</v>
      </c>
      <c r="W77" s="4">
        <v>-20000000</v>
      </c>
      <c r="X77" s="4">
        <v>-20000000</v>
      </c>
      <c r="Y77" s="4">
        <v>-20000000</v>
      </c>
      <c r="Z77" s="4">
        <v>-20000000</v>
      </c>
      <c r="AA77" s="4">
        <v>-20000000</v>
      </c>
      <c r="AB77" s="4">
        <v>-20000000</v>
      </c>
      <c r="AC77" s="2">
        <v>-20000000</v>
      </c>
      <c r="AD77" s="2">
        <v>-20000000</v>
      </c>
      <c r="AE77" s="2">
        <v>-20000000</v>
      </c>
      <c r="AF77" s="2">
        <v>-20000000</v>
      </c>
      <c r="AG77" s="2">
        <v>-20000000</v>
      </c>
      <c r="AH77" s="2">
        <v>-20000000</v>
      </c>
      <c r="AI77" s="2">
        <v>-20000000</v>
      </c>
      <c r="AJ77" s="2">
        <v>-20000000</v>
      </c>
      <c r="AK77" s="2">
        <v>-20000000</v>
      </c>
      <c r="AL77" s="2">
        <v>-20000000</v>
      </c>
      <c r="AM77" s="2">
        <v>-20000000</v>
      </c>
      <c r="AN77" s="2">
        <v>-20000000</v>
      </c>
      <c r="AO77" s="2">
        <v>-20000000</v>
      </c>
      <c r="AP77" s="2">
        <v>-20000000</v>
      </c>
      <c r="AQ77" s="2">
        <v>-20000000</v>
      </c>
      <c r="AR77" s="2">
        <v>-20000000</v>
      </c>
      <c r="AS77" s="2">
        <v>-20000000</v>
      </c>
      <c r="AT77" s="2">
        <v>-20000000</v>
      </c>
      <c r="AU77" s="2">
        <v>-20000000</v>
      </c>
      <c r="AV77" s="2">
        <v>-20000000</v>
      </c>
      <c r="AW77" s="2">
        <v>-20000000</v>
      </c>
      <c r="AX77" s="2">
        <v>-20000000</v>
      </c>
      <c r="AY77" s="2">
        <v>-20000000</v>
      </c>
      <c r="AZ77" s="2">
        <v>-20000000</v>
      </c>
      <c r="BA77" s="2">
        <v>-20000000</v>
      </c>
      <c r="BB77" s="2">
        <v>-20000000</v>
      </c>
      <c r="BC77" s="2">
        <v>-20000000</v>
      </c>
      <c r="BD77" s="2">
        <v>-20000000</v>
      </c>
      <c r="BE77" s="2">
        <v>-20000000</v>
      </c>
      <c r="BF77" s="2">
        <v>-20000000</v>
      </c>
      <c r="BG77" s="2">
        <v>-20000000</v>
      </c>
      <c r="BH77" s="2">
        <v>-20000000</v>
      </c>
      <c r="BI77" s="2">
        <v>-20000000</v>
      </c>
      <c r="BJ77" s="2">
        <v>-20000000</v>
      </c>
      <c r="BK77" s="2">
        <v>-20000000</v>
      </c>
      <c r="BL77" s="2">
        <v>-20000000</v>
      </c>
      <c r="BM77" s="2">
        <v>-20000000</v>
      </c>
      <c r="BN77" s="2">
        <v>-20000000</v>
      </c>
      <c r="BO77" s="2">
        <v>-20000000</v>
      </c>
      <c r="BP77" s="2">
        <v>-20000000</v>
      </c>
      <c r="BQ77" s="2">
        <v>-20000000</v>
      </c>
      <c r="BR77" s="2">
        <v>-20000000</v>
      </c>
      <c r="BS77" s="2">
        <v>-20000000</v>
      </c>
      <c r="BT77" s="2">
        <v>-20000000</v>
      </c>
      <c r="BU77" s="2">
        <v>-20000000</v>
      </c>
      <c r="BV77" s="2">
        <v>-20000000</v>
      </c>
      <c r="BW77" s="2">
        <v>-20000000</v>
      </c>
      <c r="BX77" s="2">
        <v>-20000000</v>
      </c>
      <c r="BY77" s="2">
        <v>-20000000</v>
      </c>
      <c r="BZ77" s="2">
        <v>-20000000</v>
      </c>
      <c r="CA77" s="2">
        <v>-20000000</v>
      </c>
      <c r="CB77" s="2">
        <v>-20000000</v>
      </c>
      <c r="CC77" s="2">
        <v>-20000000</v>
      </c>
      <c r="CD77" s="2">
        <v>-20000000</v>
      </c>
      <c r="CE77" s="2">
        <v>-20000000</v>
      </c>
      <c r="CF77" s="2">
        <v>-20000000</v>
      </c>
      <c r="CG77" s="2">
        <v>-20000000</v>
      </c>
      <c r="CH77" s="2">
        <v>-20000000</v>
      </c>
      <c r="CI77" s="2">
        <v>-20000000</v>
      </c>
      <c r="CJ77" s="2">
        <v>-20000000</v>
      </c>
      <c r="CK77" s="2">
        <v>-20000000</v>
      </c>
      <c r="CL77" s="4"/>
      <c r="CM77" s="4"/>
    </row>
    <row r="78" spans="1:104" outlineLevel="1" x14ac:dyDescent="0.2">
      <c r="A78" s="13">
        <f t="shared" si="157"/>
        <v>71</v>
      </c>
      <c r="B78" s="13"/>
      <c r="C78" s="114">
        <v>221086</v>
      </c>
      <c r="D78" s="33" t="s">
        <v>238</v>
      </c>
      <c r="E78" s="4">
        <v>-20000000</v>
      </c>
      <c r="F78" s="4">
        <v>-20000000</v>
      </c>
      <c r="G78" s="4">
        <v>-20000000</v>
      </c>
      <c r="H78" s="4">
        <v>-20000000</v>
      </c>
      <c r="I78" s="4">
        <v>-20000000</v>
      </c>
      <c r="J78" s="4">
        <v>-20000000</v>
      </c>
      <c r="K78" s="4">
        <v>-20000000</v>
      </c>
      <c r="L78" s="4">
        <v>-20000000</v>
      </c>
      <c r="M78" s="4">
        <v>-20000000</v>
      </c>
      <c r="N78" s="4">
        <v>-20000000</v>
      </c>
      <c r="O78" s="4">
        <v>-20000000</v>
      </c>
      <c r="P78" s="4">
        <v>-20000000</v>
      </c>
      <c r="Q78" s="4">
        <v>-20000000</v>
      </c>
      <c r="R78" s="4">
        <v>-20000000</v>
      </c>
      <c r="S78" s="4">
        <v>-20000000</v>
      </c>
      <c r="T78" s="4">
        <v>-20000000</v>
      </c>
      <c r="U78" s="4">
        <v>-20000000</v>
      </c>
      <c r="V78" s="4">
        <v>-20000000</v>
      </c>
      <c r="W78" s="4">
        <v>-20000000</v>
      </c>
      <c r="X78" s="4">
        <v>-20000000</v>
      </c>
      <c r="Y78" s="4">
        <v>-20000000</v>
      </c>
      <c r="Z78" s="4">
        <v>-20000000</v>
      </c>
      <c r="AA78" s="4">
        <v>-20000000</v>
      </c>
      <c r="AB78" s="4">
        <v>-20000000</v>
      </c>
      <c r="AC78" s="2">
        <v>-20000000</v>
      </c>
      <c r="AD78" s="2">
        <v>-20000000</v>
      </c>
      <c r="AE78" s="2">
        <v>-20000000</v>
      </c>
      <c r="AF78" s="2">
        <v>-20000000</v>
      </c>
      <c r="AG78" s="2">
        <v>-20000000</v>
      </c>
      <c r="AH78" s="2">
        <v>-20000000</v>
      </c>
      <c r="AI78" s="2">
        <v>-20000000</v>
      </c>
      <c r="AJ78" s="2">
        <v>-20000000</v>
      </c>
      <c r="AK78" s="2">
        <v>-20000000</v>
      </c>
      <c r="AL78" s="2">
        <v>-20000000</v>
      </c>
      <c r="AM78" s="2">
        <v>-20000000</v>
      </c>
      <c r="AN78" s="2">
        <v>-20000000</v>
      </c>
      <c r="AO78" s="2">
        <v>-20000000</v>
      </c>
      <c r="AP78" s="2">
        <v>-20000000</v>
      </c>
      <c r="AQ78" s="2">
        <v>-20000000</v>
      </c>
      <c r="AR78" s="2">
        <v>-20000000</v>
      </c>
      <c r="AS78" s="2">
        <v>-20000000</v>
      </c>
      <c r="AT78" s="2">
        <v>-20000000</v>
      </c>
      <c r="AU78" s="2">
        <v>-20000000</v>
      </c>
      <c r="AV78" s="2">
        <v>-20000000</v>
      </c>
      <c r="AW78" s="2">
        <v>-20000000</v>
      </c>
      <c r="AX78" s="2">
        <v>-20000000</v>
      </c>
      <c r="AY78" s="2">
        <v>-20000000</v>
      </c>
      <c r="AZ78" s="2">
        <v>-20000000</v>
      </c>
      <c r="BA78" s="2">
        <v>-20000000</v>
      </c>
      <c r="BB78" s="2">
        <v>-20000000</v>
      </c>
      <c r="BC78" s="2">
        <v>-20000000</v>
      </c>
      <c r="BD78" s="2">
        <v>-20000000</v>
      </c>
      <c r="BE78" s="2">
        <v>-20000000</v>
      </c>
      <c r="BF78" s="2">
        <v>-20000000</v>
      </c>
      <c r="BG78" s="2">
        <v>-20000000</v>
      </c>
      <c r="BH78" s="2">
        <v>-20000000</v>
      </c>
      <c r="BI78" s="2">
        <v>-20000000</v>
      </c>
      <c r="BJ78" s="2">
        <v>-20000000</v>
      </c>
      <c r="BK78" s="2">
        <v>-20000000</v>
      </c>
      <c r="BL78" s="2">
        <v>-20000000</v>
      </c>
      <c r="BM78" s="2">
        <v>-20000000</v>
      </c>
      <c r="BN78" s="2">
        <v>-20000000</v>
      </c>
      <c r="BO78" s="2">
        <v>-20000000</v>
      </c>
      <c r="BP78" s="2">
        <v>-20000000</v>
      </c>
      <c r="BQ78" s="2">
        <v>-20000000</v>
      </c>
      <c r="BR78" s="2">
        <v>-20000000</v>
      </c>
      <c r="BS78" s="2">
        <v>-20000000</v>
      </c>
      <c r="BT78" s="2">
        <v>-20000000</v>
      </c>
      <c r="BU78" s="2">
        <v>-20000000</v>
      </c>
      <c r="BV78" s="2">
        <v>-20000000</v>
      </c>
      <c r="BW78" s="2">
        <v>-20000000</v>
      </c>
      <c r="BX78" s="2">
        <v>-20000000</v>
      </c>
      <c r="BY78" s="2">
        <v>-20000000</v>
      </c>
      <c r="BZ78" s="2">
        <v>-20000000</v>
      </c>
      <c r="CA78" s="2">
        <v>-20000000</v>
      </c>
      <c r="CB78" s="2">
        <v>-20000000</v>
      </c>
      <c r="CC78" s="2">
        <v>-20000000</v>
      </c>
      <c r="CD78" s="2">
        <v>-20000000</v>
      </c>
      <c r="CE78" s="2">
        <v>-20000000</v>
      </c>
      <c r="CF78" s="2">
        <v>-20000000</v>
      </c>
      <c r="CG78" s="2">
        <v>-20000000</v>
      </c>
      <c r="CH78" s="2">
        <v>-20000000</v>
      </c>
      <c r="CI78" s="2">
        <v>-20000000</v>
      </c>
      <c r="CJ78" s="2">
        <v>-20000000</v>
      </c>
      <c r="CK78" s="2">
        <v>-20000000</v>
      </c>
      <c r="CL78" s="4"/>
      <c r="CM78" s="4"/>
    </row>
    <row r="79" spans="1:104" outlineLevel="1" x14ac:dyDescent="0.2">
      <c r="A79" s="13">
        <f t="shared" si="157"/>
        <v>72</v>
      </c>
      <c r="B79" s="13"/>
      <c r="C79" s="114">
        <v>221087</v>
      </c>
      <c r="D79" s="33" t="s">
        <v>239</v>
      </c>
      <c r="E79" s="4">
        <v>-10000000</v>
      </c>
      <c r="F79" s="4">
        <v>-10000000</v>
      </c>
      <c r="G79" s="4">
        <v>-10000000</v>
      </c>
      <c r="H79" s="4">
        <v>-10000000</v>
      </c>
      <c r="I79" s="4">
        <v>-10000000</v>
      </c>
      <c r="J79" s="4">
        <v>-10000000</v>
      </c>
      <c r="K79" s="4">
        <v>-10000000</v>
      </c>
      <c r="L79" s="4">
        <v>-10000000</v>
      </c>
      <c r="M79" s="4">
        <v>-10000000</v>
      </c>
      <c r="N79" s="4">
        <v>-10000000</v>
      </c>
      <c r="O79" s="4">
        <v>-10000000</v>
      </c>
      <c r="P79" s="4">
        <v>-10000000</v>
      </c>
      <c r="Q79" s="4">
        <v>-10000000</v>
      </c>
      <c r="R79" s="4">
        <v>-10000000</v>
      </c>
      <c r="S79" s="4">
        <v>-10000000</v>
      </c>
      <c r="T79" s="4">
        <v>-10000000</v>
      </c>
      <c r="U79" s="4">
        <v>-10000000</v>
      </c>
      <c r="V79" s="4">
        <v>-10000000</v>
      </c>
      <c r="W79" s="4">
        <v>-10000000</v>
      </c>
      <c r="X79" s="4">
        <v>-10000000</v>
      </c>
      <c r="Y79" s="4">
        <v>-10000000</v>
      </c>
      <c r="Z79" s="4">
        <v>-10000000</v>
      </c>
      <c r="AA79" s="4">
        <v>-10000000</v>
      </c>
      <c r="AB79" s="4">
        <v>-10000000</v>
      </c>
      <c r="AC79" s="2">
        <v>-10000000</v>
      </c>
      <c r="AD79" s="2">
        <v>-10000000</v>
      </c>
      <c r="AE79" s="2">
        <v>-10000000</v>
      </c>
      <c r="AF79" s="2">
        <v>-10000000</v>
      </c>
      <c r="AG79" s="2">
        <v>-10000000</v>
      </c>
      <c r="AH79" s="2">
        <v>-10000000</v>
      </c>
      <c r="AI79" s="2">
        <v>-10000000</v>
      </c>
      <c r="AJ79" s="2">
        <v>-10000000</v>
      </c>
      <c r="AK79" s="2">
        <v>-10000000</v>
      </c>
      <c r="AL79" s="2">
        <v>-10000000</v>
      </c>
      <c r="AM79" s="2">
        <v>-10000000</v>
      </c>
      <c r="AN79" s="2">
        <v>-10000000</v>
      </c>
      <c r="AO79" s="2">
        <v>-10000000</v>
      </c>
      <c r="AP79" s="2">
        <v>-10000000</v>
      </c>
      <c r="AQ79" s="2">
        <v>-10000000</v>
      </c>
      <c r="AR79" s="2">
        <v>-10000000</v>
      </c>
      <c r="AS79" s="2">
        <v>-10000000</v>
      </c>
      <c r="AT79" s="2">
        <v>-10000000</v>
      </c>
      <c r="AU79" s="2">
        <v>-10000000</v>
      </c>
      <c r="AV79" s="2">
        <v>-10000000</v>
      </c>
      <c r="AW79" s="2">
        <v>-10000000</v>
      </c>
      <c r="AX79" s="2">
        <v>-10000000</v>
      </c>
      <c r="AY79" s="2">
        <v>-10000000</v>
      </c>
      <c r="AZ79" s="2">
        <v>-10000000</v>
      </c>
      <c r="BA79" s="2">
        <v>-10000000</v>
      </c>
      <c r="BB79" s="2">
        <v>-10000000</v>
      </c>
      <c r="BC79" s="2">
        <v>-10000000</v>
      </c>
      <c r="BD79" s="2">
        <v>-10000000</v>
      </c>
      <c r="BE79" s="2">
        <v>-10000000</v>
      </c>
      <c r="BF79" s="2">
        <v>-10000000</v>
      </c>
      <c r="BG79" s="2">
        <v>-10000000</v>
      </c>
      <c r="BH79" s="2">
        <v>-10000000</v>
      </c>
      <c r="BI79" s="2">
        <v>-10000000</v>
      </c>
      <c r="BJ79" s="2">
        <v>-10000000</v>
      </c>
      <c r="BK79" s="2">
        <v>-10000000</v>
      </c>
      <c r="BL79" s="2">
        <v>-10000000</v>
      </c>
      <c r="BM79" s="2">
        <v>-10000000</v>
      </c>
      <c r="BN79" s="2">
        <v>-10000000</v>
      </c>
      <c r="BO79" s="2">
        <v>-10000000</v>
      </c>
      <c r="BP79" s="2">
        <v>-10000000</v>
      </c>
      <c r="BQ79" s="2">
        <v>-10000000</v>
      </c>
      <c r="BR79" s="2">
        <v>-10000000</v>
      </c>
      <c r="BS79" s="2">
        <v>-10000000</v>
      </c>
      <c r="BT79" s="2">
        <v>-10000000</v>
      </c>
      <c r="BU79" s="2">
        <v>-10000000</v>
      </c>
      <c r="BV79" s="2">
        <v>-10000000</v>
      </c>
      <c r="BW79" s="2">
        <v>-10000000</v>
      </c>
      <c r="BX79" s="2">
        <v>-10000000</v>
      </c>
      <c r="BY79" s="2">
        <v>-10000000</v>
      </c>
      <c r="BZ79" s="2">
        <v>-10000000</v>
      </c>
      <c r="CA79" s="2">
        <v>-10000000</v>
      </c>
      <c r="CB79" s="2">
        <v>-10000000</v>
      </c>
      <c r="CC79" s="2">
        <v>-10000000</v>
      </c>
      <c r="CD79" s="2">
        <v>-10000000</v>
      </c>
      <c r="CE79" s="2">
        <v>-10000000</v>
      </c>
      <c r="CF79" s="2">
        <v>-10000000</v>
      </c>
      <c r="CG79" s="2">
        <v>-10000000</v>
      </c>
      <c r="CH79" s="2">
        <v>-10000000</v>
      </c>
      <c r="CI79" s="2">
        <v>-10000000</v>
      </c>
      <c r="CJ79" s="2">
        <v>-10000000</v>
      </c>
      <c r="CK79" s="2">
        <v>-10000000</v>
      </c>
      <c r="CL79" s="4"/>
      <c r="CM79" s="4"/>
    </row>
    <row r="80" spans="1:104" outlineLevel="1" x14ac:dyDescent="0.2">
      <c r="A80" s="13">
        <f t="shared" si="157"/>
        <v>73</v>
      </c>
      <c r="B80" s="13"/>
      <c r="C80" s="114">
        <v>221088</v>
      </c>
      <c r="D80" s="33" t="s">
        <v>240</v>
      </c>
      <c r="E80" s="4">
        <v>-20000000</v>
      </c>
      <c r="F80" s="4">
        <v>-20000000</v>
      </c>
      <c r="G80" s="4">
        <v>-20000000</v>
      </c>
      <c r="H80" s="4">
        <v>-20000000</v>
      </c>
      <c r="I80" s="4">
        <v>-20000000</v>
      </c>
      <c r="J80" s="4">
        <v>-20000000</v>
      </c>
      <c r="K80" s="4">
        <v>-20000000</v>
      </c>
      <c r="L80" s="4">
        <v>-20000000</v>
      </c>
      <c r="M80" s="4">
        <v>-20000000</v>
      </c>
      <c r="N80" s="4">
        <v>-20000000</v>
      </c>
      <c r="O80" s="4">
        <v>-20000000</v>
      </c>
      <c r="P80" s="4">
        <v>-20000000</v>
      </c>
      <c r="Q80" s="4">
        <v>-20000000</v>
      </c>
      <c r="R80" s="4">
        <v>-20000000</v>
      </c>
      <c r="S80" s="4">
        <v>-20000000</v>
      </c>
      <c r="T80" s="4">
        <v>-20000000</v>
      </c>
      <c r="U80" s="4">
        <v>-20000000</v>
      </c>
      <c r="V80" s="4">
        <v>-20000000</v>
      </c>
      <c r="W80" s="4">
        <v>-20000000</v>
      </c>
      <c r="X80" s="4">
        <v>-20000000</v>
      </c>
      <c r="Y80" s="4">
        <v>-20000000</v>
      </c>
      <c r="Z80" s="4">
        <v>-20000000</v>
      </c>
      <c r="AA80" s="4">
        <v>-20000000</v>
      </c>
      <c r="AB80" s="4">
        <v>-20000000</v>
      </c>
      <c r="AC80" s="2">
        <v>-20000000</v>
      </c>
      <c r="AD80" s="2">
        <v>-20000000</v>
      </c>
      <c r="AE80" s="2">
        <v>-20000000</v>
      </c>
      <c r="AF80" s="2">
        <v>-20000000</v>
      </c>
      <c r="AG80" s="2">
        <v>-20000000</v>
      </c>
      <c r="AH80" s="2">
        <v>-20000000</v>
      </c>
      <c r="AI80" s="2">
        <v>-20000000</v>
      </c>
      <c r="AJ80" s="2">
        <v>-20000000</v>
      </c>
      <c r="AK80" s="2">
        <v>-20000000</v>
      </c>
      <c r="AL80" s="2">
        <v>-20000000</v>
      </c>
      <c r="AM80" s="2">
        <v>-20000000</v>
      </c>
      <c r="AN80" s="2">
        <v>-20000000</v>
      </c>
      <c r="AO80" s="2">
        <v>-20000000</v>
      </c>
      <c r="AP80" s="2">
        <v>-20000000</v>
      </c>
      <c r="AQ80" s="2">
        <v>-20000000</v>
      </c>
      <c r="AR80" s="2">
        <v>-20000000</v>
      </c>
      <c r="AS80" s="2">
        <v>-20000000</v>
      </c>
      <c r="AT80" s="2">
        <v>-20000000</v>
      </c>
      <c r="AU80" s="2">
        <v>-20000000</v>
      </c>
      <c r="AV80" s="2">
        <v>-20000000</v>
      </c>
      <c r="AW80" s="2">
        <v>-20000000</v>
      </c>
      <c r="AX80" s="2">
        <v>-20000000</v>
      </c>
      <c r="AY80" s="2">
        <v>-20000000</v>
      </c>
      <c r="AZ80" s="2">
        <v>-20000000</v>
      </c>
      <c r="BA80" s="2">
        <v>-20000000</v>
      </c>
      <c r="BB80" s="2">
        <v>-20000000</v>
      </c>
      <c r="BC80" s="2">
        <v>-20000000</v>
      </c>
      <c r="BD80" s="2">
        <v>-20000000</v>
      </c>
      <c r="BE80" s="2">
        <v>-20000000</v>
      </c>
      <c r="BF80" s="2">
        <v>-20000000</v>
      </c>
      <c r="BG80" s="2">
        <v>-20000000</v>
      </c>
      <c r="BH80" s="2">
        <v>-20000000</v>
      </c>
      <c r="BI80" s="2">
        <v>-20000000</v>
      </c>
      <c r="BJ80" s="2">
        <v>-20000000</v>
      </c>
      <c r="BK80" s="2">
        <v>-20000000</v>
      </c>
      <c r="BL80" s="2">
        <v>-20000000</v>
      </c>
      <c r="BM80" s="2">
        <v>-20000000</v>
      </c>
      <c r="BN80" s="2">
        <v>-20000000</v>
      </c>
      <c r="BO80" s="2">
        <v>-20000000</v>
      </c>
      <c r="BP80" s="2">
        <v>-20000000</v>
      </c>
      <c r="BQ80" s="2">
        <v>-20000000</v>
      </c>
      <c r="BR80" s="2">
        <v>-20000000</v>
      </c>
      <c r="BS80" s="2">
        <v>-20000000</v>
      </c>
      <c r="BT80" s="2">
        <v>-20000000</v>
      </c>
      <c r="BU80" s="2">
        <v>-20000000</v>
      </c>
      <c r="BV80" s="2">
        <v>-20000000</v>
      </c>
      <c r="BW80" s="2">
        <v>-20000000</v>
      </c>
      <c r="BX80" s="2">
        <v>-20000000</v>
      </c>
      <c r="BY80" s="2">
        <v>-20000000</v>
      </c>
      <c r="BZ80" s="2">
        <v>-20000000</v>
      </c>
      <c r="CA80" s="2">
        <v>-20000000</v>
      </c>
      <c r="CB80" s="2">
        <v>-20000000</v>
      </c>
      <c r="CC80" s="2">
        <v>-20000000</v>
      </c>
      <c r="CD80" s="2">
        <v>-20000000</v>
      </c>
      <c r="CE80" s="2">
        <v>-20000000</v>
      </c>
      <c r="CF80" s="2">
        <v>-20000000</v>
      </c>
      <c r="CG80" s="2">
        <v>-20000000</v>
      </c>
      <c r="CH80" s="2">
        <v>-20000000</v>
      </c>
      <c r="CI80" s="2">
        <v>-20000000</v>
      </c>
      <c r="CJ80" s="2">
        <v>-20000000</v>
      </c>
      <c r="CK80" s="2">
        <v>-20000000</v>
      </c>
      <c r="CL80" s="4"/>
      <c r="CM80" s="4"/>
    </row>
    <row r="81" spans="1:91" outlineLevel="1" x14ac:dyDescent="0.2">
      <c r="A81" s="13">
        <f t="shared" si="157"/>
        <v>74</v>
      </c>
      <c r="B81" s="13"/>
      <c r="C81" s="114">
        <v>221094</v>
      </c>
      <c r="D81" s="33" t="s">
        <v>241</v>
      </c>
      <c r="E81" s="4">
        <v>-30000000</v>
      </c>
      <c r="F81" s="4">
        <v>-30000000</v>
      </c>
      <c r="G81" s="4">
        <v>-30000000</v>
      </c>
      <c r="H81" s="4">
        <v>-30000000</v>
      </c>
      <c r="I81" s="4">
        <v>-30000000</v>
      </c>
      <c r="J81" s="4">
        <v>-30000000</v>
      </c>
      <c r="K81" s="4">
        <v>-30000000</v>
      </c>
      <c r="L81" s="4">
        <v>-30000000</v>
      </c>
      <c r="M81" s="4">
        <v>-30000000</v>
      </c>
      <c r="N81" s="4">
        <v>-30000000</v>
      </c>
      <c r="O81" s="4">
        <v>-30000000</v>
      </c>
      <c r="P81" s="4">
        <v>-30000000</v>
      </c>
      <c r="Q81" s="4">
        <v>-30000000</v>
      </c>
      <c r="R81" s="4">
        <v>-30000000</v>
      </c>
      <c r="S81" s="4">
        <v>-30000000</v>
      </c>
      <c r="T81" s="4">
        <v>-30000000</v>
      </c>
      <c r="U81" s="4">
        <v>-30000000</v>
      </c>
      <c r="V81" s="4">
        <v>-30000000</v>
      </c>
      <c r="W81" s="4">
        <v>-30000000</v>
      </c>
      <c r="X81" s="4">
        <v>-30000000</v>
      </c>
      <c r="Y81" s="4">
        <v>-30000000</v>
      </c>
      <c r="Z81" s="4">
        <v>-30000000</v>
      </c>
      <c r="AA81" s="4">
        <v>-30000000</v>
      </c>
      <c r="AB81" s="4">
        <v>-30000000</v>
      </c>
      <c r="AC81" s="2">
        <v>-30000000</v>
      </c>
      <c r="AD81" s="2">
        <v>-30000000</v>
      </c>
      <c r="AE81" s="2">
        <v>-30000000</v>
      </c>
      <c r="AF81" s="2">
        <v>-30000000</v>
      </c>
      <c r="AG81" s="2">
        <v>-30000000</v>
      </c>
      <c r="AH81" s="2">
        <v>-30000000</v>
      </c>
      <c r="AI81" s="2">
        <v>-30000000</v>
      </c>
      <c r="AJ81" s="2">
        <v>-30000000</v>
      </c>
      <c r="AK81" s="2">
        <v>-30000000</v>
      </c>
      <c r="AL81" s="2">
        <v>-30000000</v>
      </c>
      <c r="AM81" s="2">
        <v>-30000000</v>
      </c>
      <c r="AN81" s="2">
        <v>-30000000</v>
      </c>
      <c r="AO81" s="2">
        <v>-30000000</v>
      </c>
      <c r="AP81" s="2">
        <v>-30000000</v>
      </c>
      <c r="AQ81" s="2">
        <v>-30000000</v>
      </c>
      <c r="AR81" s="2">
        <v>-30000000</v>
      </c>
      <c r="AS81" s="2">
        <v>-30000000</v>
      </c>
      <c r="AT81" s="2">
        <v>-30000000</v>
      </c>
      <c r="AU81" s="2">
        <v>-30000000</v>
      </c>
      <c r="AV81" s="2">
        <v>-30000000</v>
      </c>
      <c r="AW81" s="2">
        <v>-30000000</v>
      </c>
      <c r="AX81" s="2">
        <v>-30000000</v>
      </c>
      <c r="AY81" s="2">
        <v>-30000000</v>
      </c>
      <c r="AZ81" s="2">
        <v>-30000000</v>
      </c>
      <c r="BA81" s="2">
        <v>-30000000</v>
      </c>
      <c r="BB81" s="2">
        <v>-30000000</v>
      </c>
      <c r="BC81" s="2">
        <v>-30000000</v>
      </c>
      <c r="BD81" s="2">
        <v>-30000000</v>
      </c>
      <c r="BE81" s="2">
        <v>-30000000</v>
      </c>
      <c r="BF81" s="2">
        <v>-30000000</v>
      </c>
      <c r="BG81" s="2">
        <v>-30000000</v>
      </c>
      <c r="BH81" s="2">
        <v>-30000000</v>
      </c>
      <c r="BI81" s="2">
        <v>-30000000</v>
      </c>
      <c r="BJ81" s="2">
        <v>-30000000</v>
      </c>
      <c r="BK81" s="2">
        <v>-30000000</v>
      </c>
      <c r="BL81" s="2">
        <v>-30000000</v>
      </c>
      <c r="BM81" s="2">
        <v>-30000000</v>
      </c>
      <c r="BN81" s="2">
        <v>-30000000</v>
      </c>
      <c r="BO81" s="2">
        <v>-30000000</v>
      </c>
      <c r="BP81" s="2">
        <v>-30000000</v>
      </c>
      <c r="BQ81" s="2">
        <v>-30000000</v>
      </c>
      <c r="BR81" s="2">
        <v>-30000000</v>
      </c>
      <c r="BS81" s="2">
        <v>-30000000</v>
      </c>
      <c r="BT81" s="2">
        <v>-30000000</v>
      </c>
      <c r="BU81" s="2">
        <v>-30000000</v>
      </c>
      <c r="BV81" s="2">
        <v>-30000000</v>
      </c>
      <c r="BW81" s="2">
        <v>-30000000</v>
      </c>
      <c r="BX81" s="2">
        <v>-30000000</v>
      </c>
      <c r="BY81" s="2">
        <v>-30000000</v>
      </c>
      <c r="BZ81" s="2">
        <v>-30000000</v>
      </c>
      <c r="CA81" s="2">
        <v>-30000000</v>
      </c>
      <c r="CB81" s="2">
        <v>-30000000</v>
      </c>
      <c r="CC81" s="2">
        <v>-30000000</v>
      </c>
      <c r="CD81" s="2">
        <v>-30000000</v>
      </c>
      <c r="CE81" s="2">
        <v>-30000000</v>
      </c>
      <c r="CF81" s="2">
        <v>-30000000</v>
      </c>
      <c r="CG81" s="2">
        <v>-30000000</v>
      </c>
      <c r="CH81" s="2">
        <v>-30000000</v>
      </c>
      <c r="CI81" s="2">
        <v>-30000000</v>
      </c>
      <c r="CJ81" s="2">
        <v>-30000000</v>
      </c>
      <c r="CK81" s="2">
        <v>-30000000</v>
      </c>
      <c r="CL81" s="4"/>
      <c r="CM81" s="4"/>
    </row>
    <row r="82" spans="1:91" outlineLevel="1" x14ac:dyDescent="0.2">
      <c r="A82" s="13">
        <f t="shared" si="157"/>
        <v>75</v>
      </c>
      <c r="B82" s="13"/>
      <c r="C82" s="114">
        <v>221095</v>
      </c>
      <c r="D82" s="33" t="s">
        <v>242</v>
      </c>
      <c r="E82" s="4">
        <v>-40000000</v>
      </c>
      <c r="F82" s="4">
        <v>-40000000</v>
      </c>
      <c r="G82" s="4">
        <v>-40000000</v>
      </c>
      <c r="H82" s="4">
        <v>-40000000</v>
      </c>
      <c r="I82" s="4">
        <v>-40000000</v>
      </c>
      <c r="J82" s="4">
        <v>-40000000</v>
      </c>
      <c r="K82" s="4">
        <v>-40000000</v>
      </c>
      <c r="L82" s="4">
        <v>-40000000</v>
      </c>
      <c r="M82" s="4">
        <v>-40000000</v>
      </c>
      <c r="N82" s="4">
        <v>-40000000</v>
      </c>
      <c r="O82" s="4">
        <v>-40000000</v>
      </c>
      <c r="P82" s="4">
        <v>-40000000</v>
      </c>
      <c r="Q82" s="4">
        <v>-40000000</v>
      </c>
      <c r="R82" s="4">
        <v>-40000000</v>
      </c>
      <c r="S82" s="4">
        <v>-40000000</v>
      </c>
      <c r="T82" s="4">
        <v>-40000000</v>
      </c>
      <c r="U82" s="4">
        <v>-40000000</v>
      </c>
      <c r="V82" s="4">
        <v>-40000000</v>
      </c>
      <c r="W82" s="4">
        <v>-40000000</v>
      </c>
      <c r="X82" s="4">
        <v>-40000000</v>
      </c>
      <c r="Y82" s="4">
        <v>-40000000</v>
      </c>
      <c r="Z82" s="4">
        <v>-40000000</v>
      </c>
      <c r="AA82" s="4">
        <v>-40000000</v>
      </c>
      <c r="AB82" s="4">
        <v>-40000000</v>
      </c>
      <c r="AC82" s="2">
        <v>-40000000</v>
      </c>
      <c r="AD82" s="2">
        <v>-40000000</v>
      </c>
      <c r="AE82" s="2">
        <v>-40000000</v>
      </c>
      <c r="AF82" s="2">
        <v>-40000000</v>
      </c>
      <c r="AG82" s="2">
        <v>-40000000</v>
      </c>
      <c r="AH82" s="2">
        <v>-40000000</v>
      </c>
      <c r="AI82" s="2">
        <v>-40000000</v>
      </c>
      <c r="AJ82" s="2">
        <v>-40000000</v>
      </c>
      <c r="AK82" s="2">
        <v>-40000000</v>
      </c>
      <c r="AL82" s="2">
        <v>-40000000</v>
      </c>
      <c r="AM82" s="2">
        <v>-40000000</v>
      </c>
      <c r="AN82" s="2">
        <v>-40000000</v>
      </c>
      <c r="AO82" s="2">
        <v>-40000000</v>
      </c>
      <c r="AP82" s="2">
        <v>-40000000</v>
      </c>
      <c r="AQ82" s="2">
        <v>-40000000</v>
      </c>
      <c r="AR82" s="2">
        <v>-40000000</v>
      </c>
      <c r="AS82" s="2">
        <v>-40000000</v>
      </c>
      <c r="AT82" s="2">
        <v>-40000000</v>
      </c>
      <c r="AU82" s="2">
        <v>-40000000</v>
      </c>
      <c r="AV82" s="2">
        <v>-40000000</v>
      </c>
      <c r="AW82" s="2">
        <v>-40000000</v>
      </c>
      <c r="AX82" s="2">
        <v>-40000000</v>
      </c>
      <c r="AY82" s="2">
        <v>-40000000</v>
      </c>
      <c r="AZ82" s="2">
        <v>-40000000</v>
      </c>
      <c r="BA82" s="2">
        <v>-40000000</v>
      </c>
      <c r="BB82" s="2">
        <v>-40000000</v>
      </c>
      <c r="BC82" s="2">
        <v>-40000000</v>
      </c>
      <c r="BD82" s="2">
        <v>-40000000</v>
      </c>
      <c r="BE82" s="2">
        <v>-40000000</v>
      </c>
      <c r="BF82" s="2">
        <v>-40000000</v>
      </c>
      <c r="BG82" s="2">
        <v>-40000000</v>
      </c>
      <c r="BH82" s="2">
        <v>-40000000</v>
      </c>
      <c r="BI82" s="2">
        <v>-40000000</v>
      </c>
      <c r="BJ82" s="2">
        <v>-40000000</v>
      </c>
      <c r="BK82" s="2">
        <v>-40000000</v>
      </c>
      <c r="BL82" s="2">
        <v>-40000000</v>
      </c>
      <c r="BM82" s="2">
        <v>-40000000</v>
      </c>
      <c r="BN82" s="2">
        <v>-40000000</v>
      </c>
      <c r="BO82" s="2">
        <v>-40000000</v>
      </c>
      <c r="BP82" s="2">
        <v>-40000000</v>
      </c>
      <c r="BQ82" s="2">
        <v>-40000000</v>
      </c>
      <c r="BR82" s="2">
        <v>-40000000</v>
      </c>
      <c r="BS82" s="2">
        <v>-40000000</v>
      </c>
      <c r="BT82" s="2">
        <v>-40000000</v>
      </c>
      <c r="BU82" s="2">
        <v>-40000000</v>
      </c>
      <c r="BV82" s="2">
        <v>-40000000</v>
      </c>
      <c r="BW82" s="2">
        <v>-40000000</v>
      </c>
      <c r="BX82" s="2">
        <v>-40000000</v>
      </c>
      <c r="BY82" s="2">
        <v>-40000000</v>
      </c>
      <c r="BZ82" s="2">
        <v>-40000000</v>
      </c>
      <c r="CA82" s="2">
        <v>-40000000</v>
      </c>
      <c r="CB82" s="2">
        <v>-40000000</v>
      </c>
      <c r="CC82" s="2">
        <v>-40000000</v>
      </c>
      <c r="CD82" s="2">
        <v>-40000000</v>
      </c>
      <c r="CE82" s="2">
        <v>-40000000</v>
      </c>
      <c r="CF82" s="2">
        <v>-40000000</v>
      </c>
      <c r="CG82" s="2">
        <v>-40000000</v>
      </c>
      <c r="CH82" s="2">
        <v>-40000000</v>
      </c>
      <c r="CI82" s="2">
        <v>-40000000</v>
      </c>
      <c r="CJ82" s="2">
        <v>-40000000</v>
      </c>
      <c r="CK82" s="2">
        <v>-40000000</v>
      </c>
      <c r="CL82" s="4"/>
      <c r="CM82" s="4"/>
    </row>
    <row r="83" spans="1:91" outlineLevel="1" x14ac:dyDescent="0.2">
      <c r="A83" s="13">
        <f t="shared" si="157"/>
        <v>76</v>
      </c>
      <c r="B83" s="13"/>
      <c r="C83" s="114">
        <v>221097</v>
      </c>
      <c r="D83" s="33" t="s">
        <v>243</v>
      </c>
      <c r="E83" s="4">
        <v>-40000000</v>
      </c>
      <c r="F83" s="4">
        <v>-40000000</v>
      </c>
      <c r="G83" s="4">
        <v>-40000000</v>
      </c>
      <c r="H83" s="4">
        <v>-40000000</v>
      </c>
      <c r="I83" s="4">
        <v>-40000000</v>
      </c>
      <c r="J83" s="4">
        <v>-40000000</v>
      </c>
      <c r="K83" s="4">
        <v>-40000000</v>
      </c>
      <c r="L83" s="4">
        <v>-40000000</v>
      </c>
      <c r="M83" s="4">
        <v>-40000000</v>
      </c>
      <c r="N83" s="4">
        <v>-40000000</v>
      </c>
      <c r="O83" s="4">
        <v>-40000000</v>
      </c>
      <c r="P83" s="4">
        <v>-40000000</v>
      </c>
      <c r="Q83" s="4">
        <v>-40000000</v>
      </c>
      <c r="R83" s="4">
        <v>-40000000</v>
      </c>
      <c r="S83" s="4">
        <v>-40000000</v>
      </c>
      <c r="T83" s="4">
        <v>-40000000</v>
      </c>
      <c r="U83" s="4">
        <v>-40000000</v>
      </c>
      <c r="V83" s="4">
        <v>-40000000</v>
      </c>
      <c r="W83" s="4">
        <v>-40000000</v>
      </c>
      <c r="X83" s="4">
        <v>-40000000</v>
      </c>
      <c r="Y83" s="4">
        <v>-40000000</v>
      </c>
      <c r="Z83" s="4">
        <v>-40000000</v>
      </c>
      <c r="AA83" s="4">
        <v>-40000000</v>
      </c>
      <c r="AB83" s="4">
        <v>-40000000</v>
      </c>
      <c r="AC83" s="2">
        <v>-40000000</v>
      </c>
      <c r="AD83" s="2">
        <v>-40000000</v>
      </c>
      <c r="AE83" s="2">
        <v>-40000000</v>
      </c>
      <c r="AF83" s="2">
        <v>-40000000</v>
      </c>
      <c r="AG83" s="2">
        <v>-40000000</v>
      </c>
      <c r="AH83" s="2">
        <v>-40000000</v>
      </c>
      <c r="AI83" s="2">
        <v>-40000000</v>
      </c>
      <c r="AJ83" s="2">
        <v>-40000000</v>
      </c>
      <c r="AK83" s="2">
        <v>-40000000</v>
      </c>
      <c r="AL83" s="2">
        <v>-40000000</v>
      </c>
      <c r="AM83" s="2">
        <v>-40000000</v>
      </c>
      <c r="AN83" s="2">
        <v>-40000000</v>
      </c>
      <c r="AO83" s="2">
        <v>-40000000</v>
      </c>
      <c r="AP83" s="2">
        <v>-40000000</v>
      </c>
      <c r="AQ83" s="2">
        <v>-40000000</v>
      </c>
      <c r="AR83" s="2">
        <v>-40000000</v>
      </c>
      <c r="AS83" s="2">
        <v>-40000000</v>
      </c>
      <c r="AT83" s="2">
        <v>-40000000</v>
      </c>
      <c r="AU83" s="2">
        <v>-40000000</v>
      </c>
      <c r="AV83" s="2">
        <v>-40000000</v>
      </c>
      <c r="AW83" s="2">
        <v>-40000000</v>
      </c>
      <c r="AX83" s="2">
        <v>-40000000</v>
      </c>
      <c r="AY83" s="2">
        <v>-40000000</v>
      </c>
      <c r="AZ83" s="2">
        <v>-40000000</v>
      </c>
      <c r="BA83" s="2">
        <v>-40000000</v>
      </c>
      <c r="BB83" s="2">
        <v>-40000000</v>
      </c>
      <c r="BC83" s="2">
        <v>-40000000</v>
      </c>
      <c r="BD83" s="2">
        <v>-40000000</v>
      </c>
      <c r="BE83" s="2">
        <v>-40000000</v>
      </c>
      <c r="BF83" s="2">
        <v>-40000000</v>
      </c>
      <c r="BG83" s="2">
        <v>-40000000</v>
      </c>
      <c r="BH83" s="2">
        <v>-40000000</v>
      </c>
      <c r="BI83" s="2">
        <v>-40000000</v>
      </c>
      <c r="BJ83" s="2">
        <v>-40000000</v>
      </c>
      <c r="BK83" s="2">
        <v>-40000000</v>
      </c>
      <c r="BL83" s="2">
        <v>-40000000</v>
      </c>
      <c r="BM83" s="2">
        <v>-40000000</v>
      </c>
      <c r="BN83" s="2">
        <v>-40000000</v>
      </c>
      <c r="BO83" s="2">
        <v>-40000000</v>
      </c>
      <c r="BP83" s="2">
        <v>-40000000</v>
      </c>
      <c r="BQ83" s="2">
        <v>-40000000</v>
      </c>
      <c r="BR83" s="2">
        <v>-40000000</v>
      </c>
      <c r="BS83" s="2">
        <v>-40000000</v>
      </c>
      <c r="BT83" s="2">
        <v>-40000000</v>
      </c>
      <c r="BU83" s="2">
        <v>-40000000</v>
      </c>
      <c r="BV83" s="2">
        <v>-40000000</v>
      </c>
      <c r="BW83" s="2">
        <v>-40000000</v>
      </c>
      <c r="BX83" s="2">
        <v>-40000000</v>
      </c>
      <c r="BY83" s="2">
        <v>-40000000</v>
      </c>
      <c r="BZ83" s="2">
        <v>-40000000</v>
      </c>
      <c r="CA83" s="2">
        <v>-40000000</v>
      </c>
      <c r="CB83" s="2">
        <v>-40000000</v>
      </c>
      <c r="CC83" s="2">
        <v>-40000000</v>
      </c>
      <c r="CD83" s="2">
        <v>-40000000</v>
      </c>
      <c r="CE83" s="2">
        <v>-40000000</v>
      </c>
      <c r="CF83" s="2">
        <v>-40000000</v>
      </c>
      <c r="CG83" s="2">
        <v>-40000000</v>
      </c>
      <c r="CH83" s="2">
        <v>-40000000</v>
      </c>
      <c r="CI83" s="2">
        <v>-40000000</v>
      </c>
      <c r="CJ83" s="2">
        <v>-40000000</v>
      </c>
      <c r="CK83" s="2">
        <v>-40000000</v>
      </c>
      <c r="CL83" s="4"/>
      <c r="CM83" s="4"/>
    </row>
    <row r="84" spans="1:91" outlineLevel="1" x14ac:dyDescent="0.2">
      <c r="A84" s="13">
        <f t="shared" si="157"/>
        <v>77</v>
      </c>
      <c r="B84" s="13"/>
      <c r="C84" s="114">
        <v>221099</v>
      </c>
      <c r="D84" s="33" t="s">
        <v>244</v>
      </c>
      <c r="E84" s="4">
        <v>-40000000</v>
      </c>
      <c r="F84" s="4">
        <v>-40000000</v>
      </c>
      <c r="G84" s="4">
        <v>-40000000</v>
      </c>
      <c r="H84" s="4">
        <v>-40000000</v>
      </c>
      <c r="I84" s="4">
        <v>-40000000</v>
      </c>
      <c r="J84" s="4">
        <v>-40000000</v>
      </c>
      <c r="K84" s="4">
        <v>-40000000</v>
      </c>
      <c r="L84" s="4">
        <v>-40000000</v>
      </c>
      <c r="M84" s="4">
        <v>-40000000</v>
      </c>
      <c r="N84" s="4">
        <v>-40000000</v>
      </c>
      <c r="O84" s="4">
        <v>-40000000</v>
      </c>
      <c r="P84" s="4">
        <v>-40000000</v>
      </c>
      <c r="Q84" s="4">
        <v>-40000000</v>
      </c>
      <c r="R84" s="4">
        <v>-40000000</v>
      </c>
      <c r="S84" s="4">
        <v>-40000000</v>
      </c>
      <c r="T84" s="4">
        <v>-40000000</v>
      </c>
      <c r="U84" s="4">
        <v>-40000000</v>
      </c>
      <c r="V84" s="4">
        <v>-40000000</v>
      </c>
      <c r="W84" s="4">
        <v>-40000000</v>
      </c>
      <c r="X84" s="4">
        <v>-40000000</v>
      </c>
      <c r="Y84" s="4">
        <v>-40000000</v>
      </c>
      <c r="Z84" s="4">
        <v>-40000000</v>
      </c>
      <c r="AA84" s="4">
        <v>-40000000</v>
      </c>
      <c r="AB84" s="4">
        <v>-40000000</v>
      </c>
      <c r="AC84" s="2">
        <v>-40000000</v>
      </c>
      <c r="AD84" s="2">
        <v>-40000000</v>
      </c>
      <c r="AE84" s="2">
        <v>-40000000</v>
      </c>
      <c r="AF84" s="2">
        <v>-40000000</v>
      </c>
      <c r="AG84" s="2">
        <v>-40000000</v>
      </c>
      <c r="AH84" s="2">
        <v>-40000000</v>
      </c>
      <c r="AI84" s="2">
        <v>-40000000</v>
      </c>
      <c r="AJ84" s="2">
        <v>-40000000</v>
      </c>
      <c r="AK84" s="2">
        <v>-40000000</v>
      </c>
      <c r="AL84" s="2">
        <v>-40000000</v>
      </c>
      <c r="AM84" s="2">
        <v>-40000000</v>
      </c>
      <c r="AN84" s="2">
        <v>-40000000</v>
      </c>
      <c r="AO84" s="2">
        <v>-40000000</v>
      </c>
      <c r="AP84" s="2">
        <v>-40000000</v>
      </c>
      <c r="AQ84" s="2">
        <v>-40000000</v>
      </c>
      <c r="AR84" s="2">
        <v>-40000000</v>
      </c>
      <c r="AS84" s="2">
        <v>-40000000</v>
      </c>
      <c r="AT84" s="2">
        <v>-40000000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>
        <v>0</v>
      </c>
      <c r="BG84" s="2">
        <v>0</v>
      </c>
      <c r="BH84" s="2">
        <v>0</v>
      </c>
      <c r="BI84" s="2">
        <v>0</v>
      </c>
      <c r="BJ84" s="2">
        <v>0</v>
      </c>
      <c r="BK84" s="2">
        <v>0</v>
      </c>
      <c r="BL84" s="2">
        <v>0</v>
      </c>
      <c r="BM84" s="2">
        <v>0</v>
      </c>
      <c r="BN84" s="2">
        <v>0</v>
      </c>
      <c r="BO84" s="2">
        <v>0</v>
      </c>
      <c r="BP84" s="2">
        <v>0</v>
      </c>
      <c r="BQ84" s="2">
        <v>0</v>
      </c>
      <c r="BR84" s="2">
        <v>0</v>
      </c>
      <c r="BS84" s="2">
        <v>0</v>
      </c>
      <c r="BT84" s="2">
        <v>0</v>
      </c>
      <c r="BU84" s="2">
        <v>0</v>
      </c>
      <c r="BV84" s="2">
        <v>0</v>
      </c>
      <c r="BW84" s="2">
        <v>0</v>
      </c>
      <c r="BX84" s="2">
        <v>0</v>
      </c>
      <c r="BY84" s="2">
        <v>0</v>
      </c>
      <c r="BZ84" s="2">
        <v>0</v>
      </c>
      <c r="CA84" s="2">
        <v>0</v>
      </c>
      <c r="CB84" s="2">
        <v>0</v>
      </c>
      <c r="CC84" s="2">
        <v>0</v>
      </c>
      <c r="CD84" s="2">
        <v>0</v>
      </c>
      <c r="CE84" s="2">
        <v>0</v>
      </c>
      <c r="CF84" s="2">
        <v>0</v>
      </c>
      <c r="CG84" s="2">
        <v>0</v>
      </c>
      <c r="CH84" s="2">
        <v>0</v>
      </c>
      <c r="CI84" s="2">
        <v>0</v>
      </c>
      <c r="CJ84" s="2">
        <v>0</v>
      </c>
      <c r="CK84" s="2">
        <v>0</v>
      </c>
      <c r="CL84" s="4"/>
      <c r="CM84" s="4"/>
    </row>
    <row r="85" spans="1:91" outlineLevel="1" x14ac:dyDescent="0.2">
      <c r="A85" s="13">
        <f t="shared" si="157"/>
        <v>78</v>
      </c>
      <c r="B85" s="13"/>
      <c r="C85" s="114">
        <v>221100</v>
      </c>
      <c r="D85" s="33" t="s">
        <v>245</v>
      </c>
      <c r="E85" s="4">
        <v>-10000000</v>
      </c>
      <c r="F85" s="4">
        <v>-10000000</v>
      </c>
      <c r="G85" s="4">
        <v>-10000000</v>
      </c>
      <c r="H85" s="4">
        <v>-10000000</v>
      </c>
      <c r="I85" s="4">
        <v>-10000000</v>
      </c>
      <c r="J85" s="4">
        <v>-10000000</v>
      </c>
      <c r="K85" s="4">
        <v>-10000000</v>
      </c>
      <c r="L85" s="4">
        <v>-10000000</v>
      </c>
      <c r="M85" s="4">
        <v>-10000000</v>
      </c>
      <c r="N85" s="4">
        <v>-10000000</v>
      </c>
      <c r="O85" s="4">
        <v>-10000000</v>
      </c>
      <c r="P85" s="4">
        <v>-10000000</v>
      </c>
      <c r="Q85" s="4">
        <v>-10000000</v>
      </c>
      <c r="R85" s="4">
        <v>-10000000</v>
      </c>
      <c r="S85" s="4">
        <v>-10000000</v>
      </c>
      <c r="T85" s="4">
        <v>-10000000</v>
      </c>
      <c r="U85" s="4">
        <v>-10000000</v>
      </c>
      <c r="V85" s="4">
        <v>-10000000</v>
      </c>
      <c r="W85" s="4">
        <v>-10000000</v>
      </c>
      <c r="X85" s="4">
        <v>-10000000</v>
      </c>
      <c r="Y85" s="4">
        <v>-10000000</v>
      </c>
      <c r="Z85" s="4">
        <v>-10000000</v>
      </c>
      <c r="AA85" s="4">
        <v>-10000000</v>
      </c>
      <c r="AB85" s="4">
        <v>-10000000</v>
      </c>
      <c r="AC85" s="2">
        <v>-10000000</v>
      </c>
      <c r="AD85" s="2">
        <v>-10000000</v>
      </c>
      <c r="AE85" s="2">
        <v>-10000000</v>
      </c>
      <c r="AF85" s="2">
        <v>-10000000</v>
      </c>
      <c r="AG85" s="2">
        <v>-10000000</v>
      </c>
      <c r="AH85" s="2">
        <v>-10000000</v>
      </c>
      <c r="AI85" s="2">
        <v>-10000000</v>
      </c>
      <c r="AJ85" s="2">
        <v>-10000000</v>
      </c>
      <c r="AK85" s="2">
        <v>-10000000</v>
      </c>
      <c r="AL85" s="2">
        <v>-10000000</v>
      </c>
      <c r="AM85" s="2">
        <v>-10000000</v>
      </c>
      <c r="AN85" s="2">
        <v>-10000000</v>
      </c>
      <c r="AO85" s="2">
        <v>-10000000</v>
      </c>
      <c r="AP85" s="2">
        <v>-10000000</v>
      </c>
      <c r="AQ85" s="2">
        <v>-10000000</v>
      </c>
      <c r="AR85" s="2">
        <v>-10000000</v>
      </c>
      <c r="AS85" s="2">
        <v>-10000000</v>
      </c>
      <c r="AT85" s="2">
        <v>-10000000</v>
      </c>
      <c r="AU85" s="2">
        <v>-10000000</v>
      </c>
      <c r="AV85" s="2">
        <v>-10000000</v>
      </c>
      <c r="AW85" s="2">
        <v>-10000000</v>
      </c>
      <c r="AX85" s="2">
        <v>-10000000</v>
      </c>
      <c r="AY85" s="2">
        <v>-10000000</v>
      </c>
      <c r="AZ85" s="2">
        <v>-10000000</v>
      </c>
      <c r="BA85" s="2">
        <v>-10000000</v>
      </c>
      <c r="BB85" s="2">
        <v>-10000000</v>
      </c>
      <c r="BC85" s="2">
        <v>-10000000</v>
      </c>
      <c r="BD85" s="2">
        <v>-10000000</v>
      </c>
      <c r="BE85" s="2">
        <v>-10000000</v>
      </c>
      <c r="BF85" s="2">
        <v>-10000000</v>
      </c>
      <c r="BG85" s="2">
        <v>-10000000</v>
      </c>
      <c r="BH85" s="2">
        <v>-10000000</v>
      </c>
      <c r="BI85" s="2">
        <v>-10000000</v>
      </c>
      <c r="BJ85" s="2">
        <v>-10000000</v>
      </c>
      <c r="BK85" s="2">
        <v>-10000000</v>
      </c>
      <c r="BL85" s="2">
        <v>-10000000</v>
      </c>
      <c r="BM85" s="2">
        <v>-10000000</v>
      </c>
      <c r="BN85" s="2">
        <v>-10000000</v>
      </c>
      <c r="BO85" s="2">
        <v>-10000000</v>
      </c>
      <c r="BP85" s="2">
        <v>-10000000</v>
      </c>
      <c r="BQ85" s="2">
        <v>-10000000</v>
      </c>
      <c r="BR85" s="2">
        <v>-10000000</v>
      </c>
      <c r="BS85" s="2">
        <v>-10000000</v>
      </c>
      <c r="BT85" s="2">
        <v>-10000000</v>
      </c>
      <c r="BU85" s="2">
        <v>-10000000</v>
      </c>
      <c r="BV85" s="2">
        <v>-10000000</v>
      </c>
      <c r="BW85" s="2">
        <v>-10000000</v>
      </c>
      <c r="BX85" s="2">
        <v>-10000000</v>
      </c>
      <c r="BY85" s="2">
        <v>-10000000</v>
      </c>
      <c r="BZ85" s="2">
        <v>-10000000</v>
      </c>
      <c r="CA85" s="2">
        <v>-10000000</v>
      </c>
      <c r="CB85" s="2">
        <v>-10000000</v>
      </c>
      <c r="CC85" s="2">
        <v>-10000000</v>
      </c>
      <c r="CD85" s="2">
        <v>-10000000</v>
      </c>
      <c r="CE85" s="2">
        <v>-10000000</v>
      </c>
      <c r="CF85" s="2">
        <v>-10000000</v>
      </c>
      <c r="CG85" s="2">
        <v>-10000000</v>
      </c>
      <c r="CH85" s="2">
        <v>-10000000</v>
      </c>
      <c r="CI85" s="2">
        <v>-10000000</v>
      </c>
      <c r="CJ85" s="2">
        <v>-10000000</v>
      </c>
      <c r="CK85" s="2">
        <v>-10000000</v>
      </c>
      <c r="CL85" s="4"/>
      <c r="CM85" s="4"/>
    </row>
    <row r="86" spans="1:91" outlineLevel="1" x14ac:dyDescent="0.2">
      <c r="A86" s="13">
        <f t="shared" si="157"/>
        <v>79</v>
      </c>
      <c r="B86" s="13"/>
      <c r="C86" s="114">
        <v>221101</v>
      </c>
      <c r="D86" s="33" t="s">
        <v>246</v>
      </c>
      <c r="E86" s="4">
        <v>-25000000</v>
      </c>
      <c r="F86" s="4">
        <v>-25000000</v>
      </c>
      <c r="G86" s="4">
        <v>-25000000</v>
      </c>
      <c r="H86" s="4">
        <v>-25000000</v>
      </c>
      <c r="I86" s="4">
        <v>-25000000</v>
      </c>
      <c r="J86" s="4">
        <v>-25000000</v>
      </c>
      <c r="K86" s="4">
        <v>-25000000</v>
      </c>
      <c r="L86" s="4">
        <v>-25000000</v>
      </c>
      <c r="M86" s="4">
        <v>-25000000</v>
      </c>
      <c r="N86" s="4">
        <v>-25000000</v>
      </c>
      <c r="O86" s="4">
        <v>-25000000</v>
      </c>
      <c r="P86" s="4">
        <v>-25000000</v>
      </c>
      <c r="Q86" s="4">
        <v>-25000000</v>
      </c>
      <c r="R86" s="4">
        <v>-25000000</v>
      </c>
      <c r="S86" s="4">
        <v>-25000000</v>
      </c>
      <c r="T86" s="4">
        <v>-25000000</v>
      </c>
      <c r="U86" s="4">
        <v>-25000000</v>
      </c>
      <c r="V86" s="4">
        <v>-25000000</v>
      </c>
      <c r="W86" s="4">
        <v>-25000000</v>
      </c>
      <c r="X86" s="4">
        <v>-25000000</v>
      </c>
      <c r="Y86" s="4">
        <v>-25000000</v>
      </c>
      <c r="Z86" s="4">
        <v>-25000000</v>
      </c>
      <c r="AA86" s="4">
        <v>-25000000</v>
      </c>
      <c r="AB86" s="4">
        <v>-25000000</v>
      </c>
      <c r="AC86" s="2">
        <v>-25000000</v>
      </c>
      <c r="AD86" s="2">
        <v>-25000000</v>
      </c>
      <c r="AE86" s="2">
        <v>-25000000</v>
      </c>
      <c r="AF86" s="2">
        <v>-25000000</v>
      </c>
      <c r="AG86" s="2">
        <v>-25000000</v>
      </c>
      <c r="AH86" s="2">
        <v>-25000000</v>
      </c>
      <c r="AI86" s="2">
        <v>-25000000</v>
      </c>
      <c r="AJ86" s="2">
        <v>-25000000</v>
      </c>
      <c r="AK86" s="2">
        <v>-25000000</v>
      </c>
      <c r="AL86" s="2">
        <v>-25000000</v>
      </c>
      <c r="AM86" s="2">
        <v>-25000000</v>
      </c>
      <c r="AN86" s="2">
        <v>-25000000</v>
      </c>
      <c r="AO86" s="2">
        <v>-25000000</v>
      </c>
      <c r="AP86" s="2">
        <v>-25000000</v>
      </c>
      <c r="AQ86" s="2">
        <v>-25000000</v>
      </c>
      <c r="AR86" s="2">
        <v>-25000000</v>
      </c>
      <c r="AS86" s="2">
        <v>-25000000</v>
      </c>
      <c r="AT86" s="2">
        <v>-25000000</v>
      </c>
      <c r="AU86" s="2">
        <v>-25000000</v>
      </c>
      <c r="AV86" s="2">
        <v>-25000000</v>
      </c>
      <c r="AW86" s="2">
        <v>-25000000</v>
      </c>
      <c r="AX86" s="2">
        <v>-25000000</v>
      </c>
      <c r="AY86" s="2">
        <v>-25000000</v>
      </c>
      <c r="AZ86" s="2">
        <v>-25000000</v>
      </c>
      <c r="BA86" s="2">
        <v>-25000000</v>
      </c>
      <c r="BB86" s="2">
        <v>-25000000</v>
      </c>
      <c r="BC86" s="2">
        <v>-25000000</v>
      </c>
      <c r="BD86" s="2">
        <v>-25000000</v>
      </c>
      <c r="BE86" s="2">
        <v>-25000000</v>
      </c>
      <c r="BF86" s="2">
        <v>-25000000</v>
      </c>
      <c r="BG86" s="2">
        <v>-25000000</v>
      </c>
      <c r="BH86" s="2">
        <v>-25000000</v>
      </c>
      <c r="BI86" s="2">
        <v>-25000000</v>
      </c>
      <c r="BJ86" s="2">
        <v>-25000000</v>
      </c>
      <c r="BK86" s="2">
        <v>-25000000</v>
      </c>
      <c r="BL86" s="2">
        <v>-25000000</v>
      </c>
      <c r="BM86" s="2">
        <v>0</v>
      </c>
      <c r="BN86" s="2">
        <v>0</v>
      </c>
      <c r="BO86" s="2">
        <v>0</v>
      </c>
      <c r="BP86" s="2">
        <v>0</v>
      </c>
      <c r="BQ86" s="2">
        <v>0</v>
      </c>
      <c r="BR86" s="2">
        <v>0</v>
      </c>
      <c r="BS86" s="2">
        <v>0</v>
      </c>
      <c r="BT86" s="2">
        <v>0</v>
      </c>
      <c r="BU86" s="2">
        <v>0</v>
      </c>
      <c r="BV86" s="2">
        <v>0</v>
      </c>
      <c r="BW86" s="2">
        <v>0</v>
      </c>
      <c r="BX86" s="2">
        <v>0</v>
      </c>
      <c r="BY86" s="2">
        <v>0</v>
      </c>
      <c r="BZ86" s="2">
        <v>0</v>
      </c>
      <c r="CA86" s="2">
        <v>0</v>
      </c>
      <c r="CB86" s="2">
        <v>0</v>
      </c>
      <c r="CC86" s="2">
        <v>0</v>
      </c>
      <c r="CD86" s="2">
        <v>0</v>
      </c>
      <c r="CE86" s="2">
        <v>0</v>
      </c>
      <c r="CF86" s="2">
        <v>0</v>
      </c>
      <c r="CG86" s="2">
        <v>0</v>
      </c>
      <c r="CH86" s="2">
        <v>0</v>
      </c>
      <c r="CI86" s="2">
        <v>0</v>
      </c>
      <c r="CJ86" s="2">
        <v>0</v>
      </c>
      <c r="CK86" s="2">
        <v>0</v>
      </c>
      <c r="CL86" s="4"/>
      <c r="CM86" s="4"/>
    </row>
    <row r="87" spans="1:91" outlineLevel="1" x14ac:dyDescent="0.2">
      <c r="A87" s="13">
        <f t="shared" si="157"/>
        <v>80</v>
      </c>
      <c r="B87" s="13"/>
      <c r="C87" s="114">
        <v>221102</v>
      </c>
      <c r="D87" s="33" t="s">
        <v>247</v>
      </c>
      <c r="E87" s="4">
        <v>-75000000</v>
      </c>
      <c r="F87" s="4">
        <v>-75000000</v>
      </c>
      <c r="G87" s="4">
        <v>-75000000</v>
      </c>
      <c r="H87" s="4">
        <v>-75000000</v>
      </c>
      <c r="I87" s="4">
        <v>-75000000</v>
      </c>
      <c r="J87" s="4">
        <v>-75000000</v>
      </c>
      <c r="K87" s="4">
        <v>-75000000</v>
      </c>
      <c r="L87" s="4">
        <v>-75000000</v>
      </c>
      <c r="M87" s="4">
        <v>-75000000</v>
      </c>
      <c r="N87" s="4">
        <v>-75000000</v>
      </c>
      <c r="O87" s="4">
        <v>-75000000</v>
      </c>
      <c r="P87" s="4">
        <v>-75000000</v>
      </c>
      <c r="Q87" s="4">
        <v>-75000000</v>
      </c>
      <c r="R87" s="4">
        <v>-75000000</v>
      </c>
      <c r="S87" s="4">
        <v>-75000000</v>
      </c>
      <c r="T87" s="4">
        <v>-75000000</v>
      </c>
      <c r="U87" s="4">
        <v>-75000000</v>
      </c>
      <c r="V87" s="4">
        <v>-75000000</v>
      </c>
      <c r="W87" s="4">
        <v>-75000000</v>
      </c>
      <c r="X87" s="4">
        <v>-75000000</v>
      </c>
      <c r="Y87" s="4">
        <v>-75000000</v>
      </c>
      <c r="Z87" s="4">
        <v>-75000000</v>
      </c>
      <c r="AA87" s="4">
        <v>-75000000</v>
      </c>
      <c r="AB87" s="4">
        <v>-75000000</v>
      </c>
      <c r="AC87" s="2">
        <v>-75000000</v>
      </c>
      <c r="AD87" s="2">
        <v>-75000000</v>
      </c>
      <c r="AE87" s="2">
        <v>-75000000</v>
      </c>
      <c r="AF87" s="2">
        <v>-75000000</v>
      </c>
      <c r="AG87" s="2">
        <v>-75000000</v>
      </c>
      <c r="AH87" s="2">
        <v>-75000000</v>
      </c>
      <c r="AI87" s="2">
        <v>-75000000</v>
      </c>
      <c r="AJ87" s="2">
        <v>-75000000</v>
      </c>
      <c r="AK87" s="2">
        <v>-75000000</v>
      </c>
      <c r="AL87" s="2">
        <v>-75000000</v>
      </c>
      <c r="AM87" s="2">
        <v>-75000000</v>
      </c>
      <c r="AN87" s="2">
        <v>-75000000</v>
      </c>
      <c r="AO87" s="2">
        <v>-75000000</v>
      </c>
      <c r="AP87" s="2">
        <v>-75000000</v>
      </c>
      <c r="AQ87" s="2">
        <v>-75000000</v>
      </c>
      <c r="AR87" s="2">
        <v>-75000000</v>
      </c>
      <c r="AS87" s="2">
        <v>-75000000</v>
      </c>
      <c r="AT87" s="2">
        <v>-75000000</v>
      </c>
      <c r="AU87" s="2">
        <v>-75000000</v>
      </c>
      <c r="AV87" s="2">
        <v>-75000000</v>
      </c>
      <c r="AW87" s="2">
        <v>-75000000</v>
      </c>
      <c r="AX87" s="2">
        <v>-75000000</v>
      </c>
      <c r="AY87" s="2">
        <v>-75000000</v>
      </c>
      <c r="AZ87" s="2">
        <v>-75000000</v>
      </c>
      <c r="BA87" s="2">
        <v>-75000000</v>
      </c>
      <c r="BB87" s="2">
        <v>-75000000</v>
      </c>
      <c r="BC87" s="2">
        <v>-75000000</v>
      </c>
      <c r="BD87" s="2">
        <v>-75000000</v>
      </c>
      <c r="BE87" s="2">
        <v>-75000000</v>
      </c>
      <c r="BF87" s="2">
        <v>-75000000</v>
      </c>
      <c r="BG87" s="2">
        <v>-75000000</v>
      </c>
      <c r="BH87" s="2">
        <v>-75000000</v>
      </c>
      <c r="BI87" s="2">
        <v>-75000000</v>
      </c>
      <c r="BJ87" s="2">
        <v>-75000000</v>
      </c>
      <c r="BK87" s="2">
        <v>-75000000</v>
      </c>
      <c r="BL87" s="2">
        <v>-75000000</v>
      </c>
      <c r="BM87" s="2">
        <v>-75000000</v>
      </c>
      <c r="BN87" s="2">
        <v>-75000000</v>
      </c>
      <c r="BO87" s="2">
        <v>-75000000</v>
      </c>
      <c r="BP87" s="2">
        <v>-75000000</v>
      </c>
      <c r="BQ87" s="2">
        <v>-75000000</v>
      </c>
      <c r="BR87" s="2">
        <v>-75000000</v>
      </c>
      <c r="BS87" s="2">
        <v>-75000000</v>
      </c>
      <c r="BT87" s="2">
        <v>-75000000</v>
      </c>
      <c r="BU87" s="2">
        <v>-75000000</v>
      </c>
      <c r="BV87" s="2">
        <v>-75000000</v>
      </c>
      <c r="BW87" s="2">
        <v>-75000000</v>
      </c>
      <c r="BX87" s="2">
        <v>-75000000</v>
      </c>
      <c r="BY87" s="2">
        <v>-75000000</v>
      </c>
      <c r="BZ87" s="2">
        <v>-75000000</v>
      </c>
      <c r="CA87" s="2">
        <v>-75000000</v>
      </c>
      <c r="CB87" s="2">
        <v>-75000000</v>
      </c>
      <c r="CC87" s="2">
        <v>-75000000</v>
      </c>
      <c r="CD87" s="2">
        <v>-75000000</v>
      </c>
      <c r="CE87" s="2">
        <v>-75000000</v>
      </c>
      <c r="CF87" s="2">
        <v>-75000000</v>
      </c>
      <c r="CG87" s="2">
        <v>-75000000</v>
      </c>
      <c r="CH87" s="2">
        <v>-75000000</v>
      </c>
      <c r="CI87" s="2">
        <v>-75000000</v>
      </c>
      <c r="CJ87" s="2">
        <v>-75000000</v>
      </c>
      <c r="CK87" s="2">
        <v>-75000000</v>
      </c>
      <c r="CL87" s="4"/>
      <c r="CM87" s="4"/>
    </row>
    <row r="88" spans="1:91" outlineLevel="1" x14ac:dyDescent="0.2">
      <c r="A88" s="13">
        <f t="shared" si="157"/>
        <v>81</v>
      </c>
      <c r="B88" s="13"/>
      <c r="C88" s="114">
        <v>221104</v>
      </c>
      <c r="D88" s="33" t="s">
        <v>248</v>
      </c>
      <c r="E88" s="4">
        <v>-50000000</v>
      </c>
      <c r="F88" s="4">
        <v>-50000000</v>
      </c>
      <c r="G88" s="4">
        <v>-50000000</v>
      </c>
      <c r="H88" s="4">
        <v>-50000000</v>
      </c>
      <c r="I88" s="4">
        <v>-50000000</v>
      </c>
      <c r="J88" s="4">
        <v>-50000000</v>
      </c>
      <c r="K88" s="4">
        <v>-50000000</v>
      </c>
      <c r="L88" s="4">
        <v>-50000000</v>
      </c>
      <c r="M88" s="4">
        <v>-50000000</v>
      </c>
      <c r="N88" s="4">
        <v>-50000000</v>
      </c>
      <c r="O88" s="4">
        <v>-50000000</v>
      </c>
      <c r="P88" s="4">
        <v>-50000000</v>
      </c>
      <c r="Q88" s="4">
        <v>-50000000</v>
      </c>
      <c r="R88" s="4">
        <v>-50000000</v>
      </c>
      <c r="S88" s="4">
        <v>-50000000</v>
      </c>
      <c r="T88" s="4">
        <v>-50000000</v>
      </c>
      <c r="U88" s="4">
        <v>-50000000</v>
      </c>
      <c r="V88" s="4">
        <v>-50000000</v>
      </c>
      <c r="W88" s="4">
        <v>-50000000</v>
      </c>
      <c r="X88" s="4">
        <v>-50000000</v>
      </c>
      <c r="Y88" s="4">
        <v>-50000000</v>
      </c>
      <c r="Z88" s="4">
        <v>-50000000</v>
      </c>
      <c r="AA88" s="4">
        <v>-50000000</v>
      </c>
      <c r="AB88" s="4">
        <v>-50000000</v>
      </c>
      <c r="AC88" s="2">
        <v>-50000000</v>
      </c>
      <c r="AD88" s="2">
        <v>-50000000</v>
      </c>
      <c r="AE88" s="2">
        <v>-50000000</v>
      </c>
      <c r="AF88" s="2">
        <v>-50000000</v>
      </c>
      <c r="AG88" s="2">
        <v>-50000000</v>
      </c>
      <c r="AH88" s="2">
        <v>-50000000</v>
      </c>
      <c r="AI88" s="2">
        <v>-50000000</v>
      </c>
      <c r="AJ88" s="2">
        <v>-50000000</v>
      </c>
      <c r="AK88" s="2">
        <v>-50000000</v>
      </c>
      <c r="AL88" s="2">
        <v>-50000000</v>
      </c>
      <c r="AM88" s="2">
        <v>-50000000</v>
      </c>
      <c r="AN88" s="2">
        <v>-50000000</v>
      </c>
      <c r="AO88" s="2">
        <v>-50000000</v>
      </c>
      <c r="AP88" s="2">
        <v>-50000000</v>
      </c>
      <c r="AQ88" s="2">
        <v>-50000000</v>
      </c>
      <c r="AR88" s="2">
        <v>-50000000</v>
      </c>
      <c r="AS88" s="2">
        <v>-50000000</v>
      </c>
      <c r="AT88" s="2">
        <v>-50000000</v>
      </c>
      <c r="AU88" s="2">
        <v>-50000000</v>
      </c>
      <c r="AV88" s="2">
        <v>-50000000</v>
      </c>
      <c r="AW88" s="2">
        <v>-50000000</v>
      </c>
      <c r="AX88" s="2">
        <v>-50000000</v>
      </c>
      <c r="AY88" s="2">
        <v>-50000000</v>
      </c>
      <c r="AZ88" s="2">
        <v>-50000000</v>
      </c>
      <c r="BA88" s="2">
        <v>-50000000</v>
      </c>
      <c r="BB88" s="2">
        <v>-50000000</v>
      </c>
      <c r="BC88" s="2">
        <v>-50000000</v>
      </c>
      <c r="BD88" s="2">
        <v>-50000000</v>
      </c>
      <c r="BE88" s="2">
        <v>-50000000</v>
      </c>
      <c r="BF88" s="2">
        <v>-50000000</v>
      </c>
      <c r="BG88" s="2">
        <v>-50000000</v>
      </c>
      <c r="BH88" s="2">
        <v>-50000000</v>
      </c>
      <c r="BI88" s="2">
        <v>-50000000</v>
      </c>
      <c r="BJ88" s="2">
        <v>-50000000</v>
      </c>
      <c r="BK88" s="2">
        <v>-50000000</v>
      </c>
      <c r="BL88" s="2">
        <v>-50000000</v>
      </c>
      <c r="BM88" s="2">
        <v>-50000000</v>
      </c>
      <c r="BN88" s="2">
        <v>-50000000</v>
      </c>
      <c r="BO88" s="2">
        <v>-50000000</v>
      </c>
      <c r="BP88" s="2">
        <v>-50000000</v>
      </c>
      <c r="BQ88" s="2">
        <v>-50000000</v>
      </c>
      <c r="BR88" s="2">
        <v>-50000000</v>
      </c>
      <c r="BS88" s="2">
        <v>-50000000</v>
      </c>
      <c r="BT88" s="2">
        <v>-50000000</v>
      </c>
      <c r="BU88" s="2">
        <v>-50000000</v>
      </c>
      <c r="BV88" s="2">
        <v>-50000000</v>
      </c>
      <c r="BW88" s="2">
        <v>-50000000</v>
      </c>
      <c r="BX88" s="2">
        <v>-50000000</v>
      </c>
      <c r="BY88" s="2">
        <v>-50000000</v>
      </c>
      <c r="BZ88" s="2">
        <v>-50000000</v>
      </c>
      <c r="CA88" s="2">
        <v>-50000000</v>
      </c>
      <c r="CB88" s="2">
        <v>-50000000</v>
      </c>
      <c r="CC88" s="2">
        <v>-50000000</v>
      </c>
      <c r="CD88" s="2">
        <v>-50000000</v>
      </c>
      <c r="CE88" s="2">
        <v>-50000000</v>
      </c>
      <c r="CF88" s="2">
        <v>-50000000</v>
      </c>
      <c r="CG88" s="2">
        <v>-50000000</v>
      </c>
      <c r="CH88" s="2">
        <v>-50000000</v>
      </c>
      <c r="CI88" s="2">
        <v>-50000000</v>
      </c>
      <c r="CJ88" s="2">
        <v>-50000000</v>
      </c>
      <c r="CK88" s="2">
        <v>-50000000</v>
      </c>
      <c r="CL88" s="4"/>
      <c r="CM88" s="4"/>
    </row>
    <row r="89" spans="1:91" outlineLevel="1" x14ac:dyDescent="0.2">
      <c r="A89" s="13">
        <f t="shared" si="157"/>
        <v>82</v>
      </c>
      <c r="B89" s="13"/>
      <c r="C89" s="114">
        <v>221105</v>
      </c>
      <c r="D89" t="s">
        <v>1296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-50000000</v>
      </c>
      <c r="P89" s="4">
        <v>-50000000</v>
      </c>
      <c r="Q89" s="4">
        <v>-50000000</v>
      </c>
      <c r="R89" s="4">
        <v>-50000000</v>
      </c>
      <c r="S89" s="4">
        <v>-50000000</v>
      </c>
      <c r="T89" s="4">
        <v>-50000000</v>
      </c>
      <c r="U89" s="4">
        <v>-50000000</v>
      </c>
      <c r="V89" s="4">
        <v>-50000000</v>
      </c>
      <c r="W89" s="4">
        <v>-50000000</v>
      </c>
      <c r="X89" s="4">
        <v>-50000000</v>
      </c>
      <c r="Y89" s="4">
        <v>-50000000</v>
      </c>
      <c r="Z89" s="4">
        <v>-50000000</v>
      </c>
      <c r="AA89" s="4">
        <v>-50000000</v>
      </c>
      <c r="AB89" s="4">
        <v>-50000000</v>
      </c>
      <c r="AC89" s="2">
        <v>-50000000</v>
      </c>
      <c r="AD89" s="2">
        <v>-50000000</v>
      </c>
      <c r="AE89" s="2">
        <v>-50000000</v>
      </c>
      <c r="AF89" s="2">
        <v>-50000000</v>
      </c>
      <c r="AG89" s="2">
        <v>-50000000</v>
      </c>
      <c r="AH89" s="2">
        <v>-50000000</v>
      </c>
      <c r="AI89" s="2">
        <v>-50000000</v>
      </c>
      <c r="AJ89" s="2">
        <v>-50000000</v>
      </c>
      <c r="AK89" s="2">
        <v>-50000000</v>
      </c>
      <c r="AL89" s="2">
        <v>-50000000</v>
      </c>
      <c r="AM89" s="2">
        <v>-50000000</v>
      </c>
      <c r="AN89" s="2">
        <v>-50000000</v>
      </c>
      <c r="AO89" s="2">
        <v>-50000000</v>
      </c>
      <c r="AP89" s="2">
        <v>-50000000</v>
      </c>
      <c r="AQ89" s="2">
        <v>-50000000</v>
      </c>
      <c r="AR89" s="2">
        <v>-50000000</v>
      </c>
      <c r="AS89" s="2">
        <v>-50000000</v>
      </c>
      <c r="AT89" s="2">
        <v>-50000000</v>
      </c>
      <c r="AU89" s="2">
        <v>-50000000</v>
      </c>
      <c r="AV89" s="2">
        <v>-50000000</v>
      </c>
      <c r="AW89" s="2">
        <v>-50000000</v>
      </c>
      <c r="AX89" s="2">
        <v>-50000000</v>
      </c>
      <c r="AY89" s="2">
        <v>-50000000</v>
      </c>
      <c r="AZ89" s="2">
        <v>-50000000</v>
      </c>
      <c r="BA89" s="2">
        <v>-50000000</v>
      </c>
      <c r="BB89" s="2">
        <v>-50000000</v>
      </c>
      <c r="BC89" s="2">
        <v>-50000000</v>
      </c>
      <c r="BD89" s="2">
        <v>-50000000</v>
      </c>
      <c r="BE89" s="2">
        <v>-50000000</v>
      </c>
      <c r="BF89" s="2">
        <v>-50000000</v>
      </c>
      <c r="BG89" s="2">
        <v>-50000000</v>
      </c>
      <c r="BH89" s="2">
        <v>-50000000</v>
      </c>
      <c r="BI89" s="2">
        <v>-50000000</v>
      </c>
      <c r="BJ89" s="2">
        <v>-50000000</v>
      </c>
      <c r="BK89" s="2">
        <v>-50000000</v>
      </c>
      <c r="BL89" s="2">
        <v>-50000000</v>
      </c>
      <c r="BM89" s="2">
        <v>-50000000</v>
      </c>
      <c r="BN89" s="2">
        <v>-50000000</v>
      </c>
      <c r="BO89" s="2">
        <v>-50000000</v>
      </c>
      <c r="BP89" s="2">
        <v>-50000000</v>
      </c>
      <c r="BQ89" s="2">
        <v>-50000000</v>
      </c>
      <c r="BR89" s="2">
        <v>-50000000</v>
      </c>
      <c r="BS89" s="2">
        <v>-50000000</v>
      </c>
      <c r="BT89" s="2">
        <v>-50000000</v>
      </c>
      <c r="BU89" s="2">
        <v>-50000000</v>
      </c>
      <c r="BV89" s="2">
        <v>-50000000</v>
      </c>
      <c r="BW89" s="2">
        <v>-50000000</v>
      </c>
      <c r="BX89" s="2">
        <v>-50000000</v>
      </c>
      <c r="BY89" s="2">
        <v>-50000000</v>
      </c>
      <c r="BZ89" s="2">
        <v>-50000000</v>
      </c>
      <c r="CA89" s="2">
        <v>-50000000</v>
      </c>
      <c r="CB89" s="2">
        <v>-50000000</v>
      </c>
      <c r="CC89" s="2">
        <v>-50000000</v>
      </c>
      <c r="CD89" s="2">
        <v>-50000000</v>
      </c>
      <c r="CE89" s="2">
        <v>-50000000</v>
      </c>
      <c r="CF89" s="2">
        <v>-50000000</v>
      </c>
      <c r="CG89" s="2">
        <v>-50000000</v>
      </c>
      <c r="CH89" s="2">
        <v>-50000000</v>
      </c>
      <c r="CI89" s="2">
        <v>-50000000</v>
      </c>
      <c r="CJ89" s="2">
        <v>-50000000</v>
      </c>
      <c r="CK89" s="2">
        <v>-50000000</v>
      </c>
      <c r="CL89" s="4"/>
      <c r="CM89" s="4"/>
    </row>
    <row r="90" spans="1:91" outlineLevel="1" x14ac:dyDescent="0.2">
      <c r="A90" s="13">
        <f t="shared" si="157"/>
        <v>83</v>
      </c>
      <c r="B90" s="13"/>
      <c r="C90" s="114">
        <v>221106</v>
      </c>
      <c r="D90" t="s">
        <v>1299</v>
      </c>
      <c r="E90" s="4"/>
      <c r="F90" s="4"/>
      <c r="G90" s="4"/>
      <c r="H90" s="4"/>
      <c r="I90" s="4"/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-50000000</v>
      </c>
      <c r="Z90" s="4">
        <v>-50000000</v>
      </c>
      <c r="AA90" s="4">
        <v>-50000000</v>
      </c>
      <c r="AB90" s="4">
        <v>-50000000</v>
      </c>
      <c r="AC90" s="2">
        <v>-50000000</v>
      </c>
      <c r="AD90" s="2">
        <v>-50000000</v>
      </c>
      <c r="AE90" s="2">
        <v>-50000000</v>
      </c>
      <c r="AF90" s="2">
        <v>-50000000</v>
      </c>
      <c r="AG90" s="2">
        <v>-50000000</v>
      </c>
      <c r="AH90" s="2">
        <v>-50000000</v>
      </c>
      <c r="AI90" s="2">
        <v>-50000000</v>
      </c>
      <c r="AJ90" s="2">
        <v>-50000000</v>
      </c>
      <c r="AK90" s="2">
        <v>-50000000</v>
      </c>
      <c r="AL90" s="2">
        <v>-50000000</v>
      </c>
      <c r="AM90" s="2">
        <v>-50000000</v>
      </c>
      <c r="AN90" s="2">
        <v>-50000000</v>
      </c>
      <c r="AO90" s="2">
        <v>-50000000</v>
      </c>
      <c r="AP90" s="2">
        <v>-50000000</v>
      </c>
      <c r="AQ90" s="2">
        <v>-50000000</v>
      </c>
      <c r="AR90" s="2">
        <v>-50000000</v>
      </c>
      <c r="AS90" s="2">
        <v>-50000000</v>
      </c>
      <c r="AT90" s="2">
        <v>-50000000</v>
      </c>
      <c r="AU90" s="2">
        <v>-50000000</v>
      </c>
      <c r="AV90" s="2">
        <v>-50000000</v>
      </c>
      <c r="AW90" s="2">
        <v>-50000000</v>
      </c>
      <c r="AX90" s="2">
        <v>-50000000</v>
      </c>
      <c r="AY90" s="2">
        <v>-50000000</v>
      </c>
      <c r="AZ90" s="2">
        <v>-50000000</v>
      </c>
      <c r="BA90" s="2">
        <v>-50000000</v>
      </c>
      <c r="BB90" s="2">
        <v>-50000000</v>
      </c>
      <c r="BC90" s="2">
        <v>-50000000</v>
      </c>
      <c r="BD90" s="2">
        <v>-50000000</v>
      </c>
      <c r="BE90" s="2">
        <v>-50000000</v>
      </c>
      <c r="BF90" s="2">
        <v>-50000000</v>
      </c>
      <c r="BG90" s="2">
        <v>-50000000</v>
      </c>
      <c r="BH90" s="2">
        <v>-50000000</v>
      </c>
      <c r="BI90" s="2">
        <v>-50000000</v>
      </c>
      <c r="BJ90" s="2">
        <v>-50000000</v>
      </c>
      <c r="BK90" s="2">
        <v>-50000000</v>
      </c>
      <c r="BL90" s="2">
        <v>-50000000</v>
      </c>
      <c r="BM90" s="2">
        <v>-50000000</v>
      </c>
      <c r="BN90" s="2">
        <v>-50000000</v>
      </c>
      <c r="BO90" s="2">
        <v>-50000000</v>
      </c>
      <c r="BP90" s="2">
        <v>-50000000</v>
      </c>
      <c r="BQ90" s="2">
        <v>-50000000</v>
      </c>
      <c r="BR90" s="2">
        <v>-50000000</v>
      </c>
      <c r="BS90" s="2">
        <v>-50000000</v>
      </c>
      <c r="BT90" s="2">
        <v>-50000000</v>
      </c>
      <c r="BU90" s="2">
        <v>-50000000</v>
      </c>
      <c r="BV90" s="2">
        <v>-50000000</v>
      </c>
      <c r="BW90" s="2">
        <v>-50000000</v>
      </c>
      <c r="BX90" s="2">
        <v>-50000000</v>
      </c>
      <c r="BY90" s="2">
        <v>-50000000</v>
      </c>
      <c r="BZ90" s="2">
        <v>-50000000</v>
      </c>
      <c r="CA90" s="2">
        <v>-50000000</v>
      </c>
      <c r="CB90" s="2">
        <v>-50000000</v>
      </c>
      <c r="CC90" s="2">
        <v>-50000000</v>
      </c>
      <c r="CD90" s="2">
        <v>-50000000</v>
      </c>
      <c r="CE90" s="2">
        <v>-50000000</v>
      </c>
      <c r="CF90" s="2">
        <v>-50000000</v>
      </c>
      <c r="CG90" s="2">
        <v>-50000000</v>
      </c>
      <c r="CH90" s="2">
        <v>-50000000</v>
      </c>
      <c r="CI90" s="2">
        <v>-50000000</v>
      </c>
      <c r="CJ90" s="2">
        <v>-50000000</v>
      </c>
      <c r="CK90" s="2">
        <v>-50000000</v>
      </c>
      <c r="CL90" s="4"/>
      <c r="CM90" s="4"/>
    </row>
    <row r="91" spans="1:91" outlineLevel="1" x14ac:dyDescent="0.2">
      <c r="A91" s="13">
        <f t="shared" si="157"/>
        <v>84</v>
      </c>
      <c r="B91" s="13"/>
      <c r="C91" s="114">
        <v>221107</v>
      </c>
      <c r="D91" t="s">
        <v>1500</v>
      </c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>
        <v>0</v>
      </c>
      <c r="BG91" s="2">
        <v>0</v>
      </c>
      <c r="BH91" s="2">
        <v>0</v>
      </c>
      <c r="BI91" s="2">
        <v>0</v>
      </c>
      <c r="BJ91" s="2">
        <v>0</v>
      </c>
      <c r="BK91" s="2">
        <v>0</v>
      </c>
      <c r="BL91" s="2">
        <v>0</v>
      </c>
      <c r="BM91" s="2">
        <v>-75000000</v>
      </c>
      <c r="BN91" s="2">
        <v>-75000000</v>
      </c>
      <c r="BO91" s="2">
        <v>-75000000</v>
      </c>
      <c r="BP91" s="2">
        <v>-75000000</v>
      </c>
      <c r="BQ91" s="2">
        <v>-75000000</v>
      </c>
      <c r="BR91" s="2">
        <v>-75000000</v>
      </c>
      <c r="BS91" s="2">
        <v>-75000000</v>
      </c>
      <c r="BT91" s="2">
        <v>-75000000</v>
      </c>
      <c r="BU91" s="2">
        <v>-75000000</v>
      </c>
      <c r="BV91" s="2">
        <v>-75000000</v>
      </c>
      <c r="BW91" s="2">
        <v>-75000000</v>
      </c>
      <c r="BX91" s="2">
        <v>-75000000</v>
      </c>
      <c r="BY91" s="2">
        <v>-75000000</v>
      </c>
      <c r="BZ91" s="2">
        <v>-75000000</v>
      </c>
      <c r="CA91" s="2">
        <v>-75000000</v>
      </c>
      <c r="CB91" s="2">
        <v>-75000000</v>
      </c>
      <c r="CC91" s="2">
        <v>-75000000</v>
      </c>
      <c r="CD91" s="2">
        <v>-75000000</v>
      </c>
      <c r="CE91" s="2">
        <v>-75000000</v>
      </c>
      <c r="CF91" s="2">
        <v>-75000000</v>
      </c>
      <c r="CG91" s="2">
        <v>-75000000</v>
      </c>
      <c r="CH91" s="2">
        <v>-75000000</v>
      </c>
      <c r="CI91" s="2">
        <v>-75000000</v>
      </c>
      <c r="CJ91" s="2">
        <v>-75000000</v>
      </c>
      <c r="CK91" s="2">
        <v>0</v>
      </c>
      <c r="CL91" s="4"/>
      <c r="CM91" s="4"/>
    </row>
    <row r="92" spans="1:91" outlineLevel="1" x14ac:dyDescent="0.2">
      <c r="A92" s="13">
        <f t="shared" si="157"/>
        <v>85</v>
      </c>
      <c r="B92" s="13"/>
      <c r="C92" s="114">
        <v>221108</v>
      </c>
      <c r="D92" t="s">
        <v>1502</v>
      </c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>
        <v>0</v>
      </c>
      <c r="BB92" s="2">
        <v>0</v>
      </c>
      <c r="BC92" s="2">
        <v>0</v>
      </c>
      <c r="BD92" s="2">
        <v>0</v>
      </c>
      <c r="BE92" s="2">
        <v>0</v>
      </c>
      <c r="BF92" s="2">
        <v>0</v>
      </c>
      <c r="BG92" s="2">
        <v>0</v>
      </c>
      <c r="BH92" s="2">
        <v>0</v>
      </c>
      <c r="BI92" s="2">
        <v>0</v>
      </c>
      <c r="BJ92" s="2">
        <v>0</v>
      </c>
      <c r="BK92" s="2">
        <v>0</v>
      </c>
      <c r="BL92" s="2">
        <v>0</v>
      </c>
      <c r="BM92" s="2">
        <v>-35000000</v>
      </c>
      <c r="BN92" s="2">
        <v>-35000000</v>
      </c>
      <c r="BO92" s="2">
        <v>-35000000</v>
      </c>
      <c r="BP92" s="2">
        <v>-35000000</v>
      </c>
      <c r="BQ92" s="2">
        <v>-35000000</v>
      </c>
      <c r="BR92" s="2">
        <v>-35000000</v>
      </c>
      <c r="BS92" s="2">
        <v>-35000000</v>
      </c>
      <c r="BT92" s="2">
        <v>-35000000</v>
      </c>
      <c r="BU92" s="2">
        <v>-35000000</v>
      </c>
      <c r="BV92" s="2">
        <v>-35000000</v>
      </c>
      <c r="BW92" s="2">
        <v>-35000000</v>
      </c>
      <c r="BX92" s="2">
        <v>-35000000</v>
      </c>
      <c r="BY92" s="2">
        <v>-35000000</v>
      </c>
      <c r="BZ92" s="2">
        <v>-35000000</v>
      </c>
      <c r="CA92" s="2">
        <v>-35000000</v>
      </c>
      <c r="CB92" s="2">
        <v>-35000000</v>
      </c>
      <c r="CC92" s="2">
        <v>-35000000</v>
      </c>
      <c r="CD92" s="2">
        <v>-35000000</v>
      </c>
      <c r="CE92" s="2">
        <v>-35000000</v>
      </c>
      <c r="CF92" s="2">
        <v>-35000000</v>
      </c>
      <c r="CG92" s="2">
        <v>-35000000</v>
      </c>
      <c r="CH92" s="2">
        <v>-35000000</v>
      </c>
      <c r="CI92" s="2">
        <v>-35000000</v>
      </c>
      <c r="CJ92" s="2">
        <v>-35000000</v>
      </c>
      <c r="CK92" s="2">
        <v>-35000000</v>
      </c>
      <c r="CL92" s="4"/>
      <c r="CM92" s="4"/>
    </row>
    <row r="93" spans="1:91" outlineLevel="1" x14ac:dyDescent="0.2">
      <c r="A93" s="13">
        <f t="shared" si="157"/>
        <v>86</v>
      </c>
      <c r="B93" s="13"/>
      <c r="C93" s="114">
        <v>221109</v>
      </c>
      <c r="D93" t="s">
        <v>1504</v>
      </c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>
        <v>0</v>
      </c>
      <c r="BB93" s="2">
        <v>0</v>
      </c>
      <c r="BC93" s="2">
        <v>0</v>
      </c>
      <c r="BD93" s="2">
        <v>0</v>
      </c>
      <c r="BE93" s="2">
        <v>0</v>
      </c>
      <c r="BF93" s="2">
        <v>0</v>
      </c>
      <c r="BG93" s="2">
        <v>0</v>
      </c>
      <c r="BH93" s="2">
        <v>0</v>
      </c>
      <c r="BI93" s="2">
        <v>0</v>
      </c>
      <c r="BJ93" s="2">
        <v>0</v>
      </c>
      <c r="BK93" s="2">
        <v>0</v>
      </c>
      <c r="BL93" s="2">
        <v>0</v>
      </c>
      <c r="BM93" s="2">
        <v>-40000000</v>
      </c>
      <c r="BN93" s="2">
        <v>-40000000</v>
      </c>
      <c r="BO93" s="2">
        <v>-40000000</v>
      </c>
      <c r="BP93" s="2">
        <v>-40000000</v>
      </c>
      <c r="BQ93" s="2">
        <v>-40000000</v>
      </c>
      <c r="BR93" s="2">
        <v>-40000000</v>
      </c>
      <c r="BS93" s="2">
        <v>-40000000</v>
      </c>
      <c r="BT93" s="2">
        <v>-40000000</v>
      </c>
      <c r="BU93" s="2">
        <v>-40000000</v>
      </c>
      <c r="BV93" s="2">
        <v>-40000000</v>
      </c>
      <c r="BW93" s="2">
        <v>-40000000</v>
      </c>
      <c r="BX93" s="2">
        <v>-40000000</v>
      </c>
      <c r="BY93" s="2">
        <v>-40000000</v>
      </c>
      <c r="BZ93" s="2">
        <v>-40000000</v>
      </c>
      <c r="CA93" s="2">
        <v>-40000000</v>
      </c>
      <c r="CB93" s="2">
        <v>-40000000</v>
      </c>
      <c r="CC93" s="2">
        <v>-40000000</v>
      </c>
      <c r="CD93" s="2">
        <v>-40000000</v>
      </c>
      <c r="CE93" s="2">
        <v>-40000000</v>
      </c>
      <c r="CF93" s="2">
        <v>-40000000</v>
      </c>
      <c r="CG93" s="2">
        <v>-40000000</v>
      </c>
      <c r="CH93" s="2">
        <v>-40000000</v>
      </c>
      <c r="CI93" s="2">
        <v>-40000000</v>
      </c>
      <c r="CJ93" s="2">
        <v>-40000000</v>
      </c>
      <c r="CK93" s="2">
        <v>-40000000</v>
      </c>
      <c r="CL93" s="4"/>
      <c r="CM93" s="4"/>
    </row>
    <row r="94" spans="1:91" outlineLevel="1" x14ac:dyDescent="0.2">
      <c r="A94" s="13"/>
      <c r="B94" s="13"/>
      <c r="C94" s="114">
        <v>221110</v>
      </c>
      <c r="D94" t="s">
        <v>2041</v>
      </c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>
        <v>-25000000</v>
      </c>
      <c r="CA94" s="2">
        <v>-25000000</v>
      </c>
      <c r="CB94" s="2">
        <v>-25000000</v>
      </c>
      <c r="CC94" s="2">
        <v>-25000000</v>
      </c>
      <c r="CD94" s="2">
        <v>-25000000</v>
      </c>
      <c r="CE94" s="2">
        <v>-25000000</v>
      </c>
      <c r="CF94" s="2">
        <v>-25000000</v>
      </c>
      <c r="CG94" s="2">
        <v>-25000000</v>
      </c>
      <c r="CH94" s="2">
        <v>-25000000</v>
      </c>
      <c r="CI94" s="2">
        <v>-25000000</v>
      </c>
      <c r="CJ94" s="2">
        <v>-25000000</v>
      </c>
      <c r="CK94" s="2">
        <v>-25000000</v>
      </c>
      <c r="CL94" s="4"/>
      <c r="CM94" s="4"/>
    </row>
    <row r="95" spans="1:91" outlineLevel="1" x14ac:dyDescent="0.2">
      <c r="A95" s="13"/>
      <c r="B95" s="13"/>
      <c r="C95" s="114">
        <v>221112</v>
      </c>
      <c r="D95" t="s">
        <v>2043</v>
      </c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>
        <v>-75000000</v>
      </c>
      <c r="CA95" s="2">
        <v>-75000000</v>
      </c>
      <c r="CB95" s="2">
        <v>-75000000</v>
      </c>
      <c r="CC95" s="2">
        <v>-75000000</v>
      </c>
      <c r="CD95" s="2">
        <v>-75000000</v>
      </c>
      <c r="CE95" s="2">
        <v>-75000000</v>
      </c>
      <c r="CF95" s="2">
        <v>-75000000</v>
      </c>
      <c r="CG95" s="2">
        <v>-75000000</v>
      </c>
      <c r="CH95" s="2">
        <v>-75000000</v>
      </c>
      <c r="CI95" s="2">
        <v>-75000000</v>
      </c>
      <c r="CJ95" s="2">
        <v>-75000000</v>
      </c>
      <c r="CK95" s="2">
        <v>-75000000</v>
      </c>
      <c r="CL95" s="4"/>
      <c r="CM95" s="4"/>
    </row>
    <row r="96" spans="1:91" outlineLevel="1" x14ac:dyDescent="0.2">
      <c r="A96" s="13"/>
      <c r="B96" s="13"/>
      <c r="C96" s="114">
        <v>221113</v>
      </c>
      <c r="D96" t="s">
        <v>2181</v>
      </c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>
        <v>0</v>
      </c>
      <c r="CA96" s="2">
        <v>0</v>
      </c>
      <c r="CB96" s="2">
        <v>0</v>
      </c>
      <c r="CC96" s="2">
        <v>0</v>
      </c>
      <c r="CD96" s="2">
        <v>0</v>
      </c>
      <c r="CE96" s="2">
        <v>0</v>
      </c>
      <c r="CF96" s="2">
        <v>0</v>
      </c>
      <c r="CG96" s="2">
        <v>0</v>
      </c>
      <c r="CH96" s="2">
        <v>-50000000</v>
      </c>
      <c r="CI96" s="2">
        <v>-50000000</v>
      </c>
      <c r="CJ96" s="2">
        <v>-50000000</v>
      </c>
      <c r="CK96" s="2">
        <v>-50000000</v>
      </c>
      <c r="CL96" s="4"/>
      <c r="CM96" s="4"/>
    </row>
    <row r="97" spans="1:91" outlineLevel="1" x14ac:dyDescent="0.2">
      <c r="A97" s="13">
        <f>+A93+1</f>
        <v>87</v>
      </c>
      <c r="B97" s="13"/>
      <c r="C97" s="115">
        <v>239001</v>
      </c>
      <c r="D97" s="1" t="s">
        <v>227</v>
      </c>
      <c r="E97" s="2">
        <v>-40000000</v>
      </c>
      <c r="F97" s="4">
        <v>-40000000</v>
      </c>
      <c r="G97" s="4">
        <v>-40000000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-50000000</v>
      </c>
      <c r="Y97" s="4">
        <v>-50000000</v>
      </c>
      <c r="Z97" s="4">
        <v>-60000000</v>
      </c>
      <c r="AA97" s="4">
        <v>-60000000</v>
      </c>
      <c r="AB97" s="4">
        <v>-60000000</v>
      </c>
      <c r="AC97" s="2">
        <v>-60000000</v>
      </c>
      <c r="AD97" s="2">
        <v>-60000000</v>
      </c>
      <c r="AE97" s="2">
        <v>-60000000</v>
      </c>
      <c r="AF97" s="2">
        <v>-60000000</v>
      </c>
      <c r="AG97" s="2">
        <v>-60000000</v>
      </c>
      <c r="AH97" s="2">
        <v>-60000000</v>
      </c>
      <c r="AI97" s="2">
        <v>-100000000</v>
      </c>
      <c r="AJ97" s="2">
        <v>-50000000</v>
      </c>
      <c r="AK97" s="2">
        <v>-50000000</v>
      </c>
      <c r="AL97" s="2">
        <v>-40000000</v>
      </c>
      <c r="AM97" s="2">
        <v>-40000000</v>
      </c>
      <c r="AN97" s="2">
        <v>-40000000</v>
      </c>
      <c r="AO97" s="2">
        <v>-40000000</v>
      </c>
      <c r="AP97" s="2">
        <v>-40000000</v>
      </c>
      <c r="AQ97" s="2">
        <v>-40000000</v>
      </c>
      <c r="AR97" s="2">
        <v>-40000000</v>
      </c>
      <c r="AS97" s="2">
        <v>-40000000</v>
      </c>
      <c r="AT97" s="2">
        <v>-40000000</v>
      </c>
      <c r="AU97" s="2">
        <v>0</v>
      </c>
      <c r="AV97" s="2">
        <v>0</v>
      </c>
      <c r="AW97" s="2">
        <v>0</v>
      </c>
      <c r="AX97" s="2">
        <v>0</v>
      </c>
      <c r="AY97" s="2">
        <v>0</v>
      </c>
      <c r="AZ97" s="2">
        <v>0</v>
      </c>
      <c r="BA97" s="2">
        <v>-25000000</v>
      </c>
      <c r="BB97" s="2">
        <v>-25000000</v>
      </c>
      <c r="BC97" s="2">
        <v>-25000000</v>
      </c>
      <c r="BD97" s="2">
        <v>-25000000</v>
      </c>
      <c r="BE97" s="2">
        <v>-25000000</v>
      </c>
      <c r="BF97" s="2">
        <v>-25000000</v>
      </c>
      <c r="BG97" s="2">
        <v>-25000000</v>
      </c>
      <c r="BH97" s="2">
        <v>-25000000</v>
      </c>
      <c r="BI97" s="2">
        <v>-65000000</v>
      </c>
      <c r="BJ97" s="2">
        <v>-65000000</v>
      </c>
      <c r="BK97" s="2">
        <v>-65000000</v>
      </c>
      <c r="BL97" s="2">
        <v>-65000000</v>
      </c>
      <c r="BM97" s="2">
        <v>-40000000</v>
      </c>
      <c r="BN97" s="2">
        <v>-40000000</v>
      </c>
      <c r="BO97" s="2">
        <v>-40000000</v>
      </c>
      <c r="BP97" s="2">
        <v>-62000000</v>
      </c>
      <c r="BQ97" s="2">
        <v>-62000000</v>
      </c>
      <c r="BR97" s="2">
        <v>-62000000</v>
      </c>
      <c r="BS97" s="2">
        <v>-62000000</v>
      </c>
      <c r="BT97" s="2">
        <v>-62000000</v>
      </c>
      <c r="BU97" s="2">
        <v>-22000000</v>
      </c>
      <c r="BV97" s="2">
        <v>-22000000</v>
      </c>
      <c r="BW97" s="2">
        <v>-22000000</v>
      </c>
      <c r="BX97" s="2">
        <v>-22000000</v>
      </c>
      <c r="BY97" s="2">
        <v>-97000000</v>
      </c>
      <c r="BZ97" s="2">
        <v>-97000000</v>
      </c>
      <c r="CA97" s="2">
        <v>-97000000</v>
      </c>
      <c r="CB97" s="2">
        <v>-75000000</v>
      </c>
      <c r="CC97" s="2">
        <v>-75000000</v>
      </c>
      <c r="CD97" s="2">
        <v>-75000000</v>
      </c>
      <c r="CE97" s="2">
        <v>-75000000</v>
      </c>
      <c r="CF97" s="2">
        <v>-75000000</v>
      </c>
      <c r="CG97" s="2">
        <v>-75000000</v>
      </c>
      <c r="CH97" s="2">
        <v>-85000000</v>
      </c>
      <c r="CI97" s="2">
        <v>-85000000</v>
      </c>
      <c r="CJ97" s="2">
        <v>-85000000</v>
      </c>
      <c r="CK97" s="2">
        <v>-30000000</v>
      </c>
      <c r="CL97" s="4"/>
      <c r="CM97" s="4"/>
    </row>
    <row r="98" spans="1:91" outlineLevel="1" x14ac:dyDescent="0.2">
      <c r="A98" s="13">
        <f t="shared" si="157"/>
        <v>88</v>
      </c>
      <c r="B98" s="13"/>
      <c r="C98" s="114"/>
      <c r="E98" s="4"/>
      <c r="F98" s="2"/>
      <c r="G98" s="2"/>
      <c r="H98" s="2"/>
      <c r="I98" s="2"/>
      <c r="J98" s="2"/>
      <c r="K98" s="2"/>
      <c r="L98" s="2"/>
      <c r="M98" s="2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2"/>
      <c r="AJ98" s="2"/>
      <c r="AK98" s="2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4"/>
    </row>
    <row r="99" spans="1:91" outlineLevel="1" x14ac:dyDescent="0.2">
      <c r="A99" s="13">
        <f t="shared" si="157"/>
        <v>89</v>
      </c>
      <c r="B99" s="13"/>
      <c r="C99" s="115">
        <v>123016</v>
      </c>
      <c r="D99" s="1" t="s">
        <v>122</v>
      </c>
      <c r="E99" s="2">
        <v>870105.99</v>
      </c>
      <c r="F99" s="4">
        <v>870105.99</v>
      </c>
      <c r="G99" s="4">
        <v>870105.99</v>
      </c>
      <c r="H99" s="4">
        <v>870105.99</v>
      </c>
      <c r="I99" s="4">
        <v>870105.99</v>
      </c>
      <c r="J99" s="4">
        <v>870105.99</v>
      </c>
      <c r="K99" s="4">
        <v>870734.67</v>
      </c>
      <c r="L99" s="4">
        <v>870734.67</v>
      </c>
      <c r="M99" s="4">
        <v>870734.67</v>
      </c>
      <c r="N99" s="4">
        <v>867192.67</v>
      </c>
      <c r="O99" s="4">
        <v>867192.67</v>
      </c>
      <c r="P99" s="4">
        <v>867192.67</v>
      </c>
      <c r="Q99" s="4">
        <v>937212.67</v>
      </c>
      <c r="R99" s="4">
        <v>937212.67</v>
      </c>
      <c r="S99" s="4">
        <v>937212.67</v>
      </c>
      <c r="T99" s="4">
        <v>935178.67</v>
      </c>
      <c r="U99" s="4">
        <v>935178.67</v>
      </c>
      <c r="V99" s="4">
        <v>935178.67</v>
      </c>
      <c r="W99" s="4">
        <v>933144.67</v>
      </c>
      <c r="X99" s="4">
        <v>933144.67</v>
      </c>
      <c r="Y99" s="4">
        <v>933144.67</v>
      </c>
      <c r="Z99" s="4">
        <v>887624.67</v>
      </c>
      <c r="AA99" s="4">
        <v>887624.67</v>
      </c>
      <c r="AB99" s="4">
        <v>887624.67</v>
      </c>
      <c r="AC99" s="2">
        <v>884474.67</v>
      </c>
      <c r="AD99" s="2">
        <v>884474.67</v>
      </c>
      <c r="AE99" s="2">
        <v>884474.67</v>
      </c>
      <c r="AF99" s="2">
        <v>879706.67</v>
      </c>
      <c r="AG99" s="2">
        <v>879706.67</v>
      </c>
      <c r="AH99" s="2">
        <v>879706.67</v>
      </c>
      <c r="AI99" s="2">
        <v>875524.67</v>
      </c>
      <c r="AJ99" s="2">
        <v>875524.67</v>
      </c>
      <c r="AK99" s="2">
        <v>875524.67</v>
      </c>
      <c r="AL99" s="2">
        <v>464727.07</v>
      </c>
      <c r="AM99" s="2">
        <v>464727.07</v>
      </c>
      <c r="AN99" s="2">
        <v>464727.07</v>
      </c>
      <c r="AO99" s="2">
        <v>459939.07</v>
      </c>
      <c r="AP99" s="2">
        <v>459939.07</v>
      </c>
      <c r="AQ99" s="2">
        <v>459939.07</v>
      </c>
      <c r="AR99" s="2">
        <v>452218.07</v>
      </c>
      <c r="AS99" s="2">
        <v>452214.99</v>
      </c>
      <c r="AT99" s="2">
        <v>452214.99</v>
      </c>
      <c r="AU99" s="2">
        <v>444494.99</v>
      </c>
      <c r="AV99" s="2">
        <v>444494.99</v>
      </c>
      <c r="AW99" s="2">
        <v>444494.99</v>
      </c>
      <c r="AX99" s="2">
        <v>436802.99</v>
      </c>
      <c r="AY99" s="2">
        <v>436802.99</v>
      </c>
      <c r="AZ99" s="2">
        <v>436541.99</v>
      </c>
      <c r="BA99" s="2">
        <v>368659.99</v>
      </c>
      <c r="BB99" s="2">
        <v>368659.99</v>
      </c>
      <c r="BC99" s="2">
        <v>367764.99</v>
      </c>
      <c r="BD99" s="2">
        <v>361427.99</v>
      </c>
      <c r="BE99" s="2">
        <v>361288.99</v>
      </c>
      <c r="BF99" s="2">
        <v>361138.99</v>
      </c>
      <c r="BG99" s="2">
        <v>354652.99</v>
      </c>
      <c r="BH99" s="2">
        <v>354652.99</v>
      </c>
      <c r="BI99" s="2">
        <v>354577.99</v>
      </c>
      <c r="BJ99" s="2">
        <v>348241.99</v>
      </c>
      <c r="BK99" s="2">
        <v>348241.99</v>
      </c>
      <c r="BL99" s="2">
        <v>348165.99</v>
      </c>
      <c r="BM99" s="2">
        <v>172076.99</v>
      </c>
      <c r="BN99" s="2">
        <v>272009.99</v>
      </c>
      <c r="BO99" s="2">
        <v>251961.99</v>
      </c>
      <c r="BP99" s="2">
        <v>248404.99</v>
      </c>
      <c r="BQ99" s="2">
        <v>248404.99</v>
      </c>
      <c r="BR99" s="2">
        <v>248404.99</v>
      </c>
      <c r="BS99" s="2">
        <v>244848.99</v>
      </c>
      <c r="BT99" s="2">
        <v>244848.99</v>
      </c>
      <c r="BU99" s="2">
        <v>244848.99</v>
      </c>
      <c r="BV99" s="2">
        <v>241292.99</v>
      </c>
      <c r="BW99" s="2">
        <v>240974.99</v>
      </c>
      <c r="BX99" s="2">
        <v>240974.99</v>
      </c>
      <c r="BY99" s="2">
        <v>272009.99</v>
      </c>
      <c r="BZ99" s="2">
        <v>271929.99</v>
      </c>
      <c r="CA99" s="2">
        <v>272009.99</v>
      </c>
      <c r="CB99" s="2">
        <v>269158.99</v>
      </c>
      <c r="CC99" s="2">
        <v>269158.99</v>
      </c>
      <c r="CD99" s="2">
        <v>269161.09999999998</v>
      </c>
      <c r="CE99" s="2">
        <v>278728.09999999998</v>
      </c>
      <c r="CF99" s="2">
        <v>282597.09999999998</v>
      </c>
      <c r="CG99" s="2">
        <v>286047.09999999998</v>
      </c>
      <c r="CH99" s="2">
        <v>289323.09999999998</v>
      </c>
      <c r="CI99" s="2">
        <v>0</v>
      </c>
      <c r="CJ99" s="2">
        <v>0</v>
      </c>
      <c r="CK99" s="2">
        <v>0</v>
      </c>
      <c r="CL99" s="4"/>
      <c r="CM99" s="4"/>
    </row>
    <row r="100" spans="1:91" outlineLevel="1" x14ac:dyDescent="0.2">
      <c r="A100" s="13">
        <f t="shared" si="157"/>
        <v>90</v>
      </c>
      <c r="B100" s="13"/>
      <c r="C100" s="115">
        <v>123410</v>
      </c>
      <c r="D100" s="1" t="s">
        <v>123</v>
      </c>
      <c r="E100" s="2">
        <v>172355977.56</v>
      </c>
      <c r="F100" s="2">
        <v>172047556.56</v>
      </c>
      <c r="G100" s="2">
        <v>171679183.56</v>
      </c>
      <c r="H100" s="2">
        <v>171730254.56</v>
      </c>
      <c r="I100" s="2">
        <v>173470957.56</v>
      </c>
      <c r="J100" s="2">
        <v>173229901.56</v>
      </c>
      <c r="K100" s="4">
        <v>173469664.56</v>
      </c>
      <c r="L100" s="4">
        <v>173265756.56</v>
      </c>
      <c r="M100" s="4">
        <v>173080094.46000001</v>
      </c>
      <c r="N100" s="4">
        <v>172979346.46000001</v>
      </c>
      <c r="O100" s="4">
        <v>172767224.46000001</v>
      </c>
      <c r="P100" s="4">
        <v>172788266.46000001</v>
      </c>
      <c r="Q100" s="4">
        <v>172546875.46000001</v>
      </c>
      <c r="R100" s="4">
        <v>172621149.46000001</v>
      </c>
      <c r="S100" s="4">
        <v>172456272.46000001</v>
      </c>
      <c r="T100" s="4">
        <v>172587439.46000001</v>
      </c>
      <c r="U100" s="4">
        <v>172486891.46000001</v>
      </c>
      <c r="V100" s="4">
        <v>168312475.46000001</v>
      </c>
      <c r="W100" s="4">
        <v>168053332.46000001</v>
      </c>
      <c r="X100" s="4">
        <v>167906731.46000001</v>
      </c>
      <c r="Y100" s="4">
        <v>167694922.46000001</v>
      </c>
      <c r="Z100" s="4">
        <v>167515739.46000001</v>
      </c>
      <c r="AA100" s="4">
        <v>167371652.46000001</v>
      </c>
      <c r="AB100" s="4">
        <v>167143683.46000001</v>
      </c>
      <c r="AC100" s="2">
        <v>166857569.46000001</v>
      </c>
      <c r="AD100" s="2">
        <v>166813409.46000001</v>
      </c>
      <c r="AE100" s="2">
        <v>166666689.31999999</v>
      </c>
      <c r="AF100" s="2">
        <v>166205992.15000001</v>
      </c>
      <c r="AG100" s="2">
        <v>165213714.15000001</v>
      </c>
      <c r="AH100" s="2">
        <v>164319994.15000001</v>
      </c>
      <c r="AI100" s="2">
        <v>163319268.15000001</v>
      </c>
      <c r="AJ100" s="2">
        <v>162674140.15000001</v>
      </c>
      <c r="AK100" s="2">
        <v>162172443.15000001</v>
      </c>
      <c r="AL100" s="2">
        <v>161617765.15000001</v>
      </c>
      <c r="AM100" s="2">
        <v>160786304.15000001</v>
      </c>
      <c r="AN100" s="2">
        <v>159773226.15000001</v>
      </c>
      <c r="AO100" s="2">
        <v>159171212.15000001</v>
      </c>
      <c r="AP100" s="2">
        <v>158642587.15000001</v>
      </c>
      <c r="AQ100" s="2">
        <v>158014432.15000001</v>
      </c>
      <c r="AR100" s="2">
        <v>157470816.49000001</v>
      </c>
      <c r="AS100" s="2">
        <v>156877564.71000001</v>
      </c>
      <c r="AT100" s="2">
        <v>158436451.71000001</v>
      </c>
      <c r="AU100" s="2">
        <v>157919818.71000001</v>
      </c>
      <c r="AV100" s="2">
        <v>157579823.71000001</v>
      </c>
      <c r="AW100" s="2">
        <v>157214439.71000001</v>
      </c>
      <c r="AX100" s="2">
        <v>156877295.71000001</v>
      </c>
      <c r="AY100" s="2">
        <v>156490029.71000001</v>
      </c>
      <c r="AZ100" s="2">
        <v>155994585.71000001</v>
      </c>
      <c r="BA100" s="2">
        <v>165634861.71000001</v>
      </c>
      <c r="BB100" s="2">
        <v>165586669.71000001</v>
      </c>
      <c r="BC100" s="2">
        <v>165304988.71000001</v>
      </c>
      <c r="BD100" s="2">
        <v>164044604.81999999</v>
      </c>
      <c r="BE100" s="2">
        <v>163329710.81999999</v>
      </c>
      <c r="BF100" s="2">
        <v>163138506.81999999</v>
      </c>
      <c r="BG100" s="2">
        <v>162832663.81999999</v>
      </c>
      <c r="BH100" s="2">
        <v>162680675.81999999</v>
      </c>
      <c r="BI100" s="2">
        <v>162284373.81999999</v>
      </c>
      <c r="BJ100" s="2">
        <v>161795522.81999999</v>
      </c>
      <c r="BK100" s="2">
        <v>161237595.81999999</v>
      </c>
      <c r="BL100" s="2">
        <v>161011031.81999999</v>
      </c>
      <c r="BM100" s="2">
        <v>159948369.81</v>
      </c>
      <c r="BN100" s="2">
        <v>156782600.25999999</v>
      </c>
      <c r="BO100" s="2">
        <v>158339047.81</v>
      </c>
      <c r="BP100" s="2">
        <v>158093057.63</v>
      </c>
      <c r="BQ100" s="2">
        <v>158271992.63</v>
      </c>
      <c r="BR100" s="2">
        <v>157849059.25999999</v>
      </c>
      <c r="BS100" s="2">
        <v>157162468.25999999</v>
      </c>
      <c r="BT100" s="2">
        <v>157202337.25999999</v>
      </c>
      <c r="BU100" s="2">
        <v>157180352.25999999</v>
      </c>
      <c r="BV100" s="2">
        <v>156716727.25999999</v>
      </c>
      <c r="BW100" s="2">
        <v>156970669.25999999</v>
      </c>
      <c r="BX100" s="2">
        <v>156880075.25999999</v>
      </c>
      <c r="BY100" s="2">
        <v>156782600.25999999</v>
      </c>
      <c r="BZ100" s="2">
        <v>33342012.18</v>
      </c>
      <c r="CA100" s="2">
        <v>32805272.18</v>
      </c>
      <c r="CB100" s="2">
        <v>32323323.030000001</v>
      </c>
      <c r="CC100" s="2">
        <v>32310957.030000001</v>
      </c>
      <c r="CD100" s="2">
        <v>32151849.460000001</v>
      </c>
      <c r="CE100" s="2">
        <v>30894770.460000001</v>
      </c>
      <c r="CF100" s="2">
        <v>30809705.460000001</v>
      </c>
      <c r="CG100" s="2">
        <v>30559123.460000001</v>
      </c>
      <c r="CH100" s="2">
        <v>30593003.460000001</v>
      </c>
      <c r="CI100" s="2">
        <v>0</v>
      </c>
      <c r="CJ100" s="2">
        <v>0</v>
      </c>
      <c r="CK100" s="2">
        <v>0</v>
      </c>
      <c r="CL100" s="4"/>
      <c r="CM100" s="4"/>
    </row>
    <row r="101" spans="1:91" outlineLevel="1" x14ac:dyDescent="0.2">
      <c r="A101" s="13">
        <f t="shared" si="157"/>
        <v>91</v>
      </c>
      <c r="B101" s="13"/>
      <c r="C101" s="115">
        <v>123020</v>
      </c>
      <c r="D101" s="1" t="s">
        <v>174</v>
      </c>
      <c r="E101" s="2">
        <v>150000</v>
      </c>
      <c r="F101" s="2">
        <v>150000</v>
      </c>
      <c r="G101" s="2">
        <v>150000</v>
      </c>
      <c r="H101" s="2">
        <v>150000</v>
      </c>
      <c r="I101" s="2">
        <v>150000</v>
      </c>
      <c r="J101" s="2">
        <v>150000</v>
      </c>
      <c r="K101" s="4">
        <v>150000</v>
      </c>
      <c r="L101" s="4">
        <v>150000</v>
      </c>
      <c r="M101" s="4">
        <v>150000</v>
      </c>
      <c r="N101" s="4">
        <v>150000</v>
      </c>
      <c r="O101" s="4">
        <v>150000</v>
      </c>
      <c r="P101" s="4">
        <v>150000</v>
      </c>
      <c r="Q101" s="4">
        <v>150000</v>
      </c>
      <c r="R101" s="4">
        <v>150000</v>
      </c>
      <c r="S101" s="4">
        <v>150000</v>
      </c>
      <c r="T101" s="4">
        <v>150000</v>
      </c>
      <c r="U101" s="4">
        <v>150000</v>
      </c>
      <c r="V101" s="4">
        <v>150000</v>
      </c>
      <c r="W101" s="4">
        <v>150000</v>
      </c>
      <c r="X101" s="4">
        <v>150000</v>
      </c>
      <c r="Y101" s="4">
        <v>150000</v>
      </c>
      <c r="Z101" s="4">
        <v>150000</v>
      </c>
      <c r="AA101" s="4">
        <v>150000</v>
      </c>
      <c r="AB101" s="4">
        <v>150000</v>
      </c>
      <c r="AC101" s="2">
        <v>150000</v>
      </c>
      <c r="AD101" s="2">
        <v>150000</v>
      </c>
      <c r="AE101" s="2">
        <v>150000</v>
      </c>
      <c r="AF101" s="2">
        <v>116679.05</v>
      </c>
      <c r="AG101" s="2">
        <v>116679.05</v>
      </c>
      <c r="AH101" s="2">
        <v>116679.05</v>
      </c>
      <c r="AI101" s="2">
        <v>96322.86</v>
      </c>
      <c r="AJ101" s="2">
        <v>96322.86</v>
      </c>
      <c r="AK101" s="2">
        <v>96322.86</v>
      </c>
      <c r="AL101" s="2">
        <v>60333</v>
      </c>
      <c r="AM101" s="2">
        <v>60333</v>
      </c>
      <c r="AN101" s="2">
        <v>60333</v>
      </c>
      <c r="AO101" s="2">
        <v>47188.639999999999</v>
      </c>
      <c r="AP101" s="2">
        <v>47188.639999999999</v>
      </c>
      <c r="AQ101" s="2">
        <v>47188.639999999999</v>
      </c>
      <c r="AR101" s="2">
        <v>30400.639999999999</v>
      </c>
      <c r="AS101" s="2">
        <v>30400.639999999999</v>
      </c>
      <c r="AT101" s="2">
        <v>30400.639999999999</v>
      </c>
      <c r="AU101" s="2">
        <v>30400.639999999999</v>
      </c>
      <c r="AV101" s="2">
        <v>30400.639999999999</v>
      </c>
      <c r="AW101" s="2">
        <v>30400.639999999999</v>
      </c>
      <c r="AX101" s="2">
        <v>30400.639999999999</v>
      </c>
      <c r="AY101" s="2">
        <v>30400.639999999999</v>
      </c>
      <c r="AZ101" s="2">
        <v>30400.639999999999</v>
      </c>
      <c r="BA101" s="2">
        <v>30400.639999999999</v>
      </c>
      <c r="BB101" s="2">
        <v>30400.639999999999</v>
      </c>
      <c r="BC101" s="2">
        <v>30400.639999999999</v>
      </c>
      <c r="BD101" s="2">
        <v>30400.639999999999</v>
      </c>
      <c r="BE101" s="2">
        <v>30400.639999999999</v>
      </c>
      <c r="BF101" s="2">
        <v>28868.080000000002</v>
      </c>
      <c r="BG101" s="2">
        <v>28868.080000000002</v>
      </c>
      <c r="BH101" s="2">
        <v>28868.080000000002</v>
      </c>
      <c r="BI101" s="2">
        <v>28868.080000000002</v>
      </c>
      <c r="BJ101" s="2">
        <v>28868.080000000002</v>
      </c>
      <c r="BK101" s="2">
        <v>28868.080000000002</v>
      </c>
      <c r="BL101" s="2">
        <v>28868.080000000002</v>
      </c>
      <c r="BM101" s="2">
        <v>27222.36</v>
      </c>
      <c r="BN101" s="2">
        <v>40553.480000000003</v>
      </c>
      <c r="BO101" s="2">
        <v>27222.36</v>
      </c>
      <c r="BP101" s="2">
        <v>27222.36</v>
      </c>
      <c r="BQ101" s="2">
        <v>27222.36</v>
      </c>
      <c r="BR101" s="2">
        <v>27222.36</v>
      </c>
      <c r="BS101" s="2">
        <v>29802.6</v>
      </c>
      <c r="BT101" s="2">
        <v>29802.6</v>
      </c>
      <c r="BU101" s="2">
        <v>29802.6</v>
      </c>
      <c r="BV101" s="2">
        <v>33956.78</v>
      </c>
      <c r="BW101" s="2">
        <v>33956.78</v>
      </c>
      <c r="BX101" s="2">
        <v>33956.78</v>
      </c>
      <c r="BY101" s="2">
        <v>40553.480000000003</v>
      </c>
      <c r="BZ101" s="2">
        <v>40553.480000000003</v>
      </c>
      <c r="CA101" s="2">
        <v>40553.480000000003</v>
      </c>
      <c r="CB101" s="2">
        <v>46703.43</v>
      </c>
      <c r="CC101" s="2">
        <v>46703.43</v>
      </c>
      <c r="CD101" s="2">
        <v>46703.43</v>
      </c>
      <c r="CE101" s="2">
        <v>52928.43</v>
      </c>
      <c r="CF101" s="2">
        <v>52928.43</v>
      </c>
      <c r="CG101" s="2">
        <v>52928.43</v>
      </c>
      <c r="CH101" s="2">
        <v>59153.43</v>
      </c>
      <c r="CI101" s="2">
        <v>0</v>
      </c>
      <c r="CJ101" s="2">
        <v>0</v>
      </c>
      <c r="CK101" s="2">
        <v>0</v>
      </c>
      <c r="CL101" s="4"/>
      <c r="CM101" s="4"/>
    </row>
    <row r="102" spans="1:91" outlineLevel="1" x14ac:dyDescent="0.2">
      <c r="A102" s="13">
        <f t="shared" si="157"/>
        <v>92</v>
      </c>
      <c r="B102" s="13"/>
      <c r="C102" s="115">
        <v>123030</v>
      </c>
      <c r="D102" s="74" t="s">
        <v>1297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107895935.81</v>
      </c>
      <c r="U102" s="4">
        <v>118068618.16</v>
      </c>
      <c r="V102" s="4">
        <v>127294505.94</v>
      </c>
      <c r="W102" s="4">
        <v>130179807.63</v>
      </c>
      <c r="X102" s="4">
        <v>133693293.81</v>
      </c>
      <c r="Y102" s="4">
        <v>136307375.97999999</v>
      </c>
      <c r="Z102" s="4">
        <v>136103864.97999999</v>
      </c>
      <c r="AA102" s="4">
        <v>140014129.16</v>
      </c>
      <c r="AB102" s="4">
        <v>141697372.28</v>
      </c>
      <c r="AC102" s="2">
        <v>145742715.66</v>
      </c>
      <c r="AD102" s="2">
        <v>149894378.72999999</v>
      </c>
      <c r="AE102" s="2">
        <v>156933469.56</v>
      </c>
      <c r="AF102" s="2">
        <v>164833943.72</v>
      </c>
      <c r="AG102" s="2">
        <v>164869090.72</v>
      </c>
      <c r="AH102" s="2">
        <v>165026931.72</v>
      </c>
      <c r="AI102" s="2">
        <v>164966404.72</v>
      </c>
      <c r="AJ102" s="2">
        <v>165016007.72</v>
      </c>
      <c r="AK102" s="2">
        <v>164715231.72</v>
      </c>
      <c r="AL102" s="2">
        <v>154152939.72</v>
      </c>
      <c r="AM102" s="2">
        <v>156341330.30000001</v>
      </c>
      <c r="AN102" s="2">
        <v>157798670.12</v>
      </c>
      <c r="AO102" s="2">
        <v>154334403.12</v>
      </c>
      <c r="AP102" s="2">
        <v>154913299.38999999</v>
      </c>
      <c r="AQ102" s="2">
        <v>154801269.38999999</v>
      </c>
      <c r="AR102" s="2">
        <v>151662239.38999999</v>
      </c>
      <c r="AS102" s="2">
        <v>151193655.38999999</v>
      </c>
      <c r="AT102" s="2">
        <v>150559094.38999999</v>
      </c>
      <c r="AU102" s="2">
        <v>147582729.38999999</v>
      </c>
      <c r="AV102" s="2">
        <v>146990416.38999999</v>
      </c>
      <c r="AW102" s="2">
        <v>146373912.38999999</v>
      </c>
      <c r="AX102" s="2">
        <v>143885400.38999999</v>
      </c>
      <c r="AY102" s="2">
        <v>142250474.38999999</v>
      </c>
      <c r="AZ102" s="2">
        <v>141227906.38999999</v>
      </c>
      <c r="BA102" s="2">
        <v>140167402.38999999</v>
      </c>
      <c r="BB102" s="2">
        <v>140468659.38999999</v>
      </c>
      <c r="BC102" s="2">
        <v>139619100.38999999</v>
      </c>
      <c r="BD102" s="2">
        <v>138339025.38999999</v>
      </c>
      <c r="BE102" s="2">
        <v>137297668.38999999</v>
      </c>
      <c r="BF102" s="2">
        <v>136499634.38999999</v>
      </c>
      <c r="BG102" s="2">
        <v>135707349.38999999</v>
      </c>
      <c r="BH102" s="2">
        <v>135192128.38999999</v>
      </c>
      <c r="BI102" s="2">
        <v>134180672.39</v>
      </c>
      <c r="BJ102" s="2">
        <v>133157808.39</v>
      </c>
      <c r="BK102" s="2">
        <v>132159772.39</v>
      </c>
      <c r="BL102" s="2">
        <v>131224008.39</v>
      </c>
      <c r="BM102" s="2">
        <v>130370462.39</v>
      </c>
      <c r="BN102" s="2">
        <v>117695323.39</v>
      </c>
      <c r="BO102" s="2">
        <v>128944226.39</v>
      </c>
      <c r="BP102" s="2">
        <v>127495957.39</v>
      </c>
      <c r="BQ102" s="2">
        <v>126368855.39</v>
      </c>
      <c r="BR102" s="2">
        <v>125407584.39</v>
      </c>
      <c r="BS102" s="2">
        <v>124393034.39</v>
      </c>
      <c r="BT102" s="2">
        <v>123228227.39</v>
      </c>
      <c r="BU102" s="2">
        <v>121915534.39</v>
      </c>
      <c r="BV102" s="2">
        <v>120925617.39</v>
      </c>
      <c r="BW102" s="2">
        <v>119958941.39</v>
      </c>
      <c r="BX102" s="2">
        <v>118862721.39</v>
      </c>
      <c r="BY102" s="2">
        <v>117695323.39</v>
      </c>
      <c r="BZ102" s="2">
        <v>117342641.39</v>
      </c>
      <c r="CA102" s="2">
        <v>116768298.39</v>
      </c>
      <c r="CB102" s="2">
        <v>115050119.39</v>
      </c>
      <c r="CC102" s="2">
        <v>113774090.39</v>
      </c>
      <c r="CD102" s="2">
        <v>112518744.44</v>
      </c>
      <c r="CE102" s="2">
        <v>111612293.44</v>
      </c>
      <c r="CF102" s="2">
        <v>110581293.44</v>
      </c>
      <c r="CG102" s="2">
        <v>109057563.44</v>
      </c>
      <c r="CH102" s="2">
        <v>108119958.44</v>
      </c>
      <c r="CI102" s="2">
        <v>106684020.44</v>
      </c>
      <c r="CJ102" s="2">
        <v>106117640.44</v>
      </c>
      <c r="CK102" s="2">
        <v>105582148.44</v>
      </c>
      <c r="CL102" s="4"/>
      <c r="CM102" s="4"/>
    </row>
    <row r="103" spans="1:91" x14ac:dyDescent="0.2"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</row>
  </sheetData>
  <mergeCells count="2">
    <mergeCell ref="CM60:CZ60"/>
    <mergeCell ref="B61:B66"/>
  </mergeCells>
  <printOptions horizontalCentered="1"/>
  <pageMargins left="0.25" right="0.25" top="0.5" bottom="0.5" header="0.25" footer="0.25"/>
  <pageSetup scale="51" orientation="landscape" r:id="rId1"/>
  <headerFooter>
    <oddFooter>&amp;C&amp;F &amp;D &amp;T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Z51"/>
  <sheetViews>
    <sheetView showGridLines="0" zoomScale="90" zoomScaleNormal="90" zoomScaleSheetLayoutView="90" workbookViewId="0">
      <pane xSplit="26" ySplit="8" topLeftCell="AQ9" activePane="bottomRight" state="frozen"/>
      <selection activeCell="CL54" sqref="CL54"/>
      <selection pane="topRight" activeCell="CL54" sqref="CL54"/>
      <selection pane="bottomLeft" activeCell="CL54" sqref="CL54"/>
      <selection pane="bottomRight" activeCell="CL54" sqref="CL54"/>
    </sheetView>
  </sheetViews>
  <sheetFormatPr defaultColWidth="15.7109375" defaultRowHeight="12.75" outlineLevelCol="1" x14ac:dyDescent="0.2"/>
  <cols>
    <col min="1" max="1" width="5.7109375" style="42" customWidth="1"/>
    <col min="2" max="2" width="29.85546875" style="42" bestFit="1" customWidth="1"/>
    <col min="3" max="14" width="15.7109375" style="42" hidden="1" customWidth="1" outlineLevel="1"/>
    <col min="15" max="15" width="18.7109375" style="42" hidden="1" customWidth="1" outlineLevel="1" collapsed="1"/>
    <col min="16" max="18" width="18.7109375" style="42" hidden="1" customWidth="1" outlineLevel="1"/>
    <col min="19" max="25" width="17.7109375" style="42" hidden="1" customWidth="1" outlineLevel="1"/>
    <col min="26" max="26" width="18.7109375" style="42" hidden="1" customWidth="1" outlineLevel="1"/>
    <col min="27" max="27" width="18.7109375" style="42" bestFit="1" customWidth="1" collapsed="1"/>
    <col min="28" max="51" width="18.7109375" style="42" customWidth="1"/>
    <col min="52" max="16384" width="15.7109375" style="42"/>
  </cols>
  <sheetData>
    <row r="1" spans="1:52" x14ac:dyDescent="0.2">
      <c r="A1" s="41" t="s">
        <v>549</v>
      </c>
    </row>
    <row r="2" spans="1:52" x14ac:dyDescent="0.2">
      <c r="A2" s="41" t="s">
        <v>550</v>
      </c>
    </row>
    <row r="3" spans="1:52" x14ac:dyDescent="0.2">
      <c r="A3" s="83" t="s">
        <v>2219</v>
      </c>
    </row>
    <row r="4" spans="1:52" x14ac:dyDescent="0.2">
      <c r="A4" s="41" t="s">
        <v>551</v>
      </c>
      <c r="E4" s="62"/>
    </row>
    <row r="6" spans="1:52" x14ac:dyDescent="0.2">
      <c r="C6" s="82">
        <v>2014</v>
      </c>
      <c r="D6" s="43">
        <f>+C6+1</f>
        <v>2015</v>
      </c>
      <c r="E6" s="43">
        <f>+D6</f>
        <v>2015</v>
      </c>
      <c r="F6" s="43">
        <f t="shared" ref="F6:O6" si="0">+E6</f>
        <v>2015</v>
      </c>
      <c r="G6" s="43">
        <f t="shared" si="0"/>
        <v>2015</v>
      </c>
      <c r="H6" s="43">
        <f t="shared" si="0"/>
        <v>2015</v>
      </c>
      <c r="I6" s="43">
        <f t="shared" si="0"/>
        <v>2015</v>
      </c>
      <c r="J6" s="43">
        <f t="shared" si="0"/>
        <v>2015</v>
      </c>
      <c r="K6" s="43">
        <f t="shared" si="0"/>
        <v>2015</v>
      </c>
      <c r="L6" s="43">
        <f t="shared" si="0"/>
        <v>2015</v>
      </c>
      <c r="M6" s="43">
        <f t="shared" si="0"/>
        <v>2015</v>
      </c>
      <c r="N6" s="43">
        <f t="shared" si="0"/>
        <v>2015</v>
      </c>
      <c r="O6" s="43">
        <f t="shared" si="0"/>
        <v>2015</v>
      </c>
      <c r="P6" s="43">
        <v>2016</v>
      </c>
      <c r="Q6" s="43">
        <v>2016</v>
      </c>
      <c r="R6" s="43">
        <v>2016</v>
      </c>
      <c r="S6" s="43">
        <v>2016</v>
      </c>
      <c r="T6" s="43">
        <v>2016</v>
      </c>
      <c r="U6" s="43">
        <v>2016</v>
      </c>
      <c r="V6" s="43">
        <v>2016</v>
      </c>
      <c r="W6" s="43">
        <v>2016</v>
      </c>
      <c r="X6" s="43">
        <v>2016</v>
      </c>
      <c r="Y6" s="43">
        <v>2016</v>
      </c>
      <c r="Z6" s="43">
        <v>2016</v>
      </c>
      <c r="AA6" s="43">
        <v>2016</v>
      </c>
      <c r="AB6" s="120">
        <v>2017</v>
      </c>
      <c r="AC6" s="43">
        <f>$AB$6</f>
        <v>2017</v>
      </c>
      <c r="AD6" s="43">
        <f t="shared" ref="AD6:AM6" si="1">$AB$6</f>
        <v>2017</v>
      </c>
      <c r="AE6" s="43">
        <f t="shared" si="1"/>
        <v>2017</v>
      </c>
      <c r="AF6" s="43">
        <f t="shared" si="1"/>
        <v>2017</v>
      </c>
      <c r="AG6" s="43">
        <f t="shared" si="1"/>
        <v>2017</v>
      </c>
      <c r="AH6" s="43">
        <f t="shared" si="1"/>
        <v>2017</v>
      </c>
      <c r="AI6" s="43">
        <f t="shared" si="1"/>
        <v>2017</v>
      </c>
      <c r="AJ6" s="43">
        <f t="shared" si="1"/>
        <v>2017</v>
      </c>
      <c r="AK6" s="43">
        <f t="shared" si="1"/>
        <v>2017</v>
      </c>
      <c r="AL6" s="43">
        <f t="shared" si="1"/>
        <v>2017</v>
      </c>
      <c r="AM6" s="43">
        <f t="shared" si="1"/>
        <v>2017</v>
      </c>
      <c r="AN6" s="43">
        <v>2018</v>
      </c>
      <c r="AO6" s="43">
        <v>2018</v>
      </c>
      <c r="AP6" s="43">
        <v>2018</v>
      </c>
      <c r="AQ6" s="43">
        <v>2018</v>
      </c>
      <c r="AR6" s="43">
        <v>2018</v>
      </c>
      <c r="AS6" s="43">
        <v>2018</v>
      </c>
      <c r="AT6" s="43">
        <v>2018</v>
      </c>
      <c r="AU6" s="43">
        <v>2018</v>
      </c>
      <c r="AV6" s="43">
        <v>2018</v>
      </c>
      <c r="AW6" s="43">
        <v>2018</v>
      </c>
      <c r="AX6" s="43">
        <v>2018</v>
      </c>
      <c r="AY6" s="43">
        <v>2018</v>
      </c>
      <c r="AZ6" s="61" t="s">
        <v>1983</v>
      </c>
    </row>
    <row r="7" spans="1:52" x14ac:dyDescent="0.2">
      <c r="C7" s="44" t="s">
        <v>553</v>
      </c>
      <c r="D7" s="44" t="s">
        <v>554</v>
      </c>
      <c r="E7" s="44" t="s">
        <v>555</v>
      </c>
      <c r="F7" s="44" t="s">
        <v>556</v>
      </c>
      <c r="G7" s="44" t="s">
        <v>557</v>
      </c>
      <c r="H7" s="44" t="s">
        <v>558</v>
      </c>
      <c r="I7" s="44" t="s">
        <v>559</v>
      </c>
      <c r="J7" s="44" t="s">
        <v>560</v>
      </c>
      <c r="K7" s="44" t="s">
        <v>561</v>
      </c>
      <c r="L7" s="44" t="s">
        <v>562</v>
      </c>
      <c r="M7" s="44" t="s">
        <v>563</v>
      </c>
      <c r="N7" s="44" t="s">
        <v>564</v>
      </c>
      <c r="O7" s="44" t="s">
        <v>553</v>
      </c>
      <c r="P7" s="44" t="s">
        <v>554</v>
      </c>
      <c r="Q7" s="44" t="s">
        <v>555</v>
      </c>
      <c r="R7" s="44" t="s">
        <v>556</v>
      </c>
      <c r="S7" s="44" t="s">
        <v>557</v>
      </c>
      <c r="T7" s="44" t="s">
        <v>558</v>
      </c>
      <c r="U7" s="44" t="s">
        <v>559</v>
      </c>
      <c r="V7" s="44" t="s">
        <v>560</v>
      </c>
      <c r="W7" s="44" t="s">
        <v>561</v>
      </c>
      <c r="X7" s="44" t="s">
        <v>562</v>
      </c>
      <c r="Y7" s="44" t="s">
        <v>563</v>
      </c>
      <c r="Z7" s="44" t="s">
        <v>564</v>
      </c>
      <c r="AA7" s="44" t="s">
        <v>553</v>
      </c>
      <c r="AB7" s="44" t="s">
        <v>554</v>
      </c>
      <c r="AC7" s="44" t="s">
        <v>555</v>
      </c>
      <c r="AD7" s="44" t="s">
        <v>556</v>
      </c>
      <c r="AE7" s="44" t="s">
        <v>557</v>
      </c>
      <c r="AF7" s="44" t="s">
        <v>558</v>
      </c>
      <c r="AG7" s="44" t="s">
        <v>559</v>
      </c>
      <c r="AH7" s="44" t="s">
        <v>560</v>
      </c>
      <c r="AI7" s="44" t="s">
        <v>561</v>
      </c>
      <c r="AJ7" s="44" t="s">
        <v>562</v>
      </c>
      <c r="AK7" s="44" t="s">
        <v>563</v>
      </c>
      <c r="AL7" s="44" t="s">
        <v>564</v>
      </c>
      <c r="AM7" s="44" t="s">
        <v>553</v>
      </c>
      <c r="AN7" s="44" t="s">
        <v>554</v>
      </c>
      <c r="AO7" s="44" t="s">
        <v>555</v>
      </c>
      <c r="AP7" s="44" t="s">
        <v>556</v>
      </c>
      <c r="AQ7" s="44" t="s">
        <v>557</v>
      </c>
      <c r="AR7" s="44" t="s">
        <v>558</v>
      </c>
      <c r="AS7" s="44" t="s">
        <v>559</v>
      </c>
      <c r="AT7" s="44" t="s">
        <v>560</v>
      </c>
      <c r="AU7" s="44" t="s">
        <v>561</v>
      </c>
      <c r="AV7" s="44" t="s">
        <v>562</v>
      </c>
      <c r="AW7" s="44" t="s">
        <v>563</v>
      </c>
      <c r="AX7" s="44" t="s">
        <v>564</v>
      </c>
      <c r="AY7" s="44" t="s">
        <v>553</v>
      </c>
      <c r="AZ7" s="45" t="s">
        <v>565</v>
      </c>
    </row>
    <row r="8" spans="1:52" x14ac:dyDescent="0.2">
      <c r="A8" s="46">
        <v>1</v>
      </c>
      <c r="B8" s="47" t="s">
        <v>566</v>
      </c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</row>
    <row r="9" spans="1:52" x14ac:dyDescent="0.2">
      <c r="A9" s="46">
        <f t="shared" ref="A9:A39" si="2">+A8+1</f>
        <v>2</v>
      </c>
      <c r="B9" s="42" t="s">
        <v>572</v>
      </c>
      <c r="C9" s="65">
        <f>+'2018 OR'!AO9</f>
        <v>601700000</v>
      </c>
      <c r="D9" s="65">
        <f>+'2018 OR'!AP9</f>
        <v>601700000</v>
      </c>
      <c r="E9" s="65">
        <f>+'2018 OR'!AQ9</f>
        <v>601700000</v>
      </c>
      <c r="F9" s="65">
        <f>+'2018 OR'!AR9</f>
        <v>601700000</v>
      </c>
      <c r="G9" s="65">
        <f>+'2018 OR'!AS9</f>
        <v>601700000</v>
      </c>
      <c r="H9" s="65">
        <f>+'2018 OR'!AT9</f>
        <v>601700000</v>
      </c>
      <c r="I9" s="65">
        <f>+'2018 OR'!AU9</f>
        <v>561700000</v>
      </c>
      <c r="J9" s="65">
        <f>+'2018 OR'!AV9</f>
        <v>561700000</v>
      </c>
      <c r="K9" s="65">
        <f>+'2018 OR'!AW9</f>
        <v>561700000</v>
      </c>
      <c r="L9" s="65">
        <f>+'2018 OR'!AX9</f>
        <v>561700000</v>
      </c>
      <c r="M9" s="65">
        <f>+'2018 OR'!AY9</f>
        <v>561700000</v>
      </c>
      <c r="N9" s="65">
        <f>+'2018 OR'!AZ9</f>
        <v>561700000</v>
      </c>
      <c r="O9" s="65">
        <f>+'2018 OR'!BA9</f>
        <v>561700000</v>
      </c>
      <c r="P9" s="65">
        <f>+'2018 OR'!BB9</f>
        <v>561700000</v>
      </c>
      <c r="Q9" s="65">
        <f>+'2018 OR'!BC9</f>
        <v>561700000</v>
      </c>
      <c r="R9" s="65">
        <f>+'2018 OR'!BD9</f>
        <v>561700000</v>
      </c>
      <c r="S9" s="65">
        <f>+'2018 OR'!BE9</f>
        <v>561700000</v>
      </c>
      <c r="T9" s="65">
        <f>+'2018 OR'!BF9</f>
        <v>561700000</v>
      </c>
      <c r="U9" s="65">
        <f>+'2018 OR'!BG9</f>
        <v>561700000</v>
      </c>
      <c r="V9" s="65">
        <f>+'2018 OR'!BH9</f>
        <v>561700000</v>
      </c>
      <c r="W9" s="65">
        <f>+'2018 OR'!BI9</f>
        <v>561700000</v>
      </c>
      <c r="X9" s="65">
        <f>+'2018 OR'!BJ9</f>
        <v>561700000</v>
      </c>
      <c r="Y9" s="65">
        <f>+'2018 OR'!BK9</f>
        <v>561700000</v>
      </c>
      <c r="Z9" s="65">
        <f>+'2018 OR'!BL9</f>
        <v>561700000</v>
      </c>
      <c r="AA9" s="65">
        <f>+'2018 OR'!BM9</f>
        <v>686700000</v>
      </c>
      <c r="AB9" s="65">
        <f>+'2018 OR'!BN9</f>
        <v>686700000</v>
      </c>
      <c r="AC9" s="65">
        <f>+'2018 OR'!BO9</f>
        <v>686700000</v>
      </c>
      <c r="AD9" s="65">
        <f>+'2018 OR'!BP9</f>
        <v>686700000</v>
      </c>
      <c r="AE9" s="65">
        <f>+'2018 OR'!BQ9</f>
        <v>686700000</v>
      </c>
      <c r="AF9" s="65">
        <f>+'2018 OR'!BR9</f>
        <v>686700000</v>
      </c>
      <c r="AG9" s="65">
        <f>+'2018 OR'!BS9</f>
        <v>686700000</v>
      </c>
      <c r="AH9" s="65">
        <f>+'2018 OR'!BT9</f>
        <v>686700000</v>
      </c>
      <c r="AI9" s="65">
        <f>+'2018 OR'!BU9</f>
        <v>686700000</v>
      </c>
      <c r="AJ9" s="65">
        <f>+'2018 OR'!BV9</f>
        <v>686700000</v>
      </c>
      <c r="AK9" s="65">
        <f>+'2018 OR'!BW9</f>
        <v>686700000</v>
      </c>
      <c r="AL9" s="65">
        <f>+'2018 OR'!BX9</f>
        <v>686700000</v>
      </c>
      <c r="AM9" s="65">
        <f>+'2018 OR'!BY9</f>
        <v>686700000</v>
      </c>
      <c r="AN9" s="65">
        <f>+'2018 OR'!BZ9</f>
        <v>786700000</v>
      </c>
      <c r="AO9" s="65">
        <f>+'2018 OR'!CA9</f>
        <v>786700000</v>
      </c>
      <c r="AP9" s="65">
        <f>+'2018 OR'!CB9</f>
        <v>764700000</v>
      </c>
      <c r="AQ9" s="65">
        <f>+'2018 OR'!CC9</f>
        <v>764700000</v>
      </c>
      <c r="AR9" s="65">
        <f>+'2018 OR'!CD9</f>
        <v>764700000</v>
      </c>
      <c r="AS9" s="65">
        <f>+'2018 OR'!CE9</f>
        <v>764700000</v>
      </c>
      <c r="AT9" s="65">
        <f>+'2018 OR'!CF9</f>
        <v>764700000</v>
      </c>
      <c r="AU9" s="65">
        <f>+'2018 OR'!CG9</f>
        <v>764700000</v>
      </c>
      <c r="AV9" s="65">
        <f>+'2018 OR'!CH9</f>
        <v>814700000</v>
      </c>
      <c r="AW9" s="65">
        <f>+'2018 OR'!CI9</f>
        <v>814700000</v>
      </c>
      <c r="AX9" s="65">
        <f>+'2018 OR'!CJ9</f>
        <v>814700000</v>
      </c>
      <c r="AY9" s="65">
        <f>+'2018 OR'!CK9</f>
        <v>739700000</v>
      </c>
      <c r="AZ9" s="66">
        <f>((AM9/2)+SUM(AN9:AX9)+(AY9/2))/12</f>
        <v>776575000</v>
      </c>
    </row>
    <row r="10" spans="1:52" ht="15" x14ac:dyDescent="0.25">
      <c r="A10" s="46">
        <f t="shared" si="2"/>
        <v>3</v>
      </c>
      <c r="B10" s="42" t="s">
        <v>1295</v>
      </c>
      <c r="C10" s="84">
        <v>6939236.8327223007</v>
      </c>
      <c r="D10" s="84">
        <v>7564209.8387544975</v>
      </c>
      <c r="E10" s="84">
        <v>6744686.3280023411</v>
      </c>
      <c r="F10" s="84">
        <v>6136546.654586372</v>
      </c>
      <c r="G10" s="84">
        <v>3825009.3930701474</v>
      </c>
      <c r="H10" s="84">
        <v>3831987.5912174708</v>
      </c>
      <c r="I10" s="84">
        <v>4158337.6905271239</v>
      </c>
      <c r="J10" s="84">
        <v>3685049.8668486718</v>
      </c>
      <c r="K10" s="84">
        <v>5385603.7251340169</v>
      </c>
      <c r="L10" s="84">
        <v>7548522.2004360911</v>
      </c>
      <c r="M10" s="84">
        <v>6979588.0317599699</v>
      </c>
      <c r="N10" s="84">
        <v>8982872.8128322605</v>
      </c>
      <c r="O10" s="116">
        <v>142363995.75489998</v>
      </c>
      <c r="P10" s="117">
        <v>127197006.94409791</v>
      </c>
      <c r="Q10" s="117">
        <v>125785292.16907519</v>
      </c>
      <c r="R10" s="117">
        <v>115104912.04346998</v>
      </c>
      <c r="S10" s="117">
        <v>88770103.780734003</v>
      </c>
      <c r="T10" s="117">
        <v>92482075.015638977</v>
      </c>
      <c r="U10" s="117">
        <v>91977193.046303973</v>
      </c>
      <c r="V10" s="117">
        <v>85729429.083763987</v>
      </c>
      <c r="W10" s="117">
        <v>96296199.367777988</v>
      </c>
      <c r="X10" s="117">
        <v>90650070.547830015</v>
      </c>
      <c r="Y10" s="117">
        <v>91140672.200224012</v>
      </c>
      <c r="Z10" s="117">
        <v>124326838.12285</v>
      </c>
      <c r="AA10" s="149">
        <v>53300000</v>
      </c>
      <c r="AB10" s="150">
        <v>9997268.2400000002</v>
      </c>
      <c r="AC10" s="150">
        <v>0.04</v>
      </c>
      <c r="AD10" s="150">
        <v>0.04</v>
      </c>
      <c r="AE10" s="150">
        <v>0.04</v>
      </c>
      <c r="AF10" s="150">
        <v>0.04</v>
      </c>
      <c r="AG10" s="150">
        <v>0.04</v>
      </c>
      <c r="AH10" s="150">
        <v>825000.04</v>
      </c>
      <c r="AI10" s="150">
        <v>76747499.180000007</v>
      </c>
      <c r="AJ10" s="150">
        <v>0.08</v>
      </c>
      <c r="AK10" s="150">
        <v>0.08</v>
      </c>
      <c r="AL10" s="150">
        <v>45000000.100000001</v>
      </c>
      <c r="AM10" s="150">
        <v>54199996.32</v>
      </c>
      <c r="AN10" s="150">
        <f>-'2018 Balance Sheet'!E695</f>
        <v>22399999.989999998</v>
      </c>
      <c r="AO10" s="150">
        <f>-'2018 Balance Sheet'!F695</f>
        <v>50000000</v>
      </c>
      <c r="AP10" s="150">
        <f>-'2018 Balance Sheet'!G695</f>
        <v>50000000</v>
      </c>
      <c r="AQ10" s="150">
        <f>-'2018 Balance Sheet'!H695</f>
        <v>27400000.010000002</v>
      </c>
      <c r="AR10" s="150">
        <f>-'2018 Balance Sheet'!I695</f>
        <v>29500000.02</v>
      </c>
      <c r="AS10" s="150">
        <f>-'2018 Balance Sheet'!J695</f>
        <v>47100000.030000001</v>
      </c>
      <c r="AT10" s="150">
        <f>-'2018 Balance Sheet'!K695</f>
        <v>66700000.039999999</v>
      </c>
      <c r="AU10" s="150">
        <f>-'2018 Balance Sheet'!L695</f>
        <v>105700000.03</v>
      </c>
      <c r="AV10" s="150">
        <f>-'2018 Balance Sheet'!M695</f>
        <v>100500000.05</v>
      </c>
      <c r="AW10" s="150">
        <f>-'2018 Balance Sheet'!N695</f>
        <v>124800000.05</v>
      </c>
      <c r="AX10" s="150">
        <f>-'2018 Balance Sheet'!O695</f>
        <v>143500000.06999999</v>
      </c>
      <c r="AY10" s="150">
        <f>-'2018 Balance Sheet'!P695</f>
        <v>217500000.12</v>
      </c>
      <c r="AZ10" s="118">
        <f t="shared" ref="AZ10:AZ36" si="3">((AM10/2)+SUM(AN10:AX10)+(AY10/2))/12</f>
        <v>75287499.875833333</v>
      </c>
    </row>
    <row r="11" spans="1:52" x14ac:dyDescent="0.2">
      <c r="A11" s="46">
        <f t="shared" si="2"/>
        <v>4</v>
      </c>
      <c r="B11" s="42" t="s">
        <v>568</v>
      </c>
      <c r="C11" s="67">
        <v>0</v>
      </c>
      <c r="D11" s="67">
        <v>0</v>
      </c>
      <c r="E11" s="67">
        <v>0</v>
      </c>
      <c r="F11" s="67"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v>0</v>
      </c>
      <c r="P11" s="67">
        <v>0</v>
      </c>
      <c r="Q11" s="67">
        <v>0</v>
      </c>
      <c r="R11" s="67">
        <v>0</v>
      </c>
      <c r="S11" s="67"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v>0</v>
      </c>
      <c r="AC11" s="67">
        <v>0</v>
      </c>
      <c r="AD11" s="67"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7">
        <v>0</v>
      </c>
      <c r="AM11" s="67">
        <v>0</v>
      </c>
      <c r="AN11" s="67">
        <v>0</v>
      </c>
      <c r="AO11" s="67">
        <v>0</v>
      </c>
      <c r="AP11" s="67">
        <v>0</v>
      </c>
      <c r="AQ11" s="67">
        <v>0</v>
      </c>
      <c r="AR11" s="67">
        <v>0</v>
      </c>
      <c r="AS11" s="67">
        <v>0</v>
      </c>
      <c r="AT11" s="67">
        <v>0</v>
      </c>
      <c r="AU11" s="67">
        <v>0</v>
      </c>
      <c r="AV11" s="67">
        <v>0</v>
      </c>
      <c r="AW11" s="67">
        <v>0</v>
      </c>
      <c r="AX11" s="67">
        <v>0</v>
      </c>
      <c r="AY11" s="67">
        <v>0</v>
      </c>
      <c r="AZ11" s="66"/>
    </row>
    <row r="12" spans="1:52" x14ac:dyDescent="0.2">
      <c r="A12" s="46">
        <f t="shared" si="2"/>
        <v>5</v>
      </c>
      <c r="B12" s="42" t="s">
        <v>573</v>
      </c>
      <c r="C12" s="69">
        <f>+'2018 OR'!AO11</f>
        <v>609176750.48000002</v>
      </c>
      <c r="D12" s="69">
        <f>+'2018 OR'!AP11</f>
        <v>614072689.5999999</v>
      </c>
      <c r="E12" s="69">
        <f>+'2018 OR'!AQ11</f>
        <v>626736262.42999983</v>
      </c>
      <c r="F12" s="69">
        <f>+'2018 OR'!AR11</f>
        <v>628594241.57999969</v>
      </c>
      <c r="G12" s="69">
        <f>+'2018 OR'!AS11</f>
        <v>621080091.98000002</v>
      </c>
      <c r="H12" s="69">
        <f>+'2018 OR'!AT11</f>
        <v>621188045.9599998</v>
      </c>
      <c r="I12" s="69">
        <f>+'2018 OR'!AU11</f>
        <v>620432264.83999979</v>
      </c>
      <c r="J12" s="69">
        <f>+'2018 OR'!AV11</f>
        <v>605534153.52999985</v>
      </c>
      <c r="K12" s="69">
        <f>+'2018 OR'!AW11</f>
        <v>603903490.84999979</v>
      </c>
      <c r="L12" s="69">
        <f>+'2018 OR'!AX11</f>
        <v>604023492.24999988</v>
      </c>
      <c r="M12" s="69">
        <f>+'2018 OR'!AY11</f>
        <v>595043700.06000006</v>
      </c>
      <c r="N12" s="69">
        <f>+'2018 OR'!AZ11</f>
        <v>607089322.06999981</v>
      </c>
      <c r="O12" s="69">
        <f>+'2018 OR'!BA11</f>
        <v>614798710.91479588</v>
      </c>
      <c r="P12" s="69">
        <f>+'2018 OR'!BB11</f>
        <v>622367837.95238209</v>
      </c>
      <c r="Q12" s="69">
        <f>+'2018 OR'!BC11</f>
        <v>633710713.82429588</v>
      </c>
      <c r="R12" s="69">
        <f>+'2018 OR'!BD11</f>
        <v>643958225.1143899</v>
      </c>
      <c r="S12" s="69">
        <f>+'2018 OR'!BE11</f>
        <v>635454240.29780412</v>
      </c>
      <c r="T12" s="69">
        <f>+'2018 OR'!BF11</f>
        <v>636856983.78687</v>
      </c>
      <c r="U12" s="69">
        <f>+'2018 OR'!BG11</f>
        <v>638346717.45547402</v>
      </c>
      <c r="V12" s="69">
        <f>+'2018 OR'!BH11</f>
        <v>623170809.84777796</v>
      </c>
      <c r="W12" s="69">
        <f>+'2018 OR'!BI11</f>
        <v>621133694.34965003</v>
      </c>
      <c r="X12" s="69">
        <f>+'2018 OR'!BJ11</f>
        <v>618754932.97332191</v>
      </c>
      <c r="Y12" s="69">
        <f>+'2018 OR'!BK11</f>
        <v>608564788.48446393</v>
      </c>
      <c r="Z12" s="69">
        <f>+'2018 OR'!BL11</f>
        <v>677122864.24556601</v>
      </c>
      <c r="AA12" s="69">
        <f>+'2018 OR'!BM11</f>
        <v>696353713.25920975</v>
      </c>
      <c r="AB12" s="69">
        <f>+'2018 OR'!BN11</f>
        <v>704485495.09618771</v>
      </c>
      <c r="AC12" s="69">
        <f>+'2018 OR'!BO11</f>
        <v>717557371.85491979</v>
      </c>
      <c r="AD12" s="69">
        <f>+'2018 OR'!BP11</f>
        <v>722461159.63231575</v>
      </c>
      <c r="AE12" s="69">
        <f>+'2018 OR'!BQ11</f>
        <v>714363485.10224974</v>
      </c>
      <c r="AF12" s="69">
        <f>+'2018 OR'!BR11</f>
        <v>715162372.31186187</v>
      </c>
      <c r="AG12" s="69">
        <f>+'2018 OR'!BS11</f>
        <v>714454384.6121279</v>
      </c>
      <c r="AH12" s="69">
        <f>+'2018 OR'!BT11</f>
        <v>698091953.10583198</v>
      </c>
      <c r="AI12" s="69">
        <f>+'2018 OR'!BU11</f>
        <v>695165769.92047</v>
      </c>
      <c r="AJ12" s="69">
        <f>+'2018 OR'!BV11</f>
        <v>696431704.938362</v>
      </c>
      <c r="AK12" s="69">
        <f>+'2018 OR'!BW11</f>
        <v>685207996.33645201</v>
      </c>
      <c r="AL12" s="69">
        <f>+'2018 OR'!BX11</f>
        <v>697183058.66838205</v>
      </c>
      <c r="AM12" s="69">
        <f>+'2018 OR'!BY11</f>
        <v>714850526.03315008</v>
      </c>
      <c r="AN12" s="69">
        <f>+'2018 OR'!BZ11</f>
        <v>721641948.14365685</v>
      </c>
      <c r="AO12" s="69">
        <f>+'2018 OR'!CA11</f>
        <v>737665279.36644089</v>
      </c>
      <c r="AP12" s="69">
        <f>+'2018 OR'!CB11</f>
        <v>747544145.74568677</v>
      </c>
      <c r="AQ12" s="69">
        <f>+'2018 OR'!CC11</f>
        <v>739073292.57874477</v>
      </c>
      <c r="AR12" s="69">
        <f>+'2018 OR'!CD11</f>
        <v>738763094.22346282</v>
      </c>
      <c r="AS12" s="69">
        <f>+'2018 OR'!CE11</f>
        <v>736679083.56109929</v>
      </c>
      <c r="AT12" s="69">
        <f>+'2018 OR'!CF11</f>
        <v>719188574.54007089</v>
      </c>
      <c r="AU12" s="69">
        <f>+'2018 OR'!CG11</f>
        <v>716064116.47956121</v>
      </c>
      <c r="AV12" s="69">
        <f>+'2018 OR'!CH11</f>
        <v>714858662.4394505</v>
      </c>
      <c r="AW12" s="69">
        <f>+'2018 OR'!CI11</f>
        <v>749409869.02475286</v>
      </c>
      <c r="AX12" s="69">
        <f>+'2018 OR'!CJ11</f>
        <v>762949354.41137087</v>
      </c>
      <c r="AY12" s="69">
        <f>+'2018 OR'!CK11</f>
        <v>782826987.58467877</v>
      </c>
      <c r="AZ12" s="70">
        <f t="shared" si="3"/>
        <v>736056348.11026764</v>
      </c>
    </row>
    <row r="13" spans="1:52" x14ac:dyDescent="0.2">
      <c r="A13" s="46">
        <f t="shared" si="2"/>
        <v>6</v>
      </c>
      <c r="C13" s="65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6"/>
    </row>
    <row r="14" spans="1:52" ht="13.5" thickBot="1" x14ac:dyDescent="0.25">
      <c r="A14" s="46">
        <f t="shared" si="2"/>
        <v>7</v>
      </c>
      <c r="B14" s="42" t="s">
        <v>570</v>
      </c>
      <c r="C14" s="71">
        <v>1177956908.21</v>
      </c>
      <c r="D14" s="71">
        <f t="shared" ref="D14:AM14" si="4">SUM(D9:D12)</f>
        <v>1223336899.4387546</v>
      </c>
      <c r="E14" s="71">
        <f t="shared" si="4"/>
        <v>1235180948.7580023</v>
      </c>
      <c r="F14" s="71">
        <f t="shared" si="4"/>
        <v>1236430788.234586</v>
      </c>
      <c r="G14" s="71">
        <f t="shared" si="4"/>
        <v>1226605101.3730702</v>
      </c>
      <c r="H14" s="71">
        <f t="shared" si="4"/>
        <v>1226720033.5512173</v>
      </c>
      <c r="I14" s="71">
        <f t="shared" si="4"/>
        <v>1186290602.5305269</v>
      </c>
      <c r="J14" s="71">
        <f t="shared" si="4"/>
        <v>1170919203.3968487</v>
      </c>
      <c r="K14" s="71">
        <f t="shared" si="4"/>
        <v>1170989094.5751338</v>
      </c>
      <c r="L14" s="71">
        <f t="shared" si="4"/>
        <v>1173272014.4504361</v>
      </c>
      <c r="M14" s="71">
        <f t="shared" si="4"/>
        <v>1163723288.0917602</v>
      </c>
      <c r="N14" s="71">
        <f t="shared" si="4"/>
        <v>1177772194.8828321</v>
      </c>
      <c r="O14" s="71">
        <f t="shared" si="4"/>
        <v>1318862706.6696959</v>
      </c>
      <c r="P14" s="71">
        <f t="shared" si="4"/>
        <v>1311264844.8964801</v>
      </c>
      <c r="Q14" s="71">
        <f t="shared" si="4"/>
        <v>1321196005.993371</v>
      </c>
      <c r="R14" s="71">
        <f t="shared" si="4"/>
        <v>1320763137.1578598</v>
      </c>
      <c r="S14" s="71">
        <f t="shared" si="4"/>
        <v>1285924344.0785382</v>
      </c>
      <c r="T14" s="71">
        <f t="shared" si="4"/>
        <v>1291039058.8025088</v>
      </c>
      <c r="U14" s="71">
        <f t="shared" si="4"/>
        <v>1292023910.5017781</v>
      </c>
      <c r="V14" s="71">
        <f t="shared" si="4"/>
        <v>1270600238.9315419</v>
      </c>
      <c r="W14" s="71">
        <f t="shared" si="4"/>
        <v>1279129893.717428</v>
      </c>
      <c r="X14" s="71">
        <f t="shared" si="4"/>
        <v>1271105003.521152</v>
      </c>
      <c r="Y14" s="71">
        <f t="shared" si="4"/>
        <v>1261405460.6846881</v>
      </c>
      <c r="Z14" s="71">
        <f t="shared" si="4"/>
        <v>1363149702.3684158</v>
      </c>
      <c r="AA14" s="71">
        <f t="shared" si="4"/>
        <v>1436353713.2592096</v>
      </c>
      <c r="AB14" s="71">
        <f t="shared" si="4"/>
        <v>1401182763.3361878</v>
      </c>
      <c r="AC14" s="71">
        <f t="shared" si="4"/>
        <v>1404257371.8949199</v>
      </c>
      <c r="AD14" s="71">
        <f t="shared" si="4"/>
        <v>1409161159.6723156</v>
      </c>
      <c r="AE14" s="71">
        <f t="shared" si="4"/>
        <v>1401063485.1422496</v>
      </c>
      <c r="AF14" s="71">
        <f t="shared" si="4"/>
        <v>1401862372.351862</v>
      </c>
      <c r="AG14" s="71">
        <f t="shared" si="4"/>
        <v>1401154384.6521277</v>
      </c>
      <c r="AH14" s="71">
        <f t="shared" si="4"/>
        <v>1385616953.1458321</v>
      </c>
      <c r="AI14" s="71">
        <f t="shared" si="4"/>
        <v>1458613269.1004701</v>
      </c>
      <c r="AJ14" s="71">
        <f t="shared" si="4"/>
        <v>1383131705.018362</v>
      </c>
      <c r="AK14" s="71">
        <f t="shared" si="4"/>
        <v>1371907996.4164519</v>
      </c>
      <c r="AL14" s="71">
        <f t="shared" si="4"/>
        <v>1428883058.7683821</v>
      </c>
      <c r="AM14" s="71">
        <f t="shared" si="4"/>
        <v>1455750522.3531501</v>
      </c>
      <c r="AN14" s="71">
        <f t="shared" ref="AN14:AY14" si="5">SUM(AN9:AN12)</f>
        <v>1530741948.133657</v>
      </c>
      <c r="AO14" s="71">
        <f t="shared" si="5"/>
        <v>1574365279.3664408</v>
      </c>
      <c r="AP14" s="71">
        <f t="shared" si="5"/>
        <v>1562244145.7456868</v>
      </c>
      <c r="AQ14" s="71">
        <f t="shared" si="5"/>
        <v>1531173292.5887446</v>
      </c>
      <c r="AR14" s="71">
        <f t="shared" si="5"/>
        <v>1532963094.2434628</v>
      </c>
      <c r="AS14" s="71">
        <f t="shared" si="5"/>
        <v>1548479083.5910993</v>
      </c>
      <c r="AT14" s="71">
        <f t="shared" si="5"/>
        <v>1550588574.580071</v>
      </c>
      <c r="AU14" s="71">
        <f t="shared" si="5"/>
        <v>1586464116.5095611</v>
      </c>
      <c r="AV14" s="71">
        <f t="shared" si="5"/>
        <v>1630058662.4894505</v>
      </c>
      <c r="AW14" s="71">
        <f t="shared" si="5"/>
        <v>1688909869.0747528</v>
      </c>
      <c r="AX14" s="71">
        <f t="shared" si="5"/>
        <v>1721149354.4813709</v>
      </c>
      <c r="AY14" s="71">
        <f t="shared" si="5"/>
        <v>1740026987.7046788</v>
      </c>
      <c r="AZ14" s="71">
        <f t="shared" si="3"/>
        <v>1587918847.9861012</v>
      </c>
    </row>
    <row r="15" spans="1:52" ht="13.5" thickTop="1" x14ac:dyDescent="0.2">
      <c r="A15" s="46">
        <f t="shared" si="2"/>
        <v>8</v>
      </c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</row>
    <row r="16" spans="1:52" x14ac:dyDescent="0.2">
      <c r="A16" s="46">
        <f t="shared" si="2"/>
        <v>9</v>
      </c>
    </row>
    <row r="17" spans="1:52" x14ac:dyDescent="0.2">
      <c r="A17" s="46">
        <f t="shared" si="2"/>
        <v>10</v>
      </c>
      <c r="B17" s="47" t="s">
        <v>571</v>
      </c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</row>
    <row r="18" spans="1:52" x14ac:dyDescent="0.2">
      <c r="A18" s="46">
        <f t="shared" si="2"/>
        <v>11</v>
      </c>
      <c r="B18" s="42" t="s">
        <v>572</v>
      </c>
      <c r="C18" s="51">
        <f t="shared" ref="C18" si="6">+C9/C14</f>
        <v>0.51079967001028193</v>
      </c>
      <c r="D18" s="51">
        <f t="shared" ref="D18:O18" si="7">+D9/D14</f>
        <v>0.49185142725282738</v>
      </c>
      <c r="E18" s="51">
        <f t="shared" si="7"/>
        <v>0.4871351040550137</v>
      </c>
      <c r="F18" s="51">
        <f t="shared" si="7"/>
        <v>0.48664268612974754</v>
      </c>
      <c r="G18" s="51">
        <f t="shared" si="7"/>
        <v>0.4905409241543614</v>
      </c>
      <c r="H18" s="51">
        <f t="shared" si="7"/>
        <v>0.49049496506398921</v>
      </c>
      <c r="I18" s="51">
        <f t="shared" si="7"/>
        <v>0.47349275026019244</v>
      </c>
      <c r="J18" s="51">
        <f t="shared" si="7"/>
        <v>0.47970858994412469</v>
      </c>
      <c r="K18" s="51">
        <f t="shared" si="7"/>
        <v>0.47967995825255727</v>
      </c>
      <c r="L18" s="51">
        <f t="shared" si="7"/>
        <v>0.47874661040398364</v>
      </c>
      <c r="M18" s="51">
        <f t="shared" si="7"/>
        <v>0.48267488134662961</v>
      </c>
      <c r="N18" s="51">
        <f t="shared" si="7"/>
        <v>0.47691735502032245</v>
      </c>
      <c r="O18" s="51">
        <f t="shared" si="7"/>
        <v>0.4258972500772028</v>
      </c>
      <c r="P18" s="51">
        <f t="shared" ref="P18:AA18" si="8">+P9/P14</f>
        <v>0.42836502647513919</v>
      </c>
      <c r="Q18" s="51">
        <f t="shared" si="8"/>
        <v>0.42514509387853711</v>
      </c>
      <c r="R18" s="51">
        <f t="shared" si="8"/>
        <v>0.4252844315512303</v>
      </c>
      <c r="S18" s="51">
        <f t="shared" si="8"/>
        <v>0.43680641290176403</v>
      </c>
      <c r="T18" s="51">
        <f t="shared" si="8"/>
        <v>0.43507591514775668</v>
      </c>
      <c r="U18" s="51">
        <f t="shared" si="8"/>
        <v>0.4347442763515536</v>
      </c>
      <c r="V18" s="51">
        <f t="shared" si="8"/>
        <v>0.44207452728982494</v>
      </c>
      <c r="W18" s="51">
        <f t="shared" si="8"/>
        <v>0.4391266303436771</v>
      </c>
      <c r="X18" s="51">
        <f t="shared" si="8"/>
        <v>0.44189897643704218</v>
      </c>
      <c r="Y18" s="51">
        <f t="shared" si="8"/>
        <v>0.44529694654652158</v>
      </c>
      <c r="Z18" s="51">
        <f t="shared" si="8"/>
        <v>0.41206039147723073</v>
      </c>
      <c r="AA18" s="51">
        <f t="shared" si="8"/>
        <v>0.47808558133067297</v>
      </c>
      <c r="AB18" s="51">
        <f t="shared" ref="AB18:AM18" si="9">+AB9/AB14</f>
        <v>0.49008596021048761</v>
      </c>
      <c r="AC18" s="51">
        <f t="shared" si="9"/>
        <v>0.48901292152261211</v>
      </c>
      <c r="AD18" s="51">
        <f t="shared" si="9"/>
        <v>0.48731118884917624</v>
      </c>
      <c r="AE18" s="51">
        <f t="shared" si="9"/>
        <v>0.49012768320793082</v>
      </c>
      <c r="AF18" s="51">
        <f t="shared" si="9"/>
        <v>0.48984837138323661</v>
      </c>
      <c r="AG18" s="51">
        <f t="shared" si="9"/>
        <v>0.49009588630769674</v>
      </c>
      <c r="AH18" s="51">
        <f t="shared" si="9"/>
        <v>0.49559151137762303</v>
      </c>
      <c r="AI18" s="51">
        <f t="shared" si="9"/>
        <v>0.47078962912732131</v>
      </c>
      <c r="AJ18" s="51">
        <f t="shared" si="9"/>
        <v>0.49648200349140548</v>
      </c>
      <c r="AK18" s="51">
        <f t="shared" si="9"/>
        <v>0.50054376954848478</v>
      </c>
      <c r="AL18" s="51">
        <f t="shared" si="9"/>
        <v>0.48058516460535078</v>
      </c>
      <c r="AM18" s="51">
        <f t="shared" si="9"/>
        <v>0.47171544124880871</v>
      </c>
      <c r="AN18" s="51">
        <f t="shared" ref="AN18:AY18" si="10">+AN9/AN14</f>
        <v>0.51393378286861269</v>
      </c>
      <c r="AO18" s="51">
        <f t="shared" si="10"/>
        <v>0.49969343856248238</v>
      </c>
      <c r="AP18" s="51">
        <f t="shared" si="10"/>
        <v>0.48948815208073332</v>
      </c>
      <c r="AQ18" s="51">
        <f t="shared" si="10"/>
        <v>0.49942093667734155</v>
      </c>
      <c r="AR18" s="51">
        <f t="shared" si="10"/>
        <v>0.49883784082707444</v>
      </c>
      <c r="AS18" s="51">
        <f t="shared" si="10"/>
        <v>0.49383941191286462</v>
      </c>
      <c r="AT18" s="51">
        <f t="shared" si="10"/>
        <v>0.49316757038990527</v>
      </c>
      <c r="AU18" s="51">
        <f t="shared" si="10"/>
        <v>0.48201531446071721</v>
      </c>
      <c r="AV18" s="51">
        <f t="shared" si="10"/>
        <v>0.49979796356272094</v>
      </c>
      <c r="AW18" s="51">
        <f t="shared" si="10"/>
        <v>0.48238216551267044</v>
      </c>
      <c r="AX18" s="51">
        <f t="shared" si="10"/>
        <v>0.47334648668272677</v>
      </c>
      <c r="AY18" s="51">
        <f t="shared" si="10"/>
        <v>0.42510834902380462</v>
      </c>
      <c r="AZ18" s="51">
        <f t="shared" si="3"/>
        <v>0.48952791322284633</v>
      </c>
    </row>
    <row r="19" spans="1:52" x14ac:dyDescent="0.2">
      <c r="A19" s="46">
        <f t="shared" si="2"/>
        <v>12</v>
      </c>
      <c r="B19" s="42" t="s">
        <v>1295</v>
      </c>
      <c r="C19" s="52">
        <f t="shared" ref="C19" si="11">+C10/C14</f>
        <v>5.8909088985835889E-3</v>
      </c>
      <c r="D19" s="52">
        <f t="shared" ref="D19:O19" si="12">+D10/D14</f>
        <v>6.1832597726961588E-3</v>
      </c>
      <c r="E19" s="52">
        <f t="shared" si="12"/>
        <v>5.4604844211564715E-3</v>
      </c>
      <c r="F19" s="52">
        <f t="shared" si="12"/>
        <v>4.9631137569360615E-3</v>
      </c>
      <c r="G19" s="52">
        <f t="shared" si="12"/>
        <v>3.1183706873454263E-3</v>
      </c>
      <c r="H19" s="52">
        <f t="shared" si="12"/>
        <v>3.1237670262254506E-3</v>
      </c>
      <c r="I19" s="52">
        <f t="shared" si="12"/>
        <v>3.5053280213606995E-3</v>
      </c>
      <c r="J19" s="52">
        <f t="shared" si="12"/>
        <v>3.1471427372258515E-3</v>
      </c>
      <c r="K19" s="52">
        <f t="shared" si="12"/>
        <v>4.5991920420813638E-3</v>
      </c>
      <c r="L19" s="52">
        <f t="shared" si="12"/>
        <v>6.4337358323268623E-3</v>
      </c>
      <c r="M19" s="52">
        <f t="shared" si="12"/>
        <v>5.997635437205091E-3</v>
      </c>
      <c r="N19" s="52">
        <f t="shared" si="12"/>
        <v>7.6270036360689434E-3</v>
      </c>
      <c r="O19" s="52">
        <f t="shared" si="12"/>
        <v>0.10794451540326593</v>
      </c>
      <c r="P19" s="52">
        <f t="shared" ref="P19:AA19" si="13">+P10/P14</f>
        <v>9.700329223280571E-2</v>
      </c>
      <c r="Q19" s="52">
        <f t="shared" si="13"/>
        <v>9.5205625507852401E-2</v>
      </c>
      <c r="R19" s="52">
        <f t="shared" si="13"/>
        <v>8.7150306368455568E-2</v>
      </c>
      <c r="S19" s="52">
        <f t="shared" si="13"/>
        <v>6.9032135669182371E-2</v>
      </c>
      <c r="T19" s="52">
        <f t="shared" si="13"/>
        <v>7.1633831978267073E-2</v>
      </c>
      <c r="U19" s="52">
        <f t="shared" si="13"/>
        <v>7.1188460444654739E-2</v>
      </c>
      <c r="V19" s="52">
        <f t="shared" si="13"/>
        <v>6.7471598428042609E-2</v>
      </c>
      <c r="W19" s="52">
        <f t="shared" si="13"/>
        <v>7.5282580636060678E-2</v>
      </c>
      <c r="X19" s="52">
        <f t="shared" si="13"/>
        <v>7.1315957609100492E-2</v>
      </c>
      <c r="Y19" s="52">
        <f t="shared" si="13"/>
        <v>7.2253272275159694E-2</v>
      </c>
      <c r="Z19" s="52">
        <f t="shared" si="13"/>
        <v>9.1205564514915197E-2</v>
      </c>
      <c r="AA19" s="52">
        <f t="shared" si="13"/>
        <v>3.7107851295944183E-2</v>
      </c>
      <c r="AB19" s="52">
        <f t="shared" ref="AB19:AL19" si="14">+AB10/AB14</f>
        <v>7.1348781198226465E-3</v>
      </c>
      <c r="AC19" s="52">
        <f t="shared" si="14"/>
        <v>2.8484806845645093E-11</v>
      </c>
      <c r="AD19" s="52">
        <f t="shared" si="14"/>
        <v>2.8385681598903524E-11</v>
      </c>
      <c r="AE19" s="52">
        <f t="shared" si="14"/>
        <v>2.8549741267390757E-11</v>
      </c>
      <c r="AF19" s="52">
        <f t="shared" si="14"/>
        <v>2.8533471465457207E-11</v>
      </c>
      <c r="AG19" s="52">
        <f t="shared" si="14"/>
        <v>2.8547889110685701E-11</v>
      </c>
      <c r="AH19" s="52">
        <f t="shared" si="14"/>
        <v>5.9540267469083952E-4</v>
      </c>
      <c r="AI19" s="52">
        <f t="shared" si="14"/>
        <v>5.2616756480852775E-2</v>
      </c>
      <c r="AJ19" s="52">
        <f t="shared" si="14"/>
        <v>5.7839755758427898E-11</v>
      </c>
      <c r="AK19" s="52">
        <f t="shared" si="14"/>
        <v>5.8312948250879252E-11</v>
      </c>
      <c r="AL19" s="52">
        <f t="shared" si="14"/>
        <v>3.1493130122760012E-2</v>
      </c>
      <c r="AM19" s="52">
        <f>+AM10/AM14</f>
        <v>3.7231651637938852E-2</v>
      </c>
      <c r="AN19" s="52">
        <f t="shared" ref="AN19:AY19" si="15">+AN10/AN14</f>
        <v>1.4633426631648131E-2</v>
      </c>
      <c r="AO19" s="52">
        <f t="shared" si="15"/>
        <v>3.1758830466663432E-2</v>
      </c>
      <c r="AP19" s="52">
        <f t="shared" si="15"/>
        <v>3.2005240753284508E-2</v>
      </c>
      <c r="AQ19" s="52">
        <f t="shared" si="15"/>
        <v>1.7894773989738943E-2</v>
      </c>
      <c r="AR19" s="52">
        <f t="shared" si="15"/>
        <v>1.9243777055545249E-2</v>
      </c>
      <c r="AS19" s="52">
        <f t="shared" si="15"/>
        <v>3.0416943004983793E-2</v>
      </c>
      <c r="AT19" s="52">
        <f t="shared" si="15"/>
        <v>4.3015923845604008E-2</v>
      </c>
      <c r="AU19" s="52">
        <f t="shared" si="15"/>
        <v>6.6626152416579404E-2</v>
      </c>
      <c r="AV19" s="52">
        <f t="shared" si="15"/>
        <v>6.1654222858774213E-2</v>
      </c>
      <c r="AW19" s="52">
        <f t="shared" si="15"/>
        <v>7.389381892733568E-2</v>
      </c>
      <c r="AX19" s="52">
        <f t="shared" si="15"/>
        <v>8.3374519298030608E-2</v>
      </c>
      <c r="AY19" s="52">
        <f t="shared" si="15"/>
        <v>0.12499806132714683</v>
      </c>
      <c r="AZ19" s="52">
        <f t="shared" si="3"/>
        <v>4.6302707144227566E-2</v>
      </c>
    </row>
    <row r="20" spans="1:52" x14ac:dyDescent="0.2">
      <c r="A20" s="46">
        <f t="shared" si="2"/>
        <v>13</v>
      </c>
      <c r="B20" s="42" t="s">
        <v>568</v>
      </c>
      <c r="C20" s="52">
        <f t="shared" ref="C20" si="16">+C11/C14</f>
        <v>0</v>
      </c>
      <c r="D20" s="52">
        <f t="shared" ref="D20:O20" si="17">+D11/D14</f>
        <v>0</v>
      </c>
      <c r="E20" s="52">
        <f t="shared" si="17"/>
        <v>0</v>
      </c>
      <c r="F20" s="52">
        <f t="shared" si="17"/>
        <v>0</v>
      </c>
      <c r="G20" s="52">
        <f t="shared" si="17"/>
        <v>0</v>
      </c>
      <c r="H20" s="52">
        <f t="shared" si="17"/>
        <v>0</v>
      </c>
      <c r="I20" s="52">
        <f t="shared" si="17"/>
        <v>0</v>
      </c>
      <c r="J20" s="52">
        <f t="shared" si="17"/>
        <v>0</v>
      </c>
      <c r="K20" s="52">
        <f t="shared" si="17"/>
        <v>0</v>
      </c>
      <c r="L20" s="52">
        <f t="shared" si="17"/>
        <v>0</v>
      </c>
      <c r="M20" s="52">
        <f t="shared" si="17"/>
        <v>0</v>
      </c>
      <c r="N20" s="52">
        <f t="shared" si="17"/>
        <v>0</v>
      </c>
      <c r="O20" s="52">
        <f t="shared" si="17"/>
        <v>0</v>
      </c>
      <c r="P20" s="52">
        <f t="shared" ref="P20:AA20" si="18">+P11/P14</f>
        <v>0</v>
      </c>
      <c r="Q20" s="52">
        <f t="shared" si="18"/>
        <v>0</v>
      </c>
      <c r="R20" s="52">
        <f t="shared" si="18"/>
        <v>0</v>
      </c>
      <c r="S20" s="52">
        <f t="shared" si="18"/>
        <v>0</v>
      </c>
      <c r="T20" s="52">
        <f t="shared" si="18"/>
        <v>0</v>
      </c>
      <c r="U20" s="52">
        <f t="shared" si="18"/>
        <v>0</v>
      </c>
      <c r="V20" s="52">
        <f t="shared" si="18"/>
        <v>0</v>
      </c>
      <c r="W20" s="52">
        <f t="shared" si="18"/>
        <v>0</v>
      </c>
      <c r="X20" s="52">
        <f t="shared" si="18"/>
        <v>0</v>
      </c>
      <c r="Y20" s="52">
        <f t="shared" si="18"/>
        <v>0</v>
      </c>
      <c r="Z20" s="52">
        <f t="shared" si="18"/>
        <v>0</v>
      </c>
      <c r="AA20" s="52">
        <f t="shared" si="18"/>
        <v>0</v>
      </c>
      <c r="AB20" s="52">
        <f t="shared" ref="AB20:AM20" si="19">+AB11/AB14</f>
        <v>0</v>
      </c>
      <c r="AC20" s="52">
        <f t="shared" si="19"/>
        <v>0</v>
      </c>
      <c r="AD20" s="52">
        <f t="shared" si="19"/>
        <v>0</v>
      </c>
      <c r="AE20" s="52">
        <f t="shared" si="19"/>
        <v>0</v>
      </c>
      <c r="AF20" s="52">
        <f t="shared" si="19"/>
        <v>0</v>
      </c>
      <c r="AG20" s="52">
        <f t="shared" si="19"/>
        <v>0</v>
      </c>
      <c r="AH20" s="52">
        <f t="shared" si="19"/>
        <v>0</v>
      </c>
      <c r="AI20" s="52">
        <f t="shared" si="19"/>
        <v>0</v>
      </c>
      <c r="AJ20" s="52">
        <f t="shared" si="19"/>
        <v>0</v>
      </c>
      <c r="AK20" s="52">
        <f t="shared" si="19"/>
        <v>0</v>
      </c>
      <c r="AL20" s="52">
        <f t="shared" si="19"/>
        <v>0</v>
      </c>
      <c r="AM20" s="52">
        <f t="shared" si="19"/>
        <v>0</v>
      </c>
      <c r="AN20" s="52">
        <f t="shared" ref="AN20:AY20" si="20">+AN11/AN14</f>
        <v>0</v>
      </c>
      <c r="AO20" s="52">
        <f t="shared" si="20"/>
        <v>0</v>
      </c>
      <c r="AP20" s="52">
        <f t="shared" si="20"/>
        <v>0</v>
      </c>
      <c r="AQ20" s="52">
        <f t="shared" si="20"/>
        <v>0</v>
      </c>
      <c r="AR20" s="52">
        <f t="shared" si="20"/>
        <v>0</v>
      </c>
      <c r="AS20" s="52">
        <f t="shared" si="20"/>
        <v>0</v>
      </c>
      <c r="AT20" s="52">
        <f t="shared" si="20"/>
        <v>0</v>
      </c>
      <c r="AU20" s="52">
        <f t="shared" si="20"/>
        <v>0</v>
      </c>
      <c r="AV20" s="52">
        <f t="shared" si="20"/>
        <v>0</v>
      </c>
      <c r="AW20" s="52">
        <f t="shared" si="20"/>
        <v>0</v>
      </c>
      <c r="AX20" s="52">
        <f t="shared" si="20"/>
        <v>0</v>
      </c>
      <c r="AY20" s="52">
        <f t="shared" si="20"/>
        <v>0</v>
      </c>
      <c r="AZ20" s="52">
        <f t="shared" si="3"/>
        <v>0</v>
      </c>
    </row>
    <row r="21" spans="1:52" x14ac:dyDescent="0.2">
      <c r="A21" s="46">
        <f t="shared" si="2"/>
        <v>14</v>
      </c>
      <c r="B21" s="42" t="s">
        <v>573</v>
      </c>
      <c r="C21" s="51">
        <f t="shared" ref="C21" si="21">+C12/C14</f>
        <v>0.51714688901964412</v>
      </c>
      <c r="D21" s="51">
        <f t="shared" ref="D21:O21" si="22">+D12/D14</f>
        <v>0.50196531297447633</v>
      </c>
      <c r="E21" s="51">
        <f t="shared" si="22"/>
        <v>0.50740441152382976</v>
      </c>
      <c r="F21" s="51">
        <f t="shared" si="22"/>
        <v>0.50839420011331649</v>
      </c>
      <c r="G21" s="51">
        <f t="shared" si="22"/>
        <v>0.5063407051582931</v>
      </c>
      <c r="H21" s="51">
        <f t="shared" si="22"/>
        <v>0.50638126790978533</v>
      </c>
      <c r="I21" s="51">
        <f t="shared" si="22"/>
        <v>0.52300192171844684</v>
      </c>
      <c r="J21" s="51">
        <f t="shared" si="22"/>
        <v>0.51714426731864938</v>
      </c>
      <c r="K21" s="51">
        <f t="shared" si="22"/>
        <v>0.51572084970536136</v>
      </c>
      <c r="L21" s="51">
        <f t="shared" si="22"/>
        <v>0.51481965376368932</v>
      </c>
      <c r="M21" s="51">
        <f t="shared" si="22"/>
        <v>0.51132748321616517</v>
      </c>
      <c r="N21" s="51">
        <f t="shared" si="22"/>
        <v>0.51545564134360866</v>
      </c>
      <c r="O21" s="51">
        <f t="shared" si="22"/>
        <v>0.46615823451953126</v>
      </c>
      <c r="P21" s="51">
        <f t="shared" ref="P21:AA21" si="23">+P12/P14</f>
        <v>0.47463168129205502</v>
      </c>
      <c r="Q21" s="51">
        <f t="shared" si="23"/>
        <v>0.47964928061361056</v>
      </c>
      <c r="R21" s="51">
        <f t="shared" si="23"/>
        <v>0.4875652620803142</v>
      </c>
      <c r="S21" s="51">
        <f t="shared" si="23"/>
        <v>0.49416145142905354</v>
      </c>
      <c r="T21" s="51">
        <f t="shared" si="23"/>
        <v>0.49329025287397638</v>
      </c>
      <c r="U21" s="51">
        <f t="shared" si="23"/>
        <v>0.49406726320379152</v>
      </c>
      <c r="V21" s="51">
        <f t="shared" si="23"/>
        <v>0.4904538742821325</v>
      </c>
      <c r="W21" s="51">
        <f t="shared" si="23"/>
        <v>0.48559078902026226</v>
      </c>
      <c r="X21" s="51">
        <f t="shared" si="23"/>
        <v>0.48678506595385723</v>
      </c>
      <c r="Y21" s="51">
        <f t="shared" si="23"/>
        <v>0.4824497811783186</v>
      </c>
      <c r="Z21" s="51">
        <f t="shared" si="23"/>
        <v>0.4967340440078542</v>
      </c>
      <c r="AA21" s="51">
        <f t="shared" si="23"/>
        <v>0.4848065673733829</v>
      </c>
      <c r="AB21" s="51">
        <f t="shared" ref="AB21:AM21" si="24">+AB12/AB14</f>
        <v>0.50277916166968972</v>
      </c>
      <c r="AC21" s="51">
        <f t="shared" si="24"/>
        <v>0.51098707844890301</v>
      </c>
      <c r="AD21" s="51">
        <f t="shared" si="24"/>
        <v>0.51268881112243814</v>
      </c>
      <c r="AE21" s="51">
        <f t="shared" si="24"/>
        <v>0.50987231676351952</v>
      </c>
      <c r="AF21" s="51">
        <f t="shared" si="24"/>
        <v>0.51015162858822982</v>
      </c>
      <c r="AG21" s="51">
        <f t="shared" si="24"/>
        <v>0.50990411366375543</v>
      </c>
      <c r="AH21" s="51">
        <f t="shared" si="24"/>
        <v>0.50381308594768603</v>
      </c>
      <c r="AI21" s="51">
        <f t="shared" si="24"/>
        <v>0.4765936143918259</v>
      </c>
      <c r="AJ21" s="51">
        <f t="shared" si="24"/>
        <v>0.50351799645075479</v>
      </c>
      <c r="AK21" s="51">
        <f t="shared" si="24"/>
        <v>0.49945623039320231</v>
      </c>
      <c r="AL21" s="51">
        <f t="shared" si="24"/>
        <v>0.48792170527188922</v>
      </c>
      <c r="AM21" s="51">
        <f t="shared" si="24"/>
        <v>0.49105290711325239</v>
      </c>
      <c r="AN21" s="51">
        <f t="shared" ref="AN21:AY21" si="25">+AN12/AN14</f>
        <v>0.47143279049973913</v>
      </c>
      <c r="AO21" s="51">
        <f t="shared" si="25"/>
        <v>0.46854773097085428</v>
      </c>
      <c r="AP21" s="51">
        <f t="shared" si="25"/>
        <v>0.4785066071659822</v>
      </c>
      <c r="AQ21" s="51">
        <f t="shared" si="25"/>
        <v>0.48268428933291957</v>
      </c>
      <c r="AR21" s="51">
        <f t="shared" si="25"/>
        <v>0.48191838211738031</v>
      </c>
      <c r="AS21" s="51">
        <f t="shared" si="25"/>
        <v>0.47574364508215161</v>
      </c>
      <c r="AT21" s="51">
        <f t="shared" si="25"/>
        <v>0.46381650576449068</v>
      </c>
      <c r="AU21" s="51">
        <f t="shared" si="25"/>
        <v>0.45135853312270346</v>
      </c>
      <c r="AV21" s="51">
        <f t="shared" si="25"/>
        <v>0.43854781357850486</v>
      </c>
      <c r="AW21" s="51">
        <f t="shared" si="25"/>
        <v>0.44372401555999391</v>
      </c>
      <c r="AX21" s="51">
        <f t="shared" si="25"/>
        <v>0.44327899401924259</v>
      </c>
      <c r="AY21" s="51">
        <f t="shared" si="25"/>
        <v>0.44989358964904852</v>
      </c>
      <c r="AZ21" s="51">
        <f t="shared" si="3"/>
        <v>0.46416937963292604</v>
      </c>
    </row>
    <row r="22" spans="1:52" ht="13.5" thickBot="1" x14ac:dyDescent="0.25">
      <c r="A22" s="46">
        <f t="shared" si="2"/>
        <v>15</v>
      </c>
      <c r="C22" s="53">
        <v>1</v>
      </c>
      <c r="D22" s="53">
        <f t="shared" ref="D22:O22" si="26">SUM(D18:D21)</f>
        <v>0.99999999999999989</v>
      </c>
      <c r="E22" s="53">
        <f t="shared" si="26"/>
        <v>1</v>
      </c>
      <c r="F22" s="53">
        <f t="shared" si="26"/>
        <v>1</v>
      </c>
      <c r="G22" s="53">
        <f t="shared" si="26"/>
        <v>1</v>
      </c>
      <c r="H22" s="53">
        <f t="shared" si="26"/>
        <v>1</v>
      </c>
      <c r="I22" s="53">
        <f t="shared" si="26"/>
        <v>1</v>
      </c>
      <c r="J22" s="53">
        <f t="shared" si="26"/>
        <v>0.99999999999999989</v>
      </c>
      <c r="K22" s="53">
        <f t="shared" si="26"/>
        <v>1</v>
      </c>
      <c r="L22" s="53">
        <f t="shared" si="26"/>
        <v>0.99999999999999978</v>
      </c>
      <c r="M22" s="53">
        <f t="shared" si="26"/>
        <v>0.99999999999999989</v>
      </c>
      <c r="N22" s="53">
        <f t="shared" si="26"/>
        <v>1</v>
      </c>
      <c r="O22" s="53">
        <f t="shared" si="26"/>
        <v>1</v>
      </c>
      <c r="P22" s="53">
        <f t="shared" ref="P22:AM22" si="27">SUM(P18:P21)</f>
        <v>0.99999999999999989</v>
      </c>
      <c r="Q22" s="53">
        <f t="shared" si="27"/>
        <v>1</v>
      </c>
      <c r="R22" s="53">
        <f t="shared" si="27"/>
        <v>1</v>
      </c>
      <c r="S22" s="53">
        <f t="shared" si="27"/>
        <v>1</v>
      </c>
      <c r="T22" s="53">
        <f t="shared" si="27"/>
        <v>1.0000000000000002</v>
      </c>
      <c r="U22" s="53">
        <f t="shared" si="27"/>
        <v>0.99999999999999978</v>
      </c>
      <c r="V22" s="53">
        <f t="shared" si="27"/>
        <v>1</v>
      </c>
      <c r="W22" s="53">
        <f t="shared" si="27"/>
        <v>1</v>
      </c>
      <c r="X22" s="53">
        <f t="shared" si="27"/>
        <v>1</v>
      </c>
      <c r="Y22" s="53">
        <f t="shared" si="27"/>
        <v>0.99999999999999989</v>
      </c>
      <c r="Z22" s="53">
        <f t="shared" si="27"/>
        <v>1.0000000000000002</v>
      </c>
      <c r="AA22" s="53">
        <f t="shared" si="27"/>
        <v>1</v>
      </c>
      <c r="AB22" s="53">
        <f t="shared" si="27"/>
        <v>1</v>
      </c>
      <c r="AC22" s="53">
        <f t="shared" si="27"/>
        <v>1</v>
      </c>
      <c r="AD22" s="53">
        <f t="shared" si="27"/>
        <v>1</v>
      </c>
      <c r="AE22" s="53">
        <f t="shared" si="27"/>
        <v>1</v>
      </c>
      <c r="AF22" s="53">
        <f t="shared" si="27"/>
        <v>0.99999999999999989</v>
      </c>
      <c r="AG22" s="53">
        <f t="shared" si="27"/>
        <v>1</v>
      </c>
      <c r="AH22" s="53">
        <f t="shared" si="27"/>
        <v>0.99999999999999989</v>
      </c>
      <c r="AI22" s="53">
        <f t="shared" si="27"/>
        <v>1</v>
      </c>
      <c r="AJ22" s="53">
        <f t="shared" si="27"/>
        <v>1</v>
      </c>
      <c r="AK22" s="53">
        <f t="shared" si="27"/>
        <v>1</v>
      </c>
      <c r="AL22" s="53">
        <f t="shared" si="27"/>
        <v>1</v>
      </c>
      <c r="AM22" s="53">
        <f t="shared" si="27"/>
        <v>1</v>
      </c>
      <c r="AN22" s="53">
        <f t="shared" ref="AN22:AY22" si="28">SUM(AN18:AN21)</f>
        <v>1</v>
      </c>
      <c r="AO22" s="53">
        <f t="shared" si="28"/>
        <v>1</v>
      </c>
      <c r="AP22" s="53">
        <f t="shared" si="28"/>
        <v>1</v>
      </c>
      <c r="AQ22" s="53">
        <f t="shared" si="28"/>
        <v>1</v>
      </c>
      <c r="AR22" s="53">
        <f t="shared" si="28"/>
        <v>1</v>
      </c>
      <c r="AS22" s="53">
        <f t="shared" si="28"/>
        <v>1</v>
      </c>
      <c r="AT22" s="53">
        <f t="shared" si="28"/>
        <v>1</v>
      </c>
      <c r="AU22" s="53">
        <f t="shared" si="28"/>
        <v>1</v>
      </c>
      <c r="AV22" s="53">
        <f t="shared" si="28"/>
        <v>1</v>
      </c>
      <c r="AW22" s="53">
        <f t="shared" si="28"/>
        <v>1</v>
      </c>
      <c r="AX22" s="53">
        <f t="shared" si="28"/>
        <v>1</v>
      </c>
      <c r="AY22" s="53">
        <f t="shared" si="28"/>
        <v>1</v>
      </c>
      <c r="AZ22" s="53">
        <f t="shared" si="3"/>
        <v>1</v>
      </c>
    </row>
    <row r="23" spans="1:52" ht="13.5" thickTop="1" x14ac:dyDescent="0.2">
      <c r="A23" s="46">
        <f t="shared" si="2"/>
        <v>16</v>
      </c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60"/>
    </row>
    <row r="24" spans="1:52" x14ac:dyDescent="0.2">
      <c r="A24" s="46">
        <f t="shared" si="2"/>
        <v>17</v>
      </c>
      <c r="B24" s="47" t="s">
        <v>574</v>
      </c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60"/>
    </row>
    <row r="25" spans="1:52" x14ac:dyDescent="0.2">
      <c r="A25" s="46">
        <f t="shared" si="2"/>
        <v>18</v>
      </c>
      <c r="B25" s="42" t="s">
        <v>572</v>
      </c>
      <c r="C25" s="54">
        <f>+'2018 OR'!AO22</f>
        <v>6.0690000000000001E-2</v>
      </c>
      <c r="D25" s="54">
        <f>+'2018 OR'!AP22</f>
        <v>6.0690000000000001E-2</v>
      </c>
      <c r="E25" s="54">
        <f>+'2018 OR'!AQ22</f>
        <v>6.0690000000000001E-2</v>
      </c>
      <c r="F25" s="54">
        <f>+'2018 OR'!AR22</f>
        <v>6.0690000000000001E-2</v>
      </c>
      <c r="G25" s="54">
        <f>+'2018 OR'!AS22</f>
        <v>6.0690000000000001E-2</v>
      </c>
      <c r="H25" s="54">
        <f>+'2018 OR'!AT22</f>
        <v>6.0690000000000001E-2</v>
      </c>
      <c r="I25" s="54">
        <f>+'2018 OR'!AU22</f>
        <v>6.1519999999999998E-2</v>
      </c>
      <c r="J25" s="54">
        <f>+'2018 OR'!AV22</f>
        <v>6.1519999999999998E-2</v>
      </c>
      <c r="K25" s="54">
        <f>+'2018 OR'!AW22</f>
        <v>6.1519999999999998E-2</v>
      </c>
      <c r="L25" s="54">
        <f>+'2018 OR'!AX22</f>
        <v>6.1519999999999998E-2</v>
      </c>
      <c r="M25" s="54">
        <f>+'2018 OR'!AY22</f>
        <v>6.1519999999999998E-2</v>
      </c>
      <c r="N25" s="54">
        <f>+'2018 OR'!AZ22</f>
        <v>6.1519999999999998E-2</v>
      </c>
      <c r="O25" s="54">
        <f>+'2018 OR'!BA22</f>
        <v>6.1519999999999998E-2</v>
      </c>
      <c r="P25" s="54">
        <f>+'2018 OR'!BB22</f>
        <v>6.1519999999999998E-2</v>
      </c>
      <c r="Q25" s="54">
        <f>+'2018 OR'!BC22</f>
        <v>6.1519999999999998E-2</v>
      </c>
      <c r="R25" s="54">
        <f>+'2018 OR'!BD22</f>
        <v>6.1519999999999998E-2</v>
      </c>
      <c r="S25" s="54">
        <f>+'2018 OR'!BE22</f>
        <v>6.1519999999999998E-2</v>
      </c>
      <c r="T25" s="54">
        <f>+'2018 OR'!BF22</f>
        <v>6.1519999999999998E-2</v>
      </c>
      <c r="U25" s="54">
        <f>+'2018 OR'!BG22</f>
        <v>6.1519999999999998E-2</v>
      </c>
      <c r="V25" s="54">
        <f>+'2018 OR'!BH22</f>
        <v>6.1519999999999998E-2</v>
      </c>
      <c r="W25" s="54">
        <f>+'2018 OR'!BI22</f>
        <v>6.1519999999999998E-2</v>
      </c>
      <c r="X25" s="54">
        <f>+'2018 OR'!BJ22</f>
        <v>6.1519999999999998E-2</v>
      </c>
      <c r="Y25" s="54">
        <f>+'2018 OR'!BK22</f>
        <v>6.1519999999999998E-2</v>
      </c>
      <c r="Z25" s="54">
        <f>+'2018 OR'!BL22</f>
        <v>6.1519999999999998E-2</v>
      </c>
      <c r="AA25" s="111">
        <f>+'2018 OR'!BM22</f>
        <v>5.5109999999999999E-2</v>
      </c>
      <c r="AB25" s="111">
        <f>+'2018 OR'!BN22</f>
        <v>5.5109999999999999E-2</v>
      </c>
      <c r="AC25" s="111">
        <f>+'2018 OR'!BO22</f>
        <v>5.5109999999999999E-2</v>
      </c>
      <c r="AD25" s="111">
        <f>+'2018 OR'!BP22</f>
        <v>5.5109999999999999E-2</v>
      </c>
      <c r="AE25" s="111">
        <f>+'2018 OR'!BQ22</f>
        <v>5.5109999999999999E-2</v>
      </c>
      <c r="AF25" s="111">
        <f>+'2018 OR'!BR22</f>
        <v>5.5109999999999999E-2</v>
      </c>
      <c r="AG25" s="111">
        <f>+'2018 OR'!BS22</f>
        <v>5.5109999999999999E-2</v>
      </c>
      <c r="AH25" s="111">
        <f>+'2018 OR'!BT22</f>
        <v>5.5109999999999999E-2</v>
      </c>
      <c r="AI25" s="111">
        <f>+'2018 OR'!BU22</f>
        <v>5.4190000000000002E-2</v>
      </c>
      <c r="AJ25" s="111">
        <f>+'2018 OR'!BV22</f>
        <v>5.1839999999999997E-2</v>
      </c>
      <c r="AK25" s="111">
        <f>+'2018 OR'!BW22</f>
        <v>5.1839999999999997E-2</v>
      </c>
      <c r="AL25" s="111">
        <f>+'2018 OR'!BX22</f>
        <v>5.1839999999999997E-2</v>
      </c>
      <c r="AM25" s="111">
        <f>+'2018 OR'!BY22</f>
        <v>5.1839999999999997E-2</v>
      </c>
      <c r="AN25" s="111">
        <f>+'2018 OR'!BZ22</f>
        <v>5.1830000000000001E-2</v>
      </c>
      <c r="AO25" s="111">
        <f>+'2018 OR'!CA22</f>
        <v>5.1830000000000001E-2</v>
      </c>
      <c r="AP25" s="111">
        <f>+'2018 OR'!CB22</f>
        <v>5.126E-2</v>
      </c>
      <c r="AQ25" s="111">
        <f>+'2018 OR'!CC22</f>
        <v>5.126E-2</v>
      </c>
      <c r="AR25" s="111">
        <f>+'2018 OR'!CD22</f>
        <v>5.126E-2</v>
      </c>
      <c r="AS25" s="111">
        <f>+'2018 OR'!CE22</f>
        <v>5.126E-2</v>
      </c>
      <c r="AT25" s="111">
        <f>+'2018 OR'!CF22</f>
        <v>5.126E-2</v>
      </c>
      <c r="AU25" s="111">
        <f>+'2018 OR'!CG22</f>
        <v>5.126E-2</v>
      </c>
      <c r="AV25" s="111">
        <f>+'2018 OR'!CH22</f>
        <v>5.0659999999999997E-2</v>
      </c>
      <c r="AW25" s="111">
        <f>+'2018 OR'!CI22</f>
        <v>5.0659999999999997E-2</v>
      </c>
      <c r="AX25" s="111">
        <f>+'2018 OR'!CJ22</f>
        <v>5.0659999999999997E-2</v>
      </c>
      <c r="AY25" s="111">
        <f>+'2018 OR'!CK22</f>
        <v>5.3789999999999998E-2</v>
      </c>
      <c r="AZ25" s="119">
        <f t="shared" si="3"/>
        <v>5.1334583333333322E-2</v>
      </c>
    </row>
    <row r="26" spans="1:52" x14ac:dyDescent="0.2">
      <c r="A26" s="46">
        <f t="shared" si="2"/>
        <v>19</v>
      </c>
      <c r="B26" s="42" t="s">
        <v>1295</v>
      </c>
      <c r="C26" s="85">
        <v>2.8999999999999998E-3</v>
      </c>
      <c r="D26" s="85">
        <v>3.0100000000000001E-3</v>
      </c>
      <c r="E26" s="85">
        <v>3.1700000000000001E-3</v>
      </c>
      <c r="F26" s="85">
        <v>3.3E-3</v>
      </c>
      <c r="G26" s="85">
        <v>3.4099999999999998E-3</v>
      </c>
      <c r="H26" s="85">
        <v>3.5000000000000001E-3</v>
      </c>
      <c r="I26" s="85">
        <v>3.3999999999999998E-3</v>
      </c>
      <c r="J26" s="85">
        <v>3.3999999999999998E-3</v>
      </c>
      <c r="K26" s="85">
        <v>3.5100000000000001E-3</v>
      </c>
      <c r="L26" s="85">
        <v>3.5899999999999999E-3</v>
      </c>
      <c r="M26" s="85">
        <v>3.7000000000000002E-3</v>
      </c>
      <c r="N26" s="85">
        <v>3.8400000000000001E-3</v>
      </c>
      <c r="O26" s="85">
        <v>4.0099999999999997E-3</v>
      </c>
      <c r="P26" s="85">
        <v>4.2199999999999998E-3</v>
      </c>
      <c r="Q26" s="85">
        <v>4.47E-3</v>
      </c>
      <c r="R26" s="85">
        <v>4.7400000000000003E-3</v>
      </c>
      <c r="S26" s="85">
        <v>4.9699999999999996E-3</v>
      </c>
      <c r="T26" s="85">
        <v>5.3200000000000001E-3</v>
      </c>
      <c r="U26" s="85">
        <v>5.4900000000000001E-3</v>
      </c>
      <c r="V26" s="85">
        <v>5.7299999999999999E-3</v>
      </c>
      <c r="W26" s="85">
        <v>6.0099999999999997E-3</v>
      </c>
      <c r="X26" s="85">
        <v>6.28E-3</v>
      </c>
      <c r="Y26" s="85">
        <v>6.6400000000000001E-3</v>
      </c>
      <c r="Z26" s="85">
        <v>6.9499999999999996E-3</v>
      </c>
      <c r="AA26" s="85">
        <v>7.2199999999999999E-3</v>
      </c>
      <c r="AB26" s="85">
        <v>7.3699999999999998E-3</v>
      </c>
      <c r="AC26" s="85">
        <v>7.4000000000000003E-3</v>
      </c>
      <c r="AD26" s="85">
        <v>7.3899999999999999E-3</v>
      </c>
      <c r="AE26" s="85">
        <v>7.3699999999999998E-3</v>
      </c>
      <c r="AF26" s="85">
        <v>7.3800000000000003E-3</v>
      </c>
      <c r="AG26" s="85">
        <v>7.4200000000000004E-3</v>
      </c>
      <c r="AH26" s="85">
        <v>7.4599999999999996E-3</v>
      </c>
      <c r="AI26" s="85">
        <v>7.7099999999999998E-3</v>
      </c>
      <c r="AJ26" s="85">
        <v>8.1700000000000002E-3</v>
      </c>
      <c r="AK26" s="85">
        <v>8.6400000000000001E-3</v>
      </c>
      <c r="AL26" s="85">
        <v>9.5300000000000003E-3</v>
      </c>
      <c r="AM26" s="85">
        <v>1.176E-2</v>
      </c>
      <c r="AN26" s="85">
        <v>1.77E-2</v>
      </c>
      <c r="AO26" s="85">
        <v>1.8800000000000001E-2</v>
      </c>
      <c r="AP26" s="85">
        <v>2.0400000000000001E-2</v>
      </c>
      <c r="AQ26" s="85">
        <v>2.0400000000000001E-2</v>
      </c>
      <c r="AR26" s="85">
        <v>2.0400000000000001E-2</v>
      </c>
      <c r="AS26" s="85">
        <v>2.1299999999999999E-2</v>
      </c>
      <c r="AT26" s="85">
        <v>2.1600000000000001E-2</v>
      </c>
      <c r="AU26" s="85">
        <v>2.1399999999999999E-2</v>
      </c>
      <c r="AV26" s="85">
        <v>2.1860000000000001E-2</v>
      </c>
      <c r="AW26" s="85">
        <v>2.3900000000000001E-2</v>
      </c>
      <c r="AX26" s="85">
        <v>2.5000000000000001E-2</v>
      </c>
      <c r="AY26" s="85">
        <v>2.81E-2</v>
      </c>
      <c r="AZ26" s="119">
        <f t="shared" si="3"/>
        <v>2.1057499999999996E-2</v>
      </c>
    </row>
    <row r="27" spans="1:52" x14ac:dyDescent="0.2">
      <c r="A27" s="46">
        <f t="shared" si="2"/>
        <v>20</v>
      </c>
      <c r="B27" s="42" t="s">
        <v>568</v>
      </c>
      <c r="C27" s="85">
        <v>0</v>
      </c>
      <c r="D27" s="85">
        <v>0</v>
      </c>
      <c r="E27" s="85">
        <v>0</v>
      </c>
      <c r="F27" s="85">
        <v>0</v>
      </c>
      <c r="G27" s="85">
        <v>0</v>
      </c>
      <c r="H27" s="85">
        <v>0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85">
        <v>0</v>
      </c>
      <c r="AC27" s="85">
        <v>0</v>
      </c>
      <c r="AD27" s="85">
        <v>0</v>
      </c>
      <c r="AE27" s="85">
        <v>0</v>
      </c>
      <c r="AF27" s="85">
        <v>0</v>
      </c>
      <c r="AG27" s="85">
        <v>0</v>
      </c>
      <c r="AH27" s="85">
        <v>0</v>
      </c>
      <c r="AI27" s="85">
        <v>0</v>
      </c>
      <c r="AJ27" s="85">
        <v>0</v>
      </c>
      <c r="AK27" s="85">
        <v>0</v>
      </c>
      <c r="AL27" s="85">
        <v>0</v>
      </c>
      <c r="AM27" s="85">
        <v>0</v>
      </c>
      <c r="AN27" s="85">
        <v>0</v>
      </c>
      <c r="AO27" s="85">
        <v>0</v>
      </c>
      <c r="AP27" s="85">
        <v>0</v>
      </c>
      <c r="AQ27" s="85">
        <v>0</v>
      </c>
      <c r="AR27" s="85">
        <v>0</v>
      </c>
      <c r="AS27" s="85">
        <v>0</v>
      </c>
      <c r="AT27" s="85">
        <v>0</v>
      </c>
      <c r="AU27" s="85">
        <v>0</v>
      </c>
      <c r="AV27" s="85">
        <v>0</v>
      </c>
      <c r="AW27" s="85">
        <v>0</v>
      </c>
      <c r="AX27" s="85">
        <v>0</v>
      </c>
      <c r="AY27" s="85">
        <v>0</v>
      </c>
      <c r="AZ27" s="119">
        <f t="shared" si="3"/>
        <v>0</v>
      </c>
    </row>
    <row r="28" spans="1:52" x14ac:dyDescent="0.2">
      <c r="A28" s="46">
        <f t="shared" si="2"/>
        <v>21</v>
      </c>
      <c r="B28" s="42" t="s">
        <v>573</v>
      </c>
      <c r="C28" s="85">
        <v>0.10100000000000001</v>
      </c>
      <c r="D28" s="85">
        <v>0.10100000000000001</v>
      </c>
      <c r="E28" s="85">
        <v>0.10100000000000001</v>
      </c>
      <c r="F28" s="85">
        <v>0.10100000000000001</v>
      </c>
      <c r="G28" s="85">
        <v>0.10100000000000001</v>
      </c>
      <c r="H28" s="85">
        <v>0.10100000000000001</v>
      </c>
      <c r="I28" s="85">
        <v>0.10100000000000001</v>
      </c>
      <c r="J28" s="85">
        <v>0.10100000000000001</v>
      </c>
      <c r="K28" s="85">
        <v>0.10100000000000001</v>
      </c>
      <c r="L28" s="85">
        <v>0.10100000000000001</v>
      </c>
      <c r="M28" s="85">
        <v>0.10100000000000001</v>
      </c>
      <c r="N28" s="85">
        <v>0.10100000000000001</v>
      </c>
      <c r="O28" s="85">
        <v>0.10100000000000001</v>
      </c>
      <c r="P28" s="85">
        <v>0.10100000000000001</v>
      </c>
      <c r="Q28" s="85">
        <v>0.10100000000000001</v>
      </c>
      <c r="R28" s="85">
        <v>0.10100000000000001</v>
      </c>
      <c r="S28" s="85">
        <v>0.10100000000000001</v>
      </c>
      <c r="T28" s="85">
        <v>0.10100000000000001</v>
      </c>
      <c r="U28" s="85">
        <v>0.10100000000000001</v>
      </c>
      <c r="V28" s="85">
        <v>0.10100000000000001</v>
      </c>
      <c r="W28" s="85">
        <v>0.10100000000000001</v>
      </c>
      <c r="X28" s="85">
        <v>0.10100000000000001</v>
      </c>
      <c r="Y28" s="85">
        <v>0.10100000000000001</v>
      </c>
      <c r="Z28" s="85">
        <v>0.10100000000000001</v>
      </c>
      <c r="AA28" s="85">
        <v>0.10100000000000001</v>
      </c>
      <c r="AB28" s="85">
        <v>0.10100000000000001</v>
      </c>
      <c r="AC28" s="85">
        <v>0.10100000000000001</v>
      </c>
      <c r="AD28" s="85">
        <v>0.10100000000000001</v>
      </c>
      <c r="AE28" s="85">
        <v>0.10100000000000001</v>
      </c>
      <c r="AF28" s="85">
        <v>0.10100000000000001</v>
      </c>
      <c r="AG28" s="85">
        <v>0.10100000000000001</v>
      </c>
      <c r="AH28" s="85">
        <v>0.10100000000000001</v>
      </c>
      <c r="AI28" s="85">
        <v>0.10100000000000001</v>
      </c>
      <c r="AJ28" s="85">
        <v>0.10100000000000001</v>
      </c>
      <c r="AK28" s="85">
        <v>0.10100000000000001</v>
      </c>
      <c r="AL28" s="85">
        <v>0.10100000000000001</v>
      </c>
      <c r="AM28" s="85">
        <v>0.10100000000000001</v>
      </c>
      <c r="AN28" s="85">
        <v>0.10100000000000001</v>
      </c>
      <c r="AO28" s="85">
        <v>0.10100000000000001</v>
      </c>
      <c r="AP28" s="85">
        <v>0.10100000000000001</v>
      </c>
      <c r="AQ28" s="85">
        <v>0.10100000000000001</v>
      </c>
      <c r="AR28" s="85">
        <v>0.10100000000000001</v>
      </c>
      <c r="AS28" s="85">
        <v>0.10100000000000001</v>
      </c>
      <c r="AT28" s="85">
        <v>0.10100000000000001</v>
      </c>
      <c r="AU28" s="85">
        <v>0.10100000000000001</v>
      </c>
      <c r="AV28" s="85">
        <v>0.10100000000000001</v>
      </c>
      <c r="AW28" s="85">
        <v>0.10100000000000001</v>
      </c>
      <c r="AX28" s="85">
        <v>0.10100000000000001</v>
      </c>
      <c r="AY28" s="85">
        <v>0.10100000000000001</v>
      </c>
      <c r="AZ28" s="119">
        <f t="shared" si="3"/>
        <v>0.10099999999999999</v>
      </c>
    </row>
    <row r="29" spans="1:52" x14ac:dyDescent="0.2">
      <c r="A29" s="46">
        <f t="shared" si="2"/>
        <v>22</v>
      </c>
    </row>
    <row r="30" spans="1:52" x14ac:dyDescent="0.2">
      <c r="A30" s="46">
        <f t="shared" si="2"/>
        <v>23</v>
      </c>
    </row>
    <row r="31" spans="1:52" x14ac:dyDescent="0.2">
      <c r="A31" s="46">
        <f t="shared" si="2"/>
        <v>24</v>
      </c>
      <c r="B31" s="47" t="s">
        <v>575</v>
      </c>
    </row>
    <row r="32" spans="1:52" x14ac:dyDescent="0.2">
      <c r="A32" s="46">
        <f t="shared" si="2"/>
        <v>25</v>
      </c>
      <c r="B32" s="42" t="s">
        <v>572</v>
      </c>
      <c r="C32" s="55">
        <v>3.3300000000000003E-2</v>
      </c>
      <c r="D32" s="56">
        <f t="shared" ref="D32:O35" si="29">ROUND((+D25*D18),4)</f>
        <v>2.9899999999999999E-2</v>
      </c>
      <c r="E32" s="56">
        <f t="shared" si="29"/>
        <v>2.9600000000000001E-2</v>
      </c>
      <c r="F32" s="56">
        <f t="shared" si="29"/>
        <v>2.9499999999999998E-2</v>
      </c>
      <c r="G32" s="56">
        <f t="shared" si="29"/>
        <v>2.98E-2</v>
      </c>
      <c r="H32" s="56">
        <f t="shared" si="29"/>
        <v>2.98E-2</v>
      </c>
      <c r="I32" s="56">
        <f t="shared" si="29"/>
        <v>2.9100000000000001E-2</v>
      </c>
      <c r="J32" s="56">
        <f t="shared" si="29"/>
        <v>2.9499999999999998E-2</v>
      </c>
      <c r="K32" s="56">
        <f t="shared" si="29"/>
        <v>2.9499999999999998E-2</v>
      </c>
      <c r="L32" s="56">
        <f t="shared" si="29"/>
        <v>2.9499999999999998E-2</v>
      </c>
      <c r="M32" s="56">
        <f t="shared" si="29"/>
        <v>2.9700000000000001E-2</v>
      </c>
      <c r="N32" s="56">
        <f t="shared" si="29"/>
        <v>2.93E-2</v>
      </c>
      <c r="O32" s="56">
        <f t="shared" si="29"/>
        <v>2.6200000000000001E-2</v>
      </c>
      <c r="P32" s="56">
        <f t="shared" ref="P32:AA32" si="30">ROUND((+P25*P18),4)</f>
        <v>2.64E-2</v>
      </c>
      <c r="Q32" s="56">
        <f t="shared" si="30"/>
        <v>2.6200000000000001E-2</v>
      </c>
      <c r="R32" s="56">
        <f t="shared" si="30"/>
        <v>2.6200000000000001E-2</v>
      </c>
      <c r="S32" s="56">
        <f t="shared" si="30"/>
        <v>2.69E-2</v>
      </c>
      <c r="T32" s="56">
        <f t="shared" si="30"/>
        <v>2.6800000000000001E-2</v>
      </c>
      <c r="U32" s="56">
        <f t="shared" si="30"/>
        <v>2.6700000000000002E-2</v>
      </c>
      <c r="V32" s="56">
        <f t="shared" si="30"/>
        <v>2.7199999999999998E-2</v>
      </c>
      <c r="W32" s="56">
        <f t="shared" si="30"/>
        <v>2.7E-2</v>
      </c>
      <c r="X32" s="56">
        <f t="shared" si="30"/>
        <v>2.7199999999999998E-2</v>
      </c>
      <c r="Y32" s="56">
        <f t="shared" si="30"/>
        <v>2.7400000000000001E-2</v>
      </c>
      <c r="Z32" s="56">
        <f t="shared" si="30"/>
        <v>2.53E-2</v>
      </c>
      <c r="AA32" s="56">
        <f t="shared" si="30"/>
        <v>2.63E-2</v>
      </c>
      <c r="AB32" s="56">
        <f t="shared" ref="AB32:AM32" si="31">ROUND((+AB25*AB18),4)</f>
        <v>2.7E-2</v>
      </c>
      <c r="AC32" s="56">
        <f t="shared" si="31"/>
        <v>2.69E-2</v>
      </c>
      <c r="AD32" s="56">
        <f t="shared" si="31"/>
        <v>2.69E-2</v>
      </c>
      <c r="AE32" s="56">
        <f t="shared" si="31"/>
        <v>2.7E-2</v>
      </c>
      <c r="AF32" s="56">
        <f t="shared" si="31"/>
        <v>2.7E-2</v>
      </c>
      <c r="AG32" s="56">
        <f t="shared" si="31"/>
        <v>2.7E-2</v>
      </c>
      <c r="AH32" s="56">
        <f t="shared" si="31"/>
        <v>2.7300000000000001E-2</v>
      </c>
      <c r="AI32" s="56">
        <f t="shared" si="31"/>
        <v>2.5499999999999998E-2</v>
      </c>
      <c r="AJ32" s="56">
        <f t="shared" si="31"/>
        <v>2.5700000000000001E-2</v>
      </c>
      <c r="AK32" s="56">
        <f t="shared" si="31"/>
        <v>2.5899999999999999E-2</v>
      </c>
      <c r="AL32" s="56">
        <f t="shared" si="31"/>
        <v>2.4899999999999999E-2</v>
      </c>
      <c r="AM32" s="56">
        <f t="shared" si="31"/>
        <v>2.4500000000000001E-2</v>
      </c>
      <c r="AN32" s="56">
        <f t="shared" ref="AN32:AY32" si="32">ROUND((+AN25*AN18),4)</f>
        <v>2.6599999999999999E-2</v>
      </c>
      <c r="AO32" s="56">
        <f t="shared" si="32"/>
        <v>2.5899999999999999E-2</v>
      </c>
      <c r="AP32" s="56">
        <f t="shared" si="32"/>
        <v>2.5100000000000001E-2</v>
      </c>
      <c r="AQ32" s="56">
        <f t="shared" si="32"/>
        <v>2.5600000000000001E-2</v>
      </c>
      <c r="AR32" s="56">
        <f t="shared" si="32"/>
        <v>2.5600000000000001E-2</v>
      </c>
      <c r="AS32" s="56">
        <f t="shared" si="32"/>
        <v>2.53E-2</v>
      </c>
      <c r="AT32" s="56">
        <f t="shared" si="32"/>
        <v>2.53E-2</v>
      </c>
      <c r="AU32" s="56">
        <f t="shared" si="32"/>
        <v>2.47E-2</v>
      </c>
      <c r="AV32" s="56">
        <f t="shared" si="32"/>
        <v>2.53E-2</v>
      </c>
      <c r="AW32" s="56">
        <f t="shared" si="32"/>
        <v>2.4400000000000002E-2</v>
      </c>
      <c r="AX32" s="56">
        <f t="shared" si="32"/>
        <v>2.4E-2</v>
      </c>
      <c r="AY32" s="56">
        <f t="shared" si="32"/>
        <v>2.29E-2</v>
      </c>
      <c r="AZ32" s="119">
        <f t="shared" si="3"/>
        <v>2.5124999999999998E-2</v>
      </c>
    </row>
    <row r="33" spans="1:52" x14ac:dyDescent="0.2">
      <c r="A33" s="46">
        <f t="shared" si="2"/>
        <v>26</v>
      </c>
      <c r="B33" s="42" t="s">
        <v>1295</v>
      </c>
      <c r="C33" s="55">
        <v>4.0000000000000002E-4</v>
      </c>
      <c r="D33" s="56">
        <f t="shared" si="29"/>
        <v>0</v>
      </c>
      <c r="E33" s="56">
        <f t="shared" si="29"/>
        <v>0</v>
      </c>
      <c r="F33" s="56">
        <f t="shared" si="29"/>
        <v>0</v>
      </c>
      <c r="G33" s="56">
        <f t="shared" si="29"/>
        <v>0</v>
      </c>
      <c r="H33" s="56">
        <f t="shared" si="29"/>
        <v>0</v>
      </c>
      <c r="I33" s="56">
        <f t="shared" si="29"/>
        <v>0</v>
      </c>
      <c r="J33" s="56">
        <f t="shared" si="29"/>
        <v>0</v>
      </c>
      <c r="K33" s="56">
        <f t="shared" si="29"/>
        <v>0</v>
      </c>
      <c r="L33" s="56">
        <f t="shared" si="29"/>
        <v>0</v>
      </c>
      <c r="M33" s="56">
        <f t="shared" si="29"/>
        <v>0</v>
      </c>
      <c r="N33" s="56">
        <f t="shared" si="29"/>
        <v>0</v>
      </c>
      <c r="O33" s="56">
        <f t="shared" si="29"/>
        <v>4.0000000000000002E-4</v>
      </c>
      <c r="P33" s="56">
        <f t="shared" ref="P33:AA33" si="33">ROUND((+P26*P19),4)</f>
        <v>4.0000000000000002E-4</v>
      </c>
      <c r="Q33" s="56">
        <f t="shared" si="33"/>
        <v>4.0000000000000002E-4</v>
      </c>
      <c r="R33" s="56">
        <f t="shared" si="33"/>
        <v>4.0000000000000002E-4</v>
      </c>
      <c r="S33" s="56">
        <f t="shared" si="33"/>
        <v>2.9999999999999997E-4</v>
      </c>
      <c r="T33" s="56">
        <f t="shared" si="33"/>
        <v>4.0000000000000002E-4</v>
      </c>
      <c r="U33" s="56">
        <f t="shared" si="33"/>
        <v>4.0000000000000002E-4</v>
      </c>
      <c r="V33" s="56">
        <f t="shared" si="33"/>
        <v>4.0000000000000002E-4</v>
      </c>
      <c r="W33" s="56">
        <f t="shared" si="33"/>
        <v>5.0000000000000001E-4</v>
      </c>
      <c r="X33" s="56">
        <f t="shared" si="33"/>
        <v>4.0000000000000002E-4</v>
      </c>
      <c r="Y33" s="56">
        <f t="shared" si="33"/>
        <v>5.0000000000000001E-4</v>
      </c>
      <c r="Z33" s="56">
        <f t="shared" si="33"/>
        <v>5.9999999999999995E-4</v>
      </c>
      <c r="AA33" s="56">
        <f t="shared" si="33"/>
        <v>2.9999999999999997E-4</v>
      </c>
      <c r="AB33" s="56">
        <f t="shared" ref="AB33:AM33" si="34">ROUND((+AB26*AB19),4)</f>
        <v>1E-4</v>
      </c>
      <c r="AC33" s="56">
        <f t="shared" si="34"/>
        <v>0</v>
      </c>
      <c r="AD33" s="56">
        <f t="shared" si="34"/>
        <v>0</v>
      </c>
      <c r="AE33" s="56">
        <f t="shared" si="34"/>
        <v>0</v>
      </c>
      <c r="AF33" s="56">
        <f t="shared" si="34"/>
        <v>0</v>
      </c>
      <c r="AG33" s="56">
        <f t="shared" si="34"/>
        <v>0</v>
      </c>
      <c r="AH33" s="56">
        <f t="shared" si="34"/>
        <v>0</v>
      </c>
      <c r="AI33" s="56">
        <f t="shared" si="34"/>
        <v>4.0000000000000002E-4</v>
      </c>
      <c r="AJ33" s="56">
        <f t="shared" si="34"/>
        <v>0</v>
      </c>
      <c r="AK33" s="56">
        <f t="shared" si="34"/>
        <v>0</v>
      </c>
      <c r="AL33" s="56">
        <f t="shared" si="34"/>
        <v>2.9999999999999997E-4</v>
      </c>
      <c r="AM33" s="56">
        <f t="shared" si="34"/>
        <v>4.0000000000000002E-4</v>
      </c>
      <c r="AN33" s="56">
        <f t="shared" ref="AN33:AY33" si="35">ROUND((+AN26*AN19),4)</f>
        <v>2.9999999999999997E-4</v>
      </c>
      <c r="AO33" s="56">
        <f t="shared" si="35"/>
        <v>5.9999999999999995E-4</v>
      </c>
      <c r="AP33" s="56">
        <f t="shared" si="35"/>
        <v>6.9999999999999999E-4</v>
      </c>
      <c r="AQ33" s="56">
        <f t="shared" si="35"/>
        <v>4.0000000000000002E-4</v>
      </c>
      <c r="AR33" s="56">
        <f t="shared" si="35"/>
        <v>4.0000000000000002E-4</v>
      </c>
      <c r="AS33" s="56">
        <f t="shared" si="35"/>
        <v>5.9999999999999995E-4</v>
      </c>
      <c r="AT33" s="56">
        <f t="shared" si="35"/>
        <v>8.9999999999999998E-4</v>
      </c>
      <c r="AU33" s="56">
        <f t="shared" si="35"/>
        <v>1.4E-3</v>
      </c>
      <c r="AV33" s="56">
        <f t="shared" si="35"/>
        <v>1.2999999999999999E-3</v>
      </c>
      <c r="AW33" s="56">
        <f t="shared" si="35"/>
        <v>1.8E-3</v>
      </c>
      <c r="AX33" s="56">
        <f t="shared" si="35"/>
        <v>2.0999999999999999E-3</v>
      </c>
      <c r="AY33" s="56">
        <f t="shared" si="35"/>
        <v>3.5000000000000001E-3</v>
      </c>
      <c r="AZ33" s="57">
        <f t="shared" si="3"/>
        <v>1.0375E-3</v>
      </c>
    </row>
    <row r="34" spans="1:52" x14ac:dyDescent="0.2">
      <c r="A34" s="46">
        <f t="shared" si="2"/>
        <v>27</v>
      </c>
      <c r="B34" s="42" t="s">
        <v>568</v>
      </c>
      <c r="C34" s="55">
        <v>0</v>
      </c>
      <c r="D34" s="56">
        <f t="shared" si="29"/>
        <v>0</v>
      </c>
      <c r="E34" s="56">
        <f t="shared" si="29"/>
        <v>0</v>
      </c>
      <c r="F34" s="56">
        <f t="shared" si="29"/>
        <v>0</v>
      </c>
      <c r="G34" s="56">
        <f t="shared" si="29"/>
        <v>0</v>
      </c>
      <c r="H34" s="56">
        <f t="shared" si="29"/>
        <v>0</v>
      </c>
      <c r="I34" s="56">
        <f t="shared" si="29"/>
        <v>0</v>
      </c>
      <c r="J34" s="56">
        <f t="shared" si="29"/>
        <v>0</v>
      </c>
      <c r="K34" s="56">
        <f t="shared" si="29"/>
        <v>0</v>
      </c>
      <c r="L34" s="56">
        <f t="shared" si="29"/>
        <v>0</v>
      </c>
      <c r="M34" s="56">
        <f t="shared" si="29"/>
        <v>0</v>
      </c>
      <c r="N34" s="56">
        <f t="shared" si="29"/>
        <v>0</v>
      </c>
      <c r="O34" s="56">
        <f t="shared" si="29"/>
        <v>0</v>
      </c>
      <c r="P34" s="56">
        <f t="shared" ref="P34:AA34" si="36">ROUND((+P27*P20),4)</f>
        <v>0</v>
      </c>
      <c r="Q34" s="56">
        <f t="shared" si="36"/>
        <v>0</v>
      </c>
      <c r="R34" s="56">
        <f t="shared" si="36"/>
        <v>0</v>
      </c>
      <c r="S34" s="56">
        <f t="shared" si="36"/>
        <v>0</v>
      </c>
      <c r="T34" s="56">
        <f t="shared" si="36"/>
        <v>0</v>
      </c>
      <c r="U34" s="56">
        <f t="shared" si="36"/>
        <v>0</v>
      </c>
      <c r="V34" s="56">
        <f t="shared" si="36"/>
        <v>0</v>
      </c>
      <c r="W34" s="56">
        <f t="shared" si="36"/>
        <v>0</v>
      </c>
      <c r="X34" s="56">
        <f t="shared" si="36"/>
        <v>0</v>
      </c>
      <c r="Y34" s="56">
        <f t="shared" si="36"/>
        <v>0</v>
      </c>
      <c r="Z34" s="56">
        <f t="shared" si="36"/>
        <v>0</v>
      </c>
      <c r="AA34" s="56">
        <f t="shared" si="36"/>
        <v>0</v>
      </c>
      <c r="AB34" s="56">
        <f t="shared" ref="AB34:AM34" si="37">ROUND((+AB27*AB20),4)</f>
        <v>0</v>
      </c>
      <c r="AC34" s="56">
        <f t="shared" si="37"/>
        <v>0</v>
      </c>
      <c r="AD34" s="56">
        <f t="shared" si="37"/>
        <v>0</v>
      </c>
      <c r="AE34" s="56">
        <f t="shared" si="37"/>
        <v>0</v>
      </c>
      <c r="AF34" s="56">
        <f t="shared" si="37"/>
        <v>0</v>
      </c>
      <c r="AG34" s="56">
        <f t="shared" si="37"/>
        <v>0</v>
      </c>
      <c r="AH34" s="56">
        <f t="shared" si="37"/>
        <v>0</v>
      </c>
      <c r="AI34" s="56">
        <f t="shared" si="37"/>
        <v>0</v>
      </c>
      <c r="AJ34" s="56">
        <f t="shared" si="37"/>
        <v>0</v>
      </c>
      <c r="AK34" s="56">
        <f t="shared" si="37"/>
        <v>0</v>
      </c>
      <c r="AL34" s="56">
        <f t="shared" si="37"/>
        <v>0</v>
      </c>
      <c r="AM34" s="56">
        <f t="shared" si="37"/>
        <v>0</v>
      </c>
      <c r="AN34" s="56">
        <f t="shared" ref="AN34:AY34" si="38">ROUND((+AN27*AN20),4)</f>
        <v>0</v>
      </c>
      <c r="AO34" s="56">
        <f t="shared" si="38"/>
        <v>0</v>
      </c>
      <c r="AP34" s="56">
        <f t="shared" si="38"/>
        <v>0</v>
      </c>
      <c r="AQ34" s="56">
        <f t="shared" si="38"/>
        <v>0</v>
      </c>
      <c r="AR34" s="56">
        <f t="shared" si="38"/>
        <v>0</v>
      </c>
      <c r="AS34" s="56">
        <f t="shared" si="38"/>
        <v>0</v>
      </c>
      <c r="AT34" s="56">
        <f t="shared" si="38"/>
        <v>0</v>
      </c>
      <c r="AU34" s="56">
        <f t="shared" si="38"/>
        <v>0</v>
      </c>
      <c r="AV34" s="56">
        <f t="shared" si="38"/>
        <v>0</v>
      </c>
      <c r="AW34" s="56">
        <f t="shared" si="38"/>
        <v>0</v>
      </c>
      <c r="AX34" s="56">
        <f t="shared" si="38"/>
        <v>0</v>
      </c>
      <c r="AY34" s="56">
        <f t="shared" si="38"/>
        <v>0</v>
      </c>
      <c r="AZ34" s="57">
        <f t="shared" si="3"/>
        <v>0</v>
      </c>
    </row>
    <row r="35" spans="1:52" x14ac:dyDescent="0.2">
      <c r="A35" s="46">
        <f t="shared" si="2"/>
        <v>28</v>
      </c>
      <c r="B35" s="42" t="s">
        <v>573</v>
      </c>
      <c r="C35" s="58">
        <v>4.1399999999999999E-2</v>
      </c>
      <c r="D35" s="58">
        <f t="shared" si="29"/>
        <v>5.0700000000000002E-2</v>
      </c>
      <c r="E35" s="58">
        <f t="shared" si="29"/>
        <v>5.1200000000000002E-2</v>
      </c>
      <c r="F35" s="58">
        <f t="shared" si="29"/>
        <v>5.1299999999999998E-2</v>
      </c>
      <c r="G35" s="58">
        <f t="shared" si="29"/>
        <v>5.11E-2</v>
      </c>
      <c r="H35" s="58">
        <f t="shared" si="29"/>
        <v>5.11E-2</v>
      </c>
      <c r="I35" s="58">
        <f t="shared" si="29"/>
        <v>5.28E-2</v>
      </c>
      <c r="J35" s="58">
        <f t="shared" si="29"/>
        <v>5.2200000000000003E-2</v>
      </c>
      <c r="K35" s="58">
        <f t="shared" si="29"/>
        <v>5.21E-2</v>
      </c>
      <c r="L35" s="58">
        <f t="shared" si="29"/>
        <v>5.1999999999999998E-2</v>
      </c>
      <c r="M35" s="58">
        <f t="shared" si="29"/>
        <v>5.16E-2</v>
      </c>
      <c r="N35" s="58">
        <f t="shared" si="29"/>
        <v>5.21E-2</v>
      </c>
      <c r="O35" s="58">
        <f t="shared" si="29"/>
        <v>4.7100000000000003E-2</v>
      </c>
      <c r="P35" s="58">
        <f t="shared" ref="P35:AA35" si="39">ROUND((+P28*P21),4)</f>
        <v>4.7899999999999998E-2</v>
      </c>
      <c r="Q35" s="58">
        <f t="shared" si="39"/>
        <v>4.8399999999999999E-2</v>
      </c>
      <c r="R35" s="58">
        <f t="shared" si="39"/>
        <v>4.9200000000000001E-2</v>
      </c>
      <c r="S35" s="58">
        <f t="shared" si="39"/>
        <v>4.99E-2</v>
      </c>
      <c r="T35" s="58">
        <f t="shared" si="39"/>
        <v>4.9799999999999997E-2</v>
      </c>
      <c r="U35" s="58">
        <f t="shared" si="39"/>
        <v>4.99E-2</v>
      </c>
      <c r="V35" s="58">
        <f t="shared" si="39"/>
        <v>4.9500000000000002E-2</v>
      </c>
      <c r="W35" s="58">
        <f t="shared" si="39"/>
        <v>4.9000000000000002E-2</v>
      </c>
      <c r="X35" s="58">
        <f t="shared" si="39"/>
        <v>4.9200000000000001E-2</v>
      </c>
      <c r="Y35" s="58">
        <f t="shared" si="39"/>
        <v>4.87E-2</v>
      </c>
      <c r="Z35" s="58">
        <f t="shared" si="39"/>
        <v>5.0200000000000002E-2</v>
      </c>
      <c r="AA35" s="58">
        <f t="shared" si="39"/>
        <v>4.9000000000000002E-2</v>
      </c>
      <c r="AB35" s="58">
        <f t="shared" ref="AB35:AM35" si="40">ROUND((+AB28*AB21),4)</f>
        <v>5.0799999999999998E-2</v>
      </c>
      <c r="AC35" s="58">
        <f t="shared" si="40"/>
        <v>5.16E-2</v>
      </c>
      <c r="AD35" s="58">
        <f t="shared" si="40"/>
        <v>5.1799999999999999E-2</v>
      </c>
      <c r="AE35" s="58">
        <f t="shared" si="40"/>
        <v>5.1499999999999997E-2</v>
      </c>
      <c r="AF35" s="58">
        <f t="shared" si="40"/>
        <v>5.1499999999999997E-2</v>
      </c>
      <c r="AG35" s="58">
        <f t="shared" si="40"/>
        <v>5.1499999999999997E-2</v>
      </c>
      <c r="AH35" s="58">
        <f t="shared" si="40"/>
        <v>5.0900000000000001E-2</v>
      </c>
      <c r="AI35" s="58">
        <f t="shared" si="40"/>
        <v>4.8099999999999997E-2</v>
      </c>
      <c r="AJ35" s="58">
        <f t="shared" si="40"/>
        <v>5.0900000000000001E-2</v>
      </c>
      <c r="AK35" s="58">
        <f t="shared" si="40"/>
        <v>5.04E-2</v>
      </c>
      <c r="AL35" s="58">
        <f t="shared" si="40"/>
        <v>4.9299999999999997E-2</v>
      </c>
      <c r="AM35" s="58">
        <f t="shared" si="40"/>
        <v>4.9599999999999998E-2</v>
      </c>
      <c r="AN35" s="58">
        <f t="shared" ref="AN35:AY35" si="41">ROUND((+AN28*AN21),4)</f>
        <v>4.7600000000000003E-2</v>
      </c>
      <c r="AO35" s="58">
        <f t="shared" si="41"/>
        <v>4.7300000000000002E-2</v>
      </c>
      <c r="AP35" s="58">
        <f t="shared" si="41"/>
        <v>4.8300000000000003E-2</v>
      </c>
      <c r="AQ35" s="58">
        <f t="shared" si="41"/>
        <v>4.8800000000000003E-2</v>
      </c>
      <c r="AR35" s="58">
        <f t="shared" si="41"/>
        <v>4.87E-2</v>
      </c>
      <c r="AS35" s="58">
        <f t="shared" si="41"/>
        <v>4.8099999999999997E-2</v>
      </c>
      <c r="AT35" s="58">
        <f t="shared" si="41"/>
        <v>4.6800000000000001E-2</v>
      </c>
      <c r="AU35" s="58">
        <f t="shared" si="41"/>
        <v>4.5600000000000002E-2</v>
      </c>
      <c r="AV35" s="58">
        <f t="shared" si="41"/>
        <v>4.4299999999999999E-2</v>
      </c>
      <c r="AW35" s="58">
        <f t="shared" si="41"/>
        <v>4.48E-2</v>
      </c>
      <c r="AX35" s="58">
        <f t="shared" si="41"/>
        <v>4.48E-2</v>
      </c>
      <c r="AY35" s="58">
        <f t="shared" si="41"/>
        <v>4.5400000000000003E-2</v>
      </c>
      <c r="AZ35" s="59">
        <f t="shared" si="3"/>
        <v>4.6883333333333339E-2</v>
      </c>
    </row>
    <row r="36" spans="1:52" x14ac:dyDescent="0.2">
      <c r="A36" s="46">
        <f t="shared" si="2"/>
        <v>29</v>
      </c>
      <c r="C36" s="60">
        <v>7.51E-2</v>
      </c>
      <c r="D36" s="60">
        <f t="shared" ref="D36:AA36" si="42">SUM(D32:D35)</f>
        <v>8.0600000000000005E-2</v>
      </c>
      <c r="E36" s="60">
        <f t="shared" si="42"/>
        <v>8.0800000000000011E-2</v>
      </c>
      <c r="F36" s="60">
        <f t="shared" si="42"/>
        <v>8.0799999999999997E-2</v>
      </c>
      <c r="G36" s="60">
        <f t="shared" si="42"/>
        <v>8.09E-2</v>
      </c>
      <c r="H36" s="60">
        <f t="shared" si="42"/>
        <v>8.09E-2</v>
      </c>
      <c r="I36" s="60">
        <f t="shared" si="42"/>
        <v>8.1900000000000001E-2</v>
      </c>
      <c r="J36" s="60">
        <f t="shared" si="42"/>
        <v>8.1699999999999995E-2</v>
      </c>
      <c r="K36" s="60">
        <f t="shared" si="42"/>
        <v>8.1600000000000006E-2</v>
      </c>
      <c r="L36" s="60">
        <f t="shared" si="42"/>
        <v>8.1499999999999989E-2</v>
      </c>
      <c r="M36" s="60">
        <f t="shared" si="42"/>
        <v>8.1299999999999997E-2</v>
      </c>
      <c r="N36" s="60">
        <f t="shared" si="42"/>
        <v>8.14E-2</v>
      </c>
      <c r="O36" s="60">
        <f t="shared" si="42"/>
        <v>7.3700000000000002E-2</v>
      </c>
      <c r="P36" s="60">
        <f t="shared" si="42"/>
        <v>7.4700000000000003E-2</v>
      </c>
      <c r="Q36" s="60">
        <f t="shared" si="42"/>
        <v>7.4999999999999997E-2</v>
      </c>
      <c r="R36" s="60">
        <f t="shared" si="42"/>
        <v>7.5800000000000006E-2</v>
      </c>
      <c r="S36" s="60">
        <f t="shared" si="42"/>
        <v>7.7100000000000002E-2</v>
      </c>
      <c r="T36" s="60">
        <f t="shared" si="42"/>
        <v>7.6999999999999999E-2</v>
      </c>
      <c r="U36" s="60">
        <f t="shared" si="42"/>
        <v>7.6999999999999999E-2</v>
      </c>
      <c r="V36" s="60">
        <f t="shared" si="42"/>
        <v>7.7100000000000002E-2</v>
      </c>
      <c r="W36" s="60">
        <f t="shared" si="42"/>
        <v>7.6499999999999999E-2</v>
      </c>
      <c r="X36" s="60">
        <f t="shared" si="42"/>
        <v>7.6800000000000007E-2</v>
      </c>
      <c r="Y36" s="60">
        <f t="shared" si="42"/>
        <v>7.6600000000000001E-2</v>
      </c>
      <c r="Z36" s="60">
        <f t="shared" si="42"/>
        <v>7.6100000000000001E-2</v>
      </c>
      <c r="AA36" s="60">
        <f t="shared" si="42"/>
        <v>7.5600000000000001E-2</v>
      </c>
      <c r="AB36" s="60">
        <f t="shared" ref="AB36:AM36" si="43">SUM(AB32:AB35)</f>
        <v>7.7899999999999997E-2</v>
      </c>
      <c r="AC36" s="60">
        <f t="shared" si="43"/>
        <v>7.85E-2</v>
      </c>
      <c r="AD36" s="60">
        <f t="shared" si="43"/>
        <v>7.8699999999999992E-2</v>
      </c>
      <c r="AE36" s="60">
        <f t="shared" si="43"/>
        <v>7.85E-2</v>
      </c>
      <c r="AF36" s="60">
        <f t="shared" si="43"/>
        <v>7.85E-2</v>
      </c>
      <c r="AG36" s="60">
        <f t="shared" si="43"/>
        <v>7.85E-2</v>
      </c>
      <c r="AH36" s="60">
        <f t="shared" si="43"/>
        <v>7.8200000000000006E-2</v>
      </c>
      <c r="AI36" s="60">
        <f t="shared" si="43"/>
        <v>7.3999999999999996E-2</v>
      </c>
      <c r="AJ36" s="60">
        <f t="shared" si="43"/>
        <v>7.6600000000000001E-2</v>
      </c>
      <c r="AK36" s="60">
        <f t="shared" si="43"/>
        <v>7.6300000000000007E-2</v>
      </c>
      <c r="AL36" s="60">
        <f t="shared" si="43"/>
        <v>7.4499999999999997E-2</v>
      </c>
      <c r="AM36" s="60">
        <f t="shared" si="43"/>
        <v>7.4499999999999997E-2</v>
      </c>
      <c r="AN36" s="60">
        <f t="shared" ref="AN36:AY36" si="44">SUM(AN32:AN35)</f>
        <v>7.4500000000000011E-2</v>
      </c>
      <c r="AO36" s="60">
        <f t="shared" si="44"/>
        <v>7.3800000000000004E-2</v>
      </c>
      <c r="AP36" s="60">
        <f t="shared" si="44"/>
        <v>7.4099999999999999E-2</v>
      </c>
      <c r="AQ36" s="60">
        <f t="shared" si="44"/>
        <v>7.4800000000000005E-2</v>
      </c>
      <c r="AR36" s="60">
        <f t="shared" si="44"/>
        <v>7.4700000000000003E-2</v>
      </c>
      <c r="AS36" s="60">
        <f t="shared" si="44"/>
        <v>7.3999999999999996E-2</v>
      </c>
      <c r="AT36" s="60">
        <f t="shared" si="44"/>
        <v>7.3000000000000009E-2</v>
      </c>
      <c r="AU36" s="60">
        <f t="shared" si="44"/>
        <v>7.17E-2</v>
      </c>
      <c r="AV36" s="60">
        <f t="shared" si="44"/>
        <v>7.0899999999999991E-2</v>
      </c>
      <c r="AW36" s="60">
        <f t="shared" si="44"/>
        <v>7.1000000000000008E-2</v>
      </c>
      <c r="AX36" s="60">
        <f t="shared" si="44"/>
        <v>7.0900000000000005E-2</v>
      </c>
      <c r="AY36" s="60">
        <f t="shared" si="44"/>
        <v>7.1800000000000003E-2</v>
      </c>
      <c r="AZ36" s="60">
        <f t="shared" si="3"/>
        <v>7.3045833333333324E-2</v>
      </c>
    </row>
    <row r="37" spans="1:52" x14ac:dyDescent="0.2">
      <c r="A37" s="46">
        <f t="shared" si="2"/>
        <v>30</v>
      </c>
    </row>
    <row r="38" spans="1:52" x14ac:dyDescent="0.2">
      <c r="A38" s="46">
        <f t="shared" si="2"/>
        <v>31</v>
      </c>
    </row>
    <row r="39" spans="1:52" x14ac:dyDescent="0.2">
      <c r="A39" s="46">
        <f t="shared" si="2"/>
        <v>32</v>
      </c>
      <c r="H39" s="72"/>
      <c r="AP39" s="119"/>
    </row>
    <row r="40" spans="1:52" x14ac:dyDescent="0.2">
      <c r="H40" s="72"/>
    </row>
    <row r="41" spans="1:52" x14ac:dyDescent="0.2">
      <c r="H41" s="72"/>
    </row>
    <row r="42" spans="1:52" x14ac:dyDescent="0.2">
      <c r="H42" s="72"/>
    </row>
    <row r="43" spans="1:52" x14ac:dyDescent="0.2">
      <c r="H43" s="72"/>
    </row>
    <row r="44" spans="1:52" x14ac:dyDescent="0.2">
      <c r="H44" s="72"/>
    </row>
    <row r="45" spans="1:52" x14ac:dyDescent="0.2">
      <c r="H45" s="72"/>
    </row>
    <row r="46" spans="1:52" x14ac:dyDescent="0.2">
      <c r="H46" s="72"/>
    </row>
    <row r="47" spans="1:52" x14ac:dyDescent="0.2">
      <c r="H47" s="72"/>
    </row>
    <row r="48" spans="1:52" x14ac:dyDescent="0.2">
      <c r="H48" s="72"/>
    </row>
    <row r="49" spans="8:8" x14ac:dyDescent="0.2">
      <c r="H49" s="72"/>
    </row>
    <row r="50" spans="8:8" x14ac:dyDescent="0.2">
      <c r="H50" s="72"/>
    </row>
    <row r="51" spans="8:8" x14ac:dyDescent="0.2">
      <c r="H51" s="72"/>
    </row>
  </sheetData>
  <printOptions horizontalCentered="1"/>
  <pageMargins left="0.5" right="0.5" top="0.5" bottom="0.5" header="0.25" footer="0.25"/>
  <pageSetup scale="45" orientation="landscape" r:id="rId1"/>
  <headerFooter alignWithMargins="0">
    <oddFooter>&amp;C&amp;Z&amp;F</oddFooter>
  </headerFooter>
  <colBreaks count="1" manualBreakCount="1">
    <brk id="10" max="3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1199"/>
  <sheetViews>
    <sheetView workbookViewId="0">
      <pane xSplit="3" ySplit="6" topLeftCell="F667" activePane="bottomRight" state="frozen"/>
      <selection activeCell="CL54" sqref="CL54"/>
      <selection pane="topRight" activeCell="CL54" sqref="CL54"/>
      <selection pane="bottomLeft" activeCell="CL54" sqref="CL54"/>
      <selection pane="bottomRight" activeCell="C688" sqref="C688"/>
    </sheetView>
  </sheetViews>
  <sheetFormatPr defaultRowHeight="12.75" x14ac:dyDescent="0.2"/>
  <cols>
    <col min="2" max="2" width="33.85546875" customWidth="1"/>
    <col min="3" max="3" width="10" bestFit="1" customWidth="1"/>
    <col min="4" max="4" width="14.85546875" bestFit="1" customWidth="1"/>
    <col min="5" max="17" width="14.5703125" bestFit="1" customWidth="1"/>
  </cols>
  <sheetData>
    <row r="1" spans="1:17" x14ac:dyDescent="0.2">
      <c r="B1" s="121" t="s">
        <v>0</v>
      </c>
    </row>
    <row r="2" spans="1:17" ht="13.5" thickBot="1" x14ac:dyDescent="0.25">
      <c r="B2" s="122"/>
    </row>
    <row r="3" spans="1:17" ht="13.5" thickBot="1" x14ac:dyDescent="0.25">
      <c r="B3" s="335"/>
      <c r="C3" s="336"/>
      <c r="D3" s="123"/>
      <c r="E3" s="124" t="s">
        <v>1</v>
      </c>
      <c r="F3" s="124" t="s">
        <v>1</v>
      </c>
      <c r="G3" s="124" t="s">
        <v>1</v>
      </c>
      <c r="H3" s="124" t="s">
        <v>1</v>
      </c>
      <c r="I3" s="124" t="s">
        <v>1</v>
      </c>
      <c r="J3" s="124" t="s">
        <v>1</v>
      </c>
      <c r="K3" s="124" t="s">
        <v>1</v>
      </c>
      <c r="L3" s="124" t="s">
        <v>1</v>
      </c>
      <c r="M3" s="124" t="s">
        <v>1</v>
      </c>
      <c r="N3" s="124" t="s">
        <v>1</v>
      </c>
      <c r="O3" s="124" t="s">
        <v>1</v>
      </c>
      <c r="P3" s="124" t="s">
        <v>1</v>
      </c>
      <c r="Q3" s="124" t="s">
        <v>1</v>
      </c>
    </row>
    <row r="4" spans="1:17" ht="13.5" thickBot="1" x14ac:dyDescent="0.25">
      <c r="B4" s="337"/>
      <c r="C4" s="338"/>
      <c r="D4" s="123" t="s">
        <v>1310</v>
      </c>
      <c r="E4" s="124" t="s">
        <v>2066</v>
      </c>
      <c r="F4" s="124" t="s">
        <v>2067</v>
      </c>
      <c r="G4" s="124" t="s">
        <v>2068</v>
      </c>
      <c r="H4" s="124" t="s">
        <v>2069</v>
      </c>
      <c r="I4" s="124" t="s">
        <v>2070</v>
      </c>
      <c r="J4" s="124" t="s">
        <v>2071</v>
      </c>
      <c r="K4" s="124" t="s">
        <v>2072</v>
      </c>
      <c r="L4" s="124" t="s">
        <v>2073</v>
      </c>
      <c r="M4" s="124" t="s">
        <v>2074</v>
      </c>
      <c r="N4" s="124" t="s">
        <v>2075</v>
      </c>
      <c r="O4" s="124" t="s">
        <v>2076</v>
      </c>
      <c r="P4" s="124" t="s">
        <v>2077</v>
      </c>
      <c r="Q4" s="125" t="s">
        <v>1291</v>
      </c>
    </row>
    <row r="5" spans="1:17" ht="13.5" thickBot="1" x14ac:dyDescent="0.25">
      <c r="B5" s="339" t="s">
        <v>2</v>
      </c>
      <c r="C5" s="340"/>
      <c r="D5" s="124" t="s">
        <v>1311</v>
      </c>
      <c r="E5" s="123" t="s">
        <v>1292</v>
      </c>
      <c r="F5" s="123" t="s">
        <v>1292</v>
      </c>
      <c r="G5" s="123" t="s">
        <v>1292</v>
      </c>
      <c r="H5" s="123" t="s">
        <v>1292</v>
      </c>
      <c r="I5" s="123" t="s">
        <v>1292</v>
      </c>
      <c r="J5" s="123" t="s">
        <v>1292</v>
      </c>
      <c r="K5" s="123" t="s">
        <v>1292</v>
      </c>
      <c r="L5" s="123" t="s">
        <v>1292</v>
      </c>
      <c r="M5" s="123" t="s">
        <v>1292</v>
      </c>
      <c r="N5" s="123" t="s">
        <v>1292</v>
      </c>
      <c r="O5" s="123" t="s">
        <v>1292</v>
      </c>
      <c r="P5" s="123" t="s">
        <v>1292</v>
      </c>
      <c r="Q5" s="126" t="s">
        <v>1292</v>
      </c>
    </row>
    <row r="6" spans="1:17" ht="13.5" thickBot="1" x14ac:dyDescent="0.25">
      <c r="B6" s="341" t="s">
        <v>1291</v>
      </c>
      <c r="C6" s="342"/>
      <c r="D6" s="343"/>
      <c r="E6" s="127">
        <v>0</v>
      </c>
      <c r="F6" s="127">
        <v>0</v>
      </c>
      <c r="G6" s="127">
        <v>0</v>
      </c>
      <c r="H6" s="127">
        <v>0</v>
      </c>
      <c r="I6" s="127">
        <v>0</v>
      </c>
      <c r="J6" s="127">
        <v>0</v>
      </c>
      <c r="K6" s="127">
        <v>0</v>
      </c>
      <c r="L6" s="127">
        <v>0</v>
      </c>
      <c r="M6" s="127">
        <v>0</v>
      </c>
      <c r="N6" s="127">
        <v>0</v>
      </c>
      <c r="O6" s="127">
        <v>0</v>
      </c>
      <c r="P6" s="127">
        <v>0</v>
      </c>
      <c r="Q6" s="127">
        <v>0</v>
      </c>
    </row>
    <row r="7" spans="1:17" ht="13.5" thickBot="1" x14ac:dyDescent="0.25">
      <c r="A7" s="33">
        <v>50018</v>
      </c>
      <c r="B7" s="128" t="s">
        <v>1312</v>
      </c>
      <c r="C7" s="145">
        <v>50018</v>
      </c>
      <c r="D7" s="129"/>
      <c r="E7" s="143">
        <v>3031828122.4299998</v>
      </c>
      <c r="F7" s="130">
        <v>3062204403.9699998</v>
      </c>
      <c r="G7" s="130">
        <v>3053852256.0700002</v>
      </c>
      <c r="H7" s="130">
        <v>3003987019.3899999</v>
      </c>
      <c r="I7" s="130">
        <v>2986601265.75</v>
      </c>
      <c r="J7" s="130">
        <v>3009170989.5599999</v>
      </c>
      <c r="K7" s="130">
        <v>2998926532.25</v>
      </c>
      <c r="L7" s="130">
        <v>3023306119.8299999</v>
      </c>
      <c r="M7" s="130">
        <v>3102682851.4499998</v>
      </c>
      <c r="N7" s="130">
        <v>3053763238.3800001</v>
      </c>
      <c r="O7" s="130">
        <v>3117538092.7399998</v>
      </c>
      <c r="P7" s="130">
        <v>3199358400.0700002</v>
      </c>
      <c r="Q7" s="127">
        <v>3199358400.0700002</v>
      </c>
    </row>
    <row r="8" spans="1:17" ht="13.5" thickBot="1" x14ac:dyDescent="0.25">
      <c r="A8" s="33">
        <v>50019</v>
      </c>
      <c r="B8" s="131" t="s">
        <v>1313</v>
      </c>
      <c r="C8" s="146">
        <v>50019</v>
      </c>
      <c r="D8" s="141"/>
      <c r="E8" s="144">
        <v>2252726716.5</v>
      </c>
      <c r="F8" s="132">
        <v>2262105647.8600001</v>
      </c>
      <c r="G8" s="132">
        <v>2278126781.0599999</v>
      </c>
      <c r="H8" s="132">
        <v>2286920247.5799999</v>
      </c>
      <c r="I8" s="132">
        <v>2297274595.4000001</v>
      </c>
      <c r="J8" s="132">
        <v>2313690040.5</v>
      </c>
      <c r="K8" s="132">
        <v>2327225976.04</v>
      </c>
      <c r="L8" s="132">
        <v>2344638930.5100002</v>
      </c>
      <c r="M8" s="132">
        <v>2370292792.8600001</v>
      </c>
      <c r="N8" s="132">
        <v>2387281570.8000002</v>
      </c>
      <c r="O8" s="132">
        <v>2396378730.0599999</v>
      </c>
      <c r="P8" s="132">
        <v>2417576474.4400001</v>
      </c>
      <c r="Q8" s="127">
        <v>2417576474.4400001</v>
      </c>
    </row>
    <row r="9" spans="1:17" ht="13.5" thickBot="1" x14ac:dyDescent="0.25">
      <c r="A9" s="33">
        <v>500114</v>
      </c>
      <c r="B9" s="133" t="s">
        <v>1314</v>
      </c>
      <c r="C9" s="147">
        <v>500114</v>
      </c>
      <c r="D9" s="142"/>
      <c r="E9" s="143">
        <v>2200733451.0700002</v>
      </c>
      <c r="F9" s="130">
        <v>2210187438.02</v>
      </c>
      <c r="G9" s="130">
        <v>2226236871.7600002</v>
      </c>
      <c r="H9" s="130">
        <v>2234936664.8000002</v>
      </c>
      <c r="I9" s="130">
        <v>2244977715.5500002</v>
      </c>
      <c r="J9" s="130">
        <v>2260818259.79</v>
      </c>
      <c r="K9" s="130">
        <v>2274394457.5500002</v>
      </c>
      <c r="L9" s="130">
        <v>2291489709.3299999</v>
      </c>
      <c r="M9" s="130">
        <v>2316988708.0900002</v>
      </c>
      <c r="N9" s="130">
        <v>2334553127.4400001</v>
      </c>
      <c r="O9" s="130">
        <v>2343633977.4099998</v>
      </c>
      <c r="P9" s="130">
        <v>2364841297.6100001</v>
      </c>
      <c r="Q9" s="127">
        <v>2364841297.6100001</v>
      </c>
    </row>
    <row r="10" spans="1:17" ht="13.5" thickBot="1" x14ac:dyDescent="0.25">
      <c r="A10" s="33">
        <v>500118</v>
      </c>
      <c r="B10" s="135" t="s">
        <v>1315</v>
      </c>
      <c r="C10" s="147">
        <v>500118</v>
      </c>
      <c r="D10" s="142"/>
      <c r="E10" s="144">
        <v>3147766247.3099999</v>
      </c>
      <c r="F10" s="132">
        <v>3161087234.0900002</v>
      </c>
      <c r="G10" s="132">
        <v>3181094630.98</v>
      </c>
      <c r="H10" s="132">
        <v>3194003439.9000001</v>
      </c>
      <c r="I10" s="132">
        <v>3207864133.5799999</v>
      </c>
      <c r="J10" s="132">
        <v>3227584426.3600001</v>
      </c>
      <c r="K10" s="132">
        <v>3244872345.1799998</v>
      </c>
      <c r="L10" s="132">
        <v>3265598144.8800001</v>
      </c>
      <c r="M10" s="132">
        <v>3295434382.7600002</v>
      </c>
      <c r="N10" s="132">
        <v>3316008291.79</v>
      </c>
      <c r="O10" s="132">
        <v>3313884180.9499998</v>
      </c>
      <c r="P10" s="132">
        <v>3339093703.4400001</v>
      </c>
      <c r="Q10" s="127">
        <v>3339093703.4400001</v>
      </c>
    </row>
    <row r="11" spans="1:17" ht="13.5" thickBot="1" x14ac:dyDescent="0.25">
      <c r="A11" s="33">
        <v>500115</v>
      </c>
      <c r="B11" s="136" t="s">
        <v>1316</v>
      </c>
      <c r="C11" s="147">
        <v>500115</v>
      </c>
      <c r="D11" s="142"/>
      <c r="E11" s="143">
        <v>3129279276.25</v>
      </c>
      <c r="F11" s="130">
        <v>3142602568.5500002</v>
      </c>
      <c r="G11" s="130">
        <v>3162611803.9200001</v>
      </c>
      <c r="H11" s="130">
        <v>3175522878.0100002</v>
      </c>
      <c r="I11" s="130">
        <v>3189385307.1100001</v>
      </c>
      <c r="J11" s="130">
        <v>3208561058.5700002</v>
      </c>
      <c r="K11" s="130">
        <v>3224881586.7399998</v>
      </c>
      <c r="L11" s="130">
        <v>3244754688.5300002</v>
      </c>
      <c r="M11" s="130">
        <v>3274294348.5</v>
      </c>
      <c r="N11" s="130">
        <v>3294854640.2199998</v>
      </c>
      <c r="O11" s="130">
        <v>3292717539.2399998</v>
      </c>
      <c r="P11" s="130">
        <v>3317913351.6900001</v>
      </c>
      <c r="Q11" s="127">
        <v>3317913351.6900001</v>
      </c>
    </row>
    <row r="12" spans="1:17" ht="13.5" thickBot="1" x14ac:dyDescent="0.25">
      <c r="A12" s="33">
        <v>101000</v>
      </c>
      <c r="B12" s="137" t="s">
        <v>3</v>
      </c>
      <c r="C12" s="147" t="s">
        <v>1290</v>
      </c>
      <c r="D12" s="134" t="s">
        <v>2078</v>
      </c>
      <c r="E12" s="144">
        <v>2623576702.02</v>
      </c>
      <c r="F12" s="132">
        <v>2623509110.9299998</v>
      </c>
      <c r="G12" s="132">
        <v>2625891174.8299999</v>
      </c>
      <c r="H12" s="132">
        <v>2626595667.8899999</v>
      </c>
      <c r="I12" s="132">
        <v>2635645817.6900001</v>
      </c>
      <c r="J12" s="132">
        <v>2635658810.1999998</v>
      </c>
      <c r="K12" s="132">
        <v>2636168651.4000001</v>
      </c>
      <c r="L12" s="132">
        <v>2638356630.6700001</v>
      </c>
      <c r="M12" s="132">
        <v>2640372438.4200001</v>
      </c>
      <c r="N12" s="132">
        <v>2649404173.77</v>
      </c>
      <c r="O12" s="132">
        <v>2636684427.8800001</v>
      </c>
      <c r="P12" s="132">
        <v>2666040552.2199998</v>
      </c>
      <c r="Q12" s="127">
        <v>2666040552.2199998</v>
      </c>
    </row>
    <row r="13" spans="1:17" ht="13.5" thickBot="1" x14ac:dyDescent="0.25">
      <c r="A13" s="33">
        <v>101500</v>
      </c>
      <c r="B13" s="137" t="s">
        <v>2079</v>
      </c>
      <c r="C13" s="147" t="s">
        <v>2080</v>
      </c>
      <c r="D13" s="134" t="s">
        <v>2078</v>
      </c>
      <c r="E13" s="143">
        <v>0</v>
      </c>
      <c r="F13" s="130">
        <v>0</v>
      </c>
      <c r="G13" s="130">
        <v>0</v>
      </c>
      <c r="H13" s="130">
        <v>0</v>
      </c>
      <c r="I13" s="130">
        <v>0</v>
      </c>
      <c r="J13" s="130">
        <v>0</v>
      </c>
      <c r="K13" s="130">
        <v>0</v>
      </c>
      <c r="L13" s="130">
        <v>0</v>
      </c>
      <c r="M13" s="130">
        <v>0</v>
      </c>
      <c r="N13" s="130">
        <v>0</v>
      </c>
      <c r="O13" s="130">
        <v>0</v>
      </c>
      <c r="P13" s="130">
        <v>-1162110.4099999999</v>
      </c>
      <c r="Q13" s="127">
        <v>-1162110.4099999999</v>
      </c>
    </row>
    <row r="14" spans="1:17" ht="13.5" thickBot="1" x14ac:dyDescent="0.25">
      <c r="A14" s="33">
        <v>105000</v>
      </c>
      <c r="B14" s="137" t="s">
        <v>4</v>
      </c>
      <c r="C14" s="147" t="s">
        <v>1289</v>
      </c>
      <c r="D14" s="134" t="s">
        <v>2078</v>
      </c>
      <c r="E14" s="144">
        <v>970068.12</v>
      </c>
      <c r="F14" s="132">
        <v>970068.12</v>
      </c>
      <c r="G14" s="132">
        <v>970068.12</v>
      </c>
      <c r="H14" s="132">
        <v>970068.12</v>
      </c>
      <c r="I14" s="132">
        <v>970068.12</v>
      </c>
      <c r="J14" s="132">
        <v>970068.12</v>
      </c>
      <c r="K14" s="132">
        <v>970068.12</v>
      </c>
      <c r="L14" s="132">
        <v>970068.12</v>
      </c>
      <c r="M14" s="132">
        <v>970068.12</v>
      </c>
      <c r="N14" s="132">
        <v>970068.12</v>
      </c>
      <c r="O14" s="132">
        <v>970068.12</v>
      </c>
      <c r="P14" s="132">
        <v>970068.12</v>
      </c>
      <c r="Q14" s="127">
        <v>970068.12</v>
      </c>
    </row>
    <row r="15" spans="1:17" ht="13.5" thickBot="1" x14ac:dyDescent="0.25">
      <c r="A15" s="33">
        <v>106000</v>
      </c>
      <c r="B15" s="137" t="s">
        <v>5</v>
      </c>
      <c r="C15" s="147" t="s">
        <v>1288</v>
      </c>
      <c r="D15" s="134" t="s">
        <v>2078</v>
      </c>
      <c r="E15" s="143">
        <v>339918672.31</v>
      </c>
      <c r="F15" s="130">
        <v>347829013.01999998</v>
      </c>
      <c r="G15" s="130">
        <v>358617778.23000002</v>
      </c>
      <c r="H15" s="130">
        <v>361998730.70999998</v>
      </c>
      <c r="I15" s="130">
        <v>361242604.94</v>
      </c>
      <c r="J15" s="130">
        <v>379436804.63</v>
      </c>
      <c r="K15" s="130">
        <v>386430248.80000001</v>
      </c>
      <c r="L15" s="130">
        <v>392165743.97000003</v>
      </c>
      <c r="M15" s="130">
        <v>405751976.73000002</v>
      </c>
      <c r="N15" s="130">
        <v>464810555.94999999</v>
      </c>
      <c r="O15" s="130">
        <v>467445232.73000002</v>
      </c>
      <c r="P15" s="130">
        <v>449262591.64999998</v>
      </c>
      <c r="Q15" s="127">
        <v>449262591.64999998</v>
      </c>
    </row>
    <row r="16" spans="1:17" ht="13.5" thickBot="1" x14ac:dyDescent="0.25">
      <c r="A16" s="33">
        <v>107000</v>
      </c>
      <c r="B16" s="137" t="s">
        <v>6</v>
      </c>
      <c r="C16" s="147" t="s">
        <v>1287</v>
      </c>
      <c r="D16" s="134" t="s">
        <v>2078</v>
      </c>
      <c r="E16" s="144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27">
        <v>0</v>
      </c>
    </row>
    <row r="17" spans="1:17" ht="13.5" thickBot="1" x14ac:dyDescent="0.25">
      <c r="A17" s="33">
        <v>107666</v>
      </c>
      <c r="B17" s="137" t="s">
        <v>6</v>
      </c>
      <c r="C17" s="147" t="s">
        <v>1600</v>
      </c>
      <c r="D17" s="134" t="s">
        <v>2078</v>
      </c>
      <c r="E17" s="143">
        <v>-5010.0200000000004</v>
      </c>
      <c r="F17" s="130">
        <v>-5009.24</v>
      </c>
      <c r="G17" s="130">
        <v>-5009.24</v>
      </c>
      <c r="H17" s="130">
        <v>-5009.24</v>
      </c>
      <c r="I17" s="130">
        <v>-5009.24</v>
      </c>
      <c r="J17" s="130">
        <v>318685.92</v>
      </c>
      <c r="K17" s="130">
        <v>-5009.24</v>
      </c>
      <c r="L17" s="130">
        <v>-5009.24</v>
      </c>
      <c r="M17" s="130">
        <v>-5009.24</v>
      </c>
      <c r="N17" s="130">
        <v>-5009.24</v>
      </c>
      <c r="O17" s="130">
        <v>-5009.24</v>
      </c>
      <c r="P17" s="130">
        <v>-5009.24</v>
      </c>
      <c r="Q17" s="127">
        <v>-5009.24</v>
      </c>
    </row>
    <row r="18" spans="1:17" ht="13.5" thickBot="1" x14ac:dyDescent="0.25">
      <c r="A18" s="33">
        <v>107700</v>
      </c>
      <c r="B18" s="137" t="s">
        <v>1996</v>
      </c>
      <c r="C18" s="147" t="s">
        <v>1997</v>
      </c>
      <c r="D18" s="134" t="s">
        <v>2078</v>
      </c>
      <c r="E18" s="144">
        <v>509971.52</v>
      </c>
      <c r="F18" s="132">
        <v>509971.52</v>
      </c>
      <c r="G18" s="132">
        <v>4130329.68</v>
      </c>
      <c r="H18" s="132">
        <v>4130329.68</v>
      </c>
      <c r="I18" s="132">
        <v>4130329.68</v>
      </c>
      <c r="J18" s="132">
        <v>7619813.8600000003</v>
      </c>
      <c r="K18" s="132">
        <v>7619813.8600000003</v>
      </c>
      <c r="L18" s="132">
        <v>7619813.8600000003</v>
      </c>
      <c r="M18" s="132">
        <v>15952432.529999999</v>
      </c>
      <c r="N18" s="132">
        <v>15952432.529999999</v>
      </c>
      <c r="O18" s="132">
        <v>15952432.529999999</v>
      </c>
      <c r="P18" s="132">
        <v>26047071.260000002</v>
      </c>
      <c r="Q18" s="127">
        <v>26047071.260000002</v>
      </c>
    </row>
    <row r="19" spans="1:17" ht="13.5" thickBot="1" x14ac:dyDescent="0.25">
      <c r="A19" s="33">
        <v>107707</v>
      </c>
      <c r="B19" s="137" t="s">
        <v>7</v>
      </c>
      <c r="C19" s="147" t="s">
        <v>1286</v>
      </c>
      <c r="D19" s="134" t="s">
        <v>2078</v>
      </c>
      <c r="E19" s="143">
        <v>164308872.30000001</v>
      </c>
      <c r="F19" s="130">
        <v>169789414.19999999</v>
      </c>
      <c r="G19" s="130">
        <v>173007462.30000001</v>
      </c>
      <c r="H19" s="130">
        <v>181833090.84999999</v>
      </c>
      <c r="I19" s="130">
        <v>187401495.91999999</v>
      </c>
      <c r="J19" s="130">
        <v>184556875.84</v>
      </c>
      <c r="K19" s="130">
        <v>193697813.80000001</v>
      </c>
      <c r="L19" s="130">
        <v>205647441.15000001</v>
      </c>
      <c r="M19" s="130">
        <v>211252441.94</v>
      </c>
      <c r="N19" s="130">
        <v>163722419.09</v>
      </c>
      <c r="O19" s="130">
        <v>171670387.22</v>
      </c>
      <c r="P19" s="130">
        <v>176760188.09</v>
      </c>
      <c r="Q19" s="127">
        <v>176760188.09</v>
      </c>
    </row>
    <row r="20" spans="1:17" ht="13.5" thickBot="1" x14ac:dyDescent="0.25">
      <c r="A20" s="33">
        <v>500116</v>
      </c>
      <c r="B20" s="136" t="s">
        <v>1317</v>
      </c>
      <c r="C20" s="147">
        <v>500116</v>
      </c>
      <c r="D20" s="142"/>
      <c r="E20" s="144">
        <v>18486971.059999999</v>
      </c>
      <c r="F20" s="132">
        <v>18484665.539999999</v>
      </c>
      <c r="G20" s="132">
        <v>18482827.059999999</v>
      </c>
      <c r="H20" s="132">
        <v>18480561.890000001</v>
      </c>
      <c r="I20" s="132">
        <v>18478826.469999999</v>
      </c>
      <c r="J20" s="132">
        <v>19023367.789999999</v>
      </c>
      <c r="K20" s="132">
        <v>19990758.440000001</v>
      </c>
      <c r="L20" s="132">
        <v>20843456.350000001</v>
      </c>
      <c r="M20" s="132">
        <v>21140034.260000002</v>
      </c>
      <c r="N20" s="132">
        <v>21153651.57</v>
      </c>
      <c r="O20" s="132">
        <v>21166641.710000001</v>
      </c>
      <c r="P20" s="132">
        <v>21180351.75</v>
      </c>
      <c r="Q20" s="127">
        <v>21180351.75</v>
      </c>
    </row>
    <row r="21" spans="1:17" ht="13.5" thickBot="1" x14ac:dyDescent="0.25">
      <c r="A21" s="33">
        <v>117001</v>
      </c>
      <c r="B21" s="137" t="s">
        <v>8</v>
      </c>
      <c r="C21" s="147" t="s">
        <v>1285</v>
      </c>
      <c r="D21" s="134" t="s">
        <v>2078</v>
      </c>
      <c r="E21" s="143">
        <v>9147153.9199999999</v>
      </c>
      <c r="F21" s="130">
        <v>9147153.9199999999</v>
      </c>
      <c r="G21" s="130">
        <v>9147153.9199999999</v>
      </c>
      <c r="H21" s="130">
        <v>9147153.9199999999</v>
      </c>
      <c r="I21" s="130">
        <v>9147153.9199999999</v>
      </c>
      <c r="J21" s="130">
        <v>9147153.9199999999</v>
      </c>
      <c r="K21" s="130">
        <v>9147153.9199999999</v>
      </c>
      <c r="L21" s="130">
        <v>9147153.9199999999</v>
      </c>
      <c r="M21" s="130">
        <v>9147153.9199999999</v>
      </c>
      <c r="N21" s="130">
        <v>9147153.9199999999</v>
      </c>
      <c r="O21" s="130">
        <v>9147153.9199999999</v>
      </c>
      <c r="P21" s="130">
        <v>9147153.9199999999</v>
      </c>
      <c r="Q21" s="127">
        <v>9147153.9199999999</v>
      </c>
    </row>
    <row r="22" spans="1:17" ht="13.5" thickBot="1" x14ac:dyDescent="0.25">
      <c r="A22" s="33">
        <v>117002</v>
      </c>
      <c r="B22" s="137" t="s">
        <v>9</v>
      </c>
      <c r="C22" s="147" t="s">
        <v>1284</v>
      </c>
      <c r="D22" s="134" t="s">
        <v>2078</v>
      </c>
      <c r="E22" s="144">
        <v>1848102.98</v>
      </c>
      <c r="F22" s="132">
        <v>1848102.98</v>
      </c>
      <c r="G22" s="132">
        <v>1848102.98</v>
      </c>
      <c r="H22" s="132">
        <v>1848102.98</v>
      </c>
      <c r="I22" s="132">
        <v>1848102.98</v>
      </c>
      <c r="J22" s="132">
        <v>1848102.98</v>
      </c>
      <c r="K22" s="132">
        <v>1848102.98</v>
      </c>
      <c r="L22" s="132">
        <v>1848102.98</v>
      </c>
      <c r="M22" s="132">
        <v>1848102.98</v>
      </c>
      <c r="N22" s="132">
        <v>1848102.98</v>
      </c>
      <c r="O22" s="132">
        <v>1848102.98</v>
      </c>
      <c r="P22" s="132">
        <v>1848102.98</v>
      </c>
      <c r="Q22" s="127">
        <v>1848102.98</v>
      </c>
    </row>
    <row r="23" spans="1:17" ht="13.5" thickBot="1" x14ac:dyDescent="0.25">
      <c r="A23" s="33">
        <v>117003</v>
      </c>
      <c r="B23" s="137" t="s">
        <v>8</v>
      </c>
      <c r="C23" s="147" t="s">
        <v>1283</v>
      </c>
      <c r="D23" s="134" t="s">
        <v>2078</v>
      </c>
      <c r="E23" s="143">
        <v>1245751.48</v>
      </c>
      <c r="F23" s="130">
        <v>1245751.48</v>
      </c>
      <c r="G23" s="130">
        <v>1245751.48</v>
      </c>
      <c r="H23" s="130">
        <v>1245751.48</v>
      </c>
      <c r="I23" s="130">
        <v>1245751.48</v>
      </c>
      <c r="J23" s="130">
        <v>1245751.48</v>
      </c>
      <c r="K23" s="130">
        <v>1245751.48</v>
      </c>
      <c r="L23" s="130">
        <v>1245751.48</v>
      </c>
      <c r="M23" s="130">
        <v>1245751.48</v>
      </c>
      <c r="N23" s="130">
        <v>1245751.48</v>
      </c>
      <c r="O23" s="130">
        <v>1245751.48</v>
      </c>
      <c r="P23" s="130">
        <v>1245751.48</v>
      </c>
      <c r="Q23" s="127">
        <v>1245751.48</v>
      </c>
    </row>
    <row r="24" spans="1:17" ht="13.5" thickBot="1" x14ac:dyDescent="0.25">
      <c r="A24" s="33">
        <v>117004</v>
      </c>
      <c r="B24" s="137" t="s">
        <v>9</v>
      </c>
      <c r="C24" s="147" t="s">
        <v>1282</v>
      </c>
      <c r="D24" s="134" t="s">
        <v>2078</v>
      </c>
      <c r="E24" s="144">
        <v>0</v>
      </c>
      <c r="F24" s="132">
        <v>0</v>
      </c>
      <c r="G24" s="132">
        <v>0</v>
      </c>
      <c r="H24" s="132">
        <v>0</v>
      </c>
      <c r="I24" s="132">
        <v>0</v>
      </c>
      <c r="J24" s="132">
        <v>545018.59</v>
      </c>
      <c r="K24" s="132">
        <v>1488950.97</v>
      </c>
      <c r="L24" s="132">
        <v>2343231.09</v>
      </c>
      <c r="M24" s="132">
        <v>2641365.54</v>
      </c>
      <c r="N24" s="132">
        <v>2656459.7000000002</v>
      </c>
      <c r="O24" s="132">
        <v>2670954.25</v>
      </c>
      <c r="P24" s="132">
        <v>2686162.84</v>
      </c>
      <c r="Q24" s="127">
        <v>2686162.84</v>
      </c>
    </row>
    <row r="25" spans="1:17" ht="13.5" thickBot="1" x14ac:dyDescent="0.25">
      <c r="A25" s="33">
        <v>117005</v>
      </c>
      <c r="B25" s="137" t="s">
        <v>10</v>
      </c>
      <c r="C25" s="147" t="s">
        <v>1281</v>
      </c>
      <c r="D25" s="134" t="s">
        <v>2078</v>
      </c>
      <c r="E25" s="143">
        <v>4584395.57</v>
      </c>
      <c r="F25" s="130">
        <v>4584395.57</v>
      </c>
      <c r="G25" s="130">
        <v>4584395.57</v>
      </c>
      <c r="H25" s="130">
        <v>4584395.57</v>
      </c>
      <c r="I25" s="130">
        <v>4584395.57</v>
      </c>
      <c r="J25" s="130">
        <v>4584395.57</v>
      </c>
      <c r="K25" s="130">
        <v>4584395.57</v>
      </c>
      <c r="L25" s="130">
        <v>4584395.57</v>
      </c>
      <c r="M25" s="130">
        <v>4584395.57</v>
      </c>
      <c r="N25" s="130">
        <v>4584395.57</v>
      </c>
      <c r="O25" s="130">
        <v>4584395.57</v>
      </c>
      <c r="P25" s="130">
        <v>4584395.57</v>
      </c>
      <c r="Q25" s="127">
        <v>4584395.57</v>
      </c>
    </row>
    <row r="26" spans="1:17" ht="13.5" thickBot="1" x14ac:dyDescent="0.25">
      <c r="A26" s="33">
        <v>117006</v>
      </c>
      <c r="B26" s="137" t="s">
        <v>11</v>
      </c>
      <c r="C26" s="147" t="s">
        <v>1280</v>
      </c>
      <c r="D26" s="134" t="s">
        <v>2078</v>
      </c>
      <c r="E26" s="144">
        <v>1243759.1299999999</v>
      </c>
      <c r="F26" s="132">
        <v>1243759.1299999999</v>
      </c>
      <c r="G26" s="132">
        <v>1243759.1299999999</v>
      </c>
      <c r="H26" s="132">
        <v>1243759.1299999999</v>
      </c>
      <c r="I26" s="132">
        <v>1243759.1299999999</v>
      </c>
      <c r="J26" s="132">
        <v>1243759.1299999999</v>
      </c>
      <c r="K26" s="132">
        <v>1243759.1299999999</v>
      </c>
      <c r="L26" s="132">
        <v>1243759.1299999999</v>
      </c>
      <c r="M26" s="132">
        <v>1243759.1299999999</v>
      </c>
      <c r="N26" s="132">
        <v>1243759.1299999999</v>
      </c>
      <c r="O26" s="132">
        <v>1243759.1299999999</v>
      </c>
      <c r="P26" s="132">
        <v>1243759.1299999999</v>
      </c>
      <c r="Q26" s="127">
        <v>1243759.1299999999</v>
      </c>
    </row>
    <row r="27" spans="1:17" ht="13.5" thickBot="1" x14ac:dyDescent="0.25">
      <c r="A27" s="33">
        <v>117007</v>
      </c>
      <c r="B27" s="137" t="s">
        <v>12</v>
      </c>
      <c r="C27" s="147" t="s">
        <v>1279</v>
      </c>
      <c r="D27" s="134" t="s">
        <v>2078</v>
      </c>
      <c r="E27" s="143">
        <v>419756.72</v>
      </c>
      <c r="F27" s="130">
        <v>419756.72</v>
      </c>
      <c r="G27" s="130">
        <v>419756.72</v>
      </c>
      <c r="H27" s="130">
        <v>419756.72</v>
      </c>
      <c r="I27" s="130">
        <v>419756.72</v>
      </c>
      <c r="J27" s="130">
        <v>419756.72</v>
      </c>
      <c r="K27" s="130">
        <v>419756.72</v>
      </c>
      <c r="L27" s="130">
        <v>419756.72</v>
      </c>
      <c r="M27" s="130">
        <v>419756.72</v>
      </c>
      <c r="N27" s="130">
        <v>419756.72</v>
      </c>
      <c r="O27" s="130">
        <v>419756.72</v>
      </c>
      <c r="P27" s="130">
        <v>419756.72</v>
      </c>
      <c r="Q27" s="127">
        <v>419756.72</v>
      </c>
    </row>
    <row r="28" spans="1:17" ht="13.5" thickBot="1" x14ac:dyDescent="0.25">
      <c r="A28" s="33">
        <v>117008</v>
      </c>
      <c r="B28" s="137" t="s">
        <v>13</v>
      </c>
      <c r="C28" s="147" t="s">
        <v>1278</v>
      </c>
      <c r="D28" s="134" t="s">
        <v>2078</v>
      </c>
      <c r="E28" s="144">
        <v>-1948.74</v>
      </c>
      <c r="F28" s="132">
        <v>-4254.26</v>
      </c>
      <c r="G28" s="132">
        <v>-6092.74</v>
      </c>
      <c r="H28" s="132">
        <v>-8357.91</v>
      </c>
      <c r="I28" s="132">
        <v>-10093.33</v>
      </c>
      <c r="J28" s="132">
        <v>-10570.6</v>
      </c>
      <c r="K28" s="132">
        <v>12887.67</v>
      </c>
      <c r="L28" s="132">
        <v>11305.46</v>
      </c>
      <c r="M28" s="132">
        <v>9748.92</v>
      </c>
      <c r="N28" s="132">
        <v>8272.07</v>
      </c>
      <c r="O28" s="132">
        <v>6767.66</v>
      </c>
      <c r="P28" s="132">
        <v>5269.11</v>
      </c>
      <c r="Q28" s="127">
        <v>5269.11</v>
      </c>
    </row>
    <row r="29" spans="1:17" ht="13.5" thickBot="1" x14ac:dyDescent="0.25">
      <c r="A29" s="33">
        <v>500122</v>
      </c>
      <c r="B29" s="135" t="s">
        <v>1318</v>
      </c>
      <c r="C29" s="147">
        <v>500122</v>
      </c>
      <c r="D29" s="142"/>
      <c r="E29" s="143">
        <v>-947032796.24000001</v>
      </c>
      <c r="F29" s="130">
        <v>-950899796.07000005</v>
      </c>
      <c r="G29" s="130">
        <v>-954857759.22000003</v>
      </c>
      <c r="H29" s="130">
        <v>-959066775.10000002</v>
      </c>
      <c r="I29" s="130">
        <v>-962886418.02999997</v>
      </c>
      <c r="J29" s="130">
        <v>-966766166.57000005</v>
      </c>
      <c r="K29" s="130">
        <v>-970477887.63</v>
      </c>
      <c r="L29" s="130">
        <v>-974108435.54999995</v>
      </c>
      <c r="M29" s="130">
        <v>-978445674.66999996</v>
      </c>
      <c r="N29" s="130">
        <v>-981455164.35000002</v>
      </c>
      <c r="O29" s="130">
        <v>-970250203.53999996</v>
      </c>
      <c r="P29" s="130">
        <v>-974252405.83000004</v>
      </c>
      <c r="Q29" s="127">
        <v>-974252405.83000004</v>
      </c>
    </row>
    <row r="30" spans="1:17" ht="13.5" thickBot="1" x14ac:dyDescent="0.25">
      <c r="A30" s="33">
        <v>108001</v>
      </c>
      <c r="B30" s="136" t="s">
        <v>14</v>
      </c>
      <c r="C30" s="147" t="s">
        <v>1277</v>
      </c>
      <c r="D30" s="134" t="s">
        <v>2078</v>
      </c>
      <c r="E30" s="144">
        <v>29000622.190000001</v>
      </c>
      <c r="F30" s="132">
        <v>29248297.780000001</v>
      </c>
      <c r="G30" s="132">
        <v>29387273.850000001</v>
      </c>
      <c r="H30" s="132">
        <v>29551485.780000001</v>
      </c>
      <c r="I30" s="132">
        <v>30025752.34</v>
      </c>
      <c r="J30" s="132">
        <v>30380765.25</v>
      </c>
      <c r="K30" s="132">
        <v>31436424.16</v>
      </c>
      <c r="L30" s="132">
        <v>32299130.800000001</v>
      </c>
      <c r="M30" s="132">
        <v>32398374.41</v>
      </c>
      <c r="N30" s="132">
        <v>33956066.579999998</v>
      </c>
      <c r="O30" s="132">
        <v>34377445.509999998</v>
      </c>
      <c r="P30" s="132">
        <v>34857379.380000003</v>
      </c>
      <c r="Q30" s="127">
        <v>34857379.380000003</v>
      </c>
    </row>
    <row r="31" spans="1:17" ht="13.5" thickBot="1" x14ac:dyDescent="0.25">
      <c r="A31" s="33">
        <v>108002</v>
      </c>
      <c r="B31" s="136" t="s">
        <v>15</v>
      </c>
      <c r="C31" s="147" t="s">
        <v>1276</v>
      </c>
      <c r="D31" s="134" t="s">
        <v>2078</v>
      </c>
      <c r="E31" s="143">
        <v>8490225.0600000005</v>
      </c>
      <c r="F31" s="130">
        <v>8594040.3499999996</v>
      </c>
      <c r="G31" s="130">
        <v>8710152.5399999991</v>
      </c>
      <c r="H31" s="130">
        <v>8809974.6500000004</v>
      </c>
      <c r="I31" s="130">
        <v>8924430.4399999995</v>
      </c>
      <c r="J31" s="130">
        <v>9035960.9199999999</v>
      </c>
      <c r="K31" s="130">
        <v>9137992.6600000001</v>
      </c>
      <c r="L31" s="130">
        <v>9257342.0299999993</v>
      </c>
      <c r="M31" s="130">
        <v>9373258.2799999993</v>
      </c>
      <c r="N31" s="130">
        <v>9489771.0999999996</v>
      </c>
      <c r="O31" s="130">
        <v>9494378.5999999996</v>
      </c>
      <c r="P31" s="130">
        <v>9526867.2200000007</v>
      </c>
      <c r="Q31" s="127">
        <v>9526867.2200000007</v>
      </c>
    </row>
    <row r="32" spans="1:17" ht="13.5" thickBot="1" x14ac:dyDescent="0.25">
      <c r="A32" s="33">
        <v>108003</v>
      </c>
      <c r="B32" s="136" t="s">
        <v>16</v>
      </c>
      <c r="C32" s="147" t="s">
        <v>1275</v>
      </c>
      <c r="D32" s="134" t="s">
        <v>2078</v>
      </c>
      <c r="E32" s="144">
        <v>-73240.259999999995</v>
      </c>
      <c r="F32" s="132">
        <v>-110402.97</v>
      </c>
      <c r="G32" s="132">
        <v>-118278.14</v>
      </c>
      <c r="H32" s="132">
        <v>-97133.48</v>
      </c>
      <c r="I32" s="132">
        <v>-101181.56</v>
      </c>
      <c r="J32" s="132">
        <v>-85964.39</v>
      </c>
      <c r="K32" s="132">
        <v>-64555.68</v>
      </c>
      <c r="L32" s="132">
        <v>-41839.629999999997</v>
      </c>
      <c r="M32" s="132">
        <v>-41228.239999999998</v>
      </c>
      <c r="N32" s="132">
        <v>-77808.710000000006</v>
      </c>
      <c r="O32" s="132">
        <v>-66770.820000000007</v>
      </c>
      <c r="P32" s="132">
        <v>-36678.9</v>
      </c>
      <c r="Q32" s="127">
        <v>-36678.9</v>
      </c>
    </row>
    <row r="33" spans="1:17" ht="13.5" thickBot="1" x14ac:dyDescent="0.25">
      <c r="A33" s="33">
        <v>108004</v>
      </c>
      <c r="B33" s="136" t="s">
        <v>17</v>
      </c>
      <c r="C33" s="147" t="s">
        <v>1274</v>
      </c>
      <c r="D33" s="134" t="s">
        <v>2078</v>
      </c>
      <c r="E33" s="143">
        <v>-480086.08</v>
      </c>
      <c r="F33" s="130">
        <v>-495474.7</v>
      </c>
      <c r="G33" s="130">
        <v>-491696.38</v>
      </c>
      <c r="H33" s="130">
        <v>-486122.02</v>
      </c>
      <c r="I33" s="130">
        <v>-519609.81</v>
      </c>
      <c r="J33" s="130">
        <v>-513836.18</v>
      </c>
      <c r="K33" s="130">
        <v>-507719.4</v>
      </c>
      <c r="L33" s="130">
        <v>-501592.67</v>
      </c>
      <c r="M33" s="130">
        <v>-495658.97</v>
      </c>
      <c r="N33" s="130">
        <v>-563983.98</v>
      </c>
      <c r="O33" s="130">
        <v>-556455.55000000005</v>
      </c>
      <c r="P33" s="130">
        <v>-548715.87</v>
      </c>
      <c r="Q33" s="127">
        <v>-548715.87</v>
      </c>
    </row>
    <row r="34" spans="1:17" ht="13.5" thickBot="1" x14ac:dyDescent="0.25">
      <c r="A34" s="33">
        <v>108009</v>
      </c>
      <c r="B34" s="136" t="s">
        <v>2081</v>
      </c>
      <c r="C34" s="147" t="s">
        <v>2082</v>
      </c>
      <c r="D34" s="134" t="s">
        <v>2078</v>
      </c>
      <c r="E34" s="144">
        <v>0</v>
      </c>
      <c r="F34" s="132">
        <v>0</v>
      </c>
      <c r="G34" s="132">
        <v>0</v>
      </c>
      <c r="H34" s="132">
        <v>0</v>
      </c>
      <c r="I34" s="132">
        <v>0</v>
      </c>
      <c r="J34" s="132">
        <v>0</v>
      </c>
      <c r="K34" s="132">
        <v>0</v>
      </c>
      <c r="L34" s="132">
        <v>0</v>
      </c>
      <c r="M34" s="132">
        <v>0</v>
      </c>
      <c r="N34" s="132">
        <v>0</v>
      </c>
      <c r="O34" s="132">
        <v>103448.83</v>
      </c>
      <c r="P34" s="132">
        <v>206897.66</v>
      </c>
      <c r="Q34" s="127">
        <v>206897.66</v>
      </c>
    </row>
    <row r="35" spans="1:17" ht="13.5" thickBot="1" x14ac:dyDescent="0.25">
      <c r="A35" s="33">
        <v>108010</v>
      </c>
      <c r="B35" s="136" t="s">
        <v>18</v>
      </c>
      <c r="C35" s="147" t="s">
        <v>1273</v>
      </c>
      <c r="D35" s="134" t="s">
        <v>2078</v>
      </c>
      <c r="E35" s="143">
        <v>43245273.469999999</v>
      </c>
      <c r="F35" s="130">
        <v>43686233.329999998</v>
      </c>
      <c r="G35" s="130">
        <v>44306732.57</v>
      </c>
      <c r="H35" s="130">
        <v>44801599.149999999</v>
      </c>
      <c r="I35" s="130">
        <v>45103706.390000001</v>
      </c>
      <c r="J35" s="130">
        <v>45695180.009999998</v>
      </c>
      <c r="K35" s="130">
        <v>45991288.850000001</v>
      </c>
      <c r="L35" s="130">
        <v>46456146.159999996</v>
      </c>
      <c r="M35" s="130">
        <v>46907390.270000003</v>
      </c>
      <c r="N35" s="130">
        <v>47162568.979999997</v>
      </c>
      <c r="O35" s="130">
        <v>44870896.990000002</v>
      </c>
      <c r="P35" s="130">
        <v>45119324.82</v>
      </c>
      <c r="Q35" s="127">
        <v>45119324.82</v>
      </c>
    </row>
    <row r="36" spans="1:17" ht="13.5" thickBot="1" x14ac:dyDescent="0.25">
      <c r="A36" s="33">
        <v>108011</v>
      </c>
      <c r="B36" s="136" t="s">
        <v>19</v>
      </c>
      <c r="C36" s="147" t="s">
        <v>1272</v>
      </c>
      <c r="D36" s="134" t="s">
        <v>2078</v>
      </c>
      <c r="E36" s="144">
        <v>-1014843671.12</v>
      </c>
      <c r="F36" s="132">
        <v>-1019631321.35</v>
      </c>
      <c r="G36" s="132">
        <v>-1024477262.6</v>
      </c>
      <c r="H36" s="132">
        <v>-1029248731.95</v>
      </c>
      <c r="I36" s="132">
        <v>-1034127103.28</v>
      </c>
      <c r="J36" s="132">
        <v>-1038891158.74</v>
      </c>
      <c r="K36" s="132">
        <v>-1043855968.4400001</v>
      </c>
      <c r="L36" s="132">
        <v>-1048730241.55</v>
      </c>
      <c r="M36" s="132">
        <v>-1053643067.1799999</v>
      </c>
      <c r="N36" s="132">
        <v>-1058766633.86</v>
      </c>
      <c r="O36" s="132">
        <v>-1045516440.6</v>
      </c>
      <c r="P36" s="132">
        <v>-1050513660.52</v>
      </c>
      <c r="Q36" s="127">
        <v>-1050513660.52</v>
      </c>
    </row>
    <row r="37" spans="1:17" ht="13.5" thickBot="1" x14ac:dyDescent="0.25">
      <c r="A37" s="33">
        <v>108012</v>
      </c>
      <c r="B37" s="136" t="s">
        <v>20</v>
      </c>
      <c r="C37" s="147" t="s">
        <v>1271</v>
      </c>
      <c r="D37" s="134" t="s">
        <v>2078</v>
      </c>
      <c r="E37" s="143">
        <v>-13119564.5</v>
      </c>
      <c r="F37" s="130">
        <v>-13031825.050000001</v>
      </c>
      <c r="G37" s="130">
        <v>-13091949.66</v>
      </c>
      <c r="H37" s="130">
        <v>-13291747.09</v>
      </c>
      <c r="I37" s="130">
        <v>-13200913.380000001</v>
      </c>
      <c r="J37" s="130">
        <v>-13389136.949999999</v>
      </c>
      <c r="K37" s="130">
        <v>-13592854.470000001</v>
      </c>
      <c r="L37" s="130">
        <v>-13800068.98</v>
      </c>
      <c r="M37" s="130">
        <v>-13926000.630000001</v>
      </c>
      <c r="N37" s="130">
        <v>-13909248.609999999</v>
      </c>
      <c r="O37" s="130">
        <v>-14190888.109999999</v>
      </c>
      <c r="P37" s="130">
        <v>-14366852.199999999</v>
      </c>
      <c r="Q37" s="127">
        <v>-14366852.199999999</v>
      </c>
    </row>
    <row r="38" spans="1:17" ht="13.5" thickBot="1" x14ac:dyDescent="0.25">
      <c r="A38" s="33">
        <v>108013</v>
      </c>
      <c r="B38" s="136" t="s">
        <v>21</v>
      </c>
      <c r="C38" s="147" t="s">
        <v>1270</v>
      </c>
      <c r="D38" s="134" t="s">
        <v>2078</v>
      </c>
      <c r="E38" s="144">
        <v>3099838.8</v>
      </c>
      <c r="F38" s="132">
        <v>3154305.38</v>
      </c>
      <c r="G38" s="132">
        <v>3245258.04</v>
      </c>
      <c r="H38" s="132">
        <v>3245258.04</v>
      </c>
      <c r="I38" s="132">
        <v>3181199</v>
      </c>
      <c r="J38" s="132">
        <v>3198935.78</v>
      </c>
      <c r="K38" s="132">
        <v>3198935.78</v>
      </c>
      <c r="L38" s="132">
        <v>3198935.78</v>
      </c>
      <c r="M38" s="132">
        <v>3252335.98</v>
      </c>
      <c r="N38" s="132">
        <v>3358397.67</v>
      </c>
      <c r="O38" s="132">
        <v>3378703.39</v>
      </c>
      <c r="P38" s="132">
        <v>3461706.78</v>
      </c>
      <c r="Q38" s="127">
        <v>3461706.78</v>
      </c>
    </row>
    <row r="39" spans="1:17" ht="13.5" thickBot="1" x14ac:dyDescent="0.25">
      <c r="A39" s="33">
        <v>108014</v>
      </c>
      <c r="B39" s="136" t="s">
        <v>22</v>
      </c>
      <c r="C39" s="147" t="s">
        <v>1269</v>
      </c>
      <c r="D39" s="134" t="s">
        <v>2078</v>
      </c>
      <c r="E39" s="143">
        <v>606909.66</v>
      </c>
      <c r="F39" s="130">
        <v>626269.99</v>
      </c>
      <c r="G39" s="130">
        <v>633257.07999999996</v>
      </c>
      <c r="H39" s="130">
        <v>633257.07999999996</v>
      </c>
      <c r="I39" s="130">
        <v>695234.24</v>
      </c>
      <c r="J39" s="130">
        <v>695234.24</v>
      </c>
      <c r="K39" s="130">
        <v>695234.24</v>
      </c>
      <c r="L39" s="130">
        <v>695234.24</v>
      </c>
      <c r="M39" s="130">
        <v>695234.24</v>
      </c>
      <c r="N39" s="130">
        <v>747786.51</v>
      </c>
      <c r="O39" s="130">
        <v>747786.51</v>
      </c>
      <c r="P39" s="130">
        <v>824850.53</v>
      </c>
      <c r="Q39" s="127">
        <v>824850.53</v>
      </c>
    </row>
    <row r="40" spans="1:17" ht="13.5" thickBot="1" x14ac:dyDescent="0.25">
      <c r="A40" s="33">
        <v>108015</v>
      </c>
      <c r="B40" s="136" t="s">
        <v>23</v>
      </c>
      <c r="C40" s="147" t="s">
        <v>1268</v>
      </c>
      <c r="D40" s="134" t="s">
        <v>2078</v>
      </c>
      <c r="E40" s="144">
        <v>-2959103.46</v>
      </c>
      <c r="F40" s="132">
        <v>-2939918.83</v>
      </c>
      <c r="G40" s="132">
        <v>-2961246.52</v>
      </c>
      <c r="H40" s="132">
        <v>-2984615.26</v>
      </c>
      <c r="I40" s="132">
        <v>-2867932.41</v>
      </c>
      <c r="J40" s="132">
        <v>-2892146.51</v>
      </c>
      <c r="K40" s="132">
        <v>-2916665.33</v>
      </c>
      <c r="L40" s="132">
        <v>-2941481.73</v>
      </c>
      <c r="M40" s="132">
        <v>-2966312.83</v>
      </c>
      <c r="N40" s="132">
        <v>-2852080.03</v>
      </c>
      <c r="O40" s="132">
        <v>-2892308.29</v>
      </c>
      <c r="P40" s="132">
        <v>-2924227.33</v>
      </c>
      <c r="Q40" s="127">
        <v>-2924227.33</v>
      </c>
    </row>
    <row r="41" spans="1:17" ht="13.5" thickBot="1" x14ac:dyDescent="0.25">
      <c r="A41" s="33">
        <v>108500</v>
      </c>
      <c r="B41" s="136" t="s">
        <v>2083</v>
      </c>
      <c r="C41" s="147" t="s">
        <v>2084</v>
      </c>
      <c r="D41" s="134" t="s">
        <v>2078</v>
      </c>
      <c r="E41" s="143">
        <v>0</v>
      </c>
      <c r="F41" s="130">
        <v>0</v>
      </c>
      <c r="G41" s="130">
        <v>0</v>
      </c>
      <c r="H41" s="130">
        <v>0</v>
      </c>
      <c r="I41" s="130">
        <v>0</v>
      </c>
      <c r="J41" s="130">
        <v>0</v>
      </c>
      <c r="K41" s="130">
        <v>0</v>
      </c>
      <c r="L41" s="130">
        <v>0</v>
      </c>
      <c r="M41" s="130">
        <v>0</v>
      </c>
      <c r="N41" s="130">
        <v>0</v>
      </c>
      <c r="O41" s="130">
        <v>0</v>
      </c>
      <c r="P41" s="130">
        <v>140702.6</v>
      </c>
      <c r="Q41" s="127">
        <v>140702.6</v>
      </c>
    </row>
    <row r="42" spans="1:17" ht="13.5" thickBot="1" x14ac:dyDescent="0.25">
      <c r="A42" s="33">
        <v>500113</v>
      </c>
      <c r="B42" s="133" t="s">
        <v>1319</v>
      </c>
      <c r="C42" s="147">
        <v>500113</v>
      </c>
      <c r="D42" s="142"/>
      <c r="E42" s="144">
        <v>51993265.43</v>
      </c>
      <c r="F42" s="132">
        <v>51918209.840000004</v>
      </c>
      <c r="G42" s="132">
        <v>51889909.299999997</v>
      </c>
      <c r="H42" s="132">
        <v>51983582.780000001</v>
      </c>
      <c r="I42" s="132">
        <v>52296879.850000001</v>
      </c>
      <c r="J42" s="132">
        <v>52871780.710000001</v>
      </c>
      <c r="K42" s="132">
        <v>52831518.490000002</v>
      </c>
      <c r="L42" s="132">
        <v>53149221.18</v>
      </c>
      <c r="M42" s="132">
        <v>53304084.770000003</v>
      </c>
      <c r="N42" s="132">
        <v>52728443.359999999</v>
      </c>
      <c r="O42" s="132">
        <v>52744752.649999999</v>
      </c>
      <c r="P42" s="132">
        <v>52735176.829999998</v>
      </c>
      <c r="Q42" s="127">
        <v>52735176.829999998</v>
      </c>
    </row>
    <row r="43" spans="1:17" ht="13.5" thickBot="1" x14ac:dyDescent="0.25">
      <c r="A43" s="33">
        <v>500119</v>
      </c>
      <c r="B43" s="135" t="s">
        <v>1320</v>
      </c>
      <c r="C43" s="147">
        <v>500119</v>
      </c>
      <c r="D43" s="142"/>
      <c r="E43" s="143">
        <v>69501766.329999998</v>
      </c>
      <c r="F43" s="130">
        <v>69529910.900000006</v>
      </c>
      <c r="G43" s="130">
        <v>69604729.769999996</v>
      </c>
      <c r="H43" s="130">
        <v>69801549.590000004</v>
      </c>
      <c r="I43" s="130">
        <v>70217999.620000005</v>
      </c>
      <c r="J43" s="130">
        <v>70896069.069999993</v>
      </c>
      <c r="K43" s="130">
        <v>70958948.469999999</v>
      </c>
      <c r="L43" s="130">
        <v>71379792.75</v>
      </c>
      <c r="M43" s="130">
        <v>71638228.230000004</v>
      </c>
      <c r="N43" s="130">
        <v>71166592.120000005</v>
      </c>
      <c r="O43" s="130">
        <v>71265456.129999995</v>
      </c>
      <c r="P43" s="130">
        <v>71338417.5</v>
      </c>
      <c r="Q43" s="127">
        <v>71338417.5</v>
      </c>
    </row>
    <row r="44" spans="1:17" ht="13.5" thickBot="1" x14ac:dyDescent="0.25">
      <c r="A44" s="33">
        <v>121001</v>
      </c>
      <c r="B44" s="136" t="s">
        <v>24</v>
      </c>
      <c r="C44" s="147" t="s">
        <v>1267</v>
      </c>
      <c r="D44" s="134" t="s">
        <v>2078</v>
      </c>
      <c r="E44" s="144">
        <v>1946033.46</v>
      </c>
      <c r="F44" s="132">
        <v>1946033.46</v>
      </c>
      <c r="G44" s="132">
        <v>1946033.46</v>
      </c>
      <c r="H44" s="132">
        <v>1946033.46</v>
      </c>
      <c r="I44" s="132">
        <v>1946033.46</v>
      </c>
      <c r="J44" s="132">
        <v>1946033.46</v>
      </c>
      <c r="K44" s="132">
        <v>1946033.46</v>
      </c>
      <c r="L44" s="132">
        <v>1946033.46</v>
      </c>
      <c r="M44" s="132">
        <v>1946033.46</v>
      </c>
      <c r="N44" s="132">
        <v>1946033.46</v>
      </c>
      <c r="O44" s="132">
        <v>1946033.46</v>
      </c>
      <c r="P44" s="132">
        <v>1946033.46</v>
      </c>
      <c r="Q44" s="127">
        <v>1946033.46</v>
      </c>
    </row>
    <row r="45" spans="1:17" ht="13.5" thickBot="1" x14ac:dyDescent="0.25">
      <c r="A45" s="33">
        <v>121002</v>
      </c>
      <c r="B45" s="136" t="s">
        <v>25</v>
      </c>
      <c r="C45" s="147" t="s">
        <v>1266</v>
      </c>
      <c r="D45" s="134" t="s">
        <v>2078</v>
      </c>
      <c r="E45" s="143">
        <v>125101.86</v>
      </c>
      <c r="F45" s="130">
        <v>125101.86</v>
      </c>
      <c r="G45" s="130">
        <v>125101.86</v>
      </c>
      <c r="H45" s="130">
        <v>125101.86</v>
      </c>
      <c r="I45" s="130">
        <v>125101.86</v>
      </c>
      <c r="J45" s="130">
        <v>125101.86</v>
      </c>
      <c r="K45" s="130">
        <v>125101.86</v>
      </c>
      <c r="L45" s="130">
        <v>125101.86</v>
      </c>
      <c r="M45" s="130">
        <v>125101.86</v>
      </c>
      <c r="N45" s="130">
        <v>125101.86</v>
      </c>
      <c r="O45" s="130">
        <v>125101.86</v>
      </c>
      <c r="P45" s="130">
        <v>125101.86</v>
      </c>
      <c r="Q45" s="127">
        <v>125101.86</v>
      </c>
    </row>
    <row r="46" spans="1:17" ht="13.5" thickBot="1" x14ac:dyDescent="0.25">
      <c r="A46" s="33">
        <v>121003</v>
      </c>
      <c r="B46" s="136" t="s">
        <v>26</v>
      </c>
      <c r="C46" s="147" t="s">
        <v>1265</v>
      </c>
      <c r="D46" s="134" t="s">
        <v>2078</v>
      </c>
      <c r="E46" s="144">
        <v>4635179.5599999996</v>
      </c>
      <c r="F46" s="132">
        <v>4635179.5599999996</v>
      </c>
      <c r="G46" s="132">
        <v>4635179.5599999996</v>
      </c>
      <c r="H46" s="132">
        <v>4635179.5599999996</v>
      </c>
      <c r="I46" s="132">
        <v>4635179.5599999996</v>
      </c>
      <c r="J46" s="132">
        <v>4635179.5599999996</v>
      </c>
      <c r="K46" s="132">
        <v>4635179.5599999996</v>
      </c>
      <c r="L46" s="132">
        <v>4635179.5599999996</v>
      </c>
      <c r="M46" s="132">
        <v>4635179.5599999996</v>
      </c>
      <c r="N46" s="132">
        <v>4635179.5599999996</v>
      </c>
      <c r="O46" s="132">
        <v>4635179.5599999996</v>
      </c>
      <c r="P46" s="132">
        <v>4635179.5599999996</v>
      </c>
      <c r="Q46" s="127">
        <v>4635179.5599999996</v>
      </c>
    </row>
    <row r="47" spans="1:17" ht="13.5" thickBot="1" x14ac:dyDescent="0.25">
      <c r="A47" s="33">
        <v>121007</v>
      </c>
      <c r="B47" s="136" t="s">
        <v>27</v>
      </c>
      <c r="C47" s="147" t="s">
        <v>1264</v>
      </c>
      <c r="D47" s="134" t="s">
        <v>2078</v>
      </c>
      <c r="E47" s="143">
        <v>64906.32</v>
      </c>
      <c r="F47" s="130">
        <v>64906.32</v>
      </c>
      <c r="G47" s="130">
        <v>64906.32</v>
      </c>
      <c r="H47" s="130">
        <v>64906.32</v>
      </c>
      <c r="I47" s="130">
        <v>64906.32</v>
      </c>
      <c r="J47" s="130">
        <v>64906.32</v>
      </c>
      <c r="K47" s="130">
        <v>64906.32</v>
      </c>
      <c r="L47" s="130">
        <v>64906.32</v>
      </c>
      <c r="M47" s="130">
        <v>64906.32</v>
      </c>
      <c r="N47" s="130">
        <v>64906.32</v>
      </c>
      <c r="O47" s="130">
        <v>64906.32</v>
      </c>
      <c r="P47" s="130">
        <v>64906.32</v>
      </c>
      <c r="Q47" s="127">
        <v>64906.32</v>
      </c>
    </row>
    <row r="48" spans="1:17" ht="13.5" thickBot="1" x14ac:dyDescent="0.25">
      <c r="A48" s="33">
        <v>121008</v>
      </c>
      <c r="B48" s="136" t="s">
        <v>28</v>
      </c>
      <c r="C48" s="147" t="s">
        <v>1263</v>
      </c>
      <c r="D48" s="134" t="s">
        <v>2078</v>
      </c>
      <c r="E48" s="144">
        <v>53445914.899999999</v>
      </c>
      <c r="F48" s="132">
        <v>53445914.899999999</v>
      </c>
      <c r="G48" s="132">
        <v>53445914.899999999</v>
      </c>
      <c r="H48" s="132">
        <v>53460249.899999999</v>
      </c>
      <c r="I48" s="132">
        <v>53460249.899999999</v>
      </c>
      <c r="J48" s="132">
        <v>53460249.899999999</v>
      </c>
      <c r="K48" s="132">
        <v>53460249.899999999</v>
      </c>
      <c r="L48" s="132">
        <v>53460249.899999999</v>
      </c>
      <c r="M48" s="132">
        <v>54049972.799999997</v>
      </c>
      <c r="N48" s="132">
        <v>54105590.390000001</v>
      </c>
      <c r="O48" s="132">
        <v>54105802.789999999</v>
      </c>
      <c r="P48" s="132">
        <v>54100752.079999998</v>
      </c>
      <c r="Q48" s="127">
        <v>54100752.079999998</v>
      </c>
    </row>
    <row r="49" spans="1:17" ht="13.5" thickBot="1" x14ac:dyDescent="0.25">
      <c r="A49" s="33">
        <v>121044</v>
      </c>
      <c r="B49" s="136" t="s">
        <v>29</v>
      </c>
      <c r="C49" s="147" t="s">
        <v>1262</v>
      </c>
      <c r="D49" s="134" t="s">
        <v>2078</v>
      </c>
      <c r="E49" s="143">
        <v>438739</v>
      </c>
      <c r="F49" s="130">
        <v>438739</v>
      </c>
      <c r="G49" s="130">
        <v>438739</v>
      </c>
      <c r="H49" s="130">
        <v>438739</v>
      </c>
      <c r="I49" s="130">
        <v>438739</v>
      </c>
      <c r="J49" s="130">
        <v>438739</v>
      </c>
      <c r="K49" s="130">
        <v>438739</v>
      </c>
      <c r="L49" s="130">
        <v>438739</v>
      </c>
      <c r="M49" s="130">
        <v>438739</v>
      </c>
      <c r="N49" s="130">
        <v>438739</v>
      </c>
      <c r="O49" s="130">
        <v>438739</v>
      </c>
      <c r="P49" s="130">
        <v>438739</v>
      </c>
      <c r="Q49" s="127">
        <v>438739</v>
      </c>
    </row>
    <row r="50" spans="1:17" ht="13.5" thickBot="1" x14ac:dyDescent="0.25">
      <c r="A50" s="33">
        <v>121045</v>
      </c>
      <c r="B50" s="136" t="s">
        <v>30</v>
      </c>
      <c r="C50" s="147" t="s">
        <v>1261</v>
      </c>
      <c r="D50" s="134" t="s">
        <v>2078</v>
      </c>
      <c r="E50" s="144">
        <v>464092.08</v>
      </c>
      <c r="F50" s="132">
        <v>464092.08</v>
      </c>
      <c r="G50" s="132">
        <v>464092.08</v>
      </c>
      <c r="H50" s="132">
        <v>464092.08</v>
      </c>
      <c r="I50" s="132">
        <v>464092.08</v>
      </c>
      <c r="J50" s="132">
        <v>464092.08</v>
      </c>
      <c r="K50" s="132">
        <v>464092.08</v>
      </c>
      <c r="L50" s="132">
        <v>464092.08</v>
      </c>
      <c r="M50" s="132">
        <v>464092.08</v>
      </c>
      <c r="N50" s="132">
        <v>464092.08</v>
      </c>
      <c r="O50" s="132">
        <v>464092.08</v>
      </c>
      <c r="P50" s="132">
        <v>464092.08</v>
      </c>
      <c r="Q50" s="127">
        <v>464092.08</v>
      </c>
    </row>
    <row r="51" spans="1:17" ht="13.5" thickBot="1" x14ac:dyDescent="0.25">
      <c r="A51" s="33">
        <v>121107</v>
      </c>
      <c r="B51" s="136" t="s">
        <v>31</v>
      </c>
      <c r="C51" s="147" t="s">
        <v>1260</v>
      </c>
      <c r="D51" s="134" t="s">
        <v>2078</v>
      </c>
      <c r="E51" s="143">
        <v>0</v>
      </c>
      <c r="F51" s="130">
        <v>0</v>
      </c>
      <c r="G51" s="130">
        <v>0</v>
      </c>
      <c r="H51" s="130">
        <v>0</v>
      </c>
      <c r="I51" s="130">
        <v>0</v>
      </c>
      <c r="J51" s="130">
        <v>0</v>
      </c>
      <c r="K51" s="130">
        <v>0</v>
      </c>
      <c r="L51" s="130">
        <v>0</v>
      </c>
      <c r="M51" s="130">
        <v>0</v>
      </c>
      <c r="N51" s="130">
        <v>0</v>
      </c>
      <c r="O51" s="130">
        <v>0</v>
      </c>
      <c r="P51" s="130">
        <v>0</v>
      </c>
      <c r="Q51" s="127">
        <v>0</v>
      </c>
    </row>
    <row r="52" spans="1:17" ht="13.5" thickBot="1" x14ac:dyDescent="0.25">
      <c r="A52" s="33">
        <v>121117</v>
      </c>
      <c r="B52" s="136" t="s">
        <v>32</v>
      </c>
      <c r="C52" s="147" t="s">
        <v>1259</v>
      </c>
      <c r="D52" s="134" t="s">
        <v>2078</v>
      </c>
      <c r="E52" s="144">
        <v>4233413.6500000004</v>
      </c>
      <c r="F52" s="132">
        <v>4233413.6500000004</v>
      </c>
      <c r="G52" s="132">
        <v>4233413.6500000004</v>
      </c>
      <c r="H52" s="132">
        <v>4233413.6500000004</v>
      </c>
      <c r="I52" s="132">
        <v>4233413.6500000004</v>
      </c>
      <c r="J52" s="132">
        <v>4233413.6500000004</v>
      </c>
      <c r="K52" s="132">
        <v>4233413.6500000004</v>
      </c>
      <c r="L52" s="132">
        <v>4233413.6500000004</v>
      </c>
      <c r="M52" s="132">
        <v>4233413.6500000004</v>
      </c>
      <c r="N52" s="132">
        <v>4233413.6500000004</v>
      </c>
      <c r="O52" s="132">
        <v>4233413.6500000004</v>
      </c>
      <c r="P52" s="132">
        <v>4233413.6500000004</v>
      </c>
      <c r="Q52" s="127">
        <v>4233413.6500000004</v>
      </c>
    </row>
    <row r="53" spans="1:17" ht="13.5" thickBot="1" x14ac:dyDescent="0.25">
      <c r="A53" s="33">
        <v>121200</v>
      </c>
      <c r="B53" s="136" t="s">
        <v>1321</v>
      </c>
      <c r="C53" s="147" t="s">
        <v>1322</v>
      </c>
      <c r="D53" s="134" t="s">
        <v>2078</v>
      </c>
      <c r="E53" s="143">
        <v>0</v>
      </c>
      <c r="F53" s="130">
        <v>0</v>
      </c>
      <c r="G53" s="130">
        <v>0</v>
      </c>
      <c r="H53" s="130">
        <v>0</v>
      </c>
      <c r="I53" s="130">
        <v>0</v>
      </c>
      <c r="J53" s="130">
        <v>0</v>
      </c>
      <c r="K53" s="130">
        <v>0</v>
      </c>
      <c r="L53" s="130">
        <v>0</v>
      </c>
      <c r="M53" s="130">
        <v>0</v>
      </c>
      <c r="N53" s="130">
        <v>0</v>
      </c>
      <c r="O53" s="130">
        <v>0</v>
      </c>
      <c r="P53" s="130">
        <v>0</v>
      </c>
      <c r="Q53" s="127">
        <v>0</v>
      </c>
    </row>
    <row r="54" spans="1:17" ht="13.5" thickBot="1" x14ac:dyDescent="0.25">
      <c r="A54" s="33">
        <v>121201</v>
      </c>
      <c r="B54" s="136" t="s">
        <v>2085</v>
      </c>
      <c r="C54" s="147" t="s">
        <v>2086</v>
      </c>
      <c r="D54" s="134" t="s">
        <v>2078</v>
      </c>
      <c r="E54" s="144">
        <v>0</v>
      </c>
      <c r="F54" s="132">
        <v>0</v>
      </c>
      <c r="G54" s="132">
        <v>0</v>
      </c>
      <c r="H54" s="132">
        <v>0</v>
      </c>
      <c r="I54" s="132">
        <v>9494.6299999999992</v>
      </c>
      <c r="J54" s="132">
        <v>179921.58</v>
      </c>
      <c r="K54" s="132">
        <v>182180.58</v>
      </c>
      <c r="L54" s="132">
        <v>183703.12</v>
      </c>
      <c r="M54" s="132">
        <v>185202.82</v>
      </c>
      <c r="N54" s="132">
        <v>0</v>
      </c>
      <c r="O54" s="132">
        <v>0</v>
      </c>
      <c r="P54" s="132">
        <v>0</v>
      </c>
      <c r="Q54" s="127">
        <v>0</v>
      </c>
    </row>
    <row r="55" spans="1:17" ht="13.5" thickBot="1" x14ac:dyDescent="0.25">
      <c r="A55" s="33">
        <v>121202</v>
      </c>
      <c r="B55" s="136" t="s">
        <v>2087</v>
      </c>
      <c r="C55" s="147" t="s">
        <v>2088</v>
      </c>
      <c r="D55" s="134" t="s">
        <v>2078</v>
      </c>
      <c r="E55" s="143">
        <v>0</v>
      </c>
      <c r="F55" s="130">
        <v>0</v>
      </c>
      <c r="G55" s="130">
        <v>0</v>
      </c>
      <c r="H55" s="130">
        <v>0</v>
      </c>
      <c r="I55" s="130">
        <v>0</v>
      </c>
      <c r="J55" s="130">
        <v>0</v>
      </c>
      <c r="K55" s="130">
        <v>-2998.69</v>
      </c>
      <c r="L55" s="130">
        <v>-6035.67</v>
      </c>
      <c r="M55" s="130">
        <v>-9098.9</v>
      </c>
      <c r="N55" s="130">
        <v>-3089.54</v>
      </c>
      <c r="O55" s="130">
        <v>0</v>
      </c>
      <c r="P55" s="130">
        <v>0</v>
      </c>
      <c r="Q55" s="127">
        <v>0</v>
      </c>
    </row>
    <row r="56" spans="1:17" ht="13.5" thickBot="1" x14ac:dyDescent="0.25">
      <c r="A56" s="33">
        <v>121707</v>
      </c>
      <c r="B56" s="136" t="s">
        <v>33</v>
      </c>
      <c r="C56" s="147" t="s">
        <v>1258</v>
      </c>
      <c r="D56" s="134" t="s">
        <v>2078</v>
      </c>
      <c r="E56" s="144">
        <v>4148385.5</v>
      </c>
      <c r="F56" s="132">
        <v>4176530.07</v>
      </c>
      <c r="G56" s="132">
        <v>4251348.9400000004</v>
      </c>
      <c r="H56" s="132">
        <v>4433833.76</v>
      </c>
      <c r="I56" s="132">
        <v>4840789.16</v>
      </c>
      <c r="J56" s="132">
        <v>5348431.66</v>
      </c>
      <c r="K56" s="132">
        <v>5412050.75</v>
      </c>
      <c r="L56" s="132">
        <v>5834409.4699999997</v>
      </c>
      <c r="M56" s="132">
        <v>5504685.5800000001</v>
      </c>
      <c r="N56" s="132">
        <v>5156625.34</v>
      </c>
      <c r="O56" s="132">
        <v>5252187.41</v>
      </c>
      <c r="P56" s="132">
        <v>5330199.49</v>
      </c>
      <c r="Q56" s="127">
        <v>5330199.49</v>
      </c>
    </row>
    <row r="57" spans="1:17" ht="13.5" thickBot="1" x14ac:dyDescent="0.25">
      <c r="A57" s="33">
        <v>500120</v>
      </c>
      <c r="B57" s="135" t="s">
        <v>1323</v>
      </c>
      <c r="C57" s="147">
        <v>500120</v>
      </c>
      <c r="D57" s="142"/>
      <c r="E57" s="143">
        <v>-17508500.899999999</v>
      </c>
      <c r="F57" s="130">
        <v>-17611701.059999999</v>
      </c>
      <c r="G57" s="130">
        <v>-17714820.469999999</v>
      </c>
      <c r="H57" s="130">
        <v>-17817966.809999999</v>
      </c>
      <c r="I57" s="130">
        <v>-17921119.77</v>
      </c>
      <c r="J57" s="130">
        <v>-18024288.359999999</v>
      </c>
      <c r="K57" s="130">
        <v>-18127429.98</v>
      </c>
      <c r="L57" s="130">
        <v>-18230571.57</v>
      </c>
      <c r="M57" s="130">
        <v>-18334143.460000001</v>
      </c>
      <c r="N57" s="130">
        <v>-18438148.760000002</v>
      </c>
      <c r="O57" s="130">
        <v>-18520703.48</v>
      </c>
      <c r="P57" s="130">
        <v>-18603240.670000002</v>
      </c>
      <c r="Q57" s="127">
        <v>-18603240.670000002</v>
      </c>
    </row>
    <row r="58" spans="1:17" ht="13.5" thickBot="1" x14ac:dyDescent="0.25">
      <c r="A58" s="33">
        <v>122002</v>
      </c>
      <c r="B58" s="136" t="s">
        <v>34</v>
      </c>
      <c r="C58" s="147" t="s">
        <v>1257</v>
      </c>
      <c r="D58" s="134" t="s">
        <v>2078</v>
      </c>
      <c r="E58" s="144">
        <v>92190.96</v>
      </c>
      <c r="F58" s="132">
        <v>92943.87</v>
      </c>
      <c r="G58" s="132">
        <v>93777.49</v>
      </c>
      <c r="H58" s="132">
        <v>94584.25</v>
      </c>
      <c r="I58" s="132">
        <v>95418.18</v>
      </c>
      <c r="J58" s="132">
        <v>96225.23</v>
      </c>
      <c r="K58" s="132">
        <v>97059.22</v>
      </c>
      <c r="L58" s="132">
        <v>97893.23</v>
      </c>
      <c r="M58" s="132">
        <v>98719.74</v>
      </c>
      <c r="N58" s="132">
        <v>99575.72</v>
      </c>
      <c r="O58" s="132">
        <v>100096.56</v>
      </c>
      <c r="P58" s="132">
        <v>100634.75</v>
      </c>
      <c r="Q58" s="127">
        <v>100634.75</v>
      </c>
    </row>
    <row r="59" spans="1:17" ht="13.5" thickBot="1" x14ac:dyDescent="0.25">
      <c r="A59" s="33">
        <v>122026</v>
      </c>
      <c r="B59" s="136" t="s">
        <v>37</v>
      </c>
      <c r="C59" s="147" t="s">
        <v>1324</v>
      </c>
      <c r="D59" s="134" t="s">
        <v>2078</v>
      </c>
      <c r="E59" s="143">
        <v>-1033.52</v>
      </c>
      <c r="F59" s="130">
        <v>-1033.52</v>
      </c>
      <c r="G59" s="130">
        <v>-1033.52</v>
      </c>
      <c r="H59" s="130">
        <v>-1033.52</v>
      </c>
      <c r="I59" s="130">
        <v>-1033.52</v>
      </c>
      <c r="J59" s="130">
        <v>-1033.52</v>
      </c>
      <c r="K59" s="130">
        <v>-1033.52</v>
      </c>
      <c r="L59" s="130">
        <v>-1033.52</v>
      </c>
      <c r="M59" s="130">
        <v>-1033.52</v>
      </c>
      <c r="N59" s="130">
        <v>-1033.52</v>
      </c>
      <c r="O59" s="130">
        <v>-1033.52</v>
      </c>
      <c r="P59" s="130">
        <v>-1033.52</v>
      </c>
      <c r="Q59" s="127">
        <v>-1033.52</v>
      </c>
    </row>
    <row r="60" spans="1:17" ht="13.5" thickBot="1" x14ac:dyDescent="0.25">
      <c r="A60" s="33">
        <v>122027</v>
      </c>
      <c r="B60" s="136" t="s">
        <v>35</v>
      </c>
      <c r="C60" s="147" t="s">
        <v>1256</v>
      </c>
      <c r="D60" s="134" t="s">
        <v>2078</v>
      </c>
      <c r="E60" s="144">
        <v>-4358791.1100000003</v>
      </c>
      <c r="F60" s="132">
        <v>-4362105.07</v>
      </c>
      <c r="G60" s="132">
        <v>-4365419.03</v>
      </c>
      <c r="H60" s="132">
        <v>-4368732.97</v>
      </c>
      <c r="I60" s="132">
        <v>-4372046.9000000004</v>
      </c>
      <c r="J60" s="132">
        <v>-4375360.8600000003</v>
      </c>
      <c r="K60" s="132">
        <v>-4378674.79</v>
      </c>
      <c r="L60" s="132">
        <v>-4381988.75</v>
      </c>
      <c r="M60" s="132">
        <v>-4385302.68</v>
      </c>
      <c r="N60" s="132">
        <v>-4388616.6399999997</v>
      </c>
      <c r="O60" s="132">
        <v>-4391982.8499999996</v>
      </c>
      <c r="P60" s="132">
        <v>-4395349.0599999996</v>
      </c>
      <c r="Q60" s="127">
        <v>-4395349.0599999996</v>
      </c>
    </row>
    <row r="61" spans="1:17" ht="13.5" thickBot="1" x14ac:dyDescent="0.25">
      <c r="A61" s="33">
        <v>122028</v>
      </c>
      <c r="B61" s="136" t="s">
        <v>36</v>
      </c>
      <c r="C61" s="147" t="s">
        <v>1255</v>
      </c>
      <c r="D61" s="134" t="s">
        <v>2078</v>
      </c>
      <c r="E61" s="143">
        <v>-13772182.880000001</v>
      </c>
      <c r="F61" s="130">
        <v>-13872821.99</v>
      </c>
      <c r="G61" s="130">
        <v>-13973461.060000001</v>
      </c>
      <c r="H61" s="130">
        <v>-14074100.220000001</v>
      </c>
      <c r="I61" s="130">
        <v>-14174773.18</v>
      </c>
      <c r="J61" s="130">
        <v>-14275434.859999999</v>
      </c>
      <c r="K61" s="130">
        <v>-14376096.539999999</v>
      </c>
      <c r="L61" s="130">
        <v>-14476758.18</v>
      </c>
      <c r="M61" s="130">
        <v>-14577842.65</v>
      </c>
      <c r="N61" s="130">
        <v>-14679389.970000001</v>
      </c>
      <c r="O61" s="130">
        <v>-14759099.32</v>
      </c>
      <c r="P61" s="130">
        <v>-14838808.49</v>
      </c>
      <c r="Q61" s="127">
        <v>-14838808.49</v>
      </c>
    </row>
    <row r="62" spans="1:17" ht="13.5" thickBot="1" x14ac:dyDescent="0.25">
      <c r="A62" s="33">
        <v>122029</v>
      </c>
      <c r="B62" s="136" t="s">
        <v>37</v>
      </c>
      <c r="C62" s="147" t="s">
        <v>1254</v>
      </c>
      <c r="D62" s="134" t="s">
        <v>2078</v>
      </c>
      <c r="E62" s="144">
        <v>531315.65</v>
      </c>
      <c r="F62" s="132">
        <v>531315.65</v>
      </c>
      <c r="G62" s="132">
        <v>531315.65</v>
      </c>
      <c r="H62" s="132">
        <v>531315.65</v>
      </c>
      <c r="I62" s="132">
        <v>531315.65</v>
      </c>
      <c r="J62" s="132">
        <v>531315.65</v>
      </c>
      <c r="K62" s="132">
        <v>531315.65</v>
      </c>
      <c r="L62" s="132">
        <v>531315.65</v>
      </c>
      <c r="M62" s="132">
        <v>531315.65</v>
      </c>
      <c r="N62" s="132">
        <v>531315.65</v>
      </c>
      <c r="O62" s="132">
        <v>531315.65</v>
      </c>
      <c r="P62" s="132">
        <v>531315.65</v>
      </c>
      <c r="Q62" s="127">
        <v>531315.65</v>
      </c>
    </row>
    <row r="63" spans="1:17" ht="13.5" thickBot="1" x14ac:dyDescent="0.25">
      <c r="A63" s="33">
        <v>500110</v>
      </c>
      <c r="B63" s="131" t="s">
        <v>1325</v>
      </c>
      <c r="C63" s="146">
        <v>500110</v>
      </c>
      <c r="D63" s="141"/>
      <c r="E63" s="143">
        <v>218891210.05000001</v>
      </c>
      <c r="F63" s="130">
        <v>242957708.38</v>
      </c>
      <c r="G63" s="130">
        <v>223346557.46000001</v>
      </c>
      <c r="H63" s="130">
        <v>179967434.66</v>
      </c>
      <c r="I63" s="130">
        <v>146131422.30000001</v>
      </c>
      <c r="J63" s="130">
        <v>150007544.66999999</v>
      </c>
      <c r="K63" s="130">
        <v>129087562.3</v>
      </c>
      <c r="L63" s="130">
        <v>125993683.40000001</v>
      </c>
      <c r="M63" s="130">
        <v>165776440.22</v>
      </c>
      <c r="N63" s="130">
        <v>156414847.09999999</v>
      </c>
      <c r="O63" s="130">
        <v>196431534.43000001</v>
      </c>
      <c r="P63" s="130">
        <v>249799019.68000001</v>
      </c>
      <c r="Q63" s="127">
        <v>249799019.68000001</v>
      </c>
    </row>
    <row r="64" spans="1:17" ht="13.5" thickBot="1" x14ac:dyDescent="0.25">
      <c r="A64" s="33">
        <v>500117</v>
      </c>
      <c r="B64" s="133" t="s">
        <v>1326</v>
      </c>
      <c r="C64" s="147">
        <v>500117</v>
      </c>
      <c r="D64" s="142"/>
      <c r="E64" s="144">
        <v>3973623.64</v>
      </c>
      <c r="F64" s="132">
        <v>34478674.380000003</v>
      </c>
      <c r="G64" s="132">
        <v>10606293.82</v>
      </c>
      <c r="H64" s="132">
        <v>7413750.1699999999</v>
      </c>
      <c r="I64" s="132">
        <v>6200267.29</v>
      </c>
      <c r="J64" s="132">
        <v>8008001.0499999998</v>
      </c>
      <c r="K64" s="132">
        <v>8411297.3100000005</v>
      </c>
      <c r="L64" s="132">
        <v>8147344.3799999999</v>
      </c>
      <c r="M64" s="132">
        <v>8193427.4900000002</v>
      </c>
      <c r="N64" s="132">
        <v>8462448.1600000001</v>
      </c>
      <c r="O64" s="132">
        <v>8900164.5700000003</v>
      </c>
      <c r="P64" s="132">
        <v>7930249.6699999999</v>
      </c>
      <c r="Q64" s="127">
        <v>7930249.6699999999</v>
      </c>
    </row>
    <row r="65" spans="1:17" ht="13.5" thickBot="1" x14ac:dyDescent="0.25">
      <c r="A65" s="33">
        <v>131001</v>
      </c>
      <c r="B65" s="135" t="s">
        <v>38</v>
      </c>
      <c r="C65" s="147" t="s">
        <v>1253</v>
      </c>
      <c r="D65" s="134" t="s">
        <v>2078</v>
      </c>
      <c r="E65" s="143">
        <v>-477744.18</v>
      </c>
      <c r="F65" s="130">
        <v>189850.84</v>
      </c>
      <c r="G65" s="130">
        <v>1197600.8700000001</v>
      </c>
      <c r="H65" s="130">
        <v>230995.85</v>
      </c>
      <c r="I65" s="130">
        <v>251390.91</v>
      </c>
      <c r="J65" s="130">
        <v>183233.15</v>
      </c>
      <c r="K65" s="130">
        <v>158244.4</v>
      </c>
      <c r="L65" s="130">
        <v>140468.91</v>
      </c>
      <c r="M65" s="130">
        <v>160523.51</v>
      </c>
      <c r="N65" s="130">
        <v>204651.22</v>
      </c>
      <c r="O65" s="130">
        <v>231959.94</v>
      </c>
      <c r="P65" s="130">
        <v>209212.07</v>
      </c>
      <c r="Q65" s="127">
        <v>209212.07</v>
      </c>
    </row>
    <row r="66" spans="1:17" ht="13.5" thickBot="1" x14ac:dyDescent="0.25">
      <c r="A66" s="33">
        <v>131006</v>
      </c>
      <c r="B66" s="135" t="s">
        <v>39</v>
      </c>
      <c r="C66" s="147" t="s">
        <v>1252</v>
      </c>
      <c r="D66" s="134" t="s">
        <v>2078</v>
      </c>
      <c r="E66" s="144">
        <v>24212.65</v>
      </c>
      <c r="F66" s="132">
        <v>53925.5</v>
      </c>
      <c r="G66" s="132">
        <v>264256.94</v>
      </c>
      <c r="H66" s="132">
        <v>19634.34</v>
      </c>
      <c r="I66" s="132">
        <v>24143.64</v>
      </c>
      <c r="J66" s="132">
        <v>11605.28</v>
      </c>
      <c r="K66" s="132">
        <v>30790.82</v>
      </c>
      <c r="L66" s="132">
        <v>54572.02</v>
      </c>
      <c r="M66" s="132">
        <v>43771.66</v>
      </c>
      <c r="N66" s="132">
        <v>83307.78</v>
      </c>
      <c r="O66" s="132">
        <v>38548.949999999997</v>
      </c>
      <c r="P66" s="132">
        <v>71741.649999999994</v>
      </c>
      <c r="Q66" s="127">
        <v>71741.649999999994</v>
      </c>
    </row>
    <row r="67" spans="1:17" ht="13.5" thickBot="1" x14ac:dyDescent="0.25">
      <c r="A67" s="33">
        <v>131025</v>
      </c>
      <c r="B67" s="135" t="s">
        <v>1327</v>
      </c>
      <c r="C67" s="147" t="s">
        <v>1328</v>
      </c>
      <c r="D67" s="134" t="s">
        <v>2078</v>
      </c>
      <c r="E67" s="143">
        <v>0</v>
      </c>
      <c r="F67" s="130">
        <v>0</v>
      </c>
      <c r="G67" s="130">
        <v>0</v>
      </c>
      <c r="H67" s="130">
        <v>0</v>
      </c>
      <c r="I67" s="130">
        <v>0</v>
      </c>
      <c r="J67" s="130">
        <v>0</v>
      </c>
      <c r="K67" s="130">
        <v>0</v>
      </c>
      <c r="L67" s="130">
        <v>0</v>
      </c>
      <c r="M67" s="130">
        <v>0</v>
      </c>
      <c r="N67" s="130">
        <v>0</v>
      </c>
      <c r="O67" s="130">
        <v>0</v>
      </c>
      <c r="P67" s="130">
        <v>0</v>
      </c>
      <c r="Q67" s="127">
        <v>0</v>
      </c>
    </row>
    <row r="68" spans="1:17" ht="13.5" thickBot="1" x14ac:dyDescent="0.25">
      <c r="A68" s="33">
        <v>131040</v>
      </c>
      <c r="B68" s="135" t="s">
        <v>40</v>
      </c>
      <c r="C68" s="147" t="s">
        <v>1251</v>
      </c>
      <c r="D68" s="134" t="s">
        <v>2078</v>
      </c>
      <c r="E68" s="144">
        <v>0</v>
      </c>
      <c r="F68" s="132">
        <v>0</v>
      </c>
      <c r="G68" s="132">
        <v>0</v>
      </c>
      <c r="H68" s="132">
        <v>0</v>
      </c>
      <c r="I68" s="132">
        <v>0</v>
      </c>
      <c r="J68" s="132">
        <v>0</v>
      </c>
      <c r="K68" s="132">
        <v>0</v>
      </c>
      <c r="L68" s="132">
        <v>0</v>
      </c>
      <c r="M68" s="132">
        <v>0</v>
      </c>
      <c r="N68" s="132">
        <v>0</v>
      </c>
      <c r="O68" s="132">
        <v>0</v>
      </c>
      <c r="P68" s="132">
        <v>0</v>
      </c>
      <c r="Q68" s="127">
        <v>0</v>
      </c>
    </row>
    <row r="69" spans="1:17" ht="13.5" thickBot="1" x14ac:dyDescent="0.25">
      <c r="A69" s="33">
        <v>131041</v>
      </c>
      <c r="B69" s="135" t="s">
        <v>41</v>
      </c>
      <c r="C69" s="147" t="s">
        <v>1250</v>
      </c>
      <c r="D69" s="134" t="s">
        <v>2078</v>
      </c>
      <c r="E69" s="143">
        <v>653864.64</v>
      </c>
      <c r="F69" s="130">
        <v>0</v>
      </c>
      <c r="G69" s="130">
        <v>0</v>
      </c>
      <c r="H69" s="130">
        <v>0</v>
      </c>
      <c r="I69" s="130">
        <v>0</v>
      </c>
      <c r="J69" s="130">
        <v>0</v>
      </c>
      <c r="K69" s="130">
        <v>0</v>
      </c>
      <c r="L69" s="130">
        <v>0</v>
      </c>
      <c r="M69" s="130">
        <v>0</v>
      </c>
      <c r="N69" s="130">
        <v>0</v>
      </c>
      <c r="O69" s="130">
        <v>0</v>
      </c>
      <c r="P69" s="130">
        <v>0</v>
      </c>
      <c r="Q69" s="127">
        <v>0</v>
      </c>
    </row>
    <row r="70" spans="1:17" ht="13.5" thickBot="1" x14ac:dyDescent="0.25">
      <c r="A70" s="33">
        <v>131042</v>
      </c>
      <c r="B70" s="135" t="s">
        <v>42</v>
      </c>
      <c r="C70" s="147" t="s">
        <v>1249</v>
      </c>
      <c r="D70" s="134" t="s">
        <v>2078</v>
      </c>
      <c r="E70" s="144">
        <v>0</v>
      </c>
      <c r="F70" s="132">
        <v>0</v>
      </c>
      <c r="G70" s="132">
        <v>0</v>
      </c>
      <c r="H70" s="132">
        <v>0</v>
      </c>
      <c r="I70" s="132">
        <v>0</v>
      </c>
      <c r="J70" s="132">
        <v>0</v>
      </c>
      <c r="K70" s="132">
        <v>0</v>
      </c>
      <c r="L70" s="132">
        <v>0</v>
      </c>
      <c r="M70" s="132">
        <v>0</v>
      </c>
      <c r="N70" s="132">
        <v>0</v>
      </c>
      <c r="O70" s="132">
        <v>0</v>
      </c>
      <c r="P70" s="132">
        <v>0</v>
      </c>
      <c r="Q70" s="127">
        <v>0</v>
      </c>
    </row>
    <row r="71" spans="1:17" ht="13.5" thickBot="1" x14ac:dyDescent="0.25">
      <c r="A71" s="33">
        <v>131044</v>
      </c>
      <c r="B71" s="135" t="s">
        <v>43</v>
      </c>
      <c r="C71" s="147" t="s">
        <v>1248</v>
      </c>
      <c r="D71" s="134" t="s">
        <v>2078</v>
      </c>
      <c r="E71" s="143">
        <v>0</v>
      </c>
      <c r="F71" s="130">
        <v>0</v>
      </c>
      <c r="G71" s="130">
        <v>0</v>
      </c>
      <c r="H71" s="130">
        <v>0</v>
      </c>
      <c r="I71" s="130">
        <v>0</v>
      </c>
      <c r="J71" s="130">
        <v>0</v>
      </c>
      <c r="K71" s="130">
        <v>0</v>
      </c>
      <c r="L71" s="130">
        <v>0</v>
      </c>
      <c r="M71" s="130">
        <v>0</v>
      </c>
      <c r="N71" s="130">
        <v>0</v>
      </c>
      <c r="O71" s="130">
        <v>0</v>
      </c>
      <c r="P71" s="130">
        <v>0</v>
      </c>
      <c r="Q71" s="127">
        <v>0</v>
      </c>
    </row>
    <row r="72" spans="1:17" ht="13.5" thickBot="1" x14ac:dyDescent="0.25">
      <c r="A72" s="33">
        <v>131045</v>
      </c>
      <c r="B72" s="135" t="s">
        <v>44</v>
      </c>
      <c r="C72" s="147" t="s">
        <v>1247</v>
      </c>
      <c r="D72" s="134" t="s">
        <v>2078</v>
      </c>
      <c r="E72" s="144">
        <v>1001571.7</v>
      </c>
      <c r="F72" s="132">
        <v>803884.63</v>
      </c>
      <c r="G72" s="132">
        <v>1078061.68</v>
      </c>
      <c r="H72" s="132">
        <v>1635440.52</v>
      </c>
      <c r="I72" s="132">
        <v>646589.63</v>
      </c>
      <c r="J72" s="132">
        <v>225219.75</v>
      </c>
      <c r="K72" s="132">
        <v>591916.35</v>
      </c>
      <c r="L72" s="132">
        <v>256114.15</v>
      </c>
      <c r="M72" s="132">
        <v>369089.37</v>
      </c>
      <c r="N72" s="132">
        <v>465746.06</v>
      </c>
      <c r="O72" s="132">
        <v>853636.1</v>
      </c>
      <c r="P72" s="132">
        <v>2391537.98</v>
      </c>
      <c r="Q72" s="127">
        <v>2391537.98</v>
      </c>
    </row>
    <row r="73" spans="1:17" ht="13.5" thickBot="1" x14ac:dyDescent="0.25">
      <c r="A73" s="33">
        <v>131051</v>
      </c>
      <c r="B73" s="135" t="s">
        <v>45</v>
      </c>
      <c r="C73" s="147" t="s">
        <v>1246</v>
      </c>
      <c r="D73" s="134" t="s">
        <v>2078</v>
      </c>
      <c r="E73" s="143">
        <v>0</v>
      </c>
      <c r="F73" s="130">
        <v>0</v>
      </c>
      <c r="G73" s="130">
        <v>0</v>
      </c>
      <c r="H73" s="130">
        <v>0</v>
      </c>
      <c r="I73" s="130">
        <v>0</v>
      </c>
      <c r="J73" s="130">
        <v>0</v>
      </c>
      <c r="K73" s="130">
        <v>0</v>
      </c>
      <c r="L73" s="130">
        <v>0</v>
      </c>
      <c r="M73" s="130">
        <v>0</v>
      </c>
      <c r="N73" s="130">
        <v>0</v>
      </c>
      <c r="O73" s="130">
        <v>0</v>
      </c>
      <c r="P73" s="130">
        <v>0</v>
      </c>
      <c r="Q73" s="127">
        <v>0</v>
      </c>
    </row>
    <row r="74" spans="1:17" ht="13.5" thickBot="1" x14ac:dyDescent="0.25">
      <c r="A74" s="33">
        <v>131052</v>
      </c>
      <c r="B74" s="135" t="s">
        <v>46</v>
      </c>
      <c r="C74" s="147" t="s">
        <v>1245</v>
      </c>
      <c r="D74" s="134" t="s">
        <v>2078</v>
      </c>
      <c r="E74" s="144">
        <v>0</v>
      </c>
      <c r="F74" s="132">
        <v>0</v>
      </c>
      <c r="G74" s="132">
        <v>0</v>
      </c>
      <c r="H74" s="132">
        <v>0</v>
      </c>
      <c r="I74" s="132">
        <v>0</v>
      </c>
      <c r="J74" s="132">
        <v>0</v>
      </c>
      <c r="K74" s="132">
        <v>0</v>
      </c>
      <c r="L74" s="132">
        <v>0</v>
      </c>
      <c r="M74" s="132">
        <v>0</v>
      </c>
      <c r="N74" s="132">
        <v>459.43</v>
      </c>
      <c r="O74" s="132">
        <v>0</v>
      </c>
      <c r="P74" s="132">
        <v>0</v>
      </c>
      <c r="Q74" s="127">
        <v>0</v>
      </c>
    </row>
    <row r="75" spans="1:17" ht="13.5" thickBot="1" x14ac:dyDescent="0.25">
      <c r="A75" s="33">
        <v>131060</v>
      </c>
      <c r="B75" s="135" t="s">
        <v>47</v>
      </c>
      <c r="C75" s="147" t="s">
        <v>1244</v>
      </c>
      <c r="D75" s="134" t="s">
        <v>2078</v>
      </c>
      <c r="E75" s="143">
        <v>0</v>
      </c>
      <c r="F75" s="130">
        <v>0</v>
      </c>
      <c r="G75" s="130">
        <v>0</v>
      </c>
      <c r="H75" s="130">
        <v>0</v>
      </c>
      <c r="I75" s="130">
        <v>0</v>
      </c>
      <c r="J75" s="130">
        <v>0</v>
      </c>
      <c r="K75" s="130">
        <v>0</v>
      </c>
      <c r="L75" s="130">
        <v>0</v>
      </c>
      <c r="M75" s="130">
        <v>0</v>
      </c>
      <c r="N75" s="130">
        <v>0</v>
      </c>
      <c r="O75" s="130">
        <v>0</v>
      </c>
      <c r="P75" s="130">
        <v>0</v>
      </c>
      <c r="Q75" s="127">
        <v>0</v>
      </c>
    </row>
    <row r="76" spans="1:17" ht="13.5" thickBot="1" x14ac:dyDescent="0.25">
      <c r="A76" s="33">
        <v>131530</v>
      </c>
      <c r="B76" s="135" t="s">
        <v>1329</v>
      </c>
      <c r="C76" s="147" t="s">
        <v>1330</v>
      </c>
      <c r="D76" s="134" t="s">
        <v>2078</v>
      </c>
      <c r="E76" s="144">
        <v>0</v>
      </c>
      <c r="F76" s="132">
        <v>0</v>
      </c>
      <c r="G76" s="132">
        <v>0</v>
      </c>
      <c r="H76" s="132">
        <v>7819.04</v>
      </c>
      <c r="I76" s="132">
        <v>0</v>
      </c>
      <c r="J76" s="132">
        <v>0</v>
      </c>
      <c r="K76" s="132">
        <v>0</v>
      </c>
      <c r="L76" s="132">
        <v>0</v>
      </c>
      <c r="M76" s="132">
        <v>0</v>
      </c>
      <c r="N76" s="132">
        <v>0</v>
      </c>
      <c r="O76" s="132">
        <v>0</v>
      </c>
      <c r="P76" s="132">
        <v>0</v>
      </c>
      <c r="Q76" s="127">
        <v>0</v>
      </c>
    </row>
    <row r="77" spans="1:17" ht="13.5" thickBot="1" x14ac:dyDescent="0.25">
      <c r="A77" s="33">
        <v>131540</v>
      </c>
      <c r="B77" s="135" t="s">
        <v>1331</v>
      </c>
      <c r="C77" s="147" t="s">
        <v>1332</v>
      </c>
      <c r="D77" s="134" t="s">
        <v>2078</v>
      </c>
      <c r="E77" s="143">
        <v>-542899.31999999995</v>
      </c>
      <c r="F77" s="130">
        <v>-1508932.9</v>
      </c>
      <c r="G77" s="130">
        <v>-1519154.6</v>
      </c>
      <c r="H77" s="130">
        <v>-1113912.06</v>
      </c>
      <c r="I77" s="130">
        <v>-932886.75</v>
      </c>
      <c r="J77" s="130">
        <v>-665052.12</v>
      </c>
      <c r="K77" s="130">
        <v>-1150602.3</v>
      </c>
      <c r="L77" s="130">
        <v>-1584594.91</v>
      </c>
      <c r="M77" s="130">
        <v>-6954318.3200000003</v>
      </c>
      <c r="N77" s="130">
        <v>-731729.19</v>
      </c>
      <c r="O77" s="130">
        <v>-2506808.91</v>
      </c>
      <c r="P77" s="130">
        <v>-856069.9</v>
      </c>
      <c r="Q77" s="127">
        <v>-856069.9</v>
      </c>
    </row>
    <row r="78" spans="1:17" ht="13.5" thickBot="1" x14ac:dyDescent="0.25">
      <c r="A78" s="33">
        <v>131541</v>
      </c>
      <c r="B78" s="135" t="s">
        <v>1333</v>
      </c>
      <c r="C78" s="147" t="s">
        <v>1334</v>
      </c>
      <c r="D78" s="134" t="s">
        <v>2078</v>
      </c>
      <c r="E78" s="144">
        <v>-2334352.13</v>
      </c>
      <c r="F78" s="132">
        <v>-3401371.24</v>
      </c>
      <c r="G78" s="132">
        <v>-1786933.26</v>
      </c>
      <c r="H78" s="132">
        <v>-2975487.34</v>
      </c>
      <c r="I78" s="132">
        <v>-2144576.23</v>
      </c>
      <c r="J78" s="132">
        <v>-1859746.69</v>
      </c>
      <c r="K78" s="132">
        <v>-2016019.2</v>
      </c>
      <c r="L78" s="132">
        <v>-2186334.94</v>
      </c>
      <c r="M78" s="132">
        <v>-1413373.83</v>
      </c>
      <c r="N78" s="132">
        <v>-3965936.1</v>
      </c>
      <c r="O78" s="132">
        <v>-1930174.81</v>
      </c>
      <c r="P78" s="132">
        <v>-2301350.75</v>
      </c>
      <c r="Q78" s="127">
        <v>-2301350.75</v>
      </c>
    </row>
    <row r="79" spans="1:17" ht="13.5" thickBot="1" x14ac:dyDescent="0.25">
      <c r="A79" s="33">
        <v>131550</v>
      </c>
      <c r="B79" s="135" t="s">
        <v>1335</v>
      </c>
      <c r="C79" s="147" t="s">
        <v>1336</v>
      </c>
      <c r="D79" s="134" t="s">
        <v>2078</v>
      </c>
      <c r="E79" s="143">
        <v>63082.39</v>
      </c>
      <c r="F79" s="130">
        <v>197325.44</v>
      </c>
      <c r="G79" s="130">
        <v>194189.25</v>
      </c>
      <c r="H79" s="130">
        <v>188187.3</v>
      </c>
      <c r="I79" s="130">
        <v>208955.72</v>
      </c>
      <c r="J79" s="130">
        <v>-1797006.55</v>
      </c>
      <c r="K79" s="130">
        <v>197937.44</v>
      </c>
      <c r="L79" s="130">
        <v>179311.04</v>
      </c>
      <c r="M79" s="130">
        <v>192946.37</v>
      </c>
      <c r="N79" s="130">
        <v>206772.06</v>
      </c>
      <c r="O79" s="130">
        <v>215354.96</v>
      </c>
      <c r="P79" s="130">
        <v>223649.41</v>
      </c>
      <c r="Q79" s="127">
        <v>223649.41</v>
      </c>
    </row>
    <row r="80" spans="1:17" ht="13.5" thickBot="1" x14ac:dyDescent="0.25">
      <c r="A80" s="33">
        <v>131555</v>
      </c>
      <c r="B80" s="135" t="s">
        <v>1337</v>
      </c>
      <c r="C80" s="147" t="s">
        <v>1338</v>
      </c>
      <c r="D80" s="134" t="s">
        <v>2078</v>
      </c>
      <c r="E80" s="144">
        <v>-134</v>
      </c>
      <c r="F80" s="132">
        <v>-3087.9</v>
      </c>
      <c r="G80" s="132">
        <v>-6541.31</v>
      </c>
      <c r="H80" s="132">
        <v>0</v>
      </c>
      <c r="I80" s="132">
        <v>0</v>
      </c>
      <c r="J80" s="132">
        <v>-699.49</v>
      </c>
      <c r="K80" s="132">
        <v>-836.2</v>
      </c>
      <c r="L80" s="132">
        <v>-127</v>
      </c>
      <c r="M80" s="132">
        <v>0</v>
      </c>
      <c r="N80" s="132">
        <v>0</v>
      </c>
      <c r="O80" s="132">
        <v>-549.25</v>
      </c>
      <c r="P80" s="132">
        <v>-1301.48</v>
      </c>
      <c r="Q80" s="127">
        <v>-1301.48</v>
      </c>
    </row>
    <row r="81" spans="1:17" ht="13.5" thickBot="1" x14ac:dyDescent="0.25">
      <c r="A81" s="33">
        <v>131600</v>
      </c>
      <c r="B81" s="135" t="s">
        <v>1339</v>
      </c>
      <c r="C81" s="147" t="s">
        <v>1340</v>
      </c>
      <c r="D81" s="134" t="s">
        <v>2078</v>
      </c>
      <c r="E81" s="143">
        <v>607285.82999999996</v>
      </c>
      <c r="F81" s="130">
        <v>62956.01</v>
      </c>
      <c r="G81" s="130">
        <v>207938.98</v>
      </c>
      <c r="H81" s="130">
        <v>632905.51</v>
      </c>
      <c r="I81" s="130">
        <v>373367.62</v>
      </c>
      <c r="J81" s="130">
        <v>208925.6</v>
      </c>
      <c r="K81" s="130">
        <v>176586.51</v>
      </c>
      <c r="L81" s="130">
        <v>169542.79</v>
      </c>
      <c r="M81" s="130">
        <v>186467.16</v>
      </c>
      <c r="N81" s="130">
        <v>244238.42</v>
      </c>
      <c r="O81" s="130">
        <v>272267.07</v>
      </c>
      <c r="P81" s="130">
        <v>930978.62</v>
      </c>
      <c r="Q81" s="127">
        <v>930978.62</v>
      </c>
    </row>
    <row r="82" spans="1:17" ht="13.5" thickBot="1" x14ac:dyDescent="0.25">
      <c r="A82" s="33">
        <v>131621</v>
      </c>
      <c r="B82" s="135" t="s">
        <v>1341</v>
      </c>
      <c r="C82" s="147" t="s">
        <v>1342</v>
      </c>
      <c r="D82" s="134" t="s">
        <v>2078</v>
      </c>
      <c r="E82" s="144">
        <v>-465224.84</v>
      </c>
      <c r="F82" s="132">
        <v>-435638.68</v>
      </c>
      <c r="G82" s="132">
        <v>-420069.21</v>
      </c>
      <c r="H82" s="132">
        <v>-492123.66</v>
      </c>
      <c r="I82" s="132">
        <v>-462601.2</v>
      </c>
      <c r="J82" s="132">
        <v>-541149.61</v>
      </c>
      <c r="K82" s="132">
        <v>-516449.45</v>
      </c>
      <c r="L82" s="132">
        <v>-468859.7</v>
      </c>
      <c r="M82" s="132">
        <v>-538452.31999999995</v>
      </c>
      <c r="N82" s="132">
        <v>-502676.03</v>
      </c>
      <c r="O82" s="132">
        <v>-456138.38</v>
      </c>
      <c r="P82" s="132">
        <v>-519069.21</v>
      </c>
      <c r="Q82" s="127">
        <v>-519069.21</v>
      </c>
    </row>
    <row r="83" spans="1:17" ht="13.5" thickBot="1" x14ac:dyDescent="0.25">
      <c r="A83" s="33">
        <v>131710</v>
      </c>
      <c r="B83" s="135" t="s">
        <v>1343</v>
      </c>
      <c r="C83" s="147" t="s">
        <v>1344</v>
      </c>
      <c r="D83" s="134" t="s">
        <v>2078</v>
      </c>
      <c r="E83" s="143">
        <v>6333.41</v>
      </c>
      <c r="F83" s="130">
        <v>18553.11</v>
      </c>
      <c r="G83" s="130">
        <v>18866.16</v>
      </c>
      <c r="H83" s="130">
        <v>21096.91</v>
      </c>
      <c r="I83" s="130">
        <v>10141.86</v>
      </c>
      <c r="J83" s="130">
        <v>5560.91</v>
      </c>
      <c r="K83" s="130">
        <v>9402.9</v>
      </c>
      <c r="L83" s="130">
        <v>16727.509999999998</v>
      </c>
      <c r="M83" s="130">
        <v>13854.01</v>
      </c>
      <c r="N83" s="130">
        <v>16358.21</v>
      </c>
      <c r="O83" s="130">
        <v>35427.11</v>
      </c>
      <c r="P83" s="130">
        <v>86.91</v>
      </c>
      <c r="Q83" s="127">
        <v>86.91</v>
      </c>
    </row>
    <row r="84" spans="1:17" ht="13.5" thickBot="1" x14ac:dyDescent="0.25">
      <c r="A84" s="33">
        <v>131999</v>
      </c>
      <c r="B84" s="135" t="s">
        <v>48</v>
      </c>
      <c r="C84" s="147" t="s">
        <v>1243</v>
      </c>
      <c r="D84" s="134" t="s">
        <v>2078</v>
      </c>
      <c r="E84" s="144">
        <v>3292047.24</v>
      </c>
      <c r="F84" s="132">
        <v>4526215.76</v>
      </c>
      <c r="G84" s="132">
        <v>1920839.05</v>
      </c>
      <c r="H84" s="132">
        <v>3662397.21</v>
      </c>
      <c r="I84" s="132">
        <v>2617116.35</v>
      </c>
      <c r="J84" s="132">
        <v>4139271.7</v>
      </c>
      <c r="K84" s="132">
        <v>2811275.86</v>
      </c>
      <c r="L84" s="132">
        <v>3451276.9</v>
      </c>
      <c r="M84" s="132">
        <v>8014172.2699999996</v>
      </c>
      <c r="N84" s="132">
        <v>4285782.58</v>
      </c>
      <c r="O84" s="132">
        <v>3990218.07</v>
      </c>
      <c r="P84" s="132">
        <v>2725860.65</v>
      </c>
      <c r="Q84" s="127">
        <v>2725860.65</v>
      </c>
    </row>
    <row r="85" spans="1:17" ht="13.5" thickBot="1" x14ac:dyDescent="0.25">
      <c r="A85" s="33">
        <v>134036</v>
      </c>
      <c r="B85" s="135" t="s">
        <v>1345</v>
      </c>
      <c r="C85" s="147" t="s">
        <v>1242</v>
      </c>
      <c r="D85" s="134" t="s">
        <v>2078</v>
      </c>
      <c r="E85" s="143">
        <v>767245.53</v>
      </c>
      <c r="F85" s="130">
        <v>2193912.14</v>
      </c>
      <c r="G85" s="130">
        <v>2193912.14</v>
      </c>
      <c r="H85" s="130">
        <v>3531991.76</v>
      </c>
      <c r="I85" s="130">
        <v>3531991.76</v>
      </c>
      <c r="J85" s="130">
        <v>5302845.57</v>
      </c>
      <c r="K85" s="130">
        <v>5317424.62</v>
      </c>
      <c r="L85" s="130">
        <v>5317424.62</v>
      </c>
      <c r="M85" s="130">
        <v>5317424.62</v>
      </c>
      <c r="N85" s="130">
        <v>5341664.04</v>
      </c>
      <c r="O85" s="130">
        <v>5341664.04</v>
      </c>
      <c r="P85" s="130">
        <v>2991664.04</v>
      </c>
      <c r="Q85" s="127">
        <v>2991664.04</v>
      </c>
    </row>
    <row r="86" spans="1:17" ht="13.5" thickBot="1" x14ac:dyDescent="0.25">
      <c r="A86" s="33">
        <v>134037</v>
      </c>
      <c r="B86" s="135" t="s">
        <v>1346</v>
      </c>
      <c r="C86" s="147" t="s">
        <v>1347</v>
      </c>
      <c r="D86" s="134" t="s">
        <v>2078</v>
      </c>
      <c r="E86" s="144">
        <v>751680.99</v>
      </c>
      <c r="F86" s="132">
        <v>751680.99</v>
      </c>
      <c r="G86" s="132">
        <v>751680.99</v>
      </c>
      <c r="H86" s="132">
        <v>753980.86</v>
      </c>
      <c r="I86" s="132">
        <v>753980.86</v>
      </c>
      <c r="J86" s="132">
        <v>753980.86</v>
      </c>
      <c r="K86" s="132">
        <v>756975.99</v>
      </c>
      <c r="L86" s="132">
        <v>756975.99</v>
      </c>
      <c r="M86" s="132">
        <v>756975.99</v>
      </c>
      <c r="N86" s="132">
        <v>760421.63</v>
      </c>
      <c r="O86" s="132">
        <v>760421.63</v>
      </c>
      <c r="P86" s="132">
        <v>10421.629999999999</v>
      </c>
      <c r="Q86" s="127">
        <v>10421.629999999999</v>
      </c>
    </row>
    <row r="87" spans="1:17" ht="13.5" thickBot="1" x14ac:dyDescent="0.25">
      <c r="A87" s="33">
        <v>134038</v>
      </c>
      <c r="B87" s="135" t="s">
        <v>1348</v>
      </c>
      <c r="C87" s="147" t="s">
        <v>1349</v>
      </c>
      <c r="D87" s="134" t="s">
        <v>2078</v>
      </c>
      <c r="E87" s="143">
        <v>416453.73</v>
      </c>
      <c r="F87" s="130">
        <v>416453.73</v>
      </c>
      <c r="G87" s="130">
        <v>416453.73</v>
      </c>
      <c r="H87" s="130">
        <v>1110153.1200000001</v>
      </c>
      <c r="I87" s="130">
        <v>1110153.1200000001</v>
      </c>
      <c r="J87" s="130">
        <v>1835475.69</v>
      </c>
      <c r="K87" s="130">
        <v>1840147</v>
      </c>
      <c r="L87" s="130">
        <v>1840147</v>
      </c>
      <c r="M87" s="130">
        <v>1840147</v>
      </c>
      <c r="N87" s="130">
        <v>1848688.05</v>
      </c>
      <c r="O87" s="130">
        <v>1848688.05</v>
      </c>
      <c r="P87" s="130">
        <v>1848688.05</v>
      </c>
      <c r="Q87" s="127">
        <v>1848688.05</v>
      </c>
    </row>
    <row r="88" spans="1:17" ht="13.5" thickBot="1" x14ac:dyDescent="0.25">
      <c r="A88" s="33">
        <v>135002</v>
      </c>
      <c r="B88" s="135" t="s">
        <v>49</v>
      </c>
      <c r="C88" s="147" t="s">
        <v>1241</v>
      </c>
      <c r="D88" s="134" t="s">
        <v>2078</v>
      </c>
      <c r="E88" s="144">
        <v>0</v>
      </c>
      <c r="F88" s="132">
        <v>0</v>
      </c>
      <c r="G88" s="132">
        <v>0</v>
      </c>
      <c r="H88" s="132">
        <v>0</v>
      </c>
      <c r="I88" s="132">
        <v>2300</v>
      </c>
      <c r="J88" s="132">
        <v>1300</v>
      </c>
      <c r="K88" s="132">
        <v>302.57</v>
      </c>
      <c r="L88" s="132">
        <v>500</v>
      </c>
      <c r="M88" s="132">
        <v>0</v>
      </c>
      <c r="N88" s="132">
        <v>500</v>
      </c>
      <c r="O88" s="132">
        <v>1450</v>
      </c>
      <c r="P88" s="132">
        <v>0</v>
      </c>
      <c r="Q88" s="127">
        <v>0</v>
      </c>
    </row>
    <row r="89" spans="1:17" ht="13.5" thickBot="1" x14ac:dyDescent="0.25">
      <c r="A89" s="33">
        <v>135009</v>
      </c>
      <c r="B89" s="135" t="s">
        <v>50</v>
      </c>
      <c r="C89" s="147" t="s">
        <v>1240</v>
      </c>
      <c r="D89" s="134" t="s">
        <v>2078</v>
      </c>
      <c r="E89" s="143">
        <v>0</v>
      </c>
      <c r="F89" s="130">
        <v>0</v>
      </c>
      <c r="G89" s="130">
        <v>0</v>
      </c>
      <c r="H89" s="130">
        <v>0</v>
      </c>
      <c r="I89" s="130">
        <v>0</v>
      </c>
      <c r="J89" s="130">
        <v>0</v>
      </c>
      <c r="K89" s="130">
        <v>0</v>
      </c>
      <c r="L89" s="130">
        <v>0</v>
      </c>
      <c r="M89" s="130">
        <v>0</v>
      </c>
      <c r="N89" s="130">
        <v>0</v>
      </c>
      <c r="O89" s="130">
        <v>0</v>
      </c>
      <c r="P89" s="130">
        <v>0</v>
      </c>
      <c r="Q89" s="127">
        <v>0</v>
      </c>
    </row>
    <row r="90" spans="1:17" ht="13.5" thickBot="1" x14ac:dyDescent="0.25">
      <c r="A90" s="33">
        <v>135110</v>
      </c>
      <c r="B90" s="135" t="s">
        <v>1350</v>
      </c>
      <c r="C90" s="147" t="s">
        <v>1239</v>
      </c>
      <c r="D90" s="134" t="s">
        <v>2078</v>
      </c>
      <c r="E90" s="144">
        <v>300</v>
      </c>
      <c r="F90" s="132">
        <v>300</v>
      </c>
      <c r="G90" s="132">
        <v>300</v>
      </c>
      <c r="H90" s="132">
        <v>300</v>
      </c>
      <c r="I90" s="132">
        <v>300</v>
      </c>
      <c r="J90" s="132">
        <v>300</v>
      </c>
      <c r="K90" s="132">
        <v>300</v>
      </c>
      <c r="L90" s="132">
        <v>300</v>
      </c>
      <c r="M90" s="132">
        <v>300</v>
      </c>
      <c r="N90" s="132">
        <v>300</v>
      </c>
      <c r="O90" s="132">
        <v>300</v>
      </c>
      <c r="P90" s="132">
        <v>300</v>
      </c>
      <c r="Q90" s="127">
        <v>300</v>
      </c>
    </row>
    <row r="91" spans="1:17" ht="13.5" thickBot="1" x14ac:dyDescent="0.25">
      <c r="A91" s="33">
        <v>135112</v>
      </c>
      <c r="B91" s="135" t="s">
        <v>51</v>
      </c>
      <c r="C91" s="147" t="s">
        <v>1238</v>
      </c>
      <c r="D91" s="134" t="s">
        <v>2078</v>
      </c>
      <c r="E91" s="143">
        <v>25000</v>
      </c>
      <c r="F91" s="130">
        <v>25000</v>
      </c>
      <c r="G91" s="130">
        <v>25000</v>
      </c>
      <c r="H91" s="130">
        <v>25000</v>
      </c>
      <c r="I91" s="130">
        <v>25000</v>
      </c>
      <c r="J91" s="130">
        <v>25000</v>
      </c>
      <c r="K91" s="130">
        <v>25000</v>
      </c>
      <c r="L91" s="130">
        <v>25000</v>
      </c>
      <c r="M91" s="130">
        <v>25000</v>
      </c>
      <c r="N91" s="130">
        <v>25000</v>
      </c>
      <c r="O91" s="130">
        <v>25000</v>
      </c>
      <c r="P91" s="130">
        <v>25000</v>
      </c>
      <c r="Q91" s="127">
        <v>25000</v>
      </c>
    </row>
    <row r="92" spans="1:17" ht="13.5" thickBot="1" x14ac:dyDescent="0.25">
      <c r="A92" s="33">
        <v>135121</v>
      </c>
      <c r="B92" s="135" t="s">
        <v>52</v>
      </c>
      <c r="C92" s="147" t="s">
        <v>1237</v>
      </c>
      <c r="D92" s="134" t="s">
        <v>2078</v>
      </c>
      <c r="E92" s="144">
        <v>1900</v>
      </c>
      <c r="F92" s="132">
        <v>1900</v>
      </c>
      <c r="G92" s="132">
        <v>1900</v>
      </c>
      <c r="H92" s="132">
        <v>1900</v>
      </c>
      <c r="I92" s="132">
        <v>1900</v>
      </c>
      <c r="J92" s="132">
        <v>1900</v>
      </c>
      <c r="K92" s="132">
        <v>1900</v>
      </c>
      <c r="L92" s="132">
        <v>1900</v>
      </c>
      <c r="M92" s="132">
        <v>1900</v>
      </c>
      <c r="N92" s="132">
        <v>1900</v>
      </c>
      <c r="O92" s="132">
        <v>1900</v>
      </c>
      <c r="P92" s="132">
        <v>1900</v>
      </c>
      <c r="Q92" s="127">
        <v>1900</v>
      </c>
    </row>
    <row r="93" spans="1:17" ht="13.5" thickBot="1" x14ac:dyDescent="0.25">
      <c r="A93" s="33">
        <v>135122</v>
      </c>
      <c r="B93" s="135" t="s">
        <v>52</v>
      </c>
      <c r="C93" s="147" t="s">
        <v>1236</v>
      </c>
      <c r="D93" s="134" t="s">
        <v>2078</v>
      </c>
      <c r="E93" s="143">
        <v>3000</v>
      </c>
      <c r="F93" s="130">
        <v>3000</v>
      </c>
      <c r="G93" s="130">
        <v>3000</v>
      </c>
      <c r="H93" s="130">
        <v>3000</v>
      </c>
      <c r="I93" s="130">
        <v>3000</v>
      </c>
      <c r="J93" s="130">
        <v>3000</v>
      </c>
      <c r="K93" s="130">
        <v>3000</v>
      </c>
      <c r="L93" s="130">
        <v>3000</v>
      </c>
      <c r="M93" s="130">
        <v>3000</v>
      </c>
      <c r="N93" s="130">
        <v>3000</v>
      </c>
      <c r="O93" s="130">
        <v>3000</v>
      </c>
      <c r="P93" s="130">
        <v>3000</v>
      </c>
      <c r="Q93" s="127">
        <v>3000</v>
      </c>
    </row>
    <row r="94" spans="1:17" ht="13.5" thickBot="1" x14ac:dyDescent="0.25">
      <c r="A94" s="33">
        <v>135135</v>
      </c>
      <c r="B94" s="135" t="s">
        <v>53</v>
      </c>
      <c r="C94" s="147" t="s">
        <v>1235</v>
      </c>
      <c r="D94" s="134" t="s">
        <v>2078</v>
      </c>
      <c r="E94" s="144">
        <v>5000</v>
      </c>
      <c r="F94" s="132">
        <v>5000</v>
      </c>
      <c r="G94" s="132">
        <v>5000</v>
      </c>
      <c r="H94" s="132">
        <v>5000</v>
      </c>
      <c r="I94" s="132">
        <v>5000</v>
      </c>
      <c r="J94" s="132">
        <v>5000</v>
      </c>
      <c r="K94" s="132">
        <v>5000</v>
      </c>
      <c r="L94" s="132">
        <v>5000</v>
      </c>
      <c r="M94" s="132">
        <v>5000</v>
      </c>
      <c r="N94" s="132">
        <v>5000</v>
      </c>
      <c r="O94" s="132">
        <v>5000</v>
      </c>
      <c r="P94" s="132">
        <v>5000</v>
      </c>
      <c r="Q94" s="127">
        <v>5000</v>
      </c>
    </row>
    <row r="95" spans="1:17" ht="13.5" thickBot="1" x14ac:dyDescent="0.25">
      <c r="A95" s="33">
        <v>135137</v>
      </c>
      <c r="B95" s="135" t="s">
        <v>54</v>
      </c>
      <c r="C95" s="147" t="s">
        <v>1234</v>
      </c>
      <c r="D95" s="134" t="s">
        <v>2078</v>
      </c>
      <c r="E95" s="143">
        <v>6000</v>
      </c>
      <c r="F95" s="130">
        <v>6000</v>
      </c>
      <c r="G95" s="130">
        <v>6000</v>
      </c>
      <c r="H95" s="130">
        <v>6000</v>
      </c>
      <c r="I95" s="130">
        <v>6000</v>
      </c>
      <c r="J95" s="130">
        <v>37</v>
      </c>
      <c r="K95" s="130">
        <v>0</v>
      </c>
      <c r="L95" s="130">
        <v>0</v>
      </c>
      <c r="M95" s="130">
        <v>0</v>
      </c>
      <c r="N95" s="130">
        <v>0</v>
      </c>
      <c r="O95" s="130">
        <v>0</v>
      </c>
      <c r="P95" s="130">
        <v>0</v>
      </c>
      <c r="Q95" s="127">
        <v>0</v>
      </c>
    </row>
    <row r="96" spans="1:17" ht="13.5" thickBot="1" x14ac:dyDescent="0.25">
      <c r="A96" s="33">
        <v>135140</v>
      </c>
      <c r="B96" s="135" t="s">
        <v>55</v>
      </c>
      <c r="C96" s="147" t="s">
        <v>1233</v>
      </c>
      <c r="D96" s="134" t="s">
        <v>2078</v>
      </c>
      <c r="E96" s="144">
        <v>169000</v>
      </c>
      <c r="F96" s="132">
        <v>169000</v>
      </c>
      <c r="G96" s="132">
        <v>169000</v>
      </c>
      <c r="H96" s="132">
        <v>169000</v>
      </c>
      <c r="I96" s="132">
        <v>169000</v>
      </c>
      <c r="J96" s="132">
        <v>169000</v>
      </c>
      <c r="K96" s="132">
        <v>169000</v>
      </c>
      <c r="L96" s="132">
        <v>169000</v>
      </c>
      <c r="M96" s="132">
        <v>169000</v>
      </c>
      <c r="N96" s="132">
        <v>169000</v>
      </c>
      <c r="O96" s="132">
        <v>169000</v>
      </c>
      <c r="P96" s="132">
        <v>169000</v>
      </c>
      <c r="Q96" s="127">
        <v>169000</v>
      </c>
    </row>
    <row r="97" spans="1:17" ht="13.5" thickBot="1" x14ac:dyDescent="0.25">
      <c r="A97" s="33">
        <v>136002</v>
      </c>
      <c r="B97" s="135" t="s">
        <v>56</v>
      </c>
      <c r="C97" s="147" t="s">
        <v>1232</v>
      </c>
      <c r="D97" s="134" t="s">
        <v>2078</v>
      </c>
      <c r="E97" s="143">
        <v>0</v>
      </c>
      <c r="F97" s="130">
        <v>30402746.949999999</v>
      </c>
      <c r="G97" s="130">
        <v>5884992.4100000001</v>
      </c>
      <c r="H97" s="130">
        <v>-9529.19</v>
      </c>
      <c r="I97" s="130">
        <v>0</v>
      </c>
      <c r="J97" s="130">
        <v>0</v>
      </c>
      <c r="K97" s="130">
        <v>0</v>
      </c>
      <c r="L97" s="130">
        <v>0</v>
      </c>
      <c r="M97" s="130">
        <v>0</v>
      </c>
      <c r="N97" s="130">
        <v>0</v>
      </c>
      <c r="O97" s="130">
        <v>0</v>
      </c>
      <c r="P97" s="130">
        <v>0</v>
      </c>
      <c r="Q97" s="127">
        <v>0</v>
      </c>
    </row>
    <row r="98" spans="1:17" ht="13.5" thickBot="1" x14ac:dyDescent="0.25">
      <c r="A98" s="33">
        <v>136032</v>
      </c>
      <c r="B98" s="135" t="s">
        <v>57</v>
      </c>
      <c r="C98" s="147" t="s">
        <v>1231</v>
      </c>
      <c r="D98" s="134" t="s">
        <v>2078</v>
      </c>
      <c r="E98" s="144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2">
        <v>0</v>
      </c>
      <c r="Q98" s="127">
        <v>0</v>
      </c>
    </row>
    <row r="99" spans="1:17" ht="13.5" thickBot="1" x14ac:dyDescent="0.25">
      <c r="A99" s="33">
        <v>500121</v>
      </c>
      <c r="B99" s="133" t="s">
        <v>1351</v>
      </c>
      <c r="C99" s="147">
        <v>500121</v>
      </c>
      <c r="D99" s="142"/>
      <c r="E99" s="143">
        <v>77894899.010000005</v>
      </c>
      <c r="F99" s="130">
        <v>79987012.540000007</v>
      </c>
      <c r="G99" s="130">
        <v>76850733.400000006</v>
      </c>
      <c r="H99" s="130">
        <v>72260815.060000002</v>
      </c>
      <c r="I99" s="130">
        <v>48391648.509999998</v>
      </c>
      <c r="J99" s="130">
        <v>30812987.210000001</v>
      </c>
      <c r="K99" s="130">
        <v>29451831.890000001</v>
      </c>
      <c r="L99" s="130">
        <v>24696405.449999999</v>
      </c>
      <c r="M99" s="130">
        <v>24145912.210000001</v>
      </c>
      <c r="N99" s="130">
        <v>29338046.77</v>
      </c>
      <c r="O99" s="130">
        <v>40100466.770000003</v>
      </c>
      <c r="P99" s="130">
        <v>64357226.520000003</v>
      </c>
      <c r="Q99" s="127">
        <v>64357226.520000003</v>
      </c>
    </row>
    <row r="100" spans="1:17" ht="13.5" thickBot="1" x14ac:dyDescent="0.25">
      <c r="A100" s="33">
        <v>142001</v>
      </c>
      <c r="B100" s="135" t="s">
        <v>58</v>
      </c>
      <c r="C100" s="147" t="s">
        <v>1230</v>
      </c>
      <c r="D100" s="134" t="s">
        <v>2078</v>
      </c>
      <c r="E100" s="144">
        <v>41635892.359999999</v>
      </c>
      <c r="F100" s="132">
        <v>41380184.840000004</v>
      </c>
      <c r="G100" s="132">
        <v>38668218.799999997</v>
      </c>
      <c r="H100" s="132">
        <v>33630157.030000001</v>
      </c>
      <c r="I100" s="132">
        <v>20659531.260000002</v>
      </c>
      <c r="J100" s="132">
        <v>12646900.890000001</v>
      </c>
      <c r="K100" s="132">
        <v>11255682.09</v>
      </c>
      <c r="L100" s="132">
        <v>8502101.8800000008</v>
      </c>
      <c r="M100" s="132">
        <v>9760020.8900000006</v>
      </c>
      <c r="N100" s="132">
        <v>10580068.359999999</v>
      </c>
      <c r="O100" s="132">
        <v>17089122.260000002</v>
      </c>
      <c r="P100" s="132">
        <v>31736690.940000001</v>
      </c>
      <c r="Q100" s="127">
        <v>31736690.940000001</v>
      </c>
    </row>
    <row r="101" spans="1:17" ht="13.5" thickBot="1" x14ac:dyDescent="0.25">
      <c r="A101" s="33">
        <v>142005</v>
      </c>
      <c r="B101" s="135" t="s">
        <v>1352</v>
      </c>
      <c r="C101" s="147" t="s">
        <v>1353</v>
      </c>
      <c r="D101" s="134" t="s">
        <v>2078</v>
      </c>
      <c r="E101" s="143">
        <v>0</v>
      </c>
      <c r="F101" s="130">
        <v>0</v>
      </c>
      <c r="G101" s="130">
        <v>0</v>
      </c>
      <c r="H101" s="130">
        <v>0</v>
      </c>
      <c r="I101" s="130">
        <v>0</v>
      </c>
      <c r="J101" s="130">
        <v>0</v>
      </c>
      <c r="K101" s="130">
        <v>0</v>
      </c>
      <c r="L101" s="130">
        <v>0</v>
      </c>
      <c r="M101" s="130">
        <v>0</v>
      </c>
      <c r="N101" s="130">
        <v>0</v>
      </c>
      <c r="O101" s="130">
        <v>0</v>
      </c>
      <c r="P101" s="130">
        <v>0</v>
      </c>
      <c r="Q101" s="127">
        <v>0</v>
      </c>
    </row>
    <row r="102" spans="1:17" ht="13.5" thickBot="1" x14ac:dyDescent="0.25">
      <c r="A102" s="33">
        <v>142010</v>
      </c>
      <c r="B102" s="135" t="s">
        <v>59</v>
      </c>
      <c r="C102" s="147" t="s">
        <v>1229</v>
      </c>
      <c r="D102" s="134" t="s">
        <v>2078</v>
      </c>
      <c r="E102" s="144">
        <v>-117408.65</v>
      </c>
      <c r="F102" s="132">
        <v>-117268.88</v>
      </c>
      <c r="G102" s="132">
        <v>-119542.89</v>
      </c>
      <c r="H102" s="132">
        <v>-114597.39</v>
      </c>
      <c r="I102" s="132">
        <v>-115893.72</v>
      </c>
      <c r="J102" s="132">
        <v>-110632.87</v>
      </c>
      <c r="K102" s="132">
        <v>-110926.51</v>
      </c>
      <c r="L102" s="132">
        <v>-111375.18</v>
      </c>
      <c r="M102" s="132">
        <v>-108500.21</v>
      </c>
      <c r="N102" s="132">
        <v>-115611.9</v>
      </c>
      <c r="O102" s="132">
        <v>-107816.65</v>
      </c>
      <c r="P102" s="132">
        <v>-104970.18</v>
      </c>
      <c r="Q102" s="127">
        <v>-104970.18</v>
      </c>
    </row>
    <row r="103" spans="1:17" ht="13.5" thickBot="1" x14ac:dyDescent="0.25">
      <c r="A103" s="33">
        <v>142032</v>
      </c>
      <c r="B103" s="135" t="s">
        <v>60</v>
      </c>
      <c r="C103" s="147" t="s">
        <v>1228</v>
      </c>
      <c r="D103" s="134" t="s">
        <v>2078</v>
      </c>
      <c r="E103" s="143">
        <v>8104666.3399999999</v>
      </c>
      <c r="F103" s="130">
        <v>12740130.439999999</v>
      </c>
      <c r="G103" s="130">
        <v>13930930.34</v>
      </c>
      <c r="H103" s="130">
        <v>13930930.34</v>
      </c>
      <c r="I103" s="130">
        <v>10684441.48</v>
      </c>
      <c r="J103" s="130">
        <v>7168827.0300000003</v>
      </c>
      <c r="K103" s="130">
        <v>5193706.63</v>
      </c>
      <c r="L103" s="130">
        <v>4624596.4400000004</v>
      </c>
      <c r="M103" s="130">
        <v>1820204.91</v>
      </c>
      <c r="N103" s="130">
        <v>0</v>
      </c>
      <c r="O103" s="130">
        <v>1487400.02</v>
      </c>
      <c r="P103" s="130">
        <v>8425960.9299999997</v>
      </c>
      <c r="Q103" s="127">
        <v>8425960.9299999997</v>
      </c>
    </row>
    <row r="104" spans="1:17" ht="13.5" thickBot="1" x14ac:dyDescent="0.25">
      <c r="A104" s="33">
        <v>142101</v>
      </c>
      <c r="B104" s="135" t="s">
        <v>61</v>
      </c>
      <c r="C104" s="147" t="s">
        <v>1227</v>
      </c>
      <c r="D104" s="134" t="s">
        <v>2078</v>
      </c>
      <c r="E104" s="144">
        <v>18464842.75</v>
      </c>
      <c r="F104" s="132">
        <v>17123558.52</v>
      </c>
      <c r="G104" s="132">
        <v>14664166.15</v>
      </c>
      <c r="H104" s="132">
        <v>11476068.119999999</v>
      </c>
      <c r="I104" s="132">
        <v>6331453.29</v>
      </c>
      <c r="J104" s="132">
        <v>3961527.96</v>
      </c>
      <c r="K104" s="132">
        <v>4922995.07</v>
      </c>
      <c r="L104" s="132">
        <v>4136349.06</v>
      </c>
      <c r="M104" s="132">
        <v>5453032.1200000001</v>
      </c>
      <c r="N104" s="132">
        <v>5716910.2999999998</v>
      </c>
      <c r="O104" s="132">
        <v>8395431.5</v>
      </c>
      <c r="P104" s="132">
        <v>14632883.26</v>
      </c>
      <c r="Q104" s="127">
        <v>14632883.26</v>
      </c>
    </row>
    <row r="105" spans="1:17" ht="13.5" thickBot="1" x14ac:dyDescent="0.25">
      <c r="A105" s="33">
        <v>142102</v>
      </c>
      <c r="B105" s="135" t="s">
        <v>62</v>
      </c>
      <c r="C105" s="147" t="s">
        <v>1226</v>
      </c>
      <c r="D105" s="134" t="s">
        <v>2078</v>
      </c>
      <c r="E105" s="143">
        <v>2848367.35</v>
      </c>
      <c r="F105" s="130">
        <v>2886543.15</v>
      </c>
      <c r="G105" s="130">
        <v>2721748.09</v>
      </c>
      <c r="H105" s="130">
        <v>2608416.61</v>
      </c>
      <c r="I105" s="130">
        <v>2159582.63</v>
      </c>
      <c r="J105" s="130">
        <v>1777535.51</v>
      </c>
      <c r="K105" s="130">
        <v>1911495.14</v>
      </c>
      <c r="L105" s="130">
        <v>1801368.92</v>
      </c>
      <c r="M105" s="130">
        <v>1917598.34</v>
      </c>
      <c r="N105" s="130">
        <v>2704215.18</v>
      </c>
      <c r="O105" s="130">
        <v>2583345.46</v>
      </c>
      <c r="P105" s="130">
        <v>2491086.08</v>
      </c>
      <c r="Q105" s="127">
        <v>2491086.08</v>
      </c>
    </row>
    <row r="106" spans="1:17" ht="13.5" thickBot="1" x14ac:dyDescent="0.25">
      <c r="A106" s="33">
        <v>142103</v>
      </c>
      <c r="B106" s="135" t="s">
        <v>63</v>
      </c>
      <c r="C106" s="147" t="s">
        <v>1225</v>
      </c>
      <c r="D106" s="134" t="s">
        <v>2078</v>
      </c>
      <c r="E106" s="144">
        <v>1047446.19</v>
      </c>
      <c r="F106" s="132">
        <v>1010453.85</v>
      </c>
      <c r="G106" s="132">
        <v>1184462.55</v>
      </c>
      <c r="H106" s="132">
        <v>1016794.59</v>
      </c>
      <c r="I106" s="132">
        <v>1075481.8</v>
      </c>
      <c r="J106" s="132">
        <v>766957.79</v>
      </c>
      <c r="K106" s="132">
        <v>1045444.04</v>
      </c>
      <c r="L106" s="132">
        <v>1103745.99</v>
      </c>
      <c r="M106" s="132">
        <v>1080020.55</v>
      </c>
      <c r="N106" s="132">
        <v>2619474.7599999998</v>
      </c>
      <c r="O106" s="132">
        <v>1837410.85</v>
      </c>
      <c r="P106" s="132">
        <v>943758.46</v>
      </c>
      <c r="Q106" s="127">
        <v>943758.46</v>
      </c>
    </row>
    <row r="107" spans="1:17" ht="13.5" thickBot="1" x14ac:dyDescent="0.25">
      <c r="A107" s="33">
        <v>142107</v>
      </c>
      <c r="B107" s="135" t="s">
        <v>64</v>
      </c>
      <c r="C107" s="147" t="s">
        <v>1224</v>
      </c>
      <c r="D107" s="134" t="s">
        <v>2078</v>
      </c>
      <c r="E107" s="143">
        <v>60940.88</v>
      </c>
      <c r="F107" s="130">
        <v>87870.69</v>
      </c>
      <c r="G107" s="130">
        <v>57365.11</v>
      </c>
      <c r="H107" s="130">
        <v>88981.11</v>
      </c>
      <c r="I107" s="130">
        <v>96136.84</v>
      </c>
      <c r="J107" s="130">
        <v>93417.05</v>
      </c>
      <c r="K107" s="130">
        <v>89232.52</v>
      </c>
      <c r="L107" s="130">
        <v>88726.14</v>
      </c>
      <c r="M107" s="130">
        <v>58310.87</v>
      </c>
      <c r="N107" s="130">
        <v>58868</v>
      </c>
      <c r="O107" s="130">
        <v>85250.63</v>
      </c>
      <c r="P107" s="130">
        <v>83614.5</v>
      </c>
      <c r="Q107" s="127">
        <v>83614.5</v>
      </c>
    </row>
    <row r="108" spans="1:17" ht="13.5" thickBot="1" x14ac:dyDescent="0.25">
      <c r="A108" s="33">
        <v>143001</v>
      </c>
      <c r="B108" s="135" t="s">
        <v>65</v>
      </c>
      <c r="C108" s="147" t="s">
        <v>1223</v>
      </c>
      <c r="D108" s="134" t="s">
        <v>2078</v>
      </c>
      <c r="E108" s="144">
        <v>281351.56</v>
      </c>
      <c r="F108" s="132">
        <v>680909.84</v>
      </c>
      <c r="G108" s="132">
        <v>537377.13</v>
      </c>
      <c r="H108" s="132">
        <v>384549.82</v>
      </c>
      <c r="I108" s="132">
        <v>308029.92</v>
      </c>
      <c r="J108" s="132">
        <v>370677.17</v>
      </c>
      <c r="K108" s="132">
        <v>1129102.01</v>
      </c>
      <c r="L108" s="132">
        <v>632271.48</v>
      </c>
      <c r="M108" s="132">
        <v>10482895.4</v>
      </c>
      <c r="N108" s="132">
        <v>399065.75</v>
      </c>
      <c r="O108" s="132">
        <v>513879.53</v>
      </c>
      <c r="P108" s="132">
        <v>1147575.74</v>
      </c>
      <c r="Q108" s="127">
        <v>1147575.74</v>
      </c>
    </row>
    <row r="109" spans="1:17" ht="13.5" thickBot="1" x14ac:dyDescent="0.25">
      <c r="A109" s="33">
        <v>143006</v>
      </c>
      <c r="B109" s="135" t="s">
        <v>66</v>
      </c>
      <c r="C109" s="147" t="s">
        <v>1222</v>
      </c>
      <c r="D109" s="134" t="s">
        <v>2078</v>
      </c>
      <c r="E109" s="143">
        <v>59692.51</v>
      </c>
      <c r="F109" s="130">
        <v>70008.44</v>
      </c>
      <c r="G109" s="130">
        <v>89287.44</v>
      </c>
      <c r="H109" s="130">
        <v>45873.279999999999</v>
      </c>
      <c r="I109" s="130">
        <v>74711.28</v>
      </c>
      <c r="J109" s="130">
        <v>83656.22</v>
      </c>
      <c r="K109" s="130">
        <v>16046.74</v>
      </c>
      <c r="L109" s="130">
        <v>17146.740000000002</v>
      </c>
      <c r="M109" s="130">
        <v>22851.71</v>
      </c>
      <c r="N109" s="130">
        <v>22709.62</v>
      </c>
      <c r="O109" s="130">
        <v>24459.62</v>
      </c>
      <c r="P109" s="130">
        <v>50215.51</v>
      </c>
      <c r="Q109" s="127">
        <v>50215.51</v>
      </c>
    </row>
    <row r="110" spans="1:17" ht="13.5" thickBot="1" x14ac:dyDescent="0.25">
      <c r="A110" s="33">
        <v>143009</v>
      </c>
      <c r="B110" s="135" t="s">
        <v>67</v>
      </c>
      <c r="C110" s="147" t="s">
        <v>1221</v>
      </c>
      <c r="D110" s="134" t="s">
        <v>2078</v>
      </c>
      <c r="E110" s="144">
        <v>135773.28</v>
      </c>
      <c r="F110" s="132">
        <v>154469.07999999999</v>
      </c>
      <c r="G110" s="132">
        <v>668269.12</v>
      </c>
      <c r="H110" s="132">
        <v>3854801.09</v>
      </c>
      <c r="I110" s="132">
        <v>154285.01</v>
      </c>
      <c r="J110" s="132">
        <v>194405.19</v>
      </c>
      <c r="K110" s="132">
        <v>155885.51</v>
      </c>
      <c r="L110" s="132">
        <v>162440.71</v>
      </c>
      <c r="M110" s="132">
        <v>-9830894.3399999999</v>
      </c>
      <c r="N110" s="132">
        <v>2464610.37</v>
      </c>
      <c r="O110" s="132">
        <v>2676081.27</v>
      </c>
      <c r="P110" s="132">
        <v>2242996.2200000002</v>
      </c>
      <c r="Q110" s="127">
        <v>2242996.2200000002</v>
      </c>
    </row>
    <row r="111" spans="1:17" ht="13.5" thickBot="1" x14ac:dyDescent="0.25">
      <c r="A111" s="33">
        <v>143011</v>
      </c>
      <c r="B111" s="135" t="s">
        <v>68</v>
      </c>
      <c r="C111" s="147" t="s">
        <v>1220</v>
      </c>
      <c r="D111" s="134" t="s">
        <v>2078</v>
      </c>
      <c r="E111" s="143">
        <v>1682724.19</v>
      </c>
      <c r="F111" s="130">
        <v>1682384.41</v>
      </c>
      <c r="G111" s="130">
        <v>2133914.06</v>
      </c>
      <c r="H111" s="130">
        <v>2531671.2400000002</v>
      </c>
      <c r="I111" s="130">
        <v>4148714.83</v>
      </c>
      <c r="J111" s="130">
        <v>3477482.46</v>
      </c>
      <c r="K111" s="130">
        <v>3450311.8</v>
      </c>
      <c r="L111" s="130">
        <v>3317287.54</v>
      </c>
      <c r="M111" s="130">
        <v>3047768.42</v>
      </c>
      <c r="N111" s="130">
        <v>4437920.6900000004</v>
      </c>
      <c r="O111" s="130">
        <v>5059339.0199999996</v>
      </c>
      <c r="P111" s="130">
        <v>2301227.96</v>
      </c>
      <c r="Q111" s="127">
        <v>2301227.96</v>
      </c>
    </row>
    <row r="112" spans="1:17" ht="13.5" thickBot="1" x14ac:dyDescent="0.25">
      <c r="A112" s="33">
        <v>143016</v>
      </c>
      <c r="B112" s="135" t="s">
        <v>69</v>
      </c>
      <c r="C112" s="147" t="s">
        <v>1219</v>
      </c>
      <c r="D112" s="134" t="s">
        <v>2078</v>
      </c>
      <c r="E112" s="144">
        <v>0</v>
      </c>
      <c r="F112" s="132">
        <v>0</v>
      </c>
      <c r="G112" s="132">
        <v>0</v>
      </c>
      <c r="H112" s="132">
        <v>0</v>
      </c>
      <c r="I112" s="132">
        <v>0</v>
      </c>
      <c r="J112" s="132">
        <v>0</v>
      </c>
      <c r="K112" s="132">
        <v>0</v>
      </c>
      <c r="L112" s="132">
        <v>0</v>
      </c>
      <c r="M112" s="132">
        <v>0</v>
      </c>
      <c r="N112" s="132">
        <v>0</v>
      </c>
      <c r="O112" s="132">
        <v>0</v>
      </c>
      <c r="P112" s="132">
        <v>0</v>
      </c>
      <c r="Q112" s="127">
        <v>0</v>
      </c>
    </row>
    <row r="113" spans="1:17" ht="13.5" thickBot="1" x14ac:dyDescent="0.25">
      <c r="A113" s="33">
        <v>143019</v>
      </c>
      <c r="B113" s="135" t="s">
        <v>1354</v>
      </c>
      <c r="C113" s="147" t="s">
        <v>1218</v>
      </c>
      <c r="D113" s="134" t="s">
        <v>2078</v>
      </c>
      <c r="E113" s="143">
        <v>18951.98</v>
      </c>
      <c r="F113" s="130">
        <v>13633.4</v>
      </c>
      <c r="G113" s="130">
        <v>9008.7199999999993</v>
      </c>
      <c r="H113" s="130">
        <v>5211.08</v>
      </c>
      <c r="I113" s="130">
        <v>2508.36</v>
      </c>
      <c r="J113" s="130">
        <v>1457.06</v>
      </c>
      <c r="K113" s="130">
        <v>135.41999999999999</v>
      </c>
      <c r="L113" s="130">
        <v>135.41999999999999</v>
      </c>
      <c r="M113" s="130">
        <v>135.41999999999999</v>
      </c>
      <c r="N113" s="130">
        <v>135.41999999999999</v>
      </c>
      <c r="O113" s="130">
        <v>135.41999999999999</v>
      </c>
      <c r="P113" s="130">
        <v>0</v>
      </c>
      <c r="Q113" s="127">
        <v>0</v>
      </c>
    </row>
    <row r="114" spans="1:17" ht="13.5" thickBot="1" x14ac:dyDescent="0.25">
      <c r="A114" s="33">
        <v>143020</v>
      </c>
      <c r="B114" s="135" t="s">
        <v>1355</v>
      </c>
      <c r="C114" s="147" t="s">
        <v>1217</v>
      </c>
      <c r="D114" s="134" t="s">
        <v>2078</v>
      </c>
      <c r="E114" s="144">
        <v>0</v>
      </c>
      <c r="F114" s="132">
        <v>0</v>
      </c>
      <c r="G114" s="132">
        <v>0</v>
      </c>
      <c r="H114" s="132">
        <v>0</v>
      </c>
      <c r="I114" s="132">
        <v>0</v>
      </c>
      <c r="J114" s="132">
        <v>0</v>
      </c>
      <c r="K114" s="132">
        <v>0</v>
      </c>
      <c r="L114" s="132">
        <v>0</v>
      </c>
      <c r="M114" s="132">
        <v>0</v>
      </c>
      <c r="N114" s="132">
        <v>0</v>
      </c>
      <c r="O114" s="132">
        <v>0</v>
      </c>
      <c r="P114" s="132">
        <v>0</v>
      </c>
      <c r="Q114" s="127">
        <v>0</v>
      </c>
    </row>
    <row r="115" spans="1:17" ht="13.5" thickBot="1" x14ac:dyDescent="0.25">
      <c r="A115" s="33">
        <v>143022</v>
      </c>
      <c r="B115" s="135" t="s">
        <v>70</v>
      </c>
      <c r="C115" s="147" t="s">
        <v>1216</v>
      </c>
      <c r="D115" s="134" t="s">
        <v>2078</v>
      </c>
      <c r="E115" s="143">
        <v>410.65</v>
      </c>
      <c r="F115" s="130">
        <v>246.36</v>
      </c>
      <c r="G115" s="130">
        <v>353.51</v>
      </c>
      <c r="H115" s="130">
        <v>-340.91</v>
      </c>
      <c r="I115" s="130">
        <v>-236.83</v>
      </c>
      <c r="J115" s="130">
        <v>193.52</v>
      </c>
      <c r="K115" s="130">
        <v>-99.27</v>
      </c>
      <c r="L115" s="130">
        <v>277.32</v>
      </c>
      <c r="M115" s="130">
        <v>4301.7</v>
      </c>
      <c r="N115" s="130">
        <v>1226.1300000000001</v>
      </c>
      <c r="O115" s="130">
        <v>365.6</v>
      </c>
      <c r="P115" s="130">
        <v>2140.6999999999998</v>
      </c>
      <c r="Q115" s="127">
        <v>2140.6999999999998</v>
      </c>
    </row>
    <row r="116" spans="1:17" ht="13.5" thickBot="1" x14ac:dyDescent="0.25">
      <c r="A116" s="33">
        <v>143025</v>
      </c>
      <c r="B116" s="135" t="s">
        <v>71</v>
      </c>
      <c r="C116" s="147" t="s">
        <v>1215</v>
      </c>
      <c r="D116" s="134" t="s">
        <v>2078</v>
      </c>
      <c r="E116" s="144">
        <v>3420147.25</v>
      </c>
      <c r="F116" s="132">
        <v>2007135</v>
      </c>
      <c r="G116" s="132">
        <v>2007135</v>
      </c>
      <c r="H116" s="132">
        <v>2485568</v>
      </c>
      <c r="I116" s="132">
        <v>2485568</v>
      </c>
      <c r="J116" s="132">
        <v>0</v>
      </c>
      <c r="K116" s="132">
        <v>0</v>
      </c>
      <c r="L116" s="132">
        <v>66427</v>
      </c>
      <c r="M116" s="132">
        <v>66427</v>
      </c>
      <c r="N116" s="132">
        <v>66427</v>
      </c>
      <c r="O116" s="132">
        <v>66427</v>
      </c>
      <c r="P116" s="132">
        <v>0</v>
      </c>
      <c r="Q116" s="127">
        <v>0</v>
      </c>
    </row>
    <row r="117" spans="1:17" ht="13.5" thickBot="1" x14ac:dyDescent="0.25">
      <c r="A117" s="33">
        <v>143026</v>
      </c>
      <c r="B117" s="135" t="s">
        <v>72</v>
      </c>
      <c r="C117" s="147" t="s">
        <v>1214</v>
      </c>
      <c r="D117" s="134" t="s">
        <v>2078</v>
      </c>
      <c r="E117" s="143">
        <v>0</v>
      </c>
      <c r="F117" s="130">
        <v>0</v>
      </c>
      <c r="G117" s="130">
        <v>0</v>
      </c>
      <c r="H117" s="130">
        <v>0</v>
      </c>
      <c r="I117" s="130">
        <v>0</v>
      </c>
      <c r="J117" s="130">
        <v>0</v>
      </c>
      <c r="K117" s="130">
        <v>0</v>
      </c>
      <c r="L117" s="130">
        <v>0</v>
      </c>
      <c r="M117" s="130">
        <v>0</v>
      </c>
      <c r="N117" s="130">
        <v>0</v>
      </c>
      <c r="O117" s="130">
        <v>0</v>
      </c>
      <c r="P117" s="130">
        <v>0</v>
      </c>
      <c r="Q117" s="127">
        <v>0</v>
      </c>
    </row>
    <row r="118" spans="1:17" ht="13.5" thickBot="1" x14ac:dyDescent="0.25">
      <c r="A118" s="33">
        <v>143028</v>
      </c>
      <c r="B118" s="135" t="s">
        <v>1356</v>
      </c>
      <c r="C118" s="147" t="s">
        <v>1213</v>
      </c>
      <c r="D118" s="134" t="s">
        <v>2078</v>
      </c>
      <c r="E118" s="144">
        <v>113716.13</v>
      </c>
      <c r="F118" s="132">
        <v>96559.67</v>
      </c>
      <c r="G118" s="132">
        <v>106569.11</v>
      </c>
      <c r="H118" s="132">
        <v>116418.62</v>
      </c>
      <c r="I118" s="132">
        <v>122697.06</v>
      </c>
      <c r="J118" s="132">
        <v>133229.1</v>
      </c>
      <c r="K118" s="132">
        <v>139434.75</v>
      </c>
      <c r="L118" s="132">
        <v>93817.7</v>
      </c>
      <c r="M118" s="132">
        <v>103391.62</v>
      </c>
      <c r="N118" s="132">
        <v>109777.72</v>
      </c>
      <c r="O118" s="132">
        <v>113484.31</v>
      </c>
      <c r="P118" s="132">
        <v>116123.26</v>
      </c>
      <c r="Q118" s="127">
        <v>116123.26</v>
      </c>
    </row>
    <row r="119" spans="1:17" ht="13.5" thickBot="1" x14ac:dyDescent="0.25">
      <c r="A119" s="33">
        <v>143029</v>
      </c>
      <c r="B119" s="135" t="s">
        <v>2089</v>
      </c>
      <c r="C119" s="147" t="s">
        <v>2090</v>
      </c>
      <c r="D119" s="134" t="s">
        <v>2078</v>
      </c>
      <c r="E119" s="143">
        <v>0</v>
      </c>
      <c r="F119" s="130">
        <v>32809.49</v>
      </c>
      <c r="G119" s="130">
        <v>39323.440000000002</v>
      </c>
      <c r="H119" s="130">
        <v>48164.71</v>
      </c>
      <c r="I119" s="130">
        <v>52489.58</v>
      </c>
      <c r="J119" s="130">
        <v>86458.37</v>
      </c>
      <c r="K119" s="130">
        <v>92491.19</v>
      </c>
      <c r="L119" s="130">
        <v>100193.53</v>
      </c>
      <c r="M119" s="130">
        <v>104095.09</v>
      </c>
      <c r="N119" s="130">
        <v>107996.65</v>
      </c>
      <c r="O119" s="130">
        <v>111898.21</v>
      </c>
      <c r="P119" s="130">
        <v>115975.08</v>
      </c>
      <c r="Q119" s="127">
        <v>115975.08</v>
      </c>
    </row>
    <row r="120" spans="1:17" ht="13.5" thickBot="1" x14ac:dyDescent="0.25">
      <c r="A120" s="33">
        <v>143053</v>
      </c>
      <c r="B120" s="135" t="s">
        <v>1998</v>
      </c>
      <c r="C120" s="147" t="s">
        <v>1999</v>
      </c>
      <c r="D120" s="134" t="s">
        <v>2078</v>
      </c>
      <c r="E120" s="144">
        <v>137384.24</v>
      </c>
      <c r="F120" s="132">
        <v>137384.24</v>
      </c>
      <c r="G120" s="132">
        <v>152147.72</v>
      </c>
      <c r="H120" s="132">
        <v>152147.72</v>
      </c>
      <c r="I120" s="132">
        <v>152147.72</v>
      </c>
      <c r="J120" s="132">
        <v>160894.76</v>
      </c>
      <c r="K120" s="132">
        <v>160894.76</v>
      </c>
      <c r="L120" s="132">
        <v>160894.76</v>
      </c>
      <c r="M120" s="132">
        <v>164252.72</v>
      </c>
      <c r="N120" s="132">
        <v>164252.72</v>
      </c>
      <c r="O120" s="132">
        <v>164252.72</v>
      </c>
      <c r="P120" s="132">
        <v>171948.06</v>
      </c>
      <c r="Q120" s="127">
        <v>171948.06</v>
      </c>
    </row>
    <row r="121" spans="1:17" ht="13.5" thickBot="1" x14ac:dyDescent="0.25">
      <c r="A121" s="33">
        <v>500123</v>
      </c>
      <c r="B121" s="133" t="s">
        <v>1357</v>
      </c>
      <c r="C121" s="147">
        <v>500123</v>
      </c>
      <c r="D121" s="142"/>
      <c r="E121" s="143">
        <v>48400294.509999998</v>
      </c>
      <c r="F121" s="130">
        <v>47323749.109999999</v>
      </c>
      <c r="G121" s="130">
        <v>38751986.859999999</v>
      </c>
      <c r="H121" s="130">
        <v>27987361.75</v>
      </c>
      <c r="I121" s="130">
        <v>16472466.93</v>
      </c>
      <c r="J121" s="130">
        <v>13995438.039999999</v>
      </c>
      <c r="K121" s="130">
        <v>13033011.720000001</v>
      </c>
      <c r="L121" s="130">
        <v>13314718.75</v>
      </c>
      <c r="M121" s="130">
        <v>16350593.859999999</v>
      </c>
      <c r="N121" s="130">
        <v>27186064.91</v>
      </c>
      <c r="O121" s="130">
        <v>47310741.469999999</v>
      </c>
      <c r="P121" s="130">
        <v>57773088.469999999</v>
      </c>
      <c r="Q121" s="127">
        <v>57773088.469999999</v>
      </c>
    </row>
    <row r="122" spans="1:17" ht="13.5" thickBot="1" x14ac:dyDescent="0.25">
      <c r="A122" s="33">
        <v>173001</v>
      </c>
      <c r="B122" s="135" t="s">
        <v>73</v>
      </c>
      <c r="C122" s="147" t="s">
        <v>1212</v>
      </c>
      <c r="D122" s="134" t="s">
        <v>2078</v>
      </c>
      <c r="E122" s="144">
        <v>44140534.640000001</v>
      </c>
      <c r="F122" s="132">
        <v>50512312.600000001</v>
      </c>
      <c r="G122" s="132">
        <v>40144059.770000003</v>
      </c>
      <c r="H122" s="132">
        <v>27220727.859999999</v>
      </c>
      <c r="I122" s="132">
        <v>16472466.93</v>
      </c>
      <c r="J122" s="132">
        <v>13995438.039999999</v>
      </c>
      <c r="K122" s="132">
        <v>13033011.720000001</v>
      </c>
      <c r="L122" s="132">
        <v>13314718.75</v>
      </c>
      <c r="M122" s="132">
        <v>16350593.859999999</v>
      </c>
      <c r="N122" s="132">
        <v>27186064.91</v>
      </c>
      <c r="O122" s="132">
        <v>46260847.399999999</v>
      </c>
      <c r="P122" s="132">
        <v>53959019.090000004</v>
      </c>
      <c r="Q122" s="127">
        <v>53959019.090000004</v>
      </c>
    </row>
    <row r="123" spans="1:17" ht="13.5" thickBot="1" x14ac:dyDescent="0.25">
      <c r="A123" s="33">
        <v>173003</v>
      </c>
      <c r="B123" s="135" t="s">
        <v>74</v>
      </c>
      <c r="C123" s="147" t="s">
        <v>1211</v>
      </c>
      <c r="D123" s="134" t="s">
        <v>2078</v>
      </c>
      <c r="E123" s="143">
        <v>4259759.87</v>
      </c>
      <c r="F123" s="130">
        <v>-3188563.49</v>
      </c>
      <c r="G123" s="130">
        <v>-1392072.91</v>
      </c>
      <c r="H123" s="130">
        <v>766633.89</v>
      </c>
      <c r="I123" s="130">
        <v>0</v>
      </c>
      <c r="J123" s="130">
        <v>0</v>
      </c>
      <c r="K123" s="130">
        <v>0</v>
      </c>
      <c r="L123" s="130">
        <v>0</v>
      </c>
      <c r="M123" s="130">
        <v>0</v>
      </c>
      <c r="N123" s="130">
        <v>0</v>
      </c>
      <c r="O123" s="130">
        <v>1049894.07</v>
      </c>
      <c r="P123" s="130">
        <v>3814069.38</v>
      </c>
      <c r="Q123" s="127">
        <v>3814069.38</v>
      </c>
    </row>
    <row r="124" spans="1:17" ht="13.5" thickBot="1" x14ac:dyDescent="0.25">
      <c r="A124" s="33">
        <v>500124</v>
      </c>
      <c r="B124" s="133" t="s">
        <v>1358</v>
      </c>
      <c r="C124" s="147">
        <v>500124</v>
      </c>
      <c r="D124" s="142"/>
      <c r="E124" s="144">
        <v>-1109893.26</v>
      </c>
      <c r="F124" s="132">
        <v>-1223001.58</v>
      </c>
      <c r="G124" s="132">
        <v>-1112355.04</v>
      </c>
      <c r="H124" s="132">
        <v>-1127239.31</v>
      </c>
      <c r="I124" s="132">
        <v>-983599.1</v>
      </c>
      <c r="J124" s="132">
        <v>-656728.64</v>
      </c>
      <c r="K124" s="132">
        <v>-496735.48</v>
      </c>
      <c r="L124" s="132">
        <v>-370420.86</v>
      </c>
      <c r="M124" s="132">
        <v>-392211.54</v>
      </c>
      <c r="N124" s="132">
        <v>-505999.78</v>
      </c>
      <c r="O124" s="132">
        <v>-628648.48</v>
      </c>
      <c r="P124" s="132">
        <v>-975366.69</v>
      </c>
      <c r="Q124" s="127">
        <v>-975366.69</v>
      </c>
    </row>
    <row r="125" spans="1:17" ht="13.5" thickBot="1" x14ac:dyDescent="0.25">
      <c r="A125" s="33">
        <v>144011</v>
      </c>
      <c r="B125" s="135" t="s">
        <v>75</v>
      </c>
      <c r="C125" s="147" t="s">
        <v>1210</v>
      </c>
      <c r="D125" s="134" t="s">
        <v>2078</v>
      </c>
      <c r="E125" s="143">
        <v>-659637.77</v>
      </c>
      <c r="F125" s="130">
        <v>-781855.31</v>
      </c>
      <c r="G125" s="130">
        <v>-725371.23</v>
      </c>
      <c r="H125" s="130">
        <v>-760680.38</v>
      </c>
      <c r="I125" s="130">
        <v>-647578.79</v>
      </c>
      <c r="J125" s="130">
        <v>-329068.58</v>
      </c>
      <c r="K125" s="130">
        <v>-196134.99</v>
      </c>
      <c r="L125" s="130">
        <v>-81632.69</v>
      </c>
      <c r="M125" s="130">
        <v>-53369.98</v>
      </c>
      <c r="N125" s="130">
        <v>-160424.66</v>
      </c>
      <c r="O125" s="130">
        <v>-275129.05</v>
      </c>
      <c r="P125" s="130">
        <v>-401587.98</v>
      </c>
      <c r="Q125" s="127">
        <v>-401587.98</v>
      </c>
    </row>
    <row r="126" spans="1:17" ht="13.5" thickBot="1" x14ac:dyDescent="0.25">
      <c r="A126" s="33">
        <v>144012</v>
      </c>
      <c r="B126" s="135" t="s">
        <v>76</v>
      </c>
      <c r="C126" s="147" t="s">
        <v>1209</v>
      </c>
      <c r="D126" s="134" t="s">
        <v>2078</v>
      </c>
      <c r="E126" s="144">
        <v>-74120.62</v>
      </c>
      <c r="F126" s="132">
        <v>-85726.75</v>
      </c>
      <c r="G126" s="132">
        <v>-42611.13</v>
      </c>
      <c r="H126" s="132">
        <v>-36354.44</v>
      </c>
      <c r="I126" s="132">
        <v>-15163.51</v>
      </c>
      <c r="J126" s="132">
        <v>-41279.69</v>
      </c>
      <c r="K126" s="132">
        <v>-35217.56</v>
      </c>
      <c r="L126" s="132">
        <v>-25718.9</v>
      </c>
      <c r="M126" s="132">
        <v>-14314.7</v>
      </c>
      <c r="N126" s="132">
        <v>-6103.56</v>
      </c>
      <c r="O126" s="132">
        <v>-10702.07</v>
      </c>
      <c r="P126" s="132">
        <v>-30744.49</v>
      </c>
      <c r="Q126" s="127">
        <v>-30744.49</v>
      </c>
    </row>
    <row r="127" spans="1:17" ht="13.5" thickBot="1" x14ac:dyDescent="0.25">
      <c r="A127" s="33">
        <v>144013</v>
      </c>
      <c r="B127" s="135" t="s">
        <v>77</v>
      </c>
      <c r="C127" s="147" t="s">
        <v>1208</v>
      </c>
      <c r="D127" s="134" t="s">
        <v>2078</v>
      </c>
      <c r="E127" s="143">
        <v>-15248.7</v>
      </c>
      <c r="F127" s="130">
        <v>-16350.31</v>
      </c>
      <c r="G127" s="130">
        <v>-9455.75</v>
      </c>
      <c r="H127" s="130">
        <v>-10488.05</v>
      </c>
      <c r="I127" s="130">
        <v>-11390.9</v>
      </c>
      <c r="J127" s="130">
        <v>-772.21</v>
      </c>
      <c r="K127" s="130">
        <v>-1598.31</v>
      </c>
      <c r="L127" s="130">
        <v>-2389.12</v>
      </c>
      <c r="M127" s="130">
        <v>-3306.44</v>
      </c>
      <c r="N127" s="130">
        <v>-4276.63</v>
      </c>
      <c r="O127" s="130">
        <v>-5305.2</v>
      </c>
      <c r="P127" s="130">
        <v>-38410.720000000001</v>
      </c>
      <c r="Q127" s="127">
        <v>-38410.720000000001</v>
      </c>
    </row>
    <row r="128" spans="1:17" ht="13.5" thickBot="1" x14ac:dyDescent="0.25">
      <c r="A128" s="33">
        <v>144014</v>
      </c>
      <c r="B128" s="135" t="s">
        <v>78</v>
      </c>
      <c r="C128" s="147" t="s">
        <v>1207</v>
      </c>
      <c r="D128" s="134" t="s">
        <v>2078</v>
      </c>
      <c r="E128" s="144">
        <v>-27159.86</v>
      </c>
      <c r="F128" s="132">
        <v>-28314.95</v>
      </c>
      <c r="G128" s="132">
        <v>-29581.17</v>
      </c>
      <c r="H128" s="132">
        <v>-30552.3</v>
      </c>
      <c r="I128" s="132">
        <v>-31444.46</v>
      </c>
      <c r="J128" s="132">
        <v>-31941.68</v>
      </c>
      <c r="K128" s="132">
        <v>-32706.81</v>
      </c>
      <c r="L128" s="132">
        <v>-33465.269999999997</v>
      </c>
      <c r="M128" s="132">
        <v>-26356.55</v>
      </c>
      <c r="N128" s="132">
        <v>-27219.09</v>
      </c>
      <c r="O128" s="132">
        <v>-28891.31</v>
      </c>
      <c r="P128" s="132">
        <v>-30064.720000000001</v>
      </c>
      <c r="Q128" s="127">
        <v>-30064.720000000001</v>
      </c>
    </row>
    <row r="129" spans="1:17" ht="13.5" thickBot="1" x14ac:dyDescent="0.25">
      <c r="A129" s="33">
        <v>144020</v>
      </c>
      <c r="B129" s="135" t="s">
        <v>79</v>
      </c>
      <c r="C129" s="147" t="s">
        <v>1206</v>
      </c>
      <c r="D129" s="134" t="s">
        <v>2078</v>
      </c>
      <c r="E129" s="143">
        <v>-55175.83</v>
      </c>
      <c r="F129" s="130">
        <v>-63140.83</v>
      </c>
      <c r="G129" s="130">
        <v>-49196.83</v>
      </c>
      <c r="H129" s="130">
        <v>-33359.83</v>
      </c>
      <c r="I129" s="130">
        <v>-20187.830000000002</v>
      </c>
      <c r="J129" s="130">
        <v>-17151.830000000002</v>
      </c>
      <c r="K129" s="130">
        <v>-15972.83</v>
      </c>
      <c r="L129" s="130">
        <v>-16317.83</v>
      </c>
      <c r="M129" s="130">
        <v>-20037.830000000002</v>
      </c>
      <c r="N129" s="130">
        <v>-33316.83</v>
      </c>
      <c r="O129" s="130">
        <v>-49436.83</v>
      </c>
      <c r="P129" s="130">
        <v>-57662.83</v>
      </c>
      <c r="Q129" s="127">
        <v>-57662.83</v>
      </c>
    </row>
    <row r="130" spans="1:17" ht="13.5" thickBot="1" x14ac:dyDescent="0.25">
      <c r="A130" s="33">
        <v>144021</v>
      </c>
      <c r="B130" s="135" t="s">
        <v>79</v>
      </c>
      <c r="C130" s="147" t="s">
        <v>1205</v>
      </c>
      <c r="D130" s="134" t="s">
        <v>2078</v>
      </c>
      <c r="E130" s="144">
        <v>-5324.7</v>
      </c>
      <c r="F130" s="132">
        <v>3985.7</v>
      </c>
      <c r="G130" s="132">
        <v>1740.09</v>
      </c>
      <c r="H130" s="132">
        <v>-958.29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-1144.3800000000001</v>
      </c>
      <c r="P130" s="132">
        <v>-4157.33</v>
      </c>
      <c r="Q130" s="127">
        <v>-4157.33</v>
      </c>
    </row>
    <row r="131" spans="1:17" ht="13.5" thickBot="1" x14ac:dyDescent="0.25">
      <c r="A131" s="33">
        <v>144025</v>
      </c>
      <c r="B131" s="135" t="s">
        <v>80</v>
      </c>
      <c r="C131" s="147" t="s">
        <v>1204</v>
      </c>
      <c r="D131" s="134" t="s">
        <v>2078</v>
      </c>
      <c r="E131" s="143">
        <v>-273225.78000000003</v>
      </c>
      <c r="F131" s="130">
        <v>-251599.13</v>
      </c>
      <c r="G131" s="130">
        <v>-257879.02</v>
      </c>
      <c r="H131" s="130">
        <v>-254846.02</v>
      </c>
      <c r="I131" s="130">
        <v>-257833.61</v>
      </c>
      <c r="J131" s="130">
        <v>-236514.65</v>
      </c>
      <c r="K131" s="130">
        <v>-215104.98</v>
      </c>
      <c r="L131" s="130">
        <v>-210897.05</v>
      </c>
      <c r="M131" s="130">
        <v>-274826.03999999998</v>
      </c>
      <c r="N131" s="130">
        <v>-274659.01</v>
      </c>
      <c r="O131" s="130">
        <v>-258039.64</v>
      </c>
      <c r="P131" s="130">
        <v>-412738.62</v>
      </c>
      <c r="Q131" s="127">
        <v>-412738.62</v>
      </c>
    </row>
    <row r="132" spans="1:17" ht="13.5" thickBot="1" x14ac:dyDescent="0.25">
      <c r="A132" s="33">
        <v>500125</v>
      </c>
      <c r="B132" s="133" t="s">
        <v>1359</v>
      </c>
      <c r="C132" s="147">
        <v>500125</v>
      </c>
      <c r="D132" s="142"/>
      <c r="E132" s="144">
        <v>20929654</v>
      </c>
      <c r="F132" s="132">
        <v>20929654</v>
      </c>
      <c r="G132" s="132">
        <v>45899671.119999997</v>
      </c>
      <c r="H132" s="132">
        <v>19734654</v>
      </c>
      <c r="I132" s="132">
        <v>19734654</v>
      </c>
      <c r="J132" s="132">
        <v>41091952.270000003</v>
      </c>
      <c r="K132" s="132">
        <v>13961654</v>
      </c>
      <c r="L132" s="132">
        <v>13961654</v>
      </c>
      <c r="M132" s="132">
        <v>41240507.700000003</v>
      </c>
      <c r="N132" s="132">
        <v>11045654</v>
      </c>
      <c r="O132" s="132">
        <v>11045654</v>
      </c>
      <c r="P132" s="132">
        <v>41930259.689999998</v>
      </c>
      <c r="Q132" s="127">
        <v>41930259.689999998</v>
      </c>
    </row>
    <row r="133" spans="1:17" ht="13.5" thickBot="1" x14ac:dyDescent="0.25">
      <c r="A133" s="33">
        <v>500198</v>
      </c>
      <c r="B133" s="135" t="s">
        <v>1360</v>
      </c>
      <c r="C133" s="147">
        <v>500198</v>
      </c>
      <c r="D133" s="142"/>
      <c r="E133" s="143">
        <v>2217654</v>
      </c>
      <c r="F133" s="130">
        <v>2217654</v>
      </c>
      <c r="G133" s="130">
        <v>28382671.120000001</v>
      </c>
      <c r="H133" s="130">
        <v>2217654</v>
      </c>
      <c r="I133" s="130">
        <v>2217654</v>
      </c>
      <c r="J133" s="130">
        <v>29347952.27</v>
      </c>
      <c r="K133" s="130">
        <v>2217654</v>
      </c>
      <c r="L133" s="130">
        <v>2217654</v>
      </c>
      <c r="M133" s="130">
        <v>32412507.699999999</v>
      </c>
      <c r="N133" s="130">
        <v>2217654</v>
      </c>
      <c r="O133" s="130">
        <v>2217654</v>
      </c>
      <c r="P133" s="130">
        <v>29549259.690000001</v>
      </c>
      <c r="Q133" s="127">
        <v>29549259.690000001</v>
      </c>
    </row>
    <row r="134" spans="1:17" ht="13.5" thickBot="1" x14ac:dyDescent="0.25">
      <c r="A134" s="33">
        <v>182301</v>
      </c>
      <c r="B134" s="136" t="s">
        <v>81</v>
      </c>
      <c r="C134" s="147" t="s">
        <v>1203</v>
      </c>
      <c r="D134" s="134" t="s">
        <v>2078</v>
      </c>
      <c r="E134" s="144">
        <v>0</v>
      </c>
      <c r="F134" s="132">
        <v>0</v>
      </c>
      <c r="G134" s="132">
        <v>20346622.350000001</v>
      </c>
      <c r="H134" s="132">
        <v>0</v>
      </c>
      <c r="I134" s="132">
        <v>0</v>
      </c>
      <c r="J134" s="132">
        <v>21536748.129999999</v>
      </c>
      <c r="K134" s="132">
        <v>0</v>
      </c>
      <c r="L134" s="132">
        <v>0</v>
      </c>
      <c r="M134" s="132">
        <v>24562020.989999998</v>
      </c>
      <c r="N134" s="132">
        <v>0</v>
      </c>
      <c r="O134" s="132">
        <v>0</v>
      </c>
      <c r="P134" s="132">
        <v>21730759.640000001</v>
      </c>
      <c r="Q134" s="127">
        <v>21730759.640000001</v>
      </c>
    </row>
    <row r="135" spans="1:17" ht="13.5" thickBot="1" x14ac:dyDescent="0.25">
      <c r="A135" s="33">
        <v>182302</v>
      </c>
      <c r="B135" s="136" t="s">
        <v>1293</v>
      </c>
      <c r="C135" s="147" t="s">
        <v>1361</v>
      </c>
      <c r="D135" s="134" t="s">
        <v>2078</v>
      </c>
      <c r="E135" s="143">
        <v>2217654</v>
      </c>
      <c r="F135" s="130">
        <v>2217654</v>
      </c>
      <c r="G135" s="130">
        <v>2217654</v>
      </c>
      <c r="H135" s="130">
        <v>2217654</v>
      </c>
      <c r="I135" s="130">
        <v>2217654</v>
      </c>
      <c r="J135" s="130">
        <v>2217654</v>
      </c>
      <c r="K135" s="130">
        <v>2217654</v>
      </c>
      <c r="L135" s="130">
        <v>2217654</v>
      </c>
      <c r="M135" s="130">
        <v>2217654</v>
      </c>
      <c r="N135" s="130">
        <v>2217654</v>
      </c>
      <c r="O135" s="130">
        <v>2217654</v>
      </c>
      <c r="P135" s="130">
        <v>2217654</v>
      </c>
      <c r="Q135" s="127">
        <v>2217654</v>
      </c>
    </row>
    <row r="136" spans="1:17" ht="13.5" thickBot="1" x14ac:dyDescent="0.25">
      <c r="A136" s="33">
        <v>182303</v>
      </c>
      <c r="B136" s="136" t="s">
        <v>1362</v>
      </c>
      <c r="C136" s="147" t="s">
        <v>1363</v>
      </c>
      <c r="D136" s="134" t="s">
        <v>2078</v>
      </c>
      <c r="E136" s="144">
        <v>0</v>
      </c>
      <c r="F136" s="132">
        <v>0</v>
      </c>
      <c r="G136" s="132">
        <v>5818394.7699999996</v>
      </c>
      <c r="H136" s="132">
        <v>0</v>
      </c>
      <c r="I136" s="132">
        <v>0</v>
      </c>
      <c r="J136" s="132">
        <v>5593550.1399999997</v>
      </c>
      <c r="K136" s="132">
        <v>0</v>
      </c>
      <c r="L136" s="132">
        <v>0</v>
      </c>
      <c r="M136" s="132">
        <v>5632832.71</v>
      </c>
      <c r="N136" s="132">
        <v>0</v>
      </c>
      <c r="O136" s="132">
        <v>0</v>
      </c>
      <c r="P136" s="132">
        <v>5600846.0499999998</v>
      </c>
      <c r="Q136" s="127">
        <v>5600846.0499999998</v>
      </c>
    </row>
    <row r="137" spans="1:17" ht="13.5" thickBot="1" x14ac:dyDescent="0.25">
      <c r="A137" s="33">
        <v>500130</v>
      </c>
      <c r="B137" s="135" t="s">
        <v>1364</v>
      </c>
      <c r="C137" s="147">
        <v>500130</v>
      </c>
      <c r="D137" s="142"/>
      <c r="E137" s="143">
        <v>18712000</v>
      </c>
      <c r="F137" s="130">
        <v>18712000</v>
      </c>
      <c r="G137" s="130">
        <v>17517000</v>
      </c>
      <c r="H137" s="130">
        <v>17517000</v>
      </c>
      <c r="I137" s="130">
        <v>17517000</v>
      </c>
      <c r="J137" s="130">
        <v>11744000</v>
      </c>
      <c r="K137" s="130">
        <v>11744000</v>
      </c>
      <c r="L137" s="130">
        <v>11744000</v>
      </c>
      <c r="M137" s="130">
        <v>8828000</v>
      </c>
      <c r="N137" s="130">
        <v>8828000</v>
      </c>
      <c r="O137" s="130">
        <v>8828000</v>
      </c>
      <c r="P137" s="130">
        <v>12381000</v>
      </c>
      <c r="Q137" s="127">
        <v>12381000</v>
      </c>
    </row>
    <row r="138" spans="1:17" ht="13.5" thickBot="1" x14ac:dyDescent="0.25">
      <c r="A138" s="33">
        <v>192640</v>
      </c>
      <c r="B138" s="136" t="s">
        <v>82</v>
      </c>
      <c r="C138" s="147" t="s">
        <v>1202</v>
      </c>
      <c r="D138" s="134" t="s">
        <v>2078</v>
      </c>
      <c r="E138" s="144">
        <v>17662000</v>
      </c>
      <c r="F138" s="132">
        <v>17662000</v>
      </c>
      <c r="G138" s="132">
        <v>17347000</v>
      </c>
      <c r="H138" s="132">
        <v>17347000</v>
      </c>
      <c r="I138" s="132">
        <v>17347000</v>
      </c>
      <c r="J138" s="132">
        <v>11235000</v>
      </c>
      <c r="K138" s="132">
        <v>11235000</v>
      </c>
      <c r="L138" s="132">
        <v>11235000</v>
      </c>
      <c r="M138" s="132">
        <v>8262000</v>
      </c>
      <c r="N138" s="132">
        <v>8262000</v>
      </c>
      <c r="O138" s="132">
        <v>8262000</v>
      </c>
      <c r="P138" s="132">
        <v>11103000</v>
      </c>
      <c r="Q138" s="127">
        <v>11103000</v>
      </c>
    </row>
    <row r="139" spans="1:17" ht="13.5" thickBot="1" x14ac:dyDescent="0.25">
      <c r="A139" s="33">
        <v>192645</v>
      </c>
      <c r="B139" s="136" t="s">
        <v>82</v>
      </c>
      <c r="C139" s="147" t="s">
        <v>1201</v>
      </c>
      <c r="D139" s="134" t="s">
        <v>2078</v>
      </c>
      <c r="E139" s="143">
        <v>946000</v>
      </c>
      <c r="F139" s="130">
        <v>946000</v>
      </c>
      <c r="G139" s="130">
        <v>72000</v>
      </c>
      <c r="H139" s="130">
        <v>72000</v>
      </c>
      <c r="I139" s="130">
        <v>72000</v>
      </c>
      <c r="J139" s="130">
        <v>302000</v>
      </c>
      <c r="K139" s="130">
        <v>302000</v>
      </c>
      <c r="L139" s="130">
        <v>302000</v>
      </c>
      <c r="M139" s="130">
        <v>367000</v>
      </c>
      <c r="N139" s="130">
        <v>367000</v>
      </c>
      <c r="O139" s="130">
        <v>367000</v>
      </c>
      <c r="P139" s="130">
        <v>893000</v>
      </c>
      <c r="Q139" s="127">
        <v>893000</v>
      </c>
    </row>
    <row r="140" spans="1:17" ht="13.5" thickBot="1" x14ac:dyDescent="0.25">
      <c r="A140" s="33">
        <v>192647</v>
      </c>
      <c r="B140" s="136" t="s">
        <v>83</v>
      </c>
      <c r="C140" s="147" t="s">
        <v>1200</v>
      </c>
      <c r="D140" s="134" t="s">
        <v>2078</v>
      </c>
      <c r="E140" s="144">
        <v>104000</v>
      </c>
      <c r="F140" s="132">
        <v>104000</v>
      </c>
      <c r="G140" s="132">
        <v>98000</v>
      </c>
      <c r="H140" s="132">
        <v>98000</v>
      </c>
      <c r="I140" s="132">
        <v>98000</v>
      </c>
      <c r="J140" s="132">
        <v>207000</v>
      </c>
      <c r="K140" s="132">
        <v>207000</v>
      </c>
      <c r="L140" s="132">
        <v>207000</v>
      </c>
      <c r="M140" s="132">
        <v>199000</v>
      </c>
      <c r="N140" s="132">
        <v>199000</v>
      </c>
      <c r="O140" s="132">
        <v>199000</v>
      </c>
      <c r="P140" s="132">
        <v>385000</v>
      </c>
      <c r="Q140" s="127">
        <v>385000</v>
      </c>
    </row>
    <row r="141" spans="1:17" ht="13.5" thickBot="1" x14ac:dyDescent="0.25">
      <c r="A141" s="33">
        <v>500126</v>
      </c>
      <c r="B141" s="133" t="s">
        <v>1365</v>
      </c>
      <c r="C141" s="147">
        <v>500126</v>
      </c>
      <c r="D141" s="142"/>
      <c r="E141" s="143">
        <v>1735000</v>
      </c>
      <c r="F141" s="130">
        <v>1735000</v>
      </c>
      <c r="G141" s="130">
        <v>1130000</v>
      </c>
      <c r="H141" s="130">
        <v>1130000</v>
      </c>
      <c r="I141" s="130">
        <v>1130000</v>
      </c>
      <c r="J141" s="130">
        <v>2044000</v>
      </c>
      <c r="K141" s="130">
        <v>2044000</v>
      </c>
      <c r="L141" s="130">
        <v>2044000</v>
      </c>
      <c r="M141" s="130">
        <v>2871000</v>
      </c>
      <c r="N141" s="130">
        <v>2871000</v>
      </c>
      <c r="O141" s="130">
        <v>2871000</v>
      </c>
      <c r="P141" s="130">
        <v>9310000</v>
      </c>
      <c r="Q141" s="127">
        <v>9310000</v>
      </c>
    </row>
    <row r="142" spans="1:17" ht="13.5" thickBot="1" x14ac:dyDescent="0.25">
      <c r="A142" s="33">
        <v>186640</v>
      </c>
      <c r="B142" s="135" t="s">
        <v>84</v>
      </c>
      <c r="C142" s="147" t="s">
        <v>1199</v>
      </c>
      <c r="D142" s="134" t="s">
        <v>2078</v>
      </c>
      <c r="E142" s="144">
        <v>110000</v>
      </c>
      <c r="F142" s="132">
        <v>110000</v>
      </c>
      <c r="G142" s="132">
        <v>11000</v>
      </c>
      <c r="H142" s="132">
        <v>11000</v>
      </c>
      <c r="I142" s="132">
        <v>11000</v>
      </c>
      <c r="J142" s="132">
        <v>425000</v>
      </c>
      <c r="K142" s="132">
        <v>425000</v>
      </c>
      <c r="L142" s="132">
        <v>425000</v>
      </c>
      <c r="M142" s="132">
        <v>1490000</v>
      </c>
      <c r="N142" s="132">
        <v>1490000</v>
      </c>
      <c r="O142" s="132">
        <v>1490000</v>
      </c>
      <c r="P142" s="132">
        <v>5985000</v>
      </c>
      <c r="Q142" s="127">
        <v>5985000</v>
      </c>
    </row>
    <row r="143" spans="1:17" ht="13.5" thickBot="1" x14ac:dyDescent="0.25">
      <c r="A143" s="33">
        <v>186645</v>
      </c>
      <c r="B143" s="135" t="s">
        <v>85</v>
      </c>
      <c r="C143" s="147" t="s">
        <v>1198</v>
      </c>
      <c r="D143" s="134" t="s">
        <v>2078</v>
      </c>
      <c r="E143" s="143">
        <v>1450000</v>
      </c>
      <c r="F143" s="130">
        <v>1450000</v>
      </c>
      <c r="G143" s="130">
        <v>1109000</v>
      </c>
      <c r="H143" s="130">
        <v>1109000</v>
      </c>
      <c r="I143" s="130">
        <v>1109000</v>
      </c>
      <c r="J143" s="130">
        <v>1223000</v>
      </c>
      <c r="K143" s="130">
        <v>1223000</v>
      </c>
      <c r="L143" s="130">
        <v>1223000</v>
      </c>
      <c r="M143" s="130">
        <v>1293000</v>
      </c>
      <c r="N143" s="130">
        <v>1293000</v>
      </c>
      <c r="O143" s="130">
        <v>1293000</v>
      </c>
      <c r="P143" s="130">
        <v>1014000</v>
      </c>
      <c r="Q143" s="127">
        <v>1014000</v>
      </c>
    </row>
    <row r="144" spans="1:17" ht="13.5" thickBot="1" x14ac:dyDescent="0.25">
      <c r="A144" s="33">
        <v>186647</v>
      </c>
      <c r="B144" s="135" t="s">
        <v>86</v>
      </c>
      <c r="C144" s="147" t="s">
        <v>1197</v>
      </c>
      <c r="D144" s="134" t="s">
        <v>2078</v>
      </c>
      <c r="E144" s="144">
        <v>175000</v>
      </c>
      <c r="F144" s="132">
        <v>175000</v>
      </c>
      <c r="G144" s="132">
        <v>10000</v>
      </c>
      <c r="H144" s="132">
        <v>10000</v>
      </c>
      <c r="I144" s="132">
        <v>10000</v>
      </c>
      <c r="J144" s="132">
        <v>396000</v>
      </c>
      <c r="K144" s="132">
        <v>396000</v>
      </c>
      <c r="L144" s="132">
        <v>396000</v>
      </c>
      <c r="M144" s="132">
        <v>88000</v>
      </c>
      <c r="N144" s="132">
        <v>88000</v>
      </c>
      <c r="O144" s="132">
        <v>88000</v>
      </c>
      <c r="P144" s="132">
        <v>2311000</v>
      </c>
      <c r="Q144" s="127">
        <v>2311000</v>
      </c>
    </row>
    <row r="145" spans="1:17" ht="13.5" thickBot="1" x14ac:dyDescent="0.25">
      <c r="A145" s="33">
        <v>500127</v>
      </c>
      <c r="B145" s="133" t="s">
        <v>1366</v>
      </c>
      <c r="C145" s="147">
        <v>500127</v>
      </c>
      <c r="D145" s="142"/>
      <c r="E145" s="143">
        <v>41671683.57</v>
      </c>
      <c r="F145" s="130">
        <v>34923087.990000002</v>
      </c>
      <c r="G145" s="130">
        <v>34398827.380000003</v>
      </c>
      <c r="H145" s="130">
        <v>34072620.18</v>
      </c>
      <c r="I145" s="130">
        <v>38394921.369999997</v>
      </c>
      <c r="J145" s="130">
        <v>43109228.990000002</v>
      </c>
      <c r="K145" s="130">
        <v>47176514.740000002</v>
      </c>
      <c r="L145" s="130">
        <v>49070345.560000002</v>
      </c>
      <c r="M145" s="130">
        <v>53046581.82</v>
      </c>
      <c r="N145" s="130">
        <v>54228978.579999998</v>
      </c>
      <c r="O145" s="130">
        <v>56000642.229999997</v>
      </c>
      <c r="P145" s="130">
        <v>44126236.170000002</v>
      </c>
      <c r="Q145" s="127">
        <v>44126236.170000002</v>
      </c>
    </row>
    <row r="146" spans="1:17" ht="13.5" thickBot="1" x14ac:dyDescent="0.25">
      <c r="A146" s="33">
        <v>500131</v>
      </c>
      <c r="B146" s="135" t="s">
        <v>1367</v>
      </c>
      <c r="C146" s="147">
        <v>500131</v>
      </c>
      <c r="D146" s="142"/>
      <c r="E146" s="144">
        <v>30326860.489999998</v>
      </c>
      <c r="F146" s="132">
        <v>22847936.27</v>
      </c>
      <c r="G146" s="132">
        <v>21988903.469999999</v>
      </c>
      <c r="H146" s="132">
        <v>21064161.960000001</v>
      </c>
      <c r="I146" s="132">
        <v>24687776.559999999</v>
      </c>
      <c r="J146" s="132">
        <v>29697279.920000002</v>
      </c>
      <c r="K146" s="132">
        <v>32806097</v>
      </c>
      <c r="L146" s="132">
        <v>34104435.799999997</v>
      </c>
      <c r="M146" s="132">
        <v>38556059.810000002</v>
      </c>
      <c r="N146" s="132">
        <v>39469379.200000003</v>
      </c>
      <c r="O146" s="132">
        <v>40823638.609999999</v>
      </c>
      <c r="P146" s="132">
        <v>29865122.75</v>
      </c>
      <c r="Q146" s="127">
        <v>29865122.75</v>
      </c>
    </row>
    <row r="147" spans="1:17" ht="13.5" thickBot="1" x14ac:dyDescent="0.25">
      <c r="A147" s="33">
        <v>164012</v>
      </c>
      <c r="B147" s="136" t="s">
        <v>87</v>
      </c>
      <c r="C147" s="147" t="s">
        <v>1196</v>
      </c>
      <c r="D147" s="134" t="s">
        <v>2078</v>
      </c>
      <c r="E147" s="143">
        <v>32925681.73</v>
      </c>
      <c r="F147" s="130">
        <v>30730987.559999999</v>
      </c>
      <c r="G147" s="130">
        <v>31277339.989999998</v>
      </c>
      <c r="H147" s="130">
        <v>31137464.98</v>
      </c>
      <c r="I147" s="130">
        <v>31368268.670000002</v>
      </c>
      <c r="J147" s="130">
        <v>32714451.370000001</v>
      </c>
      <c r="K147" s="130">
        <v>33471960.100000001</v>
      </c>
      <c r="L147" s="130">
        <v>33840860.899999999</v>
      </c>
      <c r="M147" s="130">
        <v>34986384.670000002</v>
      </c>
      <c r="N147" s="130">
        <v>34079228.93</v>
      </c>
      <c r="O147" s="130">
        <v>36615015.299999997</v>
      </c>
      <c r="P147" s="130">
        <v>32350226.859999999</v>
      </c>
      <c r="Q147" s="127">
        <v>32350226.859999999</v>
      </c>
    </row>
    <row r="148" spans="1:17" ht="13.5" thickBot="1" x14ac:dyDescent="0.25">
      <c r="A148" s="33">
        <v>164013</v>
      </c>
      <c r="B148" s="136" t="s">
        <v>2091</v>
      </c>
      <c r="C148" s="147" t="s">
        <v>2092</v>
      </c>
      <c r="D148" s="134" t="s">
        <v>2078</v>
      </c>
      <c r="E148" s="144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171453.46</v>
      </c>
      <c r="N148" s="132">
        <v>171453.46</v>
      </c>
      <c r="O148" s="132">
        <v>171453.46</v>
      </c>
      <c r="P148" s="132">
        <v>171453.46</v>
      </c>
      <c r="Q148" s="127">
        <v>171453.46</v>
      </c>
    </row>
    <row r="149" spans="1:17" ht="13.5" thickBot="1" x14ac:dyDescent="0.25">
      <c r="A149" s="33">
        <v>164016</v>
      </c>
      <c r="B149" s="136" t="s">
        <v>88</v>
      </c>
      <c r="C149" s="147" t="s">
        <v>1195</v>
      </c>
      <c r="D149" s="134" t="s">
        <v>2078</v>
      </c>
      <c r="E149" s="143">
        <v>1995787.95</v>
      </c>
      <c r="F149" s="130">
        <v>1995787.95</v>
      </c>
      <c r="G149" s="130">
        <v>1887510.38</v>
      </c>
      <c r="H149" s="130">
        <v>1238494.69</v>
      </c>
      <c r="I149" s="130">
        <v>1238494.69</v>
      </c>
      <c r="J149" s="130">
        <v>1238494.69</v>
      </c>
      <c r="K149" s="130">
        <v>1591661.22</v>
      </c>
      <c r="L149" s="130">
        <v>1948423.21</v>
      </c>
      <c r="M149" s="130">
        <v>2325972.71</v>
      </c>
      <c r="N149" s="130">
        <v>2304092.04</v>
      </c>
      <c r="O149" s="130">
        <v>2332132.61</v>
      </c>
      <c r="P149" s="130">
        <v>2068807.75</v>
      </c>
      <c r="Q149" s="127">
        <v>2068807.75</v>
      </c>
    </row>
    <row r="150" spans="1:17" ht="13.5" thickBot="1" x14ac:dyDescent="0.25">
      <c r="A150" s="33">
        <v>164017</v>
      </c>
      <c r="B150" s="136" t="s">
        <v>1368</v>
      </c>
      <c r="C150" s="147" t="s">
        <v>1369</v>
      </c>
      <c r="D150" s="134" t="s">
        <v>2078</v>
      </c>
      <c r="E150" s="144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2">
        <v>0</v>
      </c>
      <c r="Q150" s="127">
        <v>0</v>
      </c>
    </row>
    <row r="151" spans="1:17" ht="13.5" thickBot="1" x14ac:dyDescent="0.25">
      <c r="A151" s="33">
        <v>164021</v>
      </c>
      <c r="B151" s="136" t="s">
        <v>89</v>
      </c>
      <c r="C151" s="147" t="s">
        <v>1194</v>
      </c>
      <c r="D151" s="134" t="s">
        <v>2078</v>
      </c>
      <c r="E151" s="143">
        <v>1327975.71</v>
      </c>
      <c r="F151" s="130">
        <v>1293452.1499999999</v>
      </c>
      <c r="G151" s="130">
        <v>1262018.67</v>
      </c>
      <c r="H151" s="130">
        <v>1228304.24</v>
      </c>
      <c r="I151" s="130">
        <v>1201996.3700000001</v>
      </c>
      <c r="J151" s="130">
        <v>1265220.93</v>
      </c>
      <c r="K151" s="130">
        <v>1367956.71</v>
      </c>
      <c r="L151" s="130">
        <v>1416633.51</v>
      </c>
      <c r="M151" s="130">
        <v>1413192.02</v>
      </c>
      <c r="N151" s="130">
        <v>1395154.22</v>
      </c>
      <c r="O151" s="130">
        <v>1363167.35</v>
      </c>
      <c r="P151" s="130">
        <v>1336656.18</v>
      </c>
      <c r="Q151" s="127">
        <v>1336656.18</v>
      </c>
    </row>
    <row r="152" spans="1:17" ht="13.5" thickBot="1" x14ac:dyDescent="0.25">
      <c r="A152" s="33">
        <v>164022</v>
      </c>
      <c r="B152" s="136" t="s">
        <v>90</v>
      </c>
      <c r="C152" s="147" t="s">
        <v>1193</v>
      </c>
      <c r="D152" s="134" t="s">
        <v>2078</v>
      </c>
      <c r="E152" s="144">
        <v>0</v>
      </c>
      <c r="F152" s="132">
        <v>0</v>
      </c>
      <c r="G152" s="132">
        <v>0</v>
      </c>
      <c r="H152" s="132">
        <v>0</v>
      </c>
      <c r="I152" s="132">
        <v>0</v>
      </c>
      <c r="J152" s="132">
        <v>0</v>
      </c>
      <c r="K152" s="132">
        <v>0</v>
      </c>
      <c r="L152" s="132">
        <v>0</v>
      </c>
      <c r="M152" s="132">
        <v>0</v>
      </c>
      <c r="N152" s="132">
        <v>0</v>
      </c>
      <c r="O152" s="132">
        <v>0</v>
      </c>
      <c r="P152" s="132">
        <v>0</v>
      </c>
      <c r="Q152" s="127">
        <v>0</v>
      </c>
    </row>
    <row r="153" spans="1:17" ht="13.5" thickBot="1" x14ac:dyDescent="0.25">
      <c r="A153" s="33">
        <v>164023</v>
      </c>
      <c r="B153" s="136" t="s">
        <v>91</v>
      </c>
      <c r="C153" s="147" t="s">
        <v>1192</v>
      </c>
      <c r="D153" s="134" t="s">
        <v>2078</v>
      </c>
      <c r="E153" s="143">
        <v>2182081.44</v>
      </c>
      <c r="F153" s="130">
        <v>1567839.05</v>
      </c>
      <c r="G153" s="130">
        <v>1492964.77</v>
      </c>
      <c r="H153" s="130">
        <v>1390828.39</v>
      </c>
      <c r="I153" s="130">
        <v>1563458.31</v>
      </c>
      <c r="J153" s="130">
        <v>1647939.96</v>
      </c>
      <c r="K153" s="130">
        <v>1568225.6</v>
      </c>
      <c r="L153" s="130">
        <v>1523114.62</v>
      </c>
      <c r="M153" s="130">
        <v>1479261.86</v>
      </c>
      <c r="N153" s="130">
        <v>1519450.55</v>
      </c>
      <c r="O153" s="130">
        <v>1829269.91</v>
      </c>
      <c r="P153" s="130">
        <v>2363939.4300000002</v>
      </c>
      <c r="Q153" s="127">
        <v>2363939.4300000002</v>
      </c>
    </row>
    <row r="154" spans="1:17" ht="13.5" thickBot="1" x14ac:dyDescent="0.25">
      <c r="A154" s="33">
        <v>164032</v>
      </c>
      <c r="B154" s="136" t="s">
        <v>92</v>
      </c>
      <c r="C154" s="147" t="s">
        <v>1191</v>
      </c>
      <c r="D154" s="134" t="s">
        <v>2078</v>
      </c>
      <c r="E154" s="144">
        <v>-8104666.3399999999</v>
      </c>
      <c r="F154" s="132">
        <v>-12740130.439999999</v>
      </c>
      <c r="G154" s="132">
        <v>-13930930.34</v>
      </c>
      <c r="H154" s="132">
        <v>-13930930.34</v>
      </c>
      <c r="I154" s="132">
        <v>-10684441.48</v>
      </c>
      <c r="J154" s="132">
        <v>-7168827.0300000003</v>
      </c>
      <c r="K154" s="132">
        <v>-5193706.63</v>
      </c>
      <c r="L154" s="132">
        <v>-4624596.4400000004</v>
      </c>
      <c r="M154" s="132">
        <v>-1820204.91</v>
      </c>
      <c r="N154" s="132">
        <v>0</v>
      </c>
      <c r="O154" s="132">
        <v>-1487400.02</v>
      </c>
      <c r="P154" s="132">
        <v>-8425960.9299999997</v>
      </c>
      <c r="Q154" s="127">
        <v>-8425960.9299999997</v>
      </c>
    </row>
    <row r="155" spans="1:17" ht="13.5" thickBot="1" x14ac:dyDescent="0.25">
      <c r="A155" s="33">
        <v>500132</v>
      </c>
      <c r="B155" s="135" t="s">
        <v>1370</v>
      </c>
      <c r="C155" s="147">
        <v>500132</v>
      </c>
      <c r="D155" s="142"/>
      <c r="E155" s="143">
        <v>11344823.08</v>
      </c>
      <c r="F155" s="130">
        <v>12075151.720000001</v>
      </c>
      <c r="G155" s="130">
        <v>12409923.91</v>
      </c>
      <c r="H155" s="130">
        <v>13008458.220000001</v>
      </c>
      <c r="I155" s="130">
        <v>13707144.810000001</v>
      </c>
      <c r="J155" s="130">
        <v>13411949.07</v>
      </c>
      <c r="K155" s="130">
        <v>14370417.74</v>
      </c>
      <c r="L155" s="130">
        <v>14965909.76</v>
      </c>
      <c r="M155" s="130">
        <v>14490522.01</v>
      </c>
      <c r="N155" s="130">
        <v>14759599.380000001</v>
      </c>
      <c r="O155" s="130">
        <v>15177003.619999999</v>
      </c>
      <c r="P155" s="130">
        <v>14261113.42</v>
      </c>
      <c r="Q155" s="127">
        <v>14261113.42</v>
      </c>
    </row>
    <row r="156" spans="1:17" ht="13.5" thickBot="1" x14ac:dyDescent="0.25">
      <c r="A156" s="33">
        <v>154001</v>
      </c>
      <c r="B156" s="136" t="s">
        <v>93</v>
      </c>
      <c r="C156" s="147" t="s">
        <v>1190</v>
      </c>
      <c r="D156" s="134" t="s">
        <v>2078</v>
      </c>
      <c r="E156" s="144">
        <v>9964717.1300000008</v>
      </c>
      <c r="F156" s="132">
        <v>10640677.83</v>
      </c>
      <c r="G156" s="132">
        <v>11128549.109999999</v>
      </c>
      <c r="H156" s="132">
        <v>11702602.74</v>
      </c>
      <c r="I156" s="132">
        <v>12233431.23</v>
      </c>
      <c r="J156" s="132">
        <v>12096996.6</v>
      </c>
      <c r="K156" s="132">
        <v>12934593.52</v>
      </c>
      <c r="L156" s="132">
        <v>13448191.5</v>
      </c>
      <c r="M156" s="132">
        <v>13173455.83</v>
      </c>
      <c r="N156" s="132">
        <v>13310592.26</v>
      </c>
      <c r="O156" s="132">
        <v>13379130.949999999</v>
      </c>
      <c r="P156" s="132">
        <v>13071435.18</v>
      </c>
      <c r="Q156" s="127">
        <v>13071435.18</v>
      </c>
    </row>
    <row r="157" spans="1:17" ht="13.5" thickBot="1" x14ac:dyDescent="0.25">
      <c r="A157" s="33">
        <v>154003</v>
      </c>
      <c r="B157" s="136" t="s">
        <v>94</v>
      </c>
      <c r="C157" s="147" t="s">
        <v>1189</v>
      </c>
      <c r="D157" s="134" t="s">
        <v>2078</v>
      </c>
      <c r="E157" s="143">
        <v>892995.01</v>
      </c>
      <c r="F157" s="130">
        <v>938356.52</v>
      </c>
      <c r="G157" s="130">
        <v>891205.8</v>
      </c>
      <c r="H157" s="130">
        <v>828038.07</v>
      </c>
      <c r="I157" s="130">
        <v>852025.74</v>
      </c>
      <c r="J157" s="130">
        <v>832104.05</v>
      </c>
      <c r="K157" s="130">
        <v>882448.7</v>
      </c>
      <c r="L157" s="130">
        <v>928521.28</v>
      </c>
      <c r="M157" s="130">
        <v>882496.7</v>
      </c>
      <c r="N157" s="130">
        <v>952175.18</v>
      </c>
      <c r="O157" s="130">
        <v>923154.52</v>
      </c>
      <c r="P157" s="130">
        <v>879462.59</v>
      </c>
      <c r="Q157" s="127">
        <v>879462.59</v>
      </c>
    </row>
    <row r="158" spans="1:17" ht="13.5" thickBot="1" x14ac:dyDescent="0.25">
      <c r="A158" s="33">
        <v>154005</v>
      </c>
      <c r="B158" s="136" t="s">
        <v>95</v>
      </c>
      <c r="C158" s="147" t="s">
        <v>1188</v>
      </c>
      <c r="D158" s="134" t="s">
        <v>2078</v>
      </c>
      <c r="E158" s="144">
        <v>0</v>
      </c>
      <c r="F158" s="132">
        <v>0</v>
      </c>
      <c r="G158" s="132">
        <v>0</v>
      </c>
      <c r="H158" s="132">
        <v>0</v>
      </c>
      <c r="I158" s="132">
        <v>0</v>
      </c>
      <c r="J158" s="132">
        <v>0</v>
      </c>
      <c r="K158" s="132">
        <v>0</v>
      </c>
      <c r="L158" s="132">
        <v>0</v>
      </c>
      <c r="M158" s="132">
        <v>0</v>
      </c>
      <c r="N158" s="132">
        <v>0</v>
      </c>
      <c r="O158" s="132">
        <v>0</v>
      </c>
      <c r="P158" s="132">
        <v>0</v>
      </c>
      <c r="Q158" s="127">
        <v>0</v>
      </c>
    </row>
    <row r="159" spans="1:17" ht="13.5" thickBot="1" x14ac:dyDescent="0.25">
      <c r="A159" s="33">
        <v>154007</v>
      </c>
      <c r="B159" s="136" t="s">
        <v>96</v>
      </c>
      <c r="C159" s="147" t="s">
        <v>1187</v>
      </c>
      <c r="D159" s="134" t="s">
        <v>2078</v>
      </c>
      <c r="E159" s="143">
        <v>0</v>
      </c>
      <c r="F159" s="130">
        <v>0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0</v>
      </c>
      <c r="M159" s="130">
        <v>0</v>
      </c>
      <c r="N159" s="130">
        <v>0</v>
      </c>
      <c r="O159" s="130">
        <v>0</v>
      </c>
      <c r="P159" s="130">
        <v>0</v>
      </c>
      <c r="Q159" s="127">
        <v>0</v>
      </c>
    </row>
    <row r="160" spans="1:17" ht="13.5" thickBot="1" x14ac:dyDescent="0.25">
      <c r="A160" s="33">
        <v>154010</v>
      </c>
      <c r="B160" s="136" t="s">
        <v>97</v>
      </c>
      <c r="C160" s="147" t="s">
        <v>1186</v>
      </c>
      <c r="D160" s="134" t="s">
        <v>2078</v>
      </c>
      <c r="E160" s="144">
        <v>255836.48</v>
      </c>
      <c r="F160" s="132">
        <v>293867.19</v>
      </c>
      <c r="G160" s="132">
        <v>199390.89</v>
      </c>
      <c r="H160" s="132">
        <v>291802.07</v>
      </c>
      <c r="I160" s="132">
        <v>309800.92</v>
      </c>
      <c r="J160" s="132">
        <v>186092.99</v>
      </c>
      <c r="K160" s="132">
        <v>268813.69</v>
      </c>
      <c r="L160" s="132">
        <v>311354.88</v>
      </c>
      <c r="M160" s="132">
        <v>206532.64</v>
      </c>
      <c r="N160" s="132">
        <v>282661.69</v>
      </c>
      <c r="O160" s="132">
        <v>322938.03999999998</v>
      </c>
      <c r="P160" s="132">
        <v>184970.67</v>
      </c>
      <c r="Q160" s="127">
        <v>184970.67</v>
      </c>
    </row>
    <row r="161" spans="1:17" ht="13.5" thickBot="1" x14ac:dyDescent="0.25">
      <c r="A161" s="33">
        <v>154038</v>
      </c>
      <c r="B161" s="136" t="s">
        <v>2093</v>
      </c>
      <c r="C161" s="147" t="s">
        <v>2094</v>
      </c>
      <c r="D161" s="134" t="s">
        <v>2078</v>
      </c>
      <c r="E161" s="143">
        <v>0</v>
      </c>
      <c r="F161" s="130">
        <v>0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0</v>
      </c>
      <c r="M161" s="130">
        <v>-49326.98</v>
      </c>
      <c r="N161" s="130">
        <v>-49326.98</v>
      </c>
      <c r="O161" s="130">
        <v>0</v>
      </c>
      <c r="P161" s="130">
        <v>-182601.87</v>
      </c>
      <c r="Q161" s="127">
        <v>-182601.87</v>
      </c>
    </row>
    <row r="162" spans="1:17" ht="13.5" thickBot="1" x14ac:dyDescent="0.25">
      <c r="A162" s="33">
        <v>154039</v>
      </c>
      <c r="B162" s="136" t="s">
        <v>2095</v>
      </c>
      <c r="C162" s="147" t="s">
        <v>1185</v>
      </c>
      <c r="D162" s="134" t="s">
        <v>2078</v>
      </c>
      <c r="E162" s="144">
        <v>-18671.599999999999</v>
      </c>
      <c r="F162" s="132">
        <v>-18671.599999999999</v>
      </c>
      <c r="G162" s="132">
        <v>-53036.1</v>
      </c>
      <c r="H162" s="132">
        <v>-53036.1</v>
      </c>
      <c r="I162" s="132">
        <v>-18671.599999999999</v>
      </c>
      <c r="J162" s="132">
        <v>-23558.87</v>
      </c>
      <c r="K162" s="132">
        <v>-23558.87</v>
      </c>
      <c r="L162" s="132">
        <v>-18671.599999999999</v>
      </c>
      <c r="M162" s="132">
        <v>-18671.599999999999</v>
      </c>
      <c r="N162" s="132">
        <v>-18671.599999999999</v>
      </c>
      <c r="O162" s="132">
        <v>-18671.599999999999</v>
      </c>
      <c r="P162" s="132">
        <v>-18671.599999999999</v>
      </c>
      <c r="Q162" s="127">
        <v>-18671.599999999999</v>
      </c>
    </row>
    <row r="163" spans="1:17" ht="13.5" thickBot="1" x14ac:dyDescent="0.25">
      <c r="A163" s="33">
        <v>154040</v>
      </c>
      <c r="B163" s="136" t="s">
        <v>98</v>
      </c>
      <c r="C163" s="147" t="s">
        <v>1184</v>
      </c>
      <c r="D163" s="134" t="s">
        <v>2078</v>
      </c>
      <c r="E163" s="143">
        <v>192101.24</v>
      </c>
      <c r="F163" s="130">
        <v>158798.04</v>
      </c>
      <c r="G163" s="130">
        <v>131538.35999999999</v>
      </c>
      <c r="H163" s="130">
        <v>112407.64</v>
      </c>
      <c r="I163" s="130">
        <v>207932.68</v>
      </c>
      <c r="J163" s="130">
        <v>196228.68</v>
      </c>
      <c r="K163" s="130">
        <v>185854.68</v>
      </c>
      <c r="L163" s="130">
        <v>173022.84</v>
      </c>
      <c r="M163" s="130">
        <v>161489.07999999999</v>
      </c>
      <c r="N163" s="130">
        <v>144784.28</v>
      </c>
      <c r="O163" s="130">
        <v>444589.37</v>
      </c>
      <c r="P163" s="130">
        <v>194666.09</v>
      </c>
      <c r="Q163" s="127">
        <v>194666.09</v>
      </c>
    </row>
    <row r="164" spans="1:17" ht="13.5" thickBot="1" x14ac:dyDescent="0.25">
      <c r="A164" s="33">
        <v>154050</v>
      </c>
      <c r="B164" s="136" t="s">
        <v>99</v>
      </c>
      <c r="C164" s="147" t="s">
        <v>1183</v>
      </c>
      <c r="D164" s="134" t="s">
        <v>2078</v>
      </c>
      <c r="E164" s="144">
        <v>27953.37</v>
      </c>
      <c r="F164" s="132">
        <v>27953.37</v>
      </c>
      <c r="G164" s="132">
        <v>27953.37</v>
      </c>
      <c r="H164" s="132">
        <v>27953.37</v>
      </c>
      <c r="I164" s="132">
        <v>27953.37</v>
      </c>
      <c r="J164" s="132">
        <v>27953.37</v>
      </c>
      <c r="K164" s="132">
        <v>27953.37</v>
      </c>
      <c r="L164" s="132">
        <v>27953.37</v>
      </c>
      <c r="M164" s="132">
        <v>27953.37</v>
      </c>
      <c r="N164" s="132">
        <v>27953.37</v>
      </c>
      <c r="O164" s="132">
        <v>27953.37</v>
      </c>
      <c r="P164" s="132">
        <v>31312.87</v>
      </c>
      <c r="Q164" s="127">
        <v>31312.87</v>
      </c>
    </row>
    <row r="165" spans="1:17" ht="13.5" thickBot="1" x14ac:dyDescent="0.25">
      <c r="A165" s="33">
        <v>154071</v>
      </c>
      <c r="B165" s="136" t="s">
        <v>100</v>
      </c>
      <c r="C165" s="147" t="s">
        <v>1182</v>
      </c>
      <c r="D165" s="134" t="s">
        <v>2078</v>
      </c>
      <c r="E165" s="143">
        <v>1328.45</v>
      </c>
      <c r="F165" s="130">
        <v>3156.42</v>
      </c>
      <c r="G165" s="130">
        <v>16168.48</v>
      </c>
      <c r="H165" s="130">
        <v>19127.34</v>
      </c>
      <c r="I165" s="130">
        <v>27389.63</v>
      </c>
      <c r="J165" s="130">
        <v>23739.41</v>
      </c>
      <c r="K165" s="130">
        <v>27526.86</v>
      </c>
      <c r="L165" s="130">
        <v>28201.27</v>
      </c>
      <c r="M165" s="130">
        <v>30017.17</v>
      </c>
      <c r="N165" s="130">
        <v>26661.26</v>
      </c>
      <c r="O165" s="130">
        <v>18609.43</v>
      </c>
      <c r="P165" s="130">
        <v>20397.240000000002</v>
      </c>
      <c r="Q165" s="127">
        <v>20397.240000000002</v>
      </c>
    </row>
    <row r="166" spans="1:17" ht="13.5" thickBot="1" x14ac:dyDescent="0.25">
      <c r="A166" s="33">
        <v>154073</v>
      </c>
      <c r="B166" s="136" t="s">
        <v>101</v>
      </c>
      <c r="C166" s="147" t="s">
        <v>1181</v>
      </c>
      <c r="D166" s="134" t="s">
        <v>2078</v>
      </c>
      <c r="E166" s="144">
        <v>28563</v>
      </c>
      <c r="F166" s="132">
        <v>31013.95</v>
      </c>
      <c r="G166" s="132">
        <v>68154</v>
      </c>
      <c r="H166" s="132">
        <v>79563.09</v>
      </c>
      <c r="I166" s="132">
        <v>67282.84</v>
      </c>
      <c r="J166" s="132">
        <v>72392.84</v>
      </c>
      <c r="K166" s="132">
        <v>66785.789999999994</v>
      </c>
      <c r="L166" s="132">
        <v>67336.22</v>
      </c>
      <c r="M166" s="132">
        <v>76575.8</v>
      </c>
      <c r="N166" s="132">
        <v>82769.919999999998</v>
      </c>
      <c r="O166" s="132">
        <v>79299.539999999994</v>
      </c>
      <c r="P166" s="132">
        <v>80142.25</v>
      </c>
      <c r="Q166" s="127">
        <v>80142.25</v>
      </c>
    </row>
    <row r="167" spans="1:17" ht="13.5" thickBot="1" x14ac:dyDescent="0.25">
      <c r="A167" s="33">
        <v>154085</v>
      </c>
      <c r="B167" s="136" t="s">
        <v>102</v>
      </c>
      <c r="C167" s="147" t="s">
        <v>1180</v>
      </c>
      <c r="D167" s="134" t="s">
        <v>2078</v>
      </c>
      <c r="E167" s="143">
        <v>0</v>
      </c>
      <c r="F167" s="130">
        <v>0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0</v>
      </c>
      <c r="M167" s="130">
        <v>0</v>
      </c>
      <c r="N167" s="130">
        <v>0</v>
      </c>
      <c r="O167" s="130">
        <v>0</v>
      </c>
      <c r="P167" s="130">
        <v>0</v>
      </c>
      <c r="Q167" s="127">
        <v>0</v>
      </c>
    </row>
    <row r="168" spans="1:17" ht="13.5" thickBot="1" x14ac:dyDescent="0.25">
      <c r="A168" s="33">
        <v>154666</v>
      </c>
      <c r="B168" s="136" t="s">
        <v>103</v>
      </c>
      <c r="C168" s="147" t="s">
        <v>1179</v>
      </c>
      <c r="D168" s="134" t="s">
        <v>2078</v>
      </c>
      <c r="E168" s="144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2">
        <v>0</v>
      </c>
      <c r="Q168" s="127">
        <v>0</v>
      </c>
    </row>
    <row r="169" spans="1:17" ht="13.5" thickBot="1" x14ac:dyDescent="0.25">
      <c r="A169" s="33">
        <v>163002</v>
      </c>
      <c r="B169" s="136" t="s">
        <v>104</v>
      </c>
      <c r="C169" s="147" t="s">
        <v>1178</v>
      </c>
      <c r="D169" s="134" t="s">
        <v>2078</v>
      </c>
      <c r="E169" s="143">
        <v>0</v>
      </c>
      <c r="F169" s="130">
        <v>0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0</v>
      </c>
      <c r="M169" s="130">
        <v>0</v>
      </c>
      <c r="N169" s="130">
        <v>0</v>
      </c>
      <c r="O169" s="130">
        <v>0</v>
      </c>
      <c r="P169" s="130">
        <v>0</v>
      </c>
      <c r="Q169" s="127">
        <v>0</v>
      </c>
    </row>
    <row r="170" spans="1:17" ht="13.5" thickBot="1" x14ac:dyDescent="0.25">
      <c r="A170" s="33">
        <v>163003</v>
      </c>
      <c r="B170" s="136" t="s">
        <v>105</v>
      </c>
      <c r="C170" s="147" t="s">
        <v>1177</v>
      </c>
      <c r="D170" s="134" t="s">
        <v>2078</v>
      </c>
      <c r="E170" s="144">
        <v>0</v>
      </c>
      <c r="F170" s="132">
        <v>0</v>
      </c>
      <c r="G170" s="132">
        <v>0</v>
      </c>
      <c r="H170" s="132">
        <v>0</v>
      </c>
      <c r="I170" s="132">
        <v>0</v>
      </c>
      <c r="J170" s="132">
        <v>0</v>
      </c>
      <c r="K170" s="132">
        <v>0</v>
      </c>
      <c r="L170" s="132">
        <v>0</v>
      </c>
      <c r="M170" s="132">
        <v>0</v>
      </c>
      <c r="N170" s="132">
        <v>0</v>
      </c>
      <c r="O170" s="132">
        <v>0</v>
      </c>
      <c r="P170" s="132">
        <v>0</v>
      </c>
      <c r="Q170" s="127">
        <v>0</v>
      </c>
    </row>
    <row r="171" spans="1:17" ht="13.5" thickBot="1" x14ac:dyDescent="0.25">
      <c r="A171" s="33">
        <v>500128</v>
      </c>
      <c r="B171" s="133" t="s">
        <v>1372</v>
      </c>
      <c r="C171" s="147">
        <v>500128</v>
      </c>
      <c r="D171" s="142"/>
      <c r="E171" s="143">
        <v>25395948.579999998</v>
      </c>
      <c r="F171" s="130">
        <v>24803531.940000001</v>
      </c>
      <c r="G171" s="130">
        <v>16821399.920000002</v>
      </c>
      <c r="H171" s="130">
        <v>18495472.809999999</v>
      </c>
      <c r="I171" s="130">
        <v>16791063.300000001</v>
      </c>
      <c r="J171" s="130">
        <v>11602665.75</v>
      </c>
      <c r="K171" s="130">
        <v>15505988.119999999</v>
      </c>
      <c r="L171" s="130">
        <v>15129636.119999999</v>
      </c>
      <c r="M171" s="130">
        <v>20320628.68</v>
      </c>
      <c r="N171" s="130">
        <v>23788654.460000001</v>
      </c>
      <c r="O171" s="130">
        <v>30831513.870000001</v>
      </c>
      <c r="P171" s="130">
        <v>25347325.850000001</v>
      </c>
      <c r="Q171" s="127">
        <v>25347325.850000001</v>
      </c>
    </row>
    <row r="172" spans="1:17" ht="13.5" thickBot="1" x14ac:dyDescent="0.25">
      <c r="A172" s="33">
        <v>500133</v>
      </c>
      <c r="B172" s="135" t="s">
        <v>1373</v>
      </c>
      <c r="C172" s="147">
        <v>500133</v>
      </c>
      <c r="D172" s="142"/>
      <c r="E172" s="144">
        <v>22385909.59</v>
      </c>
      <c r="F172" s="132">
        <v>21282284.719999999</v>
      </c>
      <c r="G172" s="132">
        <v>13336163.33</v>
      </c>
      <c r="H172" s="132">
        <v>14816894.4</v>
      </c>
      <c r="I172" s="132">
        <v>12782458.08</v>
      </c>
      <c r="J172" s="132">
        <v>8277055.1699999999</v>
      </c>
      <c r="K172" s="132">
        <v>12233233.98</v>
      </c>
      <c r="L172" s="132">
        <v>12432791.960000001</v>
      </c>
      <c r="M172" s="132">
        <v>17711849.23</v>
      </c>
      <c r="N172" s="132">
        <v>21254007.390000001</v>
      </c>
      <c r="O172" s="132">
        <v>28209925.219999999</v>
      </c>
      <c r="P172" s="132">
        <v>21211764.75</v>
      </c>
      <c r="Q172" s="127">
        <v>21211764.75</v>
      </c>
    </row>
    <row r="173" spans="1:17" ht="13.5" thickBot="1" x14ac:dyDescent="0.25">
      <c r="A173" s="33">
        <v>165008</v>
      </c>
      <c r="B173" s="136" t="s">
        <v>106</v>
      </c>
      <c r="C173" s="147" t="s">
        <v>1176</v>
      </c>
      <c r="D173" s="134" t="s">
        <v>2078</v>
      </c>
      <c r="E173" s="143">
        <v>2194.7399999999998</v>
      </c>
      <c r="F173" s="130">
        <v>165916.69</v>
      </c>
      <c r="G173" s="130">
        <v>78083.360000000001</v>
      </c>
      <c r="H173" s="130">
        <v>13525.58</v>
      </c>
      <c r="I173" s="130">
        <v>6791.69</v>
      </c>
      <c r="J173" s="130">
        <v>15929.07</v>
      </c>
      <c r="K173" s="130">
        <v>26960.29</v>
      </c>
      <c r="L173" s="130">
        <v>60359.18</v>
      </c>
      <c r="M173" s="130">
        <v>26806.68</v>
      </c>
      <c r="N173" s="130">
        <v>72495.839999999997</v>
      </c>
      <c r="O173" s="130">
        <v>102421.54</v>
      </c>
      <c r="P173" s="130">
        <v>403970.85</v>
      </c>
      <c r="Q173" s="127">
        <v>403970.85</v>
      </c>
    </row>
    <row r="174" spans="1:17" ht="13.5" thickBot="1" x14ac:dyDescent="0.25">
      <c r="A174" s="33">
        <v>165009</v>
      </c>
      <c r="B174" s="136" t="s">
        <v>1993</v>
      </c>
      <c r="C174" s="147" t="s">
        <v>1175</v>
      </c>
      <c r="D174" s="134" t="s">
        <v>2078</v>
      </c>
      <c r="E174" s="144">
        <v>0</v>
      </c>
      <c r="F174" s="132">
        <v>0</v>
      </c>
      <c r="G174" s="132">
        <v>0</v>
      </c>
      <c r="H174" s="132">
        <v>0</v>
      </c>
      <c r="I174" s="132">
        <v>0</v>
      </c>
      <c r="J174" s="132">
        <v>0</v>
      </c>
      <c r="K174" s="132">
        <v>0</v>
      </c>
      <c r="L174" s="132">
        <v>0</v>
      </c>
      <c r="M174" s="132">
        <v>0</v>
      </c>
      <c r="N174" s="132">
        <v>0</v>
      </c>
      <c r="O174" s="132">
        <v>0</v>
      </c>
      <c r="P174" s="132">
        <v>0</v>
      </c>
      <c r="Q174" s="127">
        <v>0</v>
      </c>
    </row>
    <row r="175" spans="1:17" ht="13.5" thickBot="1" x14ac:dyDescent="0.25">
      <c r="A175" s="33">
        <v>165010</v>
      </c>
      <c r="B175" s="136" t="s">
        <v>107</v>
      </c>
      <c r="C175" s="147" t="s">
        <v>1174</v>
      </c>
      <c r="D175" s="134" t="s">
        <v>2078</v>
      </c>
      <c r="E175" s="143">
        <v>1475265.26</v>
      </c>
      <c r="F175" s="130">
        <v>677453.46</v>
      </c>
      <c r="G175" s="130">
        <v>5.34</v>
      </c>
      <c r="H175" s="130">
        <v>5.34</v>
      </c>
      <c r="I175" s="130">
        <v>5.34</v>
      </c>
      <c r="J175" s="130">
        <v>0</v>
      </c>
      <c r="K175" s="130">
        <v>0</v>
      </c>
      <c r="L175" s="130">
        <v>0</v>
      </c>
      <c r="M175" s="130">
        <v>0</v>
      </c>
      <c r="N175" s="130">
        <v>0</v>
      </c>
      <c r="O175" s="130">
        <v>0</v>
      </c>
      <c r="P175" s="130">
        <v>0</v>
      </c>
      <c r="Q175" s="127">
        <v>0</v>
      </c>
    </row>
    <row r="176" spans="1:17" ht="13.5" thickBot="1" x14ac:dyDescent="0.25">
      <c r="A176" s="33">
        <v>165011</v>
      </c>
      <c r="B176" s="136" t="s">
        <v>108</v>
      </c>
      <c r="C176" s="147" t="s">
        <v>1173</v>
      </c>
      <c r="D176" s="134" t="s">
        <v>2078</v>
      </c>
      <c r="E176" s="144">
        <v>9260194.2799999993</v>
      </c>
      <c r="F176" s="132">
        <v>7408155.4199999999</v>
      </c>
      <c r="G176" s="132">
        <v>5556116.5599999996</v>
      </c>
      <c r="H176" s="132">
        <v>3704077.7</v>
      </c>
      <c r="I176" s="132">
        <v>1852038.84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14584085.279999999</v>
      </c>
      <c r="P176" s="132">
        <v>11822407.140000001</v>
      </c>
      <c r="Q176" s="127">
        <v>11822407.140000001</v>
      </c>
    </row>
    <row r="177" spans="1:17" ht="13.5" thickBot="1" x14ac:dyDescent="0.25">
      <c r="A177" s="33">
        <v>165012</v>
      </c>
      <c r="B177" s="136" t="s">
        <v>109</v>
      </c>
      <c r="C177" s="147" t="s">
        <v>1172</v>
      </c>
      <c r="D177" s="134" t="s">
        <v>2078</v>
      </c>
      <c r="E177" s="143">
        <v>0</v>
      </c>
      <c r="F177" s="130">
        <v>1032894.29</v>
      </c>
      <c r="G177" s="130">
        <v>929604.86</v>
      </c>
      <c r="H177" s="130">
        <v>826315.43</v>
      </c>
      <c r="I177" s="130">
        <v>723026</v>
      </c>
      <c r="J177" s="130">
        <v>619736.56999999995</v>
      </c>
      <c r="K177" s="130">
        <v>516447.14</v>
      </c>
      <c r="L177" s="130">
        <v>413192.38</v>
      </c>
      <c r="M177" s="130">
        <v>309868.28000000003</v>
      </c>
      <c r="N177" s="130">
        <v>206578.85</v>
      </c>
      <c r="O177" s="130">
        <v>103289.42</v>
      </c>
      <c r="P177" s="130">
        <v>0</v>
      </c>
      <c r="Q177" s="127">
        <v>0</v>
      </c>
    </row>
    <row r="178" spans="1:17" ht="13.5" thickBot="1" x14ac:dyDescent="0.25">
      <c r="A178" s="33">
        <v>165013</v>
      </c>
      <c r="B178" s="136" t="s">
        <v>1374</v>
      </c>
      <c r="C178" s="147" t="s">
        <v>1375</v>
      </c>
      <c r="D178" s="134" t="s">
        <v>2078</v>
      </c>
      <c r="E178" s="144">
        <v>0</v>
      </c>
      <c r="F178" s="132">
        <v>888568.09</v>
      </c>
      <c r="G178" s="132">
        <v>0</v>
      </c>
      <c r="H178" s="132">
        <v>0</v>
      </c>
      <c r="I178" s="132">
        <v>0</v>
      </c>
      <c r="J178" s="132">
        <v>773255.09</v>
      </c>
      <c r="K178" s="132">
        <v>1104690.0900000001</v>
      </c>
      <c r="L178" s="132">
        <v>1670099.09</v>
      </c>
      <c r="M178" s="132">
        <v>10360264.09</v>
      </c>
      <c r="N178" s="132">
        <v>9961172.0899999999</v>
      </c>
      <c r="O178" s="132">
        <v>0</v>
      </c>
      <c r="P178" s="132">
        <v>0</v>
      </c>
      <c r="Q178" s="127">
        <v>0</v>
      </c>
    </row>
    <row r="179" spans="1:17" ht="13.5" thickBot="1" x14ac:dyDescent="0.25">
      <c r="A179" s="33">
        <v>165014</v>
      </c>
      <c r="B179" s="136" t="s">
        <v>1376</v>
      </c>
      <c r="C179" s="147" t="s">
        <v>1377</v>
      </c>
      <c r="D179" s="134" t="s">
        <v>2078</v>
      </c>
      <c r="E179" s="143">
        <v>0</v>
      </c>
      <c r="F179" s="130">
        <v>0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0</v>
      </c>
      <c r="M179" s="130">
        <v>0</v>
      </c>
      <c r="N179" s="130">
        <v>0</v>
      </c>
      <c r="O179" s="130">
        <v>0</v>
      </c>
      <c r="P179" s="130">
        <v>0</v>
      </c>
      <c r="Q179" s="127">
        <v>0</v>
      </c>
    </row>
    <row r="180" spans="1:17" ht="13.5" thickBot="1" x14ac:dyDescent="0.25">
      <c r="A180" s="33">
        <v>165015</v>
      </c>
      <c r="B180" s="136" t="s">
        <v>110</v>
      </c>
      <c r="C180" s="147" t="s">
        <v>1171</v>
      </c>
      <c r="D180" s="134" t="s">
        <v>2078</v>
      </c>
      <c r="E180" s="144">
        <v>203793.96</v>
      </c>
      <c r="F180" s="132">
        <v>180367.14</v>
      </c>
      <c r="G180" s="132">
        <v>280034.07</v>
      </c>
      <c r="H180" s="132">
        <v>353932.08</v>
      </c>
      <c r="I180" s="132">
        <v>318088.59000000003</v>
      </c>
      <c r="J180" s="132">
        <v>282245.09999999998</v>
      </c>
      <c r="K180" s="132">
        <v>269089.11</v>
      </c>
      <c r="L180" s="132">
        <v>233245.62</v>
      </c>
      <c r="M180" s="132">
        <v>208745.88</v>
      </c>
      <c r="N180" s="132">
        <v>199371.14</v>
      </c>
      <c r="O180" s="132">
        <v>216465.53</v>
      </c>
      <c r="P180" s="132">
        <v>166409.74</v>
      </c>
      <c r="Q180" s="127">
        <v>166409.74</v>
      </c>
    </row>
    <row r="181" spans="1:17" ht="13.5" thickBot="1" x14ac:dyDescent="0.25">
      <c r="A181" s="33">
        <v>165018</v>
      </c>
      <c r="B181" s="136" t="s">
        <v>1378</v>
      </c>
      <c r="C181" s="147" t="s">
        <v>1170</v>
      </c>
      <c r="D181" s="134" t="s">
        <v>2078</v>
      </c>
      <c r="E181" s="143">
        <v>3984286.39</v>
      </c>
      <c r="F181" s="130">
        <v>4153517.64</v>
      </c>
      <c r="G181" s="130">
        <v>2089275.48</v>
      </c>
      <c r="H181" s="130">
        <v>3984042.93</v>
      </c>
      <c r="I181" s="130">
        <v>4007447.19</v>
      </c>
      <c r="J181" s="130">
        <v>2000971.48</v>
      </c>
      <c r="K181" s="130">
        <v>3812601.14</v>
      </c>
      <c r="L181" s="130">
        <v>3558637.35</v>
      </c>
      <c r="M181" s="130">
        <v>2083673.37</v>
      </c>
      <c r="N181" s="130">
        <v>3818849.14</v>
      </c>
      <c r="O181" s="130">
        <v>3776955.23</v>
      </c>
      <c r="P181" s="130">
        <v>1766561.8</v>
      </c>
      <c r="Q181" s="127">
        <v>1766561.8</v>
      </c>
    </row>
    <row r="182" spans="1:17" ht="13.5" thickBot="1" x14ac:dyDescent="0.25">
      <c r="A182" s="33">
        <v>165019</v>
      </c>
      <c r="B182" s="136" t="s">
        <v>1379</v>
      </c>
      <c r="C182" s="147" t="s">
        <v>1380</v>
      </c>
      <c r="D182" s="134" t="s">
        <v>2078</v>
      </c>
      <c r="E182" s="144">
        <v>154310.9</v>
      </c>
      <c r="F182" s="132">
        <v>138397.56</v>
      </c>
      <c r="G182" s="132">
        <v>122484.22</v>
      </c>
      <c r="H182" s="132">
        <v>150718.28</v>
      </c>
      <c r="I182" s="132">
        <v>159463.28</v>
      </c>
      <c r="J182" s="132">
        <v>146574.94</v>
      </c>
      <c r="K182" s="132">
        <v>145223.78</v>
      </c>
      <c r="L182" s="132">
        <v>123830.62</v>
      </c>
      <c r="M182" s="132">
        <v>104729.12</v>
      </c>
      <c r="N182" s="132">
        <v>100169.62</v>
      </c>
      <c r="O182" s="132">
        <v>96651.46</v>
      </c>
      <c r="P182" s="132">
        <v>106827.17</v>
      </c>
      <c r="Q182" s="127">
        <v>106827.17</v>
      </c>
    </row>
    <row r="183" spans="1:17" ht="13.5" thickBot="1" x14ac:dyDescent="0.25">
      <c r="A183" s="33">
        <v>165020</v>
      </c>
      <c r="B183" s="136" t="s">
        <v>111</v>
      </c>
      <c r="C183" s="147" t="s">
        <v>1169</v>
      </c>
      <c r="D183" s="134" t="s">
        <v>2078</v>
      </c>
      <c r="E183" s="143">
        <v>0</v>
      </c>
      <c r="F183" s="130">
        <v>0</v>
      </c>
      <c r="G183" s="130">
        <v>0</v>
      </c>
      <c r="H183" s="130">
        <v>0</v>
      </c>
      <c r="I183" s="130">
        <v>0</v>
      </c>
      <c r="J183" s="130">
        <v>0</v>
      </c>
      <c r="K183" s="130">
        <v>0</v>
      </c>
      <c r="L183" s="130">
        <v>0</v>
      </c>
      <c r="M183" s="130">
        <v>0</v>
      </c>
      <c r="N183" s="130">
        <v>0</v>
      </c>
      <c r="O183" s="130">
        <v>0</v>
      </c>
      <c r="P183" s="130">
        <v>0</v>
      </c>
      <c r="Q183" s="127">
        <v>0</v>
      </c>
    </row>
    <row r="184" spans="1:17" ht="13.5" thickBot="1" x14ac:dyDescent="0.25">
      <c r="A184" s="33">
        <v>165021</v>
      </c>
      <c r="B184" s="136" t="s">
        <v>1381</v>
      </c>
      <c r="C184" s="147" t="s">
        <v>1382</v>
      </c>
      <c r="D184" s="134" t="s">
        <v>2078</v>
      </c>
      <c r="E184" s="144">
        <v>80681.5</v>
      </c>
      <c r="F184" s="132">
        <v>69155.570000000007</v>
      </c>
      <c r="G184" s="132">
        <v>57629.64</v>
      </c>
      <c r="H184" s="132">
        <v>46103.71</v>
      </c>
      <c r="I184" s="132">
        <v>34577.78</v>
      </c>
      <c r="J184" s="132">
        <v>23051.85</v>
      </c>
      <c r="K184" s="132">
        <v>11525.92</v>
      </c>
      <c r="L184" s="132">
        <v>0</v>
      </c>
      <c r="M184" s="132">
        <v>137551.66</v>
      </c>
      <c r="N184" s="132">
        <v>125046.97</v>
      </c>
      <c r="O184" s="132">
        <v>112542.28</v>
      </c>
      <c r="P184" s="132">
        <v>100037.59</v>
      </c>
      <c r="Q184" s="127">
        <v>100037.59</v>
      </c>
    </row>
    <row r="185" spans="1:17" ht="13.5" thickBot="1" x14ac:dyDescent="0.25">
      <c r="A185" s="33">
        <v>165031</v>
      </c>
      <c r="B185" s="136" t="s">
        <v>112</v>
      </c>
      <c r="C185" s="147" t="s">
        <v>1168</v>
      </c>
      <c r="D185" s="134" t="s">
        <v>2078</v>
      </c>
      <c r="E185" s="143">
        <v>2714226.43</v>
      </c>
      <c r="F185" s="130">
        <v>2412645.73</v>
      </c>
      <c r="G185" s="130">
        <v>2111065.0299999998</v>
      </c>
      <c r="H185" s="130">
        <v>1809484.33</v>
      </c>
      <c r="I185" s="130">
        <v>1507903.63</v>
      </c>
      <c r="J185" s="130">
        <v>1206322.93</v>
      </c>
      <c r="K185" s="130">
        <v>904742.23</v>
      </c>
      <c r="L185" s="130">
        <v>603161.53</v>
      </c>
      <c r="M185" s="130">
        <v>301580.83</v>
      </c>
      <c r="N185" s="130">
        <v>830595.47</v>
      </c>
      <c r="O185" s="130">
        <v>3536540.75</v>
      </c>
      <c r="P185" s="130">
        <v>3217559.86</v>
      </c>
      <c r="Q185" s="127">
        <v>3217559.86</v>
      </c>
    </row>
    <row r="186" spans="1:17" ht="13.5" thickBot="1" x14ac:dyDescent="0.25">
      <c r="A186" s="33">
        <v>165070</v>
      </c>
      <c r="B186" s="136" t="s">
        <v>113</v>
      </c>
      <c r="C186" s="147" t="s">
        <v>1167</v>
      </c>
      <c r="D186" s="134" t="s">
        <v>2078</v>
      </c>
      <c r="E186" s="144">
        <v>0</v>
      </c>
      <c r="F186" s="132">
        <v>0</v>
      </c>
      <c r="G186" s="132">
        <v>63000</v>
      </c>
      <c r="H186" s="132">
        <v>0</v>
      </c>
      <c r="I186" s="132">
        <v>0</v>
      </c>
      <c r="J186" s="132">
        <v>494894.5</v>
      </c>
      <c r="K186" s="132">
        <v>362412.08</v>
      </c>
      <c r="L186" s="132">
        <v>289929.65999999997</v>
      </c>
      <c r="M186" s="132">
        <v>313447.24</v>
      </c>
      <c r="N186" s="132">
        <v>144964.82</v>
      </c>
      <c r="O186" s="132">
        <v>72482.399999999994</v>
      </c>
      <c r="P186" s="132">
        <v>72000</v>
      </c>
      <c r="Q186" s="127">
        <v>72000</v>
      </c>
    </row>
    <row r="187" spans="1:17" ht="13.5" thickBot="1" x14ac:dyDescent="0.25">
      <c r="A187" s="33">
        <v>165071</v>
      </c>
      <c r="B187" s="136" t="s">
        <v>1383</v>
      </c>
      <c r="C187" s="147" t="s">
        <v>1384</v>
      </c>
      <c r="D187" s="134" t="s">
        <v>2078</v>
      </c>
      <c r="E187" s="143">
        <v>443623.69</v>
      </c>
      <c r="F187" s="130">
        <v>418291.72</v>
      </c>
      <c r="G187" s="130">
        <v>392959.75</v>
      </c>
      <c r="H187" s="130">
        <v>367627.78</v>
      </c>
      <c r="I187" s="130">
        <v>342295.81</v>
      </c>
      <c r="J187" s="130">
        <v>316963.84000000003</v>
      </c>
      <c r="K187" s="130">
        <v>291631.87</v>
      </c>
      <c r="L187" s="130">
        <v>266299.90000000002</v>
      </c>
      <c r="M187" s="130">
        <v>240967.93</v>
      </c>
      <c r="N187" s="130">
        <v>215635.96</v>
      </c>
      <c r="O187" s="130">
        <v>190303.99</v>
      </c>
      <c r="P187" s="130">
        <v>470666.34</v>
      </c>
      <c r="Q187" s="127">
        <v>470666.34</v>
      </c>
    </row>
    <row r="188" spans="1:17" ht="13.5" thickBot="1" x14ac:dyDescent="0.25">
      <c r="A188" s="33">
        <v>165130</v>
      </c>
      <c r="B188" s="136" t="s">
        <v>114</v>
      </c>
      <c r="C188" s="147" t="s">
        <v>1166</v>
      </c>
      <c r="D188" s="134" t="s">
        <v>2078</v>
      </c>
      <c r="E188" s="144">
        <v>937000</v>
      </c>
      <c r="F188" s="132">
        <v>359000</v>
      </c>
      <c r="G188" s="132">
        <v>49000</v>
      </c>
      <c r="H188" s="132">
        <v>0</v>
      </c>
      <c r="I188" s="132">
        <v>327000</v>
      </c>
      <c r="J188" s="132">
        <v>1031000</v>
      </c>
      <c r="K188" s="132">
        <v>1749000</v>
      </c>
      <c r="L188" s="132">
        <v>2465000</v>
      </c>
      <c r="M188" s="132">
        <v>3181000</v>
      </c>
      <c r="N188" s="132">
        <v>3411000</v>
      </c>
      <c r="O188" s="132">
        <v>3021000</v>
      </c>
      <c r="P188" s="132">
        <v>2044000</v>
      </c>
      <c r="Q188" s="127">
        <v>2044000</v>
      </c>
    </row>
    <row r="189" spans="1:17" ht="13.5" thickBot="1" x14ac:dyDescent="0.25">
      <c r="A189" s="33">
        <v>165131</v>
      </c>
      <c r="B189" s="136" t="s">
        <v>115</v>
      </c>
      <c r="C189" s="147" t="s">
        <v>1165</v>
      </c>
      <c r="D189" s="134" t="s">
        <v>2078</v>
      </c>
      <c r="E189" s="143">
        <v>1053004</v>
      </c>
      <c r="F189" s="130">
        <v>1316246</v>
      </c>
      <c r="G189" s="130">
        <v>1402228</v>
      </c>
      <c r="H189" s="130">
        <v>1534600</v>
      </c>
      <c r="I189" s="130">
        <v>1487962</v>
      </c>
      <c r="J189" s="130">
        <v>1146834</v>
      </c>
      <c r="K189" s="130">
        <v>834156</v>
      </c>
      <c r="L189" s="130">
        <v>557146</v>
      </c>
      <c r="M189" s="130">
        <v>222638</v>
      </c>
      <c r="N189" s="130">
        <v>0</v>
      </c>
      <c r="O189" s="130">
        <v>236668</v>
      </c>
      <c r="P189" s="130">
        <v>843683.74</v>
      </c>
      <c r="Q189" s="127">
        <v>843683.74</v>
      </c>
    </row>
    <row r="190" spans="1:17" ht="13.5" thickBot="1" x14ac:dyDescent="0.25">
      <c r="A190" s="33">
        <v>174100</v>
      </c>
      <c r="B190" s="136" t="s">
        <v>2000</v>
      </c>
      <c r="C190" s="147" t="s">
        <v>2001</v>
      </c>
      <c r="D190" s="134" t="s">
        <v>2078</v>
      </c>
      <c r="E190" s="144">
        <v>2077328.44</v>
      </c>
      <c r="F190" s="132">
        <v>2061675.41</v>
      </c>
      <c r="G190" s="132">
        <v>204677.02</v>
      </c>
      <c r="H190" s="132">
        <v>2026461.24</v>
      </c>
      <c r="I190" s="132">
        <v>2015857.93</v>
      </c>
      <c r="J190" s="132">
        <v>219275.8</v>
      </c>
      <c r="K190" s="132">
        <v>2204754.33</v>
      </c>
      <c r="L190" s="132">
        <v>2191890.63</v>
      </c>
      <c r="M190" s="132">
        <v>220576.15</v>
      </c>
      <c r="N190" s="132">
        <v>2168127.4900000002</v>
      </c>
      <c r="O190" s="132">
        <v>2160519.34</v>
      </c>
      <c r="P190" s="132">
        <v>197640.52</v>
      </c>
      <c r="Q190" s="127">
        <v>197640.52</v>
      </c>
    </row>
    <row r="191" spans="1:17" ht="13.5" thickBot="1" x14ac:dyDescent="0.25">
      <c r="A191" s="33">
        <v>500134</v>
      </c>
      <c r="B191" s="135" t="s">
        <v>1385</v>
      </c>
      <c r="C191" s="147">
        <v>500134</v>
      </c>
      <c r="D191" s="142"/>
      <c r="E191" s="143">
        <v>3010038.99</v>
      </c>
      <c r="F191" s="130">
        <v>3521247.22</v>
      </c>
      <c r="G191" s="130">
        <v>3485236.59</v>
      </c>
      <c r="H191" s="130">
        <v>3678578.41</v>
      </c>
      <c r="I191" s="130">
        <v>4008605.22</v>
      </c>
      <c r="J191" s="130">
        <v>3325610.58</v>
      </c>
      <c r="K191" s="130">
        <v>3272754.14</v>
      </c>
      <c r="L191" s="130">
        <v>2696844.16</v>
      </c>
      <c r="M191" s="130">
        <v>2608779.4500000002</v>
      </c>
      <c r="N191" s="130">
        <v>2534647.0699999998</v>
      </c>
      <c r="O191" s="130">
        <v>2621588.65</v>
      </c>
      <c r="P191" s="130">
        <v>4135561.1</v>
      </c>
      <c r="Q191" s="127">
        <v>4135561.1</v>
      </c>
    </row>
    <row r="192" spans="1:17" ht="13.5" thickBot="1" x14ac:dyDescent="0.25">
      <c r="A192" s="33">
        <v>134200</v>
      </c>
      <c r="B192" s="136" t="s">
        <v>2096</v>
      </c>
      <c r="C192" s="147" t="s">
        <v>2097</v>
      </c>
      <c r="D192" s="134" t="s">
        <v>2078</v>
      </c>
      <c r="E192" s="144">
        <v>0</v>
      </c>
      <c r="F192" s="132">
        <v>0</v>
      </c>
      <c r="G192" s="132">
        <v>0</v>
      </c>
      <c r="H192" s="132">
        <v>0</v>
      </c>
      <c r="I192" s="132">
        <v>10000</v>
      </c>
      <c r="J192" s="132">
        <v>10000</v>
      </c>
      <c r="K192" s="132">
        <v>10000</v>
      </c>
      <c r="L192" s="132">
        <v>10000</v>
      </c>
      <c r="M192" s="132">
        <v>10000</v>
      </c>
      <c r="N192" s="132">
        <v>10000</v>
      </c>
      <c r="O192" s="132">
        <v>10000</v>
      </c>
      <c r="P192" s="132">
        <v>0</v>
      </c>
      <c r="Q192" s="127">
        <v>0</v>
      </c>
    </row>
    <row r="193" spans="1:17" ht="13.5" thickBot="1" x14ac:dyDescent="0.25">
      <c r="A193" s="33">
        <v>136100</v>
      </c>
      <c r="B193" s="136" t="s">
        <v>116</v>
      </c>
      <c r="C193" s="147" t="s">
        <v>1164</v>
      </c>
      <c r="D193" s="134" t="s">
        <v>2078</v>
      </c>
      <c r="E193" s="143">
        <v>1270842.94</v>
      </c>
      <c r="F193" s="130">
        <v>1250920.53</v>
      </c>
      <c r="G193" s="130">
        <v>1382724.63</v>
      </c>
      <c r="H193" s="130">
        <v>1309130.26</v>
      </c>
      <c r="I193" s="130">
        <v>1389591.1</v>
      </c>
      <c r="J193" s="130">
        <v>1365003.41</v>
      </c>
      <c r="K193" s="130">
        <v>1271743.98</v>
      </c>
      <c r="L193" s="130">
        <v>1182151.6000000001</v>
      </c>
      <c r="M193" s="130">
        <v>1112060.3700000001</v>
      </c>
      <c r="N193" s="130">
        <v>1166048.46</v>
      </c>
      <c r="O193" s="130">
        <v>1095914.4099999999</v>
      </c>
      <c r="P193" s="130">
        <v>903905.31</v>
      </c>
      <c r="Q193" s="127">
        <v>903905.31</v>
      </c>
    </row>
    <row r="194" spans="1:17" ht="13.5" thickBot="1" x14ac:dyDescent="0.25">
      <c r="A194" s="33">
        <v>136104</v>
      </c>
      <c r="B194" s="136" t="s">
        <v>117</v>
      </c>
      <c r="C194" s="147" t="s">
        <v>1163</v>
      </c>
      <c r="D194" s="134" t="s">
        <v>2078</v>
      </c>
      <c r="E194" s="144">
        <v>1437679.53</v>
      </c>
      <c r="F194" s="132">
        <v>1917672.68</v>
      </c>
      <c r="G194" s="132">
        <v>1825041.41</v>
      </c>
      <c r="H194" s="132">
        <v>2073979.1</v>
      </c>
      <c r="I194" s="132">
        <v>2369287.84</v>
      </c>
      <c r="J194" s="132">
        <v>1784906.76</v>
      </c>
      <c r="K194" s="132">
        <v>1853049.32</v>
      </c>
      <c r="L194" s="132">
        <v>1376799.17</v>
      </c>
      <c r="M194" s="132">
        <v>1364271.46</v>
      </c>
      <c r="N194" s="132">
        <v>1229930.1399999999</v>
      </c>
      <c r="O194" s="132">
        <v>1361954.74</v>
      </c>
      <c r="P194" s="132">
        <v>1148752.68</v>
      </c>
      <c r="Q194" s="127">
        <v>1148752.68</v>
      </c>
    </row>
    <row r="195" spans="1:17" ht="13.5" thickBot="1" x14ac:dyDescent="0.25">
      <c r="A195" s="33">
        <v>136105</v>
      </c>
      <c r="B195" s="136" t="s">
        <v>118</v>
      </c>
      <c r="C195" s="147" t="s">
        <v>1162</v>
      </c>
      <c r="D195" s="134" t="s">
        <v>2078</v>
      </c>
      <c r="E195" s="143">
        <v>301516.52</v>
      </c>
      <c r="F195" s="130">
        <v>352654.01</v>
      </c>
      <c r="G195" s="130">
        <v>277470.55</v>
      </c>
      <c r="H195" s="130">
        <v>295469.05</v>
      </c>
      <c r="I195" s="130">
        <v>239726.28</v>
      </c>
      <c r="J195" s="130">
        <v>165700.41</v>
      </c>
      <c r="K195" s="130">
        <v>137960.84</v>
      </c>
      <c r="L195" s="130">
        <v>127893.39</v>
      </c>
      <c r="M195" s="130">
        <v>122447.62</v>
      </c>
      <c r="N195" s="130">
        <v>128668.47</v>
      </c>
      <c r="O195" s="130">
        <v>153719.5</v>
      </c>
      <c r="P195" s="130">
        <v>220723.92</v>
      </c>
      <c r="Q195" s="127">
        <v>220723.92</v>
      </c>
    </row>
    <row r="196" spans="1:17" ht="13.5" thickBot="1" x14ac:dyDescent="0.25">
      <c r="A196" s="33">
        <v>174008</v>
      </c>
      <c r="B196" s="136" t="s">
        <v>2098</v>
      </c>
      <c r="C196" s="147" t="s">
        <v>2099</v>
      </c>
      <c r="D196" s="134" t="s">
        <v>2078</v>
      </c>
      <c r="E196" s="144">
        <v>0</v>
      </c>
      <c r="F196" s="132">
        <v>0</v>
      </c>
      <c r="G196" s="132">
        <v>0</v>
      </c>
      <c r="H196" s="132">
        <v>0</v>
      </c>
      <c r="I196" s="132">
        <v>0</v>
      </c>
      <c r="J196" s="132">
        <v>0</v>
      </c>
      <c r="K196" s="132">
        <v>0</v>
      </c>
      <c r="L196" s="132">
        <v>0</v>
      </c>
      <c r="M196" s="132">
        <v>0</v>
      </c>
      <c r="N196" s="132">
        <v>0</v>
      </c>
      <c r="O196" s="132">
        <v>0</v>
      </c>
      <c r="P196" s="132">
        <v>1862179.19</v>
      </c>
      <c r="Q196" s="127">
        <v>1862179.19</v>
      </c>
    </row>
    <row r="197" spans="1:17" ht="13.5" thickBot="1" x14ac:dyDescent="0.25">
      <c r="A197" s="33">
        <v>500111</v>
      </c>
      <c r="B197" s="131" t="s">
        <v>1386</v>
      </c>
      <c r="C197" s="146">
        <v>500111</v>
      </c>
      <c r="D197" s="141"/>
      <c r="E197" s="143">
        <v>151242343.96000001</v>
      </c>
      <c r="F197" s="130">
        <v>150135077.41</v>
      </c>
      <c r="G197" s="130">
        <v>148112510.69</v>
      </c>
      <c r="H197" s="130">
        <v>146609848.25999999</v>
      </c>
      <c r="I197" s="130">
        <v>145150776.88</v>
      </c>
      <c r="J197" s="130">
        <v>142406958.28</v>
      </c>
      <c r="K197" s="130">
        <v>141944379.11000001</v>
      </c>
      <c r="L197" s="130">
        <v>148117488.94999999</v>
      </c>
      <c r="M197" s="130">
        <v>167753591.81</v>
      </c>
      <c r="N197" s="130">
        <v>106969572.73999999</v>
      </c>
      <c r="O197" s="130">
        <v>112020364.91</v>
      </c>
      <c r="P197" s="130">
        <v>109747889.69</v>
      </c>
      <c r="Q197" s="127">
        <v>109747889.69</v>
      </c>
    </row>
    <row r="198" spans="1:17" ht="13.5" thickBot="1" x14ac:dyDescent="0.25">
      <c r="A198" s="33">
        <v>500135</v>
      </c>
      <c r="B198" s="133" t="s">
        <v>1387</v>
      </c>
      <c r="C198" s="147">
        <v>500135</v>
      </c>
      <c r="D198" s="142"/>
      <c r="E198" s="144">
        <v>285760.40000000002</v>
      </c>
      <c r="F198" s="132">
        <v>289496.84999999998</v>
      </c>
      <c r="G198" s="132">
        <v>469909.28</v>
      </c>
      <c r="H198" s="132">
        <v>255641.85</v>
      </c>
      <c r="I198" s="132">
        <v>211021.88</v>
      </c>
      <c r="J198" s="132">
        <v>-378833.72</v>
      </c>
      <c r="K198" s="132">
        <v>270783.11</v>
      </c>
      <c r="L198" s="132">
        <v>262754.95</v>
      </c>
      <c r="M198" s="132">
        <v>228225.66</v>
      </c>
      <c r="N198" s="132">
        <v>285552.3</v>
      </c>
      <c r="O198" s="132">
        <v>5902724.4699999997</v>
      </c>
      <c r="P198" s="132">
        <v>4165741.25</v>
      </c>
      <c r="Q198" s="127">
        <v>4165741.25</v>
      </c>
    </row>
    <row r="199" spans="1:17" ht="13.5" thickBot="1" x14ac:dyDescent="0.25">
      <c r="A199" s="33">
        <v>500137</v>
      </c>
      <c r="B199" s="135" t="s">
        <v>1387</v>
      </c>
      <c r="C199" s="147">
        <v>500137</v>
      </c>
      <c r="D199" s="142"/>
      <c r="E199" s="143">
        <v>276151.01</v>
      </c>
      <c r="F199" s="130">
        <v>262951.3</v>
      </c>
      <c r="G199" s="130">
        <v>454311.67</v>
      </c>
      <c r="H199" s="130">
        <v>271013.03999999998</v>
      </c>
      <c r="I199" s="130">
        <v>239642.79</v>
      </c>
      <c r="J199" s="130">
        <v>258351.98</v>
      </c>
      <c r="K199" s="130">
        <v>217863.7</v>
      </c>
      <c r="L199" s="130">
        <v>251515.47</v>
      </c>
      <c r="M199" s="130">
        <v>246371.76</v>
      </c>
      <c r="N199" s="130">
        <v>257716.78</v>
      </c>
      <c r="O199" s="130">
        <v>213495.67999999999</v>
      </c>
      <c r="P199" s="130">
        <v>165370.01999999999</v>
      </c>
      <c r="Q199" s="127">
        <v>165370.01999999999</v>
      </c>
    </row>
    <row r="200" spans="1:17" ht="13.5" thickBot="1" x14ac:dyDescent="0.25">
      <c r="A200" s="33">
        <v>146031</v>
      </c>
      <c r="B200" s="136" t="s">
        <v>2100</v>
      </c>
      <c r="C200" s="147" t="s">
        <v>1160</v>
      </c>
      <c r="D200" s="134" t="s">
        <v>2078</v>
      </c>
      <c r="E200" s="144">
        <v>5218.34</v>
      </c>
      <c r="F200" s="132">
        <v>2509</v>
      </c>
      <c r="G200" s="132">
        <v>327.94</v>
      </c>
      <c r="H200" s="132">
        <v>990.4</v>
      </c>
      <c r="I200" s="132">
        <v>4843.8100000000004</v>
      </c>
      <c r="J200" s="132">
        <v>6941.06</v>
      </c>
      <c r="K200" s="132">
        <v>2425.19</v>
      </c>
      <c r="L200" s="132">
        <v>0</v>
      </c>
      <c r="M200" s="132">
        <v>0</v>
      </c>
      <c r="N200" s="132">
        <v>9780.74</v>
      </c>
      <c r="O200" s="132">
        <v>5300.3</v>
      </c>
      <c r="P200" s="132">
        <v>0</v>
      </c>
      <c r="Q200" s="127">
        <v>0</v>
      </c>
    </row>
    <row r="201" spans="1:17" ht="13.5" thickBot="1" x14ac:dyDescent="0.25">
      <c r="A201" s="33">
        <v>146035</v>
      </c>
      <c r="B201" s="136" t="s">
        <v>2101</v>
      </c>
      <c r="C201" s="147" t="s">
        <v>2102</v>
      </c>
      <c r="D201" s="134" t="s">
        <v>2078</v>
      </c>
      <c r="E201" s="143">
        <v>0</v>
      </c>
      <c r="F201" s="130">
        <v>0</v>
      </c>
      <c r="G201" s="130">
        <v>0</v>
      </c>
      <c r="H201" s="130">
        <v>0</v>
      </c>
      <c r="I201" s="130">
        <v>0</v>
      </c>
      <c r="J201" s="130">
        <v>0</v>
      </c>
      <c r="K201" s="130">
        <v>0</v>
      </c>
      <c r="L201" s="130">
        <v>0</v>
      </c>
      <c r="M201" s="130">
        <v>5854</v>
      </c>
      <c r="N201" s="130">
        <v>16105.27</v>
      </c>
      <c r="O201" s="130">
        <v>29726.38</v>
      </c>
      <c r="P201" s="130">
        <v>52854.85</v>
      </c>
      <c r="Q201" s="127">
        <v>52854.85</v>
      </c>
    </row>
    <row r="202" spans="1:17" ht="13.5" thickBot="1" x14ac:dyDescent="0.25">
      <c r="A202" s="33">
        <v>146040</v>
      </c>
      <c r="B202" s="136" t="s">
        <v>2103</v>
      </c>
      <c r="C202" s="147" t="s">
        <v>1159</v>
      </c>
      <c r="D202" s="134" t="s">
        <v>2078</v>
      </c>
      <c r="E202" s="144">
        <v>39710.97</v>
      </c>
      <c r="F202" s="132">
        <v>39492.019999999997</v>
      </c>
      <c r="G202" s="132">
        <v>48892.71</v>
      </c>
      <c r="H202" s="132">
        <v>44101.91</v>
      </c>
      <c r="I202" s="132">
        <v>35240.6</v>
      </c>
      <c r="J202" s="132">
        <v>34205.919999999998</v>
      </c>
      <c r="K202" s="132">
        <v>33400.1</v>
      </c>
      <c r="L202" s="132">
        <v>43993.19</v>
      </c>
      <c r="M202" s="132">
        <v>45863.67</v>
      </c>
      <c r="N202" s="132">
        <v>36019.53</v>
      </c>
      <c r="O202" s="132">
        <v>75716.34</v>
      </c>
      <c r="P202" s="132">
        <v>24374.14</v>
      </c>
      <c r="Q202" s="127">
        <v>24374.14</v>
      </c>
    </row>
    <row r="203" spans="1:17" ht="13.5" thickBot="1" x14ac:dyDescent="0.25">
      <c r="A203" s="33">
        <v>146042</v>
      </c>
      <c r="B203" s="136" t="s">
        <v>2104</v>
      </c>
      <c r="C203" s="147" t="s">
        <v>1158</v>
      </c>
      <c r="D203" s="134" t="s">
        <v>2078</v>
      </c>
      <c r="E203" s="143">
        <v>112918.89</v>
      </c>
      <c r="F203" s="130">
        <v>98744.28</v>
      </c>
      <c r="G203" s="130">
        <v>282885.02</v>
      </c>
      <c r="H203" s="130">
        <v>103714.73</v>
      </c>
      <c r="I203" s="130">
        <v>80890.38</v>
      </c>
      <c r="J203" s="130">
        <v>98537</v>
      </c>
      <c r="K203" s="130">
        <v>63272.02</v>
      </c>
      <c r="L203" s="130">
        <v>88755.89</v>
      </c>
      <c r="M203" s="130">
        <v>75887.7</v>
      </c>
      <c r="N203" s="130">
        <v>77143.240000000005</v>
      </c>
      <c r="O203" s="130">
        <v>100653.78</v>
      </c>
      <c r="P203" s="130">
        <v>85437.9</v>
      </c>
      <c r="Q203" s="127">
        <v>85437.9</v>
      </c>
    </row>
    <row r="204" spans="1:17" ht="13.5" thickBot="1" x14ac:dyDescent="0.25">
      <c r="A204" s="33">
        <v>146050</v>
      </c>
      <c r="B204" s="136" t="s">
        <v>120</v>
      </c>
      <c r="C204" s="147" t="s">
        <v>1157</v>
      </c>
      <c r="D204" s="134" t="s">
        <v>2078</v>
      </c>
      <c r="E204" s="144">
        <v>-3903.19</v>
      </c>
      <c r="F204" s="132">
        <v>0</v>
      </c>
      <c r="G204" s="132">
        <v>0</v>
      </c>
      <c r="H204" s="132">
        <v>0</v>
      </c>
      <c r="I204" s="132">
        <v>0</v>
      </c>
      <c r="J204" s="132">
        <v>0</v>
      </c>
      <c r="K204" s="132">
        <v>98.39</v>
      </c>
      <c r="L204" s="132">
        <v>98.39</v>
      </c>
      <c r="M204" s="132">
        <v>98.39</v>
      </c>
      <c r="N204" s="132">
        <v>0</v>
      </c>
      <c r="O204" s="132">
        <v>2098.88</v>
      </c>
      <c r="P204" s="132">
        <v>2703.13</v>
      </c>
      <c r="Q204" s="127">
        <v>2703.13</v>
      </c>
    </row>
    <row r="205" spans="1:17" ht="13.5" thickBot="1" x14ac:dyDescent="0.25">
      <c r="A205" s="33">
        <v>146060</v>
      </c>
      <c r="B205" s="136" t="s">
        <v>121</v>
      </c>
      <c r="C205" s="147" t="s">
        <v>1156</v>
      </c>
      <c r="D205" s="134" t="s">
        <v>2078</v>
      </c>
      <c r="E205" s="143">
        <v>0</v>
      </c>
      <c r="F205" s="130">
        <v>0</v>
      </c>
      <c r="G205" s="130">
        <v>0</v>
      </c>
      <c r="H205" s="130">
        <v>0</v>
      </c>
      <c r="I205" s="130">
        <v>0</v>
      </c>
      <c r="J205" s="130">
        <v>0</v>
      </c>
      <c r="K205" s="130">
        <v>0</v>
      </c>
      <c r="L205" s="130">
        <v>0</v>
      </c>
      <c r="M205" s="130">
        <v>0</v>
      </c>
      <c r="N205" s="130">
        <v>0</v>
      </c>
      <c r="O205" s="130">
        <v>0</v>
      </c>
      <c r="P205" s="130">
        <v>0</v>
      </c>
      <c r="Q205" s="127">
        <v>0</v>
      </c>
    </row>
    <row r="206" spans="1:17" ht="13.5" thickBot="1" x14ac:dyDescent="0.25">
      <c r="A206" s="33">
        <v>146905</v>
      </c>
      <c r="B206" s="136" t="s">
        <v>2105</v>
      </c>
      <c r="C206" s="147" t="s">
        <v>2106</v>
      </c>
      <c r="D206" s="134" t="s">
        <v>2078</v>
      </c>
      <c r="E206" s="144">
        <v>47691</v>
      </c>
      <c r="F206" s="132">
        <v>47691</v>
      </c>
      <c r="G206" s="132">
        <v>47691</v>
      </c>
      <c r="H206" s="132">
        <v>47691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2">
        <v>0</v>
      </c>
      <c r="Q206" s="127">
        <v>0</v>
      </c>
    </row>
    <row r="207" spans="1:17" ht="13.5" thickBot="1" x14ac:dyDescent="0.25">
      <c r="A207" s="33">
        <v>146920</v>
      </c>
      <c r="B207" s="136" t="s">
        <v>2107</v>
      </c>
      <c r="C207" s="147" t="s">
        <v>2002</v>
      </c>
      <c r="D207" s="134" t="s">
        <v>2078</v>
      </c>
      <c r="E207" s="143">
        <v>74515</v>
      </c>
      <c r="F207" s="130">
        <v>74515</v>
      </c>
      <c r="G207" s="130">
        <v>74515</v>
      </c>
      <c r="H207" s="130">
        <v>74515</v>
      </c>
      <c r="I207" s="130">
        <v>118668</v>
      </c>
      <c r="J207" s="130">
        <v>118668</v>
      </c>
      <c r="K207" s="130">
        <v>118668</v>
      </c>
      <c r="L207" s="130">
        <v>118668</v>
      </c>
      <c r="M207" s="130">
        <v>118668</v>
      </c>
      <c r="N207" s="130">
        <v>118668</v>
      </c>
      <c r="O207" s="130">
        <v>0</v>
      </c>
      <c r="P207" s="130">
        <v>0</v>
      </c>
      <c r="Q207" s="127">
        <v>0</v>
      </c>
    </row>
    <row r="208" spans="1:17" ht="13.5" thickBot="1" x14ac:dyDescent="0.25">
      <c r="A208" s="33">
        <v>500149</v>
      </c>
      <c r="B208" s="135" t="s">
        <v>1388</v>
      </c>
      <c r="C208" s="147">
        <v>500149</v>
      </c>
      <c r="D208" s="142"/>
      <c r="E208" s="144">
        <v>9609.39</v>
      </c>
      <c r="F208" s="132">
        <v>26545.55</v>
      </c>
      <c r="G208" s="132">
        <v>15597.61</v>
      </c>
      <c r="H208" s="132">
        <v>-15371.19</v>
      </c>
      <c r="I208" s="132">
        <v>-28620.91</v>
      </c>
      <c r="J208" s="132">
        <v>-637185.69999999995</v>
      </c>
      <c r="K208" s="132">
        <v>52919.41</v>
      </c>
      <c r="L208" s="132">
        <v>11239.48</v>
      </c>
      <c r="M208" s="132">
        <v>-18146.099999999999</v>
      </c>
      <c r="N208" s="132">
        <v>27835.52</v>
      </c>
      <c r="O208" s="132">
        <v>5689228.79</v>
      </c>
      <c r="P208" s="132">
        <v>4000371.23</v>
      </c>
      <c r="Q208" s="127">
        <v>4000371.23</v>
      </c>
    </row>
    <row r="209" spans="1:17" ht="13.5" thickBot="1" x14ac:dyDescent="0.25">
      <c r="A209" s="33">
        <v>146010</v>
      </c>
      <c r="B209" s="136" t="s">
        <v>2108</v>
      </c>
      <c r="C209" s="147" t="s">
        <v>2109</v>
      </c>
      <c r="D209" s="134" t="s">
        <v>2078</v>
      </c>
      <c r="E209" s="143">
        <v>0</v>
      </c>
      <c r="F209" s="130">
        <v>0</v>
      </c>
      <c r="G209" s="130">
        <v>0</v>
      </c>
      <c r="H209" s="130">
        <v>0</v>
      </c>
      <c r="I209" s="130">
        <v>0</v>
      </c>
      <c r="J209" s="130">
        <v>0</v>
      </c>
      <c r="K209" s="130">
        <v>0</v>
      </c>
      <c r="L209" s="130">
        <v>0</v>
      </c>
      <c r="M209" s="130">
        <v>0</v>
      </c>
      <c r="N209" s="130">
        <v>37873.68</v>
      </c>
      <c r="O209" s="130">
        <v>51547.8</v>
      </c>
      <c r="P209" s="130">
        <v>400735.75</v>
      </c>
      <c r="Q209" s="127">
        <v>400735.75</v>
      </c>
    </row>
    <row r="210" spans="1:17" ht="13.5" thickBot="1" x14ac:dyDescent="0.25">
      <c r="A210" s="33">
        <v>146016</v>
      </c>
      <c r="B210" s="136" t="s">
        <v>2110</v>
      </c>
      <c r="C210" s="147" t="s">
        <v>1155</v>
      </c>
      <c r="D210" s="134" t="s">
        <v>2078</v>
      </c>
      <c r="E210" s="144">
        <v>2076.39</v>
      </c>
      <c r="F210" s="132">
        <v>-10745.45</v>
      </c>
      <c r="G210" s="132">
        <v>-26096.39</v>
      </c>
      <c r="H210" s="132">
        <v>-15371.19</v>
      </c>
      <c r="I210" s="132">
        <v>-28620.91</v>
      </c>
      <c r="J210" s="132">
        <v>-43252.7</v>
      </c>
      <c r="K210" s="132">
        <v>-21595.59</v>
      </c>
      <c r="L210" s="132">
        <v>-40131.519999999997</v>
      </c>
      <c r="M210" s="132">
        <v>-51841.1</v>
      </c>
      <c r="N210" s="132">
        <v>-10038.16</v>
      </c>
      <c r="O210" s="132">
        <v>-19614.990000000002</v>
      </c>
      <c r="P210" s="132">
        <v>-23996.5</v>
      </c>
      <c r="Q210" s="127">
        <v>-23996.5</v>
      </c>
    </row>
    <row r="211" spans="1:17" ht="13.5" thickBot="1" x14ac:dyDescent="0.25">
      <c r="A211" s="33">
        <v>146096</v>
      </c>
      <c r="B211" s="136" t="s">
        <v>2111</v>
      </c>
      <c r="C211" s="147" t="s">
        <v>1154</v>
      </c>
      <c r="D211" s="134" t="s">
        <v>2078</v>
      </c>
      <c r="E211" s="143">
        <v>7533</v>
      </c>
      <c r="F211" s="130">
        <v>37291</v>
      </c>
      <c r="G211" s="130">
        <v>41694</v>
      </c>
      <c r="H211" s="130">
        <v>0</v>
      </c>
      <c r="I211" s="130">
        <v>0</v>
      </c>
      <c r="J211" s="130">
        <v>-593933</v>
      </c>
      <c r="K211" s="130">
        <v>74515</v>
      </c>
      <c r="L211" s="130">
        <v>51371</v>
      </c>
      <c r="M211" s="130">
        <v>33695</v>
      </c>
      <c r="N211" s="130">
        <v>0</v>
      </c>
      <c r="O211" s="130">
        <v>0</v>
      </c>
      <c r="P211" s="130">
        <v>0</v>
      </c>
      <c r="Q211" s="127">
        <v>0</v>
      </c>
    </row>
    <row r="212" spans="1:17" ht="13.5" thickBot="1" x14ac:dyDescent="0.25">
      <c r="A212" s="33">
        <v>146800</v>
      </c>
      <c r="B212" s="136" t="s">
        <v>2112</v>
      </c>
      <c r="C212" s="147" t="s">
        <v>2113</v>
      </c>
      <c r="D212" s="134" t="s">
        <v>2078</v>
      </c>
      <c r="E212" s="144">
        <v>0</v>
      </c>
      <c r="F212" s="132">
        <v>0</v>
      </c>
      <c r="G212" s="132">
        <v>0</v>
      </c>
      <c r="H212" s="132">
        <v>0</v>
      </c>
      <c r="I212" s="132">
        <v>0</v>
      </c>
      <c r="J212" s="132">
        <v>0</v>
      </c>
      <c r="K212" s="132">
        <v>0</v>
      </c>
      <c r="L212" s="132">
        <v>0</v>
      </c>
      <c r="M212" s="132">
        <v>0</v>
      </c>
      <c r="N212" s="132">
        <v>0</v>
      </c>
      <c r="O212" s="132">
        <v>5657295.9800000004</v>
      </c>
      <c r="P212" s="132">
        <v>3623631.98</v>
      </c>
      <c r="Q212" s="127">
        <v>3623631.98</v>
      </c>
    </row>
    <row r="213" spans="1:17" ht="13.5" thickBot="1" x14ac:dyDescent="0.25">
      <c r="A213" s="33">
        <v>500136</v>
      </c>
      <c r="B213" s="133" t="s">
        <v>1386</v>
      </c>
      <c r="C213" s="147">
        <v>500136</v>
      </c>
      <c r="D213" s="142"/>
      <c r="E213" s="143">
        <v>150956583.56</v>
      </c>
      <c r="F213" s="130">
        <v>149845580.56</v>
      </c>
      <c r="G213" s="130">
        <v>147642601.41</v>
      </c>
      <c r="H213" s="130">
        <v>146354206.41</v>
      </c>
      <c r="I213" s="130">
        <v>144939755</v>
      </c>
      <c r="J213" s="130">
        <v>142785792</v>
      </c>
      <c r="K213" s="130">
        <v>141673596</v>
      </c>
      <c r="L213" s="130">
        <v>147854734</v>
      </c>
      <c r="M213" s="130">
        <v>167525366.15000001</v>
      </c>
      <c r="N213" s="130">
        <v>106684020.44</v>
      </c>
      <c r="O213" s="130">
        <v>106117640.44</v>
      </c>
      <c r="P213" s="130">
        <v>105582148.44</v>
      </c>
      <c r="Q213" s="127">
        <v>105582148.44</v>
      </c>
    </row>
    <row r="214" spans="1:17" ht="13.5" thickBot="1" x14ac:dyDescent="0.25">
      <c r="A214" s="33">
        <v>123016</v>
      </c>
      <c r="B214" s="135" t="s">
        <v>2114</v>
      </c>
      <c r="C214" s="147" t="s">
        <v>1153</v>
      </c>
      <c r="D214" s="134" t="s">
        <v>2078</v>
      </c>
      <c r="E214" s="144">
        <v>271929.99</v>
      </c>
      <c r="F214" s="132">
        <v>272009.99</v>
      </c>
      <c r="G214" s="132">
        <v>269158.99</v>
      </c>
      <c r="H214" s="132">
        <v>269158.99</v>
      </c>
      <c r="I214" s="132">
        <v>269161.09999999998</v>
      </c>
      <c r="J214" s="132">
        <v>278728.09999999998</v>
      </c>
      <c r="K214" s="132">
        <v>282597.09999999998</v>
      </c>
      <c r="L214" s="132">
        <v>286047.09999999998</v>
      </c>
      <c r="M214" s="132">
        <v>289323.09999999998</v>
      </c>
      <c r="N214" s="132">
        <v>0</v>
      </c>
      <c r="O214" s="132">
        <v>0</v>
      </c>
      <c r="P214" s="132">
        <v>0</v>
      </c>
      <c r="Q214" s="127">
        <v>0</v>
      </c>
    </row>
    <row r="215" spans="1:17" ht="13.5" thickBot="1" x14ac:dyDescent="0.25">
      <c r="A215" s="33">
        <v>123017</v>
      </c>
      <c r="B215" s="135" t="s">
        <v>2115</v>
      </c>
      <c r="C215" s="147" t="s">
        <v>2116</v>
      </c>
      <c r="D215" s="134" t="s">
        <v>2078</v>
      </c>
      <c r="E215" s="143">
        <v>0</v>
      </c>
      <c r="F215" s="130">
        <v>0</v>
      </c>
      <c r="G215" s="130">
        <v>0</v>
      </c>
      <c r="H215" s="130">
        <v>0</v>
      </c>
      <c r="I215" s="130">
        <v>0</v>
      </c>
      <c r="J215" s="130">
        <v>0</v>
      </c>
      <c r="K215" s="130">
        <v>0</v>
      </c>
      <c r="L215" s="130">
        <v>0</v>
      </c>
      <c r="M215" s="130">
        <v>20000000</v>
      </c>
      <c r="N215" s="130">
        <v>0</v>
      </c>
      <c r="O215" s="130">
        <v>0</v>
      </c>
      <c r="P215" s="130">
        <v>0</v>
      </c>
      <c r="Q215" s="127">
        <v>0</v>
      </c>
    </row>
    <row r="216" spans="1:17" ht="13.5" thickBot="1" x14ac:dyDescent="0.25">
      <c r="A216" s="33">
        <v>123030</v>
      </c>
      <c r="B216" s="135" t="s">
        <v>1297</v>
      </c>
      <c r="C216" s="147" t="s">
        <v>1389</v>
      </c>
      <c r="D216" s="134" t="s">
        <v>2078</v>
      </c>
      <c r="E216" s="144">
        <v>117342641.39</v>
      </c>
      <c r="F216" s="132">
        <v>116768298.39</v>
      </c>
      <c r="G216" s="132">
        <v>115050119.39</v>
      </c>
      <c r="H216" s="132">
        <v>113774090.39</v>
      </c>
      <c r="I216" s="132">
        <v>112518744.44</v>
      </c>
      <c r="J216" s="132">
        <v>111612293.44</v>
      </c>
      <c r="K216" s="132">
        <v>110581293.44</v>
      </c>
      <c r="L216" s="132">
        <v>109057563.44</v>
      </c>
      <c r="M216" s="132">
        <v>108119958.44</v>
      </c>
      <c r="N216" s="132">
        <v>106684020.44</v>
      </c>
      <c r="O216" s="132">
        <v>106117640.44</v>
      </c>
      <c r="P216" s="132">
        <v>105582148.44</v>
      </c>
      <c r="Q216" s="127">
        <v>105582148.44</v>
      </c>
    </row>
    <row r="217" spans="1:17" ht="13.5" thickBot="1" x14ac:dyDescent="0.25">
      <c r="A217" s="33">
        <v>123060</v>
      </c>
      <c r="B217" s="135" t="s">
        <v>2117</v>
      </c>
      <c r="C217" s="147" t="s">
        <v>2118</v>
      </c>
      <c r="D217" s="134" t="s">
        <v>2078</v>
      </c>
      <c r="E217" s="143">
        <v>0</v>
      </c>
      <c r="F217" s="130">
        <v>0</v>
      </c>
      <c r="G217" s="130">
        <v>0</v>
      </c>
      <c r="H217" s="130">
        <v>0</v>
      </c>
      <c r="I217" s="130">
        <v>0</v>
      </c>
      <c r="J217" s="130">
        <v>0</v>
      </c>
      <c r="K217" s="130">
        <v>0</v>
      </c>
      <c r="L217" s="130">
        <v>7952000</v>
      </c>
      <c r="M217" s="130">
        <v>8523081.1500000004</v>
      </c>
      <c r="N217" s="130">
        <v>0</v>
      </c>
      <c r="O217" s="130">
        <v>0</v>
      </c>
      <c r="P217" s="130">
        <v>0</v>
      </c>
      <c r="Q217" s="127">
        <v>0</v>
      </c>
    </row>
    <row r="218" spans="1:17" ht="13.5" thickBot="1" x14ac:dyDescent="0.25">
      <c r="A218" s="33">
        <v>123410</v>
      </c>
      <c r="B218" s="135" t="s">
        <v>123</v>
      </c>
      <c r="C218" s="147" t="s">
        <v>1152</v>
      </c>
      <c r="D218" s="134" t="s">
        <v>2078</v>
      </c>
      <c r="E218" s="144">
        <v>33342012.18</v>
      </c>
      <c r="F218" s="132">
        <v>32805272.18</v>
      </c>
      <c r="G218" s="132">
        <v>32323323.030000001</v>
      </c>
      <c r="H218" s="132">
        <v>32310957.030000001</v>
      </c>
      <c r="I218" s="132">
        <v>32151849.460000001</v>
      </c>
      <c r="J218" s="132">
        <v>30894770.460000001</v>
      </c>
      <c r="K218" s="132">
        <v>30809705.460000001</v>
      </c>
      <c r="L218" s="132">
        <v>30559123.460000001</v>
      </c>
      <c r="M218" s="132">
        <v>30593003.460000001</v>
      </c>
      <c r="N218" s="132">
        <v>0</v>
      </c>
      <c r="O218" s="132">
        <v>0</v>
      </c>
      <c r="P218" s="132">
        <v>0</v>
      </c>
      <c r="Q218" s="127">
        <v>0</v>
      </c>
    </row>
    <row r="219" spans="1:17" ht="13.5" thickBot="1" x14ac:dyDescent="0.25">
      <c r="A219" s="33">
        <v>124062</v>
      </c>
      <c r="B219" s="135" t="s">
        <v>124</v>
      </c>
      <c r="C219" s="147" t="s">
        <v>1151</v>
      </c>
      <c r="D219" s="134" t="s">
        <v>2078</v>
      </c>
      <c r="E219" s="143">
        <v>0</v>
      </c>
      <c r="F219" s="130">
        <v>0</v>
      </c>
      <c r="G219" s="130">
        <v>0</v>
      </c>
      <c r="H219" s="130">
        <v>0</v>
      </c>
      <c r="I219" s="130">
        <v>0</v>
      </c>
      <c r="J219" s="130">
        <v>0</v>
      </c>
      <c r="K219" s="130">
        <v>0</v>
      </c>
      <c r="L219" s="130">
        <v>0</v>
      </c>
      <c r="M219" s="130">
        <v>0</v>
      </c>
      <c r="N219" s="130">
        <v>0</v>
      </c>
      <c r="O219" s="130">
        <v>0</v>
      </c>
      <c r="P219" s="130">
        <v>0</v>
      </c>
      <c r="Q219" s="127">
        <v>0</v>
      </c>
    </row>
    <row r="220" spans="1:17" ht="13.5" thickBot="1" x14ac:dyDescent="0.25">
      <c r="A220" s="33">
        <v>500112</v>
      </c>
      <c r="B220" s="131" t="s">
        <v>1390</v>
      </c>
      <c r="C220" s="146">
        <v>500112</v>
      </c>
      <c r="D220" s="141"/>
      <c r="E220" s="144">
        <v>408967851.92000002</v>
      </c>
      <c r="F220" s="132">
        <v>407005970.31999999</v>
      </c>
      <c r="G220" s="132">
        <v>404266406.86000001</v>
      </c>
      <c r="H220" s="132">
        <v>390489488.88999999</v>
      </c>
      <c r="I220" s="132">
        <v>398044471.17000002</v>
      </c>
      <c r="J220" s="132">
        <v>403066446.11000001</v>
      </c>
      <c r="K220" s="132">
        <v>400668614.80000001</v>
      </c>
      <c r="L220" s="132">
        <v>404556016.97000003</v>
      </c>
      <c r="M220" s="132">
        <v>398860026.56</v>
      </c>
      <c r="N220" s="132">
        <v>403097247.74000001</v>
      </c>
      <c r="O220" s="132">
        <v>412707463.33999997</v>
      </c>
      <c r="P220" s="132">
        <v>422235016.25999999</v>
      </c>
      <c r="Q220" s="127">
        <v>422235016.25999999</v>
      </c>
    </row>
    <row r="221" spans="1:17" ht="13.5" thickBot="1" x14ac:dyDescent="0.25">
      <c r="A221" s="33">
        <v>500138</v>
      </c>
      <c r="B221" s="133" t="s">
        <v>1391</v>
      </c>
      <c r="C221" s="147">
        <v>500138</v>
      </c>
      <c r="D221" s="142"/>
      <c r="E221" s="143">
        <v>352815399.42000002</v>
      </c>
      <c r="F221" s="130">
        <v>350742574.33999997</v>
      </c>
      <c r="G221" s="130">
        <v>343037120.04000002</v>
      </c>
      <c r="H221" s="130">
        <v>335409780.97000003</v>
      </c>
      <c r="I221" s="130">
        <v>339730868.13</v>
      </c>
      <c r="J221" s="130">
        <v>339177870.63</v>
      </c>
      <c r="K221" s="130">
        <v>340510619.38</v>
      </c>
      <c r="L221" s="130">
        <v>344638343.35000002</v>
      </c>
      <c r="M221" s="130">
        <v>333916682.79000002</v>
      </c>
      <c r="N221" s="130">
        <v>342493752.62</v>
      </c>
      <c r="O221" s="130">
        <v>351751232.45999998</v>
      </c>
      <c r="P221" s="130">
        <v>357851624.94999999</v>
      </c>
      <c r="Q221" s="127">
        <v>357851624.94999999</v>
      </c>
    </row>
    <row r="222" spans="1:17" ht="13.5" thickBot="1" x14ac:dyDescent="0.25">
      <c r="A222" s="33">
        <v>500142</v>
      </c>
      <c r="B222" s="135" t="s">
        <v>1392</v>
      </c>
      <c r="C222" s="147">
        <v>500142</v>
      </c>
      <c r="D222" s="142"/>
      <c r="E222" s="144">
        <v>2087875</v>
      </c>
      <c r="F222" s="132">
        <v>2058186</v>
      </c>
      <c r="G222" s="132">
        <v>2028497</v>
      </c>
      <c r="H222" s="132">
        <v>1998808</v>
      </c>
      <c r="I222" s="132">
        <v>1969119</v>
      </c>
      <c r="J222" s="132">
        <v>1939430</v>
      </c>
      <c r="K222" s="132">
        <v>1932837</v>
      </c>
      <c r="L222" s="132">
        <v>1907888</v>
      </c>
      <c r="M222" s="132">
        <v>1882939</v>
      </c>
      <c r="N222" s="132">
        <v>1857990</v>
      </c>
      <c r="O222" s="132">
        <v>1833041</v>
      </c>
      <c r="P222" s="132">
        <v>1808092</v>
      </c>
      <c r="Q222" s="127">
        <v>1808092</v>
      </c>
    </row>
    <row r="223" spans="1:17" ht="13.5" thickBot="1" x14ac:dyDescent="0.25">
      <c r="A223" s="33">
        <v>189006</v>
      </c>
      <c r="B223" s="136" t="s">
        <v>125</v>
      </c>
      <c r="C223" s="147" t="s">
        <v>1150</v>
      </c>
      <c r="D223" s="134" t="s">
        <v>2078</v>
      </c>
      <c r="E223" s="143">
        <v>69600</v>
      </c>
      <c r="F223" s="130">
        <v>66120</v>
      </c>
      <c r="G223" s="130">
        <v>62640</v>
      </c>
      <c r="H223" s="130">
        <v>59160</v>
      </c>
      <c r="I223" s="130">
        <v>55680</v>
      </c>
      <c r="J223" s="130">
        <v>52200</v>
      </c>
      <c r="K223" s="130">
        <v>48720</v>
      </c>
      <c r="L223" s="130">
        <v>45240</v>
      </c>
      <c r="M223" s="130">
        <v>41760</v>
      </c>
      <c r="N223" s="130">
        <v>38280</v>
      </c>
      <c r="O223" s="130">
        <v>34800</v>
      </c>
      <c r="P223" s="130">
        <v>31320</v>
      </c>
      <c r="Q223" s="127">
        <v>31320</v>
      </c>
    </row>
    <row r="224" spans="1:17" ht="13.5" thickBot="1" x14ac:dyDescent="0.25">
      <c r="A224" s="33">
        <v>189007</v>
      </c>
      <c r="B224" s="136" t="s">
        <v>126</v>
      </c>
      <c r="C224" s="147" t="s">
        <v>1149</v>
      </c>
      <c r="D224" s="134" t="s">
        <v>2078</v>
      </c>
      <c r="E224" s="144">
        <v>5344</v>
      </c>
      <c r="F224" s="132">
        <v>604</v>
      </c>
      <c r="G224" s="132">
        <v>-4136</v>
      </c>
      <c r="H224" s="132">
        <v>-8876</v>
      </c>
      <c r="I224" s="132">
        <v>-13616</v>
      </c>
      <c r="J224" s="132">
        <v>-18356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32">
        <v>0</v>
      </c>
      <c r="Q224" s="127">
        <v>0</v>
      </c>
    </row>
    <row r="225" spans="1:17" ht="13.5" thickBot="1" x14ac:dyDescent="0.25">
      <c r="A225" s="33">
        <v>189008</v>
      </c>
      <c r="B225" s="136" t="s">
        <v>127</v>
      </c>
      <c r="C225" s="147" t="s">
        <v>1148</v>
      </c>
      <c r="D225" s="134" t="s">
        <v>2078</v>
      </c>
      <c r="E225" s="143">
        <v>1163955</v>
      </c>
      <c r="F225" s="130">
        <v>1154790</v>
      </c>
      <c r="G225" s="130">
        <v>1145625</v>
      </c>
      <c r="H225" s="130">
        <v>1136460</v>
      </c>
      <c r="I225" s="130">
        <v>1127295</v>
      </c>
      <c r="J225" s="130">
        <v>1118130</v>
      </c>
      <c r="K225" s="130">
        <v>1108965</v>
      </c>
      <c r="L225" s="130">
        <v>1099800</v>
      </c>
      <c r="M225" s="130">
        <v>1090635</v>
      </c>
      <c r="N225" s="130">
        <v>1081470</v>
      </c>
      <c r="O225" s="130">
        <v>1072305</v>
      </c>
      <c r="P225" s="130">
        <v>1063140</v>
      </c>
      <c r="Q225" s="127">
        <v>1063140</v>
      </c>
    </row>
    <row r="226" spans="1:17" ht="13.5" thickBot="1" x14ac:dyDescent="0.25">
      <c r="A226" s="33">
        <v>189013</v>
      </c>
      <c r="B226" s="136" t="s">
        <v>128</v>
      </c>
      <c r="C226" s="147" t="s">
        <v>1147</v>
      </c>
      <c r="D226" s="134" t="s">
        <v>2078</v>
      </c>
      <c r="E226" s="144">
        <v>848976</v>
      </c>
      <c r="F226" s="132">
        <v>836672</v>
      </c>
      <c r="G226" s="132">
        <v>824368</v>
      </c>
      <c r="H226" s="132">
        <v>812064</v>
      </c>
      <c r="I226" s="132">
        <v>799760</v>
      </c>
      <c r="J226" s="132">
        <v>787456</v>
      </c>
      <c r="K226" s="132">
        <v>775152</v>
      </c>
      <c r="L226" s="132">
        <v>762848</v>
      </c>
      <c r="M226" s="132">
        <v>750544</v>
      </c>
      <c r="N226" s="132">
        <v>738240</v>
      </c>
      <c r="O226" s="132">
        <v>725936</v>
      </c>
      <c r="P226" s="132">
        <v>713632</v>
      </c>
      <c r="Q226" s="127">
        <v>713632</v>
      </c>
    </row>
    <row r="227" spans="1:17" ht="13.5" thickBot="1" x14ac:dyDescent="0.25">
      <c r="A227" s="33">
        <v>500143</v>
      </c>
      <c r="B227" s="135" t="s">
        <v>1364</v>
      </c>
      <c r="C227" s="147">
        <v>500143</v>
      </c>
      <c r="D227" s="142"/>
      <c r="E227" s="143">
        <v>4649000</v>
      </c>
      <c r="F227" s="130">
        <v>4649000</v>
      </c>
      <c r="G227" s="130">
        <v>2355000</v>
      </c>
      <c r="H227" s="130">
        <v>2355000</v>
      </c>
      <c r="I227" s="130">
        <v>2355000</v>
      </c>
      <c r="J227" s="130">
        <v>3913000</v>
      </c>
      <c r="K227" s="130">
        <v>3913000</v>
      </c>
      <c r="L227" s="130">
        <v>3913000</v>
      </c>
      <c r="M227" s="130">
        <v>3016000</v>
      </c>
      <c r="N227" s="130">
        <v>3016000</v>
      </c>
      <c r="O227" s="130">
        <v>3016000</v>
      </c>
      <c r="P227" s="130">
        <v>3025000</v>
      </c>
      <c r="Q227" s="127">
        <v>3025000</v>
      </c>
    </row>
    <row r="228" spans="1:17" ht="13.5" thickBot="1" x14ac:dyDescent="0.25">
      <c r="A228" s="33">
        <v>192630</v>
      </c>
      <c r="B228" s="136" t="s">
        <v>129</v>
      </c>
      <c r="C228" s="147" t="s">
        <v>1146</v>
      </c>
      <c r="D228" s="134" t="s">
        <v>2078</v>
      </c>
      <c r="E228" s="144">
        <v>4649000</v>
      </c>
      <c r="F228" s="132">
        <v>4649000</v>
      </c>
      <c r="G228" s="132">
        <v>2355000</v>
      </c>
      <c r="H228" s="132">
        <v>2355000</v>
      </c>
      <c r="I228" s="132">
        <v>2355000</v>
      </c>
      <c r="J228" s="132">
        <v>3719000</v>
      </c>
      <c r="K228" s="132">
        <v>3719000</v>
      </c>
      <c r="L228" s="132">
        <v>3719000</v>
      </c>
      <c r="M228" s="132">
        <v>2962000</v>
      </c>
      <c r="N228" s="132">
        <v>2962000</v>
      </c>
      <c r="O228" s="132">
        <v>2962000</v>
      </c>
      <c r="P228" s="132">
        <v>3025000</v>
      </c>
      <c r="Q228" s="127">
        <v>3025000</v>
      </c>
    </row>
    <row r="229" spans="1:17" ht="13.5" thickBot="1" x14ac:dyDescent="0.25">
      <c r="A229" s="33">
        <v>192635</v>
      </c>
      <c r="B229" s="136" t="s">
        <v>129</v>
      </c>
      <c r="C229" s="147" t="s">
        <v>1145</v>
      </c>
      <c r="D229" s="134" t="s">
        <v>2078</v>
      </c>
      <c r="E229" s="143">
        <v>0</v>
      </c>
      <c r="F229" s="130">
        <v>0</v>
      </c>
      <c r="G229" s="130">
        <v>0</v>
      </c>
      <c r="H229" s="130">
        <v>0</v>
      </c>
      <c r="I229" s="130">
        <v>0</v>
      </c>
      <c r="J229" s="130">
        <v>48000</v>
      </c>
      <c r="K229" s="130">
        <v>48000</v>
      </c>
      <c r="L229" s="130">
        <v>48000</v>
      </c>
      <c r="M229" s="130">
        <v>19000</v>
      </c>
      <c r="N229" s="130">
        <v>19000</v>
      </c>
      <c r="O229" s="130">
        <v>19000</v>
      </c>
      <c r="P229" s="130">
        <v>0</v>
      </c>
      <c r="Q229" s="127">
        <v>0</v>
      </c>
    </row>
    <row r="230" spans="1:17" ht="13.5" thickBot="1" x14ac:dyDescent="0.25">
      <c r="A230" s="33">
        <v>192637</v>
      </c>
      <c r="B230" s="136" t="s">
        <v>130</v>
      </c>
      <c r="C230" s="147" t="s">
        <v>1144</v>
      </c>
      <c r="D230" s="134" t="s">
        <v>2078</v>
      </c>
      <c r="E230" s="144">
        <v>0</v>
      </c>
      <c r="F230" s="132">
        <v>0</v>
      </c>
      <c r="G230" s="132">
        <v>0</v>
      </c>
      <c r="H230" s="132">
        <v>0</v>
      </c>
      <c r="I230" s="132">
        <v>0</v>
      </c>
      <c r="J230" s="132">
        <v>146000</v>
      </c>
      <c r="K230" s="132">
        <v>146000</v>
      </c>
      <c r="L230" s="132">
        <v>146000</v>
      </c>
      <c r="M230" s="132">
        <v>35000</v>
      </c>
      <c r="N230" s="132">
        <v>35000</v>
      </c>
      <c r="O230" s="132">
        <v>35000</v>
      </c>
      <c r="P230" s="132">
        <v>0</v>
      </c>
      <c r="Q230" s="127">
        <v>0</v>
      </c>
    </row>
    <row r="231" spans="1:17" ht="13.5" thickBot="1" x14ac:dyDescent="0.25">
      <c r="A231" s="33">
        <v>500144</v>
      </c>
      <c r="B231" s="135" t="s">
        <v>1393</v>
      </c>
      <c r="C231" s="147">
        <v>500144</v>
      </c>
      <c r="D231" s="142"/>
      <c r="E231" s="143">
        <v>19990869.539999999</v>
      </c>
      <c r="F231" s="130">
        <v>19990869.539999999</v>
      </c>
      <c r="G231" s="130">
        <v>19267379.539999999</v>
      </c>
      <c r="H231" s="130">
        <v>19267379.539999999</v>
      </c>
      <c r="I231" s="130">
        <v>19267379.539999999</v>
      </c>
      <c r="J231" s="130">
        <v>19267379.539999999</v>
      </c>
      <c r="K231" s="130">
        <v>19267379.539999999</v>
      </c>
      <c r="L231" s="130">
        <v>19267379.539999999</v>
      </c>
      <c r="M231" s="130">
        <v>19267379.539999999</v>
      </c>
      <c r="N231" s="130">
        <v>19267379.539999999</v>
      </c>
      <c r="O231" s="130">
        <v>19267379.539999999</v>
      </c>
      <c r="P231" s="130">
        <v>19184518.18</v>
      </c>
      <c r="Q231" s="127">
        <v>19184518.18</v>
      </c>
    </row>
    <row r="232" spans="1:17" ht="13.5" thickBot="1" x14ac:dyDescent="0.25">
      <c r="A232" s="33">
        <v>186016</v>
      </c>
      <c r="B232" s="136" t="s">
        <v>131</v>
      </c>
      <c r="C232" s="147" t="s">
        <v>1143</v>
      </c>
      <c r="D232" s="134" t="s">
        <v>2078</v>
      </c>
      <c r="E232" s="144">
        <v>19056960.539999999</v>
      </c>
      <c r="F232" s="132">
        <v>19056960.539999999</v>
      </c>
      <c r="G232" s="132">
        <v>17615560.539999999</v>
      </c>
      <c r="H232" s="132">
        <v>17615560.539999999</v>
      </c>
      <c r="I232" s="132">
        <v>17615560.539999999</v>
      </c>
      <c r="J232" s="132">
        <v>17615560.539999999</v>
      </c>
      <c r="K232" s="132">
        <v>17615560.539999999</v>
      </c>
      <c r="L232" s="132">
        <v>17615560.539999999</v>
      </c>
      <c r="M232" s="132">
        <v>17615560.539999999</v>
      </c>
      <c r="N232" s="132">
        <v>17615560.539999999</v>
      </c>
      <c r="O232" s="132">
        <v>17615560.539999999</v>
      </c>
      <c r="P232" s="132">
        <v>16839305.539999999</v>
      </c>
      <c r="Q232" s="127">
        <v>16839305.539999999</v>
      </c>
    </row>
    <row r="233" spans="1:17" ht="13.5" thickBot="1" x14ac:dyDescent="0.25">
      <c r="A233" s="33">
        <v>186020</v>
      </c>
      <c r="B233" s="136" t="s">
        <v>2003</v>
      </c>
      <c r="C233" s="147" t="s">
        <v>2004</v>
      </c>
      <c r="D233" s="134" t="s">
        <v>2078</v>
      </c>
      <c r="E233" s="143">
        <v>933909</v>
      </c>
      <c r="F233" s="130">
        <v>933909</v>
      </c>
      <c r="G233" s="130">
        <v>1651819</v>
      </c>
      <c r="H233" s="130">
        <v>1651819</v>
      </c>
      <c r="I233" s="130">
        <v>1651819</v>
      </c>
      <c r="J233" s="130">
        <v>1651819</v>
      </c>
      <c r="K233" s="130">
        <v>1651819</v>
      </c>
      <c r="L233" s="130">
        <v>1651819</v>
      </c>
      <c r="M233" s="130">
        <v>1651819</v>
      </c>
      <c r="N233" s="130">
        <v>1651819</v>
      </c>
      <c r="O233" s="130">
        <v>1651819</v>
      </c>
      <c r="P233" s="130">
        <v>2345212.64</v>
      </c>
      <c r="Q233" s="127">
        <v>2345212.64</v>
      </c>
    </row>
    <row r="234" spans="1:17" ht="13.5" thickBot="1" x14ac:dyDescent="0.25">
      <c r="A234" s="33">
        <v>500145</v>
      </c>
      <c r="B234" s="135" t="s">
        <v>1394</v>
      </c>
      <c r="C234" s="147">
        <v>500145</v>
      </c>
      <c r="D234" s="142"/>
      <c r="E234" s="144">
        <v>89286944.640000001</v>
      </c>
      <c r="F234" s="132">
        <v>88769619.349999994</v>
      </c>
      <c r="G234" s="132">
        <v>84311252.890000001</v>
      </c>
      <c r="H234" s="132">
        <v>84309702.150000006</v>
      </c>
      <c r="I234" s="132">
        <v>84712427.010000005</v>
      </c>
      <c r="J234" s="132">
        <v>82606100.5</v>
      </c>
      <c r="K234" s="132">
        <v>82999917.989999995</v>
      </c>
      <c r="L234" s="132">
        <v>82877228.030000001</v>
      </c>
      <c r="M234" s="132">
        <v>79546368.049999997</v>
      </c>
      <c r="N234" s="132">
        <v>79751571.709999993</v>
      </c>
      <c r="O234" s="132">
        <v>80428650.469999999</v>
      </c>
      <c r="P234" s="132">
        <v>92281578.810000002</v>
      </c>
      <c r="Q234" s="127">
        <v>92281578.810000002</v>
      </c>
    </row>
    <row r="235" spans="1:17" ht="13.5" thickBot="1" x14ac:dyDescent="0.25">
      <c r="A235" s="33">
        <v>186145</v>
      </c>
      <c r="B235" s="136" t="s">
        <v>132</v>
      </c>
      <c r="C235" s="147" t="s">
        <v>1142</v>
      </c>
      <c r="D235" s="134" t="s">
        <v>2078</v>
      </c>
      <c r="E235" s="143">
        <v>122789409.75</v>
      </c>
      <c r="F235" s="130">
        <v>123713872.76000001</v>
      </c>
      <c r="G235" s="130">
        <v>121605772.29000001</v>
      </c>
      <c r="H235" s="130">
        <v>122665694.81</v>
      </c>
      <c r="I235" s="130">
        <v>123664053.03</v>
      </c>
      <c r="J235" s="130">
        <v>122148995.28</v>
      </c>
      <c r="K235" s="130">
        <v>122854220.33</v>
      </c>
      <c r="L235" s="130">
        <v>112111812.95</v>
      </c>
      <c r="M235" s="130">
        <v>109777254.69</v>
      </c>
      <c r="N235" s="130">
        <v>110678560.95</v>
      </c>
      <c r="O235" s="130">
        <v>112243535.76000001</v>
      </c>
      <c r="P235" s="130">
        <v>121858381.72</v>
      </c>
      <c r="Q235" s="127">
        <v>121858381.72</v>
      </c>
    </row>
    <row r="236" spans="1:17" ht="13.5" thickBot="1" x14ac:dyDescent="0.25">
      <c r="A236" s="33">
        <v>186146</v>
      </c>
      <c r="B236" s="136" t="s">
        <v>133</v>
      </c>
      <c r="C236" s="147" t="s">
        <v>1141</v>
      </c>
      <c r="D236" s="134" t="s">
        <v>2078</v>
      </c>
      <c r="E236" s="144">
        <v>0</v>
      </c>
      <c r="F236" s="132">
        <v>0</v>
      </c>
      <c r="G236" s="132">
        <v>0</v>
      </c>
      <c r="H236" s="132">
        <v>0</v>
      </c>
      <c r="I236" s="132">
        <v>0</v>
      </c>
      <c r="J236" s="132">
        <v>0</v>
      </c>
      <c r="K236" s="132">
        <v>0</v>
      </c>
      <c r="L236" s="132">
        <v>0</v>
      </c>
      <c r="M236" s="132">
        <v>0</v>
      </c>
      <c r="N236" s="132">
        <v>0</v>
      </c>
      <c r="O236" s="132">
        <v>0</v>
      </c>
      <c r="P236" s="132">
        <v>0</v>
      </c>
      <c r="Q236" s="127">
        <v>0</v>
      </c>
    </row>
    <row r="237" spans="1:17" ht="13.5" thickBot="1" x14ac:dyDescent="0.25">
      <c r="A237" s="33">
        <v>186147</v>
      </c>
      <c r="B237" s="136" t="s">
        <v>134</v>
      </c>
      <c r="C237" s="147" t="s">
        <v>1140</v>
      </c>
      <c r="D237" s="134" t="s">
        <v>2078</v>
      </c>
      <c r="E237" s="143">
        <v>2740.89</v>
      </c>
      <c r="F237" s="130">
        <v>2740.89</v>
      </c>
      <c r="G237" s="130">
        <v>2740.89</v>
      </c>
      <c r="H237" s="130">
        <v>2740.89</v>
      </c>
      <c r="I237" s="130">
        <v>2740.89</v>
      </c>
      <c r="J237" s="130">
        <v>2740.89</v>
      </c>
      <c r="K237" s="130">
        <v>2740.89</v>
      </c>
      <c r="L237" s="130">
        <v>0.01</v>
      </c>
      <c r="M237" s="130">
        <v>0.01</v>
      </c>
      <c r="N237" s="130">
        <v>0.01</v>
      </c>
      <c r="O237" s="130">
        <v>0.01</v>
      </c>
      <c r="P237" s="130">
        <v>0.01</v>
      </c>
      <c r="Q237" s="127">
        <v>0.01</v>
      </c>
    </row>
    <row r="238" spans="1:17" ht="13.5" thickBot="1" x14ac:dyDescent="0.25">
      <c r="A238" s="33">
        <v>186148</v>
      </c>
      <c r="B238" s="136" t="s">
        <v>135</v>
      </c>
      <c r="C238" s="147" t="s">
        <v>1139</v>
      </c>
      <c r="D238" s="134" t="s">
        <v>2078</v>
      </c>
      <c r="E238" s="144">
        <v>6848810.5800000001</v>
      </c>
      <c r="F238" s="132">
        <v>6896343.71</v>
      </c>
      <c r="G238" s="132">
        <v>6537191.9800000004</v>
      </c>
      <c r="H238" s="132">
        <v>6613842.71</v>
      </c>
      <c r="I238" s="132">
        <v>6700342.71</v>
      </c>
      <c r="J238" s="132">
        <v>6387333.96</v>
      </c>
      <c r="K238" s="132">
        <v>6498979.7400000002</v>
      </c>
      <c r="L238" s="132">
        <v>5501477.9400000004</v>
      </c>
      <c r="M238" s="132">
        <v>5156681.63</v>
      </c>
      <c r="N238" s="132">
        <v>5232657.26</v>
      </c>
      <c r="O238" s="132">
        <v>5288864.4800000004</v>
      </c>
      <c r="P238" s="132">
        <v>9118720.9399999995</v>
      </c>
      <c r="Q238" s="127">
        <v>9118720.9399999995</v>
      </c>
    </row>
    <row r="239" spans="1:17" ht="13.5" thickBot="1" x14ac:dyDescent="0.25">
      <c r="A239" s="33">
        <v>186149</v>
      </c>
      <c r="B239" s="136" t="s">
        <v>136</v>
      </c>
      <c r="C239" s="147" t="s">
        <v>1138</v>
      </c>
      <c r="D239" s="134" t="s">
        <v>2078</v>
      </c>
      <c r="E239" s="143">
        <v>11826351.27</v>
      </c>
      <c r="F239" s="130">
        <v>11912150.630000001</v>
      </c>
      <c r="G239" s="130">
        <v>11697388.029999999</v>
      </c>
      <c r="H239" s="130">
        <v>11746542.17</v>
      </c>
      <c r="I239" s="130">
        <v>11807082.34</v>
      </c>
      <c r="J239" s="130">
        <v>12040769.550000001</v>
      </c>
      <c r="K239" s="130">
        <v>12064714.039999999</v>
      </c>
      <c r="L239" s="130">
        <v>11724608.310000001</v>
      </c>
      <c r="M239" s="130">
        <v>11513696.970000001</v>
      </c>
      <c r="N239" s="130">
        <v>11636714.949999999</v>
      </c>
      <c r="O239" s="130">
        <v>11796690.199999999</v>
      </c>
      <c r="P239" s="130">
        <v>11882793.77</v>
      </c>
      <c r="Q239" s="127">
        <v>11882793.77</v>
      </c>
    </row>
    <row r="240" spans="1:17" ht="13.5" thickBot="1" x14ac:dyDescent="0.25">
      <c r="A240" s="33">
        <v>186151</v>
      </c>
      <c r="B240" s="136" t="s">
        <v>1395</v>
      </c>
      <c r="C240" s="147" t="s">
        <v>1137</v>
      </c>
      <c r="D240" s="134" t="s">
        <v>2078</v>
      </c>
      <c r="E240" s="144">
        <v>0</v>
      </c>
      <c r="F240" s="132">
        <v>0</v>
      </c>
      <c r="G240" s="132">
        <v>0</v>
      </c>
      <c r="H240" s="132">
        <v>0</v>
      </c>
      <c r="I240" s="132">
        <v>0</v>
      </c>
      <c r="J240" s="132">
        <v>0</v>
      </c>
      <c r="K240" s="132">
        <v>0</v>
      </c>
      <c r="L240" s="132">
        <v>0</v>
      </c>
      <c r="M240" s="132">
        <v>0</v>
      </c>
      <c r="N240" s="132">
        <v>0</v>
      </c>
      <c r="O240" s="132">
        <v>0</v>
      </c>
      <c r="P240" s="132">
        <v>0</v>
      </c>
      <c r="Q240" s="127">
        <v>0</v>
      </c>
    </row>
    <row r="241" spans="1:17" ht="13.5" thickBot="1" x14ac:dyDescent="0.25">
      <c r="A241" s="33">
        <v>186152</v>
      </c>
      <c r="B241" s="136" t="s">
        <v>137</v>
      </c>
      <c r="C241" s="147" t="s">
        <v>1136</v>
      </c>
      <c r="D241" s="134" t="s">
        <v>2078</v>
      </c>
      <c r="E241" s="143">
        <v>179077.21</v>
      </c>
      <c r="F241" s="130">
        <v>179077.21</v>
      </c>
      <c r="G241" s="130">
        <v>179077.21</v>
      </c>
      <c r="H241" s="130">
        <v>179077.21</v>
      </c>
      <c r="I241" s="130">
        <v>179077.21</v>
      </c>
      <c r="J241" s="130">
        <v>179077.21</v>
      </c>
      <c r="K241" s="130">
        <v>179077.21</v>
      </c>
      <c r="L241" s="130">
        <v>179077.21</v>
      </c>
      <c r="M241" s="130">
        <v>179077.21</v>
      </c>
      <c r="N241" s="130">
        <v>179077.21</v>
      </c>
      <c r="O241" s="130">
        <v>179077.21</v>
      </c>
      <c r="P241" s="130">
        <v>179077.21</v>
      </c>
      <c r="Q241" s="127">
        <v>179077.21</v>
      </c>
    </row>
    <row r="242" spans="1:17" ht="13.5" thickBot="1" x14ac:dyDescent="0.25">
      <c r="A242" s="33">
        <v>186153</v>
      </c>
      <c r="B242" s="136" t="s">
        <v>138</v>
      </c>
      <c r="C242" s="147" t="s">
        <v>1135</v>
      </c>
      <c r="D242" s="134" t="s">
        <v>2078</v>
      </c>
      <c r="E242" s="144">
        <v>80310.38</v>
      </c>
      <c r="F242" s="132">
        <v>80604.639999999999</v>
      </c>
      <c r="G242" s="132">
        <v>82365.72</v>
      </c>
      <c r="H242" s="132">
        <v>82663.81</v>
      </c>
      <c r="I242" s="132">
        <v>82963.83</v>
      </c>
      <c r="J242" s="132">
        <v>83265.8</v>
      </c>
      <c r="K242" s="132">
        <v>83569.73</v>
      </c>
      <c r="L242" s="132">
        <v>26464.94</v>
      </c>
      <c r="M242" s="132">
        <v>26464.94</v>
      </c>
      <c r="N242" s="132">
        <v>26464.94</v>
      </c>
      <c r="O242" s="132">
        <v>31096.21</v>
      </c>
      <c r="P242" s="132">
        <v>23205.06</v>
      </c>
      <c r="Q242" s="127">
        <v>23205.06</v>
      </c>
    </row>
    <row r="243" spans="1:17" ht="13.5" thickBot="1" x14ac:dyDescent="0.25">
      <c r="A243" s="33">
        <v>186154</v>
      </c>
      <c r="B243" s="136" t="s">
        <v>139</v>
      </c>
      <c r="C243" s="147" t="s">
        <v>1134</v>
      </c>
      <c r="D243" s="134" t="s">
        <v>2078</v>
      </c>
      <c r="E243" s="143">
        <v>0</v>
      </c>
      <c r="F243" s="130">
        <v>0</v>
      </c>
      <c r="G243" s="130">
        <v>0</v>
      </c>
      <c r="H243" s="130">
        <v>0</v>
      </c>
      <c r="I243" s="130">
        <v>0</v>
      </c>
      <c r="J243" s="130">
        <v>0</v>
      </c>
      <c r="K243" s="130">
        <v>0</v>
      </c>
      <c r="L243" s="130">
        <v>0</v>
      </c>
      <c r="M243" s="130">
        <v>0</v>
      </c>
      <c r="N243" s="130">
        <v>0</v>
      </c>
      <c r="O243" s="130">
        <v>0</v>
      </c>
      <c r="P243" s="130">
        <v>0</v>
      </c>
      <c r="Q243" s="127">
        <v>0</v>
      </c>
    </row>
    <row r="244" spans="1:17" ht="13.5" thickBot="1" x14ac:dyDescent="0.25">
      <c r="A244" s="33">
        <v>186155</v>
      </c>
      <c r="B244" s="136" t="s">
        <v>140</v>
      </c>
      <c r="C244" s="147" t="s">
        <v>1133</v>
      </c>
      <c r="D244" s="134" t="s">
        <v>2078</v>
      </c>
      <c r="E244" s="144">
        <v>0</v>
      </c>
      <c r="F244" s="132">
        <v>0</v>
      </c>
      <c r="G244" s="132">
        <v>0</v>
      </c>
      <c r="H244" s="132">
        <v>0</v>
      </c>
      <c r="I244" s="132">
        <v>0</v>
      </c>
      <c r="J244" s="132">
        <v>0</v>
      </c>
      <c r="K244" s="132">
        <v>0</v>
      </c>
      <c r="L244" s="132">
        <v>0</v>
      </c>
      <c r="M244" s="132">
        <v>0</v>
      </c>
      <c r="N244" s="132">
        <v>0</v>
      </c>
      <c r="O244" s="132">
        <v>0</v>
      </c>
      <c r="P244" s="132">
        <v>0</v>
      </c>
      <c r="Q244" s="127">
        <v>0</v>
      </c>
    </row>
    <row r="245" spans="1:17" ht="13.5" thickBot="1" x14ac:dyDescent="0.25">
      <c r="A245" s="33">
        <v>186158</v>
      </c>
      <c r="B245" s="136" t="s">
        <v>1396</v>
      </c>
      <c r="C245" s="147" t="s">
        <v>1132</v>
      </c>
      <c r="D245" s="134" t="s">
        <v>2078</v>
      </c>
      <c r="E245" s="143">
        <v>0</v>
      </c>
      <c r="F245" s="130">
        <v>0</v>
      </c>
      <c r="G245" s="130">
        <v>0</v>
      </c>
      <c r="H245" s="130">
        <v>0</v>
      </c>
      <c r="I245" s="130">
        <v>0</v>
      </c>
      <c r="J245" s="130">
        <v>0</v>
      </c>
      <c r="K245" s="130">
        <v>0</v>
      </c>
      <c r="L245" s="130">
        <v>0</v>
      </c>
      <c r="M245" s="130">
        <v>0</v>
      </c>
      <c r="N245" s="130">
        <v>0</v>
      </c>
      <c r="O245" s="130">
        <v>0</v>
      </c>
      <c r="P245" s="130">
        <v>0</v>
      </c>
      <c r="Q245" s="127">
        <v>0</v>
      </c>
    </row>
    <row r="246" spans="1:17" ht="13.5" thickBot="1" x14ac:dyDescent="0.25">
      <c r="A246" s="33">
        <v>186159</v>
      </c>
      <c r="B246" s="136" t="s">
        <v>1303</v>
      </c>
      <c r="C246" s="147" t="s">
        <v>1397</v>
      </c>
      <c r="D246" s="134" t="s">
        <v>2078</v>
      </c>
      <c r="E246" s="144">
        <v>0</v>
      </c>
      <c r="F246" s="132">
        <v>0</v>
      </c>
      <c r="G246" s="132">
        <v>0</v>
      </c>
      <c r="H246" s="132">
        <v>0</v>
      </c>
      <c r="I246" s="132">
        <v>0</v>
      </c>
      <c r="J246" s="132">
        <v>0</v>
      </c>
      <c r="K246" s="132">
        <v>0</v>
      </c>
      <c r="L246" s="132">
        <v>0</v>
      </c>
      <c r="M246" s="132">
        <v>0</v>
      </c>
      <c r="N246" s="132">
        <v>0</v>
      </c>
      <c r="O246" s="132">
        <v>0</v>
      </c>
      <c r="P246" s="132">
        <v>0</v>
      </c>
      <c r="Q246" s="127">
        <v>0</v>
      </c>
    </row>
    <row r="247" spans="1:17" ht="13.5" thickBot="1" x14ac:dyDescent="0.25">
      <c r="A247" s="33">
        <v>186160</v>
      </c>
      <c r="B247" s="136" t="s">
        <v>1398</v>
      </c>
      <c r="C247" s="147" t="s">
        <v>1131</v>
      </c>
      <c r="D247" s="134" t="s">
        <v>2078</v>
      </c>
      <c r="E247" s="143">
        <v>-79106148.230000004</v>
      </c>
      <c r="F247" s="130">
        <v>-79313142.650000006</v>
      </c>
      <c r="G247" s="130">
        <v>-79730613.920000002</v>
      </c>
      <c r="H247" s="130">
        <v>-79939242.359999999</v>
      </c>
      <c r="I247" s="130">
        <v>-80148416.709999993</v>
      </c>
      <c r="J247" s="130">
        <v>-80361415.040000007</v>
      </c>
      <c r="K247" s="130">
        <v>-80571694.069999993</v>
      </c>
      <c r="L247" s="130">
        <v>-73377549.040000007</v>
      </c>
      <c r="M247" s="130">
        <v>-73574737.329999998</v>
      </c>
      <c r="N247" s="130">
        <v>-73968735.569999993</v>
      </c>
      <c r="O247" s="130">
        <v>-74162287.090000004</v>
      </c>
      <c r="P247" s="130">
        <v>-74356709.730000004</v>
      </c>
      <c r="Q247" s="127">
        <v>-74356709.730000004</v>
      </c>
    </row>
    <row r="248" spans="1:17" ht="13.5" thickBot="1" x14ac:dyDescent="0.25">
      <c r="A248" s="33">
        <v>186161</v>
      </c>
      <c r="B248" s="136" t="s">
        <v>1399</v>
      </c>
      <c r="C248" s="147" t="s">
        <v>1400</v>
      </c>
      <c r="D248" s="134" t="s">
        <v>2078</v>
      </c>
      <c r="E248" s="144">
        <v>-5788604.4500000002</v>
      </c>
      <c r="F248" s="132">
        <v>-6425818.4000000004</v>
      </c>
      <c r="G248" s="132">
        <v>-6987055.5199999996</v>
      </c>
      <c r="H248" s="132">
        <v>-7404069.9400000004</v>
      </c>
      <c r="I248" s="132">
        <v>-7672100.1500000004</v>
      </c>
      <c r="J248" s="132">
        <v>-7851167.5700000003</v>
      </c>
      <c r="K248" s="132">
        <v>-7991309.8700000001</v>
      </c>
      <c r="L248" s="132">
        <v>-3131348</v>
      </c>
      <c r="M248" s="132">
        <v>-3281280.81</v>
      </c>
      <c r="N248" s="132">
        <v>-3608112.87</v>
      </c>
      <c r="O248" s="132">
        <v>-4194244.52</v>
      </c>
      <c r="P248" s="132">
        <v>-5000000</v>
      </c>
      <c r="Q248" s="127">
        <v>-5000000</v>
      </c>
    </row>
    <row r="249" spans="1:17" ht="13.5" thickBot="1" x14ac:dyDescent="0.25">
      <c r="A249" s="33">
        <v>186175</v>
      </c>
      <c r="B249" s="136" t="s">
        <v>141</v>
      </c>
      <c r="C249" s="147" t="s">
        <v>1130</v>
      </c>
      <c r="D249" s="134" t="s">
        <v>2078</v>
      </c>
      <c r="E249" s="143">
        <v>2242186.08</v>
      </c>
      <c r="F249" s="130">
        <v>2272281.59</v>
      </c>
      <c r="G249" s="130">
        <v>2311591.91</v>
      </c>
      <c r="H249" s="130">
        <v>2346317.64</v>
      </c>
      <c r="I249" s="130">
        <v>2378854.94</v>
      </c>
      <c r="J249" s="130">
        <v>2426535.5699999998</v>
      </c>
      <c r="K249" s="130">
        <v>2448538.6800000002</v>
      </c>
      <c r="L249" s="130">
        <v>2499711.23</v>
      </c>
      <c r="M249" s="130">
        <v>2521245.08</v>
      </c>
      <c r="N249" s="130">
        <v>2551032.7799999998</v>
      </c>
      <c r="O249" s="130">
        <v>2603422.2400000002</v>
      </c>
      <c r="P249" s="130">
        <v>2642102.25</v>
      </c>
      <c r="Q249" s="127">
        <v>2642102.25</v>
      </c>
    </row>
    <row r="250" spans="1:17" ht="13.5" thickBot="1" x14ac:dyDescent="0.25">
      <c r="A250" s="33">
        <v>186176</v>
      </c>
      <c r="B250" s="136" t="s">
        <v>142</v>
      </c>
      <c r="C250" s="147" t="s">
        <v>1129</v>
      </c>
      <c r="D250" s="134" t="s">
        <v>2078</v>
      </c>
      <c r="E250" s="144">
        <v>22697.56</v>
      </c>
      <c r="F250" s="132">
        <v>22697.56</v>
      </c>
      <c r="G250" s="132">
        <v>22747.86</v>
      </c>
      <c r="H250" s="132">
        <v>22747.86</v>
      </c>
      <c r="I250" s="132">
        <v>22747.86</v>
      </c>
      <c r="J250" s="132">
        <v>22747.86</v>
      </c>
      <c r="K250" s="132">
        <v>22747.86</v>
      </c>
      <c r="L250" s="132">
        <v>22747.86</v>
      </c>
      <c r="M250" s="132">
        <v>22747.86</v>
      </c>
      <c r="N250" s="132">
        <v>22747.86</v>
      </c>
      <c r="O250" s="132">
        <v>22906.41</v>
      </c>
      <c r="P250" s="132">
        <v>23148.82</v>
      </c>
      <c r="Q250" s="127">
        <v>23148.82</v>
      </c>
    </row>
    <row r="251" spans="1:17" ht="13.5" thickBot="1" x14ac:dyDescent="0.25">
      <c r="A251" s="33">
        <v>186177</v>
      </c>
      <c r="B251" s="136" t="s">
        <v>143</v>
      </c>
      <c r="C251" s="147" t="s">
        <v>1128</v>
      </c>
      <c r="D251" s="134" t="s">
        <v>2078</v>
      </c>
      <c r="E251" s="143">
        <v>18093.28</v>
      </c>
      <c r="F251" s="130">
        <v>18093.28</v>
      </c>
      <c r="G251" s="130">
        <v>18093.28</v>
      </c>
      <c r="H251" s="130">
        <v>18093.28</v>
      </c>
      <c r="I251" s="130">
        <v>18093.28</v>
      </c>
      <c r="J251" s="130">
        <v>18093.28</v>
      </c>
      <c r="K251" s="130">
        <v>18093.28</v>
      </c>
      <c r="L251" s="130">
        <v>18093.28</v>
      </c>
      <c r="M251" s="130">
        <v>18093.28</v>
      </c>
      <c r="N251" s="130">
        <v>18093.28</v>
      </c>
      <c r="O251" s="130">
        <v>18093.28</v>
      </c>
      <c r="P251" s="130">
        <v>18093.28</v>
      </c>
      <c r="Q251" s="127">
        <v>18093.28</v>
      </c>
    </row>
    <row r="252" spans="1:17" ht="13.5" thickBot="1" x14ac:dyDescent="0.25">
      <c r="A252" s="33">
        <v>186178</v>
      </c>
      <c r="B252" s="136" t="s">
        <v>144</v>
      </c>
      <c r="C252" s="147" t="s">
        <v>1127</v>
      </c>
      <c r="D252" s="134" t="s">
        <v>2078</v>
      </c>
      <c r="E252" s="144">
        <v>295901.53999999998</v>
      </c>
      <c r="F252" s="132">
        <v>297390.27</v>
      </c>
      <c r="G252" s="132">
        <v>298966.15999999997</v>
      </c>
      <c r="H252" s="132">
        <v>301452.93</v>
      </c>
      <c r="I252" s="132">
        <v>304267.86</v>
      </c>
      <c r="J252" s="132">
        <v>306455.73</v>
      </c>
      <c r="K252" s="132">
        <v>310096.93</v>
      </c>
      <c r="L252" s="132">
        <v>312501.56</v>
      </c>
      <c r="M252" s="132">
        <v>313778.84000000003</v>
      </c>
      <c r="N252" s="132">
        <v>316298.37</v>
      </c>
      <c r="O252" s="132">
        <v>318130.53999999998</v>
      </c>
      <c r="P252" s="132">
        <v>320110.38</v>
      </c>
      <c r="Q252" s="127">
        <v>320110.38</v>
      </c>
    </row>
    <row r="253" spans="1:17" ht="13.5" thickBot="1" x14ac:dyDescent="0.25">
      <c r="A253" s="33">
        <v>186179</v>
      </c>
      <c r="B253" s="136" t="s">
        <v>145</v>
      </c>
      <c r="C253" s="147" t="s">
        <v>1126</v>
      </c>
      <c r="D253" s="134" t="s">
        <v>2078</v>
      </c>
      <c r="E253" s="143">
        <v>54275.519999999997</v>
      </c>
      <c r="F253" s="130">
        <v>54275.519999999997</v>
      </c>
      <c r="G253" s="130">
        <v>54275.519999999997</v>
      </c>
      <c r="H253" s="130">
        <v>54275.519999999997</v>
      </c>
      <c r="I253" s="130">
        <v>54275.519999999997</v>
      </c>
      <c r="J253" s="130">
        <v>54275.519999999997</v>
      </c>
      <c r="K253" s="130">
        <v>54275.519999999997</v>
      </c>
      <c r="L253" s="130">
        <v>54275.519999999997</v>
      </c>
      <c r="M253" s="130">
        <v>54275.519999999997</v>
      </c>
      <c r="N253" s="130">
        <v>54275.519999999997</v>
      </c>
      <c r="O253" s="130">
        <v>54275.519999999997</v>
      </c>
      <c r="P253" s="130">
        <v>54275.519999999997</v>
      </c>
      <c r="Q253" s="127">
        <v>54275.519999999997</v>
      </c>
    </row>
    <row r="254" spans="1:17" ht="13.5" thickBot="1" x14ac:dyDescent="0.25">
      <c r="A254" s="33">
        <v>186180</v>
      </c>
      <c r="B254" s="136" t="s">
        <v>1294</v>
      </c>
      <c r="C254" s="147" t="s">
        <v>1401</v>
      </c>
      <c r="D254" s="134" t="s">
        <v>2078</v>
      </c>
      <c r="E254" s="144">
        <v>-3599154.79</v>
      </c>
      <c r="F254" s="132">
        <v>-3599154.79</v>
      </c>
      <c r="G254" s="132">
        <v>-3606354.56</v>
      </c>
      <c r="H254" s="132">
        <v>-3606354.56</v>
      </c>
      <c r="I254" s="132">
        <v>-3606354.56</v>
      </c>
      <c r="J254" s="132">
        <v>-3606466.93</v>
      </c>
      <c r="K254" s="132">
        <v>-3606466.93</v>
      </c>
      <c r="L254" s="132">
        <v>-3606466.93</v>
      </c>
      <c r="M254" s="132">
        <v>-3606644.71</v>
      </c>
      <c r="N254" s="132">
        <v>-3613554.43</v>
      </c>
      <c r="O254" s="132">
        <v>-3613554.43</v>
      </c>
      <c r="P254" s="132">
        <v>-3613566.94</v>
      </c>
      <c r="Q254" s="127">
        <v>-3613566.94</v>
      </c>
    </row>
    <row r="255" spans="1:17" ht="13.5" thickBot="1" x14ac:dyDescent="0.25">
      <c r="A255" s="33">
        <v>186181</v>
      </c>
      <c r="B255" s="136" t="s">
        <v>1402</v>
      </c>
      <c r="C255" s="147" t="s">
        <v>1403</v>
      </c>
      <c r="D255" s="134" t="s">
        <v>2078</v>
      </c>
      <c r="E255" s="143">
        <v>0.01</v>
      </c>
      <c r="F255" s="130">
        <v>0.01</v>
      </c>
      <c r="G255" s="130">
        <v>0.01</v>
      </c>
      <c r="H255" s="130">
        <v>0.01</v>
      </c>
      <c r="I255" s="130">
        <v>0.01</v>
      </c>
      <c r="J255" s="130">
        <v>0.01</v>
      </c>
      <c r="K255" s="130">
        <v>0.01</v>
      </c>
      <c r="L255" s="130">
        <v>0.01</v>
      </c>
      <c r="M255" s="130">
        <v>0.01</v>
      </c>
      <c r="N255" s="130">
        <v>0.01</v>
      </c>
      <c r="O255" s="130">
        <v>0.01</v>
      </c>
      <c r="P255" s="130">
        <v>0.01</v>
      </c>
      <c r="Q255" s="127">
        <v>0.01</v>
      </c>
    </row>
    <row r="256" spans="1:17" ht="13.5" thickBot="1" x14ac:dyDescent="0.25">
      <c r="A256" s="33">
        <v>186182</v>
      </c>
      <c r="B256" s="136" t="s">
        <v>1404</v>
      </c>
      <c r="C256" s="147" t="s">
        <v>1405</v>
      </c>
      <c r="D256" s="134" t="s">
        <v>2078</v>
      </c>
      <c r="E256" s="144">
        <v>29848827.370000001</v>
      </c>
      <c r="F256" s="132">
        <v>29926931.800000001</v>
      </c>
      <c r="G256" s="132">
        <v>30005240.600000001</v>
      </c>
      <c r="H256" s="132">
        <v>30083754.309999999</v>
      </c>
      <c r="I256" s="132">
        <v>30162473.469999999</v>
      </c>
      <c r="J256" s="132">
        <v>30241398.609999999</v>
      </c>
      <c r="K256" s="132">
        <v>30320530.27</v>
      </c>
      <c r="L256" s="132">
        <v>30399842.890000001</v>
      </c>
      <c r="M256" s="132">
        <v>30479415.309999999</v>
      </c>
      <c r="N256" s="132">
        <v>30559169.780000001</v>
      </c>
      <c r="O256" s="132">
        <v>24511306.350000001</v>
      </c>
      <c r="P256" s="132">
        <v>24575444.27</v>
      </c>
      <c r="Q256" s="127">
        <v>24575444.27</v>
      </c>
    </row>
    <row r="257" spans="1:17" ht="13.5" thickBot="1" x14ac:dyDescent="0.25">
      <c r="A257" s="33">
        <v>186183</v>
      </c>
      <c r="B257" s="136" t="s">
        <v>1406</v>
      </c>
      <c r="C257" s="147" t="s">
        <v>1407</v>
      </c>
      <c r="D257" s="134" t="s">
        <v>2078</v>
      </c>
      <c r="E257" s="143">
        <v>3572170.67</v>
      </c>
      <c r="F257" s="130">
        <v>2731275.32</v>
      </c>
      <c r="G257" s="130">
        <v>1819825.43</v>
      </c>
      <c r="H257" s="130">
        <v>1142165.8600000001</v>
      </c>
      <c r="I257" s="130">
        <v>762325.48</v>
      </c>
      <c r="J257" s="130">
        <v>513460.77</v>
      </c>
      <c r="K257" s="130">
        <v>311804.37</v>
      </c>
      <c r="L257" s="130">
        <v>141978.29</v>
      </c>
      <c r="M257" s="130">
        <v>-53700.45</v>
      </c>
      <c r="N257" s="130">
        <v>-333118.34000000003</v>
      </c>
      <c r="O257" s="130">
        <v>5331338.29</v>
      </c>
      <c r="P257" s="130">
        <v>4556502.24</v>
      </c>
      <c r="Q257" s="127">
        <v>4556502.24</v>
      </c>
    </row>
    <row r="258" spans="1:17" ht="13.5" thickBot="1" x14ac:dyDescent="0.25">
      <c r="A258" s="33">
        <v>500146</v>
      </c>
      <c r="B258" s="135" t="s">
        <v>1408</v>
      </c>
      <c r="C258" s="147">
        <v>500146</v>
      </c>
      <c r="D258" s="142"/>
      <c r="E258" s="144">
        <v>178384571.38999999</v>
      </c>
      <c r="F258" s="132">
        <v>176944923.06</v>
      </c>
      <c r="G258" s="132">
        <v>175505274.72999999</v>
      </c>
      <c r="H258" s="132">
        <v>174065626.40000001</v>
      </c>
      <c r="I258" s="132">
        <v>172625978.06999999</v>
      </c>
      <c r="J258" s="132">
        <v>171186329.74000001</v>
      </c>
      <c r="K258" s="132">
        <v>169746681.41</v>
      </c>
      <c r="L258" s="132">
        <v>168307033.08000001</v>
      </c>
      <c r="M258" s="132">
        <v>165740569.75</v>
      </c>
      <c r="N258" s="132">
        <v>164175719.41999999</v>
      </c>
      <c r="O258" s="132">
        <v>162610869.09</v>
      </c>
      <c r="P258" s="132">
        <v>161058984.03999999</v>
      </c>
      <c r="Q258" s="127">
        <v>161058984.03999999</v>
      </c>
    </row>
    <row r="259" spans="1:17" ht="13.5" thickBot="1" x14ac:dyDescent="0.25">
      <c r="A259" s="33">
        <v>186404</v>
      </c>
      <c r="B259" s="136" t="s">
        <v>146</v>
      </c>
      <c r="C259" s="147" t="s">
        <v>1125</v>
      </c>
      <c r="D259" s="134" t="s">
        <v>2078</v>
      </c>
      <c r="E259" s="143">
        <v>173642883.91999999</v>
      </c>
      <c r="F259" s="130">
        <v>172201132.84</v>
      </c>
      <c r="G259" s="130">
        <v>170759381.75999999</v>
      </c>
      <c r="H259" s="130">
        <v>169317630.68000001</v>
      </c>
      <c r="I259" s="130">
        <v>167875879.59999999</v>
      </c>
      <c r="J259" s="130">
        <v>166434128.52000001</v>
      </c>
      <c r="K259" s="130">
        <v>164992377.44</v>
      </c>
      <c r="L259" s="130">
        <v>163550626.36000001</v>
      </c>
      <c r="M259" s="130">
        <v>160982060.28</v>
      </c>
      <c r="N259" s="130">
        <v>159415107.19999999</v>
      </c>
      <c r="O259" s="130">
        <v>157848154.12</v>
      </c>
      <c r="P259" s="130">
        <v>156281202.03999999</v>
      </c>
      <c r="Q259" s="127">
        <v>156281202.03999999</v>
      </c>
    </row>
    <row r="260" spans="1:17" ht="13.5" thickBot="1" x14ac:dyDescent="0.25">
      <c r="A260" s="33">
        <v>186406</v>
      </c>
      <c r="B260" s="136" t="s">
        <v>147</v>
      </c>
      <c r="C260" s="147" t="s">
        <v>1124</v>
      </c>
      <c r="D260" s="134" t="s">
        <v>2078</v>
      </c>
      <c r="E260" s="144">
        <v>4741687.47</v>
      </c>
      <c r="F260" s="132">
        <v>4743790.22</v>
      </c>
      <c r="G260" s="132">
        <v>4745892.97</v>
      </c>
      <c r="H260" s="132">
        <v>4747995.72</v>
      </c>
      <c r="I260" s="132">
        <v>4750098.47</v>
      </c>
      <c r="J260" s="132">
        <v>4752201.22</v>
      </c>
      <c r="K260" s="132">
        <v>4754303.97</v>
      </c>
      <c r="L260" s="132">
        <v>4756406.72</v>
      </c>
      <c r="M260" s="132">
        <v>4758509.47</v>
      </c>
      <c r="N260" s="132">
        <v>4760612.22</v>
      </c>
      <c r="O260" s="132">
        <v>4762714.97</v>
      </c>
      <c r="P260" s="132">
        <v>4777782</v>
      </c>
      <c r="Q260" s="127">
        <v>4777782</v>
      </c>
    </row>
    <row r="261" spans="1:17" ht="13.5" thickBot="1" x14ac:dyDescent="0.25">
      <c r="A261" s="33">
        <v>500147</v>
      </c>
      <c r="B261" s="135" t="s">
        <v>1409</v>
      </c>
      <c r="C261" s="147">
        <v>500147</v>
      </c>
      <c r="D261" s="142"/>
      <c r="E261" s="143">
        <v>-18510804.640000001</v>
      </c>
      <c r="F261" s="130">
        <v>-20607646</v>
      </c>
      <c r="G261" s="130">
        <v>-22796664.780000001</v>
      </c>
      <c r="H261" s="130">
        <v>-25258616.510000002</v>
      </c>
      <c r="I261" s="130">
        <v>-23971957.940000001</v>
      </c>
      <c r="J261" s="130">
        <v>-24065170.539999999</v>
      </c>
      <c r="K261" s="130">
        <v>-23460114.260000002</v>
      </c>
      <c r="L261" s="130">
        <v>-21790419.739999998</v>
      </c>
      <c r="M261" s="130">
        <v>-21650876.370000001</v>
      </c>
      <c r="N261" s="130">
        <v>-21986331.710000001</v>
      </c>
      <c r="O261" s="130">
        <v>-12434934.630000001</v>
      </c>
      <c r="P261" s="130">
        <v>-4883604.05</v>
      </c>
      <c r="Q261" s="127">
        <v>-4883604.05</v>
      </c>
    </row>
    <row r="262" spans="1:17" ht="13.5" thickBot="1" x14ac:dyDescent="0.25">
      <c r="A262" s="33">
        <v>191400</v>
      </c>
      <c r="B262" s="136" t="s">
        <v>148</v>
      </c>
      <c r="C262" s="147" t="s">
        <v>1123</v>
      </c>
      <c r="D262" s="134" t="s">
        <v>2078</v>
      </c>
      <c r="E262" s="144">
        <v>-4404023.33</v>
      </c>
      <c r="F262" s="132">
        <v>-6942603.9900000002</v>
      </c>
      <c r="G262" s="132">
        <v>-9812807.9100000001</v>
      </c>
      <c r="H262" s="132">
        <v>-12897751.539999999</v>
      </c>
      <c r="I262" s="132">
        <v>-13872866.16</v>
      </c>
      <c r="J262" s="132">
        <v>-14515460.699999999</v>
      </c>
      <c r="K262" s="132">
        <v>-14770822.5</v>
      </c>
      <c r="L262" s="132">
        <v>-14223283.449999999</v>
      </c>
      <c r="M262" s="132">
        <v>-14654158.039999999</v>
      </c>
      <c r="N262" s="132">
        <v>-15669249.6</v>
      </c>
      <c r="O262" s="132">
        <v>6201728.5099999998</v>
      </c>
      <c r="P262" s="132">
        <v>9825762.0600000005</v>
      </c>
      <c r="Q262" s="127">
        <v>9825762.0600000005</v>
      </c>
    </row>
    <row r="263" spans="1:17" ht="13.5" thickBot="1" x14ac:dyDescent="0.25">
      <c r="A263" s="33">
        <v>191401</v>
      </c>
      <c r="B263" s="136" t="s">
        <v>1410</v>
      </c>
      <c r="C263" s="147" t="s">
        <v>1122</v>
      </c>
      <c r="D263" s="134" t="s">
        <v>2078</v>
      </c>
      <c r="E263" s="143">
        <v>-3094625.31</v>
      </c>
      <c r="F263" s="130">
        <v>-2385953.63</v>
      </c>
      <c r="G263" s="130">
        <v>-1618231.76</v>
      </c>
      <c r="H263" s="130">
        <v>-1040513.91</v>
      </c>
      <c r="I263" s="130">
        <v>-705040.28</v>
      </c>
      <c r="J263" s="130">
        <v>-475902.59</v>
      </c>
      <c r="K263" s="130">
        <v>-287845.45</v>
      </c>
      <c r="L263" s="130">
        <v>-128100.15</v>
      </c>
      <c r="M263" s="130">
        <v>57750.06</v>
      </c>
      <c r="N263" s="130">
        <v>313008.19</v>
      </c>
      <c r="O263" s="130">
        <v>-13846879.4</v>
      </c>
      <c r="P263" s="130">
        <v>-11914747.66</v>
      </c>
      <c r="Q263" s="127">
        <v>-11914747.66</v>
      </c>
    </row>
    <row r="264" spans="1:17" ht="13.5" thickBot="1" x14ac:dyDescent="0.25">
      <c r="A264" s="33">
        <v>191402</v>
      </c>
      <c r="B264" s="136" t="s">
        <v>2005</v>
      </c>
      <c r="C264" s="147" t="s">
        <v>2006</v>
      </c>
      <c r="D264" s="134" t="s">
        <v>2078</v>
      </c>
      <c r="E264" s="144">
        <v>0</v>
      </c>
      <c r="F264" s="132">
        <v>0</v>
      </c>
      <c r="G264" s="132">
        <v>0</v>
      </c>
      <c r="H264" s="132">
        <v>0</v>
      </c>
      <c r="I264" s="132">
        <v>0</v>
      </c>
      <c r="J264" s="132">
        <v>0</v>
      </c>
      <c r="K264" s="132">
        <v>0</v>
      </c>
      <c r="L264" s="132">
        <v>0</v>
      </c>
      <c r="M264" s="132">
        <v>0</v>
      </c>
      <c r="N264" s="132">
        <v>0</v>
      </c>
      <c r="O264" s="132">
        <v>-5075.49</v>
      </c>
      <c r="P264" s="132">
        <v>-17963.52</v>
      </c>
      <c r="Q264" s="127">
        <v>-17963.52</v>
      </c>
    </row>
    <row r="265" spans="1:17" ht="13.5" thickBot="1" x14ac:dyDescent="0.25">
      <c r="A265" s="33">
        <v>191410</v>
      </c>
      <c r="B265" s="136" t="s">
        <v>149</v>
      </c>
      <c r="C265" s="147" t="s">
        <v>1121</v>
      </c>
      <c r="D265" s="134" t="s">
        <v>2078</v>
      </c>
      <c r="E265" s="143">
        <v>-352044.84</v>
      </c>
      <c r="F265" s="130">
        <v>-307097.90000000002</v>
      </c>
      <c r="G265" s="130">
        <v>-309658.51</v>
      </c>
      <c r="H265" s="130">
        <v>-322906.07</v>
      </c>
      <c r="I265" s="130">
        <v>-12823.13</v>
      </c>
      <c r="J265" s="130">
        <v>-380260.95</v>
      </c>
      <c r="K265" s="130">
        <v>-401055.17</v>
      </c>
      <c r="L265" s="130">
        <v>-449403.88</v>
      </c>
      <c r="M265" s="130">
        <v>-499398.31</v>
      </c>
      <c r="N265" s="130">
        <v>-545569.85</v>
      </c>
      <c r="O265" s="130">
        <v>-351963.12</v>
      </c>
      <c r="P265" s="130">
        <v>-456496.75</v>
      </c>
      <c r="Q265" s="127">
        <v>-456496.75</v>
      </c>
    </row>
    <row r="266" spans="1:17" ht="13.5" thickBot="1" x14ac:dyDescent="0.25">
      <c r="A266" s="33">
        <v>191411</v>
      </c>
      <c r="B266" s="136" t="s">
        <v>1411</v>
      </c>
      <c r="C266" s="147" t="s">
        <v>1120</v>
      </c>
      <c r="D266" s="134" t="s">
        <v>2078</v>
      </c>
      <c r="E266" s="144">
        <v>-6318722.54</v>
      </c>
      <c r="F266" s="132">
        <v>-4987700.29</v>
      </c>
      <c r="G266" s="132">
        <v>-3541875.64</v>
      </c>
      <c r="H266" s="132">
        <v>-2464548.39</v>
      </c>
      <c r="I266" s="132">
        <v>-1857044.37</v>
      </c>
      <c r="J266" s="132">
        <v>-1456892.96</v>
      </c>
      <c r="K266" s="132">
        <v>-1130514.8500000001</v>
      </c>
      <c r="L266" s="132">
        <v>-861362.69</v>
      </c>
      <c r="M266" s="132">
        <v>-542886.74</v>
      </c>
      <c r="N266" s="132">
        <v>-94090.61</v>
      </c>
      <c r="O266" s="132">
        <v>-3441075.86</v>
      </c>
      <c r="P266" s="132">
        <v>-2929436.16</v>
      </c>
      <c r="Q266" s="127">
        <v>-2929436.16</v>
      </c>
    </row>
    <row r="267" spans="1:17" ht="13.5" thickBot="1" x14ac:dyDescent="0.25">
      <c r="A267" s="33">
        <v>191412</v>
      </c>
      <c r="B267" s="136" t="s">
        <v>1994</v>
      </c>
      <c r="C267" s="147" t="s">
        <v>1995</v>
      </c>
      <c r="D267" s="134" t="s">
        <v>2078</v>
      </c>
      <c r="E267" s="143">
        <v>0</v>
      </c>
      <c r="F267" s="130">
        <v>0</v>
      </c>
      <c r="G267" s="130">
        <v>0</v>
      </c>
      <c r="H267" s="130">
        <v>0</v>
      </c>
      <c r="I267" s="130">
        <v>0</v>
      </c>
      <c r="J267" s="130">
        <v>0</v>
      </c>
      <c r="K267" s="130">
        <v>0</v>
      </c>
      <c r="L267" s="130">
        <v>0</v>
      </c>
      <c r="M267" s="130">
        <v>0</v>
      </c>
      <c r="N267" s="130">
        <v>0</v>
      </c>
      <c r="O267" s="130">
        <v>0</v>
      </c>
      <c r="P267" s="130">
        <v>0</v>
      </c>
      <c r="Q267" s="127">
        <v>0</v>
      </c>
    </row>
    <row r="268" spans="1:17" ht="13.5" thickBot="1" x14ac:dyDescent="0.25">
      <c r="A268" s="33">
        <v>191417</v>
      </c>
      <c r="B268" s="136" t="s">
        <v>150</v>
      </c>
      <c r="C268" s="147" t="s">
        <v>1119</v>
      </c>
      <c r="D268" s="134" t="s">
        <v>2078</v>
      </c>
      <c r="E268" s="144">
        <v>127616.44</v>
      </c>
      <c r="F268" s="132">
        <v>137658.93</v>
      </c>
      <c r="G268" s="132">
        <v>145831.79</v>
      </c>
      <c r="H268" s="132">
        <v>153958.32</v>
      </c>
      <c r="I268" s="132">
        <v>163424.29999999999</v>
      </c>
      <c r="J268" s="132">
        <v>174675.71</v>
      </c>
      <c r="K268" s="132">
        <v>186118.06</v>
      </c>
      <c r="L268" s="132">
        <v>197654.48</v>
      </c>
      <c r="M268" s="132">
        <v>209328.97</v>
      </c>
      <c r="N268" s="132">
        <v>222313.62</v>
      </c>
      <c r="O268" s="132">
        <v>56984.78</v>
      </c>
      <c r="P268" s="132">
        <v>61988.09</v>
      </c>
      <c r="Q268" s="127">
        <v>61988.09</v>
      </c>
    </row>
    <row r="269" spans="1:17" ht="13.5" thickBot="1" x14ac:dyDescent="0.25">
      <c r="A269" s="33">
        <v>191420</v>
      </c>
      <c r="B269" s="136" t="s">
        <v>151</v>
      </c>
      <c r="C269" s="147" t="s">
        <v>1118</v>
      </c>
      <c r="D269" s="134" t="s">
        <v>2078</v>
      </c>
      <c r="E269" s="143">
        <v>-508181.65</v>
      </c>
      <c r="F269" s="130">
        <v>-689592.66</v>
      </c>
      <c r="G269" s="130">
        <v>-955832.11</v>
      </c>
      <c r="H269" s="130">
        <v>-1368075.88</v>
      </c>
      <c r="I269" s="130">
        <v>-1571428.74</v>
      </c>
      <c r="J269" s="130">
        <v>-1759495.18</v>
      </c>
      <c r="K269" s="130">
        <v>-1905335.81</v>
      </c>
      <c r="L269" s="130">
        <v>-1975719.63</v>
      </c>
      <c r="M269" s="130">
        <v>-2120508.5299999998</v>
      </c>
      <c r="N269" s="130">
        <v>-2300814.66</v>
      </c>
      <c r="O269" s="130">
        <v>642204.54</v>
      </c>
      <c r="P269" s="130">
        <v>1347672.01</v>
      </c>
      <c r="Q269" s="127">
        <v>1347672.01</v>
      </c>
    </row>
    <row r="270" spans="1:17" ht="13.5" thickBot="1" x14ac:dyDescent="0.25">
      <c r="A270" s="33">
        <v>191421</v>
      </c>
      <c r="B270" s="136" t="s">
        <v>1412</v>
      </c>
      <c r="C270" s="147" t="s">
        <v>1117</v>
      </c>
      <c r="D270" s="134" t="s">
        <v>2078</v>
      </c>
      <c r="E270" s="144">
        <v>-135577.12</v>
      </c>
      <c r="F270" s="132">
        <v>-99097.29</v>
      </c>
      <c r="G270" s="132">
        <v>-58612.86</v>
      </c>
      <c r="H270" s="132">
        <v>-28943.24</v>
      </c>
      <c r="I270" s="132">
        <v>-12663.29</v>
      </c>
      <c r="J270" s="132">
        <v>-1435</v>
      </c>
      <c r="K270" s="132">
        <v>7965.08</v>
      </c>
      <c r="L270" s="132">
        <v>15947.35</v>
      </c>
      <c r="M270" s="132">
        <v>24854.73</v>
      </c>
      <c r="N270" s="132">
        <v>37514.43</v>
      </c>
      <c r="O270" s="132">
        <v>-1888247.43</v>
      </c>
      <c r="P270" s="132">
        <v>-1623755.78</v>
      </c>
      <c r="Q270" s="127">
        <v>-1623755.78</v>
      </c>
    </row>
    <row r="271" spans="1:17" ht="13.5" thickBot="1" x14ac:dyDescent="0.25">
      <c r="A271" s="33">
        <v>191430</v>
      </c>
      <c r="B271" s="136" t="s">
        <v>152</v>
      </c>
      <c r="C271" s="147" t="s">
        <v>1116</v>
      </c>
      <c r="D271" s="134" t="s">
        <v>2078</v>
      </c>
      <c r="E271" s="143">
        <v>-1148496.29</v>
      </c>
      <c r="F271" s="130">
        <v>-1719145.62</v>
      </c>
      <c r="G271" s="130">
        <v>-2046681.42</v>
      </c>
      <c r="H271" s="130">
        <v>-2095115.21</v>
      </c>
      <c r="I271" s="130">
        <v>-1698814.33</v>
      </c>
      <c r="J271" s="130">
        <v>-1379801.19</v>
      </c>
      <c r="K271" s="130">
        <v>-968118.96</v>
      </c>
      <c r="L271" s="130">
        <v>-518422.77</v>
      </c>
      <c r="M271" s="130">
        <v>-163015.10999999999</v>
      </c>
      <c r="N271" s="130">
        <v>-10513.94</v>
      </c>
      <c r="O271" s="130">
        <v>290183.82</v>
      </c>
      <c r="P271" s="130">
        <v>-245058.28</v>
      </c>
      <c r="Q271" s="127">
        <v>-245058.28</v>
      </c>
    </row>
    <row r="272" spans="1:17" ht="13.5" thickBot="1" x14ac:dyDescent="0.25">
      <c r="A272" s="33">
        <v>191431</v>
      </c>
      <c r="B272" s="136" t="s">
        <v>1413</v>
      </c>
      <c r="C272" s="147" t="s">
        <v>1115</v>
      </c>
      <c r="D272" s="134" t="s">
        <v>2078</v>
      </c>
      <c r="E272" s="144">
        <v>-2006363.98</v>
      </c>
      <c r="F272" s="132">
        <v>-1681319.28</v>
      </c>
      <c r="G272" s="132">
        <v>-1319766.68</v>
      </c>
      <c r="H272" s="132">
        <v>-1056146.6200000001</v>
      </c>
      <c r="I272" s="132">
        <v>-913678.41</v>
      </c>
      <c r="J272" s="132">
        <v>-816976.76</v>
      </c>
      <c r="K272" s="132">
        <v>-736717.83</v>
      </c>
      <c r="L272" s="132">
        <v>-669460.94999999995</v>
      </c>
      <c r="M272" s="132">
        <v>-593975.53</v>
      </c>
      <c r="N272" s="132">
        <v>-484950.18</v>
      </c>
      <c r="O272" s="132">
        <v>-837729.26</v>
      </c>
      <c r="P272" s="132">
        <v>-565465.62</v>
      </c>
      <c r="Q272" s="127">
        <v>-565465.62</v>
      </c>
    </row>
    <row r="273" spans="1:17" ht="13.5" thickBot="1" x14ac:dyDescent="0.25">
      <c r="A273" s="33">
        <v>191450</v>
      </c>
      <c r="B273" s="136" t="s">
        <v>1414</v>
      </c>
      <c r="C273" s="147" t="s">
        <v>1114</v>
      </c>
      <c r="D273" s="134" t="s">
        <v>2078</v>
      </c>
      <c r="E273" s="143">
        <v>-949813.02</v>
      </c>
      <c r="F273" s="130">
        <v>-2366776.27</v>
      </c>
      <c r="G273" s="130">
        <v>-3773314.68</v>
      </c>
      <c r="H273" s="130">
        <v>-4379496.97</v>
      </c>
      <c r="I273" s="130">
        <v>-3637710.53</v>
      </c>
      <c r="J273" s="130">
        <v>-3579627.92</v>
      </c>
      <c r="K273" s="130">
        <v>-3575910.83</v>
      </c>
      <c r="L273" s="130">
        <v>-3342676.05</v>
      </c>
      <c r="M273" s="130">
        <v>-3552008.87</v>
      </c>
      <c r="N273" s="130">
        <v>-3453979.11</v>
      </c>
      <c r="O273" s="130">
        <v>763815.62</v>
      </c>
      <c r="P273" s="130">
        <v>1454077.9</v>
      </c>
      <c r="Q273" s="127">
        <v>1454077.9</v>
      </c>
    </row>
    <row r="274" spans="1:17" ht="13.5" thickBot="1" x14ac:dyDescent="0.25">
      <c r="A274" s="33">
        <v>191451</v>
      </c>
      <c r="B274" s="136" t="s">
        <v>1415</v>
      </c>
      <c r="C274" s="147" t="s">
        <v>1113</v>
      </c>
      <c r="D274" s="134" t="s">
        <v>2078</v>
      </c>
      <c r="E274" s="144">
        <v>279427</v>
      </c>
      <c r="F274" s="132">
        <v>433982</v>
      </c>
      <c r="G274" s="132">
        <v>494285</v>
      </c>
      <c r="H274" s="132">
        <v>240923</v>
      </c>
      <c r="I274" s="132">
        <v>146687</v>
      </c>
      <c r="J274" s="132">
        <v>126007</v>
      </c>
      <c r="K274" s="132">
        <v>122124</v>
      </c>
      <c r="L274" s="132">
        <v>164408</v>
      </c>
      <c r="M274" s="132">
        <v>183141</v>
      </c>
      <c r="N274" s="132">
        <v>0</v>
      </c>
      <c r="O274" s="132">
        <v>-17962</v>
      </c>
      <c r="P274" s="132">
        <v>180739</v>
      </c>
      <c r="Q274" s="127">
        <v>180739</v>
      </c>
    </row>
    <row r="275" spans="1:17" ht="13.5" thickBot="1" x14ac:dyDescent="0.25">
      <c r="A275" s="33">
        <v>191452</v>
      </c>
      <c r="B275" s="136" t="s">
        <v>1304</v>
      </c>
      <c r="C275" s="147" t="s">
        <v>1416</v>
      </c>
      <c r="D275" s="134" t="s">
        <v>2078</v>
      </c>
      <c r="E275" s="143">
        <v>0</v>
      </c>
      <c r="F275" s="130">
        <v>0</v>
      </c>
      <c r="G275" s="130">
        <v>0</v>
      </c>
      <c r="H275" s="130">
        <v>0</v>
      </c>
      <c r="I275" s="130">
        <v>0</v>
      </c>
      <c r="J275" s="130">
        <v>0</v>
      </c>
      <c r="K275" s="130">
        <v>0</v>
      </c>
      <c r="L275" s="130">
        <v>0</v>
      </c>
      <c r="M275" s="130">
        <v>0</v>
      </c>
      <c r="N275" s="130">
        <v>0</v>
      </c>
      <c r="O275" s="130">
        <v>-919.34</v>
      </c>
      <c r="P275" s="130">
        <v>-919.34</v>
      </c>
      <c r="Q275" s="127">
        <v>-919.34</v>
      </c>
    </row>
    <row r="276" spans="1:17" ht="13.5" thickBot="1" x14ac:dyDescent="0.25">
      <c r="A276" s="33">
        <v>500148</v>
      </c>
      <c r="B276" s="135" t="s">
        <v>1417</v>
      </c>
      <c r="C276" s="147">
        <v>500148</v>
      </c>
      <c r="D276" s="142"/>
      <c r="E276" s="144">
        <v>76926943.489999995</v>
      </c>
      <c r="F276" s="132">
        <v>78937622.390000001</v>
      </c>
      <c r="G276" s="132">
        <v>82366380.659999996</v>
      </c>
      <c r="H276" s="132">
        <v>78671881.390000001</v>
      </c>
      <c r="I276" s="132">
        <v>82772922.450000003</v>
      </c>
      <c r="J276" s="132">
        <v>84330801.390000001</v>
      </c>
      <c r="K276" s="132">
        <v>86110917.700000003</v>
      </c>
      <c r="L276" s="132">
        <v>90156234.439999998</v>
      </c>
      <c r="M276" s="132">
        <v>86114302.819999993</v>
      </c>
      <c r="N276" s="132">
        <v>96411423.659999996</v>
      </c>
      <c r="O276" s="132">
        <v>97030226.989999995</v>
      </c>
      <c r="P276" s="132">
        <v>85377055.969999999</v>
      </c>
      <c r="Q276" s="127">
        <v>85377055.969999999</v>
      </c>
    </row>
    <row r="277" spans="1:17" ht="13.5" thickBot="1" x14ac:dyDescent="0.25">
      <c r="A277" s="33">
        <v>186203</v>
      </c>
      <c r="B277" s="136" t="s">
        <v>153</v>
      </c>
      <c r="C277" s="147" t="s">
        <v>1112</v>
      </c>
      <c r="D277" s="134" t="s">
        <v>2078</v>
      </c>
      <c r="E277" s="143">
        <v>-27965</v>
      </c>
      <c r="F277" s="130">
        <v>2143</v>
      </c>
      <c r="G277" s="130">
        <v>-21725</v>
      </c>
      <c r="H277" s="130">
        <v>-43412</v>
      </c>
      <c r="I277" s="130">
        <v>-68104</v>
      </c>
      <c r="J277" s="130">
        <v>-72327</v>
      </c>
      <c r="K277" s="130">
        <v>-67651</v>
      </c>
      <c r="L277" s="130">
        <v>-73279</v>
      </c>
      <c r="M277" s="130">
        <v>-73807</v>
      </c>
      <c r="N277" s="130">
        <v>-66552</v>
      </c>
      <c r="O277" s="130">
        <v>99335</v>
      </c>
      <c r="P277" s="130">
        <v>128377</v>
      </c>
      <c r="Q277" s="127">
        <v>128377</v>
      </c>
    </row>
    <row r="278" spans="1:17" ht="13.5" thickBot="1" x14ac:dyDescent="0.25">
      <c r="A278" s="33">
        <v>186221</v>
      </c>
      <c r="B278" s="136" t="s">
        <v>154</v>
      </c>
      <c r="C278" s="147" t="s">
        <v>1111</v>
      </c>
      <c r="D278" s="134" t="s">
        <v>2078</v>
      </c>
      <c r="E278" s="144">
        <v>0</v>
      </c>
      <c r="F278" s="132">
        <v>0</v>
      </c>
      <c r="G278" s="132">
        <v>0</v>
      </c>
      <c r="H278" s="132">
        <v>0</v>
      </c>
      <c r="I278" s="132">
        <v>0</v>
      </c>
      <c r="J278" s="132">
        <v>0</v>
      </c>
      <c r="K278" s="132">
        <v>0</v>
      </c>
      <c r="L278" s="132">
        <v>0</v>
      </c>
      <c r="M278" s="132">
        <v>0</v>
      </c>
      <c r="N278" s="132">
        <v>0</v>
      </c>
      <c r="O278" s="132">
        <v>0</v>
      </c>
      <c r="P278" s="132">
        <v>0</v>
      </c>
      <c r="Q278" s="127">
        <v>0</v>
      </c>
    </row>
    <row r="279" spans="1:17" ht="13.5" thickBot="1" x14ac:dyDescent="0.25">
      <c r="A279" s="33">
        <v>186231</v>
      </c>
      <c r="B279" s="136" t="s">
        <v>1305</v>
      </c>
      <c r="C279" s="147" t="s">
        <v>1418</v>
      </c>
      <c r="D279" s="134" t="s">
        <v>2078</v>
      </c>
      <c r="E279" s="143">
        <v>-39552.39</v>
      </c>
      <c r="F279" s="130">
        <v>-52911.22</v>
      </c>
      <c r="G279" s="130">
        <v>-52911.22</v>
      </c>
      <c r="H279" s="130">
        <v>-52911.22</v>
      </c>
      <c r="I279" s="130">
        <v>-52911.22</v>
      </c>
      <c r="J279" s="130">
        <v>-52911.22</v>
      </c>
      <c r="K279" s="130">
        <v>-52911.22</v>
      </c>
      <c r="L279" s="130">
        <v>-52911.22</v>
      </c>
      <c r="M279" s="130">
        <v>-52911.22</v>
      </c>
      <c r="N279" s="130">
        <v>-53498.85</v>
      </c>
      <c r="O279" s="130">
        <v>-978.64</v>
      </c>
      <c r="P279" s="130">
        <v>-2077.4899999999998</v>
      </c>
      <c r="Q279" s="127">
        <v>-2077.4899999999998</v>
      </c>
    </row>
    <row r="280" spans="1:17" ht="13.5" thickBot="1" x14ac:dyDescent="0.25">
      <c r="A280" s="33">
        <v>186232</v>
      </c>
      <c r="B280" s="136" t="s">
        <v>155</v>
      </c>
      <c r="C280" s="147" t="s">
        <v>1110</v>
      </c>
      <c r="D280" s="134" t="s">
        <v>2078</v>
      </c>
      <c r="E280" s="144">
        <v>6177492.7300000004</v>
      </c>
      <c r="F280" s="132">
        <v>6217533.1799999997</v>
      </c>
      <c r="G280" s="132">
        <v>6217533.1799999997</v>
      </c>
      <c r="H280" s="132">
        <v>6217533.1799999997</v>
      </c>
      <c r="I280" s="132">
        <v>6217533.1799999997</v>
      </c>
      <c r="J280" s="132">
        <v>6217533.1799999997</v>
      </c>
      <c r="K280" s="132">
        <v>6217533.1799999997</v>
      </c>
      <c r="L280" s="132">
        <v>6217533.1799999997</v>
      </c>
      <c r="M280" s="132">
        <v>6217533.1799999997</v>
      </c>
      <c r="N280" s="132">
        <v>6739242.4900000002</v>
      </c>
      <c r="O280" s="132">
        <v>524890.43000000005</v>
      </c>
      <c r="P280" s="132">
        <v>840069.2</v>
      </c>
      <c r="Q280" s="127">
        <v>840069.2</v>
      </c>
    </row>
    <row r="281" spans="1:17" ht="13.5" thickBot="1" x14ac:dyDescent="0.25">
      <c r="A281" s="33">
        <v>186233</v>
      </c>
      <c r="B281" s="136" t="s">
        <v>1419</v>
      </c>
      <c r="C281" s="147" t="s">
        <v>1109</v>
      </c>
      <c r="D281" s="134" t="s">
        <v>2078</v>
      </c>
      <c r="E281" s="143">
        <v>2478182.63</v>
      </c>
      <c r="F281" s="130">
        <v>2070580.04</v>
      </c>
      <c r="G281" s="130">
        <v>1643465.5</v>
      </c>
      <c r="H281" s="130">
        <v>1271524.95</v>
      </c>
      <c r="I281" s="130">
        <v>976431.35</v>
      </c>
      <c r="J281" s="130">
        <v>718254.73</v>
      </c>
      <c r="K281" s="130">
        <v>484693.48</v>
      </c>
      <c r="L281" s="130">
        <v>270240.26</v>
      </c>
      <c r="M281" s="130">
        <v>18737.21</v>
      </c>
      <c r="N281" s="130">
        <v>-279609.11</v>
      </c>
      <c r="O281" s="130">
        <v>5530130.0800000001</v>
      </c>
      <c r="P281" s="130">
        <v>4943588.67</v>
      </c>
      <c r="Q281" s="127">
        <v>4943588.67</v>
      </c>
    </row>
    <row r="282" spans="1:17" ht="13.5" thickBot="1" x14ac:dyDescent="0.25">
      <c r="A282" s="33">
        <v>186234</v>
      </c>
      <c r="B282" s="136" t="s">
        <v>156</v>
      </c>
      <c r="C282" s="147" t="s">
        <v>1108</v>
      </c>
      <c r="D282" s="134" t="s">
        <v>2078</v>
      </c>
      <c r="E282" s="144">
        <v>136387.31</v>
      </c>
      <c r="F282" s="132">
        <v>189314.14</v>
      </c>
      <c r="G282" s="132">
        <v>240482.25</v>
      </c>
      <c r="H282" s="132">
        <v>284540.82</v>
      </c>
      <c r="I282" s="132">
        <v>316097.31</v>
      </c>
      <c r="J282" s="132">
        <v>340768.87</v>
      </c>
      <c r="K282" s="132">
        <v>341168.34</v>
      </c>
      <c r="L282" s="132">
        <v>361863.64</v>
      </c>
      <c r="M282" s="132">
        <v>362887.78</v>
      </c>
      <c r="N282" s="132">
        <v>367263.81</v>
      </c>
      <c r="O282" s="132">
        <v>20425.490000000002</v>
      </c>
      <c r="P282" s="132">
        <v>63310.77</v>
      </c>
      <c r="Q282" s="127">
        <v>63310.77</v>
      </c>
    </row>
    <row r="283" spans="1:17" ht="13.5" thickBot="1" x14ac:dyDescent="0.25">
      <c r="A283" s="33">
        <v>186235</v>
      </c>
      <c r="B283" s="136" t="s">
        <v>157</v>
      </c>
      <c r="C283" s="147" t="s">
        <v>1107</v>
      </c>
      <c r="D283" s="134" t="s">
        <v>2078</v>
      </c>
      <c r="E283" s="143">
        <v>159291.78</v>
      </c>
      <c r="F283" s="130">
        <v>122774.83</v>
      </c>
      <c r="G283" s="130">
        <v>82157.289999999994</v>
      </c>
      <c r="H283" s="130">
        <v>52605.62</v>
      </c>
      <c r="I283" s="130">
        <v>36774.21</v>
      </c>
      <c r="J283" s="130">
        <v>26057.41</v>
      </c>
      <c r="K283" s="130">
        <v>17115.3</v>
      </c>
      <c r="L283" s="130">
        <v>9647.0400000000009</v>
      </c>
      <c r="M283" s="130">
        <v>1316.03</v>
      </c>
      <c r="N283" s="130">
        <v>-10842.03</v>
      </c>
      <c r="O283" s="130">
        <v>332180.34000000003</v>
      </c>
      <c r="P283" s="130">
        <v>284730.43</v>
      </c>
      <c r="Q283" s="127">
        <v>284730.43</v>
      </c>
    </row>
    <row r="284" spans="1:17" ht="13.5" thickBot="1" x14ac:dyDescent="0.25">
      <c r="A284" s="33">
        <v>186236</v>
      </c>
      <c r="B284" s="136" t="s">
        <v>158</v>
      </c>
      <c r="C284" s="147" t="s">
        <v>1106</v>
      </c>
      <c r="D284" s="134" t="s">
        <v>2078</v>
      </c>
      <c r="E284" s="144">
        <v>0</v>
      </c>
      <c r="F284" s="132">
        <v>0</v>
      </c>
      <c r="G284" s="132">
        <v>245510.84</v>
      </c>
      <c r="H284" s="132">
        <v>247102.16</v>
      </c>
      <c r="I284" s="132">
        <v>248703.79</v>
      </c>
      <c r="J284" s="132">
        <v>250315.81</v>
      </c>
      <c r="K284" s="132">
        <v>251938.27</v>
      </c>
      <c r="L284" s="132">
        <v>253571.25</v>
      </c>
      <c r="M284" s="132">
        <v>255214.81</v>
      </c>
      <c r="N284" s="132">
        <v>256869.03</v>
      </c>
      <c r="O284" s="132">
        <v>0</v>
      </c>
      <c r="P284" s="132">
        <v>0</v>
      </c>
      <c r="Q284" s="127">
        <v>0</v>
      </c>
    </row>
    <row r="285" spans="1:17" ht="13.5" thickBot="1" x14ac:dyDescent="0.25">
      <c r="A285" s="33">
        <v>186237</v>
      </c>
      <c r="B285" s="136" t="s">
        <v>159</v>
      </c>
      <c r="C285" s="147" t="s">
        <v>1105</v>
      </c>
      <c r="D285" s="134" t="s">
        <v>2078</v>
      </c>
      <c r="E285" s="143">
        <v>169424.57</v>
      </c>
      <c r="F285" s="130">
        <v>131132.76999999999</v>
      </c>
      <c r="G285" s="130">
        <v>89578.87</v>
      </c>
      <c r="H285" s="130">
        <v>58591.37</v>
      </c>
      <c r="I285" s="130">
        <v>41009.980000000003</v>
      </c>
      <c r="J285" s="130">
        <v>29330.49</v>
      </c>
      <c r="K285" s="130">
        <v>19819.55</v>
      </c>
      <c r="L285" s="130">
        <v>11808.09</v>
      </c>
      <c r="M285" s="130">
        <v>2525.14</v>
      </c>
      <c r="N285" s="130">
        <v>-10564.55</v>
      </c>
      <c r="O285" s="130">
        <v>226386.5</v>
      </c>
      <c r="P285" s="130">
        <v>193555.54</v>
      </c>
      <c r="Q285" s="127">
        <v>193555.54</v>
      </c>
    </row>
    <row r="286" spans="1:17" ht="13.5" thickBot="1" x14ac:dyDescent="0.25">
      <c r="A286" s="33">
        <v>186238</v>
      </c>
      <c r="B286" s="136" t="s">
        <v>1420</v>
      </c>
      <c r="C286" s="147" t="s">
        <v>1421</v>
      </c>
      <c r="D286" s="134" t="s">
        <v>2078</v>
      </c>
      <c r="E286" s="144">
        <v>44296.49</v>
      </c>
      <c r="F286" s="132">
        <v>442056.05</v>
      </c>
      <c r="G286" s="132">
        <v>307417.65999999997</v>
      </c>
      <c r="H286" s="132">
        <v>276058.21999999997</v>
      </c>
      <c r="I286" s="132">
        <v>377303.49</v>
      </c>
      <c r="J286" s="132">
        <v>379332.59</v>
      </c>
      <c r="K286" s="132">
        <v>380534.28</v>
      </c>
      <c r="L286" s="132">
        <v>381765.7</v>
      </c>
      <c r="M286" s="132">
        <v>383021.83</v>
      </c>
      <c r="N286" s="132">
        <v>384228.32</v>
      </c>
      <c r="O286" s="132">
        <v>-86.19</v>
      </c>
      <c r="P286" s="132">
        <v>64014.11</v>
      </c>
      <c r="Q286" s="127">
        <v>64014.11</v>
      </c>
    </row>
    <row r="287" spans="1:17" ht="13.5" thickBot="1" x14ac:dyDescent="0.25">
      <c r="A287" s="33">
        <v>186239</v>
      </c>
      <c r="B287" s="136" t="s">
        <v>2007</v>
      </c>
      <c r="C287" s="147" t="s">
        <v>2008</v>
      </c>
      <c r="D287" s="134" t="s">
        <v>2078</v>
      </c>
      <c r="E287" s="143">
        <v>-1659219.32</v>
      </c>
      <c r="F287" s="130">
        <v>-1263085.2</v>
      </c>
      <c r="G287" s="130">
        <v>-834940.54</v>
      </c>
      <c r="H287" s="130">
        <v>-522723.55</v>
      </c>
      <c r="I287" s="130">
        <v>-361030.64</v>
      </c>
      <c r="J287" s="130">
        <v>-264840.27</v>
      </c>
      <c r="K287" s="130">
        <v>-192319.55</v>
      </c>
      <c r="L287" s="130">
        <v>-134877.23000000001</v>
      </c>
      <c r="M287" s="130">
        <v>-66287.63</v>
      </c>
      <c r="N287" s="130">
        <v>44488.49</v>
      </c>
      <c r="O287" s="130">
        <v>527368.03</v>
      </c>
      <c r="P287" s="130">
        <v>453624.32000000001</v>
      </c>
      <c r="Q287" s="127">
        <v>453624.32000000001</v>
      </c>
    </row>
    <row r="288" spans="1:17" ht="13.5" thickBot="1" x14ac:dyDescent="0.25">
      <c r="A288" s="33">
        <v>186244</v>
      </c>
      <c r="B288" s="136" t="s">
        <v>1422</v>
      </c>
      <c r="C288" s="147" t="s">
        <v>1423</v>
      </c>
      <c r="D288" s="134" t="s">
        <v>2078</v>
      </c>
      <c r="E288" s="144">
        <v>112219.55</v>
      </c>
      <c r="F288" s="132">
        <v>795531.47</v>
      </c>
      <c r="G288" s="132">
        <v>493112.84</v>
      </c>
      <c r="H288" s="132">
        <v>417921.44</v>
      </c>
      <c r="I288" s="132">
        <v>565531.38</v>
      </c>
      <c r="J288" s="132">
        <v>567660.66</v>
      </c>
      <c r="K288" s="132">
        <v>569454.98</v>
      </c>
      <c r="L288" s="132">
        <v>571367.29</v>
      </c>
      <c r="M288" s="132">
        <v>573205.06999999995</v>
      </c>
      <c r="N288" s="132">
        <v>575083.18999999994</v>
      </c>
      <c r="O288" s="132">
        <v>-86.69</v>
      </c>
      <c r="P288" s="132">
        <v>98028.34</v>
      </c>
      <c r="Q288" s="127">
        <v>98028.34</v>
      </c>
    </row>
    <row r="289" spans="1:17" ht="13.5" thickBot="1" x14ac:dyDescent="0.25">
      <c r="A289" s="33">
        <v>186245</v>
      </c>
      <c r="B289" s="136" t="s">
        <v>2009</v>
      </c>
      <c r="C289" s="147" t="s">
        <v>2010</v>
      </c>
      <c r="D289" s="134" t="s">
        <v>2078</v>
      </c>
      <c r="E289" s="143">
        <v>-1371280.49</v>
      </c>
      <c r="F289" s="130">
        <v>-1084189.6299999999</v>
      </c>
      <c r="G289" s="130">
        <v>-766350.35</v>
      </c>
      <c r="H289" s="130">
        <v>-532664.19999999995</v>
      </c>
      <c r="I289" s="130">
        <v>-398173.29</v>
      </c>
      <c r="J289" s="130">
        <v>-304878.84000000003</v>
      </c>
      <c r="K289" s="130">
        <v>-225844.78</v>
      </c>
      <c r="L289" s="130">
        <v>-158051.69</v>
      </c>
      <c r="M289" s="130">
        <v>-82551.03</v>
      </c>
      <c r="N289" s="130">
        <v>13325.69</v>
      </c>
      <c r="O289" s="130">
        <v>662115.59</v>
      </c>
      <c r="P289" s="130">
        <v>577658.04</v>
      </c>
      <c r="Q289" s="127">
        <v>577658.04</v>
      </c>
    </row>
    <row r="290" spans="1:17" ht="13.5" thickBot="1" x14ac:dyDescent="0.25">
      <c r="A290" s="33">
        <v>186248</v>
      </c>
      <c r="B290" s="136" t="s">
        <v>160</v>
      </c>
      <c r="C290" s="147" t="s">
        <v>1104</v>
      </c>
      <c r="D290" s="134" t="s">
        <v>2078</v>
      </c>
      <c r="E290" s="144">
        <v>0</v>
      </c>
      <c r="F290" s="132">
        <v>0</v>
      </c>
      <c r="G290" s="132">
        <v>0</v>
      </c>
      <c r="H290" s="132">
        <v>0</v>
      </c>
      <c r="I290" s="132">
        <v>0</v>
      </c>
      <c r="J290" s="132">
        <v>0</v>
      </c>
      <c r="K290" s="132">
        <v>0</v>
      </c>
      <c r="L290" s="132">
        <v>0</v>
      </c>
      <c r="M290" s="132">
        <v>0</v>
      </c>
      <c r="N290" s="132">
        <v>0</v>
      </c>
      <c r="O290" s="132">
        <v>0</v>
      </c>
      <c r="P290" s="132">
        <v>0</v>
      </c>
      <c r="Q290" s="127">
        <v>0</v>
      </c>
    </row>
    <row r="291" spans="1:17" ht="13.5" thickBot="1" x14ac:dyDescent="0.25">
      <c r="A291" s="33">
        <v>186250</v>
      </c>
      <c r="B291" s="136" t="s">
        <v>1424</v>
      </c>
      <c r="C291" s="147" t="s">
        <v>1425</v>
      </c>
      <c r="D291" s="134" t="s">
        <v>2078</v>
      </c>
      <c r="E291" s="143">
        <v>6107907</v>
      </c>
      <c r="F291" s="130">
        <v>6107907</v>
      </c>
      <c r="G291" s="130">
        <v>6032322</v>
      </c>
      <c r="H291" s="130">
        <v>6032322</v>
      </c>
      <c r="I291" s="130">
        <v>6032322</v>
      </c>
      <c r="J291" s="130">
        <v>5956057</v>
      </c>
      <c r="K291" s="130">
        <v>5956057</v>
      </c>
      <c r="L291" s="130">
        <v>5956057</v>
      </c>
      <c r="M291" s="130">
        <v>5879105</v>
      </c>
      <c r="N291" s="130">
        <v>5879105</v>
      </c>
      <c r="O291" s="130">
        <v>5879105</v>
      </c>
      <c r="P291" s="130">
        <v>5801461</v>
      </c>
      <c r="Q291" s="127">
        <v>5801461</v>
      </c>
    </row>
    <row r="292" spans="1:17" ht="13.5" thickBot="1" x14ac:dyDescent="0.25">
      <c r="A292" s="33">
        <v>186251</v>
      </c>
      <c r="B292" s="136" t="s">
        <v>1426</v>
      </c>
      <c r="C292" s="147" t="s">
        <v>1427</v>
      </c>
      <c r="D292" s="134" t="s">
        <v>2078</v>
      </c>
      <c r="E292" s="144">
        <v>295658</v>
      </c>
      <c r="F292" s="132">
        <v>295658</v>
      </c>
      <c r="G292" s="132">
        <v>298319</v>
      </c>
      <c r="H292" s="132">
        <v>298319</v>
      </c>
      <c r="I292" s="132">
        <v>298319</v>
      </c>
      <c r="J292" s="132">
        <v>301004</v>
      </c>
      <c r="K292" s="132">
        <v>301004</v>
      </c>
      <c r="L292" s="132">
        <v>301004</v>
      </c>
      <c r="M292" s="132">
        <v>303713</v>
      </c>
      <c r="N292" s="132">
        <v>303713</v>
      </c>
      <c r="O292" s="132">
        <v>303713</v>
      </c>
      <c r="P292" s="132">
        <v>306446</v>
      </c>
      <c r="Q292" s="127">
        <v>306446</v>
      </c>
    </row>
    <row r="293" spans="1:17" ht="13.5" thickBot="1" x14ac:dyDescent="0.25">
      <c r="A293" s="33">
        <v>186254</v>
      </c>
      <c r="B293" s="136" t="s">
        <v>1428</v>
      </c>
      <c r="C293" s="147" t="s">
        <v>1429</v>
      </c>
      <c r="D293" s="134" t="s">
        <v>2078</v>
      </c>
      <c r="E293" s="143">
        <v>705151</v>
      </c>
      <c r="F293" s="130">
        <v>705151</v>
      </c>
      <c r="G293" s="130">
        <v>696425</v>
      </c>
      <c r="H293" s="130">
        <v>696425</v>
      </c>
      <c r="I293" s="130">
        <v>696425</v>
      </c>
      <c r="J293" s="130">
        <v>687620</v>
      </c>
      <c r="K293" s="130">
        <v>687620</v>
      </c>
      <c r="L293" s="130">
        <v>687620</v>
      </c>
      <c r="M293" s="130">
        <v>678736</v>
      </c>
      <c r="N293" s="130">
        <v>678736</v>
      </c>
      <c r="O293" s="130">
        <v>678736</v>
      </c>
      <c r="P293" s="130">
        <v>669772</v>
      </c>
      <c r="Q293" s="127">
        <v>669772</v>
      </c>
    </row>
    <row r="294" spans="1:17" ht="13.5" thickBot="1" x14ac:dyDescent="0.25">
      <c r="A294" s="33">
        <v>186257</v>
      </c>
      <c r="B294" s="136" t="s">
        <v>1430</v>
      </c>
      <c r="C294" s="147" t="s">
        <v>1431</v>
      </c>
      <c r="D294" s="134" t="s">
        <v>2078</v>
      </c>
      <c r="E294" s="144">
        <v>34133</v>
      </c>
      <c r="F294" s="132">
        <v>34133</v>
      </c>
      <c r="G294" s="132">
        <v>34440</v>
      </c>
      <c r="H294" s="132">
        <v>34440</v>
      </c>
      <c r="I294" s="132">
        <v>34440</v>
      </c>
      <c r="J294" s="132">
        <v>34750</v>
      </c>
      <c r="K294" s="132">
        <v>34750</v>
      </c>
      <c r="L294" s="132">
        <v>34750</v>
      </c>
      <c r="M294" s="132">
        <v>35063</v>
      </c>
      <c r="N294" s="132">
        <v>35063</v>
      </c>
      <c r="O294" s="132">
        <v>35063</v>
      </c>
      <c r="P294" s="132">
        <v>35379</v>
      </c>
      <c r="Q294" s="127">
        <v>35379</v>
      </c>
    </row>
    <row r="295" spans="1:17" ht="13.5" thickBot="1" x14ac:dyDescent="0.25">
      <c r="A295" s="33">
        <v>186265</v>
      </c>
      <c r="B295" s="136" t="s">
        <v>2119</v>
      </c>
      <c r="C295" s="147" t="s">
        <v>2120</v>
      </c>
      <c r="D295" s="134" t="s">
        <v>2078</v>
      </c>
      <c r="E295" s="143">
        <v>0</v>
      </c>
      <c r="F295" s="130">
        <v>0</v>
      </c>
      <c r="G295" s="130">
        <v>0</v>
      </c>
      <c r="H295" s="130">
        <v>0</v>
      </c>
      <c r="I295" s="130">
        <v>0</v>
      </c>
      <c r="J295" s="130">
        <v>0</v>
      </c>
      <c r="K295" s="130">
        <v>0</v>
      </c>
      <c r="L295" s="130">
        <v>0</v>
      </c>
      <c r="M295" s="130">
        <v>0</v>
      </c>
      <c r="N295" s="130">
        <v>0</v>
      </c>
      <c r="O295" s="130">
        <v>32254.35</v>
      </c>
      <c r="P295" s="130">
        <v>27.43</v>
      </c>
      <c r="Q295" s="127">
        <v>27.43</v>
      </c>
    </row>
    <row r="296" spans="1:17" ht="13.5" thickBot="1" x14ac:dyDescent="0.25">
      <c r="A296" s="33">
        <v>186268</v>
      </c>
      <c r="B296" s="136" t="s">
        <v>2121</v>
      </c>
      <c r="C296" s="147" t="s">
        <v>2122</v>
      </c>
      <c r="D296" s="134" t="s">
        <v>2078</v>
      </c>
      <c r="E296" s="144">
        <v>0</v>
      </c>
      <c r="F296" s="132">
        <v>0</v>
      </c>
      <c r="G296" s="132">
        <v>0</v>
      </c>
      <c r="H296" s="132">
        <v>0</v>
      </c>
      <c r="I296" s="132">
        <v>0</v>
      </c>
      <c r="J296" s="132">
        <v>0</v>
      </c>
      <c r="K296" s="132">
        <v>0</v>
      </c>
      <c r="L296" s="132">
        <v>0</v>
      </c>
      <c r="M296" s="132">
        <v>0</v>
      </c>
      <c r="N296" s="132">
        <v>0</v>
      </c>
      <c r="O296" s="132">
        <v>-30.16</v>
      </c>
      <c r="P296" s="132">
        <v>-56.15</v>
      </c>
      <c r="Q296" s="127">
        <v>-56.15</v>
      </c>
    </row>
    <row r="297" spans="1:17" ht="13.5" thickBot="1" x14ac:dyDescent="0.25">
      <c r="A297" s="33">
        <v>186270</v>
      </c>
      <c r="B297" s="136" t="s">
        <v>2123</v>
      </c>
      <c r="C297" s="147" t="s">
        <v>1103</v>
      </c>
      <c r="D297" s="134" t="s">
        <v>2078</v>
      </c>
      <c r="E297" s="143">
        <v>5634268.2599999998</v>
      </c>
      <c r="F297" s="130">
        <v>6848973.29</v>
      </c>
      <c r="G297" s="130">
        <v>8038527.5199999996</v>
      </c>
      <c r="H297" s="130">
        <v>8479971.7799999993</v>
      </c>
      <c r="I297" s="130">
        <v>9769026.1199999992</v>
      </c>
      <c r="J297" s="130">
        <v>10338811.98</v>
      </c>
      <c r="K297" s="130">
        <v>11073475.460000001</v>
      </c>
      <c r="L297" s="130">
        <v>12028377.27</v>
      </c>
      <c r="M297" s="130">
        <v>12543658.640000001</v>
      </c>
      <c r="N297" s="130">
        <v>13669811.59</v>
      </c>
      <c r="O297" s="130">
        <v>3502519.67</v>
      </c>
      <c r="P297" s="130">
        <v>2677123.36</v>
      </c>
      <c r="Q297" s="127">
        <v>2677123.36</v>
      </c>
    </row>
    <row r="298" spans="1:17" ht="13.5" thickBot="1" x14ac:dyDescent="0.25">
      <c r="A298" s="33">
        <v>186271</v>
      </c>
      <c r="B298" s="136" t="s">
        <v>2124</v>
      </c>
      <c r="C298" s="147" t="s">
        <v>1102</v>
      </c>
      <c r="D298" s="134" t="s">
        <v>2078</v>
      </c>
      <c r="E298" s="144">
        <v>7126280.1900000004</v>
      </c>
      <c r="F298" s="132">
        <v>5649306.0800000001</v>
      </c>
      <c r="G298" s="132">
        <v>4014924.25</v>
      </c>
      <c r="H298" s="132">
        <v>2802814.2</v>
      </c>
      <c r="I298" s="132">
        <v>2097350.5</v>
      </c>
      <c r="J298" s="132">
        <v>1612313.83</v>
      </c>
      <c r="K298" s="132">
        <v>1205198.79</v>
      </c>
      <c r="L298" s="132">
        <v>858454.71</v>
      </c>
      <c r="M298" s="132">
        <v>471498.37</v>
      </c>
      <c r="N298" s="132">
        <v>-25924.3</v>
      </c>
      <c r="O298" s="132">
        <v>9825192.5999999996</v>
      </c>
      <c r="P298" s="132">
        <v>8453677.0099999998</v>
      </c>
      <c r="Q298" s="127">
        <v>8453677.0099999998</v>
      </c>
    </row>
    <row r="299" spans="1:17" ht="13.5" thickBot="1" x14ac:dyDescent="0.25">
      <c r="A299" s="33">
        <v>186272</v>
      </c>
      <c r="B299" s="136" t="s">
        <v>1306</v>
      </c>
      <c r="C299" s="147" t="s">
        <v>1432</v>
      </c>
      <c r="D299" s="134" t="s">
        <v>2078</v>
      </c>
      <c r="E299" s="143">
        <v>-28813.84</v>
      </c>
      <c r="F299" s="130">
        <v>-42267.74</v>
      </c>
      <c r="G299" s="130">
        <v>-58617.41</v>
      </c>
      <c r="H299" s="130">
        <v>-76811.39</v>
      </c>
      <c r="I299" s="130">
        <v>-96911.39</v>
      </c>
      <c r="J299" s="130">
        <v>-119058.78</v>
      </c>
      <c r="K299" s="130">
        <v>-142642.93</v>
      </c>
      <c r="L299" s="130">
        <v>-168088.01</v>
      </c>
      <c r="M299" s="130">
        <v>-195764.72</v>
      </c>
      <c r="N299" s="130">
        <v>-225290.25</v>
      </c>
      <c r="O299" s="130">
        <v>-6136.7</v>
      </c>
      <c r="P299" s="130">
        <v>-11111.59</v>
      </c>
      <c r="Q299" s="127">
        <v>-11111.59</v>
      </c>
    </row>
    <row r="300" spans="1:17" ht="13.5" thickBot="1" x14ac:dyDescent="0.25">
      <c r="A300" s="33">
        <v>186273</v>
      </c>
      <c r="B300" s="136" t="s">
        <v>1307</v>
      </c>
      <c r="C300" s="147" t="s">
        <v>1433</v>
      </c>
      <c r="D300" s="134" t="s">
        <v>2078</v>
      </c>
      <c r="E300" s="144">
        <v>0</v>
      </c>
      <c r="F300" s="132">
        <v>0</v>
      </c>
      <c r="G300" s="132">
        <v>0</v>
      </c>
      <c r="H300" s="132">
        <v>0</v>
      </c>
      <c r="I300" s="132">
        <v>0</v>
      </c>
      <c r="J300" s="132">
        <v>0</v>
      </c>
      <c r="K300" s="132">
        <v>0</v>
      </c>
      <c r="L300" s="132">
        <v>0</v>
      </c>
      <c r="M300" s="132">
        <v>0</v>
      </c>
      <c r="N300" s="132">
        <v>0</v>
      </c>
      <c r="O300" s="132">
        <v>-4524.67</v>
      </c>
      <c r="P300" s="132">
        <v>-7245.5</v>
      </c>
      <c r="Q300" s="127">
        <v>-7245.5</v>
      </c>
    </row>
    <row r="301" spans="1:17" ht="13.5" thickBot="1" x14ac:dyDescent="0.25">
      <c r="A301" s="33">
        <v>186274</v>
      </c>
      <c r="B301" s="136" t="s">
        <v>1308</v>
      </c>
      <c r="C301" s="147" t="s">
        <v>1434</v>
      </c>
      <c r="D301" s="134" t="s">
        <v>2078</v>
      </c>
      <c r="E301" s="143">
        <v>-220626.26</v>
      </c>
      <c r="F301" s="130">
        <v>-192585.93</v>
      </c>
      <c r="G301" s="130">
        <v>-171801.61</v>
      </c>
      <c r="H301" s="130">
        <v>-155619.68</v>
      </c>
      <c r="I301" s="130">
        <v>-140100.23000000001</v>
      </c>
      <c r="J301" s="130">
        <v>-124583.92</v>
      </c>
      <c r="K301" s="130">
        <v>-108939.49</v>
      </c>
      <c r="L301" s="130">
        <v>-83909.15</v>
      </c>
      <c r="M301" s="130">
        <v>-47353.71</v>
      </c>
      <c r="N301" s="130">
        <v>0.01</v>
      </c>
      <c r="O301" s="130">
        <v>-248947.79</v>
      </c>
      <c r="P301" s="130">
        <v>-211118.52</v>
      </c>
      <c r="Q301" s="127">
        <v>-211118.52</v>
      </c>
    </row>
    <row r="302" spans="1:17" ht="13.5" thickBot="1" x14ac:dyDescent="0.25">
      <c r="A302" s="33">
        <v>186275</v>
      </c>
      <c r="B302" s="136" t="s">
        <v>1435</v>
      </c>
      <c r="C302" s="147" t="s">
        <v>1101</v>
      </c>
      <c r="D302" s="134" t="s">
        <v>2078</v>
      </c>
      <c r="E302" s="144">
        <v>-3459715.87</v>
      </c>
      <c r="F302" s="132">
        <v>-4187355.34</v>
      </c>
      <c r="G302" s="132">
        <v>-3754146.51</v>
      </c>
      <c r="H302" s="132">
        <v>-4834392.3499999996</v>
      </c>
      <c r="I302" s="132">
        <v>-2623640.88</v>
      </c>
      <c r="J302" s="132">
        <v>-2563351.91</v>
      </c>
      <c r="K302" s="132">
        <v>-2355478.31</v>
      </c>
      <c r="L302" s="132">
        <v>-1462311.24</v>
      </c>
      <c r="M302" s="132">
        <v>-1778357.25</v>
      </c>
      <c r="N302" s="132">
        <v>-598438.31000000006</v>
      </c>
      <c r="O302" s="132">
        <v>2806852.74</v>
      </c>
      <c r="P302" s="132">
        <v>572866.75</v>
      </c>
      <c r="Q302" s="127">
        <v>572866.75</v>
      </c>
    </row>
    <row r="303" spans="1:17" ht="13.5" thickBot="1" x14ac:dyDescent="0.25">
      <c r="A303" s="33">
        <v>186276</v>
      </c>
      <c r="B303" s="136" t="s">
        <v>161</v>
      </c>
      <c r="C303" s="147" t="s">
        <v>1100</v>
      </c>
      <c r="D303" s="134" t="s">
        <v>2078</v>
      </c>
      <c r="E303" s="143">
        <v>101125</v>
      </c>
      <c r="F303" s="130">
        <v>101125</v>
      </c>
      <c r="G303" s="130">
        <v>101125</v>
      </c>
      <c r="H303" s="130">
        <v>101125</v>
      </c>
      <c r="I303" s="130">
        <v>101125</v>
      </c>
      <c r="J303" s="130">
        <v>101125</v>
      </c>
      <c r="K303" s="130">
        <v>101125</v>
      </c>
      <c r="L303" s="130">
        <v>101125</v>
      </c>
      <c r="M303" s="130">
        <v>101125</v>
      </c>
      <c r="N303" s="130">
        <v>101125</v>
      </c>
      <c r="O303" s="130">
        <v>0</v>
      </c>
      <c r="P303" s="130">
        <v>0</v>
      </c>
      <c r="Q303" s="127">
        <v>0</v>
      </c>
    </row>
    <row r="304" spans="1:17" ht="13.5" thickBot="1" x14ac:dyDescent="0.25">
      <c r="A304" s="33">
        <v>186277</v>
      </c>
      <c r="B304" s="136" t="s">
        <v>1436</v>
      </c>
      <c r="C304" s="147" t="s">
        <v>1099</v>
      </c>
      <c r="D304" s="134" t="s">
        <v>2078</v>
      </c>
      <c r="E304" s="144">
        <v>549231.31999999995</v>
      </c>
      <c r="F304" s="132">
        <v>403324.15</v>
      </c>
      <c r="G304" s="132">
        <v>245636.21</v>
      </c>
      <c r="H304" s="132">
        <v>130611.76</v>
      </c>
      <c r="I304" s="132">
        <v>70983</v>
      </c>
      <c r="J304" s="132">
        <v>35460.25</v>
      </c>
      <c r="K304" s="132">
        <v>8648.18</v>
      </c>
      <c r="L304" s="132">
        <v>-12614.98</v>
      </c>
      <c r="M304" s="132">
        <v>-37980.81</v>
      </c>
      <c r="N304" s="132">
        <v>-78872.38</v>
      </c>
      <c r="O304" s="132">
        <v>-2659511.81</v>
      </c>
      <c r="P304" s="132">
        <v>-2264368.31</v>
      </c>
      <c r="Q304" s="127">
        <v>-2264368.31</v>
      </c>
    </row>
    <row r="305" spans="1:17" ht="13.5" thickBot="1" x14ac:dyDescent="0.25">
      <c r="A305" s="33">
        <v>186278</v>
      </c>
      <c r="B305" s="136" t="s">
        <v>162</v>
      </c>
      <c r="C305" s="147" t="s">
        <v>1098</v>
      </c>
      <c r="D305" s="134" t="s">
        <v>2078</v>
      </c>
      <c r="E305" s="143">
        <v>10141.549999999999</v>
      </c>
      <c r="F305" s="130">
        <v>10141.549999999999</v>
      </c>
      <c r="G305" s="130">
        <v>10141.549999999999</v>
      </c>
      <c r="H305" s="130">
        <v>10141.549999999999</v>
      </c>
      <c r="I305" s="130">
        <v>10141.549999999999</v>
      </c>
      <c r="J305" s="130">
        <v>10141.549999999999</v>
      </c>
      <c r="K305" s="130">
        <v>10141.549999999999</v>
      </c>
      <c r="L305" s="130">
        <v>10141.549999999999</v>
      </c>
      <c r="M305" s="130">
        <v>10141.549999999999</v>
      </c>
      <c r="N305" s="130">
        <v>16741.849999999999</v>
      </c>
      <c r="O305" s="130">
        <v>6600.3</v>
      </c>
      <c r="P305" s="130">
        <v>6600.3</v>
      </c>
      <c r="Q305" s="127">
        <v>6600.3</v>
      </c>
    </row>
    <row r="306" spans="1:17" ht="13.5" thickBot="1" x14ac:dyDescent="0.25">
      <c r="A306" s="33">
        <v>186280</v>
      </c>
      <c r="B306" s="136" t="s">
        <v>1437</v>
      </c>
      <c r="C306" s="147" t="s">
        <v>1438</v>
      </c>
      <c r="D306" s="134" t="s">
        <v>2078</v>
      </c>
      <c r="E306" s="144">
        <v>-617625.30000000005</v>
      </c>
      <c r="F306" s="132">
        <v>-620481.46</v>
      </c>
      <c r="G306" s="132">
        <v>-618178.15</v>
      </c>
      <c r="H306" s="132">
        <v>-619774.74</v>
      </c>
      <c r="I306" s="132">
        <v>-621755.31000000006</v>
      </c>
      <c r="J306" s="132">
        <v>-638242.1</v>
      </c>
      <c r="K306" s="132">
        <v>-638242.1</v>
      </c>
      <c r="L306" s="132">
        <v>-590507.32999999996</v>
      </c>
      <c r="M306" s="132">
        <v>-588133.28</v>
      </c>
      <c r="N306" s="132">
        <v>-592267.44999999995</v>
      </c>
      <c r="O306" s="132">
        <v>-597646.54</v>
      </c>
      <c r="P306" s="132">
        <v>-611095.32999999996</v>
      </c>
      <c r="Q306" s="127">
        <v>-611095.32999999996</v>
      </c>
    </row>
    <row r="307" spans="1:17" ht="13.5" thickBot="1" x14ac:dyDescent="0.25">
      <c r="A307" s="33">
        <v>186281</v>
      </c>
      <c r="B307" s="136" t="s">
        <v>1439</v>
      </c>
      <c r="C307" s="147" t="s">
        <v>1440</v>
      </c>
      <c r="D307" s="134" t="s">
        <v>2078</v>
      </c>
      <c r="E307" s="143">
        <v>617625.30000000005</v>
      </c>
      <c r="F307" s="130">
        <v>620481.46</v>
      </c>
      <c r="G307" s="130">
        <v>618178.15</v>
      </c>
      <c r="H307" s="130">
        <v>619774.74</v>
      </c>
      <c r="I307" s="130">
        <v>621755.31000000006</v>
      </c>
      <c r="J307" s="130">
        <v>638242.1</v>
      </c>
      <c r="K307" s="130">
        <v>638925.32999999996</v>
      </c>
      <c r="L307" s="130">
        <v>590507.32999999996</v>
      </c>
      <c r="M307" s="130">
        <v>588133.28</v>
      </c>
      <c r="N307" s="130">
        <v>592267.44999999995</v>
      </c>
      <c r="O307" s="130">
        <v>597646.54</v>
      </c>
      <c r="P307" s="130">
        <v>611095.32999999996</v>
      </c>
      <c r="Q307" s="127">
        <v>611095.32999999996</v>
      </c>
    </row>
    <row r="308" spans="1:17" ht="13.5" thickBot="1" x14ac:dyDescent="0.25">
      <c r="A308" s="33">
        <v>186282</v>
      </c>
      <c r="B308" s="136" t="s">
        <v>1441</v>
      </c>
      <c r="C308" s="147" t="s">
        <v>1442</v>
      </c>
      <c r="D308" s="134" t="s">
        <v>2078</v>
      </c>
      <c r="E308" s="144">
        <v>-11701923.01</v>
      </c>
      <c r="F308" s="132">
        <v>-11732543.039999999</v>
      </c>
      <c r="G308" s="132">
        <v>-11763243.189999999</v>
      </c>
      <c r="H308" s="132">
        <v>-11794023.68</v>
      </c>
      <c r="I308" s="132">
        <v>-11824884.710000001</v>
      </c>
      <c r="J308" s="132">
        <v>-11855826.49</v>
      </c>
      <c r="K308" s="132">
        <v>-11886849.24</v>
      </c>
      <c r="L308" s="132">
        <v>-10423164.23</v>
      </c>
      <c r="M308" s="132">
        <v>-10449672.630000001</v>
      </c>
      <c r="N308" s="132">
        <v>-10477015.939999999</v>
      </c>
      <c r="O308" s="132">
        <v>-10504430.800000001</v>
      </c>
      <c r="P308" s="132">
        <v>-10531917.390000001</v>
      </c>
      <c r="Q308" s="127">
        <v>-10531917.390000001</v>
      </c>
    </row>
    <row r="309" spans="1:17" ht="13.5" thickBot="1" x14ac:dyDescent="0.25">
      <c r="A309" s="33">
        <v>186284</v>
      </c>
      <c r="B309" s="136" t="s">
        <v>163</v>
      </c>
      <c r="C309" s="147" t="s">
        <v>1097</v>
      </c>
      <c r="D309" s="134" t="s">
        <v>2078</v>
      </c>
      <c r="E309" s="143">
        <v>95840</v>
      </c>
      <c r="F309" s="130">
        <v>95840</v>
      </c>
      <c r="G309" s="130">
        <v>98710</v>
      </c>
      <c r="H309" s="130">
        <v>98710</v>
      </c>
      <c r="I309" s="130">
        <v>98710</v>
      </c>
      <c r="J309" s="130">
        <v>98710</v>
      </c>
      <c r="K309" s="130">
        <v>98710</v>
      </c>
      <c r="L309" s="130">
        <v>100710</v>
      </c>
      <c r="M309" s="130">
        <v>157928.47</v>
      </c>
      <c r="N309" s="130">
        <v>236028.47</v>
      </c>
      <c r="O309" s="130">
        <v>147703.47</v>
      </c>
      <c r="P309" s="130">
        <v>147703.47</v>
      </c>
      <c r="Q309" s="127">
        <v>147703.47</v>
      </c>
    </row>
    <row r="310" spans="1:17" ht="13.5" thickBot="1" x14ac:dyDescent="0.25">
      <c r="A310" s="33">
        <v>186285</v>
      </c>
      <c r="B310" s="136" t="s">
        <v>1443</v>
      </c>
      <c r="C310" s="147" t="s">
        <v>1444</v>
      </c>
      <c r="D310" s="134" t="s">
        <v>2078</v>
      </c>
      <c r="E310" s="144">
        <v>79194.75</v>
      </c>
      <c r="F310" s="132">
        <v>79194.75</v>
      </c>
      <c r="G310" s="132">
        <v>79194.75</v>
      </c>
      <c r="H310" s="132">
        <v>79194.75</v>
      </c>
      <c r="I310" s="132">
        <v>79194.75</v>
      </c>
      <c r="J310" s="132">
        <v>79194.75</v>
      </c>
      <c r="K310" s="132">
        <v>79194.75</v>
      </c>
      <c r="L310" s="132">
        <v>79194.75</v>
      </c>
      <c r="M310" s="132">
        <v>79194.75</v>
      </c>
      <c r="N310" s="132">
        <v>79194.75</v>
      </c>
      <c r="O310" s="132">
        <v>79194.75</v>
      </c>
      <c r="P310" s="132">
        <v>79194.75</v>
      </c>
      <c r="Q310" s="127">
        <v>79194.75</v>
      </c>
    </row>
    <row r="311" spans="1:17" ht="13.5" thickBot="1" x14ac:dyDescent="0.25">
      <c r="A311" s="33">
        <v>186286</v>
      </c>
      <c r="B311" s="136" t="s">
        <v>164</v>
      </c>
      <c r="C311" s="147" t="s">
        <v>1096</v>
      </c>
      <c r="D311" s="134" t="s">
        <v>2078</v>
      </c>
      <c r="E311" s="143">
        <v>40509.4</v>
      </c>
      <c r="F311" s="130">
        <v>30452.06</v>
      </c>
      <c r="G311" s="130">
        <v>19582.259999999998</v>
      </c>
      <c r="H311" s="130">
        <v>11654.78</v>
      </c>
      <c r="I311" s="130">
        <v>7547.7</v>
      </c>
      <c r="J311" s="130">
        <v>5103.1099999999997</v>
      </c>
      <c r="K311" s="130">
        <v>3259.27</v>
      </c>
      <c r="L311" s="130">
        <v>1798.13</v>
      </c>
      <c r="M311" s="130">
        <v>54.05</v>
      </c>
      <c r="N311" s="130">
        <v>-2760.75</v>
      </c>
      <c r="O311" s="130">
        <v>126986.1</v>
      </c>
      <c r="P311" s="130">
        <v>107986.69</v>
      </c>
      <c r="Q311" s="127">
        <v>107986.69</v>
      </c>
    </row>
    <row r="312" spans="1:17" ht="13.5" thickBot="1" x14ac:dyDescent="0.25">
      <c r="A312" s="33">
        <v>186287</v>
      </c>
      <c r="B312" s="136" t="s">
        <v>1445</v>
      </c>
      <c r="C312" s="147" t="s">
        <v>1446</v>
      </c>
      <c r="D312" s="134" t="s">
        <v>2078</v>
      </c>
      <c r="E312" s="144">
        <v>-79194.75</v>
      </c>
      <c r="F312" s="132">
        <v>-79194.75</v>
      </c>
      <c r="G312" s="132">
        <v>-79194.75</v>
      </c>
      <c r="H312" s="132">
        <v>-79194.75</v>
      </c>
      <c r="I312" s="132">
        <v>-79194.75</v>
      </c>
      <c r="J312" s="132">
        <v>-79194.75</v>
      </c>
      <c r="K312" s="132">
        <v>-79194.75</v>
      </c>
      <c r="L312" s="132">
        <v>-79194.75</v>
      </c>
      <c r="M312" s="132">
        <v>-79194.75</v>
      </c>
      <c r="N312" s="132">
        <v>-79194.75</v>
      </c>
      <c r="O312" s="132">
        <v>-79194.75</v>
      </c>
      <c r="P312" s="132">
        <v>-79194.75</v>
      </c>
      <c r="Q312" s="127">
        <v>-79194.75</v>
      </c>
    </row>
    <row r="313" spans="1:17" ht="13.5" thickBot="1" x14ac:dyDescent="0.25">
      <c r="A313" s="33">
        <v>186288</v>
      </c>
      <c r="B313" s="136" t="s">
        <v>165</v>
      </c>
      <c r="C313" s="147" t="s">
        <v>1095</v>
      </c>
      <c r="D313" s="134" t="s">
        <v>2078</v>
      </c>
      <c r="E313" s="143">
        <v>10959.68</v>
      </c>
      <c r="F313" s="130">
        <v>9878.4500000000007</v>
      </c>
      <c r="G313" s="130">
        <v>8661.1200000000008</v>
      </c>
      <c r="H313" s="130">
        <v>7562.3</v>
      </c>
      <c r="I313" s="130">
        <v>6480.28</v>
      </c>
      <c r="J313" s="130">
        <v>5464.46</v>
      </c>
      <c r="K313" s="130">
        <v>4475.2299999999996</v>
      </c>
      <c r="L313" s="130">
        <v>3488.62</v>
      </c>
      <c r="M313" s="130">
        <v>2506.75</v>
      </c>
      <c r="N313" s="130">
        <v>1416.8</v>
      </c>
      <c r="O313" s="130">
        <v>69073.17</v>
      </c>
      <c r="P313" s="130">
        <v>63525.56</v>
      </c>
      <c r="Q313" s="127">
        <v>63525.56</v>
      </c>
    </row>
    <row r="314" spans="1:17" ht="13.5" thickBot="1" x14ac:dyDescent="0.25">
      <c r="A314" s="33">
        <v>186304</v>
      </c>
      <c r="B314" s="136" t="s">
        <v>166</v>
      </c>
      <c r="C314" s="147" t="s">
        <v>1094</v>
      </c>
      <c r="D314" s="134" t="s">
        <v>2078</v>
      </c>
      <c r="E314" s="144">
        <v>0</v>
      </c>
      <c r="F314" s="132">
        <v>0</v>
      </c>
      <c r="G314" s="132">
        <v>0</v>
      </c>
      <c r="H314" s="132">
        <v>0</v>
      </c>
      <c r="I314" s="132">
        <v>0</v>
      </c>
      <c r="J314" s="132">
        <v>0</v>
      </c>
      <c r="K314" s="132">
        <v>0</v>
      </c>
      <c r="L314" s="132">
        <v>0</v>
      </c>
      <c r="M314" s="132">
        <v>0</v>
      </c>
      <c r="N314" s="132">
        <v>0</v>
      </c>
      <c r="O314" s="132">
        <v>0</v>
      </c>
      <c r="P314" s="132">
        <v>0</v>
      </c>
      <c r="Q314" s="127">
        <v>0</v>
      </c>
    </row>
    <row r="315" spans="1:17" ht="13.5" thickBot="1" x14ac:dyDescent="0.25">
      <c r="A315" s="33">
        <v>186310</v>
      </c>
      <c r="B315" s="136" t="s">
        <v>167</v>
      </c>
      <c r="C315" s="147" t="s">
        <v>1093</v>
      </c>
      <c r="D315" s="134" t="s">
        <v>2078</v>
      </c>
      <c r="E315" s="143">
        <v>102735.94</v>
      </c>
      <c r="F315" s="130">
        <v>110184.34</v>
      </c>
      <c r="G315" s="130">
        <v>112698.36</v>
      </c>
      <c r="H315" s="130">
        <v>116611.31</v>
      </c>
      <c r="I315" s="130">
        <v>121181.07</v>
      </c>
      <c r="J315" s="130">
        <v>127723.92</v>
      </c>
      <c r="K315" s="130">
        <v>131878.19</v>
      </c>
      <c r="L315" s="130">
        <v>137339.64000000001</v>
      </c>
      <c r="M315" s="130">
        <v>144409.03</v>
      </c>
      <c r="N315" s="130">
        <v>150252</v>
      </c>
      <c r="O315" s="130">
        <v>61010.61</v>
      </c>
      <c r="P315" s="130">
        <v>82533.13</v>
      </c>
      <c r="Q315" s="127">
        <v>82533.13</v>
      </c>
    </row>
    <row r="316" spans="1:17" ht="13.5" thickBot="1" x14ac:dyDescent="0.25">
      <c r="A316" s="33">
        <v>186311</v>
      </c>
      <c r="B316" s="136" t="s">
        <v>1447</v>
      </c>
      <c r="C316" s="147" t="s">
        <v>1448</v>
      </c>
      <c r="D316" s="134" t="s">
        <v>2078</v>
      </c>
      <c r="E316" s="144">
        <v>-34454.910000000003</v>
      </c>
      <c r="F316" s="132">
        <v>-27770.15</v>
      </c>
      <c r="G316" s="132">
        <v>-20462.95</v>
      </c>
      <c r="H316" s="132">
        <v>-14742.35</v>
      </c>
      <c r="I316" s="132">
        <v>-10836.47</v>
      </c>
      <c r="J316" s="132">
        <v>-7815.37</v>
      </c>
      <c r="K316" s="132">
        <v>-5128.0600000000004</v>
      </c>
      <c r="L316" s="132">
        <v>-2637.29</v>
      </c>
      <c r="M316" s="132">
        <v>10.98</v>
      </c>
      <c r="N316" s="132">
        <v>3332.77</v>
      </c>
      <c r="O316" s="132">
        <v>4899.2700000000004</v>
      </c>
      <c r="P316" s="132">
        <v>4899.2700000000004</v>
      </c>
      <c r="Q316" s="127">
        <v>4899.2700000000004</v>
      </c>
    </row>
    <row r="317" spans="1:17" ht="13.5" thickBot="1" x14ac:dyDescent="0.25">
      <c r="A317" s="33">
        <v>186312</v>
      </c>
      <c r="B317" s="136" t="s">
        <v>168</v>
      </c>
      <c r="C317" s="147" t="s">
        <v>1092</v>
      </c>
      <c r="D317" s="134" t="s">
        <v>2078</v>
      </c>
      <c r="E317" s="143">
        <v>2268114.96</v>
      </c>
      <c r="F317" s="130">
        <v>3100293.71</v>
      </c>
      <c r="G317" s="130">
        <v>3111273.92</v>
      </c>
      <c r="H317" s="130">
        <v>3122863.42</v>
      </c>
      <c r="I317" s="130">
        <v>3210498.88</v>
      </c>
      <c r="J317" s="130">
        <v>3260459.38</v>
      </c>
      <c r="K317" s="130">
        <v>3957970.88</v>
      </c>
      <c r="L317" s="130">
        <v>3973439.95</v>
      </c>
      <c r="M317" s="130">
        <v>4026974.35</v>
      </c>
      <c r="N317" s="130">
        <v>4868009.4000000004</v>
      </c>
      <c r="O317" s="130">
        <v>2635827.4700000002</v>
      </c>
      <c r="P317" s="130">
        <v>2692842.59</v>
      </c>
      <c r="Q317" s="127">
        <v>2692842.59</v>
      </c>
    </row>
    <row r="318" spans="1:17" ht="13.5" thickBot="1" x14ac:dyDescent="0.25">
      <c r="A318" s="33">
        <v>186314</v>
      </c>
      <c r="B318" s="136" t="s">
        <v>169</v>
      </c>
      <c r="C318" s="147" t="s">
        <v>1091</v>
      </c>
      <c r="D318" s="134" t="s">
        <v>2078</v>
      </c>
      <c r="E318" s="144">
        <v>114164.81</v>
      </c>
      <c r="F318" s="132">
        <v>123172.69</v>
      </c>
      <c r="G318" s="132">
        <v>123664.41</v>
      </c>
      <c r="H318" s="132">
        <v>124168.05</v>
      </c>
      <c r="I318" s="132">
        <v>124642.86</v>
      </c>
      <c r="J318" s="132">
        <v>125107.15</v>
      </c>
      <c r="K318" s="132">
        <v>125597.02</v>
      </c>
      <c r="L318" s="132">
        <v>126284.6</v>
      </c>
      <c r="M318" s="132">
        <v>143230.92000000001</v>
      </c>
      <c r="N318" s="132">
        <v>143963.46</v>
      </c>
      <c r="O318" s="132">
        <v>58226.18</v>
      </c>
      <c r="P318" s="132">
        <v>96932.39</v>
      </c>
      <c r="Q318" s="127">
        <v>96932.39</v>
      </c>
    </row>
    <row r="319" spans="1:17" ht="13.5" thickBot="1" x14ac:dyDescent="0.25">
      <c r="A319" s="33">
        <v>186315</v>
      </c>
      <c r="B319" s="136" t="s">
        <v>170</v>
      </c>
      <c r="C319" s="147" t="s">
        <v>1090</v>
      </c>
      <c r="D319" s="134" t="s">
        <v>2078</v>
      </c>
      <c r="E319" s="143">
        <v>63760.84</v>
      </c>
      <c r="F319" s="130">
        <v>49684.86</v>
      </c>
      <c r="G319" s="130">
        <v>34027.019999999997</v>
      </c>
      <c r="H319" s="130">
        <v>22638.5</v>
      </c>
      <c r="I319" s="130">
        <v>16542.79</v>
      </c>
      <c r="J319" s="130">
        <v>12419.86</v>
      </c>
      <c r="K319" s="130">
        <v>8981.8700000000008</v>
      </c>
      <c r="L319" s="130">
        <v>6112.41</v>
      </c>
      <c r="M319" s="130">
        <v>2910.07</v>
      </c>
      <c r="N319" s="130">
        <v>-1767.65</v>
      </c>
      <c r="O319" s="130">
        <v>77306.649999999994</v>
      </c>
      <c r="P319" s="130">
        <v>66168.490000000005</v>
      </c>
      <c r="Q319" s="127">
        <v>66168.490000000005</v>
      </c>
    </row>
    <row r="320" spans="1:17" ht="13.5" thickBot="1" x14ac:dyDescent="0.25">
      <c r="A320" s="33">
        <v>186316</v>
      </c>
      <c r="B320" s="136" t="s">
        <v>1449</v>
      </c>
      <c r="C320" s="147" t="s">
        <v>1089</v>
      </c>
      <c r="D320" s="134" t="s">
        <v>2078</v>
      </c>
      <c r="E320" s="144">
        <v>1099042.98</v>
      </c>
      <c r="F320" s="132">
        <v>852291.14</v>
      </c>
      <c r="G320" s="132">
        <v>577210.68000000005</v>
      </c>
      <c r="H320" s="132">
        <v>377967.15</v>
      </c>
      <c r="I320" s="132">
        <v>272418.28000000003</v>
      </c>
      <c r="J320" s="132">
        <v>201662.22</v>
      </c>
      <c r="K320" s="132">
        <v>142598.47</v>
      </c>
      <c r="L320" s="132">
        <v>93868.35</v>
      </c>
      <c r="M320" s="132">
        <v>39308.879999999997</v>
      </c>
      <c r="N320" s="132">
        <v>-41213.71</v>
      </c>
      <c r="O320" s="132">
        <v>2152925.16</v>
      </c>
      <c r="P320" s="132">
        <v>1843451.25</v>
      </c>
      <c r="Q320" s="127">
        <v>1843451.25</v>
      </c>
    </row>
    <row r="321" spans="1:17" ht="13.5" thickBot="1" x14ac:dyDescent="0.25">
      <c r="A321" s="33">
        <v>186370</v>
      </c>
      <c r="B321" s="136" t="s">
        <v>171</v>
      </c>
      <c r="C321" s="147" t="s">
        <v>1088</v>
      </c>
      <c r="D321" s="134" t="s">
        <v>2078</v>
      </c>
      <c r="E321" s="143">
        <v>66244938.509999998</v>
      </c>
      <c r="F321" s="130">
        <v>67595229.510000005</v>
      </c>
      <c r="G321" s="130">
        <v>68954971.510000005</v>
      </c>
      <c r="H321" s="130">
        <v>70320839.510000005</v>
      </c>
      <c r="I321" s="130">
        <v>71694672.510000005</v>
      </c>
      <c r="J321" s="130">
        <v>73077737.510000005</v>
      </c>
      <c r="K321" s="130">
        <v>74471977.510000005</v>
      </c>
      <c r="L321" s="130">
        <v>75875731.510000005</v>
      </c>
      <c r="M321" s="130">
        <v>78417101.510000005</v>
      </c>
      <c r="N321" s="130">
        <v>79861288.510000005</v>
      </c>
      <c r="O321" s="130">
        <v>80348242.510000005</v>
      </c>
      <c r="P321" s="130">
        <v>80838165.510000005</v>
      </c>
      <c r="Q321" s="127">
        <v>80838165.510000005</v>
      </c>
    </row>
    <row r="322" spans="1:17" ht="13.5" thickBot="1" x14ac:dyDescent="0.25">
      <c r="A322" s="33">
        <v>186375</v>
      </c>
      <c r="B322" s="136" t="s">
        <v>1309</v>
      </c>
      <c r="C322" s="147" t="s">
        <v>1450</v>
      </c>
      <c r="D322" s="134" t="s">
        <v>2078</v>
      </c>
      <c r="E322" s="144">
        <v>-4679251.09</v>
      </c>
      <c r="F322" s="132">
        <v>-4843709.09</v>
      </c>
      <c r="G322" s="132">
        <v>-5014800.09</v>
      </c>
      <c r="H322" s="132">
        <v>-5189624.09</v>
      </c>
      <c r="I322" s="132">
        <v>-5368213.09</v>
      </c>
      <c r="J322" s="132">
        <v>-5550601.0899999999</v>
      </c>
      <c r="K322" s="132">
        <v>-5736827.0899999999</v>
      </c>
      <c r="L322" s="132">
        <v>-5926930.0899999999</v>
      </c>
      <c r="M322" s="132">
        <v>-6125739.0899999999</v>
      </c>
      <c r="N322" s="132">
        <v>-6329877.0899999999</v>
      </c>
      <c r="O322" s="132">
        <v>-6506406.0899999999</v>
      </c>
      <c r="P322" s="132">
        <v>-6665333.0899999999</v>
      </c>
      <c r="Q322" s="127">
        <v>-6665333.0899999999</v>
      </c>
    </row>
    <row r="323" spans="1:17" ht="13.5" thickBot="1" x14ac:dyDescent="0.25">
      <c r="A323" s="33">
        <v>186420</v>
      </c>
      <c r="B323" s="136" t="s">
        <v>2011</v>
      </c>
      <c r="C323" s="147" t="s">
        <v>2012</v>
      </c>
      <c r="D323" s="134" t="s">
        <v>2078</v>
      </c>
      <c r="E323" s="143">
        <v>268488.17</v>
      </c>
      <c r="F323" s="130">
        <v>270228.42</v>
      </c>
      <c r="G323" s="130">
        <v>271979.95</v>
      </c>
      <c r="H323" s="130">
        <v>273742.83</v>
      </c>
      <c r="I323" s="130">
        <v>275517.14</v>
      </c>
      <c r="J323" s="130">
        <v>277302.95</v>
      </c>
      <c r="K323" s="130">
        <v>279100.34000000003</v>
      </c>
      <c r="L323" s="130">
        <v>280909.38</v>
      </c>
      <c r="M323" s="130">
        <v>282730.14</v>
      </c>
      <c r="N323" s="130">
        <v>284562.7</v>
      </c>
      <c r="O323" s="130">
        <v>286297.82</v>
      </c>
      <c r="P323" s="130">
        <v>288043.52000000002</v>
      </c>
      <c r="Q323" s="127">
        <v>288043.52000000002</v>
      </c>
    </row>
    <row r="324" spans="1:17" ht="13.5" thickBot="1" x14ac:dyDescent="0.25">
      <c r="A324" s="33">
        <v>186500</v>
      </c>
      <c r="B324" s="136" t="s">
        <v>81</v>
      </c>
      <c r="C324" s="147" t="s">
        <v>1087</v>
      </c>
      <c r="D324" s="134" t="s">
        <v>2078</v>
      </c>
      <c r="E324" s="144">
        <v>0</v>
      </c>
      <c r="F324" s="132">
        <v>0</v>
      </c>
      <c r="G324" s="132">
        <v>2721481.34</v>
      </c>
      <c r="H324" s="132">
        <v>0</v>
      </c>
      <c r="I324" s="132">
        <v>0</v>
      </c>
      <c r="J324" s="132">
        <v>448768.37</v>
      </c>
      <c r="K324" s="132">
        <v>0</v>
      </c>
      <c r="L324" s="132">
        <v>0</v>
      </c>
      <c r="M324" s="132">
        <v>-6029918.8499999996</v>
      </c>
      <c r="N324" s="132">
        <v>0</v>
      </c>
      <c r="O324" s="132">
        <v>0</v>
      </c>
      <c r="P324" s="132">
        <v>-7332277.1299999999</v>
      </c>
      <c r="Q324" s="127">
        <v>-7332277.1299999999</v>
      </c>
    </row>
    <row r="325" spans="1:17" ht="13.5" thickBot="1" x14ac:dyDescent="0.25">
      <c r="A325" s="33">
        <v>500139</v>
      </c>
      <c r="B325" s="133" t="s">
        <v>1365</v>
      </c>
      <c r="C325" s="147">
        <v>500139</v>
      </c>
      <c r="D325" s="142"/>
      <c r="E325" s="143">
        <v>1306000</v>
      </c>
      <c r="F325" s="130">
        <v>1306000</v>
      </c>
      <c r="G325" s="130">
        <v>1148000</v>
      </c>
      <c r="H325" s="130">
        <v>1148000</v>
      </c>
      <c r="I325" s="130">
        <v>1148000</v>
      </c>
      <c r="J325" s="130">
        <v>1077000</v>
      </c>
      <c r="K325" s="130">
        <v>1077000</v>
      </c>
      <c r="L325" s="130">
        <v>1077000</v>
      </c>
      <c r="M325" s="130">
        <v>861000</v>
      </c>
      <c r="N325" s="130">
        <v>861000</v>
      </c>
      <c r="O325" s="130">
        <v>861000</v>
      </c>
      <c r="P325" s="130">
        <v>725000</v>
      </c>
      <c r="Q325" s="127">
        <v>725000</v>
      </c>
    </row>
    <row r="326" spans="1:17" ht="13.5" thickBot="1" x14ac:dyDescent="0.25">
      <c r="A326" s="33">
        <v>186630</v>
      </c>
      <c r="B326" s="135" t="s">
        <v>172</v>
      </c>
      <c r="C326" s="147" t="s">
        <v>1086</v>
      </c>
      <c r="D326" s="134" t="s">
        <v>2078</v>
      </c>
      <c r="E326" s="144">
        <v>1000</v>
      </c>
      <c r="F326" s="132">
        <v>1000</v>
      </c>
      <c r="G326" s="132">
        <v>33000</v>
      </c>
      <c r="H326" s="132">
        <v>33000</v>
      </c>
      <c r="I326" s="132">
        <v>33000</v>
      </c>
      <c r="J326" s="132">
        <v>105000</v>
      </c>
      <c r="K326" s="132">
        <v>105000</v>
      </c>
      <c r="L326" s="132">
        <v>105000</v>
      </c>
      <c r="M326" s="132">
        <v>106000</v>
      </c>
      <c r="N326" s="132">
        <v>106000</v>
      </c>
      <c r="O326" s="132">
        <v>106000</v>
      </c>
      <c r="P326" s="132">
        <v>105000</v>
      </c>
      <c r="Q326" s="127">
        <v>105000</v>
      </c>
    </row>
    <row r="327" spans="1:17" ht="13.5" thickBot="1" x14ac:dyDescent="0.25">
      <c r="A327" s="33">
        <v>186635</v>
      </c>
      <c r="B327" s="135" t="s">
        <v>173</v>
      </c>
      <c r="C327" s="147" t="s">
        <v>1085</v>
      </c>
      <c r="D327" s="134" t="s">
        <v>2078</v>
      </c>
      <c r="E327" s="143">
        <v>1293000</v>
      </c>
      <c r="F327" s="130">
        <v>1293000</v>
      </c>
      <c r="G327" s="130">
        <v>1106000</v>
      </c>
      <c r="H327" s="130">
        <v>1106000</v>
      </c>
      <c r="I327" s="130">
        <v>1106000</v>
      </c>
      <c r="J327" s="130">
        <v>972000</v>
      </c>
      <c r="K327" s="130">
        <v>972000</v>
      </c>
      <c r="L327" s="130">
        <v>972000</v>
      </c>
      <c r="M327" s="130">
        <v>755000</v>
      </c>
      <c r="N327" s="130">
        <v>755000</v>
      </c>
      <c r="O327" s="130">
        <v>755000</v>
      </c>
      <c r="P327" s="130">
        <v>620000</v>
      </c>
      <c r="Q327" s="127">
        <v>620000</v>
      </c>
    </row>
    <row r="328" spans="1:17" ht="13.5" thickBot="1" x14ac:dyDescent="0.25">
      <c r="A328" s="33">
        <v>186637</v>
      </c>
      <c r="B328" s="135" t="s">
        <v>2013</v>
      </c>
      <c r="C328" s="147" t="s">
        <v>2014</v>
      </c>
      <c r="D328" s="134" t="s">
        <v>2078</v>
      </c>
      <c r="E328" s="144">
        <v>12000</v>
      </c>
      <c r="F328" s="132">
        <v>12000</v>
      </c>
      <c r="G328" s="132">
        <v>9000</v>
      </c>
      <c r="H328" s="132">
        <v>9000</v>
      </c>
      <c r="I328" s="132">
        <v>9000</v>
      </c>
      <c r="J328" s="132">
        <v>0</v>
      </c>
      <c r="K328" s="132">
        <v>0</v>
      </c>
      <c r="L328" s="132">
        <v>0</v>
      </c>
      <c r="M328" s="132">
        <v>0</v>
      </c>
      <c r="N328" s="132">
        <v>0</v>
      </c>
      <c r="O328" s="132">
        <v>0</v>
      </c>
      <c r="P328" s="132">
        <v>0</v>
      </c>
      <c r="Q328" s="127">
        <v>0</v>
      </c>
    </row>
    <row r="329" spans="1:17" ht="13.5" thickBot="1" x14ac:dyDescent="0.25">
      <c r="A329" s="33">
        <v>500140</v>
      </c>
      <c r="B329" s="133" t="s">
        <v>1451</v>
      </c>
      <c r="C329" s="147">
        <v>500140</v>
      </c>
      <c r="D329" s="142"/>
      <c r="E329" s="143">
        <v>52815617.549999997</v>
      </c>
      <c r="F329" s="130">
        <v>52936946.189999998</v>
      </c>
      <c r="G329" s="130">
        <v>53064424.780000001</v>
      </c>
      <c r="H329" s="130">
        <v>51000427.420000002</v>
      </c>
      <c r="I329" s="130">
        <v>51113924.770000003</v>
      </c>
      <c r="J329" s="130">
        <v>51233647.119999997</v>
      </c>
      <c r="K329" s="130">
        <v>51337574.340000004</v>
      </c>
      <c r="L329" s="130">
        <v>51399040.259999998</v>
      </c>
      <c r="M329" s="130">
        <v>51518070.009999998</v>
      </c>
      <c r="N329" s="130">
        <v>51572743.68</v>
      </c>
      <c r="O329" s="130">
        <v>51686570.780000001</v>
      </c>
      <c r="P329" s="130">
        <v>49921908.299999997</v>
      </c>
      <c r="Q329" s="127">
        <v>49921908.299999997</v>
      </c>
    </row>
    <row r="330" spans="1:17" ht="13.5" thickBot="1" x14ac:dyDescent="0.25">
      <c r="A330" s="33">
        <v>500150</v>
      </c>
      <c r="B330" s="135" t="s">
        <v>1451</v>
      </c>
      <c r="C330" s="147">
        <v>500150</v>
      </c>
      <c r="D330" s="142"/>
      <c r="E330" s="144">
        <v>1902732.67</v>
      </c>
      <c r="F330" s="132">
        <v>1902732.67</v>
      </c>
      <c r="G330" s="132">
        <v>1908882.62</v>
      </c>
      <c r="H330" s="132">
        <v>1908882.62</v>
      </c>
      <c r="I330" s="132">
        <v>1908882.62</v>
      </c>
      <c r="J330" s="132">
        <v>1915107.62</v>
      </c>
      <c r="K330" s="132">
        <v>1915107.62</v>
      </c>
      <c r="L330" s="132">
        <v>1915107.62</v>
      </c>
      <c r="M330" s="132">
        <v>1921332.62</v>
      </c>
      <c r="N330" s="132">
        <v>1862179.19</v>
      </c>
      <c r="O330" s="132">
        <v>1862179.19</v>
      </c>
      <c r="P330" s="132">
        <v>0</v>
      </c>
      <c r="Q330" s="127">
        <v>0</v>
      </c>
    </row>
    <row r="331" spans="1:17" ht="13.5" thickBot="1" x14ac:dyDescent="0.25">
      <c r="A331" s="33">
        <v>123020</v>
      </c>
      <c r="B331" s="136" t="s">
        <v>174</v>
      </c>
      <c r="C331" s="147" t="s">
        <v>1084</v>
      </c>
      <c r="D331" s="134" t="s">
        <v>2078</v>
      </c>
      <c r="E331" s="143">
        <v>40553.480000000003</v>
      </c>
      <c r="F331" s="130">
        <v>40553.480000000003</v>
      </c>
      <c r="G331" s="130">
        <v>46703.43</v>
      </c>
      <c r="H331" s="130">
        <v>46703.43</v>
      </c>
      <c r="I331" s="130">
        <v>46703.43</v>
      </c>
      <c r="J331" s="130">
        <v>52928.43</v>
      </c>
      <c r="K331" s="130">
        <v>52928.43</v>
      </c>
      <c r="L331" s="130">
        <v>52928.43</v>
      </c>
      <c r="M331" s="130">
        <v>59153.43</v>
      </c>
      <c r="N331" s="130">
        <v>0</v>
      </c>
      <c r="O331" s="130">
        <v>0</v>
      </c>
      <c r="P331" s="130">
        <v>0</v>
      </c>
      <c r="Q331" s="127">
        <v>0</v>
      </c>
    </row>
    <row r="332" spans="1:17" ht="13.5" thickBot="1" x14ac:dyDescent="0.25">
      <c r="A332" s="33">
        <v>124040</v>
      </c>
      <c r="B332" s="136" t="s">
        <v>175</v>
      </c>
      <c r="C332" s="147" t="s">
        <v>1083</v>
      </c>
      <c r="D332" s="134" t="s">
        <v>2078</v>
      </c>
      <c r="E332" s="144">
        <v>0</v>
      </c>
      <c r="F332" s="132">
        <v>0</v>
      </c>
      <c r="G332" s="132">
        <v>0</v>
      </c>
      <c r="H332" s="132">
        <v>0</v>
      </c>
      <c r="I332" s="132">
        <v>0</v>
      </c>
      <c r="J332" s="132">
        <v>0</v>
      </c>
      <c r="K332" s="132">
        <v>0</v>
      </c>
      <c r="L332" s="132">
        <v>0</v>
      </c>
      <c r="M332" s="132">
        <v>0</v>
      </c>
      <c r="N332" s="132">
        <v>0</v>
      </c>
      <c r="O332" s="132">
        <v>0</v>
      </c>
      <c r="P332" s="132">
        <v>0</v>
      </c>
      <c r="Q332" s="127">
        <v>0</v>
      </c>
    </row>
    <row r="333" spans="1:17" ht="13.5" thickBot="1" x14ac:dyDescent="0.25">
      <c r="A333" s="33">
        <v>124059</v>
      </c>
      <c r="B333" s="136" t="s">
        <v>176</v>
      </c>
      <c r="C333" s="147" t="s">
        <v>1082</v>
      </c>
      <c r="D333" s="134" t="s">
        <v>2078</v>
      </c>
      <c r="E333" s="143">
        <v>0</v>
      </c>
      <c r="F333" s="130">
        <v>0</v>
      </c>
      <c r="G333" s="130">
        <v>0</v>
      </c>
      <c r="H333" s="130">
        <v>0</v>
      </c>
      <c r="I333" s="130">
        <v>0</v>
      </c>
      <c r="J333" s="130">
        <v>0</v>
      </c>
      <c r="K333" s="130">
        <v>0</v>
      </c>
      <c r="L333" s="130">
        <v>0</v>
      </c>
      <c r="M333" s="130">
        <v>0</v>
      </c>
      <c r="N333" s="130">
        <v>0</v>
      </c>
      <c r="O333" s="130">
        <v>0</v>
      </c>
      <c r="P333" s="130">
        <v>0</v>
      </c>
      <c r="Q333" s="127">
        <v>0</v>
      </c>
    </row>
    <row r="334" spans="1:17" ht="13.5" thickBot="1" x14ac:dyDescent="0.25">
      <c r="A334" s="33">
        <v>124301</v>
      </c>
      <c r="B334" s="136" t="s">
        <v>177</v>
      </c>
      <c r="C334" s="147" t="s">
        <v>1081</v>
      </c>
      <c r="D334" s="134" t="s">
        <v>2078</v>
      </c>
      <c r="E334" s="144">
        <v>1862179.19</v>
      </c>
      <c r="F334" s="132">
        <v>1862179.19</v>
      </c>
      <c r="G334" s="132">
        <v>1862179.19</v>
      </c>
      <c r="H334" s="132">
        <v>1862179.19</v>
      </c>
      <c r="I334" s="132">
        <v>1862179.19</v>
      </c>
      <c r="J334" s="132">
        <v>1862179.19</v>
      </c>
      <c r="K334" s="132">
        <v>1862179.19</v>
      </c>
      <c r="L334" s="132">
        <v>1862179.19</v>
      </c>
      <c r="M334" s="132">
        <v>1862179.19</v>
      </c>
      <c r="N334" s="132">
        <v>1862179.19</v>
      </c>
      <c r="O334" s="132">
        <v>1862179.19</v>
      </c>
      <c r="P334" s="132">
        <v>0</v>
      </c>
      <c r="Q334" s="127">
        <v>0</v>
      </c>
    </row>
    <row r="335" spans="1:17" ht="13.5" thickBot="1" x14ac:dyDescent="0.25">
      <c r="A335" s="33">
        <v>500151</v>
      </c>
      <c r="B335" s="135" t="s">
        <v>1452</v>
      </c>
      <c r="C335" s="147">
        <v>500151</v>
      </c>
      <c r="D335" s="142"/>
      <c r="E335" s="143">
        <v>50912884.880000003</v>
      </c>
      <c r="F335" s="130">
        <v>51034213.520000003</v>
      </c>
      <c r="G335" s="130">
        <v>51155542.159999996</v>
      </c>
      <c r="H335" s="130">
        <v>49091544.799999997</v>
      </c>
      <c r="I335" s="130">
        <v>49205042.149999999</v>
      </c>
      <c r="J335" s="130">
        <v>49318539.5</v>
      </c>
      <c r="K335" s="130">
        <v>49422466.719999999</v>
      </c>
      <c r="L335" s="130">
        <v>49483932.640000001</v>
      </c>
      <c r="M335" s="130">
        <v>49596737.390000001</v>
      </c>
      <c r="N335" s="130">
        <v>49710564.490000002</v>
      </c>
      <c r="O335" s="130">
        <v>49824391.590000004</v>
      </c>
      <c r="P335" s="130">
        <v>49921908.299999997</v>
      </c>
      <c r="Q335" s="127">
        <v>49921908.299999997</v>
      </c>
    </row>
    <row r="336" spans="1:17" ht="13.5" thickBot="1" x14ac:dyDescent="0.25">
      <c r="A336" s="33">
        <v>124100</v>
      </c>
      <c r="B336" s="136" t="s">
        <v>1453</v>
      </c>
      <c r="C336" s="147" t="s">
        <v>1080</v>
      </c>
      <c r="D336" s="134" t="s">
        <v>2078</v>
      </c>
      <c r="E336" s="144">
        <v>1897927.58</v>
      </c>
      <c r="F336" s="132">
        <v>1901314.16</v>
      </c>
      <c r="G336" s="132">
        <v>1904700.74</v>
      </c>
      <c r="H336" s="132">
        <v>1561475.32</v>
      </c>
      <c r="I336" s="132">
        <v>1563060.24</v>
      </c>
      <c r="J336" s="132">
        <v>1564645.16</v>
      </c>
      <c r="K336" s="132">
        <v>1566230.08</v>
      </c>
      <c r="L336" s="132">
        <v>1567815</v>
      </c>
      <c r="M336" s="132">
        <v>1569399.92</v>
      </c>
      <c r="N336" s="132">
        <v>1570984.84</v>
      </c>
      <c r="O336" s="132">
        <v>1572569.76</v>
      </c>
      <c r="P336" s="132">
        <v>1588418</v>
      </c>
      <c r="Q336" s="127">
        <v>1588418</v>
      </c>
    </row>
    <row r="337" spans="1:17" ht="13.5" thickBot="1" x14ac:dyDescent="0.25">
      <c r="A337" s="33">
        <v>124101</v>
      </c>
      <c r="B337" s="136" t="s">
        <v>1454</v>
      </c>
      <c r="C337" s="147" t="s">
        <v>1079</v>
      </c>
      <c r="D337" s="134" t="s">
        <v>2078</v>
      </c>
      <c r="E337" s="143">
        <v>2358826.92</v>
      </c>
      <c r="F337" s="130">
        <v>2362720.84</v>
      </c>
      <c r="G337" s="130">
        <v>2366614.7599999998</v>
      </c>
      <c r="H337" s="130">
        <v>2370508.6800000002</v>
      </c>
      <c r="I337" s="130">
        <v>2374402.6</v>
      </c>
      <c r="J337" s="130">
        <v>2378296.52</v>
      </c>
      <c r="K337" s="130">
        <v>2382190.44</v>
      </c>
      <c r="L337" s="130">
        <v>2386084.36</v>
      </c>
      <c r="M337" s="130">
        <v>2389978.2799999998</v>
      </c>
      <c r="N337" s="130">
        <v>2393872.2000000002</v>
      </c>
      <c r="O337" s="130">
        <v>2397766.12</v>
      </c>
      <c r="P337" s="130">
        <v>2401662</v>
      </c>
      <c r="Q337" s="127">
        <v>2401662</v>
      </c>
    </row>
    <row r="338" spans="1:17" ht="13.5" thickBot="1" x14ac:dyDescent="0.25">
      <c r="A338" s="33">
        <v>124102</v>
      </c>
      <c r="B338" s="136" t="s">
        <v>1455</v>
      </c>
      <c r="C338" s="147" t="s">
        <v>1078</v>
      </c>
      <c r="D338" s="134" t="s">
        <v>2078</v>
      </c>
      <c r="E338" s="144">
        <v>8539195.0600000005</v>
      </c>
      <c r="F338" s="132">
        <v>8558992.6400000006</v>
      </c>
      <c r="G338" s="132">
        <v>8578790.2200000007</v>
      </c>
      <c r="H338" s="132">
        <v>8598587.8000000007</v>
      </c>
      <c r="I338" s="132">
        <v>8618385.3800000008</v>
      </c>
      <c r="J338" s="132">
        <v>8638182.9600000009</v>
      </c>
      <c r="K338" s="132">
        <v>8650093</v>
      </c>
      <c r="L338" s="132">
        <v>8617141.8200000003</v>
      </c>
      <c r="M338" s="132">
        <v>8635529.4700000007</v>
      </c>
      <c r="N338" s="132">
        <v>8654939.4700000007</v>
      </c>
      <c r="O338" s="132">
        <v>8674349.4700000007</v>
      </c>
      <c r="P338" s="132">
        <v>8693723.4700000007</v>
      </c>
      <c r="Q338" s="127">
        <v>8693723.4700000007</v>
      </c>
    </row>
    <row r="339" spans="1:17" ht="13.5" thickBot="1" x14ac:dyDescent="0.25">
      <c r="A339" s="33">
        <v>124103</v>
      </c>
      <c r="B339" s="136" t="s">
        <v>1456</v>
      </c>
      <c r="C339" s="147" t="s">
        <v>1077</v>
      </c>
      <c r="D339" s="134" t="s">
        <v>2078</v>
      </c>
      <c r="E339" s="143">
        <v>0</v>
      </c>
      <c r="F339" s="130">
        <v>0</v>
      </c>
      <c r="G339" s="130">
        <v>0</v>
      </c>
      <c r="H339" s="130">
        <v>0</v>
      </c>
      <c r="I339" s="130">
        <v>0</v>
      </c>
      <c r="J339" s="130">
        <v>0</v>
      </c>
      <c r="K339" s="130">
        <v>0</v>
      </c>
      <c r="L339" s="130">
        <v>0</v>
      </c>
      <c r="M339" s="130">
        <v>0</v>
      </c>
      <c r="N339" s="130">
        <v>0</v>
      </c>
      <c r="O339" s="130">
        <v>0</v>
      </c>
      <c r="P339" s="130">
        <v>0</v>
      </c>
      <c r="Q339" s="127">
        <v>0</v>
      </c>
    </row>
    <row r="340" spans="1:17" ht="13.5" thickBot="1" x14ac:dyDescent="0.25">
      <c r="A340" s="33">
        <v>124104</v>
      </c>
      <c r="B340" s="136" t="s">
        <v>1457</v>
      </c>
      <c r="C340" s="147" t="s">
        <v>1076</v>
      </c>
      <c r="D340" s="134" t="s">
        <v>2078</v>
      </c>
      <c r="E340" s="144">
        <v>5322989.9400000004</v>
      </c>
      <c r="F340" s="132">
        <v>5334755.3600000003</v>
      </c>
      <c r="G340" s="132">
        <v>5346520.78</v>
      </c>
      <c r="H340" s="132">
        <v>4878243.2</v>
      </c>
      <c r="I340" s="132">
        <v>4888785.3499999996</v>
      </c>
      <c r="J340" s="132">
        <v>4899327.5</v>
      </c>
      <c r="K340" s="132">
        <v>4910188.25</v>
      </c>
      <c r="L340" s="132">
        <v>4920951.5</v>
      </c>
      <c r="M340" s="132">
        <v>4931714.75</v>
      </c>
      <c r="N340" s="132">
        <v>4942478</v>
      </c>
      <c r="O340" s="132">
        <v>4953241.25</v>
      </c>
      <c r="P340" s="132">
        <v>4964004.5</v>
      </c>
      <c r="Q340" s="127">
        <v>4964004.5</v>
      </c>
    </row>
    <row r="341" spans="1:17" ht="13.5" thickBot="1" x14ac:dyDescent="0.25">
      <c r="A341" s="33">
        <v>124107</v>
      </c>
      <c r="B341" s="136" t="s">
        <v>1453</v>
      </c>
      <c r="C341" s="147" t="s">
        <v>1075</v>
      </c>
      <c r="D341" s="134" t="s">
        <v>2078</v>
      </c>
      <c r="E341" s="143">
        <v>343708</v>
      </c>
      <c r="F341" s="130">
        <v>344439</v>
      </c>
      <c r="G341" s="130">
        <v>345170</v>
      </c>
      <c r="H341" s="130">
        <v>345901</v>
      </c>
      <c r="I341" s="130">
        <v>346632</v>
      </c>
      <c r="J341" s="130">
        <v>347363</v>
      </c>
      <c r="K341" s="130">
        <v>347929</v>
      </c>
      <c r="L341" s="130">
        <v>348661</v>
      </c>
      <c r="M341" s="130">
        <v>349393</v>
      </c>
      <c r="N341" s="130">
        <v>350125</v>
      </c>
      <c r="O341" s="130">
        <v>350857</v>
      </c>
      <c r="P341" s="130">
        <v>351589</v>
      </c>
      <c r="Q341" s="127">
        <v>351589</v>
      </c>
    </row>
    <row r="342" spans="1:17" ht="13.5" thickBot="1" x14ac:dyDescent="0.25">
      <c r="A342" s="33">
        <v>124108</v>
      </c>
      <c r="B342" s="136" t="s">
        <v>1457</v>
      </c>
      <c r="C342" s="147" t="s">
        <v>1074</v>
      </c>
      <c r="D342" s="134" t="s">
        <v>2078</v>
      </c>
      <c r="E342" s="144">
        <v>9320711.5199999996</v>
      </c>
      <c r="F342" s="132">
        <v>9343889.4399999995</v>
      </c>
      <c r="G342" s="132">
        <v>9367067.3599999994</v>
      </c>
      <c r="H342" s="132">
        <v>9036967.2799999993</v>
      </c>
      <c r="I342" s="132">
        <v>9059059.0399999991</v>
      </c>
      <c r="J342" s="132">
        <v>9081150.8000000007</v>
      </c>
      <c r="K342" s="132">
        <v>9102138</v>
      </c>
      <c r="L342" s="132">
        <v>9124686.5800000001</v>
      </c>
      <c r="M342" s="132">
        <v>9147235.1600000001</v>
      </c>
      <c r="N342" s="132">
        <v>9169783.7400000002</v>
      </c>
      <c r="O342" s="132">
        <v>9192332.3200000003</v>
      </c>
      <c r="P342" s="132">
        <v>9214880.9000000004</v>
      </c>
      <c r="Q342" s="127">
        <v>9214880.9000000004</v>
      </c>
    </row>
    <row r="343" spans="1:17" ht="13.5" thickBot="1" x14ac:dyDescent="0.25">
      <c r="A343" s="33">
        <v>124109</v>
      </c>
      <c r="B343" s="136" t="s">
        <v>1458</v>
      </c>
      <c r="C343" s="147" t="s">
        <v>1073</v>
      </c>
      <c r="D343" s="134" t="s">
        <v>2078</v>
      </c>
      <c r="E343" s="143">
        <v>10319115.75</v>
      </c>
      <c r="F343" s="130">
        <v>10349915.880000001</v>
      </c>
      <c r="G343" s="130">
        <v>10380716.01</v>
      </c>
      <c r="H343" s="130">
        <v>10054824.140000001</v>
      </c>
      <c r="I343" s="130">
        <v>10085364.42</v>
      </c>
      <c r="J343" s="130">
        <v>10115904.699999999</v>
      </c>
      <c r="K343" s="130">
        <v>10146444.98</v>
      </c>
      <c r="L343" s="130">
        <v>10176985.26</v>
      </c>
      <c r="M343" s="130">
        <v>10207525.539999999</v>
      </c>
      <c r="N343" s="130">
        <v>10238065.82</v>
      </c>
      <c r="O343" s="130">
        <v>10268606.1</v>
      </c>
      <c r="P343" s="130">
        <v>10241254.449999999</v>
      </c>
      <c r="Q343" s="127">
        <v>10241254.449999999</v>
      </c>
    </row>
    <row r="344" spans="1:17" ht="13.5" thickBot="1" x14ac:dyDescent="0.25">
      <c r="A344" s="33">
        <v>124110</v>
      </c>
      <c r="B344" s="136" t="s">
        <v>1459</v>
      </c>
      <c r="C344" s="147" t="s">
        <v>1460</v>
      </c>
      <c r="D344" s="134" t="s">
        <v>2078</v>
      </c>
      <c r="E344" s="144">
        <v>6810427.75</v>
      </c>
      <c r="F344" s="132">
        <v>6825665.5</v>
      </c>
      <c r="G344" s="132">
        <v>6840903.25</v>
      </c>
      <c r="H344" s="132">
        <v>6856141</v>
      </c>
      <c r="I344" s="132">
        <v>6871378.75</v>
      </c>
      <c r="J344" s="132">
        <v>6886616.5</v>
      </c>
      <c r="K344" s="132">
        <v>6901854.25</v>
      </c>
      <c r="L344" s="132">
        <v>6917092</v>
      </c>
      <c r="M344" s="132">
        <v>6932329.75</v>
      </c>
      <c r="N344" s="132">
        <v>6947567.5</v>
      </c>
      <c r="O344" s="132">
        <v>6962805.25</v>
      </c>
      <c r="P344" s="132">
        <v>6977706</v>
      </c>
      <c r="Q344" s="127">
        <v>6977706</v>
      </c>
    </row>
    <row r="345" spans="1:17" ht="13.5" thickBot="1" x14ac:dyDescent="0.25">
      <c r="A345" s="33">
        <v>124111</v>
      </c>
      <c r="B345" s="136" t="s">
        <v>1459</v>
      </c>
      <c r="C345" s="147" t="s">
        <v>1461</v>
      </c>
      <c r="D345" s="134" t="s">
        <v>2078</v>
      </c>
      <c r="E345" s="143">
        <v>1259727.19</v>
      </c>
      <c r="F345" s="130">
        <v>1262949.3600000001</v>
      </c>
      <c r="G345" s="130">
        <v>1266171.53</v>
      </c>
      <c r="H345" s="130">
        <v>1269393.7</v>
      </c>
      <c r="I345" s="130">
        <v>1272615.8700000001</v>
      </c>
      <c r="J345" s="130">
        <v>1275838.04</v>
      </c>
      <c r="K345" s="130">
        <v>1278478.33</v>
      </c>
      <c r="L345" s="130">
        <v>1281729.6599999999</v>
      </c>
      <c r="M345" s="130">
        <v>1284980.99</v>
      </c>
      <c r="N345" s="130">
        <v>1288232.32</v>
      </c>
      <c r="O345" s="130">
        <v>1291483.6499999999</v>
      </c>
      <c r="P345" s="130">
        <v>1294734.98</v>
      </c>
      <c r="Q345" s="127">
        <v>1294734.98</v>
      </c>
    </row>
    <row r="346" spans="1:17" ht="13.5" thickBot="1" x14ac:dyDescent="0.25">
      <c r="A346" s="33">
        <v>124112</v>
      </c>
      <c r="B346" s="136" t="s">
        <v>1462</v>
      </c>
      <c r="C346" s="147" t="s">
        <v>1463</v>
      </c>
      <c r="D346" s="134" t="s">
        <v>2078</v>
      </c>
      <c r="E346" s="144">
        <v>4412773.67</v>
      </c>
      <c r="F346" s="132">
        <v>4421212.34</v>
      </c>
      <c r="G346" s="132">
        <v>4429651.01</v>
      </c>
      <c r="H346" s="132">
        <v>3789388.68</v>
      </c>
      <c r="I346" s="132">
        <v>3794367</v>
      </c>
      <c r="J346" s="132">
        <v>3799345.32</v>
      </c>
      <c r="K346" s="132">
        <v>3804323.64</v>
      </c>
      <c r="L346" s="132">
        <v>3809301.96</v>
      </c>
      <c r="M346" s="132">
        <v>3814280.28</v>
      </c>
      <c r="N346" s="132">
        <v>3819258.6</v>
      </c>
      <c r="O346" s="132">
        <v>3824236.92</v>
      </c>
      <c r="P346" s="132">
        <v>3856904</v>
      </c>
      <c r="Q346" s="127">
        <v>3856904</v>
      </c>
    </row>
    <row r="347" spans="1:17" ht="13.5" thickBot="1" x14ac:dyDescent="0.25">
      <c r="A347" s="33">
        <v>124113</v>
      </c>
      <c r="B347" s="136" t="s">
        <v>1462</v>
      </c>
      <c r="C347" s="147" t="s">
        <v>1464</v>
      </c>
      <c r="D347" s="134" t="s">
        <v>2078</v>
      </c>
      <c r="E347" s="143">
        <v>327481.5</v>
      </c>
      <c r="F347" s="130">
        <v>328359</v>
      </c>
      <c r="G347" s="130">
        <v>329236.5</v>
      </c>
      <c r="H347" s="130">
        <v>330114</v>
      </c>
      <c r="I347" s="130">
        <v>330991.5</v>
      </c>
      <c r="J347" s="130">
        <v>331869</v>
      </c>
      <c r="K347" s="130">
        <v>332596.75</v>
      </c>
      <c r="L347" s="130">
        <v>333483.5</v>
      </c>
      <c r="M347" s="130">
        <v>334370.25</v>
      </c>
      <c r="N347" s="130">
        <v>335257</v>
      </c>
      <c r="O347" s="130">
        <v>336143.75</v>
      </c>
      <c r="P347" s="130">
        <v>337031</v>
      </c>
      <c r="Q347" s="127">
        <v>337031</v>
      </c>
    </row>
    <row r="348" spans="1:17" ht="13.5" thickBot="1" x14ac:dyDescent="0.25">
      <c r="A348" s="33">
        <v>500141</v>
      </c>
      <c r="B348" s="133" t="s">
        <v>1465</v>
      </c>
      <c r="C348" s="147">
        <v>500141</v>
      </c>
      <c r="D348" s="142"/>
      <c r="E348" s="144">
        <v>2030834.95</v>
      </c>
      <c r="F348" s="132">
        <v>2020449.79</v>
      </c>
      <c r="G348" s="132">
        <v>7016862.04</v>
      </c>
      <c r="H348" s="132">
        <v>2931280.5</v>
      </c>
      <c r="I348" s="132">
        <v>6051678.2699999996</v>
      </c>
      <c r="J348" s="132">
        <v>11577928.359999999</v>
      </c>
      <c r="K348" s="132">
        <v>7743421.0800000001</v>
      </c>
      <c r="L348" s="132">
        <v>7441633.3600000003</v>
      </c>
      <c r="M348" s="132">
        <v>12564273.76</v>
      </c>
      <c r="N348" s="132">
        <v>8169751.4400000004</v>
      </c>
      <c r="O348" s="132">
        <v>8408660.0999999996</v>
      </c>
      <c r="P348" s="132">
        <v>13736483.01</v>
      </c>
      <c r="Q348" s="127">
        <v>13736483.01</v>
      </c>
    </row>
    <row r="349" spans="1:17" ht="13.5" thickBot="1" x14ac:dyDescent="0.25">
      <c r="A349" s="33">
        <v>500153</v>
      </c>
      <c r="B349" s="135" t="s">
        <v>1466</v>
      </c>
      <c r="C349" s="147">
        <v>500153</v>
      </c>
      <c r="D349" s="142"/>
      <c r="E349" s="143">
        <v>1516826.26</v>
      </c>
      <c r="F349" s="130">
        <v>1521934.62</v>
      </c>
      <c r="G349" s="130">
        <v>5202282.28</v>
      </c>
      <c r="H349" s="130">
        <v>1623327.36</v>
      </c>
      <c r="I349" s="130">
        <v>1632899.15</v>
      </c>
      <c r="J349" s="130">
        <v>5425641.96</v>
      </c>
      <c r="K349" s="130">
        <v>1722225.2</v>
      </c>
      <c r="L349" s="130">
        <v>2098803.29</v>
      </c>
      <c r="M349" s="130">
        <v>5915068.29</v>
      </c>
      <c r="N349" s="130">
        <v>3454136.05</v>
      </c>
      <c r="O349" s="130">
        <v>3799091.67</v>
      </c>
      <c r="P349" s="130">
        <v>8300320.8099999996</v>
      </c>
      <c r="Q349" s="127">
        <v>8300320.8099999996</v>
      </c>
    </row>
    <row r="350" spans="1:17" ht="13.5" thickBot="1" x14ac:dyDescent="0.25">
      <c r="A350" s="33">
        <v>165900</v>
      </c>
      <c r="B350" s="136" t="s">
        <v>2125</v>
      </c>
      <c r="C350" s="147" t="s">
        <v>2126</v>
      </c>
      <c r="D350" s="134" t="s">
        <v>2078</v>
      </c>
      <c r="E350" s="144">
        <v>0</v>
      </c>
      <c r="F350" s="132">
        <v>0</v>
      </c>
      <c r="G350" s="132">
        <v>1797513.01</v>
      </c>
      <c r="H350" s="132">
        <v>0</v>
      </c>
      <c r="I350" s="132">
        <v>0</v>
      </c>
      <c r="J350" s="132">
        <v>1691605.06</v>
      </c>
      <c r="K350" s="132">
        <v>0</v>
      </c>
      <c r="L350" s="132">
        <v>0</v>
      </c>
      <c r="M350" s="132">
        <v>1764897.83</v>
      </c>
      <c r="N350" s="132">
        <v>0</v>
      </c>
      <c r="O350" s="132">
        <v>0</v>
      </c>
      <c r="P350" s="132">
        <v>1667622.91</v>
      </c>
      <c r="Q350" s="127">
        <v>1667622.91</v>
      </c>
    </row>
    <row r="351" spans="1:17" ht="13.5" thickBot="1" x14ac:dyDescent="0.25">
      <c r="A351" s="33">
        <v>172500</v>
      </c>
      <c r="B351" s="136" t="s">
        <v>2127</v>
      </c>
      <c r="C351" s="147" t="s">
        <v>2128</v>
      </c>
      <c r="D351" s="134" t="s">
        <v>2078</v>
      </c>
      <c r="E351" s="143">
        <v>0</v>
      </c>
      <c r="F351" s="130">
        <v>0</v>
      </c>
      <c r="G351" s="130">
        <v>0</v>
      </c>
      <c r="H351" s="130">
        <v>0</v>
      </c>
      <c r="I351" s="130">
        <v>0</v>
      </c>
      <c r="J351" s="130">
        <v>0</v>
      </c>
      <c r="K351" s="130">
        <v>0</v>
      </c>
      <c r="L351" s="130">
        <v>0</v>
      </c>
      <c r="M351" s="130">
        <v>0</v>
      </c>
      <c r="N351" s="130">
        <v>0</v>
      </c>
      <c r="O351" s="130">
        <v>0</v>
      </c>
      <c r="P351" s="130">
        <v>1021407.81</v>
      </c>
      <c r="Q351" s="127">
        <v>1021407.81</v>
      </c>
    </row>
    <row r="352" spans="1:17" ht="13.5" thickBot="1" x14ac:dyDescent="0.25">
      <c r="A352" s="33">
        <v>174101</v>
      </c>
      <c r="B352" s="136" t="s">
        <v>2015</v>
      </c>
      <c r="C352" s="147" t="s">
        <v>2016</v>
      </c>
      <c r="D352" s="134" t="s">
        <v>2078</v>
      </c>
      <c r="E352" s="144">
        <v>0</v>
      </c>
      <c r="F352" s="132">
        <v>0</v>
      </c>
      <c r="G352" s="132">
        <v>1840475</v>
      </c>
      <c r="H352" s="132">
        <v>0</v>
      </c>
      <c r="I352" s="132">
        <v>0</v>
      </c>
      <c r="J352" s="132">
        <v>1997717</v>
      </c>
      <c r="K352" s="132">
        <v>0</v>
      </c>
      <c r="L352" s="132">
        <v>0</v>
      </c>
      <c r="M352" s="132">
        <v>1957839</v>
      </c>
      <c r="N352" s="132">
        <v>0</v>
      </c>
      <c r="O352" s="132">
        <v>0</v>
      </c>
      <c r="P352" s="132">
        <v>1956163</v>
      </c>
      <c r="Q352" s="127">
        <v>1956163</v>
      </c>
    </row>
    <row r="353" spans="1:17" ht="13.5" thickBot="1" x14ac:dyDescent="0.25">
      <c r="A353" s="33">
        <v>181500</v>
      </c>
      <c r="B353" s="136" t="s">
        <v>195</v>
      </c>
      <c r="C353" s="147" t="s">
        <v>1053</v>
      </c>
      <c r="D353" s="134" t="s">
        <v>2078</v>
      </c>
      <c r="E353" s="143">
        <v>344141.92</v>
      </c>
      <c r="F353" s="130">
        <v>329179.23</v>
      </c>
      <c r="G353" s="130">
        <v>314216.53999999998</v>
      </c>
      <c r="H353" s="130">
        <v>299253.84999999998</v>
      </c>
      <c r="I353" s="130">
        <v>284291.15999999997</v>
      </c>
      <c r="J353" s="130">
        <v>269328.46999999997</v>
      </c>
      <c r="K353" s="130">
        <v>254365.78</v>
      </c>
      <c r="L353" s="130">
        <v>302325.09000000003</v>
      </c>
      <c r="M353" s="130">
        <v>311496.90000000002</v>
      </c>
      <c r="N353" s="130">
        <v>1351078.15</v>
      </c>
      <c r="O353" s="130">
        <v>1316738.44</v>
      </c>
      <c r="P353" s="130">
        <v>1282312.73</v>
      </c>
      <c r="Q353" s="127">
        <v>1282312.73</v>
      </c>
    </row>
    <row r="354" spans="1:17" ht="13.5" thickBot="1" x14ac:dyDescent="0.25">
      <c r="A354" s="33">
        <v>186031</v>
      </c>
      <c r="B354" s="136" t="s">
        <v>2129</v>
      </c>
      <c r="C354" s="147" t="s">
        <v>2130</v>
      </c>
      <c r="D354" s="134" t="s">
        <v>2078</v>
      </c>
      <c r="E354" s="144">
        <v>0</v>
      </c>
      <c r="F354" s="132">
        <v>0</v>
      </c>
      <c r="G354" s="132">
        <v>0</v>
      </c>
      <c r="H354" s="132">
        <v>0</v>
      </c>
      <c r="I354" s="132">
        <v>0</v>
      </c>
      <c r="J354" s="132">
        <v>0</v>
      </c>
      <c r="K354" s="132">
        <v>0</v>
      </c>
      <c r="L354" s="132">
        <v>0</v>
      </c>
      <c r="M354" s="132">
        <v>0</v>
      </c>
      <c r="N354" s="132">
        <v>0</v>
      </c>
      <c r="O354" s="132">
        <v>319601</v>
      </c>
      <c r="P354" s="132">
        <v>136971</v>
      </c>
      <c r="Q354" s="127">
        <v>136971</v>
      </c>
    </row>
    <row r="355" spans="1:17" ht="13.5" thickBot="1" x14ac:dyDescent="0.25">
      <c r="A355" s="33">
        <v>186700</v>
      </c>
      <c r="B355" s="136" t="s">
        <v>2131</v>
      </c>
      <c r="C355" s="147" t="s">
        <v>2132</v>
      </c>
      <c r="D355" s="134" t="s">
        <v>2078</v>
      </c>
      <c r="E355" s="143">
        <v>17300</v>
      </c>
      <c r="F355" s="130">
        <v>54350</v>
      </c>
      <c r="G355" s="130">
        <v>83750</v>
      </c>
      <c r="H355" s="130">
        <v>111510</v>
      </c>
      <c r="I355" s="130">
        <v>143610</v>
      </c>
      <c r="J355" s="130">
        <v>193210</v>
      </c>
      <c r="K355" s="130">
        <v>215710</v>
      </c>
      <c r="L355" s="130">
        <v>246710</v>
      </c>
      <c r="M355" s="130">
        <v>282310</v>
      </c>
      <c r="N355" s="130">
        <v>322310</v>
      </c>
      <c r="O355" s="130">
        <v>370710</v>
      </c>
      <c r="P355" s="130">
        <v>427510</v>
      </c>
      <c r="Q355" s="127">
        <v>427510</v>
      </c>
    </row>
    <row r="356" spans="1:17" ht="13.5" thickBot="1" x14ac:dyDescent="0.25">
      <c r="A356" s="33">
        <v>186701</v>
      </c>
      <c r="B356" s="136" t="s">
        <v>2133</v>
      </c>
      <c r="C356" s="147" t="s">
        <v>2134</v>
      </c>
      <c r="D356" s="134" t="s">
        <v>2078</v>
      </c>
      <c r="E356" s="144">
        <v>0</v>
      </c>
      <c r="F356" s="132">
        <v>0</v>
      </c>
      <c r="G356" s="132">
        <v>-495.07</v>
      </c>
      <c r="H356" s="132">
        <v>-495.07</v>
      </c>
      <c r="I356" s="132">
        <v>-495.07</v>
      </c>
      <c r="J356" s="132">
        <v>-1710.27</v>
      </c>
      <c r="K356" s="132">
        <v>-1710.27</v>
      </c>
      <c r="L356" s="132">
        <v>-1710.27</v>
      </c>
      <c r="M356" s="132">
        <v>-3511.65</v>
      </c>
      <c r="N356" s="132">
        <v>-3511.65</v>
      </c>
      <c r="O356" s="132">
        <v>-3511.65</v>
      </c>
      <c r="P356" s="132">
        <v>-6491.97</v>
      </c>
      <c r="Q356" s="127">
        <v>-6491.97</v>
      </c>
    </row>
    <row r="357" spans="1:17" ht="13.5" thickBot="1" x14ac:dyDescent="0.25">
      <c r="A357" s="33">
        <v>186710</v>
      </c>
      <c r="B357" s="136" t="s">
        <v>2135</v>
      </c>
      <c r="C357" s="147" t="s">
        <v>2136</v>
      </c>
      <c r="D357" s="134" t="s">
        <v>2078</v>
      </c>
      <c r="E357" s="143">
        <v>0</v>
      </c>
      <c r="F357" s="130">
        <v>0</v>
      </c>
      <c r="G357" s="130">
        <v>7550</v>
      </c>
      <c r="H357" s="130">
        <v>7550</v>
      </c>
      <c r="I357" s="130">
        <v>7550</v>
      </c>
      <c r="J357" s="130">
        <v>7550</v>
      </c>
      <c r="K357" s="130">
        <v>34550</v>
      </c>
      <c r="L357" s="130">
        <v>58710</v>
      </c>
      <c r="M357" s="130">
        <v>117350</v>
      </c>
      <c r="N357" s="130">
        <v>117350</v>
      </c>
      <c r="O357" s="130">
        <v>142170</v>
      </c>
      <c r="P357" s="130">
        <v>146670</v>
      </c>
      <c r="Q357" s="127">
        <v>146670</v>
      </c>
    </row>
    <row r="358" spans="1:17" ht="13.5" thickBot="1" x14ac:dyDescent="0.25">
      <c r="A358" s="33">
        <v>186711</v>
      </c>
      <c r="B358" s="136" t="s">
        <v>2137</v>
      </c>
      <c r="C358" s="147" t="s">
        <v>2138</v>
      </c>
      <c r="D358" s="134" t="s">
        <v>2078</v>
      </c>
      <c r="E358" s="144">
        <v>0</v>
      </c>
      <c r="F358" s="132">
        <v>0</v>
      </c>
      <c r="G358" s="132">
        <v>-8.82</v>
      </c>
      <c r="H358" s="132">
        <v>-8.82</v>
      </c>
      <c r="I358" s="132">
        <v>-8.82</v>
      </c>
      <c r="J358" s="132">
        <v>-17.64</v>
      </c>
      <c r="K358" s="132">
        <v>-17.64</v>
      </c>
      <c r="L358" s="132">
        <v>-17.64</v>
      </c>
      <c r="M358" s="132">
        <v>-748.82</v>
      </c>
      <c r="N358" s="132">
        <v>-748.82</v>
      </c>
      <c r="O358" s="132">
        <v>-748.82</v>
      </c>
      <c r="P358" s="132">
        <v>-1836.32</v>
      </c>
      <c r="Q358" s="127">
        <v>-1836.32</v>
      </c>
    </row>
    <row r="359" spans="1:17" ht="13.5" thickBot="1" x14ac:dyDescent="0.25">
      <c r="A359" s="33">
        <v>186800</v>
      </c>
      <c r="B359" s="136" t="s">
        <v>2139</v>
      </c>
      <c r="C359" s="147" t="s">
        <v>1050</v>
      </c>
      <c r="D359" s="134" t="s">
        <v>2078</v>
      </c>
      <c r="E359" s="143">
        <v>1226981.55</v>
      </c>
      <c r="F359" s="130">
        <v>1226981.55</v>
      </c>
      <c r="G359" s="130">
        <v>1226981.55</v>
      </c>
      <c r="H359" s="130">
        <v>1226981.55</v>
      </c>
      <c r="I359" s="130">
        <v>1226981.55</v>
      </c>
      <c r="J359" s="130">
        <v>1226981.55</v>
      </c>
      <c r="K359" s="130">
        <v>1226981.55</v>
      </c>
      <c r="L359" s="130">
        <v>1226981.55</v>
      </c>
      <c r="M359" s="130">
        <v>1226981.55</v>
      </c>
      <c r="N359" s="130">
        <v>1226981.55</v>
      </c>
      <c r="O359" s="130">
        <v>1226981.55</v>
      </c>
      <c r="P359" s="130">
        <v>1226981.55</v>
      </c>
      <c r="Q359" s="127">
        <v>1226981.55</v>
      </c>
    </row>
    <row r="360" spans="1:17" ht="13.5" thickBot="1" x14ac:dyDescent="0.25">
      <c r="A360" s="33">
        <v>186801</v>
      </c>
      <c r="B360" s="136" t="s">
        <v>2140</v>
      </c>
      <c r="C360" s="147" t="s">
        <v>1049</v>
      </c>
      <c r="D360" s="134" t="s">
        <v>2078</v>
      </c>
      <c r="E360" s="144">
        <v>-1226981.55</v>
      </c>
      <c r="F360" s="132">
        <v>-1226981.55</v>
      </c>
      <c r="G360" s="132">
        <v>-1226981.55</v>
      </c>
      <c r="H360" s="132">
        <v>-1226981.55</v>
      </c>
      <c r="I360" s="132">
        <v>-1226981.55</v>
      </c>
      <c r="J360" s="132">
        <v>-1226981.55</v>
      </c>
      <c r="K360" s="132">
        <v>-1226981.55</v>
      </c>
      <c r="L360" s="132">
        <v>-1226981.55</v>
      </c>
      <c r="M360" s="132">
        <v>-1226981.55</v>
      </c>
      <c r="N360" s="132">
        <v>-1226981.55</v>
      </c>
      <c r="O360" s="132">
        <v>-1226981.55</v>
      </c>
      <c r="P360" s="132">
        <v>-1226981.55</v>
      </c>
      <c r="Q360" s="127">
        <v>-1226981.55</v>
      </c>
    </row>
    <row r="361" spans="1:17" ht="13.5" thickBot="1" x14ac:dyDescent="0.25">
      <c r="A361" s="33">
        <v>186802</v>
      </c>
      <c r="B361" s="136" t="s">
        <v>2017</v>
      </c>
      <c r="C361" s="147" t="s">
        <v>2018</v>
      </c>
      <c r="D361" s="134" t="s">
        <v>2078</v>
      </c>
      <c r="E361" s="143">
        <v>1231218.8999999999</v>
      </c>
      <c r="F361" s="130">
        <v>1231218.8999999999</v>
      </c>
      <c r="G361" s="130">
        <v>1260298.3</v>
      </c>
      <c r="H361" s="130">
        <v>1260298.3</v>
      </c>
      <c r="I361" s="130">
        <v>1260298.3</v>
      </c>
      <c r="J361" s="130">
        <v>1260298.3</v>
      </c>
      <c r="K361" s="130">
        <v>1260298.3</v>
      </c>
      <c r="L361" s="130">
        <v>1260298.3</v>
      </c>
      <c r="M361" s="130">
        <v>1260298.3</v>
      </c>
      <c r="N361" s="130">
        <v>1260298.3</v>
      </c>
      <c r="O361" s="130">
        <v>1260298.3</v>
      </c>
      <c r="P361" s="130">
        <v>1259941.01</v>
      </c>
      <c r="Q361" s="127">
        <v>1259941.01</v>
      </c>
    </row>
    <row r="362" spans="1:17" ht="13.5" thickBot="1" x14ac:dyDescent="0.25">
      <c r="A362" s="33">
        <v>186803</v>
      </c>
      <c r="B362" s="136" t="s">
        <v>2141</v>
      </c>
      <c r="C362" s="147" t="s">
        <v>2019</v>
      </c>
      <c r="D362" s="134" t="s">
        <v>2078</v>
      </c>
      <c r="E362" s="144">
        <v>-59905.08</v>
      </c>
      <c r="F362" s="132">
        <v>-80450.47</v>
      </c>
      <c r="G362" s="132">
        <v>-101515.14</v>
      </c>
      <c r="H362" s="132">
        <v>-122579.81</v>
      </c>
      <c r="I362" s="132">
        <v>-143644.48000000001</v>
      </c>
      <c r="J362" s="132">
        <v>-164709.15</v>
      </c>
      <c r="K362" s="132">
        <v>-185773.82</v>
      </c>
      <c r="L362" s="132">
        <v>-206838.49</v>
      </c>
      <c r="M362" s="132">
        <v>-227903.16</v>
      </c>
      <c r="N362" s="132">
        <v>-248967.83</v>
      </c>
      <c r="O362" s="132">
        <v>-270032.5</v>
      </c>
      <c r="P362" s="132">
        <v>-291097.17</v>
      </c>
      <c r="Q362" s="127">
        <v>-291097.17</v>
      </c>
    </row>
    <row r="363" spans="1:17" ht="13.5" thickBot="1" x14ac:dyDescent="0.25">
      <c r="A363" s="33">
        <v>186804</v>
      </c>
      <c r="B363" s="136" t="s">
        <v>2142</v>
      </c>
      <c r="C363" s="147" t="s">
        <v>2143</v>
      </c>
      <c r="D363" s="134" t="s">
        <v>2078</v>
      </c>
      <c r="E363" s="143">
        <v>0</v>
      </c>
      <c r="F363" s="130">
        <v>0</v>
      </c>
      <c r="G363" s="130">
        <v>2556.37</v>
      </c>
      <c r="H363" s="130">
        <v>56920.15</v>
      </c>
      <c r="I363" s="130">
        <v>63983.14</v>
      </c>
      <c r="J363" s="130">
        <v>64327.35</v>
      </c>
      <c r="K363" s="130">
        <v>67810.429999999993</v>
      </c>
      <c r="L363" s="130">
        <v>181232.35</v>
      </c>
      <c r="M363" s="130">
        <v>202296.69</v>
      </c>
      <c r="N363" s="130">
        <v>205305.66</v>
      </c>
      <c r="O363" s="130">
        <v>205305.66</v>
      </c>
      <c r="P363" s="130">
        <v>204968.21</v>
      </c>
      <c r="Q363" s="127">
        <v>204968.21</v>
      </c>
    </row>
    <row r="364" spans="1:17" ht="13.5" thickBot="1" x14ac:dyDescent="0.25">
      <c r="A364" s="33">
        <v>186805</v>
      </c>
      <c r="B364" s="136" t="s">
        <v>2144</v>
      </c>
      <c r="C364" s="147" t="s">
        <v>2145</v>
      </c>
      <c r="D364" s="134" t="s">
        <v>2078</v>
      </c>
      <c r="E364" s="144">
        <v>0</v>
      </c>
      <c r="F364" s="132">
        <v>0</v>
      </c>
      <c r="G364" s="132">
        <v>0</v>
      </c>
      <c r="H364" s="132">
        <v>0</v>
      </c>
      <c r="I364" s="132">
        <v>0</v>
      </c>
      <c r="J364" s="132">
        <v>0</v>
      </c>
      <c r="K364" s="132">
        <v>0</v>
      </c>
      <c r="L364" s="132">
        <v>-1130.17</v>
      </c>
      <c r="M364" s="132">
        <v>-3428.76</v>
      </c>
      <c r="N364" s="132">
        <v>-6794.22</v>
      </c>
      <c r="O364" s="132">
        <v>-10216.83</v>
      </c>
      <c r="P364" s="132">
        <v>-13633.52</v>
      </c>
      <c r="Q364" s="127">
        <v>-13633.52</v>
      </c>
    </row>
    <row r="365" spans="1:17" ht="13.5" thickBot="1" x14ac:dyDescent="0.25">
      <c r="A365" s="33">
        <v>186806</v>
      </c>
      <c r="B365" s="136" t="s">
        <v>2146</v>
      </c>
      <c r="C365" s="147" t="s">
        <v>2147</v>
      </c>
      <c r="D365" s="134" t="s">
        <v>2078</v>
      </c>
      <c r="E365" s="143">
        <v>0</v>
      </c>
      <c r="F365" s="130">
        <v>0</v>
      </c>
      <c r="G365" s="130">
        <v>0</v>
      </c>
      <c r="H365" s="130">
        <v>0</v>
      </c>
      <c r="I365" s="130">
        <v>0</v>
      </c>
      <c r="J365" s="130">
        <v>0</v>
      </c>
      <c r="K365" s="130">
        <v>0</v>
      </c>
      <c r="L365" s="130">
        <v>147924.15</v>
      </c>
      <c r="M365" s="130">
        <v>148731.45000000001</v>
      </c>
      <c r="N365" s="130">
        <v>192621.12</v>
      </c>
      <c r="O365" s="130">
        <v>207978.25</v>
      </c>
      <c r="P365" s="130">
        <v>269645.45</v>
      </c>
      <c r="Q365" s="127">
        <v>269645.45</v>
      </c>
    </row>
    <row r="366" spans="1:17" ht="13.5" thickBot="1" x14ac:dyDescent="0.25">
      <c r="A366" s="33">
        <v>186808</v>
      </c>
      <c r="B366" s="136" t="s">
        <v>2148</v>
      </c>
      <c r="C366" s="147" t="s">
        <v>2149</v>
      </c>
      <c r="D366" s="134" t="s">
        <v>2078</v>
      </c>
      <c r="E366" s="144">
        <v>0</v>
      </c>
      <c r="F366" s="132">
        <v>0</v>
      </c>
      <c r="G366" s="132">
        <v>0</v>
      </c>
      <c r="H366" s="132">
        <v>0</v>
      </c>
      <c r="I366" s="132">
        <v>0</v>
      </c>
      <c r="J366" s="132">
        <v>89960.79</v>
      </c>
      <c r="K366" s="132">
        <v>91090.29</v>
      </c>
      <c r="L366" s="132">
        <v>91090.29</v>
      </c>
      <c r="M366" s="132">
        <v>91090.29</v>
      </c>
      <c r="N366" s="132">
        <v>91090.29</v>
      </c>
      <c r="O366" s="132">
        <v>91090.29</v>
      </c>
      <c r="P366" s="132">
        <v>91090.29</v>
      </c>
      <c r="Q366" s="127">
        <v>91090.29</v>
      </c>
    </row>
    <row r="367" spans="1:17" ht="13.5" thickBot="1" x14ac:dyDescent="0.25">
      <c r="A367" s="33">
        <v>186809</v>
      </c>
      <c r="B367" s="136" t="s">
        <v>2150</v>
      </c>
      <c r="C367" s="147" t="s">
        <v>2151</v>
      </c>
      <c r="D367" s="134" t="s">
        <v>2078</v>
      </c>
      <c r="E367" s="143">
        <v>0</v>
      </c>
      <c r="F367" s="130">
        <v>0</v>
      </c>
      <c r="G367" s="130">
        <v>0</v>
      </c>
      <c r="H367" s="130">
        <v>0</v>
      </c>
      <c r="I367" s="130">
        <v>0</v>
      </c>
      <c r="J367" s="130">
        <v>0</v>
      </c>
      <c r="K367" s="130">
        <v>-1499.35</v>
      </c>
      <c r="L367" s="130">
        <v>-3017.84</v>
      </c>
      <c r="M367" s="130">
        <v>-4536.33</v>
      </c>
      <c r="N367" s="130">
        <v>-6054.82</v>
      </c>
      <c r="O367" s="130">
        <v>-7573.31</v>
      </c>
      <c r="P367" s="130">
        <v>-9091.7999999999993</v>
      </c>
      <c r="Q367" s="127">
        <v>-9091.7999999999993</v>
      </c>
    </row>
    <row r="368" spans="1:17" ht="13.5" thickBot="1" x14ac:dyDescent="0.25">
      <c r="A368" s="33">
        <v>186810</v>
      </c>
      <c r="B368" s="136" t="s">
        <v>2148</v>
      </c>
      <c r="C368" s="147" t="s">
        <v>2152</v>
      </c>
      <c r="D368" s="134" t="s">
        <v>2078</v>
      </c>
      <c r="E368" s="144">
        <v>0</v>
      </c>
      <c r="F368" s="132">
        <v>0</v>
      </c>
      <c r="G368" s="132">
        <v>0</v>
      </c>
      <c r="H368" s="132">
        <v>0</v>
      </c>
      <c r="I368" s="132">
        <v>0</v>
      </c>
      <c r="J368" s="132">
        <v>0</v>
      </c>
      <c r="K368" s="132">
        <v>0</v>
      </c>
      <c r="L368" s="132">
        <v>0</v>
      </c>
      <c r="M368" s="132">
        <v>0</v>
      </c>
      <c r="N368" s="132">
        <v>185202.82</v>
      </c>
      <c r="O368" s="132">
        <v>185202.82</v>
      </c>
      <c r="P368" s="132">
        <v>182108.56</v>
      </c>
      <c r="Q368" s="127">
        <v>182108.56</v>
      </c>
    </row>
    <row r="369" spans="1:17" ht="13.5" thickBot="1" x14ac:dyDescent="0.25">
      <c r="A369" s="33">
        <v>186811</v>
      </c>
      <c r="B369" s="136" t="s">
        <v>2150</v>
      </c>
      <c r="C369" s="147" t="s">
        <v>2153</v>
      </c>
      <c r="D369" s="134" t="s">
        <v>2078</v>
      </c>
      <c r="E369" s="143">
        <v>0</v>
      </c>
      <c r="F369" s="130">
        <v>0</v>
      </c>
      <c r="G369" s="130">
        <v>0</v>
      </c>
      <c r="H369" s="130">
        <v>0</v>
      </c>
      <c r="I369" s="130">
        <v>0</v>
      </c>
      <c r="J369" s="130">
        <v>0</v>
      </c>
      <c r="K369" s="130">
        <v>0</v>
      </c>
      <c r="L369" s="130">
        <v>0</v>
      </c>
      <c r="M369" s="130">
        <v>0</v>
      </c>
      <c r="N369" s="130">
        <v>-9098.9</v>
      </c>
      <c r="O369" s="130">
        <v>-15277.98</v>
      </c>
      <c r="P369" s="130">
        <v>-18367.52</v>
      </c>
      <c r="Q369" s="127">
        <v>-18367.52</v>
      </c>
    </row>
    <row r="370" spans="1:17" ht="13.5" thickBot="1" x14ac:dyDescent="0.25">
      <c r="A370" s="33">
        <v>186900</v>
      </c>
      <c r="B370" s="136" t="s">
        <v>198</v>
      </c>
      <c r="C370" s="147" t="s">
        <v>1048</v>
      </c>
      <c r="D370" s="134" t="s">
        <v>2078</v>
      </c>
      <c r="E370" s="144">
        <v>-0.02</v>
      </c>
      <c r="F370" s="132">
        <v>-0.02</v>
      </c>
      <c r="G370" s="132">
        <v>-0.02</v>
      </c>
      <c r="H370" s="132">
        <v>-0.02</v>
      </c>
      <c r="I370" s="132">
        <v>-0.02</v>
      </c>
      <c r="J370" s="132">
        <v>-0.02</v>
      </c>
      <c r="K370" s="132">
        <v>-0.02</v>
      </c>
      <c r="L370" s="132">
        <v>-0.02</v>
      </c>
      <c r="M370" s="132">
        <v>-0.02</v>
      </c>
      <c r="N370" s="132">
        <v>-0.02</v>
      </c>
      <c r="O370" s="132">
        <v>-0.02</v>
      </c>
      <c r="P370" s="132">
        <v>-0.02</v>
      </c>
      <c r="Q370" s="127">
        <v>-0.02</v>
      </c>
    </row>
    <row r="371" spans="1:17" ht="13.5" thickBot="1" x14ac:dyDescent="0.25">
      <c r="A371" s="33">
        <v>199998</v>
      </c>
      <c r="B371" s="136" t="s">
        <v>199</v>
      </c>
      <c r="C371" s="147" t="s">
        <v>1047</v>
      </c>
      <c r="D371" s="134" t="s">
        <v>2078</v>
      </c>
      <c r="E371" s="143">
        <v>-15929.46</v>
      </c>
      <c r="F371" s="130">
        <v>-12363.02</v>
      </c>
      <c r="G371" s="130">
        <v>-2057.89</v>
      </c>
      <c r="H371" s="130">
        <v>10878.78</v>
      </c>
      <c r="I371" s="130">
        <v>17314.939999999999</v>
      </c>
      <c r="J371" s="130">
        <v>18082.07</v>
      </c>
      <c r="K371" s="130">
        <v>-12598.5</v>
      </c>
      <c r="L371" s="130">
        <v>23227.54</v>
      </c>
      <c r="M371" s="130">
        <v>18886.57</v>
      </c>
      <c r="N371" s="130">
        <v>4055.97</v>
      </c>
      <c r="O371" s="130">
        <v>7358.02</v>
      </c>
      <c r="P371" s="130">
        <v>-5571.84</v>
      </c>
      <c r="Q371" s="127">
        <v>-5571.84</v>
      </c>
    </row>
    <row r="372" spans="1:17" ht="13.5" thickBot="1" x14ac:dyDescent="0.25">
      <c r="A372" s="33">
        <v>199999</v>
      </c>
      <c r="B372" s="136" t="s">
        <v>200</v>
      </c>
      <c r="C372" s="147" t="s">
        <v>1046</v>
      </c>
      <c r="D372" s="134" t="s">
        <v>2078</v>
      </c>
      <c r="E372" s="144">
        <v>0</v>
      </c>
      <c r="F372" s="132">
        <v>0</v>
      </c>
      <c r="G372" s="132">
        <v>0</v>
      </c>
      <c r="H372" s="132">
        <v>0</v>
      </c>
      <c r="I372" s="132">
        <v>0</v>
      </c>
      <c r="J372" s="132">
        <v>0</v>
      </c>
      <c r="K372" s="132">
        <v>0</v>
      </c>
      <c r="L372" s="132">
        <v>0</v>
      </c>
      <c r="M372" s="132">
        <v>0</v>
      </c>
      <c r="N372" s="132">
        <v>0</v>
      </c>
      <c r="O372" s="132">
        <v>0</v>
      </c>
      <c r="P372" s="132">
        <v>0</v>
      </c>
      <c r="Q372" s="127">
        <v>0</v>
      </c>
    </row>
    <row r="373" spans="1:17" ht="13.5" thickBot="1" x14ac:dyDescent="0.25">
      <c r="A373" s="33">
        <v>500154</v>
      </c>
      <c r="B373" s="135" t="s">
        <v>1467</v>
      </c>
      <c r="C373" s="147">
        <v>500154</v>
      </c>
      <c r="D373" s="142"/>
      <c r="E373" s="143">
        <v>514008.69</v>
      </c>
      <c r="F373" s="130">
        <v>498515.17</v>
      </c>
      <c r="G373" s="130">
        <v>1814579.76</v>
      </c>
      <c r="H373" s="130">
        <v>1307953.1399999999</v>
      </c>
      <c r="I373" s="130">
        <v>4418779.12</v>
      </c>
      <c r="J373" s="130">
        <v>6152286.4000000004</v>
      </c>
      <c r="K373" s="130">
        <v>6021195.8799999999</v>
      </c>
      <c r="L373" s="130">
        <v>5342830.07</v>
      </c>
      <c r="M373" s="130">
        <v>6649205.4699999997</v>
      </c>
      <c r="N373" s="130">
        <v>4715615.3899999997</v>
      </c>
      <c r="O373" s="130">
        <v>4609568.43</v>
      </c>
      <c r="P373" s="130">
        <v>5436162.2000000002</v>
      </c>
      <c r="Q373" s="127">
        <v>5436162.2000000002</v>
      </c>
    </row>
    <row r="374" spans="1:17" ht="13.5" thickBot="1" x14ac:dyDescent="0.25">
      <c r="A374" s="33">
        <v>183002</v>
      </c>
      <c r="B374" s="136" t="s">
        <v>1468</v>
      </c>
      <c r="C374" s="147" t="s">
        <v>1469</v>
      </c>
      <c r="D374" s="134" t="s">
        <v>2078</v>
      </c>
      <c r="E374" s="144">
        <v>351980.9</v>
      </c>
      <c r="F374" s="132">
        <v>352270.86</v>
      </c>
      <c r="G374" s="132">
        <v>352591.51</v>
      </c>
      <c r="H374" s="132">
        <v>297086.76</v>
      </c>
      <c r="I374" s="132">
        <v>297106.39</v>
      </c>
      <c r="J374" s="132">
        <v>297125.59000000003</v>
      </c>
      <c r="K374" s="132">
        <v>297145.53000000003</v>
      </c>
      <c r="L374" s="132">
        <v>297165.51</v>
      </c>
      <c r="M374" s="132">
        <v>297185.21000000002</v>
      </c>
      <c r="N374" s="132">
        <v>299846.53999999998</v>
      </c>
      <c r="O374" s="132">
        <v>299902.39</v>
      </c>
      <c r="P374" s="132">
        <v>309011.15999999997</v>
      </c>
      <c r="Q374" s="127">
        <v>309011.15999999997</v>
      </c>
    </row>
    <row r="375" spans="1:17" ht="13.5" thickBot="1" x14ac:dyDescent="0.25">
      <c r="A375" s="33">
        <v>184000</v>
      </c>
      <c r="B375" s="136" t="s">
        <v>201</v>
      </c>
      <c r="C375" s="147" t="s">
        <v>1045</v>
      </c>
      <c r="D375" s="134" t="s">
        <v>2078</v>
      </c>
      <c r="E375" s="143">
        <v>-608842.63</v>
      </c>
      <c r="F375" s="130">
        <v>-561911.55000000005</v>
      </c>
      <c r="G375" s="130">
        <v>962908.57</v>
      </c>
      <c r="H375" s="130">
        <v>550546.51</v>
      </c>
      <c r="I375" s="130">
        <v>-233504.03</v>
      </c>
      <c r="J375" s="130">
        <v>1193017.1299999999</v>
      </c>
      <c r="K375" s="130">
        <v>789969.84</v>
      </c>
      <c r="L375" s="130">
        <v>-19585.650000000001</v>
      </c>
      <c r="M375" s="130">
        <v>1185084.23</v>
      </c>
      <c r="N375" s="130">
        <v>448123.83</v>
      </c>
      <c r="O375" s="130">
        <v>246336.88</v>
      </c>
      <c r="P375" s="130">
        <v>0</v>
      </c>
      <c r="Q375" s="127">
        <v>0</v>
      </c>
    </row>
    <row r="376" spans="1:17" ht="13.5" thickBot="1" x14ac:dyDescent="0.25">
      <c r="A376" s="33">
        <v>184100</v>
      </c>
      <c r="B376" s="136" t="s">
        <v>202</v>
      </c>
      <c r="C376" s="147" t="s">
        <v>1044</v>
      </c>
      <c r="D376" s="134" t="s">
        <v>2078</v>
      </c>
      <c r="E376" s="144">
        <v>194655.44</v>
      </c>
      <c r="F376" s="132">
        <v>159715.44</v>
      </c>
      <c r="G376" s="132">
        <v>127844.33</v>
      </c>
      <c r="H376" s="132">
        <v>101415.85</v>
      </c>
      <c r="I376" s="132">
        <v>85936.25</v>
      </c>
      <c r="J376" s="132">
        <v>79044.11</v>
      </c>
      <c r="K376" s="132">
        <v>69437.91</v>
      </c>
      <c r="L376" s="132">
        <v>60696.54</v>
      </c>
      <c r="M376" s="132">
        <v>51125.42</v>
      </c>
      <c r="N376" s="132">
        <v>38099.96</v>
      </c>
      <c r="O376" s="132">
        <v>17722.509999999998</v>
      </c>
      <c r="P376" s="132">
        <v>398385.15</v>
      </c>
      <c r="Q376" s="127">
        <v>398385.15</v>
      </c>
    </row>
    <row r="377" spans="1:17" ht="13.5" thickBot="1" x14ac:dyDescent="0.25">
      <c r="A377" s="33">
        <v>184900</v>
      </c>
      <c r="B377" s="136" t="s">
        <v>203</v>
      </c>
      <c r="C377" s="147" t="s">
        <v>1043</v>
      </c>
      <c r="D377" s="134" t="s">
        <v>2078</v>
      </c>
      <c r="E377" s="143">
        <v>563.04</v>
      </c>
      <c r="F377" s="130">
        <v>854.35</v>
      </c>
      <c r="G377" s="130">
        <v>0</v>
      </c>
      <c r="H377" s="130">
        <v>103.94</v>
      </c>
      <c r="I377" s="130">
        <v>75487.05</v>
      </c>
      <c r="J377" s="130">
        <v>0</v>
      </c>
      <c r="K377" s="130">
        <v>2320.25</v>
      </c>
      <c r="L377" s="130">
        <v>-7543.78</v>
      </c>
      <c r="M377" s="130">
        <v>0</v>
      </c>
      <c r="N377" s="130">
        <v>0.01</v>
      </c>
      <c r="O377" s="130">
        <v>95.59</v>
      </c>
      <c r="P377" s="130">
        <v>0</v>
      </c>
      <c r="Q377" s="127">
        <v>0</v>
      </c>
    </row>
    <row r="378" spans="1:17" ht="13.5" thickBot="1" x14ac:dyDescent="0.25">
      <c r="A378" s="33">
        <v>184999</v>
      </c>
      <c r="B378" s="136" t="s">
        <v>204</v>
      </c>
      <c r="C378" s="147" t="s">
        <v>1042</v>
      </c>
      <c r="D378" s="134" t="s">
        <v>2078</v>
      </c>
      <c r="E378" s="144">
        <v>0</v>
      </c>
      <c r="F378" s="132">
        <v>0</v>
      </c>
      <c r="G378" s="132">
        <v>0</v>
      </c>
      <c r="H378" s="132">
        <v>0</v>
      </c>
      <c r="I378" s="132">
        <v>0</v>
      </c>
      <c r="J378" s="132">
        <v>0</v>
      </c>
      <c r="K378" s="132">
        <v>0</v>
      </c>
      <c r="L378" s="132">
        <v>0</v>
      </c>
      <c r="M378" s="132">
        <v>0</v>
      </c>
      <c r="N378" s="132">
        <v>0</v>
      </c>
      <c r="O378" s="132">
        <v>0</v>
      </c>
      <c r="P378" s="132">
        <v>0</v>
      </c>
      <c r="Q378" s="127">
        <v>0</v>
      </c>
    </row>
    <row r="379" spans="1:17" ht="13.5" thickBot="1" x14ac:dyDescent="0.25">
      <c r="A379" s="33">
        <v>186005</v>
      </c>
      <c r="B379" s="136" t="s">
        <v>205</v>
      </c>
      <c r="C379" s="147" t="s">
        <v>1041</v>
      </c>
      <c r="D379" s="134" t="s">
        <v>2078</v>
      </c>
      <c r="E379" s="143">
        <v>939893.01</v>
      </c>
      <c r="F379" s="130">
        <v>939893.01</v>
      </c>
      <c r="G379" s="130">
        <v>939893.01</v>
      </c>
      <c r="H379" s="130">
        <v>939893.01</v>
      </c>
      <c r="I379" s="130">
        <v>939893.01</v>
      </c>
      <c r="J379" s="130">
        <v>939893.01</v>
      </c>
      <c r="K379" s="130">
        <v>939893.01</v>
      </c>
      <c r="L379" s="130">
        <v>939893.01</v>
      </c>
      <c r="M379" s="130">
        <v>939893.01</v>
      </c>
      <c r="N379" s="130">
        <v>939893.01</v>
      </c>
      <c r="O379" s="130">
        <v>964885.41</v>
      </c>
      <c r="P379" s="130">
        <v>992832.68</v>
      </c>
      <c r="Q379" s="127">
        <v>992832.68</v>
      </c>
    </row>
    <row r="380" spans="1:17" ht="13.5" thickBot="1" x14ac:dyDescent="0.25">
      <c r="A380" s="33">
        <v>186006</v>
      </c>
      <c r="B380" s="136" t="s">
        <v>206</v>
      </c>
      <c r="C380" s="147" t="s">
        <v>1040</v>
      </c>
      <c r="D380" s="134" t="s">
        <v>2078</v>
      </c>
      <c r="E380" s="144">
        <v>-769565.49</v>
      </c>
      <c r="F380" s="132">
        <v>-773798.51</v>
      </c>
      <c r="G380" s="132">
        <v>-778031.53</v>
      </c>
      <c r="H380" s="132">
        <v>-782264.55</v>
      </c>
      <c r="I380" s="132">
        <v>-786497.57</v>
      </c>
      <c r="J380" s="132">
        <v>-790730.59</v>
      </c>
      <c r="K380" s="132">
        <v>-794963.61</v>
      </c>
      <c r="L380" s="132">
        <v>-799196.63</v>
      </c>
      <c r="M380" s="132">
        <v>-803429.65</v>
      </c>
      <c r="N380" s="132">
        <v>-807662.67</v>
      </c>
      <c r="O380" s="132">
        <v>-811895.69</v>
      </c>
      <c r="P380" s="132">
        <v>-816709.93</v>
      </c>
      <c r="Q380" s="127">
        <v>-816709.93</v>
      </c>
    </row>
    <row r="381" spans="1:17" ht="13.5" thickBot="1" x14ac:dyDescent="0.25">
      <c r="A381" s="33">
        <v>186008</v>
      </c>
      <c r="B381" s="136" t="s">
        <v>1470</v>
      </c>
      <c r="C381" s="147" t="s">
        <v>1471</v>
      </c>
      <c r="D381" s="134" t="s">
        <v>2078</v>
      </c>
      <c r="E381" s="143">
        <v>0</v>
      </c>
      <c r="F381" s="130">
        <v>0</v>
      </c>
      <c r="G381" s="130">
        <v>0</v>
      </c>
      <c r="H381" s="130">
        <v>0</v>
      </c>
      <c r="I381" s="130">
        <v>0</v>
      </c>
      <c r="J381" s="130">
        <v>0</v>
      </c>
      <c r="K381" s="130">
        <v>0</v>
      </c>
      <c r="L381" s="130">
        <v>0</v>
      </c>
      <c r="M381" s="130">
        <v>0</v>
      </c>
      <c r="N381" s="130">
        <v>0</v>
      </c>
      <c r="O381" s="130">
        <v>0</v>
      </c>
      <c r="P381" s="130">
        <v>0</v>
      </c>
      <c r="Q381" s="127">
        <v>0</v>
      </c>
    </row>
    <row r="382" spans="1:17" ht="13.5" thickBot="1" x14ac:dyDescent="0.25">
      <c r="A382" s="33">
        <v>186021</v>
      </c>
      <c r="B382" s="136" t="s">
        <v>2020</v>
      </c>
      <c r="C382" s="147" t="s">
        <v>2021</v>
      </c>
      <c r="D382" s="134" t="s">
        <v>2078</v>
      </c>
      <c r="E382" s="144">
        <v>148284.85</v>
      </c>
      <c r="F382" s="132">
        <v>148284.85</v>
      </c>
      <c r="G382" s="132">
        <v>0</v>
      </c>
      <c r="H382" s="132">
        <v>0</v>
      </c>
      <c r="I382" s="132">
        <v>3862932.29</v>
      </c>
      <c r="J382" s="132">
        <v>4277350.22</v>
      </c>
      <c r="K382" s="132">
        <v>4582645.92</v>
      </c>
      <c r="L382" s="132">
        <v>4759266.45</v>
      </c>
      <c r="M382" s="132">
        <v>4889919.24</v>
      </c>
      <c r="N382" s="132">
        <v>3730593.23</v>
      </c>
      <c r="O382" s="132">
        <v>3829486.39</v>
      </c>
      <c r="P382" s="132">
        <v>4493294.72</v>
      </c>
      <c r="Q382" s="127">
        <v>4493294.72</v>
      </c>
    </row>
    <row r="383" spans="1:17" ht="13.5" thickBot="1" x14ac:dyDescent="0.25">
      <c r="A383" s="33">
        <v>186026</v>
      </c>
      <c r="B383" s="136" t="s">
        <v>207</v>
      </c>
      <c r="C383" s="147" t="s">
        <v>1039</v>
      </c>
      <c r="D383" s="134" t="s">
        <v>2078</v>
      </c>
      <c r="E383" s="143">
        <v>3212364.23</v>
      </c>
      <c r="F383" s="130">
        <v>3212364.23</v>
      </c>
      <c r="G383" s="130">
        <v>3212364.23</v>
      </c>
      <c r="H383" s="130">
        <v>3227994.83</v>
      </c>
      <c r="I383" s="130">
        <v>3228081.79</v>
      </c>
      <c r="J383" s="130">
        <v>3229176.84</v>
      </c>
      <c r="K383" s="130">
        <v>3229270.79</v>
      </c>
      <c r="L383" s="130">
        <v>3229364.99</v>
      </c>
      <c r="M383" s="130">
        <v>3229364.99</v>
      </c>
      <c r="N383" s="130">
        <v>3229364.99</v>
      </c>
      <c r="O383" s="130">
        <v>3229364.99</v>
      </c>
      <c r="P383" s="130">
        <v>3229364.99</v>
      </c>
      <c r="Q383" s="127">
        <v>3229364.99</v>
      </c>
    </row>
    <row r="384" spans="1:17" ht="13.5" thickBot="1" x14ac:dyDescent="0.25">
      <c r="A384" s="33">
        <v>186028</v>
      </c>
      <c r="B384" s="136" t="s">
        <v>208</v>
      </c>
      <c r="C384" s="147" t="s">
        <v>1038</v>
      </c>
      <c r="D384" s="134" t="s">
        <v>2078</v>
      </c>
      <c r="E384" s="144">
        <v>-2955324.66</v>
      </c>
      <c r="F384" s="132">
        <v>-2979157.51</v>
      </c>
      <c r="G384" s="132">
        <v>-3002990.36</v>
      </c>
      <c r="H384" s="132">
        <v>-3026823.21</v>
      </c>
      <c r="I384" s="132">
        <v>-3050656.06</v>
      </c>
      <c r="J384" s="132">
        <v>-3072589.91</v>
      </c>
      <c r="K384" s="132">
        <v>-3094523.76</v>
      </c>
      <c r="L384" s="132">
        <v>-3117230.37</v>
      </c>
      <c r="M384" s="132">
        <v>-3139936.98</v>
      </c>
      <c r="N384" s="132">
        <v>-3162643.51</v>
      </c>
      <c r="O384" s="132">
        <v>-3166330.04</v>
      </c>
      <c r="P384" s="132">
        <v>-3170016.57</v>
      </c>
      <c r="Q384" s="127">
        <v>-3170016.57</v>
      </c>
    </row>
    <row r="385" spans="1:17" ht="13.5" thickBot="1" x14ac:dyDescent="0.25">
      <c r="A385" s="33">
        <v>186042</v>
      </c>
      <c r="B385" s="136" t="s">
        <v>209</v>
      </c>
      <c r="C385" s="147" t="s">
        <v>1037</v>
      </c>
      <c r="D385" s="134" t="s">
        <v>2078</v>
      </c>
      <c r="E385" s="143">
        <v>2722.5</v>
      </c>
      <c r="F385" s="130">
        <v>2722.5</v>
      </c>
      <c r="G385" s="130">
        <v>2722.5</v>
      </c>
      <c r="H385" s="130">
        <v>2722.5</v>
      </c>
      <c r="I385" s="130">
        <v>2722.5</v>
      </c>
      <c r="J385" s="130">
        <v>2722.5</v>
      </c>
      <c r="K385" s="130">
        <v>2722.5</v>
      </c>
      <c r="L385" s="130">
        <v>2722.5</v>
      </c>
      <c r="M385" s="130">
        <v>2722.5</v>
      </c>
      <c r="N385" s="130">
        <v>2722.5</v>
      </c>
      <c r="O385" s="130">
        <v>2722.5</v>
      </c>
      <c r="P385" s="130">
        <v>2722.5</v>
      </c>
      <c r="Q385" s="127">
        <v>2722.5</v>
      </c>
    </row>
    <row r="386" spans="1:17" ht="13.5" thickBot="1" x14ac:dyDescent="0.25">
      <c r="A386" s="33">
        <v>186043</v>
      </c>
      <c r="B386" s="136" t="s">
        <v>210</v>
      </c>
      <c r="C386" s="147" t="s">
        <v>1036</v>
      </c>
      <c r="D386" s="134" t="s">
        <v>2078</v>
      </c>
      <c r="E386" s="144">
        <v>-2722.5</v>
      </c>
      <c r="F386" s="132">
        <v>-2722.5</v>
      </c>
      <c r="G386" s="132">
        <v>-2722.5</v>
      </c>
      <c r="H386" s="132">
        <v>-2722.5</v>
      </c>
      <c r="I386" s="132">
        <v>-2722.5</v>
      </c>
      <c r="J386" s="132">
        <v>-2722.5</v>
      </c>
      <c r="K386" s="132">
        <v>-2722.5</v>
      </c>
      <c r="L386" s="132">
        <v>-2722.5</v>
      </c>
      <c r="M386" s="132">
        <v>-2722.5</v>
      </c>
      <c r="N386" s="132">
        <v>-2722.5</v>
      </c>
      <c r="O386" s="132">
        <v>-2722.5</v>
      </c>
      <c r="P386" s="132">
        <v>-2722.5</v>
      </c>
      <c r="Q386" s="127">
        <v>-2722.5</v>
      </c>
    </row>
    <row r="387" spans="1:17" ht="13.5" thickBot="1" x14ac:dyDescent="0.25">
      <c r="A387" s="33">
        <v>500165</v>
      </c>
      <c r="B387" s="128" t="s">
        <v>1472</v>
      </c>
      <c r="C387" s="145">
        <v>500165</v>
      </c>
      <c r="D387" s="129"/>
      <c r="E387" s="143">
        <v>-3031828122.4299998</v>
      </c>
      <c r="F387" s="130">
        <v>-3062204403.9699998</v>
      </c>
      <c r="G387" s="130">
        <v>-3053852256.0700002</v>
      </c>
      <c r="H387" s="130">
        <v>-3003987019.3899999</v>
      </c>
      <c r="I387" s="130">
        <v>-2986601265.75</v>
      </c>
      <c r="J387" s="130">
        <v>-3009170989.5599999</v>
      </c>
      <c r="K387" s="130">
        <v>-2998926532.25</v>
      </c>
      <c r="L387" s="130">
        <v>-3023306119.8299999</v>
      </c>
      <c r="M387" s="130">
        <v>-3102682851.4499998</v>
      </c>
      <c r="N387" s="130">
        <v>-3053763238.3800001</v>
      </c>
      <c r="O387" s="130">
        <v>-3117538092.7399998</v>
      </c>
      <c r="P387" s="130">
        <v>-3199358400.0700002</v>
      </c>
      <c r="Q387" s="127">
        <v>-3199358400.0700002</v>
      </c>
    </row>
    <row r="388" spans="1:17" ht="13.5" thickBot="1" x14ac:dyDescent="0.25">
      <c r="A388" s="33">
        <v>500195</v>
      </c>
      <c r="B388" s="131" t="s">
        <v>1473</v>
      </c>
      <c r="C388" s="146">
        <v>500195</v>
      </c>
      <c r="D388" s="141"/>
      <c r="E388" s="144">
        <v>-21577628.859999999</v>
      </c>
      <c r="F388" s="132">
        <v>-21563252.07</v>
      </c>
      <c r="G388" s="132">
        <v>-22111609.219999999</v>
      </c>
      <c r="H388" s="132">
        <v>-21562041.68</v>
      </c>
      <c r="I388" s="132">
        <v>-21670380.800000001</v>
      </c>
      <c r="J388" s="132">
        <v>-20566359.48</v>
      </c>
      <c r="K388" s="132">
        <v>-21230850.719999999</v>
      </c>
      <c r="L388" s="132">
        <v>-20771178.039999999</v>
      </c>
      <c r="M388" s="132">
        <v>-19846845.82</v>
      </c>
      <c r="N388" s="132">
        <v>-21272856.760000002</v>
      </c>
      <c r="O388" s="132">
        <v>-23210721.390000001</v>
      </c>
      <c r="P388" s="132">
        <v>-19552067.98</v>
      </c>
      <c r="Q388" s="127">
        <v>-19552067.98</v>
      </c>
    </row>
    <row r="389" spans="1:17" ht="13.5" thickBot="1" x14ac:dyDescent="0.25">
      <c r="A389" s="33">
        <v>234010</v>
      </c>
      <c r="B389" s="133" t="s">
        <v>2154</v>
      </c>
      <c r="C389" s="147" t="s">
        <v>2155</v>
      </c>
      <c r="D389" s="134" t="s">
        <v>2078</v>
      </c>
      <c r="E389" s="143">
        <v>0</v>
      </c>
      <c r="F389" s="130">
        <v>0</v>
      </c>
      <c r="G389" s="130">
        <v>0</v>
      </c>
      <c r="H389" s="130">
        <v>0</v>
      </c>
      <c r="I389" s="130">
        <v>0</v>
      </c>
      <c r="J389" s="130">
        <v>0</v>
      </c>
      <c r="K389" s="130">
        <v>0</v>
      </c>
      <c r="L389" s="130">
        <v>0</v>
      </c>
      <c r="M389" s="130">
        <v>0</v>
      </c>
      <c r="N389" s="130">
        <v>-106087</v>
      </c>
      <c r="O389" s="130">
        <v>-156678.45000000001</v>
      </c>
      <c r="P389" s="130">
        <v>-2293326.83</v>
      </c>
      <c r="Q389" s="127">
        <v>-2293326.83</v>
      </c>
    </row>
    <row r="390" spans="1:17" ht="13.5" thickBot="1" x14ac:dyDescent="0.25">
      <c r="A390" s="33">
        <v>234042</v>
      </c>
      <c r="B390" s="133" t="s">
        <v>2156</v>
      </c>
      <c r="C390" s="147" t="s">
        <v>1035</v>
      </c>
      <c r="D390" s="134" t="s">
        <v>2078</v>
      </c>
      <c r="E390" s="144">
        <v>-23070.75</v>
      </c>
      <c r="F390" s="132">
        <v>-18906.96</v>
      </c>
      <c r="G390" s="132">
        <v>-19532.11</v>
      </c>
      <c r="H390" s="132">
        <v>-19617.57</v>
      </c>
      <c r="I390" s="132">
        <v>-15830.69</v>
      </c>
      <c r="J390" s="132">
        <v>-21033.37</v>
      </c>
      <c r="K390" s="132">
        <v>-17923.61</v>
      </c>
      <c r="L390" s="132">
        <v>-19398.93</v>
      </c>
      <c r="M390" s="132">
        <v>-17277.71</v>
      </c>
      <c r="N390" s="132">
        <v>-33692.65</v>
      </c>
      <c r="O390" s="132">
        <v>-24707.94</v>
      </c>
      <c r="P390" s="132">
        <v>-13258.15</v>
      </c>
      <c r="Q390" s="127">
        <v>-13258.15</v>
      </c>
    </row>
    <row r="391" spans="1:17" ht="13.5" thickBot="1" x14ac:dyDescent="0.25">
      <c r="A391" s="33">
        <v>234800</v>
      </c>
      <c r="B391" s="133" t="s">
        <v>2157</v>
      </c>
      <c r="C391" s="147" t="s">
        <v>2158</v>
      </c>
      <c r="D391" s="134" t="s">
        <v>2078</v>
      </c>
      <c r="E391" s="143">
        <v>0</v>
      </c>
      <c r="F391" s="130">
        <v>0</v>
      </c>
      <c r="G391" s="130">
        <v>0</v>
      </c>
      <c r="H391" s="130">
        <v>0</v>
      </c>
      <c r="I391" s="130">
        <v>0</v>
      </c>
      <c r="J391" s="130">
        <v>0</v>
      </c>
      <c r="K391" s="130">
        <v>0</v>
      </c>
      <c r="L391" s="130">
        <v>0</v>
      </c>
      <c r="M391" s="130">
        <v>0</v>
      </c>
      <c r="N391" s="130">
        <v>-1364637</v>
      </c>
      <c r="O391" s="130">
        <v>-5138672</v>
      </c>
      <c r="P391" s="130">
        <v>1338817</v>
      </c>
      <c r="Q391" s="127">
        <v>1338817</v>
      </c>
    </row>
    <row r="392" spans="1:17" ht="13.5" thickBot="1" x14ac:dyDescent="0.25">
      <c r="A392" s="33">
        <v>234905</v>
      </c>
      <c r="B392" s="133" t="s">
        <v>1474</v>
      </c>
      <c r="C392" s="147" t="s">
        <v>1475</v>
      </c>
      <c r="D392" s="134" t="s">
        <v>2078</v>
      </c>
      <c r="E392" s="144">
        <v>-18158953</v>
      </c>
      <c r="F392" s="132">
        <v>-17697413</v>
      </c>
      <c r="G392" s="132">
        <v>-18498334</v>
      </c>
      <c r="H392" s="132">
        <v>-18804022</v>
      </c>
      <c r="I392" s="132">
        <v>-18247893</v>
      </c>
      <c r="J392" s="132">
        <v>-17399405</v>
      </c>
      <c r="K392" s="132">
        <v>-18204726</v>
      </c>
      <c r="L392" s="132">
        <v>-18468124</v>
      </c>
      <c r="M392" s="132">
        <v>-16771661</v>
      </c>
      <c r="N392" s="132">
        <v>-16710533</v>
      </c>
      <c r="O392" s="132">
        <v>-17890663</v>
      </c>
      <c r="P392" s="132">
        <v>-18584300</v>
      </c>
      <c r="Q392" s="127">
        <v>-18584300</v>
      </c>
    </row>
    <row r="393" spans="1:17" ht="13.5" thickBot="1" x14ac:dyDescent="0.25">
      <c r="A393" s="33">
        <v>234915</v>
      </c>
      <c r="B393" s="133" t="s">
        <v>2159</v>
      </c>
      <c r="C393" s="147" t="s">
        <v>1476</v>
      </c>
      <c r="D393" s="134" t="s">
        <v>2078</v>
      </c>
      <c r="E393" s="143">
        <v>-3329621</v>
      </c>
      <c r="F393" s="130">
        <v>-3780154</v>
      </c>
      <c r="G393" s="130">
        <v>-3547809</v>
      </c>
      <c r="H393" s="130">
        <v>-2683719</v>
      </c>
      <c r="I393" s="130">
        <v>-3291211</v>
      </c>
      <c r="J393" s="130">
        <v>-3096310</v>
      </c>
      <c r="K393" s="130">
        <v>-2956364</v>
      </c>
      <c r="L393" s="130">
        <v>-2883693</v>
      </c>
      <c r="M393" s="130">
        <v>-3098415</v>
      </c>
      <c r="N393" s="130">
        <v>-3098415</v>
      </c>
      <c r="O393" s="130">
        <v>0</v>
      </c>
      <c r="P393" s="130">
        <v>0</v>
      </c>
      <c r="Q393" s="127">
        <v>0</v>
      </c>
    </row>
    <row r="394" spans="1:17" ht="13.5" thickBot="1" x14ac:dyDescent="0.25">
      <c r="A394" s="33">
        <v>234920</v>
      </c>
      <c r="B394" s="133" t="s">
        <v>2160</v>
      </c>
      <c r="C394" s="147" t="s">
        <v>1477</v>
      </c>
      <c r="D394" s="134" t="s">
        <v>2078</v>
      </c>
      <c r="E394" s="144">
        <v>47016</v>
      </c>
      <c r="F394" s="132">
        <v>47322</v>
      </c>
      <c r="G394" s="132">
        <v>50431</v>
      </c>
      <c r="H394" s="132">
        <v>44153</v>
      </c>
      <c r="I394" s="132">
        <v>610</v>
      </c>
      <c r="J394" s="132">
        <v>6415</v>
      </c>
      <c r="K394" s="132">
        <v>5991</v>
      </c>
      <c r="L394" s="132">
        <v>664008</v>
      </c>
      <c r="M394" s="132">
        <v>107630</v>
      </c>
      <c r="N394" s="132">
        <v>107630</v>
      </c>
      <c r="O394" s="132">
        <v>0</v>
      </c>
      <c r="P394" s="132">
        <v>0</v>
      </c>
      <c r="Q394" s="127">
        <v>0</v>
      </c>
    </row>
    <row r="395" spans="1:17" ht="13.5" thickBot="1" x14ac:dyDescent="0.25">
      <c r="A395" s="33">
        <v>234925</v>
      </c>
      <c r="B395" s="133" t="s">
        <v>2161</v>
      </c>
      <c r="C395" s="147" t="s">
        <v>1478</v>
      </c>
      <c r="D395" s="134" t="s">
        <v>2078</v>
      </c>
      <c r="E395" s="143">
        <v>-113000.11</v>
      </c>
      <c r="F395" s="130">
        <v>-114100.11</v>
      </c>
      <c r="G395" s="130">
        <v>-96365.11</v>
      </c>
      <c r="H395" s="130">
        <v>-98836.11</v>
      </c>
      <c r="I395" s="130">
        <v>-116056.11</v>
      </c>
      <c r="J395" s="130">
        <v>-56026.11</v>
      </c>
      <c r="K395" s="130">
        <v>-57828.11</v>
      </c>
      <c r="L395" s="130">
        <v>-63970.11</v>
      </c>
      <c r="M395" s="130">
        <v>-67122.11</v>
      </c>
      <c r="N395" s="130">
        <v>-67122.11</v>
      </c>
      <c r="O395" s="130">
        <v>0</v>
      </c>
      <c r="P395" s="130">
        <v>0</v>
      </c>
      <c r="Q395" s="127">
        <v>0</v>
      </c>
    </row>
    <row r="396" spans="1:17" ht="13.5" thickBot="1" x14ac:dyDescent="0.25">
      <c r="A396" s="33">
        <v>500155</v>
      </c>
      <c r="B396" s="131" t="s">
        <v>1479</v>
      </c>
      <c r="C396" s="146">
        <v>500155</v>
      </c>
      <c r="D396" s="141"/>
      <c r="E396" s="144">
        <v>-1430866973.5999999</v>
      </c>
      <c r="F396" s="132">
        <v>-1446366786.6800001</v>
      </c>
      <c r="G396" s="132">
        <v>-1455701301.3900001</v>
      </c>
      <c r="H396" s="132">
        <v>-1447221983.55</v>
      </c>
      <c r="I396" s="132">
        <v>-1446750923.05</v>
      </c>
      <c r="J396" s="132">
        <v>-1443421269.26</v>
      </c>
      <c r="K396" s="132">
        <v>-1425816050.6700001</v>
      </c>
      <c r="L396" s="132">
        <v>-1422159377.24</v>
      </c>
      <c r="M396" s="132">
        <v>-1461401015.6600001</v>
      </c>
      <c r="N396" s="132">
        <v>-1405541986.9200001</v>
      </c>
      <c r="O396" s="132">
        <v>-1419111734.1600001</v>
      </c>
      <c r="P396" s="132">
        <v>-1418929687.22</v>
      </c>
      <c r="Q396" s="127">
        <v>-1418929687.22</v>
      </c>
    </row>
    <row r="397" spans="1:17" ht="13.5" thickBot="1" x14ac:dyDescent="0.25">
      <c r="A397" s="33">
        <v>500158</v>
      </c>
      <c r="B397" s="133" t="s">
        <v>1480</v>
      </c>
      <c r="C397" s="147">
        <v>500158</v>
      </c>
      <c r="D397" s="142"/>
      <c r="E397" s="143">
        <v>-747558541.52999997</v>
      </c>
      <c r="F397" s="130">
        <v>-762926061.09000003</v>
      </c>
      <c r="G397" s="130">
        <v>-772204624.79999995</v>
      </c>
      <c r="H397" s="130">
        <v>-763592322.38999999</v>
      </c>
      <c r="I397" s="130">
        <v>-762989312.13</v>
      </c>
      <c r="J397" s="130">
        <v>-759526038.10000002</v>
      </c>
      <c r="K397" s="130">
        <v>-741812599.87</v>
      </c>
      <c r="L397" s="130">
        <v>-738301939.48000002</v>
      </c>
      <c r="M397" s="130">
        <v>-737581205.09000003</v>
      </c>
      <c r="N397" s="130">
        <v>-681589842.88999999</v>
      </c>
      <c r="O397" s="130">
        <v>-695013084.29999995</v>
      </c>
      <c r="P397" s="130">
        <v>-714795901.28999996</v>
      </c>
      <c r="Q397" s="127">
        <v>-714795901.28999996</v>
      </c>
    </row>
    <row r="398" spans="1:17" ht="13.5" thickBot="1" x14ac:dyDescent="0.25">
      <c r="A398" s="33">
        <v>500160</v>
      </c>
      <c r="B398" s="135" t="s">
        <v>1481</v>
      </c>
      <c r="C398" s="147">
        <v>500160</v>
      </c>
      <c r="D398" s="142"/>
      <c r="E398" s="144">
        <v>-449144539.43000001</v>
      </c>
      <c r="F398" s="132">
        <v>-450279641.31999999</v>
      </c>
      <c r="G398" s="132">
        <v>-450407964.31</v>
      </c>
      <c r="H398" s="132">
        <v>-450661838.69999999</v>
      </c>
      <c r="I398" s="132">
        <v>-451601168.50999999</v>
      </c>
      <c r="J398" s="132">
        <v>-452195484.31999999</v>
      </c>
      <c r="K398" s="132">
        <v>-452449713.47000003</v>
      </c>
      <c r="L398" s="132">
        <v>-454151598</v>
      </c>
      <c r="M398" s="132">
        <v>-455499262.44999999</v>
      </c>
      <c r="N398" s="132">
        <v>-396129189.98000002</v>
      </c>
      <c r="O398" s="132">
        <v>-396211183.44</v>
      </c>
      <c r="P398" s="132">
        <v>-395215907.88</v>
      </c>
      <c r="Q398" s="127">
        <v>-395215907.88</v>
      </c>
    </row>
    <row r="399" spans="1:17" ht="13.5" thickBot="1" x14ac:dyDescent="0.25">
      <c r="A399" s="33">
        <v>500166</v>
      </c>
      <c r="B399" s="136" t="s">
        <v>211</v>
      </c>
      <c r="C399" s="147">
        <v>500166</v>
      </c>
      <c r="D399" s="142"/>
      <c r="E399" s="143">
        <v>-440040944.61000001</v>
      </c>
      <c r="F399" s="130">
        <v>-440872324.61000001</v>
      </c>
      <c r="G399" s="130">
        <v>-442249675.77999997</v>
      </c>
      <c r="H399" s="130">
        <v>-442387069.49000001</v>
      </c>
      <c r="I399" s="130">
        <v>-443315992.99000001</v>
      </c>
      <c r="J399" s="130">
        <v>-443363030.29000002</v>
      </c>
      <c r="K399" s="130">
        <v>-443406077.75999999</v>
      </c>
      <c r="L399" s="130">
        <v>-445021512.66000003</v>
      </c>
      <c r="M399" s="130">
        <v>-445786061.68000001</v>
      </c>
      <c r="N399" s="130">
        <v>-445819517.70999998</v>
      </c>
      <c r="O399" s="130">
        <v>-445819517.70999998</v>
      </c>
      <c r="P399" s="130">
        <v>-445786061.68000001</v>
      </c>
      <c r="Q399" s="127">
        <v>-445786061.68000001</v>
      </c>
    </row>
    <row r="400" spans="1:17" ht="13.5" thickBot="1" x14ac:dyDescent="0.25">
      <c r="A400" s="33">
        <v>201000</v>
      </c>
      <c r="B400" s="137" t="s">
        <v>211</v>
      </c>
      <c r="C400" s="147" t="s">
        <v>1034</v>
      </c>
      <c r="D400" s="134" t="s">
        <v>2078</v>
      </c>
      <c r="E400" s="144">
        <v>0</v>
      </c>
      <c r="F400" s="132">
        <v>0</v>
      </c>
      <c r="G400" s="132">
        <v>0</v>
      </c>
      <c r="H400" s="132">
        <v>0</v>
      </c>
      <c r="I400" s="132">
        <v>0</v>
      </c>
      <c r="J400" s="132">
        <v>0</v>
      </c>
      <c r="K400" s="132">
        <v>0</v>
      </c>
      <c r="L400" s="132">
        <v>0</v>
      </c>
      <c r="M400" s="132">
        <v>0</v>
      </c>
      <c r="N400" s="132">
        <v>0</v>
      </c>
      <c r="O400" s="132">
        <v>0</v>
      </c>
      <c r="P400" s="132">
        <v>0</v>
      </c>
      <c r="Q400" s="127">
        <v>0</v>
      </c>
    </row>
    <row r="401" spans="1:17" ht="13.5" thickBot="1" x14ac:dyDescent="0.25">
      <c r="A401" s="33">
        <v>201100</v>
      </c>
      <c r="B401" s="137" t="s">
        <v>212</v>
      </c>
      <c r="C401" s="147" t="s">
        <v>1033</v>
      </c>
      <c r="D401" s="134" t="s">
        <v>2078</v>
      </c>
      <c r="E401" s="143">
        <v>-444159107.85000002</v>
      </c>
      <c r="F401" s="130">
        <v>-444990487.85000002</v>
      </c>
      <c r="G401" s="130">
        <v>-446367839.01999998</v>
      </c>
      <c r="H401" s="130">
        <v>-446505232.73000002</v>
      </c>
      <c r="I401" s="130">
        <v>-447434156.23000002</v>
      </c>
      <c r="J401" s="130">
        <v>-447481193.52999997</v>
      </c>
      <c r="K401" s="130">
        <v>-447524241</v>
      </c>
      <c r="L401" s="130">
        <v>-449139675.89999998</v>
      </c>
      <c r="M401" s="130">
        <v>-449904224.92000002</v>
      </c>
      <c r="N401" s="130">
        <v>-449937680.94999999</v>
      </c>
      <c r="O401" s="130">
        <v>-449937680.94999999</v>
      </c>
      <c r="P401" s="130">
        <v>-449904224.92000002</v>
      </c>
      <c r="Q401" s="127">
        <v>-449904224.92000002</v>
      </c>
    </row>
    <row r="402" spans="1:17" ht="13.5" thickBot="1" x14ac:dyDescent="0.25">
      <c r="A402" s="33">
        <v>214001</v>
      </c>
      <c r="B402" s="137" t="s">
        <v>213</v>
      </c>
      <c r="C402" s="147" t="s">
        <v>1032</v>
      </c>
      <c r="D402" s="134" t="s">
        <v>2078</v>
      </c>
      <c r="E402" s="144">
        <v>6880.06</v>
      </c>
      <c r="F402" s="132">
        <v>6880.06</v>
      </c>
      <c r="G402" s="132">
        <v>6880.06</v>
      </c>
      <c r="H402" s="132">
        <v>6880.06</v>
      </c>
      <c r="I402" s="132">
        <v>6880.06</v>
      </c>
      <c r="J402" s="132">
        <v>6880.06</v>
      </c>
      <c r="K402" s="132">
        <v>6880.06</v>
      </c>
      <c r="L402" s="132">
        <v>6880.06</v>
      </c>
      <c r="M402" s="132">
        <v>6880.06</v>
      </c>
      <c r="N402" s="132">
        <v>6880.06</v>
      </c>
      <c r="O402" s="132">
        <v>6880.06</v>
      </c>
      <c r="P402" s="132">
        <v>6880.06</v>
      </c>
      <c r="Q402" s="127">
        <v>6880.06</v>
      </c>
    </row>
    <row r="403" spans="1:17" ht="13.5" thickBot="1" x14ac:dyDescent="0.25">
      <c r="A403" s="33">
        <v>214002</v>
      </c>
      <c r="B403" s="137" t="s">
        <v>1601</v>
      </c>
      <c r="C403" s="147" t="s">
        <v>1602</v>
      </c>
      <c r="D403" s="134" t="s">
        <v>2078</v>
      </c>
      <c r="E403" s="143">
        <v>4111283.18</v>
      </c>
      <c r="F403" s="130">
        <v>4111283.18</v>
      </c>
      <c r="G403" s="130">
        <v>4111283.18</v>
      </c>
      <c r="H403" s="130">
        <v>4111283.18</v>
      </c>
      <c r="I403" s="130">
        <v>4111283.18</v>
      </c>
      <c r="J403" s="130">
        <v>4111283.18</v>
      </c>
      <c r="K403" s="130">
        <v>4111283.18</v>
      </c>
      <c r="L403" s="130">
        <v>4111283.18</v>
      </c>
      <c r="M403" s="130">
        <v>4111283.18</v>
      </c>
      <c r="N403" s="130">
        <v>4111283.18</v>
      </c>
      <c r="O403" s="130">
        <v>4111283.18</v>
      </c>
      <c r="P403" s="130">
        <v>4111283.18</v>
      </c>
      <c r="Q403" s="127">
        <v>4111283.18</v>
      </c>
    </row>
    <row r="404" spans="1:17" ht="13.5" thickBot="1" x14ac:dyDescent="0.25">
      <c r="A404" s="33">
        <v>500167</v>
      </c>
      <c r="B404" s="136" t="s">
        <v>1482</v>
      </c>
      <c r="C404" s="147">
        <v>500167</v>
      </c>
      <c r="D404" s="142"/>
      <c r="E404" s="144">
        <v>-9103594.8200000003</v>
      </c>
      <c r="F404" s="132">
        <v>-9407316.7100000009</v>
      </c>
      <c r="G404" s="132">
        <v>-8158288.5300000003</v>
      </c>
      <c r="H404" s="132">
        <v>-8274769.21</v>
      </c>
      <c r="I404" s="132">
        <v>-8285175.5199999996</v>
      </c>
      <c r="J404" s="132">
        <v>-8832454.0299999993</v>
      </c>
      <c r="K404" s="132">
        <v>-9043635.7100000009</v>
      </c>
      <c r="L404" s="132">
        <v>-9130085.3399999999</v>
      </c>
      <c r="M404" s="132">
        <v>-9713200.7699999996</v>
      </c>
      <c r="N404" s="132">
        <v>49690327.729999997</v>
      </c>
      <c r="O404" s="132">
        <v>49608334.270000003</v>
      </c>
      <c r="P404" s="132">
        <v>50570153.799999997</v>
      </c>
      <c r="Q404" s="127">
        <v>50570153.799999997</v>
      </c>
    </row>
    <row r="405" spans="1:17" ht="13.5" thickBot="1" x14ac:dyDescent="0.25">
      <c r="A405" s="33">
        <v>207001</v>
      </c>
      <c r="B405" s="137" t="s">
        <v>214</v>
      </c>
      <c r="C405" s="147" t="s">
        <v>1031</v>
      </c>
      <c r="D405" s="134" t="s">
        <v>2078</v>
      </c>
      <c r="E405" s="143">
        <v>-293561404.88999999</v>
      </c>
      <c r="F405" s="130">
        <v>-293561404.88999999</v>
      </c>
      <c r="G405" s="130">
        <v>-293561404.88999999</v>
      </c>
      <c r="H405" s="130">
        <v>-293561404.88999999</v>
      </c>
      <c r="I405" s="130">
        <v>-293561404.88999999</v>
      </c>
      <c r="J405" s="130">
        <v>-293561404.88999999</v>
      </c>
      <c r="K405" s="130">
        <v>-293561404.88999999</v>
      </c>
      <c r="L405" s="130">
        <v>-293561404.88999999</v>
      </c>
      <c r="M405" s="130">
        <v>-293561404.88999999</v>
      </c>
      <c r="N405" s="130">
        <v>-293561404.88999999</v>
      </c>
      <c r="O405" s="130">
        <v>-293561404.88999999</v>
      </c>
      <c r="P405" s="130">
        <v>-293561404.88999999</v>
      </c>
      <c r="Q405" s="127">
        <v>-293561404.88999999</v>
      </c>
    </row>
    <row r="406" spans="1:17" ht="13.5" thickBot="1" x14ac:dyDescent="0.25">
      <c r="A406" s="33">
        <v>207003</v>
      </c>
      <c r="B406" s="137" t="s">
        <v>215</v>
      </c>
      <c r="C406" s="147" t="s">
        <v>1030</v>
      </c>
      <c r="D406" s="134" t="s">
        <v>2078</v>
      </c>
      <c r="E406" s="144">
        <v>-3287749.37</v>
      </c>
      <c r="F406" s="132">
        <v>-3426704.37</v>
      </c>
      <c r="G406" s="132">
        <v>-2680749.8199999998</v>
      </c>
      <c r="H406" s="132">
        <v>-2708893.96</v>
      </c>
      <c r="I406" s="132">
        <v>-2641992.16</v>
      </c>
      <c r="J406" s="132">
        <v>-2754669.16</v>
      </c>
      <c r="K406" s="132">
        <v>-2865863.07</v>
      </c>
      <c r="L406" s="132">
        <v>-2885432.77</v>
      </c>
      <c r="M406" s="132">
        <v>-2914607.47</v>
      </c>
      <c r="N406" s="132">
        <v>-2914607.47</v>
      </c>
      <c r="O406" s="132">
        <v>-2914607.47</v>
      </c>
      <c r="P406" s="132">
        <v>-2914607.47</v>
      </c>
      <c r="Q406" s="127">
        <v>-2914607.47</v>
      </c>
    </row>
    <row r="407" spans="1:17" ht="13.5" thickBot="1" x14ac:dyDescent="0.25">
      <c r="A407" s="33">
        <v>207004</v>
      </c>
      <c r="B407" s="137" t="s">
        <v>216</v>
      </c>
      <c r="C407" s="147" t="s">
        <v>1029</v>
      </c>
      <c r="D407" s="134" t="s">
        <v>2078</v>
      </c>
      <c r="E407" s="143">
        <v>-4014088.62</v>
      </c>
      <c r="F407" s="130">
        <v>-4014088.62</v>
      </c>
      <c r="G407" s="130">
        <v>-3444193.62</v>
      </c>
      <c r="H407" s="130">
        <v>-3444193.62</v>
      </c>
      <c r="I407" s="130">
        <v>-3444193.62</v>
      </c>
      <c r="J407" s="130">
        <v>-3809166.62</v>
      </c>
      <c r="K407" s="130">
        <v>-3809166.62</v>
      </c>
      <c r="L407" s="130">
        <v>-3809166.62</v>
      </c>
      <c r="M407" s="130">
        <v>-3698477.62</v>
      </c>
      <c r="N407" s="130">
        <v>-3698477.62</v>
      </c>
      <c r="O407" s="130">
        <v>-3698477.62</v>
      </c>
      <c r="P407" s="130">
        <v>-3698477.62</v>
      </c>
      <c r="Q407" s="127">
        <v>-3698477.62</v>
      </c>
    </row>
    <row r="408" spans="1:17" ht="13.5" thickBot="1" x14ac:dyDescent="0.25">
      <c r="A408" s="33">
        <v>207010</v>
      </c>
      <c r="B408" s="137" t="s">
        <v>2162</v>
      </c>
      <c r="C408" s="147" t="s">
        <v>2163</v>
      </c>
      <c r="D408" s="134" t="s">
        <v>2078</v>
      </c>
      <c r="E408" s="144">
        <v>0</v>
      </c>
      <c r="F408" s="132">
        <v>0</v>
      </c>
      <c r="G408" s="132">
        <v>0</v>
      </c>
      <c r="H408" s="132">
        <v>0</v>
      </c>
      <c r="I408" s="132">
        <v>0</v>
      </c>
      <c r="J408" s="132">
        <v>0</v>
      </c>
      <c r="K408" s="132">
        <v>0</v>
      </c>
      <c r="L408" s="132">
        <v>0</v>
      </c>
      <c r="M408" s="132">
        <v>-579980.15</v>
      </c>
      <c r="N408" s="132">
        <v>58884680.990000002</v>
      </c>
      <c r="O408" s="132">
        <v>58884680.990000002</v>
      </c>
      <c r="P408" s="132">
        <v>58884680.990000002</v>
      </c>
      <c r="Q408" s="127">
        <v>58884680.990000002</v>
      </c>
    </row>
    <row r="409" spans="1:17" ht="13.5" thickBot="1" x14ac:dyDescent="0.25">
      <c r="A409" s="33">
        <v>209000</v>
      </c>
      <c r="B409" s="137" t="s">
        <v>217</v>
      </c>
      <c r="C409" s="147" t="s">
        <v>1028</v>
      </c>
      <c r="D409" s="134" t="s">
        <v>2078</v>
      </c>
      <c r="E409" s="143">
        <v>293561404.88999999</v>
      </c>
      <c r="F409" s="130">
        <v>293561404.88999999</v>
      </c>
      <c r="G409" s="130">
        <v>293561404.88999999</v>
      </c>
      <c r="H409" s="130">
        <v>293561404.88999999</v>
      </c>
      <c r="I409" s="130">
        <v>293561404.88999999</v>
      </c>
      <c r="J409" s="130">
        <v>293561404.88999999</v>
      </c>
      <c r="K409" s="130">
        <v>293561404.88999999</v>
      </c>
      <c r="L409" s="130">
        <v>293561404.88999999</v>
      </c>
      <c r="M409" s="130">
        <v>293561404.88999999</v>
      </c>
      <c r="N409" s="130">
        <v>293561404.88999999</v>
      </c>
      <c r="O409" s="130">
        <v>293561404.88999999</v>
      </c>
      <c r="P409" s="130">
        <v>293561404.88999999</v>
      </c>
      <c r="Q409" s="127">
        <v>293561404.88999999</v>
      </c>
    </row>
    <row r="410" spans="1:17" ht="13.5" thickBot="1" x14ac:dyDescent="0.25">
      <c r="A410" s="33">
        <v>210000</v>
      </c>
      <c r="B410" s="137" t="s">
        <v>218</v>
      </c>
      <c r="C410" s="147" t="s">
        <v>1027</v>
      </c>
      <c r="D410" s="134" t="s">
        <v>2078</v>
      </c>
      <c r="E410" s="144">
        <v>-1649863.59</v>
      </c>
      <c r="F410" s="132">
        <v>-1649863.59</v>
      </c>
      <c r="G410" s="132">
        <v>-1649863.59</v>
      </c>
      <c r="H410" s="132">
        <v>-1649863.59</v>
      </c>
      <c r="I410" s="132">
        <v>-1649863.59</v>
      </c>
      <c r="J410" s="132">
        <v>-1649863.59</v>
      </c>
      <c r="K410" s="132">
        <v>-1649863.59</v>
      </c>
      <c r="L410" s="132">
        <v>-1649863.59</v>
      </c>
      <c r="M410" s="132">
        <v>-1649863.59</v>
      </c>
      <c r="N410" s="132">
        <v>-1649863.59</v>
      </c>
      <c r="O410" s="132">
        <v>-1649863.59</v>
      </c>
      <c r="P410" s="132">
        <v>-1649863.59</v>
      </c>
      <c r="Q410" s="127">
        <v>-1649863.59</v>
      </c>
    </row>
    <row r="411" spans="1:17" ht="13.5" thickBot="1" x14ac:dyDescent="0.25">
      <c r="A411" s="33">
        <v>212001</v>
      </c>
      <c r="B411" s="137" t="s">
        <v>219</v>
      </c>
      <c r="C411" s="147" t="s">
        <v>1026</v>
      </c>
      <c r="D411" s="134" t="s">
        <v>2078</v>
      </c>
      <c r="E411" s="143">
        <v>-151893.24</v>
      </c>
      <c r="F411" s="130">
        <v>-316660.13</v>
      </c>
      <c r="G411" s="130">
        <v>-383481.5</v>
      </c>
      <c r="H411" s="130">
        <v>-471818.04</v>
      </c>
      <c r="I411" s="130">
        <v>-549126.15</v>
      </c>
      <c r="J411" s="130">
        <v>-618754.66</v>
      </c>
      <c r="K411" s="130">
        <v>-718742.43</v>
      </c>
      <c r="L411" s="130">
        <v>-785622.36</v>
      </c>
      <c r="M411" s="130">
        <v>-870271.94</v>
      </c>
      <c r="N411" s="130">
        <v>-931404.58</v>
      </c>
      <c r="O411" s="130">
        <v>-1013398.04</v>
      </c>
      <c r="P411" s="130">
        <v>-51578.51</v>
      </c>
      <c r="Q411" s="127">
        <v>-51578.51</v>
      </c>
    </row>
    <row r="412" spans="1:17" ht="13.5" thickBot="1" x14ac:dyDescent="0.25">
      <c r="A412" s="33">
        <v>500161</v>
      </c>
      <c r="B412" s="135" t="s">
        <v>1483</v>
      </c>
      <c r="C412" s="147">
        <v>500161</v>
      </c>
      <c r="D412" s="142"/>
      <c r="E412" s="144">
        <v>8386667.9400000004</v>
      </c>
      <c r="F412" s="132">
        <v>8335497.3600000003</v>
      </c>
      <c r="G412" s="132">
        <v>8284326.7800000003</v>
      </c>
      <c r="H412" s="132">
        <v>8233156.2000000002</v>
      </c>
      <c r="I412" s="132">
        <v>8181985.6200000001</v>
      </c>
      <c r="J412" s="132">
        <v>8130815.04</v>
      </c>
      <c r="K412" s="132">
        <v>8079644.46</v>
      </c>
      <c r="L412" s="132">
        <v>8028473.8799999999</v>
      </c>
      <c r="M412" s="132">
        <v>7977303.2999999998</v>
      </c>
      <c r="N412" s="132">
        <v>7926132.7199999997</v>
      </c>
      <c r="O412" s="132">
        <v>7874962.1399999997</v>
      </c>
      <c r="P412" s="132">
        <v>7646984.2800000003</v>
      </c>
      <c r="Q412" s="127">
        <v>7646984.2800000003</v>
      </c>
    </row>
    <row r="413" spans="1:17" ht="13.5" thickBot="1" x14ac:dyDescent="0.25">
      <c r="A413" s="33">
        <v>218000</v>
      </c>
      <c r="B413" s="136" t="s">
        <v>220</v>
      </c>
      <c r="C413" s="147" t="s">
        <v>1025</v>
      </c>
      <c r="D413" s="134" t="s">
        <v>2078</v>
      </c>
      <c r="E413" s="143">
        <v>8386667.9400000004</v>
      </c>
      <c r="F413" s="130">
        <v>8335497.3600000003</v>
      </c>
      <c r="G413" s="130">
        <v>8284326.7800000003</v>
      </c>
      <c r="H413" s="130">
        <v>8233156.2000000002</v>
      </c>
      <c r="I413" s="130">
        <v>8181985.6200000001</v>
      </c>
      <c r="J413" s="130">
        <v>8130815.04</v>
      </c>
      <c r="K413" s="130">
        <v>8079644.46</v>
      </c>
      <c r="L413" s="130">
        <v>8028473.8799999999</v>
      </c>
      <c r="M413" s="130">
        <v>7977303.2999999998</v>
      </c>
      <c r="N413" s="130">
        <v>7926132.7199999997</v>
      </c>
      <c r="O413" s="130">
        <v>7874962.1399999997</v>
      </c>
      <c r="P413" s="130">
        <v>7646984.2800000003</v>
      </c>
      <c r="Q413" s="127">
        <v>7646984.2800000003</v>
      </c>
    </row>
    <row r="414" spans="1:17" ht="13.5" thickBot="1" x14ac:dyDescent="0.25">
      <c r="A414" s="33">
        <v>500162</v>
      </c>
      <c r="B414" s="135" t="s">
        <v>221</v>
      </c>
      <c r="C414" s="147">
        <v>500162</v>
      </c>
      <c r="D414" s="142"/>
      <c r="E414" s="144">
        <v>-306800670.04000002</v>
      </c>
      <c r="F414" s="132">
        <v>-320981917.13</v>
      </c>
      <c r="G414" s="132">
        <v>-330080987.26999998</v>
      </c>
      <c r="H414" s="132">
        <v>-321163639.88999999</v>
      </c>
      <c r="I414" s="132">
        <v>-319570129.24000001</v>
      </c>
      <c r="J414" s="132">
        <v>-315461368.81999999</v>
      </c>
      <c r="K414" s="132">
        <v>-297442530.86000001</v>
      </c>
      <c r="L414" s="132">
        <v>-292178815.36000001</v>
      </c>
      <c r="M414" s="132">
        <v>-290059245.94</v>
      </c>
      <c r="N414" s="132">
        <v>-293386785.63</v>
      </c>
      <c r="O414" s="132">
        <v>-306676863</v>
      </c>
      <c r="P414" s="132">
        <v>-327226977.69</v>
      </c>
      <c r="Q414" s="127">
        <v>-327226977.69</v>
      </c>
    </row>
    <row r="415" spans="1:17" ht="13.5" thickBot="1" x14ac:dyDescent="0.25">
      <c r="A415" s="33">
        <v>500163</v>
      </c>
      <c r="B415" s="136" t="s">
        <v>221</v>
      </c>
      <c r="C415" s="147">
        <v>500163</v>
      </c>
      <c r="D415" s="142"/>
      <c r="E415" s="143">
        <v>-302348823.17000002</v>
      </c>
      <c r="F415" s="130">
        <v>-302348823.17000002</v>
      </c>
      <c r="G415" s="130">
        <v>-302348823.17000002</v>
      </c>
      <c r="H415" s="130">
        <v>-302348823.17000002</v>
      </c>
      <c r="I415" s="130">
        <v>-302348823.17000002</v>
      </c>
      <c r="J415" s="130">
        <v>-302348823.17000002</v>
      </c>
      <c r="K415" s="130">
        <v>-302348823.17000002</v>
      </c>
      <c r="L415" s="130">
        <v>-302348823.17000002</v>
      </c>
      <c r="M415" s="130">
        <v>-302348823.17000002</v>
      </c>
      <c r="N415" s="130">
        <v>-302348823.17000002</v>
      </c>
      <c r="O415" s="130">
        <v>-302348823.17000002</v>
      </c>
      <c r="P415" s="130">
        <v>-302348823.17000002</v>
      </c>
      <c r="Q415" s="127">
        <v>-302348823.17000002</v>
      </c>
    </row>
    <row r="416" spans="1:17" ht="13.5" thickBot="1" x14ac:dyDescent="0.25">
      <c r="A416" s="33">
        <v>216000</v>
      </c>
      <c r="B416" s="137" t="s">
        <v>221</v>
      </c>
      <c r="C416" s="147" t="s">
        <v>1024</v>
      </c>
      <c r="D416" s="134" t="s">
        <v>2078</v>
      </c>
      <c r="E416" s="144">
        <v>-277931215</v>
      </c>
      <c r="F416" s="132">
        <v>-277931215</v>
      </c>
      <c r="G416" s="132">
        <v>-277931215</v>
      </c>
      <c r="H416" s="132">
        <v>-277931215</v>
      </c>
      <c r="I416" s="132">
        <v>-277931215</v>
      </c>
      <c r="J416" s="132">
        <v>-277931215</v>
      </c>
      <c r="K416" s="132">
        <v>-277931215</v>
      </c>
      <c r="L416" s="132">
        <v>-277931215</v>
      </c>
      <c r="M416" s="132">
        <v>-277931215</v>
      </c>
      <c r="N416" s="132">
        <v>-277931215</v>
      </c>
      <c r="O416" s="132">
        <v>-277931215</v>
      </c>
      <c r="P416" s="132">
        <v>-277931215</v>
      </c>
      <c r="Q416" s="127">
        <v>-277931215</v>
      </c>
    </row>
    <row r="417" spans="1:17" ht="13.5" thickBot="1" x14ac:dyDescent="0.25">
      <c r="A417" s="33">
        <v>216016</v>
      </c>
      <c r="B417" s="137" t="s">
        <v>222</v>
      </c>
      <c r="C417" s="147" t="s">
        <v>1023</v>
      </c>
      <c r="D417" s="134" t="s">
        <v>2078</v>
      </c>
      <c r="E417" s="143">
        <v>2562211.71</v>
      </c>
      <c r="F417" s="130">
        <v>2562211.71</v>
      </c>
      <c r="G417" s="130">
        <v>2562211.71</v>
      </c>
      <c r="H417" s="130">
        <v>2562211.71</v>
      </c>
      <c r="I417" s="130">
        <v>2562211.71</v>
      </c>
      <c r="J417" s="130">
        <v>2562211.71</v>
      </c>
      <c r="K417" s="130">
        <v>2562211.71</v>
      </c>
      <c r="L417" s="130">
        <v>2562211.71</v>
      </c>
      <c r="M417" s="130">
        <v>2562211.71</v>
      </c>
      <c r="N417" s="130">
        <v>2562211.71</v>
      </c>
      <c r="O417" s="130">
        <v>2562211.71</v>
      </c>
      <c r="P417" s="130">
        <v>2562211.71</v>
      </c>
      <c r="Q417" s="127">
        <v>2562211.71</v>
      </c>
    </row>
    <row r="418" spans="1:17" ht="13.5" thickBot="1" x14ac:dyDescent="0.25">
      <c r="A418" s="33">
        <v>216018</v>
      </c>
      <c r="B418" s="137" t="s">
        <v>223</v>
      </c>
      <c r="C418" s="147" t="s">
        <v>1022</v>
      </c>
      <c r="D418" s="134" t="s">
        <v>2078</v>
      </c>
      <c r="E418" s="144">
        <v>8436924.7599999998</v>
      </c>
      <c r="F418" s="132">
        <v>8436924.7599999998</v>
      </c>
      <c r="G418" s="132">
        <v>8436924.7599999998</v>
      </c>
      <c r="H418" s="132">
        <v>8436924.7599999998</v>
      </c>
      <c r="I418" s="132">
        <v>8436924.7599999998</v>
      </c>
      <c r="J418" s="132">
        <v>8436924.7599999998</v>
      </c>
      <c r="K418" s="132">
        <v>8436924.7599999998</v>
      </c>
      <c r="L418" s="132">
        <v>8436924.7599999998</v>
      </c>
      <c r="M418" s="132">
        <v>8436924.7599999998</v>
      </c>
      <c r="N418" s="132">
        <v>8436924.7599999998</v>
      </c>
      <c r="O418" s="132">
        <v>8436924.7599999998</v>
      </c>
      <c r="P418" s="132">
        <v>8436924.7599999998</v>
      </c>
      <c r="Q418" s="127">
        <v>8436924.7599999998</v>
      </c>
    </row>
    <row r="419" spans="1:17" ht="13.5" thickBot="1" x14ac:dyDescent="0.25">
      <c r="A419" s="33">
        <v>216100</v>
      </c>
      <c r="B419" s="137" t="s">
        <v>224</v>
      </c>
      <c r="C419" s="147" t="s">
        <v>1021</v>
      </c>
      <c r="D419" s="134" t="s">
        <v>2078</v>
      </c>
      <c r="E419" s="143">
        <v>933350.75</v>
      </c>
      <c r="F419" s="130">
        <v>933350.75</v>
      </c>
      <c r="G419" s="130">
        <v>933350.75</v>
      </c>
      <c r="H419" s="130">
        <v>933350.75</v>
      </c>
      <c r="I419" s="130">
        <v>933350.75</v>
      </c>
      <c r="J419" s="130">
        <v>933350.75</v>
      </c>
      <c r="K419" s="130">
        <v>933350.75</v>
      </c>
      <c r="L419" s="130">
        <v>933350.75</v>
      </c>
      <c r="M419" s="130">
        <v>933350.75</v>
      </c>
      <c r="N419" s="130">
        <v>933350.75</v>
      </c>
      <c r="O419" s="130">
        <v>933350.75</v>
      </c>
      <c r="P419" s="130">
        <v>933350.75</v>
      </c>
      <c r="Q419" s="127">
        <v>933350.75</v>
      </c>
    </row>
    <row r="420" spans="1:17" ht="13.5" thickBot="1" x14ac:dyDescent="0.25">
      <c r="A420" s="33">
        <v>216999</v>
      </c>
      <c r="B420" s="137" t="s">
        <v>225</v>
      </c>
      <c r="C420" s="147" t="s">
        <v>1020</v>
      </c>
      <c r="D420" s="134" t="s">
        <v>2078</v>
      </c>
      <c r="E420" s="144">
        <v>-36350095.390000001</v>
      </c>
      <c r="F420" s="132">
        <v>-36350095.390000001</v>
      </c>
      <c r="G420" s="132">
        <v>-36350095.390000001</v>
      </c>
      <c r="H420" s="132">
        <v>-36350095.390000001</v>
      </c>
      <c r="I420" s="132">
        <v>-36350095.390000001</v>
      </c>
      <c r="J420" s="132">
        <v>-36350095.390000001</v>
      </c>
      <c r="K420" s="132">
        <v>-36350095.390000001</v>
      </c>
      <c r="L420" s="132">
        <v>-36350095.390000001</v>
      </c>
      <c r="M420" s="132">
        <v>-36350095.390000001</v>
      </c>
      <c r="N420" s="132">
        <v>-36350095.390000001</v>
      </c>
      <c r="O420" s="132">
        <v>-36350095.390000001</v>
      </c>
      <c r="P420" s="132">
        <v>-36350095.390000001</v>
      </c>
      <c r="Q420" s="127">
        <v>-36350095.390000001</v>
      </c>
    </row>
    <row r="421" spans="1:17" ht="13.5" thickBot="1" x14ac:dyDescent="0.25">
      <c r="A421" s="33">
        <v>500164</v>
      </c>
      <c r="B421" s="136" t="s">
        <v>226</v>
      </c>
      <c r="C421" s="147">
        <v>500164</v>
      </c>
      <c r="D421" s="142"/>
      <c r="E421" s="143">
        <v>-4451846.87</v>
      </c>
      <c r="F421" s="130">
        <v>-18633093.960000001</v>
      </c>
      <c r="G421" s="130">
        <v>-27732164.100000001</v>
      </c>
      <c r="H421" s="130">
        <v>-18814816.719999999</v>
      </c>
      <c r="I421" s="130">
        <v>-17221306.07</v>
      </c>
      <c r="J421" s="130">
        <v>-13112545.65</v>
      </c>
      <c r="K421" s="130">
        <v>4906292.3099999996</v>
      </c>
      <c r="L421" s="130">
        <v>10170007.810000001</v>
      </c>
      <c r="M421" s="130">
        <v>12289577.23</v>
      </c>
      <c r="N421" s="130">
        <v>8962037.5399999991</v>
      </c>
      <c r="O421" s="130">
        <v>-4328039.83</v>
      </c>
      <c r="P421" s="130">
        <v>-24878154.52</v>
      </c>
      <c r="Q421" s="127">
        <v>-24878154.52</v>
      </c>
    </row>
    <row r="422" spans="1:17" ht="13.5" thickBot="1" x14ac:dyDescent="0.25">
      <c r="A422" s="33">
        <v>400100</v>
      </c>
      <c r="B422" s="137" t="s">
        <v>1603</v>
      </c>
      <c r="C422" s="147" t="s">
        <v>1604</v>
      </c>
      <c r="D422" s="134" t="s">
        <v>1298</v>
      </c>
      <c r="E422" s="144">
        <v>-71363925.140000001</v>
      </c>
      <c r="F422" s="132">
        <v>-128395182.26000001</v>
      </c>
      <c r="G422" s="132">
        <v>-185480733.44999999</v>
      </c>
      <c r="H422" s="132">
        <v>-228182798.81999999</v>
      </c>
      <c r="I422" s="132">
        <v>-254385356.97</v>
      </c>
      <c r="J422" s="132">
        <v>-265695288.81</v>
      </c>
      <c r="K422" s="132">
        <v>-279156314.81999999</v>
      </c>
      <c r="L422" s="132">
        <v>-291741076.35000002</v>
      </c>
      <c r="M422" s="132">
        <v>-305628847.33999997</v>
      </c>
      <c r="N422" s="132">
        <v>-324663177.63</v>
      </c>
      <c r="O422" s="132">
        <v>-356892237.75999999</v>
      </c>
      <c r="P422" s="132">
        <v>-415437860.48000002</v>
      </c>
      <c r="Q422" s="127">
        <v>-415437860.48000002</v>
      </c>
    </row>
    <row r="423" spans="1:17" ht="13.5" thickBot="1" x14ac:dyDescent="0.25">
      <c r="A423" s="33">
        <v>400200</v>
      </c>
      <c r="B423" s="137" t="s">
        <v>1605</v>
      </c>
      <c r="C423" s="147" t="s">
        <v>1606</v>
      </c>
      <c r="D423" s="134" t="s">
        <v>1298</v>
      </c>
      <c r="E423" s="143">
        <v>-33916508.079999998</v>
      </c>
      <c r="F423" s="130">
        <v>-60748764.909999996</v>
      </c>
      <c r="G423" s="130">
        <v>-88615043.969999999</v>
      </c>
      <c r="H423" s="130">
        <v>-109606822.83</v>
      </c>
      <c r="I423" s="130">
        <v>-123409199.45999999</v>
      </c>
      <c r="J423" s="130">
        <v>-129759760.44</v>
      </c>
      <c r="K423" s="130">
        <v>-137928746.63999999</v>
      </c>
      <c r="L423" s="130">
        <v>-145430104.81999999</v>
      </c>
      <c r="M423" s="130">
        <v>-153687476.88999999</v>
      </c>
      <c r="N423" s="130">
        <v>-163820982.84999999</v>
      </c>
      <c r="O423" s="130">
        <v>-178938184.49000001</v>
      </c>
      <c r="P423" s="130">
        <v>-205687779.91</v>
      </c>
      <c r="Q423" s="127">
        <v>-205687779.91</v>
      </c>
    </row>
    <row r="424" spans="1:17" ht="13.5" thickBot="1" x14ac:dyDescent="0.25">
      <c r="A424" s="33">
        <v>400300</v>
      </c>
      <c r="B424" s="137" t="s">
        <v>1607</v>
      </c>
      <c r="C424" s="147" t="s">
        <v>1608</v>
      </c>
      <c r="D424" s="134" t="s">
        <v>1298</v>
      </c>
      <c r="E424" s="144">
        <v>-2265051.9700000002</v>
      </c>
      <c r="F424" s="132">
        <v>-4301938.04</v>
      </c>
      <c r="G424" s="132">
        <v>-6387744.9100000001</v>
      </c>
      <c r="H424" s="132">
        <v>-8284525.4400000004</v>
      </c>
      <c r="I424" s="132">
        <v>-9882885.9600000009</v>
      </c>
      <c r="J424" s="132">
        <v>-10925751.85</v>
      </c>
      <c r="K424" s="132">
        <v>-12364224.18</v>
      </c>
      <c r="L424" s="132">
        <v>-13706103.199999999</v>
      </c>
      <c r="M424" s="132">
        <v>-15394958.07</v>
      </c>
      <c r="N424" s="132">
        <v>-17265032.41</v>
      </c>
      <c r="O424" s="132">
        <v>-19058581.829999998</v>
      </c>
      <c r="P424" s="132">
        <v>-20943491.239999998</v>
      </c>
      <c r="Q424" s="127">
        <v>-20943491.239999998</v>
      </c>
    </row>
    <row r="425" spans="1:17" ht="13.5" thickBot="1" x14ac:dyDescent="0.25">
      <c r="A425" s="33">
        <v>400400</v>
      </c>
      <c r="B425" s="137" t="s">
        <v>1609</v>
      </c>
      <c r="C425" s="147" t="s">
        <v>1610</v>
      </c>
      <c r="D425" s="134" t="s">
        <v>1298</v>
      </c>
      <c r="E425" s="143">
        <v>-2197956.09</v>
      </c>
      <c r="F425" s="130">
        <v>-4336801.76</v>
      </c>
      <c r="G425" s="130">
        <v>-6742922.8300000001</v>
      </c>
      <c r="H425" s="130">
        <v>-8534130.9299999997</v>
      </c>
      <c r="I425" s="130">
        <v>-9968176.0700000003</v>
      </c>
      <c r="J425" s="130">
        <v>-10578827.34</v>
      </c>
      <c r="K425" s="130">
        <v>-11813952.699999999</v>
      </c>
      <c r="L425" s="130">
        <v>-13063777.460000001</v>
      </c>
      <c r="M425" s="130">
        <v>-14368534.140000001</v>
      </c>
      <c r="N425" s="130">
        <v>-15904982.58</v>
      </c>
      <c r="O425" s="130">
        <v>-17626085.210000001</v>
      </c>
      <c r="P425" s="130">
        <v>-19534730</v>
      </c>
      <c r="Q425" s="127">
        <v>-19534730</v>
      </c>
    </row>
    <row r="426" spans="1:17" ht="13.5" thickBot="1" x14ac:dyDescent="0.25">
      <c r="A426" s="33">
        <v>400600</v>
      </c>
      <c r="B426" s="137" t="s">
        <v>1611</v>
      </c>
      <c r="C426" s="147" t="s">
        <v>1612</v>
      </c>
      <c r="D426" s="134" t="s">
        <v>1298</v>
      </c>
      <c r="E426" s="144">
        <v>14454428.810000001</v>
      </c>
      <c r="F426" s="132">
        <v>15368299.210000001</v>
      </c>
      <c r="G426" s="132">
        <v>24222533.460000001</v>
      </c>
      <c r="H426" s="132">
        <v>35316836.57</v>
      </c>
      <c r="I426" s="132">
        <v>47098537.390000001</v>
      </c>
      <c r="J426" s="132">
        <v>49641699.280000001</v>
      </c>
      <c r="K426" s="132">
        <v>50623205.600000001</v>
      </c>
      <c r="L426" s="132">
        <v>50346289.57</v>
      </c>
      <c r="M426" s="132">
        <v>47250015.460000001</v>
      </c>
      <c r="N426" s="132">
        <v>36153015.409999996</v>
      </c>
      <c r="O426" s="132">
        <v>15365314.85</v>
      </c>
      <c r="P426" s="132">
        <v>4667640.8499999996</v>
      </c>
      <c r="Q426" s="127">
        <v>4667640.8499999996</v>
      </c>
    </row>
    <row r="427" spans="1:17" ht="13.5" thickBot="1" x14ac:dyDescent="0.25">
      <c r="A427" s="33">
        <v>401200</v>
      </c>
      <c r="B427" s="137" t="s">
        <v>1605</v>
      </c>
      <c r="C427" s="147" t="s">
        <v>1613</v>
      </c>
      <c r="D427" s="134" t="s">
        <v>1298</v>
      </c>
      <c r="E427" s="143">
        <v>-363473.82</v>
      </c>
      <c r="F427" s="130">
        <v>-725061.1</v>
      </c>
      <c r="G427" s="130">
        <v>-1166442.8500000001</v>
      </c>
      <c r="H427" s="130">
        <v>-1505670.11</v>
      </c>
      <c r="I427" s="130">
        <v>-1775658.59</v>
      </c>
      <c r="J427" s="130">
        <v>-2018891.31</v>
      </c>
      <c r="K427" s="130">
        <v>-2259426.2400000002</v>
      </c>
      <c r="L427" s="130">
        <v>-2502425.36</v>
      </c>
      <c r="M427" s="130">
        <v>-2762956.85</v>
      </c>
      <c r="N427" s="130">
        <v>-3080748.7</v>
      </c>
      <c r="O427" s="130">
        <v>-3490940.42</v>
      </c>
      <c r="P427" s="130">
        <v>-3953173.94</v>
      </c>
      <c r="Q427" s="127">
        <v>-3953173.94</v>
      </c>
    </row>
    <row r="428" spans="1:17" ht="13.5" thickBot="1" x14ac:dyDescent="0.25">
      <c r="A428" s="33">
        <v>401300</v>
      </c>
      <c r="B428" s="137" t="s">
        <v>1607</v>
      </c>
      <c r="C428" s="147" t="s">
        <v>1614</v>
      </c>
      <c r="D428" s="134" t="s">
        <v>1298</v>
      </c>
      <c r="E428" s="144">
        <v>-738623.95</v>
      </c>
      <c r="F428" s="132">
        <v>-1452625.87</v>
      </c>
      <c r="G428" s="132">
        <v>-2168727.5699999998</v>
      </c>
      <c r="H428" s="132">
        <v>-2859331.35</v>
      </c>
      <c r="I428" s="132">
        <v>-3525755.69</v>
      </c>
      <c r="J428" s="132">
        <v>-4170795.75</v>
      </c>
      <c r="K428" s="132">
        <v>-4805661.57</v>
      </c>
      <c r="L428" s="132">
        <v>-5447282.5800000001</v>
      </c>
      <c r="M428" s="132">
        <v>-6083430.1500000004</v>
      </c>
      <c r="N428" s="132">
        <v>-6763674.7199999997</v>
      </c>
      <c r="O428" s="132">
        <v>-7988607.6200000001</v>
      </c>
      <c r="P428" s="132">
        <v>-8316105.79</v>
      </c>
      <c r="Q428" s="127">
        <v>-8316105.79</v>
      </c>
    </row>
    <row r="429" spans="1:17" ht="13.5" thickBot="1" x14ac:dyDescent="0.25">
      <c r="A429" s="33">
        <v>401400</v>
      </c>
      <c r="B429" s="137" t="s">
        <v>1615</v>
      </c>
      <c r="C429" s="147" t="s">
        <v>1616</v>
      </c>
      <c r="D429" s="134" t="s">
        <v>1298</v>
      </c>
      <c r="E429" s="143">
        <v>-655394.63</v>
      </c>
      <c r="F429" s="130">
        <v>-1276326.74</v>
      </c>
      <c r="G429" s="130">
        <v>-1952627.21</v>
      </c>
      <c r="H429" s="130">
        <v>-2600390.96</v>
      </c>
      <c r="I429" s="130">
        <v>-3251296.24</v>
      </c>
      <c r="J429" s="130">
        <v>-3875635.18</v>
      </c>
      <c r="K429" s="130">
        <v>-4511040.09</v>
      </c>
      <c r="L429" s="130">
        <v>-5158527.2</v>
      </c>
      <c r="M429" s="130">
        <v>-5783071.79</v>
      </c>
      <c r="N429" s="130">
        <v>-6671572.71</v>
      </c>
      <c r="O429" s="130">
        <v>-7097886.8099999996</v>
      </c>
      <c r="P429" s="130">
        <v>-7706564.0199999996</v>
      </c>
      <c r="Q429" s="127">
        <v>-7706564.0199999996</v>
      </c>
    </row>
    <row r="430" spans="1:17" ht="13.5" thickBot="1" x14ac:dyDescent="0.25">
      <c r="A430" s="33">
        <v>401800</v>
      </c>
      <c r="B430" s="137" t="s">
        <v>1617</v>
      </c>
      <c r="C430" s="147" t="s">
        <v>1618</v>
      </c>
      <c r="D430" s="134" t="s">
        <v>1298</v>
      </c>
      <c r="E430" s="144">
        <v>-985</v>
      </c>
      <c r="F430" s="132">
        <v>-2908</v>
      </c>
      <c r="G430" s="132">
        <v>-2908</v>
      </c>
      <c r="H430" s="132">
        <v>-410058</v>
      </c>
      <c r="I430" s="132">
        <v>-206483</v>
      </c>
      <c r="J430" s="132">
        <v>-218502</v>
      </c>
      <c r="K430" s="132">
        <v>-235819</v>
      </c>
      <c r="L430" s="132">
        <v>-235819</v>
      </c>
      <c r="M430" s="132">
        <v>-236395</v>
      </c>
      <c r="N430" s="132">
        <v>-237929</v>
      </c>
      <c r="O430" s="132">
        <v>-237929</v>
      </c>
      <c r="P430" s="132">
        <v>-237929</v>
      </c>
      <c r="Q430" s="127">
        <v>-237929</v>
      </c>
    </row>
    <row r="431" spans="1:17" ht="13.5" thickBot="1" x14ac:dyDescent="0.25">
      <c r="A431" s="33">
        <v>401900</v>
      </c>
      <c r="B431" s="137" t="s">
        <v>1619</v>
      </c>
      <c r="C431" s="147" t="s">
        <v>1620</v>
      </c>
      <c r="D431" s="134" t="s">
        <v>1298</v>
      </c>
      <c r="E431" s="143">
        <v>0</v>
      </c>
      <c r="F431" s="130">
        <v>0</v>
      </c>
      <c r="G431" s="130">
        <v>0</v>
      </c>
      <c r="H431" s="130">
        <v>0</v>
      </c>
      <c r="I431" s="130">
        <v>0</v>
      </c>
      <c r="J431" s="130">
        <v>0</v>
      </c>
      <c r="K431" s="130">
        <v>0</v>
      </c>
      <c r="L431" s="130">
        <v>0</v>
      </c>
      <c r="M431" s="130">
        <v>0</v>
      </c>
      <c r="N431" s="130">
        <v>-721709.21</v>
      </c>
      <c r="O431" s="130">
        <v>-1757403.99</v>
      </c>
      <c r="P431" s="130">
        <v>-2041792.16</v>
      </c>
      <c r="Q431" s="127">
        <v>-2041792.16</v>
      </c>
    </row>
    <row r="432" spans="1:17" ht="13.5" thickBot="1" x14ac:dyDescent="0.25">
      <c r="A432" s="33">
        <v>402000</v>
      </c>
      <c r="B432" s="137" t="s">
        <v>1621</v>
      </c>
      <c r="C432" s="147" t="s">
        <v>1622</v>
      </c>
      <c r="D432" s="134" t="s">
        <v>1298</v>
      </c>
      <c r="E432" s="144">
        <v>8160090.6299999999</v>
      </c>
      <c r="F432" s="132">
        <v>13083517.5</v>
      </c>
      <c r="G432" s="132">
        <v>16370694.75</v>
      </c>
      <c r="H432" s="132">
        <v>20600081.280000001</v>
      </c>
      <c r="I432" s="132">
        <v>19328748.690000001</v>
      </c>
      <c r="J432" s="132">
        <v>10196889.720000001</v>
      </c>
      <c r="K432" s="132">
        <v>9348192.6699999999</v>
      </c>
      <c r="L432" s="132">
        <v>8923376.7599999998</v>
      </c>
      <c r="M432" s="132">
        <v>6513451.8700000001</v>
      </c>
      <c r="N432" s="132">
        <v>5300176.1500000004</v>
      </c>
      <c r="O432" s="132">
        <v>7263865.9000000004</v>
      </c>
      <c r="P432" s="132">
        <v>14632866.630000001</v>
      </c>
      <c r="Q432" s="127">
        <v>14632866.630000001</v>
      </c>
    </row>
    <row r="433" spans="1:17" ht="13.5" thickBot="1" x14ac:dyDescent="0.25">
      <c r="A433" s="33">
        <v>403000</v>
      </c>
      <c r="B433" s="137" t="s">
        <v>1623</v>
      </c>
      <c r="C433" s="147" t="s">
        <v>1624</v>
      </c>
      <c r="D433" s="134" t="s">
        <v>1298</v>
      </c>
      <c r="E433" s="143">
        <v>-392861.01</v>
      </c>
      <c r="F433" s="130">
        <v>-849290.1</v>
      </c>
      <c r="G433" s="130">
        <v>-1309259.4099999999</v>
      </c>
      <c r="H433" s="130">
        <v>-1706416.92</v>
      </c>
      <c r="I433" s="130">
        <v>-2077460.02</v>
      </c>
      <c r="J433" s="130">
        <v>-2339920.9300000002</v>
      </c>
      <c r="K433" s="130">
        <v>-2535430.92</v>
      </c>
      <c r="L433" s="130">
        <v>-2730448.47</v>
      </c>
      <c r="M433" s="130">
        <v>-2897571.32</v>
      </c>
      <c r="N433" s="130">
        <v>-3066278.73</v>
      </c>
      <c r="O433" s="130">
        <v>-3260446.08</v>
      </c>
      <c r="P433" s="130">
        <v>-3534033.98</v>
      </c>
      <c r="Q433" s="127">
        <v>-3534033.98</v>
      </c>
    </row>
    <row r="434" spans="1:17" ht="13.5" thickBot="1" x14ac:dyDescent="0.25">
      <c r="A434" s="33">
        <v>411000</v>
      </c>
      <c r="B434" s="137" t="s">
        <v>1625</v>
      </c>
      <c r="C434" s="147" t="s">
        <v>1626</v>
      </c>
      <c r="D434" s="134" t="s">
        <v>1298</v>
      </c>
      <c r="E434" s="144">
        <v>-204610.44</v>
      </c>
      <c r="F434" s="132">
        <v>-369858.96</v>
      </c>
      <c r="G434" s="132">
        <v>-494728.81</v>
      </c>
      <c r="H434" s="132">
        <v>-575290.49</v>
      </c>
      <c r="I434" s="132">
        <v>-644004.82999999996</v>
      </c>
      <c r="J434" s="132">
        <v>-706570.25</v>
      </c>
      <c r="K434" s="132">
        <v>-803043.72</v>
      </c>
      <c r="L434" s="132">
        <v>-875887.01</v>
      </c>
      <c r="M434" s="132">
        <v>-1127631.75</v>
      </c>
      <c r="N434" s="132">
        <v>-1310064.8799999999</v>
      </c>
      <c r="O434" s="132">
        <v>-1534373.27</v>
      </c>
      <c r="P434" s="132">
        <v>-1840069.51</v>
      </c>
      <c r="Q434" s="127">
        <v>-1840069.51</v>
      </c>
    </row>
    <row r="435" spans="1:17" ht="13.5" thickBot="1" x14ac:dyDescent="0.25">
      <c r="A435" s="33">
        <v>411200</v>
      </c>
      <c r="B435" s="137" t="s">
        <v>1627</v>
      </c>
      <c r="C435" s="147" t="s">
        <v>1628</v>
      </c>
      <c r="D435" s="134" t="s">
        <v>1298</v>
      </c>
      <c r="E435" s="143">
        <v>-331625.90000000002</v>
      </c>
      <c r="F435" s="130">
        <v>-625741.64</v>
      </c>
      <c r="G435" s="130">
        <v>-1013979.25</v>
      </c>
      <c r="H435" s="130">
        <v>-1400528.78</v>
      </c>
      <c r="I435" s="130">
        <v>-1817759.96</v>
      </c>
      <c r="J435" s="130">
        <v>-2248485.21</v>
      </c>
      <c r="K435" s="130">
        <v>-2691869</v>
      </c>
      <c r="L435" s="130">
        <v>-3148247.66</v>
      </c>
      <c r="M435" s="130">
        <v>-3604332.77</v>
      </c>
      <c r="N435" s="130">
        <v>-4103058.75</v>
      </c>
      <c r="O435" s="130">
        <v>-4518427.18</v>
      </c>
      <c r="P435" s="130">
        <v>-4952510.32</v>
      </c>
      <c r="Q435" s="127">
        <v>-4952510.32</v>
      </c>
    </row>
    <row r="436" spans="1:17" ht="13.5" thickBot="1" x14ac:dyDescent="0.25">
      <c r="A436" s="33">
        <v>411201</v>
      </c>
      <c r="B436" s="137" t="s">
        <v>1629</v>
      </c>
      <c r="C436" s="147" t="s">
        <v>1630</v>
      </c>
      <c r="D436" s="134" t="s">
        <v>1298</v>
      </c>
      <c r="E436" s="144">
        <v>-256844.47</v>
      </c>
      <c r="F436" s="132">
        <v>-484453.89</v>
      </c>
      <c r="G436" s="132">
        <v>-781857.45</v>
      </c>
      <c r="H436" s="132">
        <v>-1083444.44</v>
      </c>
      <c r="I436" s="132">
        <v>-1420812.75</v>
      </c>
      <c r="J436" s="132">
        <v>-1773633.02</v>
      </c>
      <c r="K436" s="132">
        <v>-2139865.12</v>
      </c>
      <c r="L436" s="132">
        <v>-2516375.84</v>
      </c>
      <c r="M436" s="132">
        <v>-2905677.62</v>
      </c>
      <c r="N436" s="132">
        <v>-3342822.24</v>
      </c>
      <c r="O436" s="132">
        <v>-3706087.83</v>
      </c>
      <c r="P436" s="132">
        <v>-4093289.25</v>
      </c>
      <c r="Q436" s="127">
        <v>-4093289.25</v>
      </c>
    </row>
    <row r="437" spans="1:17" ht="13.5" thickBot="1" x14ac:dyDescent="0.25">
      <c r="A437" s="33">
        <v>413000</v>
      </c>
      <c r="B437" s="137" t="s">
        <v>1631</v>
      </c>
      <c r="C437" s="147" t="s">
        <v>1632</v>
      </c>
      <c r="D437" s="134" t="s">
        <v>1298</v>
      </c>
      <c r="E437" s="143">
        <v>-600943</v>
      </c>
      <c r="F437" s="130">
        <v>-1043296</v>
      </c>
      <c r="G437" s="130">
        <v>-1540722</v>
      </c>
      <c r="H437" s="130">
        <v>-1937558</v>
      </c>
      <c r="I437" s="130">
        <v>-2335976</v>
      </c>
      <c r="J437" s="130">
        <v>-2711580</v>
      </c>
      <c r="K437" s="130">
        <v>-2950823</v>
      </c>
      <c r="L437" s="130">
        <v>-3298589</v>
      </c>
      <c r="M437" s="130">
        <v>-3731031</v>
      </c>
      <c r="N437" s="130">
        <v>-4320209</v>
      </c>
      <c r="O437" s="130">
        <v>-5002082</v>
      </c>
      <c r="P437" s="130">
        <v>-5582279</v>
      </c>
      <c r="Q437" s="127">
        <v>-5582279</v>
      </c>
    </row>
    <row r="438" spans="1:17" ht="13.5" thickBot="1" x14ac:dyDescent="0.25">
      <c r="A438" s="33">
        <v>414000</v>
      </c>
      <c r="B438" s="137" t="s">
        <v>1633</v>
      </c>
      <c r="C438" s="147" t="s">
        <v>1634</v>
      </c>
      <c r="D438" s="134" t="s">
        <v>1298</v>
      </c>
      <c r="E438" s="144">
        <v>-57751.86</v>
      </c>
      <c r="F438" s="132">
        <v>-116183.76</v>
      </c>
      <c r="G438" s="132">
        <v>-200672.62</v>
      </c>
      <c r="H438" s="132">
        <v>-285603.55</v>
      </c>
      <c r="I438" s="132">
        <v>-370832.54</v>
      </c>
      <c r="J438" s="132">
        <v>-460585.88</v>
      </c>
      <c r="K438" s="132">
        <v>-1146775.3899999999</v>
      </c>
      <c r="L438" s="132">
        <v>-1231845.8600000001</v>
      </c>
      <c r="M438" s="132">
        <v>-1316916.33</v>
      </c>
      <c r="N438" s="132">
        <v>-1402204.33</v>
      </c>
      <c r="O438" s="132">
        <v>-1487008.81</v>
      </c>
      <c r="P438" s="132">
        <v>-1518358.74</v>
      </c>
      <c r="Q438" s="127">
        <v>-1518358.74</v>
      </c>
    </row>
    <row r="439" spans="1:17" ht="13.5" thickBot="1" x14ac:dyDescent="0.25">
      <c r="A439" s="33">
        <v>415000</v>
      </c>
      <c r="B439" s="137" t="s">
        <v>1635</v>
      </c>
      <c r="C439" s="147" t="s">
        <v>1636</v>
      </c>
      <c r="D439" s="134" t="s">
        <v>1298</v>
      </c>
      <c r="E439" s="143">
        <v>-2165047.37</v>
      </c>
      <c r="F439" s="130">
        <v>-4231043.16</v>
      </c>
      <c r="G439" s="130">
        <v>-6461513.2199999997</v>
      </c>
      <c r="H439" s="130">
        <v>-8769100.4600000009</v>
      </c>
      <c r="I439" s="130">
        <v>-11765096.34</v>
      </c>
      <c r="J439" s="130">
        <v>-15081881.15</v>
      </c>
      <c r="K439" s="130">
        <v>-18568807.43</v>
      </c>
      <c r="L439" s="130">
        <v>-21961789.670000002</v>
      </c>
      <c r="M439" s="130">
        <v>-24982687.829999998</v>
      </c>
      <c r="N439" s="130">
        <v>-29441217.379999999</v>
      </c>
      <c r="O439" s="130">
        <v>-34365908.149999999</v>
      </c>
      <c r="P439" s="130">
        <v>-37323364.060000002</v>
      </c>
      <c r="Q439" s="127">
        <v>-37323364.060000002</v>
      </c>
    </row>
    <row r="440" spans="1:17" ht="13.5" thickBot="1" x14ac:dyDescent="0.25">
      <c r="A440" s="33">
        <v>416000</v>
      </c>
      <c r="B440" s="137" t="s">
        <v>1637</v>
      </c>
      <c r="C440" s="147" t="s">
        <v>1638</v>
      </c>
      <c r="D440" s="134" t="s">
        <v>1298</v>
      </c>
      <c r="E440" s="144">
        <v>-58660.38</v>
      </c>
      <c r="F440" s="132">
        <v>-70388.89</v>
      </c>
      <c r="G440" s="132">
        <v>-98692.1</v>
      </c>
      <c r="H440" s="132">
        <v>-164238.84</v>
      </c>
      <c r="I440" s="132">
        <v>-174659.18</v>
      </c>
      <c r="J440" s="132">
        <v>-225671.95</v>
      </c>
      <c r="K440" s="132">
        <v>-284596.08</v>
      </c>
      <c r="L440" s="132">
        <v>-303383.38</v>
      </c>
      <c r="M440" s="132">
        <v>-332626.18</v>
      </c>
      <c r="N440" s="132">
        <v>-403347.03</v>
      </c>
      <c r="O440" s="132">
        <v>-414663.86</v>
      </c>
      <c r="P440" s="132">
        <v>-458861.19</v>
      </c>
      <c r="Q440" s="127">
        <v>-458861.19</v>
      </c>
    </row>
    <row r="441" spans="1:17" ht="13.5" thickBot="1" x14ac:dyDescent="0.25">
      <c r="A441" s="33">
        <v>421000</v>
      </c>
      <c r="B441" s="137" t="s">
        <v>1639</v>
      </c>
      <c r="C441" s="147" t="s">
        <v>1640</v>
      </c>
      <c r="D441" s="134" t="s">
        <v>1298</v>
      </c>
      <c r="E441" s="143">
        <v>296207.44</v>
      </c>
      <c r="F441" s="130">
        <v>785636.45</v>
      </c>
      <c r="G441" s="130">
        <v>248964.58</v>
      </c>
      <c r="H441" s="130">
        <v>296707.02</v>
      </c>
      <c r="I441" s="130">
        <v>812277.49</v>
      </c>
      <c r="J441" s="130">
        <v>1163114.3400000001</v>
      </c>
      <c r="K441" s="130">
        <v>1263172.3600000001</v>
      </c>
      <c r="L441" s="130">
        <v>1794060.7</v>
      </c>
      <c r="M441" s="130">
        <v>2153659.44</v>
      </c>
      <c r="N441" s="130">
        <v>2129465.8199999998</v>
      </c>
      <c r="O441" s="130">
        <v>1541684.65</v>
      </c>
      <c r="P441" s="130">
        <v>1488764.01</v>
      </c>
      <c r="Q441" s="127">
        <v>1488764.01</v>
      </c>
    </row>
    <row r="442" spans="1:17" ht="13.5" thickBot="1" x14ac:dyDescent="0.25">
      <c r="A442" s="33">
        <v>450100</v>
      </c>
      <c r="B442" s="137" t="s">
        <v>1603</v>
      </c>
      <c r="C442" s="147" t="s">
        <v>1641</v>
      </c>
      <c r="D442" s="134" t="s">
        <v>1298</v>
      </c>
      <c r="E442" s="144">
        <v>0</v>
      </c>
      <c r="F442" s="132">
        <v>0</v>
      </c>
      <c r="G442" s="132">
        <v>0</v>
      </c>
      <c r="H442" s="132">
        <v>0</v>
      </c>
      <c r="I442" s="132">
        <v>0</v>
      </c>
      <c r="J442" s="132">
        <v>0</v>
      </c>
      <c r="K442" s="132">
        <v>0</v>
      </c>
      <c r="L442" s="132">
        <v>0</v>
      </c>
      <c r="M442" s="132">
        <v>0</v>
      </c>
      <c r="N442" s="132">
        <v>0</v>
      </c>
      <c r="O442" s="132">
        <v>0</v>
      </c>
      <c r="P442" s="132">
        <v>0</v>
      </c>
      <c r="Q442" s="127">
        <v>0</v>
      </c>
    </row>
    <row r="443" spans="1:17" ht="13.5" thickBot="1" x14ac:dyDescent="0.25">
      <c r="A443" s="33">
        <v>450200</v>
      </c>
      <c r="B443" s="137" t="s">
        <v>1605</v>
      </c>
      <c r="C443" s="147" t="s">
        <v>1642</v>
      </c>
      <c r="D443" s="134" t="s">
        <v>1298</v>
      </c>
      <c r="E443" s="143">
        <v>0</v>
      </c>
      <c r="F443" s="130">
        <v>0</v>
      </c>
      <c r="G443" s="130">
        <v>0</v>
      </c>
      <c r="H443" s="130">
        <v>0</v>
      </c>
      <c r="I443" s="130">
        <v>0</v>
      </c>
      <c r="J443" s="130">
        <v>0</v>
      </c>
      <c r="K443" s="130">
        <v>0</v>
      </c>
      <c r="L443" s="130">
        <v>0</v>
      </c>
      <c r="M443" s="130">
        <v>0</v>
      </c>
      <c r="N443" s="130">
        <v>0</v>
      </c>
      <c r="O443" s="130">
        <v>0</v>
      </c>
      <c r="P443" s="130">
        <v>0</v>
      </c>
      <c r="Q443" s="127">
        <v>0</v>
      </c>
    </row>
    <row r="444" spans="1:17" ht="13.5" thickBot="1" x14ac:dyDescent="0.25">
      <c r="A444" s="33">
        <v>450300</v>
      </c>
      <c r="B444" s="137" t="s">
        <v>1643</v>
      </c>
      <c r="C444" s="147" t="s">
        <v>1644</v>
      </c>
      <c r="D444" s="134" t="s">
        <v>1298</v>
      </c>
      <c r="E444" s="144">
        <v>0</v>
      </c>
      <c r="F444" s="132">
        <v>0</v>
      </c>
      <c r="G444" s="132">
        <v>0</v>
      </c>
      <c r="H444" s="132">
        <v>0</v>
      </c>
      <c r="I444" s="132">
        <v>0</v>
      </c>
      <c r="J444" s="132">
        <v>0</v>
      </c>
      <c r="K444" s="132">
        <v>0</v>
      </c>
      <c r="L444" s="132">
        <v>0</v>
      </c>
      <c r="M444" s="132">
        <v>0</v>
      </c>
      <c r="N444" s="132">
        <v>0</v>
      </c>
      <c r="O444" s="132">
        <v>0</v>
      </c>
      <c r="P444" s="132">
        <v>0</v>
      </c>
      <c r="Q444" s="127">
        <v>0</v>
      </c>
    </row>
    <row r="445" spans="1:17" ht="13.5" thickBot="1" x14ac:dyDescent="0.25">
      <c r="A445" s="33">
        <v>450400</v>
      </c>
      <c r="B445" s="137" t="s">
        <v>1645</v>
      </c>
      <c r="C445" s="147" t="s">
        <v>1646</v>
      </c>
      <c r="D445" s="134" t="s">
        <v>1298</v>
      </c>
      <c r="E445" s="143">
        <v>0</v>
      </c>
      <c r="F445" s="130">
        <v>0</v>
      </c>
      <c r="G445" s="130">
        <v>0</v>
      </c>
      <c r="H445" s="130">
        <v>0</v>
      </c>
      <c r="I445" s="130">
        <v>0</v>
      </c>
      <c r="J445" s="130">
        <v>0</v>
      </c>
      <c r="K445" s="130">
        <v>0</v>
      </c>
      <c r="L445" s="130">
        <v>0</v>
      </c>
      <c r="M445" s="130">
        <v>0</v>
      </c>
      <c r="N445" s="130">
        <v>0</v>
      </c>
      <c r="O445" s="130">
        <v>0</v>
      </c>
      <c r="P445" s="130">
        <v>0</v>
      </c>
      <c r="Q445" s="127">
        <v>0</v>
      </c>
    </row>
    <row r="446" spans="1:17" ht="13.5" thickBot="1" x14ac:dyDescent="0.25">
      <c r="A446" s="33">
        <v>460100</v>
      </c>
      <c r="B446" s="137" t="s">
        <v>1603</v>
      </c>
      <c r="C446" s="147" t="s">
        <v>1647</v>
      </c>
      <c r="D446" s="134" t="s">
        <v>1298</v>
      </c>
      <c r="E446" s="144">
        <v>0</v>
      </c>
      <c r="F446" s="132">
        <v>0</v>
      </c>
      <c r="G446" s="132">
        <v>0</v>
      </c>
      <c r="H446" s="132">
        <v>0</v>
      </c>
      <c r="I446" s="132">
        <v>0</v>
      </c>
      <c r="J446" s="132">
        <v>0</v>
      </c>
      <c r="K446" s="132">
        <v>0</v>
      </c>
      <c r="L446" s="132">
        <v>0</v>
      </c>
      <c r="M446" s="132">
        <v>0</v>
      </c>
      <c r="N446" s="132">
        <v>0</v>
      </c>
      <c r="O446" s="132">
        <v>0</v>
      </c>
      <c r="P446" s="132">
        <v>0</v>
      </c>
      <c r="Q446" s="127">
        <v>0</v>
      </c>
    </row>
    <row r="447" spans="1:17" ht="13.5" thickBot="1" x14ac:dyDescent="0.25">
      <c r="A447" s="33">
        <v>460200</v>
      </c>
      <c r="B447" s="137" t="s">
        <v>1605</v>
      </c>
      <c r="C447" s="147" t="s">
        <v>1648</v>
      </c>
      <c r="D447" s="134" t="s">
        <v>1298</v>
      </c>
      <c r="E447" s="143">
        <v>0</v>
      </c>
      <c r="F447" s="130">
        <v>0</v>
      </c>
      <c r="G447" s="130">
        <v>0</v>
      </c>
      <c r="H447" s="130">
        <v>0</v>
      </c>
      <c r="I447" s="130">
        <v>0</v>
      </c>
      <c r="J447" s="130">
        <v>0</v>
      </c>
      <c r="K447" s="130">
        <v>0</v>
      </c>
      <c r="L447" s="130">
        <v>0</v>
      </c>
      <c r="M447" s="130">
        <v>0</v>
      </c>
      <c r="N447" s="130">
        <v>0</v>
      </c>
      <c r="O447" s="130">
        <v>0</v>
      </c>
      <c r="P447" s="130">
        <v>0</v>
      </c>
      <c r="Q447" s="127">
        <v>0</v>
      </c>
    </row>
    <row r="448" spans="1:17" ht="13.5" thickBot="1" x14ac:dyDescent="0.25">
      <c r="A448" s="33">
        <v>460300</v>
      </c>
      <c r="B448" s="137" t="s">
        <v>1643</v>
      </c>
      <c r="C448" s="147" t="s">
        <v>1649</v>
      </c>
      <c r="D448" s="134" t="s">
        <v>1298</v>
      </c>
      <c r="E448" s="144">
        <v>0</v>
      </c>
      <c r="F448" s="132">
        <v>0</v>
      </c>
      <c r="G448" s="132">
        <v>0</v>
      </c>
      <c r="H448" s="132">
        <v>0</v>
      </c>
      <c r="I448" s="132">
        <v>0</v>
      </c>
      <c r="J448" s="132">
        <v>0</v>
      </c>
      <c r="K448" s="132">
        <v>0</v>
      </c>
      <c r="L448" s="132">
        <v>0</v>
      </c>
      <c r="M448" s="132">
        <v>0</v>
      </c>
      <c r="N448" s="132">
        <v>0</v>
      </c>
      <c r="O448" s="132">
        <v>0</v>
      </c>
      <c r="P448" s="132">
        <v>0</v>
      </c>
      <c r="Q448" s="127">
        <v>0</v>
      </c>
    </row>
    <row r="449" spans="1:17" ht="13.5" thickBot="1" x14ac:dyDescent="0.25">
      <c r="A449" s="33">
        <v>460400</v>
      </c>
      <c r="B449" s="137" t="s">
        <v>1645</v>
      </c>
      <c r="C449" s="147" t="s">
        <v>1650</v>
      </c>
      <c r="D449" s="134" t="s">
        <v>1298</v>
      </c>
      <c r="E449" s="143">
        <v>0</v>
      </c>
      <c r="F449" s="130">
        <v>0</v>
      </c>
      <c r="G449" s="130">
        <v>0</v>
      </c>
      <c r="H449" s="130">
        <v>0</v>
      </c>
      <c r="I449" s="130">
        <v>0</v>
      </c>
      <c r="J449" s="130">
        <v>0</v>
      </c>
      <c r="K449" s="130">
        <v>0</v>
      </c>
      <c r="L449" s="130">
        <v>0</v>
      </c>
      <c r="M449" s="130">
        <v>0</v>
      </c>
      <c r="N449" s="130">
        <v>0</v>
      </c>
      <c r="O449" s="130">
        <v>0</v>
      </c>
      <c r="P449" s="130">
        <v>0</v>
      </c>
      <c r="Q449" s="127">
        <v>0</v>
      </c>
    </row>
    <row r="450" spans="1:17" ht="13.5" thickBot="1" x14ac:dyDescent="0.25">
      <c r="A450" s="33">
        <v>461200</v>
      </c>
      <c r="B450" s="137" t="s">
        <v>1605</v>
      </c>
      <c r="C450" s="147" t="s">
        <v>1651</v>
      </c>
      <c r="D450" s="134" t="s">
        <v>1298</v>
      </c>
      <c r="E450" s="144">
        <v>0</v>
      </c>
      <c r="F450" s="132">
        <v>0</v>
      </c>
      <c r="G450" s="132">
        <v>0</v>
      </c>
      <c r="H450" s="132">
        <v>0</v>
      </c>
      <c r="I450" s="132">
        <v>0</v>
      </c>
      <c r="J450" s="132">
        <v>0</v>
      </c>
      <c r="K450" s="132">
        <v>0</v>
      </c>
      <c r="L450" s="132">
        <v>0</v>
      </c>
      <c r="M450" s="132">
        <v>0</v>
      </c>
      <c r="N450" s="132">
        <v>0</v>
      </c>
      <c r="O450" s="132">
        <v>0</v>
      </c>
      <c r="P450" s="132">
        <v>0</v>
      </c>
      <c r="Q450" s="127">
        <v>0</v>
      </c>
    </row>
    <row r="451" spans="1:17" ht="13.5" thickBot="1" x14ac:dyDescent="0.25">
      <c r="A451" s="33">
        <v>461300</v>
      </c>
      <c r="B451" s="137" t="s">
        <v>1643</v>
      </c>
      <c r="C451" s="147" t="s">
        <v>1652</v>
      </c>
      <c r="D451" s="134" t="s">
        <v>1298</v>
      </c>
      <c r="E451" s="143">
        <v>0</v>
      </c>
      <c r="F451" s="130">
        <v>0</v>
      </c>
      <c r="G451" s="130">
        <v>0</v>
      </c>
      <c r="H451" s="130">
        <v>0</v>
      </c>
      <c r="I451" s="130">
        <v>0</v>
      </c>
      <c r="J451" s="130">
        <v>0</v>
      </c>
      <c r="K451" s="130">
        <v>0</v>
      </c>
      <c r="L451" s="130">
        <v>0</v>
      </c>
      <c r="M451" s="130">
        <v>0</v>
      </c>
      <c r="N451" s="130">
        <v>0</v>
      </c>
      <c r="O451" s="130">
        <v>0</v>
      </c>
      <c r="P451" s="130">
        <v>0</v>
      </c>
      <c r="Q451" s="127">
        <v>0</v>
      </c>
    </row>
    <row r="452" spans="1:17" ht="13.5" thickBot="1" x14ac:dyDescent="0.25">
      <c r="A452" s="33">
        <v>461400</v>
      </c>
      <c r="B452" s="137" t="s">
        <v>1645</v>
      </c>
      <c r="C452" s="147" t="s">
        <v>1653</v>
      </c>
      <c r="D452" s="134" t="s">
        <v>1298</v>
      </c>
      <c r="E452" s="144">
        <v>0</v>
      </c>
      <c r="F452" s="132">
        <v>0</v>
      </c>
      <c r="G452" s="132">
        <v>0</v>
      </c>
      <c r="H452" s="132">
        <v>0</v>
      </c>
      <c r="I452" s="132">
        <v>0</v>
      </c>
      <c r="J452" s="132">
        <v>0</v>
      </c>
      <c r="K452" s="132">
        <v>0</v>
      </c>
      <c r="L452" s="132">
        <v>0</v>
      </c>
      <c r="M452" s="132">
        <v>0</v>
      </c>
      <c r="N452" s="132">
        <v>0</v>
      </c>
      <c r="O452" s="132">
        <v>0</v>
      </c>
      <c r="P452" s="132">
        <v>0</v>
      </c>
      <c r="Q452" s="127">
        <v>0</v>
      </c>
    </row>
    <row r="453" spans="1:17" ht="13.5" thickBot="1" x14ac:dyDescent="0.25">
      <c r="A453" s="33">
        <v>500100</v>
      </c>
      <c r="B453" s="137" t="s">
        <v>1654</v>
      </c>
      <c r="C453" s="147" t="s">
        <v>1655</v>
      </c>
      <c r="D453" s="134" t="s">
        <v>1298</v>
      </c>
      <c r="E453" s="143">
        <v>3978860.15</v>
      </c>
      <c r="F453" s="130">
        <v>8141098.6799999997</v>
      </c>
      <c r="G453" s="130">
        <v>12256690.1</v>
      </c>
      <c r="H453" s="130">
        <v>16457032.810000001</v>
      </c>
      <c r="I453" s="130">
        <v>20492021.43</v>
      </c>
      <c r="J453" s="130">
        <v>24682229.350000001</v>
      </c>
      <c r="K453" s="130">
        <v>28383725.550000001</v>
      </c>
      <c r="L453" s="130">
        <v>32302439.010000002</v>
      </c>
      <c r="M453" s="130">
        <v>36229140.219999999</v>
      </c>
      <c r="N453" s="130">
        <v>40469483.990000002</v>
      </c>
      <c r="O453" s="130">
        <v>44296325.520000003</v>
      </c>
      <c r="P453" s="130">
        <v>47844048.810000002</v>
      </c>
      <c r="Q453" s="127">
        <v>47844048.810000002</v>
      </c>
    </row>
    <row r="454" spans="1:17" ht="13.5" thickBot="1" x14ac:dyDescent="0.25">
      <c r="A454" s="33">
        <v>500106</v>
      </c>
      <c r="B454" s="137" t="s">
        <v>1656</v>
      </c>
      <c r="C454" s="147" t="s">
        <v>1657</v>
      </c>
      <c r="D454" s="134" t="s">
        <v>1298</v>
      </c>
      <c r="E454" s="144">
        <v>749.89</v>
      </c>
      <c r="F454" s="132">
        <v>1163.19</v>
      </c>
      <c r="G454" s="132">
        <v>2040.81</v>
      </c>
      <c r="H454" s="132">
        <v>2489.2800000000002</v>
      </c>
      <c r="I454" s="132">
        <v>3491.09</v>
      </c>
      <c r="J454" s="132">
        <v>3676.22</v>
      </c>
      <c r="K454" s="132">
        <v>4703.32</v>
      </c>
      <c r="L454" s="132">
        <v>5556.42</v>
      </c>
      <c r="M454" s="132">
        <v>5646.19</v>
      </c>
      <c r="N454" s="132">
        <v>6531.69</v>
      </c>
      <c r="O454" s="132">
        <v>7808.85</v>
      </c>
      <c r="P454" s="132">
        <v>9531.31</v>
      </c>
      <c r="Q454" s="127">
        <v>9531.31</v>
      </c>
    </row>
    <row r="455" spans="1:17" ht="13.5" thickBot="1" x14ac:dyDescent="0.25">
      <c r="A455" s="33">
        <v>500300</v>
      </c>
      <c r="B455" s="137" t="s">
        <v>1658</v>
      </c>
      <c r="C455" s="147" t="s">
        <v>1659</v>
      </c>
      <c r="D455" s="134" t="s">
        <v>1298</v>
      </c>
      <c r="E455" s="143">
        <v>0</v>
      </c>
      <c r="F455" s="130">
        <v>0</v>
      </c>
      <c r="G455" s="130">
        <v>0</v>
      </c>
      <c r="H455" s="130">
        <v>0</v>
      </c>
      <c r="I455" s="130">
        <v>586.08000000000004</v>
      </c>
      <c r="J455" s="130">
        <v>-357.12</v>
      </c>
      <c r="K455" s="130">
        <v>-357.12</v>
      </c>
      <c r="L455" s="130">
        <v>-21556.58</v>
      </c>
      <c r="M455" s="130">
        <v>-21556.58</v>
      </c>
      <c r="N455" s="130">
        <v>-21556.58</v>
      </c>
      <c r="O455" s="130">
        <v>-21556.58</v>
      </c>
      <c r="P455" s="130">
        <v>-21556.58</v>
      </c>
      <c r="Q455" s="127">
        <v>-21556.58</v>
      </c>
    </row>
    <row r="456" spans="1:17" ht="13.5" thickBot="1" x14ac:dyDescent="0.25">
      <c r="A456" s="33">
        <v>500301</v>
      </c>
      <c r="B456" s="137" t="s">
        <v>1660</v>
      </c>
      <c r="C456" s="147" t="s">
        <v>1661</v>
      </c>
      <c r="D456" s="134" t="s">
        <v>1298</v>
      </c>
      <c r="E456" s="144">
        <v>83915.23</v>
      </c>
      <c r="F456" s="132">
        <v>153358.6</v>
      </c>
      <c r="G456" s="132">
        <v>225451.51999999999</v>
      </c>
      <c r="H456" s="132">
        <v>285008.31</v>
      </c>
      <c r="I456" s="132">
        <v>410240.32</v>
      </c>
      <c r="J456" s="132">
        <v>477757.23</v>
      </c>
      <c r="K456" s="132">
        <v>578860.98</v>
      </c>
      <c r="L456" s="132">
        <v>664771.65</v>
      </c>
      <c r="M456" s="132">
        <v>748553.35</v>
      </c>
      <c r="N456" s="132">
        <v>864610.54</v>
      </c>
      <c r="O456" s="132">
        <v>957221.8</v>
      </c>
      <c r="P456" s="132">
        <v>1064359.42</v>
      </c>
      <c r="Q456" s="127">
        <v>1064359.42</v>
      </c>
    </row>
    <row r="457" spans="1:17" ht="13.5" thickBot="1" x14ac:dyDescent="0.25">
      <c r="A457" s="33">
        <v>500305</v>
      </c>
      <c r="B457" s="137" t="s">
        <v>1662</v>
      </c>
      <c r="C457" s="147" t="s">
        <v>1663</v>
      </c>
      <c r="D457" s="134" t="s">
        <v>1298</v>
      </c>
      <c r="E457" s="143">
        <v>3410179</v>
      </c>
      <c r="F457" s="130">
        <v>6332291.5899999999</v>
      </c>
      <c r="G457" s="130">
        <v>9661516.0500000007</v>
      </c>
      <c r="H457" s="130">
        <v>12777676.48</v>
      </c>
      <c r="I457" s="130">
        <v>16237645.43</v>
      </c>
      <c r="J457" s="130">
        <v>19136762.23</v>
      </c>
      <c r="K457" s="130">
        <v>22090016.91</v>
      </c>
      <c r="L457" s="130">
        <v>25433140.5</v>
      </c>
      <c r="M457" s="130">
        <v>28196810.530000001</v>
      </c>
      <c r="N457" s="130">
        <v>31715578.600000001</v>
      </c>
      <c r="O457" s="130">
        <v>34965482.909999996</v>
      </c>
      <c r="P457" s="130">
        <v>37499262.609999999</v>
      </c>
      <c r="Q457" s="127">
        <v>37499262.609999999</v>
      </c>
    </row>
    <row r="458" spans="1:17" ht="13.5" thickBot="1" x14ac:dyDescent="0.25">
      <c r="A458" s="33">
        <v>500306</v>
      </c>
      <c r="B458" s="137" t="s">
        <v>1664</v>
      </c>
      <c r="C458" s="147" t="s">
        <v>1665</v>
      </c>
      <c r="D458" s="134" t="s">
        <v>1298</v>
      </c>
      <c r="E458" s="144">
        <v>336111.04</v>
      </c>
      <c r="F458" s="132">
        <v>600061.69999999995</v>
      </c>
      <c r="G458" s="132">
        <v>941482.3</v>
      </c>
      <c r="H458" s="132">
        <v>1298662.1499999999</v>
      </c>
      <c r="I458" s="132">
        <v>1676324.99</v>
      </c>
      <c r="J458" s="132">
        <v>2011670.7</v>
      </c>
      <c r="K458" s="132">
        <v>2368270.69</v>
      </c>
      <c r="L458" s="132">
        <v>2751102.77</v>
      </c>
      <c r="M458" s="132">
        <v>3069472.5</v>
      </c>
      <c r="N458" s="132">
        <v>3484835.79</v>
      </c>
      <c r="O458" s="132">
        <v>3913081.28</v>
      </c>
      <c r="P458" s="132">
        <v>4125114.78</v>
      </c>
      <c r="Q458" s="127">
        <v>4125114.78</v>
      </c>
    </row>
    <row r="459" spans="1:17" ht="13.5" thickBot="1" x14ac:dyDescent="0.25">
      <c r="A459" s="33">
        <v>500400</v>
      </c>
      <c r="B459" s="137" t="s">
        <v>1666</v>
      </c>
      <c r="C459" s="147" t="s">
        <v>1667</v>
      </c>
      <c r="D459" s="134" t="s">
        <v>1298</v>
      </c>
      <c r="E459" s="143">
        <v>13552.07</v>
      </c>
      <c r="F459" s="130">
        <v>26217.96</v>
      </c>
      <c r="G459" s="130">
        <v>39722.6</v>
      </c>
      <c r="H459" s="130">
        <v>52692.98</v>
      </c>
      <c r="I459" s="130">
        <v>70035.25</v>
      </c>
      <c r="J459" s="130">
        <v>79598.81</v>
      </c>
      <c r="K459" s="130">
        <v>90139.18</v>
      </c>
      <c r="L459" s="130">
        <v>103806.28</v>
      </c>
      <c r="M459" s="130">
        <v>115714.63</v>
      </c>
      <c r="N459" s="130">
        <v>129815.79</v>
      </c>
      <c r="O459" s="130">
        <v>143640.19</v>
      </c>
      <c r="P459" s="130">
        <v>154405.57</v>
      </c>
      <c r="Q459" s="127">
        <v>154405.57</v>
      </c>
    </row>
    <row r="460" spans="1:17" ht="13.5" thickBot="1" x14ac:dyDescent="0.25">
      <c r="A460" s="33">
        <v>500500</v>
      </c>
      <c r="B460" s="137" t="s">
        <v>1668</v>
      </c>
      <c r="C460" s="147" t="s">
        <v>1669</v>
      </c>
      <c r="D460" s="134" t="s">
        <v>1298</v>
      </c>
      <c r="E460" s="144">
        <v>66975.360000000001</v>
      </c>
      <c r="F460" s="132">
        <v>130885.33</v>
      </c>
      <c r="G460" s="132">
        <v>5526869.6799999997</v>
      </c>
      <c r="H460" s="132">
        <v>5514588.7000000002</v>
      </c>
      <c r="I460" s="132">
        <v>5564472.46</v>
      </c>
      <c r="J460" s="132">
        <v>6549327.9000000004</v>
      </c>
      <c r="K460" s="132">
        <v>6613195.6299999999</v>
      </c>
      <c r="L460" s="132">
        <v>6677924.7300000004</v>
      </c>
      <c r="M460" s="132">
        <v>5664179.25</v>
      </c>
      <c r="N460" s="132">
        <v>5735135.5300000003</v>
      </c>
      <c r="O460" s="132">
        <v>5826373.1200000001</v>
      </c>
      <c r="P460" s="132">
        <v>12639569.119999999</v>
      </c>
      <c r="Q460" s="127">
        <v>12639569.119999999</v>
      </c>
    </row>
    <row r="461" spans="1:17" ht="13.5" thickBot="1" x14ac:dyDescent="0.25">
      <c r="A461" s="33">
        <v>500700</v>
      </c>
      <c r="B461" s="137" t="s">
        <v>1670</v>
      </c>
      <c r="C461" s="147" t="s">
        <v>1671</v>
      </c>
      <c r="D461" s="134" t="s">
        <v>1298</v>
      </c>
      <c r="E461" s="143">
        <v>0</v>
      </c>
      <c r="F461" s="130">
        <v>0</v>
      </c>
      <c r="G461" s="130">
        <v>183386.48</v>
      </c>
      <c r="H461" s="130">
        <v>183386.48</v>
      </c>
      <c r="I461" s="130">
        <v>184646.5</v>
      </c>
      <c r="J461" s="130">
        <v>455833.5</v>
      </c>
      <c r="K461" s="130">
        <v>455833.5</v>
      </c>
      <c r="L461" s="130">
        <v>455833.5</v>
      </c>
      <c r="M461" s="130">
        <v>1517894.68</v>
      </c>
      <c r="N461" s="130">
        <v>1517736.5</v>
      </c>
      <c r="O461" s="130">
        <v>1517736.5</v>
      </c>
      <c r="P461" s="130">
        <v>968933.5</v>
      </c>
      <c r="Q461" s="127">
        <v>968933.5</v>
      </c>
    </row>
    <row r="462" spans="1:17" ht="13.5" thickBot="1" x14ac:dyDescent="0.25">
      <c r="A462" s="33">
        <v>500800</v>
      </c>
      <c r="B462" s="137" t="s">
        <v>1672</v>
      </c>
      <c r="C462" s="147" t="s">
        <v>1673</v>
      </c>
      <c r="D462" s="134" t="s">
        <v>1298</v>
      </c>
      <c r="E462" s="144">
        <v>15015.26</v>
      </c>
      <c r="F462" s="132">
        <v>30018.89</v>
      </c>
      <c r="G462" s="132">
        <v>44772.800000000003</v>
      </c>
      <c r="H462" s="132">
        <v>65529.81</v>
      </c>
      <c r="I462" s="132">
        <v>85072.27</v>
      </c>
      <c r="J462" s="132">
        <v>99092.18</v>
      </c>
      <c r="K462" s="132">
        <v>112996.48</v>
      </c>
      <c r="L462" s="132">
        <v>137531.03</v>
      </c>
      <c r="M462" s="132">
        <v>166847.26</v>
      </c>
      <c r="N462" s="132">
        <v>198105.84</v>
      </c>
      <c r="O462" s="132">
        <v>224090.68</v>
      </c>
      <c r="P462" s="132">
        <v>245916.82</v>
      </c>
      <c r="Q462" s="127">
        <v>245916.82</v>
      </c>
    </row>
    <row r="463" spans="1:17" ht="13.5" thickBot="1" x14ac:dyDescent="0.25">
      <c r="A463" s="33">
        <v>500900</v>
      </c>
      <c r="B463" s="137" t="s">
        <v>1674</v>
      </c>
      <c r="C463" s="147" t="s">
        <v>1675</v>
      </c>
      <c r="D463" s="134" t="s">
        <v>1298</v>
      </c>
      <c r="E463" s="143">
        <v>1108916.96</v>
      </c>
      <c r="F463" s="130">
        <v>2153785.83</v>
      </c>
      <c r="G463" s="130">
        <v>3267183.2</v>
      </c>
      <c r="H463" s="130">
        <v>4360232.22</v>
      </c>
      <c r="I463" s="130">
        <v>5497466.9800000004</v>
      </c>
      <c r="J463" s="130">
        <v>6588543.2599999998</v>
      </c>
      <c r="K463" s="130">
        <v>7705319.4800000004</v>
      </c>
      <c r="L463" s="130">
        <v>8858760.4700000007</v>
      </c>
      <c r="M463" s="130">
        <v>9934063.9900000002</v>
      </c>
      <c r="N463" s="130">
        <v>11079325.189999999</v>
      </c>
      <c r="O463" s="130">
        <v>12199831.140000001</v>
      </c>
      <c r="P463" s="130">
        <v>13312213.189999999</v>
      </c>
      <c r="Q463" s="127">
        <v>13312213.189999999</v>
      </c>
    </row>
    <row r="464" spans="1:17" ht="13.5" thickBot="1" x14ac:dyDescent="0.25">
      <c r="A464" s="33">
        <v>501000</v>
      </c>
      <c r="B464" s="137" t="s">
        <v>1676</v>
      </c>
      <c r="C464" s="147" t="s">
        <v>1677</v>
      </c>
      <c r="D464" s="134" t="s">
        <v>1298</v>
      </c>
      <c r="E464" s="144">
        <v>4212036.7699999996</v>
      </c>
      <c r="F464" s="132">
        <v>8159185.6500000004</v>
      </c>
      <c r="G464" s="132">
        <v>12377780.359999999</v>
      </c>
      <c r="H464" s="132">
        <v>16517757.279999999</v>
      </c>
      <c r="I464" s="132">
        <v>20845336.949999999</v>
      </c>
      <c r="J464" s="132">
        <v>24978385.359999999</v>
      </c>
      <c r="K464" s="132">
        <v>29208318.960000001</v>
      </c>
      <c r="L464" s="132">
        <v>33584251.460000001</v>
      </c>
      <c r="M464" s="132">
        <v>37639456.219999999</v>
      </c>
      <c r="N464" s="132">
        <v>42000124.840000004</v>
      </c>
      <c r="O464" s="132">
        <v>46268707.079999998</v>
      </c>
      <c r="P464" s="132">
        <v>50479293.799999997</v>
      </c>
      <c r="Q464" s="127">
        <v>50479293.799999997</v>
      </c>
    </row>
    <row r="465" spans="1:17" ht="13.5" thickBot="1" x14ac:dyDescent="0.25">
      <c r="A465" s="33">
        <v>501001</v>
      </c>
      <c r="B465" s="137" t="s">
        <v>1678</v>
      </c>
      <c r="C465" s="147" t="s">
        <v>1679</v>
      </c>
      <c r="D465" s="134" t="s">
        <v>1298</v>
      </c>
      <c r="E465" s="143">
        <v>0</v>
      </c>
      <c r="F465" s="130">
        <v>0</v>
      </c>
      <c r="G465" s="130">
        <v>0</v>
      </c>
      <c r="H465" s="130">
        <v>0</v>
      </c>
      <c r="I465" s="130">
        <v>0</v>
      </c>
      <c r="J465" s="130">
        <v>0</v>
      </c>
      <c r="K465" s="130">
        <v>0</v>
      </c>
      <c r="L465" s="130">
        <v>0</v>
      </c>
      <c r="M465" s="130">
        <v>0</v>
      </c>
      <c r="N465" s="130">
        <v>0</v>
      </c>
      <c r="O465" s="130">
        <v>0</v>
      </c>
      <c r="P465" s="130">
        <v>0</v>
      </c>
      <c r="Q465" s="127">
        <v>0</v>
      </c>
    </row>
    <row r="466" spans="1:17" ht="13.5" thickBot="1" x14ac:dyDescent="0.25">
      <c r="A466" s="33">
        <v>501002</v>
      </c>
      <c r="B466" s="137" t="s">
        <v>1680</v>
      </c>
      <c r="C466" s="147" t="s">
        <v>1681</v>
      </c>
      <c r="D466" s="134" t="s">
        <v>1298</v>
      </c>
      <c r="E466" s="144">
        <v>0</v>
      </c>
      <c r="F466" s="132">
        <v>0</v>
      </c>
      <c r="G466" s="132">
        <v>0</v>
      </c>
      <c r="H466" s="132">
        <v>0</v>
      </c>
      <c r="I466" s="132">
        <v>0</v>
      </c>
      <c r="J466" s="132">
        <v>0</v>
      </c>
      <c r="K466" s="132">
        <v>0</v>
      </c>
      <c r="L466" s="132">
        <v>0</v>
      </c>
      <c r="M466" s="132">
        <v>-1035</v>
      </c>
      <c r="N466" s="132">
        <v>-1035</v>
      </c>
      <c r="O466" s="132">
        <v>-1035</v>
      </c>
      <c r="P466" s="132">
        <v>-1215</v>
      </c>
      <c r="Q466" s="127">
        <v>-1215</v>
      </c>
    </row>
    <row r="467" spans="1:17" ht="13.5" thickBot="1" x14ac:dyDescent="0.25">
      <c r="A467" s="33">
        <v>501003</v>
      </c>
      <c r="B467" s="137" t="s">
        <v>1682</v>
      </c>
      <c r="C467" s="147" t="s">
        <v>1683</v>
      </c>
      <c r="D467" s="134" t="s">
        <v>1298</v>
      </c>
      <c r="E467" s="143">
        <v>1653163.26</v>
      </c>
      <c r="F467" s="130">
        <v>2791258.67</v>
      </c>
      <c r="G467" s="130">
        <v>3482282.68</v>
      </c>
      <c r="H467" s="130">
        <v>4106495.42</v>
      </c>
      <c r="I467" s="130">
        <v>4470690.42</v>
      </c>
      <c r="J467" s="130">
        <v>3003854.04</v>
      </c>
      <c r="K467" s="130">
        <v>3176443.05</v>
      </c>
      <c r="L467" s="130">
        <v>1669677.2</v>
      </c>
      <c r="M467" s="130">
        <v>-1336159.82</v>
      </c>
      <c r="N467" s="130">
        <v>-2914357.16</v>
      </c>
      <c r="O467" s="130">
        <v>-2616014.98</v>
      </c>
      <c r="P467" s="130">
        <v>-6438097.1699999999</v>
      </c>
      <c r="Q467" s="127">
        <v>-6438097.1699999999</v>
      </c>
    </row>
    <row r="468" spans="1:17" ht="13.5" thickBot="1" x14ac:dyDescent="0.25">
      <c r="A468" s="33">
        <v>501005</v>
      </c>
      <c r="B468" s="137" t="s">
        <v>1684</v>
      </c>
      <c r="C468" s="147" t="s">
        <v>1685</v>
      </c>
      <c r="D468" s="134" t="s">
        <v>1298</v>
      </c>
      <c r="E468" s="144">
        <v>219146.96</v>
      </c>
      <c r="F468" s="132">
        <v>438293.92</v>
      </c>
      <c r="G468" s="132">
        <v>664785.97</v>
      </c>
      <c r="H468" s="132">
        <v>885424.94</v>
      </c>
      <c r="I468" s="132">
        <v>1106063.8700000001</v>
      </c>
      <c r="J468" s="132">
        <v>1326702.8899999999</v>
      </c>
      <c r="K468" s="132">
        <v>1547341.92</v>
      </c>
      <c r="L468" s="132">
        <v>1780031.31</v>
      </c>
      <c r="M468" s="132">
        <v>2012720.78</v>
      </c>
      <c r="N468" s="132">
        <v>2245410.17</v>
      </c>
      <c r="O468" s="132">
        <v>2478099.5499999998</v>
      </c>
      <c r="P468" s="132">
        <v>2710788.96</v>
      </c>
      <c r="Q468" s="127">
        <v>2710788.96</v>
      </c>
    </row>
    <row r="469" spans="1:17" ht="13.5" thickBot="1" x14ac:dyDescent="0.25">
      <c r="A469" s="33">
        <v>501100</v>
      </c>
      <c r="B469" s="137" t="s">
        <v>1686</v>
      </c>
      <c r="C469" s="147" t="s">
        <v>1687</v>
      </c>
      <c r="D469" s="134" t="s">
        <v>1298</v>
      </c>
      <c r="E469" s="143">
        <v>74910.14</v>
      </c>
      <c r="F469" s="130">
        <v>132810.10999999999</v>
      </c>
      <c r="G469" s="130">
        <v>168947.69</v>
      </c>
      <c r="H469" s="130">
        <v>251012.87</v>
      </c>
      <c r="I469" s="130">
        <v>331627.90999999997</v>
      </c>
      <c r="J469" s="130">
        <v>365690.98</v>
      </c>
      <c r="K469" s="130">
        <v>445405.98</v>
      </c>
      <c r="L469" s="130">
        <v>484983.48</v>
      </c>
      <c r="M469" s="130">
        <v>503832.08</v>
      </c>
      <c r="N469" s="130">
        <v>567446.22</v>
      </c>
      <c r="O469" s="130">
        <v>581139.97</v>
      </c>
      <c r="P469" s="130">
        <v>637117.31000000006</v>
      </c>
      <c r="Q469" s="127">
        <v>637117.31000000006</v>
      </c>
    </row>
    <row r="470" spans="1:17" ht="13.5" thickBot="1" x14ac:dyDescent="0.25">
      <c r="A470" s="33">
        <v>501200</v>
      </c>
      <c r="B470" s="137" t="s">
        <v>1688</v>
      </c>
      <c r="C470" s="147" t="s">
        <v>1689</v>
      </c>
      <c r="D470" s="134" t="s">
        <v>1298</v>
      </c>
      <c r="E470" s="144">
        <v>12172.25</v>
      </c>
      <c r="F470" s="132">
        <v>22081.75</v>
      </c>
      <c r="G470" s="132">
        <v>26876.5</v>
      </c>
      <c r="H470" s="132">
        <v>39658.080000000002</v>
      </c>
      <c r="I470" s="132">
        <v>44142.33</v>
      </c>
      <c r="J470" s="132">
        <v>54040.33</v>
      </c>
      <c r="K470" s="132">
        <v>57715.33</v>
      </c>
      <c r="L470" s="132">
        <v>61390.33</v>
      </c>
      <c r="M470" s="132">
        <v>67391.960000000006</v>
      </c>
      <c r="N470" s="132">
        <v>73310.69</v>
      </c>
      <c r="O470" s="132">
        <v>76460.69</v>
      </c>
      <c r="P470" s="132">
        <v>79610.69</v>
      </c>
      <c r="Q470" s="127">
        <v>79610.69</v>
      </c>
    </row>
    <row r="471" spans="1:17" ht="13.5" thickBot="1" x14ac:dyDescent="0.25">
      <c r="A471" s="33">
        <v>501300</v>
      </c>
      <c r="B471" s="137" t="s">
        <v>1690</v>
      </c>
      <c r="C471" s="147" t="s">
        <v>1691</v>
      </c>
      <c r="D471" s="134" t="s">
        <v>1298</v>
      </c>
      <c r="E471" s="143">
        <v>34904.449999999997</v>
      </c>
      <c r="F471" s="130">
        <v>62933.11</v>
      </c>
      <c r="G471" s="130">
        <v>89463.6</v>
      </c>
      <c r="H471" s="130">
        <v>112813.39</v>
      </c>
      <c r="I471" s="130">
        <v>134581.97</v>
      </c>
      <c r="J471" s="130">
        <v>151960.21</v>
      </c>
      <c r="K471" s="130">
        <v>174352.09</v>
      </c>
      <c r="L471" s="130">
        <v>186933.86</v>
      </c>
      <c r="M471" s="130">
        <v>205168.34</v>
      </c>
      <c r="N471" s="130">
        <v>232947.4</v>
      </c>
      <c r="O471" s="130">
        <v>263446.33</v>
      </c>
      <c r="P471" s="130">
        <v>310184.09000000003</v>
      </c>
      <c r="Q471" s="127">
        <v>310184.09000000003</v>
      </c>
    </row>
    <row r="472" spans="1:17" ht="13.5" thickBot="1" x14ac:dyDescent="0.25">
      <c r="A472" s="33">
        <v>501400</v>
      </c>
      <c r="B472" s="137" t="s">
        <v>1692</v>
      </c>
      <c r="C472" s="147" t="s">
        <v>1693</v>
      </c>
      <c r="D472" s="134" t="s">
        <v>1298</v>
      </c>
      <c r="E472" s="144">
        <v>610675.27</v>
      </c>
      <c r="F472" s="132">
        <v>1511412.28</v>
      </c>
      <c r="G472" s="132">
        <v>2540269.12</v>
      </c>
      <c r="H472" s="132">
        <v>3644738.44</v>
      </c>
      <c r="I472" s="132">
        <v>5760582.2199999997</v>
      </c>
      <c r="J472" s="132">
        <v>7113071.1500000004</v>
      </c>
      <c r="K472" s="132">
        <v>7851989.75</v>
      </c>
      <c r="L472" s="132">
        <v>8781162.9900000002</v>
      </c>
      <c r="M472" s="132">
        <v>9483032.6799999997</v>
      </c>
      <c r="N472" s="132">
        <v>10536422.32</v>
      </c>
      <c r="O472" s="132">
        <v>11415960.4</v>
      </c>
      <c r="P472" s="132">
        <v>12541003.130000001</v>
      </c>
      <c r="Q472" s="127">
        <v>12541003.130000001</v>
      </c>
    </row>
    <row r="473" spans="1:17" ht="13.5" thickBot="1" x14ac:dyDescent="0.25">
      <c r="A473" s="33">
        <v>501401</v>
      </c>
      <c r="B473" s="137" t="s">
        <v>1694</v>
      </c>
      <c r="C473" s="147" t="s">
        <v>1695</v>
      </c>
      <c r="D473" s="134" t="s">
        <v>1298</v>
      </c>
      <c r="E473" s="143">
        <v>687367.25</v>
      </c>
      <c r="F473" s="130">
        <v>1215504.3</v>
      </c>
      <c r="G473" s="130">
        <v>2083146.62</v>
      </c>
      <c r="H473" s="130">
        <v>2894538.77</v>
      </c>
      <c r="I473" s="130">
        <v>3792060.04</v>
      </c>
      <c r="J473" s="130">
        <v>4594072.8499999996</v>
      </c>
      <c r="K473" s="130">
        <v>5399072.8899999997</v>
      </c>
      <c r="L473" s="130">
        <v>6174946.5499999998</v>
      </c>
      <c r="M473" s="130">
        <v>6846331.4800000004</v>
      </c>
      <c r="N473" s="130">
        <v>7834111.9900000002</v>
      </c>
      <c r="O473" s="130">
        <v>8544207.0099999998</v>
      </c>
      <c r="P473" s="130">
        <v>9326482.1300000008</v>
      </c>
      <c r="Q473" s="127">
        <v>9326482.1300000008</v>
      </c>
    </row>
    <row r="474" spans="1:17" ht="13.5" thickBot="1" x14ac:dyDescent="0.25">
      <c r="A474" s="33">
        <v>501402</v>
      </c>
      <c r="B474" s="137" t="s">
        <v>1696</v>
      </c>
      <c r="C474" s="147" t="s">
        <v>1697</v>
      </c>
      <c r="D474" s="134" t="s">
        <v>1298</v>
      </c>
      <c r="E474" s="144">
        <v>235492.99</v>
      </c>
      <c r="F474" s="132">
        <v>415554.99</v>
      </c>
      <c r="G474" s="132">
        <v>572052.02</v>
      </c>
      <c r="H474" s="132">
        <v>843076.48</v>
      </c>
      <c r="I474" s="132">
        <v>1162961.76</v>
      </c>
      <c r="J474" s="132">
        <v>1816686.44</v>
      </c>
      <c r="K474" s="132">
        <v>2021366.67</v>
      </c>
      <c r="L474" s="132">
        <v>2280853.8199999998</v>
      </c>
      <c r="M474" s="132">
        <v>2781442.72</v>
      </c>
      <c r="N474" s="132">
        <v>2970194.77</v>
      </c>
      <c r="O474" s="132">
        <v>3204236.9</v>
      </c>
      <c r="P474" s="132">
        <v>3413671.26</v>
      </c>
      <c r="Q474" s="127">
        <v>3413671.26</v>
      </c>
    </row>
    <row r="475" spans="1:17" ht="13.5" thickBot="1" x14ac:dyDescent="0.25">
      <c r="A475" s="33">
        <v>501403</v>
      </c>
      <c r="B475" s="137" t="s">
        <v>1698</v>
      </c>
      <c r="C475" s="147" t="s">
        <v>1699</v>
      </c>
      <c r="D475" s="134" t="s">
        <v>1298</v>
      </c>
      <c r="E475" s="143">
        <v>3272.95</v>
      </c>
      <c r="F475" s="130">
        <v>7200.67</v>
      </c>
      <c r="G475" s="130">
        <v>10805.19</v>
      </c>
      <c r="H475" s="130">
        <v>17065.89</v>
      </c>
      <c r="I475" s="130">
        <v>26402.58</v>
      </c>
      <c r="J475" s="130">
        <v>31238.97</v>
      </c>
      <c r="K475" s="130">
        <v>35884.39</v>
      </c>
      <c r="L475" s="130">
        <v>42231.839999999997</v>
      </c>
      <c r="M475" s="130">
        <v>45855.1</v>
      </c>
      <c r="N475" s="130">
        <v>49835.38</v>
      </c>
      <c r="O475" s="130">
        <v>54717.06</v>
      </c>
      <c r="P475" s="130">
        <v>59775.01</v>
      </c>
      <c r="Q475" s="127">
        <v>59775.01</v>
      </c>
    </row>
    <row r="476" spans="1:17" ht="13.5" thickBot="1" x14ac:dyDescent="0.25">
      <c r="A476" s="33">
        <v>501404</v>
      </c>
      <c r="B476" s="137" t="s">
        <v>1700</v>
      </c>
      <c r="C476" s="147" t="s">
        <v>1701</v>
      </c>
      <c r="D476" s="134" t="s">
        <v>1298</v>
      </c>
      <c r="E476" s="144">
        <v>0</v>
      </c>
      <c r="F476" s="132">
        <v>0</v>
      </c>
      <c r="G476" s="132">
        <v>-5462.86</v>
      </c>
      <c r="H476" s="132">
        <v>-4834.8599999999997</v>
      </c>
      <c r="I476" s="132">
        <v>-4834.8599999999997</v>
      </c>
      <c r="J476" s="132">
        <v>-4834.8599999999997</v>
      </c>
      <c r="K476" s="132">
        <v>-4834.8599999999997</v>
      </c>
      <c r="L476" s="132">
        <v>-4834.8599999999997</v>
      </c>
      <c r="M476" s="132">
        <v>-4834.8599999999997</v>
      </c>
      <c r="N476" s="132">
        <v>-4834.8599999999997</v>
      </c>
      <c r="O476" s="132">
        <v>-4834.8599999999997</v>
      </c>
      <c r="P476" s="132">
        <v>-4834.8599999999997</v>
      </c>
      <c r="Q476" s="127">
        <v>-4834.8599999999997</v>
      </c>
    </row>
    <row r="477" spans="1:17" ht="13.5" thickBot="1" x14ac:dyDescent="0.25">
      <c r="A477" s="33">
        <v>501411</v>
      </c>
      <c r="B477" s="137" t="s">
        <v>1702</v>
      </c>
      <c r="C477" s="147" t="s">
        <v>1703</v>
      </c>
      <c r="D477" s="134" t="s">
        <v>1298</v>
      </c>
      <c r="E477" s="143">
        <v>0</v>
      </c>
      <c r="F477" s="130">
        <v>0</v>
      </c>
      <c r="G477" s="130">
        <v>0</v>
      </c>
      <c r="H477" s="130">
        <v>0</v>
      </c>
      <c r="I477" s="130">
        <v>0</v>
      </c>
      <c r="J477" s="130">
        <v>0</v>
      </c>
      <c r="K477" s="130">
        <v>0</v>
      </c>
      <c r="L477" s="130">
        <v>0</v>
      </c>
      <c r="M477" s="130">
        <v>0</v>
      </c>
      <c r="N477" s="130">
        <v>0</v>
      </c>
      <c r="O477" s="130">
        <v>0</v>
      </c>
      <c r="P477" s="130">
        <v>0</v>
      </c>
      <c r="Q477" s="127">
        <v>0</v>
      </c>
    </row>
    <row r="478" spans="1:17" ht="13.5" thickBot="1" x14ac:dyDescent="0.25">
      <c r="A478" s="33">
        <v>501412</v>
      </c>
      <c r="B478" s="137" t="s">
        <v>2022</v>
      </c>
      <c r="C478" s="147" t="s">
        <v>2023</v>
      </c>
      <c r="D478" s="134" t="s">
        <v>1298</v>
      </c>
      <c r="E478" s="144">
        <v>0</v>
      </c>
      <c r="F478" s="132">
        <v>0</v>
      </c>
      <c r="G478" s="132">
        <v>0</v>
      </c>
      <c r="H478" s="132">
        <v>8993.67</v>
      </c>
      <c r="I478" s="132">
        <v>9201.83</v>
      </c>
      <c r="J478" s="132">
        <v>9201.83</v>
      </c>
      <c r="K478" s="132">
        <v>9201.83</v>
      </c>
      <c r="L478" s="132">
        <v>9201.83</v>
      </c>
      <c r="M478" s="132">
        <v>9201.83</v>
      </c>
      <c r="N478" s="132">
        <v>9201.83</v>
      </c>
      <c r="O478" s="132">
        <v>9201.83</v>
      </c>
      <c r="P478" s="132">
        <v>9201.83</v>
      </c>
      <c r="Q478" s="127">
        <v>9201.83</v>
      </c>
    </row>
    <row r="479" spans="1:17" ht="13.5" thickBot="1" x14ac:dyDescent="0.25">
      <c r="A479" s="33">
        <v>501414</v>
      </c>
      <c r="B479" s="137" t="s">
        <v>1704</v>
      </c>
      <c r="C479" s="147" t="s">
        <v>1705</v>
      </c>
      <c r="D479" s="134" t="s">
        <v>1298</v>
      </c>
      <c r="E479" s="143">
        <v>6371.49</v>
      </c>
      <c r="F479" s="130">
        <v>11951.01</v>
      </c>
      <c r="G479" s="130">
        <v>18210.66</v>
      </c>
      <c r="H479" s="130">
        <v>32428.51</v>
      </c>
      <c r="I479" s="130">
        <v>35989.81</v>
      </c>
      <c r="J479" s="130">
        <v>50599.23</v>
      </c>
      <c r="K479" s="130">
        <v>63873.37</v>
      </c>
      <c r="L479" s="130">
        <v>68529.740000000005</v>
      </c>
      <c r="M479" s="130">
        <v>70273.17</v>
      </c>
      <c r="N479" s="130">
        <v>79929.42</v>
      </c>
      <c r="O479" s="130">
        <v>88164.2</v>
      </c>
      <c r="P479" s="130">
        <v>90714.78</v>
      </c>
      <c r="Q479" s="127">
        <v>90714.78</v>
      </c>
    </row>
    <row r="480" spans="1:17" ht="13.5" thickBot="1" x14ac:dyDescent="0.25">
      <c r="A480" s="33">
        <v>501415</v>
      </c>
      <c r="B480" s="137" t="s">
        <v>1706</v>
      </c>
      <c r="C480" s="147" t="s">
        <v>1707</v>
      </c>
      <c r="D480" s="134" t="s">
        <v>1298</v>
      </c>
      <c r="E480" s="144">
        <v>-8963.57</v>
      </c>
      <c r="F480" s="132">
        <v>-6877.57</v>
      </c>
      <c r="G480" s="132">
        <v>-5273.76</v>
      </c>
      <c r="H480" s="132">
        <v>1635.32</v>
      </c>
      <c r="I480" s="132">
        <v>2117.44</v>
      </c>
      <c r="J480" s="132">
        <v>5005.1899999999996</v>
      </c>
      <c r="K480" s="132">
        <v>5995.89</v>
      </c>
      <c r="L480" s="132">
        <v>10485.16</v>
      </c>
      <c r="M480" s="132">
        <v>12557.16</v>
      </c>
      <c r="N480" s="132">
        <v>68166.38</v>
      </c>
      <c r="O480" s="132">
        <v>65853.52</v>
      </c>
      <c r="P480" s="132">
        <v>70591.600000000006</v>
      </c>
      <c r="Q480" s="127">
        <v>70591.600000000006</v>
      </c>
    </row>
    <row r="481" spans="1:17" ht="13.5" thickBot="1" x14ac:dyDescent="0.25">
      <c r="A481" s="33">
        <v>501416</v>
      </c>
      <c r="B481" s="137" t="s">
        <v>1708</v>
      </c>
      <c r="C481" s="147" t="s">
        <v>1709</v>
      </c>
      <c r="D481" s="134" t="s">
        <v>1298</v>
      </c>
      <c r="E481" s="143">
        <v>6072.81</v>
      </c>
      <c r="F481" s="130">
        <v>13486.39</v>
      </c>
      <c r="G481" s="130">
        <v>16239.81</v>
      </c>
      <c r="H481" s="130">
        <v>20162.88</v>
      </c>
      <c r="I481" s="130">
        <v>23977.57</v>
      </c>
      <c r="J481" s="130">
        <v>27578.57</v>
      </c>
      <c r="K481" s="130">
        <v>27923.57</v>
      </c>
      <c r="L481" s="130">
        <v>27923.57</v>
      </c>
      <c r="M481" s="130">
        <v>29102.14</v>
      </c>
      <c r="N481" s="130">
        <v>56340.51</v>
      </c>
      <c r="O481" s="130">
        <v>56340.51</v>
      </c>
      <c r="P481" s="130">
        <v>56340.51</v>
      </c>
      <c r="Q481" s="127">
        <v>56340.51</v>
      </c>
    </row>
    <row r="482" spans="1:17" ht="13.5" thickBot="1" x14ac:dyDescent="0.25">
      <c r="A482" s="33">
        <v>501450</v>
      </c>
      <c r="B482" s="137" t="s">
        <v>1710</v>
      </c>
      <c r="C482" s="147" t="s">
        <v>1711</v>
      </c>
      <c r="D482" s="134" t="s">
        <v>1298</v>
      </c>
      <c r="E482" s="144">
        <v>45.49</v>
      </c>
      <c r="F482" s="132">
        <v>45.49</v>
      </c>
      <c r="G482" s="132">
        <v>45.49</v>
      </c>
      <c r="H482" s="132">
        <v>45.49</v>
      </c>
      <c r="I482" s="132">
        <v>45.49</v>
      </c>
      <c r="J482" s="132">
        <v>45.49</v>
      </c>
      <c r="K482" s="132">
        <v>45.49</v>
      </c>
      <c r="L482" s="132">
        <v>45.49</v>
      </c>
      <c r="M482" s="132">
        <v>45.49</v>
      </c>
      <c r="N482" s="132">
        <v>45.49</v>
      </c>
      <c r="O482" s="132">
        <v>45.49</v>
      </c>
      <c r="P482" s="132">
        <v>45.49</v>
      </c>
      <c r="Q482" s="127">
        <v>45.49</v>
      </c>
    </row>
    <row r="483" spans="1:17" ht="13.5" thickBot="1" x14ac:dyDescent="0.25">
      <c r="A483" s="33">
        <v>501459</v>
      </c>
      <c r="B483" s="137" t="s">
        <v>1712</v>
      </c>
      <c r="C483" s="147" t="s">
        <v>1713</v>
      </c>
      <c r="D483" s="134" t="s">
        <v>1298</v>
      </c>
      <c r="E483" s="143">
        <v>93788.33</v>
      </c>
      <c r="F483" s="130">
        <v>214075.2</v>
      </c>
      <c r="G483" s="130">
        <v>286261.45</v>
      </c>
      <c r="H483" s="130">
        <v>380484.21</v>
      </c>
      <c r="I483" s="130">
        <v>521338.18</v>
      </c>
      <c r="J483" s="130">
        <v>590683.98</v>
      </c>
      <c r="K483" s="130">
        <v>648654.92000000004</v>
      </c>
      <c r="L483" s="130">
        <v>726299.18</v>
      </c>
      <c r="M483" s="130">
        <v>772982.66</v>
      </c>
      <c r="N483" s="130">
        <v>898282.36</v>
      </c>
      <c r="O483" s="130">
        <v>993101.17</v>
      </c>
      <c r="P483" s="130">
        <v>1062008.42</v>
      </c>
      <c r="Q483" s="127">
        <v>1062008.42</v>
      </c>
    </row>
    <row r="484" spans="1:17" ht="13.5" thickBot="1" x14ac:dyDescent="0.25">
      <c r="A484" s="33">
        <v>501470</v>
      </c>
      <c r="B484" s="137" t="s">
        <v>1714</v>
      </c>
      <c r="C484" s="147" t="s">
        <v>1715</v>
      </c>
      <c r="D484" s="134" t="s">
        <v>1298</v>
      </c>
      <c r="E484" s="144">
        <v>5620.19</v>
      </c>
      <c r="F484" s="132">
        <v>7219.79</v>
      </c>
      <c r="G484" s="132">
        <v>8977.1</v>
      </c>
      <c r="H484" s="132">
        <v>14128.06</v>
      </c>
      <c r="I484" s="132">
        <v>13908.86</v>
      </c>
      <c r="J484" s="132">
        <v>17115.87</v>
      </c>
      <c r="K484" s="132">
        <v>18184.990000000002</v>
      </c>
      <c r="L484" s="132">
        <v>21662.880000000001</v>
      </c>
      <c r="M484" s="132">
        <v>23037.88</v>
      </c>
      <c r="N484" s="132">
        <v>24446.55</v>
      </c>
      <c r="O484" s="132">
        <v>24234.78</v>
      </c>
      <c r="P484" s="132">
        <v>24234.78</v>
      </c>
      <c r="Q484" s="127">
        <v>24234.78</v>
      </c>
    </row>
    <row r="485" spans="1:17" ht="13.5" thickBot="1" x14ac:dyDescent="0.25">
      <c r="A485" s="33">
        <v>501500</v>
      </c>
      <c r="B485" s="137" t="s">
        <v>1716</v>
      </c>
      <c r="C485" s="147" t="s">
        <v>1717</v>
      </c>
      <c r="D485" s="134" t="s">
        <v>1298</v>
      </c>
      <c r="E485" s="143">
        <v>19552.080000000002</v>
      </c>
      <c r="F485" s="130">
        <v>39589.160000000003</v>
      </c>
      <c r="G485" s="130">
        <v>58861.16</v>
      </c>
      <c r="H485" s="130">
        <v>80907.16</v>
      </c>
      <c r="I485" s="130">
        <v>103952.86</v>
      </c>
      <c r="J485" s="130">
        <v>133470.95000000001</v>
      </c>
      <c r="K485" s="130">
        <v>157980.84</v>
      </c>
      <c r="L485" s="130">
        <v>179500.45</v>
      </c>
      <c r="M485" s="130">
        <v>198384.63</v>
      </c>
      <c r="N485" s="130">
        <v>226281.28</v>
      </c>
      <c r="O485" s="130">
        <v>251603.41</v>
      </c>
      <c r="P485" s="130">
        <v>285440.19</v>
      </c>
      <c r="Q485" s="127">
        <v>285440.19</v>
      </c>
    </row>
    <row r="486" spans="1:17" ht="13.5" thickBot="1" x14ac:dyDescent="0.25">
      <c r="A486" s="33">
        <v>501600</v>
      </c>
      <c r="B486" s="137" t="s">
        <v>1718</v>
      </c>
      <c r="C486" s="147" t="s">
        <v>1719</v>
      </c>
      <c r="D486" s="134" t="s">
        <v>1298</v>
      </c>
      <c r="E486" s="144">
        <v>12414.47</v>
      </c>
      <c r="F486" s="132">
        <v>24516.25</v>
      </c>
      <c r="G486" s="132">
        <v>37091.39</v>
      </c>
      <c r="H486" s="132">
        <v>48926.79</v>
      </c>
      <c r="I486" s="132">
        <v>62815.81</v>
      </c>
      <c r="J486" s="132">
        <v>76591.14</v>
      </c>
      <c r="K486" s="132">
        <v>89989</v>
      </c>
      <c r="L486" s="132">
        <v>103269.16</v>
      </c>
      <c r="M486" s="132">
        <v>117767.69</v>
      </c>
      <c r="N486" s="132">
        <v>134416.38</v>
      </c>
      <c r="O486" s="132">
        <v>147921.96</v>
      </c>
      <c r="P486" s="132">
        <v>162298.18</v>
      </c>
      <c r="Q486" s="127">
        <v>162298.18</v>
      </c>
    </row>
    <row r="487" spans="1:17" ht="13.5" thickBot="1" x14ac:dyDescent="0.25">
      <c r="A487" s="33">
        <v>501700</v>
      </c>
      <c r="B487" s="137" t="s">
        <v>1720</v>
      </c>
      <c r="C487" s="147" t="s">
        <v>1721</v>
      </c>
      <c r="D487" s="134" t="s">
        <v>1298</v>
      </c>
      <c r="E487" s="143">
        <v>342982.51</v>
      </c>
      <c r="F487" s="130">
        <v>618151.18999999994</v>
      </c>
      <c r="G487" s="130">
        <v>1028114.33</v>
      </c>
      <c r="H487" s="130">
        <v>1309751.58</v>
      </c>
      <c r="I487" s="130">
        <v>1683281.85</v>
      </c>
      <c r="J487" s="130">
        <v>1925542.43</v>
      </c>
      <c r="K487" s="130">
        <v>2336122.4900000002</v>
      </c>
      <c r="L487" s="130">
        <v>2676298.65</v>
      </c>
      <c r="M487" s="130">
        <v>2948008.04</v>
      </c>
      <c r="N487" s="130">
        <v>3323568.02</v>
      </c>
      <c r="O487" s="130">
        <v>3658519.46</v>
      </c>
      <c r="P487" s="130">
        <v>6195618.9500000002</v>
      </c>
      <c r="Q487" s="127">
        <v>6195618.9500000002</v>
      </c>
    </row>
    <row r="488" spans="1:17" ht="13.5" thickBot="1" x14ac:dyDescent="0.25">
      <c r="A488" s="33">
        <v>501800</v>
      </c>
      <c r="B488" s="137" t="s">
        <v>2164</v>
      </c>
      <c r="C488" s="147" t="s">
        <v>1722</v>
      </c>
      <c r="D488" s="134" t="s">
        <v>1298</v>
      </c>
      <c r="E488" s="144">
        <v>50.99</v>
      </c>
      <c r="F488" s="132">
        <v>100.22</v>
      </c>
      <c r="G488" s="132">
        <v>1916.21</v>
      </c>
      <c r="H488" s="132">
        <v>14977.9</v>
      </c>
      <c r="I488" s="132">
        <v>41304.129999999997</v>
      </c>
      <c r="J488" s="132">
        <v>55499.12</v>
      </c>
      <c r="K488" s="132">
        <v>55749.98</v>
      </c>
      <c r="L488" s="132">
        <v>55803.91</v>
      </c>
      <c r="M488" s="132">
        <v>56277.36</v>
      </c>
      <c r="N488" s="132">
        <v>77025.789999999994</v>
      </c>
      <c r="O488" s="132">
        <v>77567.34</v>
      </c>
      <c r="P488" s="132">
        <v>77682.42</v>
      </c>
      <c r="Q488" s="127">
        <v>77682.42</v>
      </c>
    </row>
    <row r="489" spans="1:17" ht="13.5" thickBot="1" x14ac:dyDescent="0.25">
      <c r="A489" s="33">
        <v>501900</v>
      </c>
      <c r="B489" s="137" t="s">
        <v>1723</v>
      </c>
      <c r="C489" s="147" t="s">
        <v>1724</v>
      </c>
      <c r="D489" s="134" t="s">
        <v>1298</v>
      </c>
      <c r="E489" s="143">
        <v>599507.15</v>
      </c>
      <c r="F489" s="130">
        <v>755955.28</v>
      </c>
      <c r="G489" s="130">
        <v>1081075.33</v>
      </c>
      <c r="H489" s="130">
        <v>1211074.8700000001</v>
      </c>
      <c r="I489" s="130">
        <v>1252196.1599999999</v>
      </c>
      <c r="J489" s="130">
        <v>1297789.19</v>
      </c>
      <c r="K489" s="130">
        <v>1462571.44</v>
      </c>
      <c r="L489" s="130">
        <v>1484357.11</v>
      </c>
      <c r="M489" s="130">
        <v>1506149.63</v>
      </c>
      <c r="N489" s="130">
        <v>1621110.7</v>
      </c>
      <c r="O489" s="130">
        <v>1693365.08</v>
      </c>
      <c r="P489" s="130">
        <v>1805334.05</v>
      </c>
      <c r="Q489" s="127">
        <v>1805334.05</v>
      </c>
    </row>
    <row r="490" spans="1:17" ht="13.5" thickBot="1" x14ac:dyDescent="0.25">
      <c r="A490" s="33">
        <v>502000</v>
      </c>
      <c r="B490" s="137" t="s">
        <v>1725</v>
      </c>
      <c r="C490" s="147" t="s">
        <v>1726</v>
      </c>
      <c r="D490" s="134" t="s">
        <v>1298</v>
      </c>
      <c r="E490" s="144">
        <v>67107.320000000007</v>
      </c>
      <c r="F490" s="132">
        <v>124337.92</v>
      </c>
      <c r="G490" s="132">
        <v>175466.83</v>
      </c>
      <c r="H490" s="132">
        <v>237601.14</v>
      </c>
      <c r="I490" s="132">
        <v>271895.07</v>
      </c>
      <c r="J490" s="132">
        <v>285551.46000000002</v>
      </c>
      <c r="K490" s="132">
        <v>381222.03</v>
      </c>
      <c r="L490" s="132">
        <v>464288.09</v>
      </c>
      <c r="M490" s="132">
        <v>507056.68</v>
      </c>
      <c r="N490" s="132">
        <v>563931</v>
      </c>
      <c r="O490" s="132">
        <v>619210.53</v>
      </c>
      <c r="P490" s="132">
        <v>645901.38</v>
      </c>
      <c r="Q490" s="127">
        <v>645901.38</v>
      </c>
    </row>
    <row r="491" spans="1:17" ht="13.5" thickBot="1" x14ac:dyDescent="0.25">
      <c r="A491" s="33">
        <v>502100</v>
      </c>
      <c r="B491" s="137" t="s">
        <v>1727</v>
      </c>
      <c r="C491" s="147" t="s">
        <v>1728</v>
      </c>
      <c r="D491" s="134" t="s">
        <v>1298</v>
      </c>
      <c r="E491" s="143">
        <v>5294994.9000000004</v>
      </c>
      <c r="F491" s="130">
        <v>11253150.17</v>
      </c>
      <c r="G491" s="130">
        <v>18248420.960000001</v>
      </c>
      <c r="H491" s="130">
        <v>23182898.73</v>
      </c>
      <c r="I491" s="130">
        <v>26634357.780000001</v>
      </c>
      <c r="J491" s="130">
        <v>33189838.32</v>
      </c>
      <c r="K491" s="130">
        <v>42298116.850000001</v>
      </c>
      <c r="L491" s="130">
        <v>54212594.93</v>
      </c>
      <c r="M491" s="130">
        <v>66955368.079999998</v>
      </c>
      <c r="N491" s="130">
        <v>78908172.909999996</v>
      </c>
      <c r="O491" s="130">
        <v>84198868.219999999</v>
      </c>
      <c r="P491" s="130">
        <v>90281215</v>
      </c>
      <c r="Q491" s="127">
        <v>90281215</v>
      </c>
    </row>
    <row r="492" spans="1:17" ht="13.5" thickBot="1" x14ac:dyDescent="0.25">
      <c r="A492" s="33">
        <v>502104</v>
      </c>
      <c r="B492" s="137" t="s">
        <v>1729</v>
      </c>
      <c r="C492" s="147" t="s">
        <v>1730</v>
      </c>
      <c r="D492" s="134" t="s">
        <v>1298</v>
      </c>
      <c r="E492" s="144">
        <v>0</v>
      </c>
      <c r="F492" s="132">
        <v>0</v>
      </c>
      <c r="G492" s="132">
        <v>0</v>
      </c>
      <c r="H492" s="132">
        <v>0</v>
      </c>
      <c r="I492" s="132">
        <v>0</v>
      </c>
      <c r="J492" s="132">
        <v>0</v>
      </c>
      <c r="K492" s="132">
        <v>0</v>
      </c>
      <c r="L492" s="132">
        <v>0</v>
      </c>
      <c r="M492" s="132">
        <v>0</v>
      </c>
      <c r="N492" s="132">
        <v>-2010.62</v>
      </c>
      <c r="O492" s="132">
        <v>-2010.62</v>
      </c>
      <c r="P492" s="132">
        <v>-2010.62</v>
      </c>
      <c r="Q492" s="127">
        <v>-2010.62</v>
      </c>
    </row>
    <row r="493" spans="1:17" ht="13.5" thickBot="1" x14ac:dyDescent="0.25">
      <c r="A493" s="33">
        <v>502105</v>
      </c>
      <c r="B493" s="137" t="s">
        <v>2165</v>
      </c>
      <c r="C493" s="147" t="s">
        <v>1731</v>
      </c>
      <c r="D493" s="134" t="s">
        <v>1298</v>
      </c>
      <c r="E493" s="143">
        <v>50135.38</v>
      </c>
      <c r="F493" s="130">
        <v>67894.009999999995</v>
      </c>
      <c r="G493" s="130">
        <v>95826.559999999998</v>
      </c>
      <c r="H493" s="130">
        <v>110795.31</v>
      </c>
      <c r="I493" s="130">
        <v>142587.91</v>
      </c>
      <c r="J493" s="130">
        <v>164259.28</v>
      </c>
      <c r="K493" s="130">
        <v>178774.23</v>
      </c>
      <c r="L493" s="130">
        <v>187241.84</v>
      </c>
      <c r="M493" s="130">
        <v>215004.57</v>
      </c>
      <c r="N493" s="130">
        <v>224809.58</v>
      </c>
      <c r="O493" s="130">
        <v>237808.29</v>
      </c>
      <c r="P493" s="130">
        <v>247710.29</v>
      </c>
      <c r="Q493" s="127">
        <v>247710.29</v>
      </c>
    </row>
    <row r="494" spans="1:17" ht="13.5" thickBot="1" x14ac:dyDescent="0.25">
      <c r="A494" s="33">
        <v>502106</v>
      </c>
      <c r="B494" s="137" t="s">
        <v>1732</v>
      </c>
      <c r="C494" s="147" t="s">
        <v>1733</v>
      </c>
      <c r="D494" s="134" t="s">
        <v>1298</v>
      </c>
      <c r="E494" s="144">
        <v>-25551.35</v>
      </c>
      <c r="F494" s="132">
        <v>-19254.75</v>
      </c>
      <c r="G494" s="132">
        <v>-9153.5300000000007</v>
      </c>
      <c r="H494" s="132">
        <v>-6388.37</v>
      </c>
      <c r="I494" s="132">
        <v>161.63</v>
      </c>
      <c r="J494" s="132">
        <v>7227.03</v>
      </c>
      <c r="K494" s="132">
        <v>6622.28</v>
      </c>
      <c r="L494" s="132">
        <v>9522.76</v>
      </c>
      <c r="M494" s="132">
        <v>42504.56</v>
      </c>
      <c r="N494" s="132">
        <v>42695.87</v>
      </c>
      <c r="O494" s="132">
        <v>45935.87</v>
      </c>
      <c r="P494" s="132">
        <v>50146.11</v>
      </c>
      <c r="Q494" s="127">
        <v>50146.11</v>
      </c>
    </row>
    <row r="495" spans="1:17" ht="13.5" thickBot="1" x14ac:dyDescent="0.25">
      <c r="A495" s="33">
        <v>502107</v>
      </c>
      <c r="B495" s="137" t="s">
        <v>1734</v>
      </c>
      <c r="C495" s="147" t="s">
        <v>1735</v>
      </c>
      <c r="D495" s="134" t="s">
        <v>1298</v>
      </c>
      <c r="E495" s="143">
        <v>0</v>
      </c>
      <c r="F495" s="130">
        <v>0</v>
      </c>
      <c r="G495" s="130">
        <v>0</v>
      </c>
      <c r="H495" s="130">
        <v>0</v>
      </c>
      <c r="I495" s="130">
        <v>0</v>
      </c>
      <c r="J495" s="130">
        <v>0</v>
      </c>
      <c r="K495" s="130">
        <v>0</v>
      </c>
      <c r="L495" s="130">
        <v>134.47</v>
      </c>
      <c r="M495" s="130">
        <v>134.47</v>
      </c>
      <c r="N495" s="130">
        <v>134.47</v>
      </c>
      <c r="O495" s="130">
        <v>5894.47</v>
      </c>
      <c r="P495" s="130">
        <v>134.47</v>
      </c>
      <c r="Q495" s="127">
        <v>134.47</v>
      </c>
    </row>
    <row r="496" spans="1:17" ht="13.5" thickBot="1" x14ac:dyDescent="0.25">
      <c r="A496" s="33">
        <v>502111</v>
      </c>
      <c r="B496" s="137" t="s">
        <v>1736</v>
      </c>
      <c r="C496" s="147" t="s">
        <v>1737</v>
      </c>
      <c r="D496" s="134" t="s">
        <v>1298</v>
      </c>
      <c r="E496" s="144">
        <v>28722.240000000002</v>
      </c>
      <c r="F496" s="132">
        <v>51290.239999999998</v>
      </c>
      <c r="G496" s="132">
        <v>199638.03</v>
      </c>
      <c r="H496" s="132">
        <v>285889.83</v>
      </c>
      <c r="I496" s="132">
        <v>397655.56</v>
      </c>
      <c r="J496" s="132">
        <v>871037.19</v>
      </c>
      <c r="K496" s="132">
        <v>972836.35</v>
      </c>
      <c r="L496" s="132">
        <v>1122583.58</v>
      </c>
      <c r="M496" s="132">
        <v>1198841.78</v>
      </c>
      <c r="N496" s="132">
        <v>1241667.53</v>
      </c>
      <c r="O496" s="132">
        <v>1501156.45</v>
      </c>
      <c r="P496" s="132">
        <v>1613165.7</v>
      </c>
      <c r="Q496" s="127">
        <v>1613165.7</v>
      </c>
    </row>
    <row r="497" spans="1:17" ht="13.5" thickBot="1" x14ac:dyDescent="0.25">
      <c r="A497" s="33">
        <v>502112</v>
      </c>
      <c r="B497" s="137" t="s">
        <v>2024</v>
      </c>
      <c r="C497" s="147" t="s">
        <v>2025</v>
      </c>
      <c r="D497" s="134" t="s">
        <v>1298</v>
      </c>
      <c r="E497" s="143">
        <v>0</v>
      </c>
      <c r="F497" s="130">
        <v>0</v>
      </c>
      <c r="G497" s="130">
        <v>0</v>
      </c>
      <c r="H497" s="130">
        <v>0</v>
      </c>
      <c r="I497" s="130">
        <v>0</v>
      </c>
      <c r="J497" s="130">
        <v>0</v>
      </c>
      <c r="K497" s="130">
        <v>0</v>
      </c>
      <c r="L497" s="130">
        <v>0</v>
      </c>
      <c r="M497" s="130">
        <v>0</v>
      </c>
      <c r="N497" s="130">
        <v>0</v>
      </c>
      <c r="O497" s="130">
        <v>0</v>
      </c>
      <c r="P497" s="130">
        <v>0</v>
      </c>
      <c r="Q497" s="127">
        <v>0</v>
      </c>
    </row>
    <row r="498" spans="1:17" ht="13.5" thickBot="1" x14ac:dyDescent="0.25">
      <c r="A498" s="33">
        <v>502113</v>
      </c>
      <c r="B498" s="137" t="s">
        <v>1738</v>
      </c>
      <c r="C498" s="147" t="s">
        <v>1739</v>
      </c>
      <c r="D498" s="134" t="s">
        <v>1298</v>
      </c>
      <c r="E498" s="144">
        <v>2001.5</v>
      </c>
      <c r="F498" s="132">
        <v>2001.5</v>
      </c>
      <c r="G498" s="132">
        <v>5690.75</v>
      </c>
      <c r="H498" s="132">
        <v>5889</v>
      </c>
      <c r="I498" s="132">
        <v>12693.25</v>
      </c>
      <c r="J498" s="132">
        <v>13323.25</v>
      </c>
      <c r="K498" s="132">
        <v>16127.5</v>
      </c>
      <c r="L498" s="132">
        <v>16477.5</v>
      </c>
      <c r="M498" s="132">
        <v>23706.97</v>
      </c>
      <c r="N498" s="132">
        <v>24161.97</v>
      </c>
      <c r="O498" s="132">
        <v>24161.97</v>
      </c>
      <c r="P498" s="132">
        <v>27574.47</v>
      </c>
      <c r="Q498" s="127">
        <v>27574.47</v>
      </c>
    </row>
    <row r="499" spans="1:17" ht="13.5" thickBot="1" x14ac:dyDescent="0.25">
      <c r="A499" s="33">
        <v>502114</v>
      </c>
      <c r="B499" s="137" t="s">
        <v>2026</v>
      </c>
      <c r="C499" s="147" t="s">
        <v>2027</v>
      </c>
      <c r="D499" s="134" t="s">
        <v>1298</v>
      </c>
      <c r="E499" s="143">
        <v>1575</v>
      </c>
      <c r="F499" s="130">
        <v>16155</v>
      </c>
      <c r="G499" s="130">
        <v>16155</v>
      </c>
      <c r="H499" s="130">
        <v>31392.25</v>
      </c>
      <c r="I499" s="130">
        <v>28643.75</v>
      </c>
      <c r="J499" s="130">
        <v>34450</v>
      </c>
      <c r="K499" s="130">
        <v>34981.25</v>
      </c>
      <c r="L499" s="130">
        <v>35442.5</v>
      </c>
      <c r="M499" s="130">
        <v>45645</v>
      </c>
      <c r="N499" s="130">
        <v>49922.5</v>
      </c>
      <c r="O499" s="130">
        <v>49922.5</v>
      </c>
      <c r="P499" s="130">
        <v>49922.5</v>
      </c>
      <c r="Q499" s="127">
        <v>49922.5</v>
      </c>
    </row>
    <row r="500" spans="1:17" ht="13.5" thickBot="1" x14ac:dyDescent="0.25">
      <c r="A500" s="33">
        <v>502115</v>
      </c>
      <c r="B500" s="137" t="s">
        <v>1740</v>
      </c>
      <c r="C500" s="147" t="s">
        <v>1741</v>
      </c>
      <c r="D500" s="134" t="s">
        <v>1298</v>
      </c>
      <c r="E500" s="144">
        <v>62614.05</v>
      </c>
      <c r="F500" s="132">
        <v>111224.85</v>
      </c>
      <c r="G500" s="132">
        <v>167744.56</v>
      </c>
      <c r="H500" s="132">
        <v>210330.19</v>
      </c>
      <c r="I500" s="132">
        <v>290349.40999999997</v>
      </c>
      <c r="J500" s="132">
        <v>352892.41</v>
      </c>
      <c r="K500" s="132">
        <v>399128.76</v>
      </c>
      <c r="L500" s="132">
        <v>449424.41</v>
      </c>
      <c r="M500" s="132">
        <v>503759.12</v>
      </c>
      <c r="N500" s="132">
        <v>568677.9</v>
      </c>
      <c r="O500" s="132">
        <v>594470.9</v>
      </c>
      <c r="P500" s="132">
        <v>633606.65</v>
      </c>
      <c r="Q500" s="127">
        <v>633606.65</v>
      </c>
    </row>
    <row r="501" spans="1:17" ht="13.5" thickBot="1" x14ac:dyDescent="0.25">
      <c r="A501" s="33">
        <v>502116</v>
      </c>
      <c r="B501" s="137" t="s">
        <v>1742</v>
      </c>
      <c r="C501" s="147" t="s">
        <v>1743</v>
      </c>
      <c r="D501" s="134" t="s">
        <v>1298</v>
      </c>
      <c r="E501" s="143">
        <v>108445.11</v>
      </c>
      <c r="F501" s="130">
        <v>165078.23000000001</v>
      </c>
      <c r="G501" s="130">
        <v>256945.27</v>
      </c>
      <c r="H501" s="130">
        <v>408115.43</v>
      </c>
      <c r="I501" s="130">
        <v>509878.26</v>
      </c>
      <c r="J501" s="130">
        <v>615328.31999999995</v>
      </c>
      <c r="K501" s="130">
        <v>675049.32</v>
      </c>
      <c r="L501" s="130">
        <v>743265.07</v>
      </c>
      <c r="M501" s="130">
        <v>786813.51</v>
      </c>
      <c r="N501" s="130">
        <v>828403.19</v>
      </c>
      <c r="O501" s="130">
        <v>901928.34</v>
      </c>
      <c r="P501" s="130">
        <v>936475.67</v>
      </c>
      <c r="Q501" s="127">
        <v>936475.67</v>
      </c>
    </row>
    <row r="502" spans="1:17" ht="13.5" thickBot="1" x14ac:dyDescent="0.25">
      <c r="A502" s="33">
        <v>502118</v>
      </c>
      <c r="B502" s="137" t="s">
        <v>2028</v>
      </c>
      <c r="C502" s="147" t="s">
        <v>2029</v>
      </c>
      <c r="D502" s="134" t="s">
        <v>1298</v>
      </c>
      <c r="E502" s="144">
        <v>67250.5</v>
      </c>
      <c r="F502" s="132">
        <v>143211.28</v>
      </c>
      <c r="G502" s="132">
        <v>203111.8</v>
      </c>
      <c r="H502" s="132">
        <v>222232.5</v>
      </c>
      <c r="I502" s="132">
        <v>231221.5</v>
      </c>
      <c r="J502" s="132">
        <v>251207.05</v>
      </c>
      <c r="K502" s="132">
        <v>245930.85</v>
      </c>
      <c r="L502" s="132">
        <v>253573.6</v>
      </c>
      <c r="M502" s="132">
        <v>252863.06</v>
      </c>
      <c r="N502" s="132">
        <v>258372.68</v>
      </c>
      <c r="O502" s="132">
        <v>258372.68</v>
      </c>
      <c r="P502" s="132">
        <v>262372.68</v>
      </c>
      <c r="Q502" s="127">
        <v>262372.68</v>
      </c>
    </row>
    <row r="503" spans="1:17" ht="13.5" thickBot="1" x14ac:dyDescent="0.25">
      <c r="A503" s="33">
        <v>502121</v>
      </c>
      <c r="B503" s="137" t="s">
        <v>2166</v>
      </c>
      <c r="C503" s="147" t="s">
        <v>2167</v>
      </c>
      <c r="D503" s="134" t="s">
        <v>1298</v>
      </c>
      <c r="E503" s="143">
        <v>0</v>
      </c>
      <c r="F503" s="130">
        <v>0</v>
      </c>
      <c r="G503" s="130">
        <v>0</v>
      </c>
      <c r="H503" s="130">
        <v>0</v>
      </c>
      <c r="I503" s="130">
        <v>0</v>
      </c>
      <c r="J503" s="130">
        <v>0</v>
      </c>
      <c r="K503" s="130">
        <v>0</v>
      </c>
      <c r="L503" s="130">
        <v>1085.1199999999999</v>
      </c>
      <c r="M503" s="130">
        <v>1085.1199999999999</v>
      </c>
      <c r="N503" s="130">
        <v>1085.1199999999999</v>
      </c>
      <c r="O503" s="130">
        <v>1085.1199999999999</v>
      </c>
      <c r="P503" s="130">
        <v>1085.1199999999999</v>
      </c>
      <c r="Q503" s="127">
        <v>1085.1199999999999</v>
      </c>
    </row>
    <row r="504" spans="1:17" ht="13.5" thickBot="1" x14ac:dyDescent="0.25">
      <c r="A504" s="33">
        <v>502125</v>
      </c>
      <c r="B504" s="137" t="s">
        <v>1744</v>
      </c>
      <c r="C504" s="147" t="s">
        <v>1745</v>
      </c>
      <c r="D504" s="134" t="s">
        <v>1298</v>
      </c>
      <c r="E504" s="144">
        <v>360533.26</v>
      </c>
      <c r="F504" s="132">
        <v>395807.05</v>
      </c>
      <c r="G504" s="132">
        <v>961451.28</v>
      </c>
      <c r="H504" s="132">
        <v>1135545.82</v>
      </c>
      <c r="I504" s="132">
        <v>2662985.2400000002</v>
      </c>
      <c r="J504" s="132">
        <v>3202944.84</v>
      </c>
      <c r="K504" s="132">
        <v>3678107.79</v>
      </c>
      <c r="L504" s="132">
        <v>4319067.2</v>
      </c>
      <c r="M504" s="132">
        <v>4675506.42</v>
      </c>
      <c r="N504" s="132">
        <v>5181509.3899999997</v>
      </c>
      <c r="O504" s="132">
        <v>5603771.2300000004</v>
      </c>
      <c r="P504" s="132">
        <v>5979284.4800000004</v>
      </c>
      <c r="Q504" s="127">
        <v>5979284.4800000004</v>
      </c>
    </row>
    <row r="505" spans="1:17" ht="13.5" thickBot="1" x14ac:dyDescent="0.25">
      <c r="A505" s="33">
        <v>502126</v>
      </c>
      <c r="B505" s="137" t="s">
        <v>1746</v>
      </c>
      <c r="C505" s="147" t="s">
        <v>1747</v>
      </c>
      <c r="D505" s="134" t="s">
        <v>1298</v>
      </c>
      <c r="E505" s="143">
        <v>-2575</v>
      </c>
      <c r="F505" s="130">
        <v>-2575</v>
      </c>
      <c r="G505" s="130">
        <v>0</v>
      </c>
      <c r="H505" s="130">
        <v>2575</v>
      </c>
      <c r="I505" s="130">
        <v>0</v>
      </c>
      <c r="J505" s="130">
        <v>4312.5</v>
      </c>
      <c r="K505" s="130">
        <v>5260.8</v>
      </c>
      <c r="L505" s="130">
        <v>-2575</v>
      </c>
      <c r="M505" s="130">
        <v>-2575</v>
      </c>
      <c r="N505" s="130">
        <v>-2575</v>
      </c>
      <c r="O505" s="130">
        <v>-2575</v>
      </c>
      <c r="P505" s="130">
        <v>-2575</v>
      </c>
      <c r="Q505" s="127">
        <v>-2575</v>
      </c>
    </row>
    <row r="506" spans="1:17" ht="13.5" thickBot="1" x14ac:dyDescent="0.25">
      <c r="A506" s="33">
        <v>502127</v>
      </c>
      <c r="B506" s="137" t="s">
        <v>1748</v>
      </c>
      <c r="C506" s="147" t="s">
        <v>1749</v>
      </c>
      <c r="D506" s="134" t="s">
        <v>1298</v>
      </c>
      <c r="E506" s="144">
        <v>0</v>
      </c>
      <c r="F506" s="132">
        <v>0</v>
      </c>
      <c r="G506" s="132">
        <v>0</v>
      </c>
      <c r="H506" s="132">
        <v>0</v>
      </c>
      <c r="I506" s="132">
        <v>0</v>
      </c>
      <c r="J506" s="132">
        <v>0</v>
      </c>
      <c r="K506" s="132">
        <v>35.5</v>
      </c>
      <c r="L506" s="132">
        <v>35.5</v>
      </c>
      <c r="M506" s="132">
        <v>1318.2</v>
      </c>
      <c r="N506" s="132">
        <v>1318.2</v>
      </c>
      <c r="O506" s="132">
        <v>1318.2</v>
      </c>
      <c r="P506" s="132">
        <v>1318.2</v>
      </c>
      <c r="Q506" s="127">
        <v>1318.2</v>
      </c>
    </row>
    <row r="507" spans="1:17" ht="13.5" thickBot="1" x14ac:dyDescent="0.25">
      <c r="A507" s="33">
        <v>502129</v>
      </c>
      <c r="B507" s="137" t="s">
        <v>1750</v>
      </c>
      <c r="C507" s="147" t="s">
        <v>1751</v>
      </c>
      <c r="D507" s="134" t="s">
        <v>1298</v>
      </c>
      <c r="E507" s="143">
        <v>106807.43</v>
      </c>
      <c r="F507" s="130">
        <v>194672.81</v>
      </c>
      <c r="G507" s="130">
        <v>342918.46</v>
      </c>
      <c r="H507" s="130">
        <v>428296.14</v>
      </c>
      <c r="I507" s="130">
        <v>489801.35</v>
      </c>
      <c r="J507" s="130">
        <v>546455.69999999995</v>
      </c>
      <c r="K507" s="130">
        <v>646758.85</v>
      </c>
      <c r="L507" s="130">
        <v>744623.25</v>
      </c>
      <c r="M507" s="130">
        <v>815826.62</v>
      </c>
      <c r="N507" s="130">
        <v>965800.78</v>
      </c>
      <c r="O507" s="130">
        <v>1039368.33</v>
      </c>
      <c r="P507" s="130">
        <v>1100666.02</v>
      </c>
      <c r="Q507" s="127">
        <v>1100666.02</v>
      </c>
    </row>
    <row r="508" spans="1:17" ht="13.5" thickBot="1" x14ac:dyDescent="0.25">
      <c r="A508" s="33">
        <v>502134</v>
      </c>
      <c r="B508" s="137" t="s">
        <v>1752</v>
      </c>
      <c r="C508" s="147" t="s">
        <v>1753</v>
      </c>
      <c r="D508" s="134" t="s">
        <v>1298</v>
      </c>
      <c r="E508" s="144">
        <v>541</v>
      </c>
      <c r="F508" s="132">
        <v>-4827.1499999999996</v>
      </c>
      <c r="G508" s="132">
        <v>-4827.1499999999996</v>
      </c>
      <c r="H508" s="132">
        <v>-4827.1499999999996</v>
      </c>
      <c r="I508" s="132">
        <v>-2150.39</v>
      </c>
      <c r="J508" s="132">
        <v>13251.34</v>
      </c>
      <c r="K508" s="132">
        <v>51686.76</v>
      </c>
      <c r="L508" s="132">
        <v>56230.22</v>
      </c>
      <c r="M508" s="132">
        <v>46667.22</v>
      </c>
      <c r="N508" s="132">
        <v>46667.22</v>
      </c>
      <c r="O508" s="132">
        <v>46667.22</v>
      </c>
      <c r="P508" s="132">
        <v>46667.22</v>
      </c>
      <c r="Q508" s="127">
        <v>46667.22</v>
      </c>
    </row>
    <row r="509" spans="1:17" ht="13.5" thickBot="1" x14ac:dyDescent="0.25">
      <c r="A509" s="33">
        <v>502140</v>
      </c>
      <c r="B509" s="137" t="s">
        <v>1754</v>
      </c>
      <c r="C509" s="147" t="s">
        <v>1755</v>
      </c>
      <c r="D509" s="134" t="s">
        <v>1298</v>
      </c>
      <c r="E509" s="143">
        <v>0</v>
      </c>
      <c r="F509" s="130">
        <v>0</v>
      </c>
      <c r="G509" s="130">
        <v>259.75</v>
      </c>
      <c r="H509" s="130">
        <v>259.75</v>
      </c>
      <c r="I509" s="130">
        <v>516.25</v>
      </c>
      <c r="J509" s="130">
        <v>516.25</v>
      </c>
      <c r="K509" s="130">
        <v>691.75</v>
      </c>
      <c r="L509" s="130">
        <v>938.65</v>
      </c>
      <c r="M509" s="130">
        <v>938.65</v>
      </c>
      <c r="N509" s="130">
        <v>1089.25</v>
      </c>
      <c r="O509" s="130">
        <v>1089.25</v>
      </c>
      <c r="P509" s="130">
        <v>1790.25</v>
      </c>
      <c r="Q509" s="127">
        <v>1790.25</v>
      </c>
    </row>
    <row r="510" spans="1:17" ht="13.5" thickBot="1" x14ac:dyDescent="0.25">
      <c r="A510" s="33">
        <v>502150</v>
      </c>
      <c r="B510" s="137" t="s">
        <v>2168</v>
      </c>
      <c r="C510" s="147" t="s">
        <v>2169</v>
      </c>
      <c r="D510" s="134" t="s">
        <v>1298</v>
      </c>
      <c r="E510" s="144">
        <v>0</v>
      </c>
      <c r="F510" s="132">
        <v>0</v>
      </c>
      <c r="G510" s="132">
        <v>0</v>
      </c>
      <c r="H510" s="132">
        <v>0</v>
      </c>
      <c r="I510" s="132">
        <v>0</v>
      </c>
      <c r="J510" s="132">
        <v>9700</v>
      </c>
      <c r="K510" s="132">
        <v>0</v>
      </c>
      <c r="L510" s="132">
        <v>0</v>
      </c>
      <c r="M510" s="132">
        <v>0</v>
      </c>
      <c r="N510" s="132">
        <v>0</v>
      </c>
      <c r="O510" s="132">
        <v>0</v>
      </c>
      <c r="P510" s="132">
        <v>0</v>
      </c>
      <c r="Q510" s="127">
        <v>0</v>
      </c>
    </row>
    <row r="511" spans="1:17" ht="13.5" thickBot="1" x14ac:dyDescent="0.25">
      <c r="A511" s="33">
        <v>502160</v>
      </c>
      <c r="B511" s="137" t="s">
        <v>1756</v>
      </c>
      <c r="C511" s="147" t="s">
        <v>1757</v>
      </c>
      <c r="D511" s="134" t="s">
        <v>1298</v>
      </c>
      <c r="E511" s="143">
        <v>104925.53</v>
      </c>
      <c r="F511" s="130">
        <v>63447.94</v>
      </c>
      <c r="G511" s="130">
        <v>165466.18</v>
      </c>
      <c r="H511" s="130">
        <v>270991.74</v>
      </c>
      <c r="I511" s="130">
        <v>334009.96000000002</v>
      </c>
      <c r="J511" s="130">
        <v>447657.36</v>
      </c>
      <c r="K511" s="130">
        <v>617178.56000000006</v>
      </c>
      <c r="L511" s="130">
        <v>812583.66</v>
      </c>
      <c r="M511" s="130">
        <v>1017346.09</v>
      </c>
      <c r="N511" s="130">
        <v>1016156.41</v>
      </c>
      <c r="O511" s="130">
        <v>1097782.6599999999</v>
      </c>
      <c r="P511" s="130">
        <v>1163182.5900000001</v>
      </c>
      <c r="Q511" s="127">
        <v>1163182.5900000001</v>
      </c>
    </row>
    <row r="512" spans="1:17" ht="13.5" thickBot="1" x14ac:dyDescent="0.25">
      <c r="A512" s="33">
        <v>502165</v>
      </c>
      <c r="B512" s="137" t="s">
        <v>1758</v>
      </c>
      <c r="C512" s="147" t="s">
        <v>1759</v>
      </c>
      <c r="D512" s="134" t="s">
        <v>1298</v>
      </c>
      <c r="E512" s="144">
        <v>134683.66</v>
      </c>
      <c r="F512" s="132">
        <v>236321.41</v>
      </c>
      <c r="G512" s="132">
        <v>322391.06</v>
      </c>
      <c r="H512" s="132">
        <v>406896.11</v>
      </c>
      <c r="I512" s="132">
        <v>414597.21</v>
      </c>
      <c r="J512" s="132">
        <v>438909.97</v>
      </c>
      <c r="K512" s="132">
        <v>446161.01</v>
      </c>
      <c r="L512" s="132">
        <v>464607.11</v>
      </c>
      <c r="M512" s="132">
        <v>485750.36</v>
      </c>
      <c r="N512" s="132">
        <v>639344.24</v>
      </c>
      <c r="O512" s="132">
        <v>794852.03</v>
      </c>
      <c r="P512" s="132">
        <v>897863.48</v>
      </c>
      <c r="Q512" s="127">
        <v>897863.48</v>
      </c>
    </row>
    <row r="513" spans="1:17" ht="13.5" thickBot="1" x14ac:dyDescent="0.25">
      <c r="A513" s="33">
        <v>502170</v>
      </c>
      <c r="B513" s="137" t="s">
        <v>1760</v>
      </c>
      <c r="C513" s="147" t="s">
        <v>1761</v>
      </c>
      <c r="D513" s="134" t="s">
        <v>1298</v>
      </c>
      <c r="E513" s="143">
        <v>253823.75</v>
      </c>
      <c r="F513" s="130">
        <v>490117.09</v>
      </c>
      <c r="G513" s="130">
        <v>858288.15</v>
      </c>
      <c r="H513" s="130">
        <v>1424734.74</v>
      </c>
      <c r="I513" s="130">
        <v>1908618.07</v>
      </c>
      <c r="J513" s="130">
        <v>2462858.16</v>
      </c>
      <c r="K513" s="130">
        <v>2959392.48</v>
      </c>
      <c r="L513" s="130">
        <v>3398049.92</v>
      </c>
      <c r="M513" s="130">
        <v>3580327.1</v>
      </c>
      <c r="N513" s="130">
        <v>3923557.35</v>
      </c>
      <c r="O513" s="130">
        <v>4469908.8</v>
      </c>
      <c r="P513" s="130">
        <v>4947491.67</v>
      </c>
      <c r="Q513" s="127">
        <v>4947491.67</v>
      </c>
    </row>
    <row r="514" spans="1:17" ht="13.5" thickBot="1" x14ac:dyDescent="0.25">
      <c r="A514" s="33">
        <v>502171</v>
      </c>
      <c r="B514" s="137" t="s">
        <v>1762</v>
      </c>
      <c r="C514" s="147" t="s">
        <v>1763</v>
      </c>
      <c r="D514" s="134" t="s">
        <v>1298</v>
      </c>
      <c r="E514" s="144">
        <v>11995</v>
      </c>
      <c r="F514" s="132">
        <v>14850</v>
      </c>
      <c r="G514" s="132">
        <v>24479.25</v>
      </c>
      <c r="H514" s="132">
        <v>44814.25</v>
      </c>
      <c r="I514" s="132">
        <v>58919.25</v>
      </c>
      <c r="J514" s="132">
        <v>61339.25</v>
      </c>
      <c r="K514" s="132">
        <v>74249.25</v>
      </c>
      <c r="L514" s="132">
        <v>85249.25</v>
      </c>
      <c r="M514" s="132">
        <v>85249.25</v>
      </c>
      <c r="N514" s="132">
        <v>84734.25</v>
      </c>
      <c r="O514" s="132">
        <v>102214.25</v>
      </c>
      <c r="P514" s="132">
        <v>121554.25</v>
      </c>
      <c r="Q514" s="127">
        <v>121554.25</v>
      </c>
    </row>
    <row r="515" spans="1:17" ht="13.5" thickBot="1" x14ac:dyDescent="0.25">
      <c r="A515" s="33">
        <v>502180</v>
      </c>
      <c r="B515" s="137" t="s">
        <v>1764</v>
      </c>
      <c r="C515" s="147" t="s">
        <v>1765</v>
      </c>
      <c r="D515" s="134" t="s">
        <v>1298</v>
      </c>
      <c r="E515" s="143">
        <v>222379.88</v>
      </c>
      <c r="F515" s="130">
        <v>540366.34</v>
      </c>
      <c r="G515" s="130">
        <v>865763.95</v>
      </c>
      <c r="H515" s="130">
        <v>958147.26</v>
      </c>
      <c r="I515" s="130">
        <v>1355461.56</v>
      </c>
      <c r="J515" s="130">
        <v>1586919.2</v>
      </c>
      <c r="K515" s="130">
        <v>1871789.45</v>
      </c>
      <c r="L515" s="130">
        <v>2118002.37</v>
      </c>
      <c r="M515" s="130">
        <v>2436964.1</v>
      </c>
      <c r="N515" s="130">
        <v>2897537.48</v>
      </c>
      <c r="O515" s="130">
        <v>3317157.25</v>
      </c>
      <c r="P515" s="130">
        <v>3789824.41</v>
      </c>
      <c r="Q515" s="127">
        <v>3789824.41</v>
      </c>
    </row>
    <row r="516" spans="1:17" ht="13.5" thickBot="1" x14ac:dyDescent="0.25">
      <c r="A516" s="33">
        <v>502185</v>
      </c>
      <c r="B516" s="137" t="s">
        <v>2030</v>
      </c>
      <c r="C516" s="147" t="s">
        <v>2031</v>
      </c>
      <c r="D516" s="134" t="s">
        <v>1298</v>
      </c>
      <c r="E516" s="144">
        <v>0</v>
      </c>
      <c r="F516" s="132">
        <v>0</v>
      </c>
      <c r="G516" s="132">
        <v>3008.18</v>
      </c>
      <c r="H516" s="132">
        <v>3008.18</v>
      </c>
      <c r="I516" s="132">
        <v>3008.18</v>
      </c>
      <c r="J516" s="132">
        <v>3008.18</v>
      </c>
      <c r="K516" s="132">
        <v>3008.18</v>
      </c>
      <c r="L516" s="132">
        <v>3008.18</v>
      </c>
      <c r="M516" s="132">
        <v>3008.18</v>
      </c>
      <c r="N516" s="132">
        <v>3008.18</v>
      </c>
      <c r="O516" s="132">
        <v>3008.18</v>
      </c>
      <c r="P516" s="132">
        <v>3008.18</v>
      </c>
      <c r="Q516" s="127">
        <v>3008.18</v>
      </c>
    </row>
    <row r="517" spans="1:17" ht="13.5" thickBot="1" x14ac:dyDescent="0.25">
      <c r="A517" s="33">
        <v>502195</v>
      </c>
      <c r="B517" s="137" t="s">
        <v>1766</v>
      </c>
      <c r="C517" s="147" t="s">
        <v>1767</v>
      </c>
      <c r="D517" s="134" t="s">
        <v>1298</v>
      </c>
      <c r="E517" s="143">
        <v>54135.26</v>
      </c>
      <c r="F517" s="130">
        <v>130670.84</v>
      </c>
      <c r="G517" s="130">
        <v>278841.95</v>
      </c>
      <c r="H517" s="130">
        <v>352797.57</v>
      </c>
      <c r="I517" s="130">
        <v>433332.16</v>
      </c>
      <c r="J517" s="130">
        <v>504965.85</v>
      </c>
      <c r="K517" s="130">
        <v>582091.12</v>
      </c>
      <c r="L517" s="130">
        <v>643151.41</v>
      </c>
      <c r="M517" s="130">
        <v>698976.48</v>
      </c>
      <c r="N517" s="130">
        <v>762617.45</v>
      </c>
      <c r="O517" s="130">
        <v>814620.58</v>
      </c>
      <c r="P517" s="130">
        <v>876115.97</v>
      </c>
      <c r="Q517" s="127">
        <v>876115.97</v>
      </c>
    </row>
    <row r="518" spans="1:17" ht="13.5" thickBot="1" x14ac:dyDescent="0.25">
      <c r="A518" s="33">
        <v>502199</v>
      </c>
      <c r="B518" s="137" t="s">
        <v>1768</v>
      </c>
      <c r="C518" s="147" t="s">
        <v>1769</v>
      </c>
      <c r="D518" s="134" t="s">
        <v>1298</v>
      </c>
      <c r="E518" s="144">
        <v>600</v>
      </c>
      <c r="F518" s="132">
        <v>600</v>
      </c>
      <c r="G518" s="132">
        <v>600</v>
      </c>
      <c r="H518" s="132">
        <v>600</v>
      </c>
      <c r="I518" s="132">
        <v>600</v>
      </c>
      <c r="J518" s="132">
        <v>600</v>
      </c>
      <c r="K518" s="132">
        <v>600</v>
      </c>
      <c r="L518" s="132">
        <v>600</v>
      </c>
      <c r="M518" s="132">
        <v>600</v>
      </c>
      <c r="N518" s="132">
        <v>600</v>
      </c>
      <c r="O518" s="132">
        <v>600</v>
      </c>
      <c r="P518" s="132">
        <v>600</v>
      </c>
      <c r="Q518" s="127">
        <v>600</v>
      </c>
    </row>
    <row r="519" spans="1:17" ht="13.5" thickBot="1" x14ac:dyDescent="0.25">
      <c r="A519" s="33">
        <v>502200</v>
      </c>
      <c r="B519" s="137" t="s">
        <v>1770</v>
      </c>
      <c r="C519" s="147" t="s">
        <v>1771</v>
      </c>
      <c r="D519" s="134" t="s">
        <v>1298</v>
      </c>
      <c r="E519" s="143">
        <v>1749705.73</v>
      </c>
      <c r="F519" s="130">
        <v>3808891.83</v>
      </c>
      <c r="G519" s="130">
        <v>6171882.6500000004</v>
      </c>
      <c r="H519" s="130">
        <v>7949522.6500000004</v>
      </c>
      <c r="I519" s="130">
        <v>9684230.1300000008</v>
      </c>
      <c r="J519" s="130">
        <v>11238236.82</v>
      </c>
      <c r="K519" s="130">
        <v>13012383.949999999</v>
      </c>
      <c r="L519" s="130">
        <v>14763069.869999999</v>
      </c>
      <c r="M519" s="130">
        <v>17704351.289999999</v>
      </c>
      <c r="N519" s="130">
        <v>19574401.039999999</v>
      </c>
      <c r="O519" s="130">
        <v>21495137.030000001</v>
      </c>
      <c r="P519" s="130">
        <v>23370387.23</v>
      </c>
      <c r="Q519" s="127">
        <v>23370387.23</v>
      </c>
    </row>
    <row r="520" spans="1:17" ht="13.5" thickBot="1" x14ac:dyDescent="0.25">
      <c r="A520" s="33">
        <v>502220</v>
      </c>
      <c r="B520" s="137" t="s">
        <v>1772</v>
      </c>
      <c r="C520" s="147" t="s">
        <v>1773</v>
      </c>
      <c r="D520" s="134" t="s">
        <v>1298</v>
      </c>
      <c r="E520" s="144">
        <v>169883.84</v>
      </c>
      <c r="F520" s="132">
        <v>516521.01</v>
      </c>
      <c r="G520" s="132">
        <v>732581.13</v>
      </c>
      <c r="H520" s="132">
        <v>908294.1</v>
      </c>
      <c r="I520" s="132">
        <v>1083778.7</v>
      </c>
      <c r="J520" s="132">
        <v>1259380.99</v>
      </c>
      <c r="K520" s="132">
        <v>1467894.75</v>
      </c>
      <c r="L520" s="132">
        <v>1645184.39</v>
      </c>
      <c r="M520" s="132">
        <v>1823081.63</v>
      </c>
      <c r="N520" s="132">
        <v>2004160.91</v>
      </c>
      <c r="O520" s="132">
        <v>2185691.98</v>
      </c>
      <c r="P520" s="132">
        <v>2414520.56</v>
      </c>
      <c r="Q520" s="127">
        <v>2414520.56</v>
      </c>
    </row>
    <row r="521" spans="1:17" ht="13.5" thickBot="1" x14ac:dyDescent="0.25">
      <c r="A521" s="33">
        <v>502300</v>
      </c>
      <c r="B521" s="137" t="s">
        <v>1774</v>
      </c>
      <c r="C521" s="147" t="s">
        <v>1775</v>
      </c>
      <c r="D521" s="134" t="s">
        <v>1298</v>
      </c>
      <c r="E521" s="143">
        <v>402116.85</v>
      </c>
      <c r="F521" s="130">
        <v>852776.97</v>
      </c>
      <c r="G521" s="130">
        <v>1338468.43</v>
      </c>
      <c r="H521" s="130">
        <v>1784018.16</v>
      </c>
      <c r="I521" s="130">
        <v>2345558.85</v>
      </c>
      <c r="J521" s="130">
        <v>2810576.65</v>
      </c>
      <c r="K521" s="130">
        <v>3294078.53</v>
      </c>
      <c r="L521" s="130">
        <v>3795874.78</v>
      </c>
      <c r="M521" s="130">
        <v>4298314.13</v>
      </c>
      <c r="N521" s="130">
        <v>4792981.13</v>
      </c>
      <c r="O521" s="130">
        <v>5264732.17</v>
      </c>
      <c r="P521" s="130">
        <v>5737525.6299999999</v>
      </c>
      <c r="Q521" s="127">
        <v>5737525.6299999999</v>
      </c>
    </row>
    <row r="522" spans="1:17" ht="13.5" thickBot="1" x14ac:dyDescent="0.25">
      <c r="A522" s="33">
        <v>502302</v>
      </c>
      <c r="B522" s="137" t="s">
        <v>1776</v>
      </c>
      <c r="C522" s="147" t="s">
        <v>1777</v>
      </c>
      <c r="D522" s="134" t="s">
        <v>1298</v>
      </c>
      <c r="E522" s="144">
        <v>156961.57</v>
      </c>
      <c r="F522" s="132">
        <v>314472.86</v>
      </c>
      <c r="G522" s="132">
        <v>367491.25</v>
      </c>
      <c r="H522" s="132">
        <v>479884.62</v>
      </c>
      <c r="I522" s="132">
        <v>581766.73</v>
      </c>
      <c r="J522" s="132">
        <v>645086.05000000005</v>
      </c>
      <c r="K522" s="132">
        <v>731865.48</v>
      </c>
      <c r="L522" s="132">
        <v>831044.03</v>
      </c>
      <c r="M522" s="132">
        <v>943930.12</v>
      </c>
      <c r="N522" s="132">
        <v>1000531.65</v>
      </c>
      <c r="O522" s="132">
        <v>1136801.03</v>
      </c>
      <c r="P522" s="132">
        <v>1234070.3700000001</v>
      </c>
      <c r="Q522" s="127">
        <v>1234070.3700000001</v>
      </c>
    </row>
    <row r="523" spans="1:17" ht="13.5" thickBot="1" x14ac:dyDescent="0.25">
      <c r="A523" s="33">
        <v>502330</v>
      </c>
      <c r="B523" s="137" t="s">
        <v>1778</v>
      </c>
      <c r="C523" s="147" t="s">
        <v>1779</v>
      </c>
      <c r="D523" s="134" t="s">
        <v>1298</v>
      </c>
      <c r="E523" s="143">
        <v>0</v>
      </c>
      <c r="F523" s="130">
        <v>0</v>
      </c>
      <c r="G523" s="130">
        <v>0</v>
      </c>
      <c r="H523" s="130">
        <v>0</v>
      </c>
      <c r="I523" s="130">
        <v>0</v>
      </c>
      <c r="J523" s="130">
        <v>0</v>
      </c>
      <c r="K523" s="130">
        <v>0</v>
      </c>
      <c r="L523" s="130">
        <v>0</v>
      </c>
      <c r="M523" s="130">
        <v>0</v>
      </c>
      <c r="N523" s="130">
        <v>0</v>
      </c>
      <c r="O523" s="130">
        <v>0</v>
      </c>
      <c r="P523" s="130">
        <v>6833.26</v>
      </c>
      <c r="Q523" s="127">
        <v>6833.26</v>
      </c>
    </row>
    <row r="524" spans="1:17" ht="13.5" thickBot="1" x14ac:dyDescent="0.25">
      <c r="A524" s="33">
        <v>502357</v>
      </c>
      <c r="B524" s="137" t="s">
        <v>1780</v>
      </c>
      <c r="C524" s="147" t="s">
        <v>1781</v>
      </c>
      <c r="D524" s="134" t="s">
        <v>1298</v>
      </c>
      <c r="E524" s="144">
        <v>895.67</v>
      </c>
      <c r="F524" s="132">
        <v>2486.61</v>
      </c>
      <c r="G524" s="132">
        <v>4015.46</v>
      </c>
      <c r="H524" s="132">
        <v>13147.86</v>
      </c>
      <c r="I524" s="132">
        <v>24868.9</v>
      </c>
      <c r="J524" s="132">
        <v>39777.120000000003</v>
      </c>
      <c r="K524" s="132">
        <v>43530.239999999998</v>
      </c>
      <c r="L524" s="132">
        <v>51056.14</v>
      </c>
      <c r="M524" s="132">
        <v>57710.74</v>
      </c>
      <c r="N524" s="132">
        <v>64071.79</v>
      </c>
      <c r="O524" s="132">
        <v>70576.89</v>
      </c>
      <c r="P524" s="132">
        <v>75601.8</v>
      </c>
      <c r="Q524" s="127">
        <v>75601.8</v>
      </c>
    </row>
    <row r="525" spans="1:17" ht="13.5" thickBot="1" x14ac:dyDescent="0.25">
      <c r="A525" s="33">
        <v>502390</v>
      </c>
      <c r="B525" s="137" t="s">
        <v>1782</v>
      </c>
      <c r="C525" s="147" t="s">
        <v>1783</v>
      </c>
      <c r="D525" s="134" t="s">
        <v>1298</v>
      </c>
      <c r="E525" s="143">
        <v>75386.97</v>
      </c>
      <c r="F525" s="130">
        <v>101803.62</v>
      </c>
      <c r="G525" s="130">
        <v>172829.6</v>
      </c>
      <c r="H525" s="130">
        <v>203794.99</v>
      </c>
      <c r="I525" s="130">
        <v>229126.96</v>
      </c>
      <c r="J525" s="130">
        <v>254664.53</v>
      </c>
      <c r="K525" s="130">
        <v>279996.5</v>
      </c>
      <c r="L525" s="130">
        <v>312402.12</v>
      </c>
      <c r="M525" s="130">
        <v>337734.09</v>
      </c>
      <c r="N525" s="130">
        <v>455464.57</v>
      </c>
      <c r="O525" s="130">
        <v>504703.12</v>
      </c>
      <c r="P525" s="130">
        <v>566769.78</v>
      </c>
      <c r="Q525" s="127">
        <v>566769.78</v>
      </c>
    </row>
    <row r="526" spans="1:17" ht="13.5" thickBot="1" x14ac:dyDescent="0.25">
      <c r="A526" s="33">
        <v>502400</v>
      </c>
      <c r="B526" s="137" t="s">
        <v>1784</v>
      </c>
      <c r="C526" s="147" t="s">
        <v>1785</v>
      </c>
      <c r="D526" s="134" t="s">
        <v>1298</v>
      </c>
      <c r="E526" s="144">
        <v>296793.75</v>
      </c>
      <c r="F526" s="132">
        <v>314527.24</v>
      </c>
      <c r="G526" s="132">
        <v>705558.44</v>
      </c>
      <c r="H526" s="132">
        <v>1368274.93</v>
      </c>
      <c r="I526" s="132">
        <v>1662807.16</v>
      </c>
      <c r="J526" s="132">
        <v>2408977.9700000002</v>
      </c>
      <c r="K526" s="132">
        <v>3526488.3</v>
      </c>
      <c r="L526" s="132">
        <v>-9275682.2699999996</v>
      </c>
      <c r="M526" s="132">
        <v>-7312619.0800000001</v>
      </c>
      <c r="N526" s="132">
        <v>-5867324.9699999997</v>
      </c>
      <c r="O526" s="132">
        <v>-5798956.9500000002</v>
      </c>
      <c r="P526" s="132">
        <v>-5752273.7599999998</v>
      </c>
      <c r="Q526" s="127">
        <v>-5752273.7599999998</v>
      </c>
    </row>
    <row r="527" spans="1:17" ht="13.5" thickBot="1" x14ac:dyDescent="0.25">
      <c r="A527" s="33">
        <v>502401</v>
      </c>
      <c r="B527" s="137" t="s">
        <v>2170</v>
      </c>
      <c r="C527" s="147" t="s">
        <v>1786</v>
      </c>
      <c r="D527" s="134" t="s">
        <v>1298</v>
      </c>
      <c r="E527" s="143">
        <v>-32924.57</v>
      </c>
      <c r="F527" s="130">
        <v>-49894.65</v>
      </c>
      <c r="G527" s="130">
        <v>-105904.52</v>
      </c>
      <c r="H527" s="130">
        <v>-181717.69</v>
      </c>
      <c r="I527" s="130">
        <v>-214655.17</v>
      </c>
      <c r="J527" s="130">
        <v>-262361.74</v>
      </c>
      <c r="K527" s="130">
        <v>-1070659.47</v>
      </c>
      <c r="L527" s="130">
        <v>-1434009.72</v>
      </c>
      <c r="M527" s="130">
        <v>-1466171.62</v>
      </c>
      <c r="N527" s="130">
        <v>-1519314.75</v>
      </c>
      <c r="O527" s="130">
        <v>-1556165.63</v>
      </c>
      <c r="P527" s="130">
        <v>-1604416.23</v>
      </c>
      <c r="Q527" s="127">
        <v>-1604416.23</v>
      </c>
    </row>
    <row r="528" spans="1:17" ht="13.5" thickBot="1" x14ac:dyDescent="0.25">
      <c r="A528" s="33">
        <v>502466</v>
      </c>
      <c r="B528" s="137" t="s">
        <v>1787</v>
      </c>
      <c r="C528" s="147" t="s">
        <v>1788</v>
      </c>
      <c r="D528" s="134" t="s">
        <v>1298</v>
      </c>
      <c r="E528" s="144">
        <v>135.74</v>
      </c>
      <c r="F528" s="132">
        <v>149.74</v>
      </c>
      <c r="G528" s="132">
        <v>729.46</v>
      </c>
      <c r="H528" s="132">
        <v>2925.58</v>
      </c>
      <c r="I528" s="132">
        <v>6585.98</v>
      </c>
      <c r="J528" s="132">
        <v>9601.6</v>
      </c>
      <c r="K528" s="132">
        <v>9640.1299999999992</v>
      </c>
      <c r="L528" s="132">
        <v>10195.280000000001</v>
      </c>
      <c r="M528" s="132">
        <v>8173.84</v>
      </c>
      <c r="N528" s="132">
        <v>5360.72</v>
      </c>
      <c r="O528" s="132">
        <v>6416.73</v>
      </c>
      <c r="P528" s="132">
        <v>6569.19</v>
      </c>
      <c r="Q528" s="127">
        <v>6569.19</v>
      </c>
    </row>
    <row r="529" spans="1:17" ht="13.5" thickBot="1" x14ac:dyDescent="0.25">
      <c r="A529" s="33">
        <v>502500</v>
      </c>
      <c r="B529" s="137" t="s">
        <v>1789</v>
      </c>
      <c r="C529" s="147" t="s">
        <v>1790</v>
      </c>
      <c r="D529" s="134" t="s">
        <v>1298</v>
      </c>
      <c r="E529" s="143">
        <v>242332.87</v>
      </c>
      <c r="F529" s="130">
        <v>473450.64</v>
      </c>
      <c r="G529" s="130">
        <v>678345.79</v>
      </c>
      <c r="H529" s="130">
        <v>911175.39</v>
      </c>
      <c r="I529" s="130">
        <v>1119703.1200000001</v>
      </c>
      <c r="J529" s="130">
        <v>1302334.78</v>
      </c>
      <c r="K529" s="130">
        <v>1476865.59</v>
      </c>
      <c r="L529" s="130">
        <v>1661051.83</v>
      </c>
      <c r="M529" s="130">
        <v>1835594.78</v>
      </c>
      <c r="N529" s="130">
        <v>2030059.51</v>
      </c>
      <c r="O529" s="130">
        <v>2234899.89</v>
      </c>
      <c r="P529" s="130">
        <v>2461707.2400000002</v>
      </c>
      <c r="Q529" s="127">
        <v>2461707.2400000002</v>
      </c>
    </row>
    <row r="530" spans="1:17" ht="13.5" thickBot="1" x14ac:dyDescent="0.25">
      <c r="A530" s="33">
        <v>502600</v>
      </c>
      <c r="B530" s="137" t="s">
        <v>1791</v>
      </c>
      <c r="C530" s="147" t="s">
        <v>1792</v>
      </c>
      <c r="D530" s="134" t="s">
        <v>1298</v>
      </c>
      <c r="E530" s="144">
        <v>142044.88</v>
      </c>
      <c r="F530" s="132">
        <v>250456.4</v>
      </c>
      <c r="G530" s="132">
        <v>370027.4</v>
      </c>
      <c r="H530" s="132">
        <v>477069.78</v>
      </c>
      <c r="I530" s="132">
        <v>565319.53</v>
      </c>
      <c r="J530" s="132">
        <v>733705.84</v>
      </c>
      <c r="K530" s="132">
        <v>872606.09</v>
      </c>
      <c r="L530" s="132">
        <v>987769.21</v>
      </c>
      <c r="M530" s="132">
        <v>1093494.18</v>
      </c>
      <c r="N530" s="132">
        <v>1205562.9099999999</v>
      </c>
      <c r="O530" s="132">
        <v>1341842.2</v>
      </c>
      <c r="P530" s="132">
        <v>1487801.47</v>
      </c>
      <c r="Q530" s="127">
        <v>1487801.47</v>
      </c>
    </row>
    <row r="531" spans="1:17" ht="13.5" thickBot="1" x14ac:dyDescent="0.25">
      <c r="A531" s="33">
        <v>502700</v>
      </c>
      <c r="B531" s="137" t="s">
        <v>1793</v>
      </c>
      <c r="C531" s="147" t="s">
        <v>1794</v>
      </c>
      <c r="D531" s="134" t="s">
        <v>1298</v>
      </c>
      <c r="E531" s="143">
        <v>77623.3</v>
      </c>
      <c r="F531" s="130">
        <v>155839.01</v>
      </c>
      <c r="G531" s="130">
        <v>231147.62</v>
      </c>
      <c r="H531" s="130">
        <v>302851.19</v>
      </c>
      <c r="I531" s="130">
        <v>380376.54</v>
      </c>
      <c r="J531" s="130">
        <v>455655.19</v>
      </c>
      <c r="K531" s="130">
        <v>533734.57999999996</v>
      </c>
      <c r="L531" s="130">
        <v>609988.72</v>
      </c>
      <c r="M531" s="130">
        <v>683228.89</v>
      </c>
      <c r="N531" s="130">
        <v>763592.68</v>
      </c>
      <c r="O531" s="130">
        <v>841988.73</v>
      </c>
      <c r="P531" s="130">
        <v>913889.37</v>
      </c>
      <c r="Q531" s="127">
        <v>913889.37</v>
      </c>
    </row>
    <row r="532" spans="1:17" ht="13.5" thickBot="1" x14ac:dyDescent="0.25">
      <c r="A532" s="33">
        <v>502800</v>
      </c>
      <c r="B532" s="137" t="s">
        <v>1795</v>
      </c>
      <c r="C532" s="147" t="s">
        <v>1796</v>
      </c>
      <c r="D532" s="134" t="s">
        <v>1298</v>
      </c>
      <c r="E532" s="144">
        <v>267706.90999999997</v>
      </c>
      <c r="F532" s="132">
        <v>545150.89</v>
      </c>
      <c r="G532" s="132">
        <v>826108.76</v>
      </c>
      <c r="H532" s="132">
        <v>1132058.3799999999</v>
      </c>
      <c r="I532" s="132">
        <v>1383194.75</v>
      </c>
      <c r="J532" s="132">
        <v>1638068.84</v>
      </c>
      <c r="K532" s="132">
        <v>1894229.13</v>
      </c>
      <c r="L532" s="132">
        <v>2196006.17</v>
      </c>
      <c r="M532" s="132">
        <v>2455660.92</v>
      </c>
      <c r="N532" s="132">
        <v>2705117.8</v>
      </c>
      <c r="O532" s="132">
        <v>2944636.02</v>
      </c>
      <c r="P532" s="132">
        <v>3197225.24</v>
      </c>
      <c r="Q532" s="127">
        <v>3197225.24</v>
      </c>
    </row>
    <row r="533" spans="1:17" ht="13.5" thickBot="1" x14ac:dyDescent="0.25">
      <c r="A533" s="33">
        <v>502900</v>
      </c>
      <c r="B533" s="137" t="s">
        <v>1797</v>
      </c>
      <c r="C533" s="147" t="s">
        <v>1798</v>
      </c>
      <c r="D533" s="134" t="s">
        <v>1298</v>
      </c>
      <c r="E533" s="143">
        <v>15184.58</v>
      </c>
      <c r="F533" s="130">
        <v>27861.33</v>
      </c>
      <c r="G533" s="130">
        <v>42228.35</v>
      </c>
      <c r="H533" s="130">
        <v>53469.41</v>
      </c>
      <c r="I533" s="130">
        <v>59621.16</v>
      </c>
      <c r="J533" s="130">
        <v>62069.9</v>
      </c>
      <c r="K533" s="130">
        <v>63689.1</v>
      </c>
      <c r="L533" s="130">
        <v>64845.41</v>
      </c>
      <c r="M533" s="130">
        <v>163758</v>
      </c>
      <c r="N533" s="130">
        <v>166373.64000000001</v>
      </c>
      <c r="O533" s="130">
        <v>171818.75</v>
      </c>
      <c r="P533" s="130">
        <v>182244.33</v>
      </c>
      <c r="Q533" s="127">
        <v>182244.33</v>
      </c>
    </row>
    <row r="534" spans="1:17" ht="13.5" thickBot="1" x14ac:dyDescent="0.25">
      <c r="A534" s="33">
        <v>503000</v>
      </c>
      <c r="B534" s="137" t="s">
        <v>1799</v>
      </c>
      <c r="C534" s="147" t="s">
        <v>1800</v>
      </c>
      <c r="D534" s="134" t="s">
        <v>1298</v>
      </c>
      <c r="E534" s="144">
        <v>30307.96</v>
      </c>
      <c r="F534" s="132">
        <v>64429.21</v>
      </c>
      <c r="G534" s="132">
        <v>105813.88</v>
      </c>
      <c r="H534" s="132">
        <v>131231.93</v>
      </c>
      <c r="I534" s="132">
        <v>156145.01999999999</v>
      </c>
      <c r="J534" s="132">
        <v>183845.9</v>
      </c>
      <c r="K534" s="132">
        <v>210020.34</v>
      </c>
      <c r="L534" s="132">
        <v>245001.58</v>
      </c>
      <c r="M534" s="132">
        <v>271652.75</v>
      </c>
      <c r="N534" s="132">
        <v>300373.08</v>
      </c>
      <c r="O534" s="132">
        <v>318703.34999999998</v>
      </c>
      <c r="P534" s="132">
        <v>348485.97</v>
      </c>
      <c r="Q534" s="127">
        <v>348485.97</v>
      </c>
    </row>
    <row r="535" spans="1:17" ht="13.5" thickBot="1" x14ac:dyDescent="0.25">
      <c r="A535" s="33">
        <v>503100</v>
      </c>
      <c r="B535" s="137" t="s">
        <v>1801</v>
      </c>
      <c r="C535" s="147" t="s">
        <v>1802</v>
      </c>
      <c r="D535" s="134" t="s">
        <v>1298</v>
      </c>
      <c r="E535" s="143">
        <v>21030.62</v>
      </c>
      <c r="F535" s="130">
        <v>110143.46</v>
      </c>
      <c r="G535" s="130">
        <v>212846.49</v>
      </c>
      <c r="H535" s="130">
        <v>422090.57</v>
      </c>
      <c r="I535" s="130">
        <v>589368.56000000006</v>
      </c>
      <c r="J535" s="130">
        <v>582087.21</v>
      </c>
      <c r="K535" s="130">
        <v>679930.9</v>
      </c>
      <c r="L535" s="130">
        <v>836246.06</v>
      </c>
      <c r="M535" s="130">
        <v>886021.31</v>
      </c>
      <c r="N535" s="130">
        <v>936296.66</v>
      </c>
      <c r="O535" s="130">
        <v>1167925.01</v>
      </c>
      <c r="P535" s="130">
        <v>1237195.6399999999</v>
      </c>
      <c r="Q535" s="127">
        <v>1237195.6399999999</v>
      </c>
    </row>
    <row r="536" spans="1:17" ht="13.5" thickBot="1" x14ac:dyDescent="0.25">
      <c r="A536" s="33">
        <v>503200</v>
      </c>
      <c r="B536" s="137" t="s">
        <v>1803</v>
      </c>
      <c r="C536" s="147" t="s">
        <v>1804</v>
      </c>
      <c r="D536" s="134" t="s">
        <v>1298</v>
      </c>
      <c r="E536" s="144">
        <v>16572.57</v>
      </c>
      <c r="F536" s="132">
        <v>19021.43</v>
      </c>
      <c r="G536" s="132">
        <v>21200.18</v>
      </c>
      <c r="H536" s="132">
        <v>27950.81</v>
      </c>
      <c r="I536" s="132">
        <v>31638.2</v>
      </c>
      <c r="J536" s="132">
        <v>33533.629999999997</v>
      </c>
      <c r="K536" s="132">
        <v>38689.58</v>
      </c>
      <c r="L536" s="132">
        <v>40205.26</v>
      </c>
      <c r="M536" s="132">
        <v>48237.65</v>
      </c>
      <c r="N536" s="132">
        <v>50061.4</v>
      </c>
      <c r="O536" s="132">
        <v>55775.4</v>
      </c>
      <c r="P536" s="132">
        <v>62344.4</v>
      </c>
      <c r="Q536" s="127">
        <v>62344.4</v>
      </c>
    </row>
    <row r="537" spans="1:17" ht="13.5" thickBot="1" x14ac:dyDescent="0.25">
      <c r="A537" s="33">
        <v>503300</v>
      </c>
      <c r="B537" s="137" t="s">
        <v>1805</v>
      </c>
      <c r="C537" s="147" t="s">
        <v>1806</v>
      </c>
      <c r="D537" s="134" t="s">
        <v>1298</v>
      </c>
      <c r="E537" s="143">
        <v>13506.69</v>
      </c>
      <c r="F537" s="130">
        <v>24209.759999999998</v>
      </c>
      <c r="G537" s="130">
        <v>42696.52</v>
      </c>
      <c r="H537" s="130">
        <v>57084.1</v>
      </c>
      <c r="I537" s="130">
        <v>74171.66</v>
      </c>
      <c r="J537" s="130">
        <v>86880.43</v>
      </c>
      <c r="K537" s="130">
        <v>112062.86</v>
      </c>
      <c r="L537" s="130">
        <v>129133.4</v>
      </c>
      <c r="M537" s="130">
        <v>145181.99</v>
      </c>
      <c r="N537" s="130">
        <v>166445.31</v>
      </c>
      <c r="O537" s="130">
        <v>183346.9</v>
      </c>
      <c r="P537" s="130">
        <v>198770.29</v>
      </c>
      <c r="Q537" s="127">
        <v>198770.29</v>
      </c>
    </row>
    <row r="538" spans="1:17" ht="13.5" thickBot="1" x14ac:dyDescent="0.25">
      <c r="A538" s="33">
        <v>503400</v>
      </c>
      <c r="B538" s="137" t="s">
        <v>1807</v>
      </c>
      <c r="C538" s="147" t="s">
        <v>1808</v>
      </c>
      <c r="D538" s="134" t="s">
        <v>1298</v>
      </c>
      <c r="E538" s="144">
        <v>36477</v>
      </c>
      <c r="F538" s="132">
        <v>1414328.99</v>
      </c>
      <c r="G538" s="132">
        <v>1894357.93</v>
      </c>
      <c r="H538" s="132">
        <v>2033356.88</v>
      </c>
      <c r="I538" s="132">
        <v>2042148.41</v>
      </c>
      <c r="J538" s="132">
        <v>2054941.72</v>
      </c>
      <c r="K538" s="132">
        <v>2254281.71</v>
      </c>
      <c r="L538" s="132">
        <v>2387459.77</v>
      </c>
      <c r="M538" s="132">
        <v>2393109.6800000002</v>
      </c>
      <c r="N538" s="132">
        <v>2508165.9900000002</v>
      </c>
      <c r="O538" s="132">
        <v>2566651.67</v>
      </c>
      <c r="P538" s="132">
        <v>2574102.79</v>
      </c>
      <c r="Q538" s="127">
        <v>2574102.79</v>
      </c>
    </row>
    <row r="539" spans="1:17" ht="13.5" thickBot="1" x14ac:dyDescent="0.25">
      <c r="A539" s="33">
        <v>503500</v>
      </c>
      <c r="B539" s="137" t="s">
        <v>1809</v>
      </c>
      <c r="C539" s="147" t="s">
        <v>1810</v>
      </c>
      <c r="D539" s="134" t="s">
        <v>1298</v>
      </c>
      <c r="E539" s="143">
        <v>-44721.97</v>
      </c>
      <c r="F539" s="130">
        <v>-43167.26</v>
      </c>
      <c r="G539" s="130">
        <v>27184.2</v>
      </c>
      <c r="H539" s="130">
        <v>27204.2</v>
      </c>
      <c r="I539" s="130">
        <v>-43147.26</v>
      </c>
      <c r="J539" s="130">
        <v>-41965.09</v>
      </c>
      <c r="K539" s="130">
        <v>-40892.639999999999</v>
      </c>
      <c r="L539" s="130">
        <v>-34089.22</v>
      </c>
      <c r="M539" s="130">
        <v>-34089.22</v>
      </c>
      <c r="N539" s="130">
        <v>-27450.93</v>
      </c>
      <c r="O539" s="130">
        <v>-20125.349999999999</v>
      </c>
      <c r="P539" s="130">
        <v>-20017.16</v>
      </c>
      <c r="Q539" s="127">
        <v>-20017.16</v>
      </c>
    </row>
    <row r="540" spans="1:17" ht="13.5" thickBot="1" x14ac:dyDescent="0.25">
      <c r="A540" s="33">
        <v>503600</v>
      </c>
      <c r="B540" s="137" t="s">
        <v>1811</v>
      </c>
      <c r="C540" s="147" t="s">
        <v>1812</v>
      </c>
      <c r="D540" s="134" t="s">
        <v>1298</v>
      </c>
      <c r="E540" s="144">
        <v>11169.96</v>
      </c>
      <c r="F540" s="132">
        <v>18619.79</v>
      </c>
      <c r="G540" s="132">
        <v>30408.53</v>
      </c>
      <c r="H540" s="132">
        <v>39233.699999999997</v>
      </c>
      <c r="I540" s="132">
        <v>48592.41</v>
      </c>
      <c r="J540" s="132">
        <v>58886.58</v>
      </c>
      <c r="K540" s="132">
        <v>68027.48</v>
      </c>
      <c r="L540" s="132">
        <v>76245.84</v>
      </c>
      <c r="M540" s="132">
        <v>90047.7</v>
      </c>
      <c r="N540" s="132">
        <v>98577.919999999998</v>
      </c>
      <c r="O540" s="132">
        <v>107772.42</v>
      </c>
      <c r="P540" s="132">
        <v>117830.68</v>
      </c>
      <c r="Q540" s="127">
        <v>117830.68</v>
      </c>
    </row>
    <row r="541" spans="1:17" ht="13.5" thickBot="1" x14ac:dyDescent="0.25">
      <c r="A541" s="33">
        <v>503700</v>
      </c>
      <c r="B541" s="137" t="s">
        <v>1813</v>
      </c>
      <c r="C541" s="147" t="s">
        <v>1814</v>
      </c>
      <c r="D541" s="134" t="s">
        <v>1298</v>
      </c>
      <c r="E541" s="143">
        <v>7125077.4800000004</v>
      </c>
      <c r="F541" s="130">
        <v>14287281.24</v>
      </c>
      <c r="G541" s="130">
        <v>21458198.809999999</v>
      </c>
      <c r="H541" s="130">
        <v>28655863.890000001</v>
      </c>
      <c r="I541" s="130">
        <v>35864286.420000002</v>
      </c>
      <c r="J541" s="130">
        <v>43136675.869999997</v>
      </c>
      <c r="K541" s="130">
        <v>50464500.140000001</v>
      </c>
      <c r="L541" s="130">
        <v>57811991.490000002</v>
      </c>
      <c r="M541" s="130">
        <v>65195332.399999999</v>
      </c>
      <c r="N541" s="130">
        <v>72683959.769999996</v>
      </c>
      <c r="O541" s="130">
        <v>80157622.5</v>
      </c>
      <c r="P541" s="130">
        <v>87573403.579999998</v>
      </c>
      <c r="Q541" s="127">
        <v>87573403.579999998</v>
      </c>
    </row>
    <row r="542" spans="1:17" ht="13.5" thickBot="1" x14ac:dyDescent="0.25">
      <c r="A542" s="33">
        <v>503800</v>
      </c>
      <c r="B542" s="137" t="s">
        <v>1815</v>
      </c>
      <c r="C542" s="147" t="s">
        <v>1816</v>
      </c>
      <c r="D542" s="134" t="s">
        <v>1298</v>
      </c>
      <c r="E542" s="144">
        <v>4475664.72</v>
      </c>
      <c r="F542" s="132">
        <v>8694946.7799999993</v>
      </c>
      <c r="G542" s="132">
        <v>20388267</v>
      </c>
      <c r="H542" s="132">
        <v>25003564.140000001</v>
      </c>
      <c r="I542" s="132">
        <v>28425545.289999999</v>
      </c>
      <c r="J542" s="132">
        <v>31397357.079999998</v>
      </c>
      <c r="K542" s="132">
        <v>34701845.240000002</v>
      </c>
      <c r="L542" s="132">
        <v>37997614.369999997</v>
      </c>
      <c r="M542" s="132">
        <v>41554497.390000001</v>
      </c>
      <c r="N542" s="132">
        <v>45771937.880000003</v>
      </c>
      <c r="O542" s="132">
        <v>50868136.619999997</v>
      </c>
      <c r="P542" s="132">
        <v>57243096.420000002</v>
      </c>
      <c r="Q542" s="127">
        <v>57243096.420000002</v>
      </c>
    </row>
    <row r="543" spans="1:17" ht="13.5" thickBot="1" x14ac:dyDescent="0.25">
      <c r="A543" s="33">
        <v>503806</v>
      </c>
      <c r="B543" s="137" t="s">
        <v>1817</v>
      </c>
      <c r="C543" s="147" t="s">
        <v>1818</v>
      </c>
      <c r="D543" s="134" t="s">
        <v>1298</v>
      </c>
      <c r="E543" s="143">
        <v>75375</v>
      </c>
      <c r="F543" s="130">
        <v>151046.35</v>
      </c>
      <c r="G543" s="130">
        <v>226421.35</v>
      </c>
      <c r="H543" s="130">
        <v>301796.34999999998</v>
      </c>
      <c r="I543" s="130">
        <v>363037.98</v>
      </c>
      <c r="J543" s="130">
        <v>435520.4</v>
      </c>
      <c r="K543" s="130">
        <v>508002.82</v>
      </c>
      <c r="L543" s="130">
        <v>580583.5</v>
      </c>
      <c r="M543" s="130">
        <v>653065.92000000004</v>
      </c>
      <c r="N543" s="130">
        <v>725548.34</v>
      </c>
      <c r="O543" s="130">
        <v>798188.92</v>
      </c>
      <c r="P543" s="130">
        <v>870671.32</v>
      </c>
      <c r="Q543" s="127">
        <v>870671.32</v>
      </c>
    </row>
    <row r="544" spans="1:17" ht="13.5" thickBot="1" x14ac:dyDescent="0.25">
      <c r="A544" s="33">
        <v>503808</v>
      </c>
      <c r="B544" s="137" t="s">
        <v>2032</v>
      </c>
      <c r="C544" s="147" t="s">
        <v>2033</v>
      </c>
      <c r="D544" s="134" t="s">
        <v>1298</v>
      </c>
      <c r="E544" s="144">
        <v>0</v>
      </c>
      <c r="F544" s="132">
        <v>0</v>
      </c>
      <c r="G544" s="132">
        <v>0</v>
      </c>
      <c r="H544" s="132">
        <v>0</v>
      </c>
      <c r="I544" s="132">
        <v>0</v>
      </c>
      <c r="J544" s="132">
        <v>0</v>
      </c>
      <c r="K544" s="132">
        <v>0</v>
      </c>
      <c r="L544" s="132">
        <v>0</v>
      </c>
      <c r="M544" s="132">
        <v>0</v>
      </c>
      <c r="N544" s="132">
        <v>0</v>
      </c>
      <c r="O544" s="132">
        <v>0</v>
      </c>
      <c r="P544" s="132">
        <v>0</v>
      </c>
      <c r="Q544" s="127">
        <v>0</v>
      </c>
    </row>
    <row r="545" spans="1:17" ht="13.5" thickBot="1" x14ac:dyDescent="0.25">
      <c r="A545" s="33">
        <v>503811</v>
      </c>
      <c r="B545" s="137" t="s">
        <v>1819</v>
      </c>
      <c r="C545" s="147" t="s">
        <v>1820</v>
      </c>
      <c r="D545" s="134" t="s">
        <v>1298</v>
      </c>
      <c r="E545" s="143">
        <v>198165</v>
      </c>
      <c r="F545" s="130">
        <v>388196</v>
      </c>
      <c r="G545" s="130">
        <v>574216</v>
      </c>
      <c r="H545" s="130">
        <v>763709</v>
      </c>
      <c r="I545" s="130">
        <v>1008107</v>
      </c>
      <c r="J545" s="130">
        <v>1280170</v>
      </c>
      <c r="K545" s="130">
        <v>1550143</v>
      </c>
      <c r="L545" s="130">
        <v>1809393</v>
      </c>
      <c r="M545" s="130">
        <v>2042209</v>
      </c>
      <c r="N545" s="130">
        <v>2389214</v>
      </c>
      <c r="O545" s="130">
        <v>2624863</v>
      </c>
      <c r="P545" s="130">
        <v>2823768</v>
      </c>
      <c r="Q545" s="127">
        <v>2823768</v>
      </c>
    </row>
    <row r="546" spans="1:17" ht="13.5" thickBot="1" x14ac:dyDescent="0.25">
      <c r="A546" s="33">
        <v>503812</v>
      </c>
      <c r="B546" s="137" t="s">
        <v>1821</v>
      </c>
      <c r="C546" s="147" t="s">
        <v>1822</v>
      </c>
      <c r="D546" s="134" t="s">
        <v>1298</v>
      </c>
      <c r="E546" s="144">
        <v>-51827</v>
      </c>
      <c r="F546" s="132">
        <v>-101278</v>
      </c>
      <c r="G546" s="132">
        <v>-159904</v>
      </c>
      <c r="H546" s="132">
        <v>-153948</v>
      </c>
      <c r="I546" s="132">
        <v>-173790</v>
      </c>
      <c r="J546" s="132">
        <v>-198127</v>
      </c>
      <c r="K546" s="132">
        <v>-23476</v>
      </c>
      <c r="L546" s="132">
        <v>-301445</v>
      </c>
      <c r="M546" s="132">
        <v>-351627</v>
      </c>
      <c r="N546" s="132">
        <v>-308043</v>
      </c>
      <c r="O546" s="132">
        <v>63514</v>
      </c>
      <c r="P546" s="132">
        <v>-212365</v>
      </c>
      <c r="Q546" s="127">
        <v>-212365</v>
      </c>
    </row>
    <row r="547" spans="1:17" ht="13.5" thickBot="1" x14ac:dyDescent="0.25">
      <c r="A547" s="33">
        <v>503813</v>
      </c>
      <c r="B547" s="137" t="s">
        <v>2171</v>
      </c>
      <c r="C547" s="147" t="s">
        <v>1823</v>
      </c>
      <c r="D547" s="134" t="s">
        <v>1298</v>
      </c>
      <c r="E547" s="143">
        <v>231928</v>
      </c>
      <c r="F547" s="130">
        <v>409677</v>
      </c>
      <c r="G547" s="130">
        <v>2115036</v>
      </c>
      <c r="H547" s="130">
        <v>3704062</v>
      </c>
      <c r="I547" s="130">
        <v>3357084</v>
      </c>
      <c r="J547" s="130">
        <v>3210485</v>
      </c>
      <c r="K547" s="130">
        <v>2690934</v>
      </c>
      <c r="L547" s="130">
        <v>2210792</v>
      </c>
      <c r="M547" s="130">
        <v>7168464</v>
      </c>
      <c r="N547" s="130">
        <v>7744007</v>
      </c>
      <c r="O547" s="130">
        <v>11834742</v>
      </c>
      <c r="P547" s="130">
        <v>7278527</v>
      </c>
      <c r="Q547" s="127">
        <v>7278527</v>
      </c>
    </row>
    <row r="548" spans="1:17" ht="13.5" thickBot="1" x14ac:dyDescent="0.25">
      <c r="A548" s="33">
        <v>503816</v>
      </c>
      <c r="B548" s="137" t="s">
        <v>1824</v>
      </c>
      <c r="C548" s="147" t="s">
        <v>1825</v>
      </c>
      <c r="D548" s="134" t="s">
        <v>1298</v>
      </c>
      <c r="E548" s="144">
        <v>70040</v>
      </c>
      <c r="F548" s="132">
        <v>137208</v>
      </c>
      <c r="G548" s="132">
        <v>202964</v>
      </c>
      <c r="H548" s="132">
        <v>269947</v>
      </c>
      <c r="I548" s="132">
        <v>356359</v>
      </c>
      <c r="J548" s="132">
        <v>452578</v>
      </c>
      <c r="K548" s="132">
        <v>548069</v>
      </c>
      <c r="L548" s="132">
        <v>639774</v>
      </c>
      <c r="M548" s="132">
        <v>722128</v>
      </c>
      <c r="N548" s="132">
        <v>844953</v>
      </c>
      <c r="O548" s="132">
        <v>928368</v>
      </c>
      <c r="P548" s="132">
        <v>998815</v>
      </c>
      <c r="Q548" s="127">
        <v>998815</v>
      </c>
    </row>
    <row r="549" spans="1:17" ht="13.5" thickBot="1" x14ac:dyDescent="0.25">
      <c r="A549" s="33">
        <v>503817</v>
      </c>
      <c r="B549" s="137" t="s">
        <v>1826</v>
      </c>
      <c r="C549" s="147" t="s">
        <v>1827</v>
      </c>
      <c r="D549" s="134" t="s">
        <v>1298</v>
      </c>
      <c r="E549" s="143">
        <v>-17906</v>
      </c>
      <c r="F549" s="130">
        <v>-35003</v>
      </c>
      <c r="G549" s="130">
        <v>-55488</v>
      </c>
      <c r="H549" s="130">
        <v>-53485</v>
      </c>
      <c r="I549" s="130">
        <v>-60428</v>
      </c>
      <c r="J549" s="130">
        <v>-68913</v>
      </c>
      <c r="K549" s="130">
        <v>-8249</v>
      </c>
      <c r="L549" s="130">
        <v>-104382</v>
      </c>
      <c r="M549" s="130">
        <v>-122958</v>
      </c>
      <c r="N549" s="130">
        <v>-107836</v>
      </c>
      <c r="O549" s="130">
        <v>20555</v>
      </c>
      <c r="P549" s="130">
        <v>-81089</v>
      </c>
      <c r="Q549" s="127">
        <v>-81089</v>
      </c>
    </row>
    <row r="550" spans="1:17" ht="13.5" thickBot="1" x14ac:dyDescent="0.25">
      <c r="A550" s="33">
        <v>503818</v>
      </c>
      <c r="B550" s="137" t="s">
        <v>2172</v>
      </c>
      <c r="C550" s="147" t="s">
        <v>1828</v>
      </c>
      <c r="D550" s="134" t="s">
        <v>1298</v>
      </c>
      <c r="E550" s="144">
        <v>18760</v>
      </c>
      <c r="F550" s="132">
        <v>31492</v>
      </c>
      <c r="G550" s="132">
        <v>608799</v>
      </c>
      <c r="H550" s="132">
        <v>1163290</v>
      </c>
      <c r="I550" s="132">
        <v>1044962</v>
      </c>
      <c r="J550" s="132">
        <v>1009975</v>
      </c>
      <c r="K550" s="132">
        <v>846465</v>
      </c>
      <c r="L550" s="132">
        <v>696341</v>
      </c>
      <c r="M550" s="132">
        <v>2467050</v>
      </c>
      <c r="N550" s="132">
        <v>2666480</v>
      </c>
      <c r="O550" s="132">
        <v>4075535</v>
      </c>
      <c r="P550" s="132">
        <v>3106051</v>
      </c>
      <c r="Q550" s="127">
        <v>3106051</v>
      </c>
    </row>
    <row r="551" spans="1:17" ht="13.5" thickBot="1" x14ac:dyDescent="0.25">
      <c r="A551" s="33">
        <v>503819</v>
      </c>
      <c r="B551" s="137" t="s">
        <v>1829</v>
      </c>
      <c r="C551" s="147" t="s">
        <v>1830</v>
      </c>
      <c r="D551" s="134" t="s">
        <v>1298</v>
      </c>
      <c r="E551" s="143">
        <v>1749936</v>
      </c>
      <c r="F551" s="130">
        <v>3140182</v>
      </c>
      <c r="G551" s="130">
        <v>3983720</v>
      </c>
      <c r="H551" s="130">
        <v>4451884</v>
      </c>
      <c r="I551" s="130">
        <v>4475989</v>
      </c>
      <c r="J551" s="130">
        <v>4661168</v>
      </c>
      <c r="K551" s="130">
        <v>4751947</v>
      </c>
      <c r="L551" s="130">
        <v>4840158</v>
      </c>
      <c r="M551" s="130">
        <v>5205072</v>
      </c>
      <c r="N551" s="130">
        <v>5205072</v>
      </c>
      <c r="O551" s="130">
        <v>5205072</v>
      </c>
      <c r="P551" s="130">
        <v>7890268</v>
      </c>
      <c r="Q551" s="127">
        <v>7890268</v>
      </c>
    </row>
    <row r="552" spans="1:17" ht="13.5" thickBot="1" x14ac:dyDescent="0.25">
      <c r="A552" s="33">
        <v>503820</v>
      </c>
      <c r="B552" s="137" t="s">
        <v>1831</v>
      </c>
      <c r="C552" s="147" t="s">
        <v>1832</v>
      </c>
      <c r="D552" s="134" t="s">
        <v>1298</v>
      </c>
      <c r="E552" s="144">
        <v>20672</v>
      </c>
      <c r="F552" s="132">
        <v>40159</v>
      </c>
      <c r="G552" s="132">
        <v>57940</v>
      </c>
      <c r="H552" s="132">
        <v>76612</v>
      </c>
      <c r="I552" s="132">
        <v>98736</v>
      </c>
      <c r="J552" s="132">
        <v>120887</v>
      </c>
      <c r="K552" s="132">
        <v>141769</v>
      </c>
      <c r="L552" s="132">
        <v>161156</v>
      </c>
      <c r="M552" s="132">
        <v>178645</v>
      </c>
      <c r="N552" s="132">
        <v>197078</v>
      </c>
      <c r="O552" s="132">
        <v>209065</v>
      </c>
      <c r="P552" s="132">
        <v>235576</v>
      </c>
      <c r="Q552" s="127">
        <v>235576</v>
      </c>
    </row>
    <row r="553" spans="1:17" ht="13.5" thickBot="1" x14ac:dyDescent="0.25">
      <c r="A553" s="33">
        <v>503821</v>
      </c>
      <c r="B553" s="137" t="s">
        <v>1833</v>
      </c>
      <c r="C553" s="147" t="s">
        <v>1834</v>
      </c>
      <c r="D553" s="134" t="s">
        <v>1298</v>
      </c>
      <c r="E553" s="143">
        <v>4732803</v>
      </c>
      <c r="F553" s="130">
        <v>8493237</v>
      </c>
      <c r="G553" s="130">
        <v>10783103</v>
      </c>
      <c r="H553" s="130">
        <v>12061409</v>
      </c>
      <c r="I553" s="130">
        <v>12129405</v>
      </c>
      <c r="J553" s="130">
        <v>12651765</v>
      </c>
      <c r="K553" s="130">
        <v>12907836</v>
      </c>
      <c r="L553" s="130">
        <v>13156664</v>
      </c>
      <c r="M553" s="130">
        <v>14186025</v>
      </c>
      <c r="N553" s="130">
        <v>14186025</v>
      </c>
      <c r="O553" s="130">
        <v>14186025</v>
      </c>
      <c r="P553" s="130">
        <v>24571217</v>
      </c>
      <c r="Q553" s="127">
        <v>24571217</v>
      </c>
    </row>
    <row r="554" spans="1:17" ht="13.5" thickBot="1" x14ac:dyDescent="0.25">
      <c r="A554" s="33">
        <v>503822</v>
      </c>
      <c r="B554" s="137" t="s">
        <v>1835</v>
      </c>
      <c r="C554" s="147" t="s">
        <v>1836</v>
      </c>
      <c r="D554" s="134" t="s">
        <v>1298</v>
      </c>
      <c r="E554" s="144">
        <v>598</v>
      </c>
      <c r="F554" s="132">
        <v>1154</v>
      </c>
      <c r="G554" s="132">
        <v>1537</v>
      </c>
      <c r="H554" s="132">
        <v>1537</v>
      </c>
      <c r="I554" s="132">
        <v>1653</v>
      </c>
      <c r="J554" s="132">
        <v>1836</v>
      </c>
      <c r="K554" s="132">
        <v>1836</v>
      </c>
      <c r="L554" s="132">
        <v>4919</v>
      </c>
      <c r="M554" s="132">
        <v>4919</v>
      </c>
      <c r="N554" s="132">
        <v>4919</v>
      </c>
      <c r="O554" s="132">
        <v>4919</v>
      </c>
      <c r="P554" s="132">
        <v>42375</v>
      </c>
      <c r="Q554" s="127">
        <v>42375</v>
      </c>
    </row>
    <row r="555" spans="1:17" ht="13.5" thickBot="1" x14ac:dyDescent="0.25">
      <c r="A555" s="33">
        <v>503824</v>
      </c>
      <c r="B555" s="137" t="s">
        <v>2173</v>
      </c>
      <c r="C555" s="147" t="s">
        <v>1837</v>
      </c>
      <c r="D555" s="134" t="s">
        <v>1298</v>
      </c>
      <c r="E555" s="143">
        <v>7539</v>
      </c>
      <c r="F555" s="130">
        <v>14646</v>
      </c>
      <c r="G555" s="130">
        <v>21139</v>
      </c>
      <c r="H555" s="130">
        <v>27951</v>
      </c>
      <c r="I555" s="130">
        <v>36023</v>
      </c>
      <c r="J555" s="130">
        <v>44104</v>
      </c>
      <c r="K555" s="130">
        <v>51722</v>
      </c>
      <c r="L555" s="130">
        <v>58795</v>
      </c>
      <c r="M555" s="130">
        <v>65176</v>
      </c>
      <c r="N555" s="130">
        <v>71901</v>
      </c>
      <c r="O555" s="130">
        <v>76274</v>
      </c>
      <c r="P555" s="130">
        <v>85788</v>
      </c>
      <c r="Q555" s="127">
        <v>85788</v>
      </c>
    </row>
    <row r="556" spans="1:17" ht="13.5" thickBot="1" x14ac:dyDescent="0.25">
      <c r="A556" s="33">
        <v>503825</v>
      </c>
      <c r="B556" s="137" t="s">
        <v>1838</v>
      </c>
      <c r="C556" s="147" t="s">
        <v>1839</v>
      </c>
      <c r="D556" s="134" t="s">
        <v>1298</v>
      </c>
      <c r="E556" s="144">
        <v>0</v>
      </c>
      <c r="F556" s="132">
        <v>0</v>
      </c>
      <c r="G556" s="132">
        <v>0</v>
      </c>
      <c r="H556" s="132">
        <v>60</v>
      </c>
      <c r="I556" s="132">
        <v>60</v>
      </c>
      <c r="J556" s="132">
        <v>60</v>
      </c>
      <c r="K556" s="132">
        <v>743</v>
      </c>
      <c r="L556" s="132">
        <v>743</v>
      </c>
      <c r="M556" s="132">
        <v>1172</v>
      </c>
      <c r="N556" s="132">
        <v>1352</v>
      </c>
      <c r="O556" s="132">
        <v>3170</v>
      </c>
      <c r="P556" s="132">
        <v>8068</v>
      </c>
      <c r="Q556" s="127">
        <v>8068</v>
      </c>
    </row>
    <row r="557" spans="1:17" ht="13.5" thickBot="1" x14ac:dyDescent="0.25">
      <c r="A557" s="33">
        <v>503826</v>
      </c>
      <c r="B557" s="137" t="s">
        <v>1840</v>
      </c>
      <c r="C557" s="147" t="s">
        <v>1841</v>
      </c>
      <c r="D557" s="134" t="s">
        <v>1298</v>
      </c>
      <c r="E557" s="143">
        <v>-404</v>
      </c>
      <c r="F557" s="130">
        <v>-724</v>
      </c>
      <c r="G557" s="130">
        <v>-594605</v>
      </c>
      <c r="H557" s="130">
        <v>-1257265</v>
      </c>
      <c r="I557" s="130">
        <v>-1376068</v>
      </c>
      <c r="J557" s="130">
        <v>-2012964</v>
      </c>
      <c r="K557" s="130">
        <v>-2528280</v>
      </c>
      <c r="L557" s="130">
        <v>-3033791</v>
      </c>
      <c r="M557" s="130">
        <v>-5514443</v>
      </c>
      <c r="N557" s="130">
        <v>-5535414</v>
      </c>
      <c r="O557" s="130">
        <v>-5727940</v>
      </c>
      <c r="P557" s="130">
        <v>-5727940</v>
      </c>
      <c r="Q557" s="127">
        <v>-5727940</v>
      </c>
    </row>
    <row r="558" spans="1:17" ht="13.5" thickBot="1" x14ac:dyDescent="0.25">
      <c r="A558" s="33">
        <v>503827</v>
      </c>
      <c r="B558" s="137" t="s">
        <v>1842</v>
      </c>
      <c r="C558" s="147" t="s">
        <v>1843</v>
      </c>
      <c r="D558" s="134" t="s">
        <v>1298</v>
      </c>
      <c r="E558" s="144">
        <v>-255</v>
      </c>
      <c r="F558" s="132">
        <v>-492</v>
      </c>
      <c r="G558" s="132">
        <v>-655</v>
      </c>
      <c r="H558" s="132">
        <v>-655</v>
      </c>
      <c r="I558" s="132">
        <v>-705</v>
      </c>
      <c r="J558" s="132">
        <v>-783</v>
      </c>
      <c r="K558" s="132">
        <v>-783</v>
      </c>
      <c r="L558" s="132">
        <v>-2099</v>
      </c>
      <c r="M558" s="132">
        <v>-2099</v>
      </c>
      <c r="N558" s="132">
        <v>-2099</v>
      </c>
      <c r="O558" s="132">
        <v>-2099</v>
      </c>
      <c r="P558" s="132">
        <v>-11072</v>
      </c>
      <c r="Q558" s="127">
        <v>-11072</v>
      </c>
    </row>
    <row r="559" spans="1:17" ht="13.5" thickBot="1" x14ac:dyDescent="0.25">
      <c r="A559" s="33">
        <v>503828</v>
      </c>
      <c r="B559" s="137" t="s">
        <v>1844</v>
      </c>
      <c r="C559" s="147" t="s">
        <v>1845</v>
      </c>
      <c r="D559" s="134" t="s">
        <v>1298</v>
      </c>
      <c r="E559" s="143">
        <v>0</v>
      </c>
      <c r="F559" s="130">
        <v>0</v>
      </c>
      <c r="G559" s="130">
        <v>0</v>
      </c>
      <c r="H559" s="130">
        <v>-140</v>
      </c>
      <c r="I559" s="130">
        <v>-140</v>
      </c>
      <c r="J559" s="130">
        <v>-140</v>
      </c>
      <c r="K559" s="130">
        <v>-1740</v>
      </c>
      <c r="L559" s="130">
        <v>-1740</v>
      </c>
      <c r="M559" s="130">
        <v>-2746</v>
      </c>
      <c r="N559" s="130">
        <v>-3167</v>
      </c>
      <c r="O559" s="130">
        <v>-7425</v>
      </c>
      <c r="P559" s="130">
        <v>-52752</v>
      </c>
      <c r="Q559" s="127">
        <v>-52752</v>
      </c>
    </row>
    <row r="560" spans="1:17" ht="13.5" thickBot="1" x14ac:dyDescent="0.25">
      <c r="A560" s="33">
        <v>503829</v>
      </c>
      <c r="B560" s="137" t="s">
        <v>1846</v>
      </c>
      <c r="C560" s="147" t="s">
        <v>1847</v>
      </c>
      <c r="D560" s="134" t="s">
        <v>1298</v>
      </c>
      <c r="E560" s="144">
        <v>0</v>
      </c>
      <c r="F560" s="132">
        <v>0</v>
      </c>
      <c r="G560" s="132">
        <v>-1675237</v>
      </c>
      <c r="H560" s="132">
        <v>-3544487</v>
      </c>
      <c r="I560" s="132">
        <v>-3864168</v>
      </c>
      <c r="J560" s="132">
        <v>-5604686</v>
      </c>
      <c r="K560" s="132">
        <v>-6990062</v>
      </c>
      <c r="L560" s="132">
        <v>-8349709</v>
      </c>
      <c r="M560" s="132">
        <v>-15303678</v>
      </c>
      <c r="N560" s="132">
        <v>-15378027</v>
      </c>
      <c r="O560" s="132">
        <v>-16056889</v>
      </c>
      <c r="P560" s="132">
        <v>-16379673</v>
      </c>
      <c r="Q560" s="127">
        <v>-16379673</v>
      </c>
    </row>
    <row r="561" spans="1:17" ht="13.5" thickBot="1" x14ac:dyDescent="0.25">
      <c r="A561" s="33">
        <v>503840</v>
      </c>
      <c r="B561" s="137" t="s">
        <v>1848</v>
      </c>
      <c r="C561" s="147" t="s">
        <v>1849</v>
      </c>
      <c r="D561" s="134" t="s">
        <v>1298</v>
      </c>
      <c r="E561" s="143">
        <v>6765.74</v>
      </c>
      <c r="F561" s="130">
        <v>19819.02</v>
      </c>
      <c r="G561" s="130">
        <v>25451.42</v>
      </c>
      <c r="H561" s="130">
        <v>44256.480000000003</v>
      </c>
      <c r="I561" s="130">
        <v>51802.86</v>
      </c>
      <c r="J561" s="130">
        <v>67869.69</v>
      </c>
      <c r="K561" s="130">
        <v>75427.39</v>
      </c>
      <c r="L561" s="130">
        <v>80176.2</v>
      </c>
      <c r="M561" s="130">
        <v>88112.91</v>
      </c>
      <c r="N561" s="130">
        <v>95142.05</v>
      </c>
      <c r="O561" s="130">
        <v>105143.64</v>
      </c>
      <c r="P561" s="130">
        <v>112854.73</v>
      </c>
      <c r="Q561" s="127">
        <v>112854.73</v>
      </c>
    </row>
    <row r="562" spans="1:17" ht="13.5" thickBot="1" x14ac:dyDescent="0.25">
      <c r="A562" s="33">
        <v>503900</v>
      </c>
      <c r="B562" s="137" t="s">
        <v>1850</v>
      </c>
      <c r="C562" s="147" t="s">
        <v>1851</v>
      </c>
      <c r="D562" s="134" t="s">
        <v>1298</v>
      </c>
      <c r="E562" s="144">
        <v>2091197.48</v>
      </c>
      <c r="F562" s="132">
        <v>4198052.41</v>
      </c>
      <c r="G562" s="132">
        <v>6244239.8799999999</v>
      </c>
      <c r="H562" s="132">
        <v>8139992.5999999996</v>
      </c>
      <c r="I562" s="132">
        <v>10261199.470000001</v>
      </c>
      <c r="J562" s="132">
        <v>12336127.75</v>
      </c>
      <c r="K562" s="132">
        <v>14459840.83</v>
      </c>
      <c r="L562" s="132">
        <v>16643493.51</v>
      </c>
      <c r="M562" s="132">
        <v>18684379.210000001</v>
      </c>
      <c r="N562" s="132">
        <v>20794770.34</v>
      </c>
      <c r="O562" s="132">
        <v>23452250.140000001</v>
      </c>
      <c r="P562" s="132">
        <v>24957006.879999999</v>
      </c>
      <c r="Q562" s="127">
        <v>24957006.879999999</v>
      </c>
    </row>
    <row r="563" spans="1:17" ht="13.5" thickBot="1" x14ac:dyDescent="0.25">
      <c r="A563" s="33">
        <v>504000</v>
      </c>
      <c r="B563" s="137" t="s">
        <v>1852</v>
      </c>
      <c r="C563" s="147" t="s">
        <v>1853</v>
      </c>
      <c r="D563" s="134" t="s">
        <v>1298</v>
      </c>
      <c r="E563" s="143">
        <v>-23271.05</v>
      </c>
      <c r="F563" s="130">
        <v>-37076.089999999997</v>
      </c>
      <c r="G563" s="130">
        <v>-41690.129999999997</v>
      </c>
      <c r="H563" s="130">
        <v>-48844.65</v>
      </c>
      <c r="I563" s="130">
        <v>-62760.85</v>
      </c>
      <c r="J563" s="130">
        <v>-66503.740000000005</v>
      </c>
      <c r="K563" s="130">
        <v>-69555.63</v>
      </c>
      <c r="L563" s="130">
        <v>-76985.77</v>
      </c>
      <c r="M563" s="130">
        <v>-75300.52</v>
      </c>
      <c r="N563" s="130">
        <v>-92254.31</v>
      </c>
      <c r="O563" s="130">
        <v>-102259.27</v>
      </c>
      <c r="P563" s="130">
        <v>-108632.1</v>
      </c>
      <c r="Q563" s="127">
        <v>-108632.1</v>
      </c>
    </row>
    <row r="564" spans="1:17" ht="13.5" thickBot="1" x14ac:dyDescent="0.25">
      <c r="A564" s="33">
        <v>504100</v>
      </c>
      <c r="B564" s="137" t="s">
        <v>1854</v>
      </c>
      <c r="C564" s="147" t="s">
        <v>1855</v>
      </c>
      <c r="D564" s="134" t="s">
        <v>1298</v>
      </c>
      <c r="E564" s="144">
        <v>1916</v>
      </c>
      <c r="F564" s="132">
        <v>4479.8500000000004</v>
      </c>
      <c r="G564" s="132">
        <v>9015.85</v>
      </c>
      <c r="H564" s="132">
        <v>11854.85</v>
      </c>
      <c r="I564" s="132">
        <v>16733.560000000001</v>
      </c>
      <c r="J564" s="132">
        <v>19548.560000000001</v>
      </c>
      <c r="K564" s="132">
        <v>21922.81</v>
      </c>
      <c r="L564" s="132">
        <v>24378.959999999999</v>
      </c>
      <c r="M564" s="132">
        <v>26841.71</v>
      </c>
      <c r="N564" s="132">
        <v>29446.46</v>
      </c>
      <c r="O564" s="132">
        <v>32006.66</v>
      </c>
      <c r="P564" s="132">
        <v>34475.26</v>
      </c>
      <c r="Q564" s="127">
        <v>34475.26</v>
      </c>
    </row>
    <row r="565" spans="1:17" ht="13.5" thickBot="1" x14ac:dyDescent="0.25">
      <c r="A565" s="33">
        <v>504200</v>
      </c>
      <c r="B565" s="137" t="s">
        <v>1856</v>
      </c>
      <c r="C565" s="147" t="s">
        <v>1857</v>
      </c>
      <c r="D565" s="134" t="s">
        <v>1298</v>
      </c>
      <c r="E565" s="143">
        <v>-1109987.28</v>
      </c>
      <c r="F565" s="130">
        <v>-2550886.58</v>
      </c>
      <c r="G565" s="130">
        <v>-3715629.8</v>
      </c>
      <c r="H565" s="130">
        <v>-5022066.4800000004</v>
      </c>
      <c r="I565" s="130">
        <v>-6511327.6399999997</v>
      </c>
      <c r="J565" s="130">
        <v>-7532377.6299999999</v>
      </c>
      <c r="K565" s="130">
        <v>-9119040.4399999995</v>
      </c>
      <c r="L565" s="130">
        <v>-10446407.810000001</v>
      </c>
      <c r="M565" s="130">
        <v>-12840098.84</v>
      </c>
      <c r="N565" s="130">
        <v>-14140023.300000001</v>
      </c>
      <c r="O565" s="130">
        <v>-14367970.789999999</v>
      </c>
      <c r="P565" s="130">
        <v>-14740157.9</v>
      </c>
      <c r="Q565" s="127">
        <v>-14740157.9</v>
      </c>
    </row>
    <row r="566" spans="1:17" ht="13.5" thickBot="1" x14ac:dyDescent="0.25">
      <c r="A566" s="33">
        <v>504300</v>
      </c>
      <c r="B566" s="137" t="s">
        <v>1858</v>
      </c>
      <c r="C566" s="147" t="s">
        <v>1859</v>
      </c>
      <c r="D566" s="134" t="s">
        <v>1298</v>
      </c>
      <c r="E566" s="144">
        <v>-161320.01</v>
      </c>
      <c r="F566" s="132">
        <v>-351209.9</v>
      </c>
      <c r="G566" s="132">
        <v>-824443.16</v>
      </c>
      <c r="H566" s="132">
        <v>-954093.98</v>
      </c>
      <c r="I566" s="132">
        <v>-1134960.43</v>
      </c>
      <c r="J566" s="132">
        <v>-1207402.43</v>
      </c>
      <c r="K566" s="132">
        <v>-1321025.1000000001</v>
      </c>
      <c r="L566" s="132">
        <v>-1430543.27</v>
      </c>
      <c r="M566" s="132">
        <v>-1520308.14</v>
      </c>
      <c r="N566" s="132">
        <v>-2599819.44</v>
      </c>
      <c r="O566" s="132">
        <v>-2831496.14</v>
      </c>
      <c r="P566" s="132">
        <v>-2849920.58</v>
      </c>
      <c r="Q566" s="127">
        <v>-2849920.58</v>
      </c>
    </row>
    <row r="567" spans="1:17" ht="13.5" thickBot="1" x14ac:dyDescent="0.25">
      <c r="A567" s="33">
        <v>504305</v>
      </c>
      <c r="B567" s="137" t="s">
        <v>1860</v>
      </c>
      <c r="C567" s="147" t="s">
        <v>1861</v>
      </c>
      <c r="D567" s="134" t="s">
        <v>1298</v>
      </c>
      <c r="E567" s="143">
        <v>-117053.03</v>
      </c>
      <c r="F567" s="130">
        <v>-233656.06</v>
      </c>
      <c r="G567" s="130">
        <v>-293806.06</v>
      </c>
      <c r="H567" s="130">
        <v>-410618.44</v>
      </c>
      <c r="I567" s="130">
        <v>-528105.93999999994</v>
      </c>
      <c r="J567" s="130">
        <v>-644205.93999999994</v>
      </c>
      <c r="K567" s="130">
        <v>-821731.06</v>
      </c>
      <c r="L567" s="130">
        <v>-880999.82</v>
      </c>
      <c r="M567" s="130">
        <v>-1000886.32</v>
      </c>
      <c r="N567" s="130">
        <v>-1119754.5</v>
      </c>
      <c r="O567" s="130">
        <v>-1238744.95</v>
      </c>
      <c r="P567" s="130">
        <v>-1416033.24</v>
      </c>
      <c r="Q567" s="127">
        <v>-1416033.24</v>
      </c>
    </row>
    <row r="568" spans="1:17" ht="13.5" thickBot="1" x14ac:dyDescent="0.25">
      <c r="A568" s="33">
        <v>504400</v>
      </c>
      <c r="B568" s="137" t="s">
        <v>1862</v>
      </c>
      <c r="C568" s="147" t="s">
        <v>1863</v>
      </c>
      <c r="D568" s="134" t="s">
        <v>1298</v>
      </c>
      <c r="E568" s="144">
        <v>28065.87</v>
      </c>
      <c r="F568" s="132">
        <v>56131.74</v>
      </c>
      <c r="G568" s="132">
        <v>84197.61</v>
      </c>
      <c r="H568" s="132">
        <v>112263.48</v>
      </c>
      <c r="I568" s="132">
        <v>140329.35</v>
      </c>
      <c r="J568" s="132">
        <v>166496.22</v>
      </c>
      <c r="K568" s="132">
        <v>192663.09</v>
      </c>
      <c r="L568" s="132">
        <v>219602.72</v>
      </c>
      <c r="M568" s="132">
        <v>246542.35</v>
      </c>
      <c r="N568" s="132">
        <v>273481.90000000002</v>
      </c>
      <c r="O568" s="132">
        <v>281401.45</v>
      </c>
      <c r="P568" s="132">
        <v>289902.21999999997</v>
      </c>
      <c r="Q568" s="127">
        <v>289902.21999999997</v>
      </c>
    </row>
    <row r="569" spans="1:17" ht="13.5" thickBot="1" x14ac:dyDescent="0.25">
      <c r="A569" s="33">
        <v>504500</v>
      </c>
      <c r="B569" s="137" t="s">
        <v>1864</v>
      </c>
      <c r="C569" s="147" t="s">
        <v>1865</v>
      </c>
      <c r="D569" s="134" t="s">
        <v>1298</v>
      </c>
      <c r="E569" s="143">
        <v>134638.32</v>
      </c>
      <c r="F569" s="130">
        <v>253581.52</v>
      </c>
      <c r="G569" s="130">
        <v>156070.17000000001</v>
      </c>
      <c r="H569" s="130">
        <v>233845.16</v>
      </c>
      <c r="I569" s="130">
        <v>274585.52</v>
      </c>
      <c r="J569" s="130">
        <v>130393.24</v>
      </c>
      <c r="K569" s="130">
        <v>158406.95000000001</v>
      </c>
      <c r="L569" s="130">
        <v>185810.36</v>
      </c>
      <c r="M569" s="130">
        <v>210655.62</v>
      </c>
      <c r="N569" s="130">
        <v>264612.28000000003</v>
      </c>
      <c r="O569" s="130">
        <v>343407.78</v>
      </c>
      <c r="P569" s="130">
        <v>678554.09</v>
      </c>
      <c r="Q569" s="127">
        <v>678554.09</v>
      </c>
    </row>
    <row r="570" spans="1:17" ht="13.5" thickBot="1" x14ac:dyDescent="0.25">
      <c r="A570" s="33">
        <v>504600</v>
      </c>
      <c r="B570" s="137" t="s">
        <v>1866</v>
      </c>
      <c r="C570" s="147" t="s">
        <v>1867</v>
      </c>
      <c r="D570" s="134" t="s">
        <v>1298</v>
      </c>
      <c r="E570" s="144">
        <v>10844.19</v>
      </c>
      <c r="F570" s="132">
        <v>22727.23</v>
      </c>
      <c r="G570" s="132">
        <v>32973.699999999997</v>
      </c>
      <c r="H570" s="132">
        <v>52824.18</v>
      </c>
      <c r="I570" s="132">
        <v>78126.95</v>
      </c>
      <c r="J570" s="132">
        <v>89883.02</v>
      </c>
      <c r="K570" s="132">
        <v>101931.69</v>
      </c>
      <c r="L570" s="132">
        <v>112124.8</v>
      </c>
      <c r="M570" s="132">
        <v>135445.32</v>
      </c>
      <c r="N570" s="132">
        <v>195705.13</v>
      </c>
      <c r="O570" s="132">
        <v>208031.35</v>
      </c>
      <c r="P570" s="132">
        <v>245008.16</v>
      </c>
      <c r="Q570" s="127">
        <v>245008.16</v>
      </c>
    </row>
    <row r="571" spans="1:17" ht="13.5" thickBot="1" x14ac:dyDescent="0.25">
      <c r="A571" s="33">
        <v>504700</v>
      </c>
      <c r="B571" s="137" t="s">
        <v>1868</v>
      </c>
      <c r="C571" s="147" t="s">
        <v>1869</v>
      </c>
      <c r="D571" s="134" t="s">
        <v>1298</v>
      </c>
      <c r="E571" s="143">
        <v>4759.6099999999997</v>
      </c>
      <c r="F571" s="130">
        <v>12400.66</v>
      </c>
      <c r="G571" s="130">
        <v>23086.11</v>
      </c>
      <c r="H571" s="130">
        <v>30819.25</v>
      </c>
      <c r="I571" s="130">
        <v>41406.11</v>
      </c>
      <c r="J571" s="130">
        <v>72483.039999999994</v>
      </c>
      <c r="K571" s="130">
        <v>78362.539999999994</v>
      </c>
      <c r="L571" s="130">
        <v>93239.69</v>
      </c>
      <c r="M571" s="130">
        <v>107654.39</v>
      </c>
      <c r="N571" s="130">
        <v>122018.32</v>
      </c>
      <c r="O571" s="130">
        <v>137555.65</v>
      </c>
      <c r="P571" s="130">
        <v>147763.41</v>
      </c>
      <c r="Q571" s="127">
        <v>147763.41</v>
      </c>
    </row>
    <row r="572" spans="1:17" ht="13.5" thickBot="1" x14ac:dyDescent="0.25">
      <c r="A572" s="33">
        <v>504800</v>
      </c>
      <c r="B572" s="137" t="s">
        <v>1870</v>
      </c>
      <c r="C572" s="147" t="s">
        <v>1871</v>
      </c>
      <c r="D572" s="134" t="s">
        <v>1298</v>
      </c>
      <c r="E572" s="144">
        <v>4669.42</v>
      </c>
      <c r="F572" s="132">
        <v>10723.36</v>
      </c>
      <c r="G572" s="132">
        <v>17477.48</v>
      </c>
      <c r="H572" s="132">
        <v>22024.76</v>
      </c>
      <c r="I572" s="132">
        <v>28410.74</v>
      </c>
      <c r="J572" s="132">
        <v>32984.28</v>
      </c>
      <c r="K572" s="132">
        <v>34614.11</v>
      </c>
      <c r="L572" s="132">
        <v>43487.81</v>
      </c>
      <c r="M572" s="132">
        <v>48240.49</v>
      </c>
      <c r="N572" s="132">
        <v>53947.06</v>
      </c>
      <c r="O572" s="132">
        <v>58128.7</v>
      </c>
      <c r="P572" s="132">
        <v>68004.570000000007</v>
      </c>
      <c r="Q572" s="127">
        <v>68004.570000000007</v>
      </c>
    </row>
    <row r="573" spans="1:17" ht="13.5" thickBot="1" x14ac:dyDescent="0.25">
      <c r="A573" s="33">
        <v>504900</v>
      </c>
      <c r="B573" s="137" t="s">
        <v>1872</v>
      </c>
      <c r="C573" s="147" t="s">
        <v>1873</v>
      </c>
      <c r="D573" s="134" t="s">
        <v>1298</v>
      </c>
      <c r="E573" s="143">
        <v>10711.41</v>
      </c>
      <c r="F573" s="130">
        <v>23537.91</v>
      </c>
      <c r="G573" s="130">
        <v>40679.730000000003</v>
      </c>
      <c r="H573" s="130">
        <v>52430.99</v>
      </c>
      <c r="I573" s="130">
        <v>67499.100000000006</v>
      </c>
      <c r="J573" s="130">
        <v>79471.09</v>
      </c>
      <c r="K573" s="130">
        <v>88566.45</v>
      </c>
      <c r="L573" s="130">
        <v>105003.72</v>
      </c>
      <c r="M573" s="130">
        <v>115961.15</v>
      </c>
      <c r="N573" s="130">
        <v>128936.45</v>
      </c>
      <c r="O573" s="130">
        <v>140405.12</v>
      </c>
      <c r="P573" s="130">
        <v>153964.43</v>
      </c>
      <c r="Q573" s="127">
        <v>153964.43</v>
      </c>
    </row>
    <row r="574" spans="1:17" ht="13.5" thickBot="1" x14ac:dyDescent="0.25">
      <c r="A574" s="33">
        <v>504950</v>
      </c>
      <c r="B574" s="137" t="s">
        <v>2034</v>
      </c>
      <c r="C574" s="147" t="s">
        <v>2035</v>
      </c>
      <c r="D574" s="134" t="s">
        <v>1298</v>
      </c>
      <c r="E574" s="144">
        <v>56380.56</v>
      </c>
      <c r="F574" s="132">
        <v>125467.07</v>
      </c>
      <c r="G574" s="132">
        <v>200825.31</v>
      </c>
      <c r="H574" s="132">
        <v>237275.39</v>
      </c>
      <c r="I574" s="132">
        <v>274686.74</v>
      </c>
      <c r="J574" s="132">
        <v>304366.19</v>
      </c>
      <c r="K574" s="132">
        <v>343796.11</v>
      </c>
      <c r="L574" s="132">
        <v>392322.35</v>
      </c>
      <c r="M574" s="132">
        <v>425821.14</v>
      </c>
      <c r="N574" s="132">
        <v>475701.5</v>
      </c>
      <c r="O574" s="132">
        <v>525677.93000000005</v>
      </c>
      <c r="P574" s="132">
        <v>577608.9</v>
      </c>
      <c r="Q574" s="127">
        <v>577608.9</v>
      </c>
    </row>
    <row r="575" spans="1:17" ht="13.5" thickBot="1" x14ac:dyDescent="0.25">
      <c r="A575" s="33">
        <v>505000</v>
      </c>
      <c r="B575" s="137" t="s">
        <v>1874</v>
      </c>
      <c r="C575" s="147" t="s">
        <v>1875</v>
      </c>
      <c r="D575" s="134" t="s">
        <v>1298</v>
      </c>
      <c r="E575" s="143">
        <v>359263.61</v>
      </c>
      <c r="F575" s="130">
        <v>669473.93999999994</v>
      </c>
      <c r="G575" s="130">
        <v>1011444.34</v>
      </c>
      <c r="H575" s="130">
        <v>1257172.4099999999</v>
      </c>
      <c r="I575" s="130">
        <v>1691993.31</v>
      </c>
      <c r="J575" s="130">
        <v>2027426.46</v>
      </c>
      <c r="K575" s="130">
        <v>2409497.21</v>
      </c>
      <c r="L575" s="130">
        <v>2897057.37</v>
      </c>
      <c r="M575" s="130">
        <v>3425784.65</v>
      </c>
      <c r="N575" s="130">
        <v>3767362.16</v>
      </c>
      <c r="O575" s="130">
        <v>4049062.73</v>
      </c>
      <c r="P575" s="130">
        <v>4335587.5</v>
      </c>
      <c r="Q575" s="127">
        <v>4335587.5</v>
      </c>
    </row>
    <row r="576" spans="1:17" ht="13.5" thickBot="1" x14ac:dyDescent="0.25">
      <c r="A576" s="33">
        <v>505100</v>
      </c>
      <c r="B576" s="137" t="s">
        <v>1876</v>
      </c>
      <c r="C576" s="147" t="s">
        <v>1877</v>
      </c>
      <c r="D576" s="134" t="s">
        <v>1298</v>
      </c>
      <c r="E576" s="144">
        <v>1942046.8</v>
      </c>
      <c r="F576" s="132">
        <v>3876913.92</v>
      </c>
      <c r="G576" s="132">
        <v>5975072.25</v>
      </c>
      <c r="H576" s="132">
        <v>10847856.23</v>
      </c>
      <c r="I576" s="132">
        <v>13025557.18</v>
      </c>
      <c r="J576" s="132">
        <v>16281315.77</v>
      </c>
      <c r="K576" s="132">
        <v>17557976.190000001</v>
      </c>
      <c r="L576" s="132">
        <v>20705680.760000002</v>
      </c>
      <c r="M576" s="132">
        <v>22535691.390000001</v>
      </c>
      <c r="N576" s="132">
        <v>24602009.890000001</v>
      </c>
      <c r="O576" s="132">
        <v>27254838.239999998</v>
      </c>
      <c r="P576" s="132">
        <v>29957451.43</v>
      </c>
      <c r="Q576" s="127">
        <v>29957451.43</v>
      </c>
    </row>
    <row r="577" spans="1:17" ht="13.5" thickBot="1" x14ac:dyDescent="0.25">
      <c r="A577" s="33">
        <v>505200</v>
      </c>
      <c r="B577" s="137" t="s">
        <v>1878</v>
      </c>
      <c r="C577" s="147" t="s">
        <v>1879</v>
      </c>
      <c r="D577" s="134" t="s">
        <v>1298</v>
      </c>
      <c r="E577" s="143">
        <v>43770.63</v>
      </c>
      <c r="F577" s="130">
        <v>215037.42</v>
      </c>
      <c r="G577" s="130">
        <v>287595.39</v>
      </c>
      <c r="H577" s="130">
        <v>310754.73</v>
      </c>
      <c r="I577" s="130">
        <v>456046.7</v>
      </c>
      <c r="J577" s="130">
        <v>576942.86</v>
      </c>
      <c r="K577" s="130">
        <v>610730.46</v>
      </c>
      <c r="L577" s="130">
        <v>665910.75</v>
      </c>
      <c r="M577" s="130">
        <v>818185.43</v>
      </c>
      <c r="N577" s="130">
        <v>982823.33</v>
      </c>
      <c r="O577" s="130">
        <v>1133594.97</v>
      </c>
      <c r="P577" s="130">
        <v>1228465.6599999999</v>
      </c>
      <c r="Q577" s="127">
        <v>1228465.6599999999</v>
      </c>
    </row>
    <row r="578" spans="1:17" ht="13.5" thickBot="1" x14ac:dyDescent="0.25">
      <c r="A578" s="33">
        <v>505300</v>
      </c>
      <c r="B578" s="137" t="s">
        <v>1880</v>
      </c>
      <c r="C578" s="147" t="s">
        <v>1881</v>
      </c>
      <c r="D578" s="134" t="s">
        <v>1298</v>
      </c>
      <c r="E578" s="144">
        <v>569.29</v>
      </c>
      <c r="F578" s="132">
        <v>-1544.99</v>
      </c>
      <c r="G578" s="132">
        <v>674.23</v>
      </c>
      <c r="H578" s="132">
        <v>2069.1799999999998</v>
      </c>
      <c r="I578" s="132">
        <v>2448.06</v>
      </c>
      <c r="J578" s="132">
        <v>1756.36</v>
      </c>
      <c r="K578" s="132">
        <v>2058.37</v>
      </c>
      <c r="L578" s="132">
        <v>2974.02</v>
      </c>
      <c r="M578" s="132">
        <v>3042.51</v>
      </c>
      <c r="N578" s="132">
        <v>8112.58</v>
      </c>
      <c r="O578" s="132">
        <v>9933.8799999999992</v>
      </c>
      <c r="P578" s="132">
        <v>12993.81</v>
      </c>
      <c r="Q578" s="127">
        <v>12993.81</v>
      </c>
    </row>
    <row r="579" spans="1:17" ht="13.5" thickBot="1" x14ac:dyDescent="0.25">
      <c r="A579" s="33">
        <v>505400</v>
      </c>
      <c r="B579" s="137" t="s">
        <v>201</v>
      </c>
      <c r="C579" s="147" t="s">
        <v>1882</v>
      </c>
      <c r="D579" s="134" t="s">
        <v>1298</v>
      </c>
      <c r="E579" s="143">
        <v>-5203796.5999999996</v>
      </c>
      <c r="F579" s="130">
        <v>-10318500.98</v>
      </c>
      <c r="G579" s="130">
        <v>-18470167.420000002</v>
      </c>
      <c r="H579" s="130">
        <v>-22787271.890000001</v>
      </c>
      <c r="I579" s="130">
        <v>-26655938.699999999</v>
      </c>
      <c r="J579" s="130">
        <v>-30109920.300000001</v>
      </c>
      <c r="K579" s="130">
        <v>-33947784.719999999</v>
      </c>
      <c r="L579" s="130">
        <v>-36020979.969999999</v>
      </c>
      <c r="M579" s="130">
        <v>-37376693.640000001</v>
      </c>
      <c r="N579" s="130">
        <v>-39482135.68</v>
      </c>
      <c r="O579" s="130">
        <v>-44000762.68</v>
      </c>
      <c r="P579" s="130">
        <v>-47600773.890000001</v>
      </c>
      <c r="Q579" s="127">
        <v>-47600773.890000001</v>
      </c>
    </row>
    <row r="580" spans="1:17" ht="13.5" thickBot="1" x14ac:dyDescent="0.25">
      <c r="A580" s="33">
        <v>505500</v>
      </c>
      <c r="B580" s="137" t="s">
        <v>1883</v>
      </c>
      <c r="C580" s="147" t="s">
        <v>1884</v>
      </c>
      <c r="D580" s="134" t="s">
        <v>1298</v>
      </c>
      <c r="E580" s="144">
        <v>43851.43</v>
      </c>
      <c r="F580" s="132">
        <v>78067.89</v>
      </c>
      <c r="G580" s="132">
        <v>117379.48</v>
      </c>
      <c r="H580" s="132">
        <v>150346.6</v>
      </c>
      <c r="I580" s="132">
        <v>191340.63</v>
      </c>
      <c r="J580" s="132">
        <v>260670.98</v>
      </c>
      <c r="K580" s="132">
        <v>310858.03000000003</v>
      </c>
      <c r="L580" s="132">
        <v>356988.03</v>
      </c>
      <c r="M580" s="132">
        <v>398151.49</v>
      </c>
      <c r="N580" s="132">
        <v>454815.29</v>
      </c>
      <c r="O580" s="132">
        <v>542451.34</v>
      </c>
      <c r="P580" s="132">
        <v>846823.78</v>
      </c>
      <c r="Q580" s="127">
        <v>846823.78</v>
      </c>
    </row>
    <row r="581" spans="1:17" ht="13.5" thickBot="1" x14ac:dyDescent="0.25">
      <c r="A581" s="33">
        <v>505600</v>
      </c>
      <c r="B581" s="137" t="s">
        <v>1885</v>
      </c>
      <c r="C581" s="147" t="s">
        <v>1886</v>
      </c>
      <c r="D581" s="134" t="s">
        <v>1298</v>
      </c>
      <c r="E581" s="143">
        <v>342766.3</v>
      </c>
      <c r="F581" s="130">
        <v>605973.03</v>
      </c>
      <c r="G581" s="130">
        <v>1088225.02</v>
      </c>
      <c r="H581" s="130">
        <v>1372387.99</v>
      </c>
      <c r="I581" s="130">
        <v>1735032.97</v>
      </c>
      <c r="J581" s="130">
        <v>2107878.6800000002</v>
      </c>
      <c r="K581" s="130">
        <v>2425546.39</v>
      </c>
      <c r="L581" s="130">
        <v>2763543.04</v>
      </c>
      <c r="M581" s="130">
        <v>3549223.45</v>
      </c>
      <c r="N581" s="130">
        <v>3990033.7</v>
      </c>
      <c r="O581" s="130">
        <v>4348038.6399999997</v>
      </c>
      <c r="P581" s="130">
        <v>4733603.96</v>
      </c>
      <c r="Q581" s="127">
        <v>4733603.96</v>
      </c>
    </row>
    <row r="582" spans="1:17" ht="13.5" thickBot="1" x14ac:dyDescent="0.25">
      <c r="A582" s="33">
        <v>505700</v>
      </c>
      <c r="B582" s="137" t="s">
        <v>1887</v>
      </c>
      <c r="C582" s="147" t="s">
        <v>1888</v>
      </c>
      <c r="D582" s="134" t="s">
        <v>1298</v>
      </c>
      <c r="E582" s="144">
        <v>10084.91</v>
      </c>
      <c r="F582" s="132">
        <v>22084.17</v>
      </c>
      <c r="G582" s="132">
        <v>43812.18</v>
      </c>
      <c r="H582" s="132">
        <v>58443.21</v>
      </c>
      <c r="I582" s="132">
        <v>70350.8</v>
      </c>
      <c r="J582" s="132">
        <v>84383.73</v>
      </c>
      <c r="K582" s="132">
        <v>94781</v>
      </c>
      <c r="L582" s="132">
        <v>106378.29</v>
      </c>
      <c r="M582" s="132">
        <v>122215.59</v>
      </c>
      <c r="N582" s="132">
        <v>136886.64000000001</v>
      </c>
      <c r="O582" s="132">
        <v>150759.46</v>
      </c>
      <c r="P582" s="132">
        <v>160296.72</v>
      </c>
      <c r="Q582" s="127">
        <v>160296.72</v>
      </c>
    </row>
    <row r="583" spans="1:17" ht="13.5" thickBot="1" x14ac:dyDescent="0.25">
      <c r="A583" s="33">
        <v>505800</v>
      </c>
      <c r="B583" s="137" t="s">
        <v>1889</v>
      </c>
      <c r="C583" s="147" t="s">
        <v>1890</v>
      </c>
      <c r="D583" s="134" t="s">
        <v>1298</v>
      </c>
      <c r="E583" s="143">
        <v>29083.24</v>
      </c>
      <c r="F583" s="130">
        <v>48562.23</v>
      </c>
      <c r="G583" s="130">
        <v>76218.36</v>
      </c>
      <c r="H583" s="130">
        <v>96515.82</v>
      </c>
      <c r="I583" s="130">
        <v>124887.78</v>
      </c>
      <c r="J583" s="130">
        <v>152102.51999999999</v>
      </c>
      <c r="K583" s="130">
        <v>182589.79</v>
      </c>
      <c r="L583" s="130">
        <v>203227.49</v>
      </c>
      <c r="M583" s="130">
        <v>229413.79</v>
      </c>
      <c r="N583" s="130">
        <v>263789.8</v>
      </c>
      <c r="O583" s="130">
        <v>300342.45</v>
      </c>
      <c r="P583" s="130">
        <v>329854.75</v>
      </c>
      <c r="Q583" s="127">
        <v>329854.75</v>
      </c>
    </row>
    <row r="584" spans="1:17" ht="13.5" thickBot="1" x14ac:dyDescent="0.25">
      <c r="A584" s="33">
        <v>505900</v>
      </c>
      <c r="B584" s="137" t="s">
        <v>1891</v>
      </c>
      <c r="C584" s="147" t="s">
        <v>1892</v>
      </c>
      <c r="D584" s="134" t="s">
        <v>1298</v>
      </c>
      <c r="E584" s="144">
        <v>83991.29</v>
      </c>
      <c r="F584" s="132">
        <v>349244.78</v>
      </c>
      <c r="G584" s="132">
        <v>555644.11</v>
      </c>
      <c r="H584" s="132">
        <v>703212.61</v>
      </c>
      <c r="I584" s="132">
        <v>686402.42</v>
      </c>
      <c r="J584" s="132">
        <v>828964.92</v>
      </c>
      <c r="K584" s="132">
        <v>1157300.3400000001</v>
      </c>
      <c r="L584" s="132">
        <v>1331707.6100000001</v>
      </c>
      <c r="M584" s="132">
        <v>1392972.04</v>
      </c>
      <c r="N584" s="132">
        <v>1729003.21</v>
      </c>
      <c r="O584" s="132">
        <v>2193931.54</v>
      </c>
      <c r="P584" s="132">
        <v>2409946.14</v>
      </c>
      <c r="Q584" s="127">
        <v>2409946.14</v>
      </c>
    </row>
    <row r="585" spans="1:17" ht="13.5" thickBot="1" x14ac:dyDescent="0.25">
      <c r="A585" s="33">
        <v>506000</v>
      </c>
      <c r="B585" s="137" t="s">
        <v>1893</v>
      </c>
      <c r="C585" s="147" t="s">
        <v>1894</v>
      </c>
      <c r="D585" s="134" t="s">
        <v>1298</v>
      </c>
      <c r="E585" s="143">
        <v>719109.33</v>
      </c>
      <c r="F585" s="130">
        <v>1292589.6599999999</v>
      </c>
      <c r="G585" s="130">
        <v>1866069.99</v>
      </c>
      <c r="H585" s="130">
        <v>2585179.3199999998</v>
      </c>
      <c r="I585" s="130">
        <v>3158659.65</v>
      </c>
      <c r="J585" s="130">
        <v>3732139.98</v>
      </c>
      <c r="K585" s="130">
        <v>4451249.3099999996</v>
      </c>
      <c r="L585" s="130">
        <v>5024729.6399999997</v>
      </c>
      <c r="M585" s="130">
        <v>5547922.9699999997</v>
      </c>
      <c r="N585" s="130">
        <v>6261445.2999999998</v>
      </c>
      <c r="O585" s="130">
        <v>6829337.6299999999</v>
      </c>
      <c r="P585" s="130">
        <v>7397230.96</v>
      </c>
      <c r="Q585" s="127">
        <v>7397230.96</v>
      </c>
    </row>
    <row r="586" spans="1:17" ht="13.5" thickBot="1" x14ac:dyDescent="0.25">
      <c r="A586" s="33">
        <v>506100</v>
      </c>
      <c r="B586" s="137" t="s">
        <v>1895</v>
      </c>
      <c r="C586" s="147" t="s">
        <v>1896</v>
      </c>
      <c r="D586" s="134" t="s">
        <v>1298</v>
      </c>
      <c r="E586" s="144">
        <v>432.13</v>
      </c>
      <c r="F586" s="132">
        <v>11560.77</v>
      </c>
      <c r="G586" s="132">
        <v>16882.39</v>
      </c>
      <c r="H586" s="132">
        <v>24507.57</v>
      </c>
      <c r="I586" s="132">
        <v>34579.18</v>
      </c>
      <c r="J586" s="132">
        <v>40623.89</v>
      </c>
      <c r="K586" s="132">
        <v>49273.77</v>
      </c>
      <c r="L586" s="132">
        <v>58044</v>
      </c>
      <c r="M586" s="132">
        <v>76841.27</v>
      </c>
      <c r="N586" s="132">
        <v>79720.899999999994</v>
      </c>
      <c r="O586" s="132">
        <v>82003.06</v>
      </c>
      <c r="P586" s="132">
        <v>90936.03</v>
      </c>
      <c r="Q586" s="127">
        <v>90936.03</v>
      </c>
    </row>
    <row r="587" spans="1:17" ht="13.5" thickBot="1" x14ac:dyDescent="0.25">
      <c r="A587" s="33">
        <v>506200</v>
      </c>
      <c r="B587" s="137" t="s">
        <v>1897</v>
      </c>
      <c r="C587" s="147" t="s">
        <v>1898</v>
      </c>
      <c r="D587" s="134" t="s">
        <v>1298</v>
      </c>
      <c r="E587" s="143">
        <v>104032.41</v>
      </c>
      <c r="F587" s="130">
        <v>288724.71999999997</v>
      </c>
      <c r="G587" s="130">
        <v>762772.32</v>
      </c>
      <c r="H587" s="130">
        <v>1050173.73</v>
      </c>
      <c r="I587" s="130">
        <v>1200404.81</v>
      </c>
      <c r="J587" s="130">
        <v>1687291.91</v>
      </c>
      <c r="K587" s="130">
        <v>2036066.99</v>
      </c>
      <c r="L587" s="130">
        <v>2245495.61</v>
      </c>
      <c r="M587" s="130">
        <v>2463990.0699999998</v>
      </c>
      <c r="N587" s="130">
        <v>2584493.84</v>
      </c>
      <c r="O587" s="130">
        <v>2815327.95</v>
      </c>
      <c r="P587" s="130">
        <v>3273754.14</v>
      </c>
      <c r="Q587" s="127">
        <v>3273754.14</v>
      </c>
    </row>
    <row r="588" spans="1:17" ht="13.5" thickBot="1" x14ac:dyDescent="0.25">
      <c r="A588" s="33">
        <v>506245</v>
      </c>
      <c r="B588" s="137" t="s">
        <v>1899</v>
      </c>
      <c r="C588" s="147" t="s">
        <v>1900</v>
      </c>
      <c r="D588" s="134" t="s">
        <v>1298</v>
      </c>
      <c r="E588" s="144">
        <v>12691.73</v>
      </c>
      <c r="F588" s="132">
        <v>19686.73</v>
      </c>
      <c r="G588" s="132">
        <v>26386.73</v>
      </c>
      <c r="H588" s="132">
        <v>33637.78</v>
      </c>
      <c r="I588" s="132">
        <v>43840.54</v>
      </c>
      <c r="J588" s="132">
        <v>51840.54</v>
      </c>
      <c r="K588" s="132">
        <v>62485.54</v>
      </c>
      <c r="L588" s="132">
        <v>70485.539999999994</v>
      </c>
      <c r="M588" s="132">
        <v>73620.539999999994</v>
      </c>
      <c r="N588" s="132">
        <v>81620.539999999994</v>
      </c>
      <c r="O588" s="132">
        <v>85225.54</v>
      </c>
      <c r="P588" s="132">
        <v>93225.54</v>
      </c>
      <c r="Q588" s="127">
        <v>93225.54</v>
      </c>
    </row>
    <row r="589" spans="1:17" ht="13.5" thickBot="1" x14ac:dyDescent="0.25">
      <c r="A589" s="33">
        <v>506300</v>
      </c>
      <c r="B589" s="137" t="s">
        <v>1901</v>
      </c>
      <c r="C589" s="147" t="s">
        <v>1902</v>
      </c>
      <c r="D589" s="134" t="s">
        <v>1298</v>
      </c>
      <c r="E589" s="143">
        <v>43024.53</v>
      </c>
      <c r="F589" s="130">
        <v>114440.32000000001</v>
      </c>
      <c r="G589" s="130">
        <v>182722.1</v>
      </c>
      <c r="H589" s="130">
        <v>251403.86</v>
      </c>
      <c r="I589" s="130">
        <v>324996.86</v>
      </c>
      <c r="J589" s="130">
        <v>403009.16</v>
      </c>
      <c r="K589" s="130">
        <v>477816.67</v>
      </c>
      <c r="L589" s="130">
        <v>555309.27</v>
      </c>
      <c r="M589" s="130">
        <v>632677.78</v>
      </c>
      <c r="N589" s="130">
        <v>711842.04</v>
      </c>
      <c r="O589" s="130">
        <v>792897.11</v>
      </c>
      <c r="P589" s="130">
        <v>874187.13</v>
      </c>
      <c r="Q589" s="127">
        <v>874187.13</v>
      </c>
    </row>
    <row r="590" spans="1:17" ht="13.5" thickBot="1" x14ac:dyDescent="0.25">
      <c r="A590" s="33">
        <v>506400</v>
      </c>
      <c r="B590" s="137" t="s">
        <v>1903</v>
      </c>
      <c r="C590" s="147" t="s">
        <v>1904</v>
      </c>
      <c r="D590" s="134" t="s">
        <v>1298</v>
      </c>
      <c r="E590" s="144">
        <v>248802</v>
      </c>
      <c r="F590" s="132">
        <v>363662.26</v>
      </c>
      <c r="G590" s="132">
        <v>432974.26</v>
      </c>
      <c r="H590" s="132">
        <v>496124.26</v>
      </c>
      <c r="I590" s="132">
        <v>540803.25</v>
      </c>
      <c r="J590" s="132">
        <v>571003.25</v>
      </c>
      <c r="K590" s="132">
        <v>631303.25</v>
      </c>
      <c r="L590" s="132">
        <v>658403.25</v>
      </c>
      <c r="M590" s="132">
        <v>690631.19</v>
      </c>
      <c r="N590" s="132">
        <v>731281.19</v>
      </c>
      <c r="O590" s="132">
        <v>747868.29</v>
      </c>
      <c r="P590" s="132">
        <v>1233477.29</v>
      </c>
      <c r="Q590" s="127">
        <v>1233477.29</v>
      </c>
    </row>
    <row r="591" spans="1:17" ht="13.5" thickBot="1" x14ac:dyDescent="0.25">
      <c r="A591" s="33">
        <v>506500</v>
      </c>
      <c r="B591" s="137" t="s">
        <v>1905</v>
      </c>
      <c r="C591" s="147" t="s">
        <v>1906</v>
      </c>
      <c r="D591" s="134" t="s">
        <v>1298</v>
      </c>
      <c r="E591" s="143">
        <v>195815.17</v>
      </c>
      <c r="F591" s="130">
        <v>319230.08000000002</v>
      </c>
      <c r="G591" s="130">
        <v>377433.85</v>
      </c>
      <c r="H591" s="130">
        <v>511768.73</v>
      </c>
      <c r="I591" s="130">
        <v>746704.34</v>
      </c>
      <c r="J591" s="130">
        <v>909940.63</v>
      </c>
      <c r="K591" s="130">
        <v>1065256.76</v>
      </c>
      <c r="L591" s="130">
        <v>1243494.1299999999</v>
      </c>
      <c r="M591" s="130">
        <v>1382928.03</v>
      </c>
      <c r="N591" s="130">
        <v>1563225.33</v>
      </c>
      <c r="O591" s="130">
        <v>1730121.71</v>
      </c>
      <c r="P591" s="130">
        <v>1861369.54</v>
      </c>
      <c r="Q591" s="127">
        <v>1861369.54</v>
      </c>
    </row>
    <row r="592" spans="1:17" ht="13.5" thickBot="1" x14ac:dyDescent="0.25">
      <c r="A592" s="33">
        <v>506600</v>
      </c>
      <c r="B592" s="137" t="s">
        <v>1907</v>
      </c>
      <c r="C592" s="147" t="s">
        <v>1908</v>
      </c>
      <c r="D592" s="134" t="s">
        <v>1298</v>
      </c>
      <c r="E592" s="144">
        <v>33931.620000000003</v>
      </c>
      <c r="F592" s="132">
        <v>77040.03</v>
      </c>
      <c r="G592" s="132">
        <v>94746.54</v>
      </c>
      <c r="H592" s="132">
        <v>127303.58</v>
      </c>
      <c r="I592" s="132">
        <v>161843.13</v>
      </c>
      <c r="J592" s="132">
        <v>193796.51</v>
      </c>
      <c r="K592" s="132">
        <v>225054.7</v>
      </c>
      <c r="L592" s="132">
        <v>264617.93</v>
      </c>
      <c r="M592" s="132">
        <v>298815.27</v>
      </c>
      <c r="N592" s="132">
        <v>332936.09000000003</v>
      </c>
      <c r="O592" s="132">
        <v>375163.16</v>
      </c>
      <c r="P592" s="132">
        <v>404455.67999999999</v>
      </c>
      <c r="Q592" s="127">
        <v>404455.67999999999</v>
      </c>
    </row>
    <row r="593" spans="1:17" ht="13.5" thickBot="1" x14ac:dyDescent="0.25">
      <c r="A593" s="33">
        <v>506700</v>
      </c>
      <c r="B593" s="137" t="s">
        <v>2174</v>
      </c>
      <c r="C593" s="147" t="s">
        <v>2175</v>
      </c>
      <c r="D593" s="134" t="s">
        <v>1298</v>
      </c>
      <c r="E593" s="143">
        <v>0</v>
      </c>
      <c r="F593" s="130">
        <v>0</v>
      </c>
      <c r="G593" s="130">
        <v>0</v>
      </c>
      <c r="H593" s="130">
        <v>0</v>
      </c>
      <c r="I593" s="130">
        <v>0</v>
      </c>
      <c r="J593" s="130">
        <v>0</v>
      </c>
      <c r="K593" s="130">
        <v>0</v>
      </c>
      <c r="L593" s="130">
        <v>0</v>
      </c>
      <c r="M593" s="130">
        <v>0</v>
      </c>
      <c r="N593" s="130">
        <v>0</v>
      </c>
      <c r="O593" s="130">
        <v>0</v>
      </c>
      <c r="P593" s="130">
        <v>32.28</v>
      </c>
      <c r="Q593" s="127">
        <v>32.28</v>
      </c>
    </row>
    <row r="594" spans="1:17" ht="13.5" thickBot="1" x14ac:dyDescent="0.25">
      <c r="A594" s="33">
        <v>506800</v>
      </c>
      <c r="B594" s="137" t="s">
        <v>1909</v>
      </c>
      <c r="C594" s="147" t="s">
        <v>1910</v>
      </c>
      <c r="D594" s="134" t="s">
        <v>1298</v>
      </c>
      <c r="E594" s="144">
        <v>185</v>
      </c>
      <c r="F594" s="132">
        <v>535</v>
      </c>
      <c r="G594" s="132">
        <v>34899.5</v>
      </c>
      <c r="H594" s="132">
        <v>34899.5</v>
      </c>
      <c r="I594" s="132">
        <v>535</v>
      </c>
      <c r="J594" s="132">
        <v>5422.27</v>
      </c>
      <c r="K594" s="132">
        <v>5422.27</v>
      </c>
      <c r="L594" s="132">
        <v>535</v>
      </c>
      <c r="M594" s="132">
        <v>51046.98</v>
      </c>
      <c r="N594" s="132">
        <v>51046.98</v>
      </c>
      <c r="O594" s="132">
        <v>6956</v>
      </c>
      <c r="P594" s="132">
        <v>191380.79</v>
      </c>
      <c r="Q594" s="127">
        <v>191380.79</v>
      </c>
    </row>
    <row r="595" spans="1:17" ht="13.5" thickBot="1" x14ac:dyDescent="0.25">
      <c r="A595" s="33">
        <v>506801</v>
      </c>
      <c r="B595" s="137" t="s">
        <v>1911</v>
      </c>
      <c r="C595" s="147" t="s">
        <v>1912</v>
      </c>
      <c r="D595" s="134" t="s">
        <v>1298</v>
      </c>
      <c r="E595" s="143">
        <v>5010.0200000000004</v>
      </c>
      <c r="F595" s="130">
        <v>5009.24</v>
      </c>
      <c r="G595" s="130">
        <v>153294.09</v>
      </c>
      <c r="H595" s="130">
        <v>147221.45000000001</v>
      </c>
      <c r="I595" s="130">
        <v>19452.38</v>
      </c>
      <c r="J595" s="130">
        <v>19452.38</v>
      </c>
      <c r="K595" s="130">
        <v>19452.38</v>
      </c>
      <c r="L595" s="130">
        <v>19452.38</v>
      </c>
      <c r="M595" s="130">
        <v>10120664.380000001</v>
      </c>
      <c r="N595" s="130">
        <v>143083.38</v>
      </c>
      <c r="O595" s="130">
        <v>10442.120000000001</v>
      </c>
      <c r="P595" s="130">
        <v>193072.12</v>
      </c>
      <c r="Q595" s="127">
        <v>193072.12</v>
      </c>
    </row>
    <row r="596" spans="1:17" ht="13.5" thickBot="1" x14ac:dyDescent="0.25">
      <c r="A596" s="33">
        <v>506810</v>
      </c>
      <c r="B596" s="137" t="s">
        <v>1913</v>
      </c>
      <c r="C596" s="147" t="s">
        <v>1914</v>
      </c>
      <c r="D596" s="134" t="s">
        <v>1298</v>
      </c>
      <c r="E596" s="144">
        <v>493.71</v>
      </c>
      <c r="F596" s="132">
        <v>-36199.22</v>
      </c>
      <c r="G596" s="132">
        <v>-194712.1</v>
      </c>
      <c r="H596" s="132">
        <v>-275602.78000000003</v>
      </c>
      <c r="I596" s="132">
        <v>-200415.03</v>
      </c>
      <c r="J596" s="132">
        <v>-307294.44</v>
      </c>
      <c r="K596" s="132">
        <v>-382878.13</v>
      </c>
      <c r="L596" s="132">
        <v>-440835.47</v>
      </c>
      <c r="M596" s="132">
        <v>-10597529.550000001</v>
      </c>
      <c r="N596" s="132">
        <v>-668729.99</v>
      </c>
      <c r="O596" s="132">
        <v>-717390.91</v>
      </c>
      <c r="P596" s="132">
        <v>-989641.41</v>
      </c>
      <c r="Q596" s="127">
        <v>-989641.41</v>
      </c>
    </row>
    <row r="597" spans="1:17" ht="13.5" thickBot="1" x14ac:dyDescent="0.25">
      <c r="A597" s="33">
        <v>507000</v>
      </c>
      <c r="B597" s="137" t="s">
        <v>1915</v>
      </c>
      <c r="C597" s="147" t="s">
        <v>1916</v>
      </c>
      <c r="D597" s="134" t="s">
        <v>1298</v>
      </c>
      <c r="E597" s="143">
        <v>113543.48</v>
      </c>
      <c r="F597" s="130">
        <v>561572.16</v>
      </c>
      <c r="G597" s="130">
        <v>720522.07</v>
      </c>
      <c r="H597" s="130">
        <v>993342.94</v>
      </c>
      <c r="I597" s="130">
        <v>1444069.32</v>
      </c>
      <c r="J597" s="130">
        <v>1447893.34</v>
      </c>
      <c r="K597" s="130">
        <v>2015627.58</v>
      </c>
      <c r="L597" s="130">
        <v>2113410.29</v>
      </c>
      <c r="M597" s="130">
        <v>2347932.6</v>
      </c>
      <c r="N597" s="130">
        <v>2603822.5499999998</v>
      </c>
      <c r="O597" s="130">
        <v>2750393.71</v>
      </c>
      <c r="P597" s="130">
        <v>2978777.45</v>
      </c>
      <c r="Q597" s="127">
        <v>2978777.45</v>
      </c>
    </row>
    <row r="598" spans="1:17" ht="13.5" thickBot="1" x14ac:dyDescent="0.25">
      <c r="A598" s="33">
        <v>507100</v>
      </c>
      <c r="B598" s="137" t="s">
        <v>1917</v>
      </c>
      <c r="C598" s="147" t="s">
        <v>1918</v>
      </c>
      <c r="D598" s="134" t="s">
        <v>1298</v>
      </c>
      <c r="E598" s="144">
        <v>0</v>
      </c>
      <c r="F598" s="132">
        <v>0</v>
      </c>
      <c r="G598" s="132">
        <v>0</v>
      </c>
      <c r="H598" s="132">
        <v>0</v>
      </c>
      <c r="I598" s="132">
        <v>0</v>
      </c>
      <c r="J598" s="132">
        <v>0</v>
      </c>
      <c r="K598" s="132">
        <v>0</v>
      </c>
      <c r="L598" s="132">
        <v>0</v>
      </c>
      <c r="M598" s="132">
        <v>51380</v>
      </c>
      <c r="N598" s="132">
        <v>51380</v>
      </c>
      <c r="O598" s="132">
        <v>101380</v>
      </c>
      <c r="P598" s="132">
        <v>169818.46</v>
      </c>
      <c r="Q598" s="127">
        <v>169818.46</v>
      </c>
    </row>
    <row r="599" spans="1:17" ht="13.5" thickBot="1" x14ac:dyDescent="0.25">
      <c r="A599" s="33">
        <v>507400</v>
      </c>
      <c r="B599" s="137" t="s">
        <v>1919</v>
      </c>
      <c r="C599" s="147" t="s">
        <v>1920</v>
      </c>
      <c r="D599" s="134" t="s">
        <v>1298</v>
      </c>
      <c r="E599" s="143">
        <v>334168</v>
      </c>
      <c r="F599" s="130">
        <v>389711</v>
      </c>
      <c r="G599" s="130">
        <v>404754</v>
      </c>
      <c r="H599" s="130">
        <v>732922</v>
      </c>
      <c r="I599" s="130">
        <v>776435</v>
      </c>
      <c r="J599" s="130">
        <v>791448</v>
      </c>
      <c r="K599" s="130">
        <v>1158586</v>
      </c>
      <c r="L599" s="130">
        <v>1182903</v>
      </c>
      <c r="M599" s="130">
        <v>1276053.33</v>
      </c>
      <c r="N599" s="130">
        <v>1602339.08</v>
      </c>
      <c r="O599" s="130">
        <v>1654031.08</v>
      </c>
      <c r="P599" s="130">
        <v>1714048.08</v>
      </c>
      <c r="Q599" s="127">
        <v>1714048.08</v>
      </c>
    </row>
    <row r="600" spans="1:17" ht="13.5" thickBot="1" x14ac:dyDescent="0.25">
      <c r="A600" s="33">
        <v>507500</v>
      </c>
      <c r="B600" s="137" t="s">
        <v>1921</v>
      </c>
      <c r="C600" s="147" t="s">
        <v>1922</v>
      </c>
      <c r="D600" s="134" t="s">
        <v>1298</v>
      </c>
      <c r="E600" s="144">
        <v>31924.85</v>
      </c>
      <c r="F600" s="132">
        <v>61407.76</v>
      </c>
      <c r="G600" s="132">
        <v>106483.33</v>
      </c>
      <c r="H600" s="132">
        <v>204619.33</v>
      </c>
      <c r="I600" s="132">
        <v>243736.91</v>
      </c>
      <c r="J600" s="132">
        <v>263914.21000000002</v>
      </c>
      <c r="K600" s="132">
        <v>297703.55</v>
      </c>
      <c r="L600" s="132">
        <v>342010.81</v>
      </c>
      <c r="M600" s="132">
        <v>411455.15</v>
      </c>
      <c r="N600" s="132">
        <v>482111.25</v>
      </c>
      <c r="O600" s="132">
        <v>532345.15</v>
      </c>
      <c r="P600" s="132">
        <v>622429.89</v>
      </c>
      <c r="Q600" s="127">
        <v>622429.89</v>
      </c>
    </row>
    <row r="601" spans="1:17" ht="13.5" thickBot="1" x14ac:dyDescent="0.25">
      <c r="A601" s="33">
        <v>507700</v>
      </c>
      <c r="B601" s="137" t="s">
        <v>1923</v>
      </c>
      <c r="C601" s="147" t="s">
        <v>1924</v>
      </c>
      <c r="D601" s="134" t="s">
        <v>1298</v>
      </c>
      <c r="E601" s="143">
        <v>714.02</v>
      </c>
      <c r="F601" s="130">
        <v>1757.04</v>
      </c>
      <c r="G601" s="130">
        <v>6278.94</v>
      </c>
      <c r="H601" s="130">
        <v>8110.81</v>
      </c>
      <c r="I601" s="130">
        <v>9254.91</v>
      </c>
      <c r="J601" s="130">
        <v>11283.16</v>
      </c>
      <c r="K601" s="130">
        <v>12702.85</v>
      </c>
      <c r="L601" s="130">
        <v>15145.79</v>
      </c>
      <c r="M601" s="130">
        <v>17114.52</v>
      </c>
      <c r="N601" s="130">
        <v>18353.13</v>
      </c>
      <c r="O601" s="130">
        <v>18866.689999999999</v>
      </c>
      <c r="P601" s="130">
        <v>19541.43</v>
      </c>
      <c r="Q601" s="127">
        <v>19541.43</v>
      </c>
    </row>
    <row r="602" spans="1:17" ht="13.5" thickBot="1" x14ac:dyDescent="0.25">
      <c r="A602" s="33">
        <v>508000</v>
      </c>
      <c r="B602" s="137" t="s">
        <v>1925</v>
      </c>
      <c r="C602" s="147" t="s">
        <v>1926</v>
      </c>
      <c r="D602" s="134" t="s">
        <v>1298</v>
      </c>
      <c r="E602" s="144">
        <v>329583</v>
      </c>
      <c r="F602" s="132">
        <v>577577</v>
      </c>
      <c r="G602" s="132">
        <v>852626</v>
      </c>
      <c r="H602" s="132">
        <v>1070602</v>
      </c>
      <c r="I602" s="132">
        <v>1309175</v>
      </c>
      <c r="J602" s="132">
        <v>1531794</v>
      </c>
      <c r="K602" s="132">
        <v>1678877</v>
      </c>
      <c r="L602" s="132">
        <v>1898569</v>
      </c>
      <c r="M602" s="132">
        <v>2156591</v>
      </c>
      <c r="N602" s="132">
        <v>2489540</v>
      </c>
      <c r="O602" s="132">
        <v>2895968</v>
      </c>
      <c r="P602" s="132">
        <v>3222696</v>
      </c>
      <c r="Q602" s="127">
        <v>3222696</v>
      </c>
    </row>
    <row r="603" spans="1:17" ht="13.5" thickBot="1" x14ac:dyDescent="0.25">
      <c r="A603" s="33">
        <v>508400</v>
      </c>
      <c r="B603" s="137" t="s">
        <v>1927</v>
      </c>
      <c r="C603" s="147" t="s">
        <v>1928</v>
      </c>
      <c r="D603" s="134" t="s">
        <v>1298</v>
      </c>
      <c r="E603" s="143">
        <v>-17463.73</v>
      </c>
      <c r="F603" s="130">
        <v>-34989.07</v>
      </c>
      <c r="G603" s="130">
        <v>-56654.65</v>
      </c>
      <c r="H603" s="130">
        <v>-74024.03</v>
      </c>
      <c r="I603" s="130">
        <v>-89785.07</v>
      </c>
      <c r="J603" s="130">
        <v>-105136.37</v>
      </c>
      <c r="K603" s="130">
        <v>-120005.53</v>
      </c>
      <c r="L603" s="130">
        <v>-139598.96</v>
      </c>
      <c r="M603" s="130">
        <v>-155040.04999999999</v>
      </c>
      <c r="N603" s="130">
        <v>-171243.51999999999</v>
      </c>
      <c r="O603" s="130">
        <v>-187985.16</v>
      </c>
      <c r="P603" s="130">
        <v>-210906.64</v>
      </c>
      <c r="Q603" s="127">
        <v>-210906.64</v>
      </c>
    </row>
    <row r="604" spans="1:17" ht="13.5" thickBot="1" x14ac:dyDescent="0.25">
      <c r="A604" s="33">
        <v>508410</v>
      </c>
      <c r="B604" s="137" t="s">
        <v>1929</v>
      </c>
      <c r="C604" s="147" t="s">
        <v>1930</v>
      </c>
      <c r="D604" s="134" t="s">
        <v>1298</v>
      </c>
      <c r="E604" s="144">
        <v>-15338.53</v>
      </c>
      <c r="F604" s="132">
        <v>-28602.66</v>
      </c>
      <c r="G604" s="132">
        <v>-40448.57</v>
      </c>
      <c r="H604" s="132">
        <v>-76043.789999999994</v>
      </c>
      <c r="I604" s="132">
        <v>-91783.39</v>
      </c>
      <c r="J604" s="132">
        <v>-115520.39</v>
      </c>
      <c r="K604" s="132">
        <v>-114262.59</v>
      </c>
      <c r="L604" s="132">
        <v>-127239.34</v>
      </c>
      <c r="M604" s="132">
        <v>-133609.56</v>
      </c>
      <c r="N604" s="132">
        <v>-137266.60999999999</v>
      </c>
      <c r="O604" s="132">
        <v>-172313.91</v>
      </c>
      <c r="P604" s="132">
        <v>-410551.42</v>
      </c>
      <c r="Q604" s="127">
        <v>-410551.42</v>
      </c>
    </row>
    <row r="605" spans="1:17" ht="13.5" thickBot="1" x14ac:dyDescent="0.25">
      <c r="A605" s="33">
        <v>509100</v>
      </c>
      <c r="B605" s="137" t="s">
        <v>2176</v>
      </c>
      <c r="C605" s="147" t="s">
        <v>1931</v>
      </c>
      <c r="D605" s="134" t="s">
        <v>1298</v>
      </c>
      <c r="E605" s="143">
        <v>-858.88</v>
      </c>
      <c r="F605" s="130">
        <v>-3853.5</v>
      </c>
      <c r="G605" s="130">
        <v>-3393.18</v>
      </c>
      <c r="H605" s="130">
        <v>-4269.16</v>
      </c>
      <c r="I605" s="130">
        <v>-4609.71</v>
      </c>
      <c r="J605" s="130">
        <v>-5117.3500000000004</v>
      </c>
      <c r="K605" s="130">
        <v>-2169.34</v>
      </c>
      <c r="L605" s="130">
        <v>-7040.81</v>
      </c>
      <c r="M605" s="130">
        <v>689.5</v>
      </c>
      <c r="N605" s="130">
        <v>5041.01</v>
      </c>
      <c r="O605" s="130">
        <v>47568.39</v>
      </c>
      <c r="P605" s="130">
        <v>47567.46</v>
      </c>
      <c r="Q605" s="127">
        <v>47567.46</v>
      </c>
    </row>
    <row r="606" spans="1:17" ht="13.5" thickBot="1" x14ac:dyDescent="0.25">
      <c r="A606" s="33">
        <v>512100</v>
      </c>
      <c r="B606" s="137" t="s">
        <v>1932</v>
      </c>
      <c r="C606" s="147" t="s">
        <v>1933</v>
      </c>
      <c r="D606" s="134" t="s">
        <v>1298</v>
      </c>
      <c r="E606" s="144">
        <v>52586.57</v>
      </c>
      <c r="F606" s="132">
        <v>114581.88</v>
      </c>
      <c r="G606" s="132">
        <v>169141.32</v>
      </c>
      <c r="H606" s="132">
        <v>226971.06</v>
      </c>
      <c r="I606" s="132">
        <v>291977.49</v>
      </c>
      <c r="J606" s="132">
        <v>357628.19</v>
      </c>
      <c r="K606" s="132">
        <v>420865.2</v>
      </c>
      <c r="L606" s="132">
        <v>481247.08</v>
      </c>
      <c r="M606" s="132">
        <v>570474.98</v>
      </c>
      <c r="N606" s="132">
        <v>646881.17000000004</v>
      </c>
      <c r="O606" s="132">
        <v>732522.42</v>
      </c>
      <c r="P606" s="132">
        <v>809245.74</v>
      </c>
      <c r="Q606" s="127">
        <v>809245.74</v>
      </c>
    </row>
    <row r="607" spans="1:17" ht="13.5" thickBot="1" x14ac:dyDescent="0.25">
      <c r="A607" s="33">
        <v>512200</v>
      </c>
      <c r="B607" s="137" t="s">
        <v>1934</v>
      </c>
      <c r="C607" s="147" t="s">
        <v>1935</v>
      </c>
      <c r="D607" s="134" t="s">
        <v>1298</v>
      </c>
      <c r="E607" s="143">
        <v>32306.68</v>
      </c>
      <c r="F607" s="130">
        <v>58135.06</v>
      </c>
      <c r="G607" s="130">
        <v>104457.25</v>
      </c>
      <c r="H607" s="130">
        <v>131911.82999999999</v>
      </c>
      <c r="I607" s="130">
        <v>171682.84</v>
      </c>
      <c r="J607" s="130">
        <v>203429.47</v>
      </c>
      <c r="K607" s="130">
        <v>241144.08</v>
      </c>
      <c r="L607" s="130">
        <v>276803.28000000003</v>
      </c>
      <c r="M607" s="130">
        <v>294833.01</v>
      </c>
      <c r="N607" s="130">
        <v>345599.7</v>
      </c>
      <c r="O607" s="130">
        <v>382392.38</v>
      </c>
      <c r="P607" s="130">
        <v>418026.56</v>
      </c>
      <c r="Q607" s="127">
        <v>418026.56</v>
      </c>
    </row>
    <row r="608" spans="1:17" ht="13.5" thickBot="1" x14ac:dyDescent="0.25">
      <c r="A608" s="33">
        <v>513100</v>
      </c>
      <c r="B608" s="137" t="s">
        <v>1936</v>
      </c>
      <c r="C608" s="147" t="s">
        <v>1937</v>
      </c>
      <c r="D608" s="134" t="s">
        <v>1298</v>
      </c>
      <c r="E608" s="144">
        <v>30599.85</v>
      </c>
      <c r="F608" s="132">
        <v>114084.67</v>
      </c>
      <c r="G608" s="132">
        <v>177543.55</v>
      </c>
      <c r="H608" s="132">
        <v>250202.79</v>
      </c>
      <c r="I608" s="132">
        <v>357827.06</v>
      </c>
      <c r="J608" s="132">
        <v>427471.19</v>
      </c>
      <c r="K608" s="132">
        <v>495618.66</v>
      </c>
      <c r="L608" s="132">
        <v>542527.80000000005</v>
      </c>
      <c r="M608" s="132">
        <v>620801.24</v>
      </c>
      <c r="N608" s="132">
        <v>707888.78</v>
      </c>
      <c r="O608" s="132">
        <v>746782.34</v>
      </c>
      <c r="P608" s="132">
        <v>780511.77</v>
      </c>
      <c r="Q608" s="127">
        <v>780511.77</v>
      </c>
    </row>
    <row r="609" spans="1:17" ht="13.5" thickBot="1" x14ac:dyDescent="0.25">
      <c r="A609" s="33">
        <v>513200</v>
      </c>
      <c r="B609" s="137" t="s">
        <v>1938</v>
      </c>
      <c r="C609" s="147" t="s">
        <v>1939</v>
      </c>
      <c r="D609" s="134" t="s">
        <v>1298</v>
      </c>
      <c r="E609" s="143">
        <v>25278.11</v>
      </c>
      <c r="F609" s="130">
        <v>62232.19</v>
      </c>
      <c r="G609" s="130">
        <v>92277.29</v>
      </c>
      <c r="H609" s="130">
        <v>111525.07</v>
      </c>
      <c r="I609" s="130">
        <v>150959.51</v>
      </c>
      <c r="J609" s="130">
        <v>182021.2</v>
      </c>
      <c r="K609" s="130">
        <v>209095.69</v>
      </c>
      <c r="L609" s="130">
        <v>232913.62</v>
      </c>
      <c r="M609" s="130">
        <v>279752.76</v>
      </c>
      <c r="N609" s="130">
        <v>334037.09000000003</v>
      </c>
      <c r="O609" s="130">
        <v>362409.57</v>
      </c>
      <c r="P609" s="130">
        <v>392025.23</v>
      </c>
      <c r="Q609" s="127">
        <v>392025.23</v>
      </c>
    </row>
    <row r="610" spans="1:17" ht="13.5" thickBot="1" x14ac:dyDescent="0.25">
      <c r="A610" s="33">
        <v>522000</v>
      </c>
      <c r="B610" s="137" t="s">
        <v>1940</v>
      </c>
      <c r="C610" s="147" t="s">
        <v>1941</v>
      </c>
      <c r="D610" s="134" t="s">
        <v>1298</v>
      </c>
      <c r="E610" s="144">
        <v>73645.53</v>
      </c>
      <c r="F610" s="132">
        <v>89458.59</v>
      </c>
      <c r="G610" s="132">
        <v>114294.3</v>
      </c>
      <c r="H610" s="132">
        <v>151118.01999999999</v>
      </c>
      <c r="I610" s="132">
        <v>201621.66</v>
      </c>
      <c r="J610" s="132">
        <v>227005.82</v>
      </c>
      <c r="K610" s="132">
        <v>246128.71</v>
      </c>
      <c r="L610" s="132">
        <v>261729.93</v>
      </c>
      <c r="M610" s="132">
        <v>297201.12</v>
      </c>
      <c r="N610" s="132">
        <v>323955.01</v>
      </c>
      <c r="O610" s="132">
        <v>360085.46</v>
      </c>
      <c r="P610" s="132">
        <v>488522.65</v>
      </c>
      <c r="Q610" s="127">
        <v>488522.65</v>
      </c>
    </row>
    <row r="611" spans="1:17" ht="13.5" thickBot="1" x14ac:dyDescent="0.25">
      <c r="A611" s="33">
        <v>522100</v>
      </c>
      <c r="B611" s="137" t="s">
        <v>1942</v>
      </c>
      <c r="C611" s="147" t="s">
        <v>1943</v>
      </c>
      <c r="D611" s="134" t="s">
        <v>1298</v>
      </c>
      <c r="E611" s="143">
        <v>6437.6</v>
      </c>
      <c r="F611" s="130">
        <v>9632.0499999999993</v>
      </c>
      <c r="G611" s="130">
        <v>15041.17</v>
      </c>
      <c r="H611" s="130">
        <v>21873.360000000001</v>
      </c>
      <c r="I611" s="130">
        <v>27585.68</v>
      </c>
      <c r="J611" s="130">
        <v>37732.550000000003</v>
      </c>
      <c r="K611" s="130">
        <v>52461.89</v>
      </c>
      <c r="L611" s="130">
        <v>77476.350000000006</v>
      </c>
      <c r="M611" s="130">
        <v>80823.600000000006</v>
      </c>
      <c r="N611" s="130">
        <v>85334.09</v>
      </c>
      <c r="O611" s="130">
        <v>94434.51</v>
      </c>
      <c r="P611" s="130">
        <v>133970.01</v>
      </c>
      <c r="Q611" s="127">
        <v>133970.01</v>
      </c>
    </row>
    <row r="612" spans="1:17" ht="13.5" thickBot="1" x14ac:dyDescent="0.25">
      <c r="A612" s="33">
        <v>522200</v>
      </c>
      <c r="B612" s="137" t="s">
        <v>1944</v>
      </c>
      <c r="C612" s="147" t="s">
        <v>1945</v>
      </c>
      <c r="D612" s="134" t="s">
        <v>1298</v>
      </c>
      <c r="E612" s="144">
        <v>457.71</v>
      </c>
      <c r="F612" s="132">
        <v>457.71</v>
      </c>
      <c r="G612" s="132">
        <v>1176.51</v>
      </c>
      <c r="H612" s="132">
        <v>2518.9499999999998</v>
      </c>
      <c r="I612" s="132">
        <v>3858.05</v>
      </c>
      <c r="J612" s="132">
        <v>4036.05</v>
      </c>
      <c r="K612" s="132">
        <v>4361.05</v>
      </c>
      <c r="L612" s="132">
        <v>4433.8100000000004</v>
      </c>
      <c r="M612" s="132">
        <v>4723.3100000000004</v>
      </c>
      <c r="N612" s="132">
        <v>5810.13</v>
      </c>
      <c r="O612" s="132">
        <v>5915.13</v>
      </c>
      <c r="P612" s="132">
        <v>7246.6</v>
      </c>
      <c r="Q612" s="127">
        <v>7246.6</v>
      </c>
    </row>
    <row r="613" spans="1:17" ht="13.5" thickBot="1" x14ac:dyDescent="0.25">
      <c r="A613" s="33">
        <v>524100</v>
      </c>
      <c r="B613" s="137" t="s">
        <v>1946</v>
      </c>
      <c r="C613" s="147" t="s">
        <v>1947</v>
      </c>
      <c r="D613" s="134" t="s">
        <v>1298</v>
      </c>
      <c r="E613" s="143">
        <v>0</v>
      </c>
      <c r="F613" s="130">
        <v>0</v>
      </c>
      <c r="G613" s="130">
        <v>0</v>
      </c>
      <c r="H613" s="130">
        <v>0</v>
      </c>
      <c r="I613" s="130">
        <v>0</v>
      </c>
      <c r="J613" s="130">
        <v>0</v>
      </c>
      <c r="K613" s="130">
        <v>300</v>
      </c>
      <c r="L613" s="130">
        <v>300</v>
      </c>
      <c r="M613" s="130">
        <v>1800</v>
      </c>
      <c r="N613" s="130">
        <v>1800</v>
      </c>
      <c r="O613" s="130">
        <v>1800</v>
      </c>
      <c r="P613" s="130">
        <v>2175</v>
      </c>
      <c r="Q613" s="127">
        <v>2175</v>
      </c>
    </row>
    <row r="614" spans="1:17" ht="13.5" thickBot="1" x14ac:dyDescent="0.25">
      <c r="A614" s="33">
        <v>524200</v>
      </c>
      <c r="B614" s="137" t="s">
        <v>1948</v>
      </c>
      <c r="C614" s="147" t="s">
        <v>1949</v>
      </c>
      <c r="D614" s="134" t="s">
        <v>1298</v>
      </c>
      <c r="E614" s="144">
        <v>75.2</v>
      </c>
      <c r="F614" s="132">
        <v>2931.36</v>
      </c>
      <c r="G614" s="132">
        <v>77590.350000000006</v>
      </c>
      <c r="H614" s="132">
        <v>79186.94</v>
      </c>
      <c r="I614" s="132">
        <v>81167.509999999995</v>
      </c>
      <c r="J614" s="132">
        <v>188243.15</v>
      </c>
      <c r="K614" s="132">
        <v>188243.15</v>
      </c>
      <c r="L614" s="132">
        <v>152388.74</v>
      </c>
      <c r="M614" s="132">
        <v>304026.93</v>
      </c>
      <c r="N614" s="132">
        <v>308161.09999999998</v>
      </c>
      <c r="O614" s="132">
        <v>313540.19</v>
      </c>
      <c r="P614" s="132">
        <v>442440.87</v>
      </c>
      <c r="Q614" s="127">
        <v>442440.87</v>
      </c>
    </row>
    <row r="615" spans="1:17" ht="13.5" thickBot="1" x14ac:dyDescent="0.25">
      <c r="A615" s="33">
        <v>530100</v>
      </c>
      <c r="B615" s="137" t="s">
        <v>1950</v>
      </c>
      <c r="C615" s="147" t="s">
        <v>1951</v>
      </c>
      <c r="D615" s="134" t="s">
        <v>1298</v>
      </c>
      <c r="E615" s="143">
        <v>3529346.58</v>
      </c>
      <c r="F615" s="130">
        <v>7040742.0700000003</v>
      </c>
      <c r="G615" s="130">
        <v>10550260.289999999</v>
      </c>
      <c r="H615" s="130">
        <v>13980133.859999999</v>
      </c>
      <c r="I615" s="130">
        <v>17380160.899999999</v>
      </c>
      <c r="J615" s="130">
        <v>20816478.350000001</v>
      </c>
      <c r="K615" s="130">
        <v>24256073.809999999</v>
      </c>
      <c r="L615" s="130">
        <v>27772057.030000001</v>
      </c>
      <c r="M615" s="130">
        <v>31415177.989999998</v>
      </c>
      <c r="N615" s="130">
        <v>35191182.619999997</v>
      </c>
      <c r="O615" s="130">
        <v>39002168.229999997</v>
      </c>
      <c r="P615" s="130">
        <v>42922138.719999999</v>
      </c>
      <c r="Q615" s="127">
        <v>42922138.719999999</v>
      </c>
    </row>
    <row r="616" spans="1:17" ht="13.5" thickBot="1" x14ac:dyDescent="0.25">
      <c r="A616" s="33">
        <v>530200</v>
      </c>
      <c r="B616" s="137" t="s">
        <v>1952</v>
      </c>
      <c r="C616" s="147" t="s">
        <v>1953</v>
      </c>
      <c r="D616" s="134" t="s">
        <v>1298</v>
      </c>
      <c r="E616" s="144">
        <v>13577955</v>
      </c>
      <c r="F616" s="132">
        <v>13577991.4</v>
      </c>
      <c r="G616" s="132">
        <v>13804885.09</v>
      </c>
      <c r="H616" s="132">
        <v>27426522.190000001</v>
      </c>
      <c r="I616" s="132">
        <v>27426525.489999998</v>
      </c>
      <c r="J616" s="132">
        <v>27426525.489999998</v>
      </c>
      <c r="K616" s="132">
        <v>41034753.490000002</v>
      </c>
      <c r="L616" s="132">
        <v>41034757.740000002</v>
      </c>
      <c r="M616" s="132">
        <v>41034757.740000002</v>
      </c>
      <c r="N616" s="132">
        <v>41034757.740000002</v>
      </c>
      <c r="O616" s="132">
        <v>41034757.740000002</v>
      </c>
      <c r="P616" s="132">
        <v>41034757.740000002</v>
      </c>
      <c r="Q616" s="127">
        <v>41034757.740000002</v>
      </c>
    </row>
    <row r="617" spans="1:17" ht="13.5" thickBot="1" x14ac:dyDescent="0.25">
      <c r="A617" s="33">
        <v>531200</v>
      </c>
      <c r="B617" s="137" t="s">
        <v>1954</v>
      </c>
      <c r="C617" s="147" t="s">
        <v>1955</v>
      </c>
      <c r="D617" s="134" t="s">
        <v>1298</v>
      </c>
      <c r="E617" s="143">
        <v>331625.90000000002</v>
      </c>
      <c r="F617" s="130">
        <v>625741.64</v>
      </c>
      <c r="G617" s="130">
        <v>1013979.25</v>
      </c>
      <c r="H617" s="130">
        <v>1400528.78</v>
      </c>
      <c r="I617" s="130">
        <v>1817759.96</v>
      </c>
      <c r="J617" s="130">
        <v>2248485.21</v>
      </c>
      <c r="K617" s="130">
        <v>2691869</v>
      </c>
      <c r="L617" s="130">
        <v>3148247.66</v>
      </c>
      <c r="M617" s="130">
        <v>3604332.77</v>
      </c>
      <c r="N617" s="130">
        <v>4103058.75</v>
      </c>
      <c r="O617" s="130">
        <v>4501188.45</v>
      </c>
      <c r="P617" s="130">
        <v>4935271.59</v>
      </c>
      <c r="Q617" s="127">
        <v>4935271.59</v>
      </c>
    </row>
    <row r="618" spans="1:17" ht="13.5" thickBot="1" x14ac:dyDescent="0.25">
      <c r="A618" s="33">
        <v>531201</v>
      </c>
      <c r="B618" s="137" t="s">
        <v>1956</v>
      </c>
      <c r="C618" s="147" t="s">
        <v>1957</v>
      </c>
      <c r="D618" s="134" t="s">
        <v>1298</v>
      </c>
      <c r="E618" s="144">
        <v>256844.47</v>
      </c>
      <c r="F618" s="132">
        <v>484453.89</v>
      </c>
      <c r="G618" s="132">
        <v>781857.45</v>
      </c>
      <c r="H618" s="132">
        <v>1083444.44</v>
      </c>
      <c r="I618" s="132">
        <v>1420812.75</v>
      </c>
      <c r="J618" s="132">
        <v>1773633.02</v>
      </c>
      <c r="K618" s="132">
        <v>2139865.12</v>
      </c>
      <c r="L618" s="132">
        <v>2516375.84</v>
      </c>
      <c r="M618" s="132">
        <v>2905677.62</v>
      </c>
      <c r="N618" s="132">
        <v>3342822.24</v>
      </c>
      <c r="O618" s="132">
        <v>3691713.65</v>
      </c>
      <c r="P618" s="132">
        <v>4078915.07</v>
      </c>
      <c r="Q618" s="127">
        <v>4078915.07</v>
      </c>
    </row>
    <row r="619" spans="1:17" ht="13.5" thickBot="1" x14ac:dyDescent="0.25">
      <c r="A619" s="33">
        <v>540100</v>
      </c>
      <c r="B619" s="137" t="s">
        <v>1958</v>
      </c>
      <c r="C619" s="147" t="s">
        <v>1959</v>
      </c>
      <c r="D619" s="134" t="s">
        <v>1298</v>
      </c>
      <c r="E619" s="143">
        <v>6552371.0599999996</v>
      </c>
      <c r="F619" s="130">
        <v>14770588.24</v>
      </c>
      <c r="G619" s="130">
        <v>23333710.109999999</v>
      </c>
      <c r="H619" s="130">
        <v>30361431.23</v>
      </c>
      <c r="I619" s="130">
        <v>35815215.030000001</v>
      </c>
      <c r="J619" s="130">
        <v>41774534.780000001</v>
      </c>
      <c r="K619" s="130">
        <v>47917573.770000003</v>
      </c>
      <c r="L619" s="130">
        <v>53792316.259999998</v>
      </c>
      <c r="M619" s="130">
        <v>60026431.18</v>
      </c>
      <c r="N619" s="130">
        <v>66417132.079999998</v>
      </c>
      <c r="O619" s="130">
        <v>72620267.459999993</v>
      </c>
      <c r="P619" s="130">
        <v>79189047.390000001</v>
      </c>
      <c r="Q619" s="127">
        <v>79189047.390000001</v>
      </c>
    </row>
    <row r="620" spans="1:17" ht="13.5" thickBot="1" x14ac:dyDescent="0.25">
      <c r="A620" s="33">
        <v>540200</v>
      </c>
      <c r="B620" s="137" t="s">
        <v>1960</v>
      </c>
      <c r="C620" s="147" t="s">
        <v>1961</v>
      </c>
      <c r="D620" s="134" t="s">
        <v>1298</v>
      </c>
      <c r="E620" s="144">
        <v>26483707.48</v>
      </c>
      <c r="F620" s="132">
        <v>52006565.920000002</v>
      </c>
      <c r="G620" s="132">
        <v>76603038.230000004</v>
      </c>
      <c r="H620" s="132">
        <v>92571196.680000007</v>
      </c>
      <c r="I620" s="132">
        <v>101403987.58</v>
      </c>
      <c r="J620" s="132">
        <v>110668692.04000001</v>
      </c>
      <c r="K620" s="132">
        <v>119204178.56999999</v>
      </c>
      <c r="L620" s="132">
        <v>126480511.73</v>
      </c>
      <c r="M620" s="132">
        <v>135846300.15000001</v>
      </c>
      <c r="N620" s="132">
        <v>147782816.66999999</v>
      </c>
      <c r="O620" s="132">
        <v>170740100.90000001</v>
      </c>
      <c r="P620" s="132">
        <v>194025133.68000001</v>
      </c>
      <c r="Q620" s="127">
        <v>194025133.68000001</v>
      </c>
    </row>
    <row r="621" spans="1:17" ht="13.5" thickBot="1" x14ac:dyDescent="0.25">
      <c r="A621" s="33">
        <v>540300</v>
      </c>
      <c r="B621" s="137" t="s">
        <v>1962</v>
      </c>
      <c r="C621" s="147" t="s">
        <v>1963</v>
      </c>
      <c r="D621" s="134" t="s">
        <v>1298</v>
      </c>
      <c r="E621" s="143">
        <v>4947230</v>
      </c>
      <c r="F621" s="130">
        <v>8178638</v>
      </c>
      <c r="G621" s="130">
        <v>9655595</v>
      </c>
      <c r="H621" s="130">
        <v>9638357</v>
      </c>
      <c r="I621" s="130">
        <v>7612368</v>
      </c>
      <c r="J621" s="130">
        <v>4522350</v>
      </c>
      <c r="K621" s="130">
        <v>880115.25</v>
      </c>
      <c r="L621" s="130">
        <v>-2834278.75</v>
      </c>
      <c r="M621" s="130">
        <v>-6093250.75</v>
      </c>
      <c r="N621" s="130">
        <v>-7221380.75</v>
      </c>
      <c r="O621" s="130">
        <v>-5043646.75</v>
      </c>
      <c r="P621" s="130">
        <v>-245507.74</v>
      </c>
      <c r="Q621" s="127">
        <v>-245507.74</v>
      </c>
    </row>
    <row r="622" spans="1:17" ht="13.5" thickBot="1" x14ac:dyDescent="0.25">
      <c r="A622" s="33">
        <v>540600</v>
      </c>
      <c r="B622" s="137" t="s">
        <v>1964</v>
      </c>
      <c r="C622" s="147" t="s">
        <v>1965</v>
      </c>
      <c r="D622" s="134" t="s">
        <v>1298</v>
      </c>
      <c r="E622" s="144">
        <v>231687.85</v>
      </c>
      <c r="F622" s="132">
        <v>880453.8</v>
      </c>
      <c r="G622" s="132">
        <v>986761.56</v>
      </c>
      <c r="H622" s="132">
        <v>1122612.3700000001</v>
      </c>
      <c r="I622" s="132">
        <v>976290.32</v>
      </c>
      <c r="J622" s="132">
        <v>828584.11</v>
      </c>
      <c r="K622" s="132">
        <v>805562.69</v>
      </c>
      <c r="L622" s="132">
        <v>801996.87</v>
      </c>
      <c r="M622" s="132">
        <v>849291.12</v>
      </c>
      <c r="N622" s="132">
        <v>827140.23</v>
      </c>
      <c r="O622" s="132">
        <v>549307.74</v>
      </c>
      <c r="P622" s="132">
        <v>65904.39</v>
      </c>
      <c r="Q622" s="127">
        <v>65904.39</v>
      </c>
    </row>
    <row r="623" spans="1:17" ht="13.5" thickBot="1" x14ac:dyDescent="0.25">
      <c r="A623" s="33">
        <v>540700</v>
      </c>
      <c r="B623" s="137" t="s">
        <v>1862</v>
      </c>
      <c r="C623" s="147" t="s">
        <v>1966</v>
      </c>
      <c r="D623" s="134" t="s">
        <v>1298</v>
      </c>
      <c r="E623" s="143">
        <v>-2266717.7599999998</v>
      </c>
      <c r="F623" s="130">
        <v>-3940504.53</v>
      </c>
      <c r="G623" s="130">
        <v>-5761636.9299999997</v>
      </c>
      <c r="H623" s="130">
        <v>-7112951.6200000001</v>
      </c>
      <c r="I623" s="130">
        <v>-7870867.1600000001</v>
      </c>
      <c r="J623" s="130">
        <v>-8374220.6399999997</v>
      </c>
      <c r="K623" s="130">
        <v>-8786451.2400000002</v>
      </c>
      <c r="L623" s="130">
        <v>-9127576.1500000004</v>
      </c>
      <c r="M623" s="130">
        <v>-9525392.8399999999</v>
      </c>
      <c r="N623" s="130">
        <v>-10086070.539999999</v>
      </c>
      <c r="O623" s="130">
        <v>-10810667.710000001</v>
      </c>
      <c r="P623" s="130">
        <v>-11605206.380000001</v>
      </c>
      <c r="Q623" s="127">
        <v>-11605206.380000001</v>
      </c>
    </row>
    <row r="624" spans="1:17" ht="13.5" thickBot="1" x14ac:dyDescent="0.25">
      <c r="A624" s="33">
        <v>540800</v>
      </c>
      <c r="B624" s="137" t="s">
        <v>1967</v>
      </c>
      <c r="C624" s="147" t="s">
        <v>1968</v>
      </c>
      <c r="D624" s="134" t="s">
        <v>1298</v>
      </c>
      <c r="E624" s="144">
        <v>742301.32</v>
      </c>
      <c r="F624" s="132">
        <v>1429362.98</v>
      </c>
      <c r="G624" s="132">
        <v>2304787.4900000002</v>
      </c>
      <c r="H624" s="132">
        <v>3237959.24</v>
      </c>
      <c r="I624" s="132">
        <v>4570174.24</v>
      </c>
      <c r="J624" s="132">
        <v>6049199.3399999999</v>
      </c>
      <c r="K624" s="132">
        <v>7738904.04</v>
      </c>
      <c r="L624" s="132">
        <v>9377364.9000000004</v>
      </c>
      <c r="M624" s="132">
        <v>10820210.02</v>
      </c>
      <c r="N624" s="132">
        <v>13092790.16</v>
      </c>
      <c r="O624" s="132">
        <v>16449545.039999999</v>
      </c>
      <c r="P624" s="132">
        <v>17995535.120000001</v>
      </c>
      <c r="Q624" s="127">
        <v>17995535.120000001</v>
      </c>
    </row>
    <row r="625" spans="1:17" ht="13.5" thickBot="1" x14ac:dyDescent="0.25">
      <c r="A625" s="33">
        <v>540900</v>
      </c>
      <c r="B625" s="137" t="s">
        <v>1969</v>
      </c>
      <c r="C625" s="147" t="s">
        <v>1970</v>
      </c>
      <c r="D625" s="134" t="s">
        <v>1298</v>
      </c>
      <c r="E625" s="143">
        <v>2681783.86</v>
      </c>
      <c r="F625" s="130">
        <v>5674289.8300000001</v>
      </c>
      <c r="G625" s="130">
        <v>5913663.0899999999</v>
      </c>
      <c r="H625" s="130">
        <v>6702553.79</v>
      </c>
      <c r="I625" s="130">
        <v>6471750.0999999996</v>
      </c>
      <c r="J625" s="130">
        <v>5125572.74</v>
      </c>
      <c r="K625" s="130">
        <v>4014897.48</v>
      </c>
      <c r="L625" s="130">
        <v>3289234.69</v>
      </c>
      <c r="M625" s="130">
        <v>1766161.42</v>
      </c>
      <c r="N625" s="130">
        <v>2695197.83</v>
      </c>
      <c r="O625" s="130">
        <v>131370.89000000001</v>
      </c>
      <c r="P625" s="130">
        <v>4659484.1900000004</v>
      </c>
      <c r="Q625" s="127">
        <v>4659484.1900000004</v>
      </c>
    </row>
    <row r="626" spans="1:17" ht="13.5" thickBot="1" x14ac:dyDescent="0.25">
      <c r="A626" s="33">
        <v>541000</v>
      </c>
      <c r="B626" s="137" t="s">
        <v>1971</v>
      </c>
      <c r="C626" s="147" t="s">
        <v>1972</v>
      </c>
      <c r="D626" s="134" t="s">
        <v>1298</v>
      </c>
      <c r="E626" s="144">
        <v>-1000002.11</v>
      </c>
      <c r="F626" s="132">
        <v>-1750997.97</v>
      </c>
      <c r="G626" s="132">
        <v>-2563449.9300000002</v>
      </c>
      <c r="H626" s="132">
        <v>-3173634.15</v>
      </c>
      <c r="I626" s="132">
        <v>-3527194.37</v>
      </c>
      <c r="J626" s="132">
        <v>-3768756.5</v>
      </c>
      <c r="K626" s="132">
        <v>-3966957.61</v>
      </c>
      <c r="L626" s="132">
        <v>-4135050.61</v>
      </c>
      <c r="M626" s="132">
        <v>-4329798.32</v>
      </c>
      <c r="N626" s="132">
        <v>-4597220.22</v>
      </c>
      <c r="O626" s="132">
        <v>-5441343.0599999996</v>
      </c>
      <c r="P626" s="132">
        <v>-7676514.8499999996</v>
      </c>
      <c r="Q626" s="127">
        <v>-7676514.8499999996</v>
      </c>
    </row>
    <row r="627" spans="1:17" ht="13.5" thickBot="1" x14ac:dyDescent="0.25">
      <c r="A627" s="33">
        <v>561000</v>
      </c>
      <c r="B627" s="137" t="s">
        <v>1973</v>
      </c>
      <c r="C627" s="147" t="s">
        <v>1974</v>
      </c>
      <c r="D627" s="134" t="s">
        <v>1298</v>
      </c>
      <c r="E627" s="143">
        <v>-3441.74</v>
      </c>
      <c r="F627" s="130">
        <v>1577.2</v>
      </c>
      <c r="G627" s="130">
        <v>-28001.55</v>
      </c>
      <c r="H627" s="130">
        <v>-27187.439999999999</v>
      </c>
      <c r="I627" s="130">
        <v>-32724.560000000001</v>
      </c>
      <c r="J627" s="130">
        <v>-34284.480000000003</v>
      </c>
      <c r="K627" s="130">
        <v>-34284.480000000003</v>
      </c>
      <c r="L627" s="130">
        <v>-34284.480000000003</v>
      </c>
      <c r="M627" s="130">
        <v>-36744.980000000003</v>
      </c>
      <c r="N627" s="130">
        <v>-38355.279999999999</v>
      </c>
      <c r="O627" s="130">
        <v>-38355.279999999999</v>
      </c>
      <c r="P627" s="130">
        <v>-33261.370000000003</v>
      </c>
      <c r="Q627" s="127">
        <v>-33261.370000000003</v>
      </c>
    </row>
    <row r="628" spans="1:17" ht="13.5" thickBot="1" x14ac:dyDescent="0.25">
      <c r="A628" s="33">
        <v>562000</v>
      </c>
      <c r="B628" s="137" t="s">
        <v>1975</v>
      </c>
      <c r="C628" s="147" t="s">
        <v>1976</v>
      </c>
      <c r="D628" s="134" t="s">
        <v>1298</v>
      </c>
      <c r="E628" s="144">
        <v>0</v>
      </c>
      <c r="F628" s="132">
        <v>0</v>
      </c>
      <c r="G628" s="132">
        <v>0</v>
      </c>
      <c r="H628" s="132">
        <v>0</v>
      </c>
      <c r="I628" s="132">
        <v>0</v>
      </c>
      <c r="J628" s="132">
        <v>0</v>
      </c>
      <c r="K628" s="132">
        <v>0</v>
      </c>
      <c r="L628" s="132">
        <v>0</v>
      </c>
      <c r="M628" s="132">
        <v>0</v>
      </c>
      <c r="N628" s="132">
        <v>0</v>
      </c>
      <c r="O628" s="132">
        <v>0</v>
      </c>
      <c r="P628" s="132">
        <v>0</v>
      </c>
      <c r="Q628" s="127">
        <v>0</v>
      </c>
    </row>
    <row r="629" spans="1:17" ht="13.5" thickBot="1" x14ac:dyDescent="0.25">
      <c r="A629" s="33">
        <v>566666</v>
      </c>
      <c r="B629" s="137" t="s">
        <v>2177</v>
      </c>
      <c r="C629" s="147" t="s">
        <v>2178</v>
      </c>
      <c r="D629" s="134" t="s">
        <v>1298</v>
      </c>
      <c r="E629" s="143">
        <v>0</v>
      </c>
      <c r="F629" s="130">
        <v>0</v>
      </c>
      <c r="G629" s="130">
        <v>0</v>
      </c>
      <c r="H629" s="130">
        <v>0</v>
      </c>
      <c r="I629" s="130">
        <v>0</v>
      </c>
      <c r="J629" s="130">
        <v>-16.98</v>
      </c>
      <c r="K629" s="130">
        <v>-16.98</v>
      </c>
      <c r="L629" s="130">
        <v>-75.67</v>
      </c>
      <c r="M629" s="130">
        <v>-58.69</v>
      </c>
      <c r="N629" s="130">
        <v>0</v>
      </c>
      <c r="O629" s="130">
        <v>0</v>
      </c>
      <c r="P629" s="130">
        <v>0</v>
      </c>
      <c r="Q629" s="127">
        <v>0</v>
      </c>
    </row>
    <row r="630" spans="1:17" ht="13.5" thickBot="1" x14ac:dyDescent="0.25">
      <c r="A630" s="33">
        <v>589999</v>
      </c>
      <c r="B630" s="137" t="s">
        <v>1977</v>
      </c>
      <c r="C630" s="147" t="s">
        <v>1978</v>
      </c>
      <c r="D630" s="134" t="s">
        <v>1298</v>
      </c>
      <c r="E630" s="144">
        <v>-29255.79</v>
      </c>
      <c r="F630" s="132">
        <v>-62035.07</v>
      </c>
      <c r="G630" s="132">
        <v>-103845.68</v>
      </c>
      <c r="H630" s="132">
        <v>-134807.19</v>
      </c>
      <c r="I630" s="132">
        <v>-169800.78</v>
      </c>
      <c r="J630" s="132">
        <v>-200249.7</v>
      </c>
      <c r="K630" s="132">
        <v>-226195.33</v>
      </c>
      <c r="L630" s="132">
        <v>-258077.02</v>
      </c>
      <c r="M630" s="132">
        <v>-285375.38</v>
      </c>
      <c r="N630" s="132">
        <v>-321486.08000000002</v>
      </c>
      <c r="O630" s="132">
        <v>-347407.22</v>
      </c>
      <c r="P630" s="132">
        <v>-369145.99</v>
      </c>
      <c r="Q630" s="127">
        <v>-369145.99</v>
      </c>
    </row>
    <row r="631" spans="1:17" ht="13.5" thickBot="1" x14ac:dyDescent="0.25">
      <c r="A631" s="33">
        <v>599900</v>
      </c>
      <c r="B631" s="137" t="s">
        <v>1979</v>
      </c>
      <c r="C631" s="147" t="s">
        <v>1980</v>
      </c>
      <c r="D631" s="134" t="s">
        <v>1298</v>
      </c>
      <c r="E631" s="143">
        <v>-2000</v>
      </c>
      <c r="F631" s="130">
        <v>-2000</v>
      </c>
      <c r="G631" s="130">
        <v>-7000</v>
      </c>
      <c r="H631" s="130">
        <v>-7000</v>
      </c>
      <c r="I631" s="130">
        <v>-7000</v>
      </c>
      <c r="J631" s="130">
        <v>-12000</v>
      </c>
      <c r="K631" s="130">
        <v>-12000</v>
      </c>
      <c r="L631" s="130">
        <v>-12000</v>
      </c>
      <c r="M631" s="130">
        <v>13000</v>
      </c>
      <c r="N631" s="130">
        <v>13000</v>
      </c>
      <c r="O631" s="130">
        <v>13000</v>
      </c>
      <c r="P631" s="130">
        <v>50500</v>
      </c>
      <c r="Q631" s="127">
        <v>50500</v>
      </c>
    </row>
    <row r="632" spans="1:17" ht="13.5" thickBot="1" x14ac:dyDescent="0.25">
      <c r="A632" s="33">
        <v>599999</v>
      </c>
      <c r="B632" s="137" t="s">
        <v>1981</v>
      </c>
      <c r="C632" s="147" t="s">
        <v>1982</v>
      </c>
      <c r="D632" s="134" t="s">
        <v>1298</v>
      </c>
      <c r="E632" s="144">
        <v>-15801242.73</v>
      </c>
      <c r="F632" s="132">
        <v>-31839002.48</v>
      </c>
      <c r="G632" s="132">
        <v>-51455428.710000001</v>
      </c>
      <c r="H632" s="132">
        <v>-70278111.150000006</v>
      </c>
      <c r="I632" s="132">
        <v>-87295277.079999998</v>
      </c>
      <c r="J632" s="132">
        <v>-107826634.11</v>
      </c>
      <c r="K632" s="132">
        <v>-128652825.09</v>
      </c>
      <c r="L632" s="132">
        <v>-140426736.40000001</v>
      </c>
      <c r="M632" s="132">
        <v>-164278833.55000001</v>
      </c>
      <c r="N632" s="132">
        <v>-188937866.25999999</v>
      </c>
      <c r="O632" s="132">
        <v>-205871366.86000001</v>
      </c>
      <c r="P632" s="132">
        <v>-225897080.55000001</v>
      </c>
      <c r="Q632" s="127">
        <v>-225897080.55000001</v>
      </c>
    </row>
    <row r="633" spans="1:17" ht="13.5" thickBot="1" x14ac:dyDescent="0.25">
      <c r="A633" s="33">
        <v>500159</v>
      </c>
      <c r="B633" s="133" t="s">
        <v>1484</v>
      </c>
      <c r="C633" s="147">
        <v>500159</v>
      </c>
      <c r="D633" s="142"/>
      <c r="E633" s="143">
        <v>-683308432.07000005</v>
      </c>
      <c r="F633" s="130">
        <v>-683440725.59000003</v>
      </c>
      <c r="G633" s="130">
        <v>-683496676.59000003</v>
      </c>
      <c r="H633" s="130">
        <v>-683629661.15999997</v>
      </c>
      <c r="I633" s="130">
        <v>-683761610.91999996</v>
      </c>
      <c r="J633" s="130">
        <v>-683895231.15999997</v>
      </c>
      <c r="K633" s="130">
        <v>-684003450.79999995</v>
      </c>
      <c r="L633" s="130">
        <v>-683857437.75999999</v>
      </c>
      <c r="M633" s="130">
        <v>-723819810.57000005</v>
      </c>
      <c r="N633" s="130">
        <v>-723952144.02999997</v>
      </c>
      <c r="O633" s="130">
        <v>-724098649.86000001</v>
      </c>
      <c r="P633" s="130">
        <v>-704133785.92999995</v>
      </c>
      <c r="Q633" s="127">
        <v>-704133785.92999995</v>
      </c>
    </row>
    <row r="634" spans="1:17" ht="13.5" thickBot="1" x14ac:dyDescent="0.25">
      <c r="A634" s="33">
        <v>181000</v>
      </c>
      <c r="B634" s="135" t="s">
        <v>119</v>
      </c>
      <c r="C634" s="147" t="s">
        <v>1072</v>
      </c>
      <c r="D634" s="134" t="s">
        <v>2078</v>
      </c>
      <c r="E634" s="144">
        <v>-296896.13</v>
      </c>
      <c r="F634" s="132">
        <v>-296896.13</v>
      </c>
      <c r="G634" s="132">
        <v>-215495.13</v>
      </c>
      <c r="H634" s="132">
        <v>-215495.13</v>
      </c>
      <c r="I634" s="132">
        <v>-215495.13</v>
      </c>
      <c r="J634" s="132">
        <v>-215495.13</v>
      </c>
      <c r="K634" s="132">
        <v>-215495.13</v>
      </c>
      <c r="L634" s="132">
        <v>-215495.13</v>
      </c>
      <c r="M634" s="132">
        <v>-59758.85</v>
      </c>
      <c r="N634" s="132">
        <v>-59758.85</v>
      </c>
      <c r="O634" s="132">
        <v>-59758.85</v>
      </c>
      <c r="P634" s="132">
        <v>-10957</v>
      </c>
      <c r="Q634" s="127">
        <v>-10957</v>
      </c>
    </row>
    <row r="635" spans="1:17" ht="13.5" thickBot="1" x14ac:dyDescent="0.25">
      <c r="A635" s="33">
        <v>181026</v>
      </c>
      <c r="B635" s="135" t="s">
        <v>178</v>
      </c>
      <c r="C635" s="147" t="s">
        <v>1071</v>
      </c>
      <c r="D635" s="134" t="s">
        <v>2078</v>
      </c>
      <c r="E635" s="143">
        <v>13440</v>
      </c>
      <c r="F635" s="130">
        <v>13120</v>
      </c>
      <c r="G635" s="130">
        <v>12800</v>
      </c>
      <c r="H635" s="130">
        <v>12480</v>
      </c>
      <c r="I635" s="130">
        <v>12160</v>
      </c>
      <c r="J635" s="130">
        <v>11840</v>
      </c>
      <c r="K635" s="130">
        <v>11520</v>
      </c>
      <c r="L635" s="130">
        <v>11200</v>
      </c>
      <c r="M635" s="130">
        <v>10884</v>
      </c>
      <c r="N635" s="130">
        <v>10568</v>
      </c>
      <c r="O635" s="130">
        <v>10252</v>
      </c>
      <c r="P635" s="130">
        <v>9936</v>
      </c>
      <c r="Q635" s="127">
        <v>9936</v>
      </c>
    </row>
    <row r="636" spans="1:17" ht="13.5" thickBot="1" x14ac:dyDescent="0.25">
      <c r="A636" s="33">
        <v>181073</v>
      </c>
      <c r="B636" s="135" t="s">
        <v>179</v>
      </c>
      <c r="C636" s="147" t="s">
        <v>1070</v>
      </c>
      <c r="D636" s="134" t="s">
        <v>2078</v>
      </c>
      <c r="E636" s="144">
        <v>4425</v>
      </c>
      <c r="F636" s="132">
        <v>4200</v>
      </c>
      <c r="G636" s="132">
        <v>3975</v>
      </c>
      <c r="H636" s="132">
        <v>3750</v>
      </c>
      <c r="I636" s="132">
        <v>3525</v>
      </c>
      <c r="J636" s="132">
        <v>3300</v>
      </c>
      <c r="K636" s="132">
        <v>3075</v>
      </c>
      <c r="L636" s="132">
        <v>2850</v>
      </c>
      <c r="M636" s="132">
        <v>2625</v>
      </c>
      <c r="N636" s="132">
        <v>2400</v>
      </c>
      <c r="O636" s="132">
        <v>2175</v>
      </c>
      <c r="P636" s="132">
        <v>1950</v>
      </c>
      <c r="Q636" s="127">
        <v>1950</v>
      </c>
    </row>
    <row r="637" spans="1:17" ht="13.5" thickBot="1" x14ac:dyDescent="0.25">
      <c r="A637" s="33">
        <v>181074</v>
      </c>
      <c r="B637" s="135" t="s">
        <v>180</v>
      </c>
      <c r="C637" s="147" t="s">
        <v>1069</v>
      </c>
      <c r="D637" s="134" t="s">
        <v>2078</v>
      </c>
      <c r="E637" s="143">
        <v>23500</v>
      </c>
      <c r="F637" s="130">
        <v>23250</v>
      </c>
      <c r="G637" s="130">
        <v>23000</v>
      </c>
      <c r="H637" s="130">
        <v>22750</v>
      </c>
      <c r="I637" s="130">
        <v>22500</v>
      </c>
      <c r="J637" s="130">
        <v>22250</v>
      </c>
      <c r="K637" s="130">
        <v>22000</v>
      </c>
      <c r="L637" s="130">
        <v>21750</v>
      </c>
      <c r="M637" s="130">
        <v>21500</v>
      </c>
      <c r="N637" s="130">
        <v>21250</v>
      </c>
      <c r="O637" s="130">
        <v>21000</v>
      </c>
      <c r="P637" s="130">
        <v>20750</v>
      </c>
      <c r="Q637" s="127">
        <v>20750</v>
      </c>
    </row>
    <row r="638" spans="1:17" ht="13.5" thickBot="1" x14ac:dyDescent="0.25">
      <c r="A638" s="33">
        <v>181075</v>
      </c>
      <c r="B638" s="135" t="s">
        <v>181</v>
      </c>
      <c r="C638" s="147" t="s">
        <v>1068</v>
      </c>
      <c r="D638" s="134" t="s">
        <v>2078</v>
      </c>
      <c r="E638" s="144">
        <v>51100</v>
      </c>
      <c r="F638" s="132">
        <v>50611</v>
      </c>
      <c r="G638" s="132">
        <v>50122</v>
      </c>
      <c r="H638" s="132">
        <v>49633</v>
      </c>
      <c r="I638" s="132">
        <v>49144</v>
      </c>
      <c r="J638" s="132">
        <v>48655</v>
      </c>
      <c r="K638" s="132">
        <v>48166</v>
      </c>
      <c r="L638" s="132">
        <v>47677</v>
      </c>
      <c r="M638" s="132">
        <v>47188</v>
      </c>
      <c r="N638" s="132">
        <v>46699</v>
      </c>
      <c r="O638" s="132">
        <v>46210</v>
      </c>
      <c r="P638" s="132">
        <v>45721</v>
      </c>
      <c r="Q638" s="127">
        <v>45721</v>
      </c>
    </row>
    <row r="639" spans="1:17" ht="13.5" thickBot="1" x14ac:dyDescent="0.25">
      <c r="A639" s="33">
        <v>181076</v>
      </c>
      <c r="B639" s="135" t="s">
        <v>182</v>
      </c>
      <c r="C639" s="147" t="s">
        <v>1067</v>
      </c>
      <c r="D639" s="134" t="s">
        <v>2078</v>
      </c>
      <c r="E639" s="143">
        <v>47936</v>
      </c>
      <c r="F639" s="130">
        <v>47508</v>
      </c>
      <c r="G639" s="130">
        <v>47080</v>
      </c>
      <c r="H639" s="130">
        <v>46652</v>
      </c>
      <c r="I639" s="130">
        <v>46224</v>
      </c>
      <c r="J639" s="130">
        <v>45796</v>
      </c>
      <c r="K639" s="130">
        <v>45368</v>
      </c>
      <c r="L639" s="130">
        <v>44940</v>
      </c>
      <c r="M639" s="130">
        <v>44511</v>
      </c>
      <c r="N639" s="130">
        <v>44082</v>
      </c>
      <c r="O639" s="130">
        <v>43653</v>
      </c>
      <c r="P639" s="130">
        <v>43224</v>
      </c>
      <c r="Q639" s="127">
        <v>43224</v>
      </c>
    </row>
    <row r="640" spans="1:17" ht="13.5" thickBot="1" x14ac:dyDescent="0.25">
      <c r="A640" s="33">
        <v>181079</v>
      </c>
      <c r="B640" s="135" t="s">
        <v>183</v>
      </c>
      <c r="C640" s="147" t="s">
        <v>1066</v>
      </c>
      <c r="D640" s="134" t="s">
        <v>2078</v>
      </c>
      <c r="E640" s="144">
        <v>52884</v>
      </c>
      <c r="F640" s="132">
        <v>52432</v>
      </c>
      <c r="G640" s="132">
        <v>51980</v>
      </c>
      <c r="H640" s="132">
        <v>51528</v>
      </c>
      <c r="I640" s="132">
        <v>51076</v>
      </c>
      <c r="J640" s="132">
        <v>50624</v>
      </c>
      <c r="K640" s="132">
        <v>50172</v>
      </c>
      <c r="L640" s="132">
        <v>49720</v>
      </c>
      <c r="M640" s="132">
        <v>49269</v>
      </c>
      <c r="N640" s="132">
        <v>48818</v>
      </c>
      <c r="O640" s="132">
        <v>48367</v>
      </c>
      <c r="P640" s="132">
        <v>47916</v>
      </c>
      <c r="Q640" s="127">
        <v>47916</v>
      </c>
    </row>
    <row r="641" spans="1:17" ht="13.5" thickBot="1" x14ac:dyDescent="0.25">
      <c r="A641" s="33">
        <v>181080</v>
      </c>
      <c r="B641" s="135" t="s">
        <v>184</v>
      </c>
      <c r="C641" s="147" t="s">
        <v>1065</v>
      </c>
      <c r="D641" s="134" t="s">
        <v>2078</v>
      </c>
      <c r="E641" s="143">
        <v>1312</v>
      </c>
      <c r="F641" s="130">
        <v>431</v>
      </c>
      <c r="G641" s="130">
        <v>0</v>
      </c>
      <c r="H641" s="130">
        <v>0</v>
      </c>
      <c r="I641" s="130">
        <v>0</v>
      </c>
      <c r="J641" s="130">
        <v>0</v>
      </c>
      <c r="K641" s="130">
        <v>0</v>
      </c>
      <c r="L641" s="130">
        <v>0</v>
      </c>
      <c r="M641" s="130">
        <v>0</v>
      </c>
      <c r="N641" s="130">
        <v>0</v>
      </c>
      <c r="O641" s="130">
        <v>0</v>
      </c>
      <c r="P641" s="130">
        <v>0</v>
      </c>
      <c r="Q641" s="127">
        <v>0</v>
      </c>
    </row>
    <row r="642" spans="1:17" ht="13.5" thickBot="1" x14ac:dyDescent="0.25">
      <c r="A642" s="33">
        <v>181081</v>
      </c>
      <c r="B642" s="135" t="s">
        <v>183</v>
      </c>
      <c r="C642" s="147" t="s">
        <v>1064</v>
      </c>
      <c r="D642" s="134" t="s">
        <v>2078</v>
      </c>
      <c r="E642" s="144">
        <v>33852</v>
      </c>
      <c r="F642" s="132">
        <v>33579</v>
      </c>
      <c r="G642" s="132">
        <v>33306</v>
      </c>
      <c r="H642" s="132">
        <v>33033</v>
      </c>
      <c r="I642" s="132">
        <v>32760</v>
      </c>
      <c r="J642" s="132">
        <v>32487</v>
      </c>
      <c r="K642" s="132">
        <v>32214</v>
      </c>
      <c r="L642" s="132">
        <v>31941</v>
      </c>
      <c r="M642" s="132">
        <v>31668</v>
      </c>
      <c r="N642" s="132">
        <v>31395</v>
      </c>
      <c r="O642" s="132">
        <v>31122</v>
      </c>
      <c r="P642" s="132">
        <v>30849</v>
      </c>
      <c r="Q642" s="127">
        <v>30849</v>
      </c>
    </row>
    <row r="643" spans="1:17" ht="13.5" thickBot="1" x14ac:dyDescent="0.25">
      <c r="A643" s="33">
        <v>181085</v>
      </c>
      <c r="B643" s="135" t="s">
        <v>185</v>
      </c>
      <c r="C643" s="147" t="s">
        <v>1063</v>
      </c>
      <c r="D643" s="134" t="s">
        <v>2078</v>
      </c>
      <c r="E643" s="143">
        <v>17905</v>
      </c>
      <c r="F643" s="130">
        <v>17091</v>
      </c>
      <c r="G643" s="130">
        <v>16277</v>
      </c>
      <c r="H643" s="130">
        <v>15463</v>
      </c>
      <c r="I643" s="130">
        <v>14649</v>
      </c>
      <c r="J643" s="130">
        <v>13835</v>
      </c>
      <c r="K643" s="130">
        <v>13021</v>
      </c>
      <c r="L643" s="130">
        <v>12207</v>
      </c>
      <c r="M643" s="130">
        <v>11407</v>
      </c>
      <c r="N643" s="130">
        <v>10607</v>
      </c>
      <c r="O643" s="130">
        <v>9807</v>
      </c>
      <c r="P643" s="130">
        <v>9007</v>
      </c>
      <c r="Q643" s="127">
        <v>9007</v>
      </c>
    </row>
    <row r="644" spans="1:17" ht="13.5" thickBot="1" x14ac:dyDescent="0.25">
      <c r="A644" s="33">
        <v>181086</v>
      </c>
      <c r="B644" s="135" t="s">
        <v>186</v>
      </c>
      <c r="C644" s="147" t="s">
        <v>1062</v>
      </c>
      <c r="D644" s="134" t="s">
        <v>2078</v>
      </c>
      <c r="E644" s="144">
        <v>77100</v>
      </c>
      <c r="F644" s="132">
        <v>76586</v>
      </c>
      <c r="G644" s="132">
        <v>76072</v>
      </c>
      <c r="H644" s="132">
        <v>75558</v>
      </c>
      <c r="I644" s="132">
        <v>75044</v>
      </c>
      <c r="J644" s="132">
        <v>74530</v>
      </c>
      <c r="K644" s="132">
        <v>74016</v>
      </c>
      <c r="L644" s="132">
        <v>73502</v>
      </c>
      <c r="M644" s="132">
        <v>72991</v>
      </c>
      <c r="N644" s="132">
        <v>72480</v>
      </c>
      <c r="O644" s="132">
        <v>71969</v>
      </c>
      <c r="P644" s="132">
        <v>71458</v>
      </c>
      <c r="Q644" s="127">
        <v>71458</v>
      </c>
    </row>
    <row r="645" spans="1:17" ht="13.5" thickBot="1" x14ac:dyDescent="0.25">
      <c r="A645" s="33">
        <v>181087</v>
      </c>
      <c r="B645" s="135" t="s">
        <v>187</v>
      </c>
      <c r="C645" s="147" t="s">
        <v>1061</v>
      </c>
      <c r="D645" s="134" t="s">
        <v>2078</v>
      </c>
      <c r="E645" s="143">
        <v>39109</v>
      </c>
      <c r="F645" s="130">
        <v>38850</v>
      </c>
      <c r="G645" s="130">
        <v>38591</v>
      </c>
      <c r="H645" s="130">
        <v>38332</v>
      </c>
      <c r="I645" s="130">
        <v>38073</v>
      </c>
      <c r="J645" s="130">
        <v>37814</v>
      </c>
      <c r="K645" s="130">
        <v>37555</v>
      </c>
      <c r="L645" s="130">
        <v>37296</v>
      </c>
      <c r="M645" s="130">
        <v>37037</v>
      </c>
      <c r="N645" s="130">
        <v>36778</v>
      </c>
      <c r="O645" s="130">
        <v>36519</v>
      </c>
      <c r="P645" s="130">
        <v>36260</v>
      </c>
      <c r="Q645" s="127">
        <v>36260</v>
      </c>
    </row>
    <row r="646" spans="1:17" ht="13.5" thickBot="1" x14ac:dyDescent="0.25">
      <c r="A646" s="33">
        <v>181088</v>
      </c>
      <c r="B646" s="135" t="s">
        <v>188</v>
      </c>
      <c r="C646" s="147" t="s">
        <v>1060</v>
      </c>
      <c r="D646" s="134" t="s">
        <v>2078</v>
      </c>
      <c r="E646" s="144">
        <v>56602</v>
      </c>
      <c r="F646" s="132">
        <v>55980</v>
      </c>
      <c r="G646" s="132">
        <v>55358</v>
      </c>
      <c r="H646" s="132">
        <v>54736</v>
      </c>
      <c r="I646" s="132">
        <v>54114</v>
      </c>
      <c r="J646" s="132">
        <v>53492</v>
      </c>
      <c r="K646" s="132">
        <v>52870</v>
      </c>
      <c r="L646" s="132">
        <v>52248</v>
      </c>
      <c r="M646" s="132">
        <v>51626</v>
      </c>
      <c r="N646" s="132">
        <v>51004</v>
      </c>
      <c r="O646" s="132">
        <v>50382</v>
      </c>
      <c r="P646" s="132">
        <v>49760</v>
      </c>
      <c r="Q646" s="127">
        <v>49760</v>
      </c>
    </row>
    <row r="647" spans="1:17" ht="13.5" thickBot="1" x14ac:dyDescent="0.25">
      <c r="A647" s="33">
        <v>181094</v>
      </c>
      <c r="B647" s="135" t="s">
        <v>189</v>
      </c>
      <c r="C647" s="147" t="s">
        <v>1059</v>
      </c>
      <c r="D647" s="134" t="s">
        <v>2078</v>
      </c>
      <c r="E647" s="143">
        <v>190960</v>
      </c>
      <c r="F647" s="130">
        <v>189875</v>
      </c>
      <c r="G647" s="130">
        <v>188790</v>
      </c>
      <c r="H647" s="130">
        <v>187705</v>
      </c>
      <c r="I647" s="130">
        <v>186620</v>
      </c>
      <c r="J647" s="130">
        <v>185535</v>
      </c>
      <c r="K647" s="130">
        <v>184450</v>
      </c>
      <c r="L647" s="130">
        <v>183365</v>
      </c>
      <c r="M647" s="130">
        <v>182279</v>
      </c>
      <c r="N647" s="130">
        <v>181193</v>
      </c>
      <c r="O647" s="130">
        <v>180107</v>
      </c>
      <c r="P647" s="130">
        <v>179021</v>
      </c>
      <c r="Q647" s="127">
        <v>179021</v>
      </c>
    </row>
    <row r="648" spans="1:17" ht="13.5" thickBot="1" x14ac:dyDescent="0.25">
      <c r="A648" s="33">
        <v>181095</v>
      </c>
      <c r="B648" s="135" t="s">
        <v>190</v>
      </c>
      <c r="C648" s="147" t="s">
        <v>1058</v>
      </c>
      <c r="D648" s="134" t="s">
        <v>2078</v>
      </c>
      <c r="E648" s="144">
        <v>179371</v>
      </c>
      <c r="F648" s="132">
        <v>178380</v>
      </c>
      <c r="G648" s="132">
        <v>177389</v>
      </c>
      <c r="H648" s="132">
        <v>176398</v>
      </c>
      <c r="I648" s="132">
        <v>175407</v>
      </c>
      <c r="J648" s="132">
        <v>174416</v>
      </c>
      <c r="K648" s="132">
        <v>173425</v>
      </c>
      <c r="L648" s="132">
        <v>172434</v>
      </c>
      <c r="M648" s="132">
        <v>171442</v>
      </c>
      <c r="N648" s="132">
        <v>170450</v>
      </c>
      <c r="O648" s="132">
        <v>169458</v>
      </c>
      <c r="P648" s="132">
        <v>168466</v>
      </c>
      <c r="Q648" s="127">
        <v>168466</v>
      </c>
    </row>
    <row r="649" spans="1:17" ht="13.5" thickBot="1" x14ac:dyDescent="0.25">
      <c r="A649" s="33">
        <v>181097</v>
      </c>
      <c r="B649" s="135" t="s">
        <v>191</v>
      </c>
      <c r="C649" s="147" t="s">
        <v>1057</v>
      </c>
      <c r="D649" s="134" t="s">
        <v>2078</v>
      </c>
      <c r="E649" s="143">
        <v>108640</v>
      </c>
      <c r="F649" s="130">
        <v>107088</v>
      </c>
      <c r="G649" s="130">
        <v>105536</v>
      </c>
      <c r="H649" s="130">
        <v>103984</v>
      </c>
      <c r="I649" s="130">
        <v>102432</v>
      </c>
      <c r="J649" s="130">
        <v>100880</v>
      </c>
      <c r="K649" s="130">
        <v>99328</v>
      </c>
      <c r="L649" s="130">
        <v>97776</v>
      </c>
      <c r="M649" s="130">
        <v>96216</v>
      </c>
      <c r="N649" s="130">
        <v>94656</v>
      </c>
      <c r="O649" s="130">
        <v>93096</v>
      </c>
      <c r="P649" s="130">
        <v>91536</v>
      </c>
      <c r="Q649" s="127">
        <v>91536</v>
      </c>
    </row>
    <row r="650" spans="1:17" ht="13.5" thickBot="1" x14ac:dyDescent="0.25">
      <c r="A650" s="33">
        <v>181100</v>
      </c>
      <c r="B650" s="135" t="s">
        <v>192</v>
      </c>
      <c r="C650" s="147" t="s">
        <v>1056</v>
      </c>
      <c r="D650" s="134" t="s">
        <v>2078</v>
      </c>
      <c r="E650" s="144">
        <v>56576</v>
      </c>
      <c r="F650" s="132">
        <v>56304</v>
      </c>
      <c r="G650" s="132">
        <v>56032</v>
      </c>
      <c r="H650" s="132">
        <v>55760</v>
      </c>
      <c r="I650" s="132">
        <v>55488</v>
      </c>
      <c r="J650" s="132">
        <v>55216</v>
      </c>
      <c r="K650" s="132">
        <v>54944</v>
      </c>
      <c r="L650" s="132">
        <v>54672</v>
      </c>
      <c r="M650" s="132">
        <v>54401</v>
      </c>
      <c r="N650" s="132">
        <v>54130</v>
      </c>
      <c r="O650" s="132">
        <v>53859</v>
      </c>
      <c r="P650" s="132">
        <v>53588</v>
      </c>
      <c r="Q650" s="127">
        <v>53588</v>
      </c>
    </row>
    <row r="651" spans="1:17" ht="13.5" thickBot="1" x14ac:dyDescent="0.25">
      <c r="A651" s="33">
        <v>181102</v>
      </c>
      <c r="B651" s="135" t="s">
        <v>193</v>
      </c>
      <c r="C651" s="147" t="s">
        <v>1055</v>
      </c>
      <c r="D651" s="134" t="s">
        <v>2078</v>
      </c>
      <c r="E651" s="143">
        <v>2117149</v>
      </c>
      <c r="F651" s="130">
        <v>2034928</v>
      </c>
      <c r="G651" s="130">
        <v>1952707</v>
      </c>
      <c r="H651" s="130">
        <v>1870486</v>
      </c>
      <c r="I651" s="130">
        <v>1788265</v>
      </c>
      <c r="J651" s="130">
        <v>1706044</v>
      </c>
      <c r="K651" s="130">
        <v>1623823</v>
      </c>
      <c r="L651" s="130">
        <v>1541602</v>
      </c>
      <c r="M651" s="130">
        <v>1451094</v>
      </c>
      <c r="N651" s="130">
        <v>1360586</v>
      </c>
      <c r="O651" s="130">
        <v>1270078</v>
      </c>
      <c r="P651" s="130">
        <v>1179570</v>
      </c>
      <c r="Q651" s="127">
        <v>1179570</v>
      </c>
    </row>
    <row r="652" spans="1:17" ht="13.5" thickBot="1" x14ac:dyDescent="0.25">
      <c r="A652" s="33">
        <v>181104</v>
      </c>
      <c r="B652" s="135" t="s">
        <v>194</v>
      </c>
      <c r="C652" s="147" t="s">
        <v>1054</v>
      </c>
      <c r="D652" s="134" t="s">
        <v>2078</v>
      </c>
      <c r="E652" s="144">
        <v>216844</v>
      </c>
      <c r="F652" s="132">
        <v>211801</v>
      </c>
      <c r="G652" s="132">
        <v>206758</v>
      </c>
      <c r="H652" s="132">
        <v>201715</v>
      </c>
      <c r="I652" s="132">
        <v>196672</v>
      </c>
      <c r="J652" s="132">
        <v>191629</v>
      </c>
      <c r="K652" s="132">
        <v>186586</v>
      </c>
      <c r="L652" s="132">
        <v>181543</v>
      </c>
      <c r="M652" s="132">
        <v>176568</v>
      </c>
      <c r="N652" s="132">
        <v>171593</v>
      </c>
      <c r="O652" s="132">
        <v>166618</v>
      </c>
      <c r="P652" s="132">
        <v>161643</v>
      </c>
      <c r="Q652" s="127">
        <v>161643</v>
      </c>
    </row>
    <row r="653" spans="1:17" ht="13.5" thickBot="1" x14ac:dyDescent="0.25">
      <c r="A653" s="33">
        <v>181105</v>
      </c>
      <c r="B653" s="135" t="s">
        <v>1485</v>
      </c>
      <c r="C653" s="147" t="s">
        <v>1486</v>
      </c>
      <c r="D653" s="134" t="s">
        <v>2078</v>
      </c>
      <c r="E653" s="143">
        <v>441638.5</v>
      </c>
      <c r="F653" s="130">
        <v>440151.5</v>
      </c>
      <c r="G653" s="130">
        <v>438664.5</v>
      </c>
      <c r="H653" s="130">
        <v>437177.5</v>
      </c>
      <c r="I653" s="130">
        <v>435690.5</v>
      </c>
      <c r="J653" s="130">
        <v>434203.5</v>
      </c>
      <c r="K653" s="130">
        <v>432716.5</v>
      </c>
      <c r="L653" s="130">
        <v>431229.5</v>
      </c>
      <c r="M653" s="130">
        <v>429742.5</v>
      </c>
      <c r="N653" s="130">
        <v>428255.5</v>
      </c>
      <c r="O653" s="130">
        <v>426768.5</v>
      </c>
      <c r="P653" s="130">
        <v>425281.5</v>
      </c>
      <c r="Q653" s="127">
        <v>425281.5</v>
      </c>
    </row>
    <row r="654" spans="1:17" ht="13.5" thickBot="1" x14ac:dyDescent="0.25">
      <c r="A654" s="33">
        <v>181106</v>
      </c>
      <c r="B654" s="135" t="s">
        <v>1487</v>
      </c>
      <c r="C654" s="147" t="s">
        <v>1488</v>
      </c>
      <c r="D654" s="134" t="s">
        <v>2078</v>
      </c>
      <c r="E654" s="144">
        <v>354197.74</v>
      </c>
      <c r="F654" s="132">
        <v>348879.74</v>
      </c>
      <c r="G654" s="132">
        <v>343561.74</v>
      </c>
      <c r="H654" s="132">
        <v>338243.74</v>
      </c>
      <c r="I654" s="132">
        <v>332925.74</v>
      </c>
      <c r="J654" s="132">
        <v>327607.74</v>
      </c>
      <c r="K654" s="132">
        <v>322289.74</v>
      </c>
      <c r="L654" s="132">
        <v>316971.74</v>
      </c>
      <c r="M654" s="132">
        <v>311655.74</v>
      </c>
      <c r="N654" s="132">
        <v>306339.74</v>
      </c>
      <c r="O654" s="132">
        <v>301023.74</v>
      </c>
      <c r="P654" s="132">
        <v>295707.74</v>
      </c>
      <c r="Q654" s="127">
        <v>295707.74</v>
      </c>
    </row>
    <row r="655" spans="1:17" ht="13.5" thickBot="1" x14ac:dyDescent="0.25">
      <c r="A655" s="33">
        <v>181107</v>
      </c>
      <c r="B655" s="135" t="s">
        <v>1489</v>
      </c>
      <c r="C655" s="147" t="s">
        <v>1490</v>
      </c>
      <c r="D655" s="134" t="s">
        <v>2078</v>
      </c>
      <c r="E655" s="143">
        <v>268279.49</v>
      </c>
      <c r="F655" s="130">
        <v>241886.49</v>
      </c>
      <c r="G655" s="130">
        <v>215493.49</v>
      </c>
      <c r="H655" s="130">
        <v>189098.85</v>
      </c>
      <c r="I655" s="130">
        <v>162705.85</v>
      </c>
      <c r="J655" s="130">
        <v>136312.85</v>
      </c>
      <c r="K655" s="130">
        <v>109919.85</v>
      </c>
      <c r="L655" s="130">
        <v>83526.850000000006</v>
      </c>
      <c r="M655" s="130">
        <v>57134.85</v>
      </c>
      <c r="N655" s="130">
        <v>30742.85</v>
      </c>
      <c r="O655" s="130">
        <v>4350.8500000000004</v>
      </c>
      <c r="P655" s="130">
        <v>0</v>
      </c>
      <c r="Q655" s="127">
        <v>0</v>
      </c>
    </row>
    <row r="656" spans="1:17" ht="13.5" thickBot="1" x14ac:dyDescent="0.25">
      <c r="A656" s="33">
        <v>181109</v>
      </c>
      <c r="B656" s="135" t="s">
        <v>1492</v>
      </c>
      <c r="C656" s="147" t="s">
        <v>1493</v>
      </c>
      <c r="D656" s="134" t="s">
        <v>2078</v>
      </c>
      <c r="E656" s="144">
        <v>584375.07999999996</v>
      </c>
      <c r="F656" s="132">
        <v>582688.07999999996</v>
      </c>
      <c r="G656" s="132">
        <v>581001.07999999996</v>
      </c>
      <c r="H656" s="132">
        <v>579314.71</v>
      </c>
      <c r="I656" s="132">
        <v>577627.71</v>
      </c>
      <c r="J656" s="132">
        <v>575940.71</v>
      </c>
      <c r="K656" s="132">
        <v>574253.71</v>
      </c>
      <c r="L656" s="132">
        <v>572566.71</v>
      </c>
      <c r="M656" s="132">
        <v>570878.71</v>
      </c>
      <c r="N656" s="132">
        <v>569190.71</v>
      </c>
      <c r="O656" s="132">
        <v>567502.71</v>
      </c>
      <c r="P656" s="132">
        <v>565814.71</v>
      </c>
      <c r="Q656" s="127">
        <v>565814.71</v>
      </c>
    </row>
    <row r="657" spans="1:17" ht="13.5" thickBot="1" x14ac:dyDescent="0.25">
      <c r="A657" s="33">
        <v>181110</v>
      </c>
      <c r="B657" s="135" t="s">
        <v>2036</v>
      </c>
      <c r="C657" s="147" t="s">
        <v>2037</v>
      </c>
      <c r="D657" s="134" t="s">
        <v>2078</v>
      </c>
      <c r="E657" s="143">
        <v>298568.59000000003</v>
      </c>
      <c r="F657" s="130">
        <v>295980.59000000003</v>
      </c>
      <c r="G657" s="130">
        <v>293392.59000000003</v>
      </c>
      <c r="H657" s="130">
        <v>290804.59000000003</v>
      </c>
      <c r="I657" s="130">
        <v>288216.59000000003</v>
      </c>
      <c r="J657" s="130">
        <v>285628.59000000003</v>
      </c>
      <c r="K657" s="130">
        <v>283040.59000000003</v>
      </c>
      <c r="L657" s="130">
        <v>280452.59000000003</v>
      </c>
      <c r="M657" s="130">
        <v>277865.59000000003</v>
      </c>
      <c r="N657" s="130">
        <v>275278.59000000003</v>
      </c>
      <c r="O657" s="130">
        <v>272691.59000000003</v>
      </c>
      <c r="P657" s="130">
        <v>270104.59000000003</v>
      </c>
      <c r="Q657" s="127">
        <v>270104.59000000003</v>
      </c>
    </row>
    <row r="658" spans="1:17" ht="13.5" thickBot="1" x14ac:dyDescent="0.25">
      <c r="A658" s="33">
        <v>181111</v>
      </c>
      <c r="B658" s="135" t="s">
        <v>1491</v>
      </c>
      <c r="C658" s="147" t="s">
        <v>2038</v>
      </c>
      <c r="D658" s="134" t="s">
        <v>2078</v>
      </c>
      <c r="E658" s="144">
        <v>448363.79</v>
      </c>
      <c r="F658" s="132">
        <v>444142.79</v>
      </c>
      <c r="G658" s="132">
        <v>439921.79</v>
      </c>
      <c r="H658" s="132">
        <v>435704.73</v>
      </c>
      <c r="I658" s="132">
        <v>431483.73</v>
      </c>
      <c r="J658" s="132">
        <v>427262.73</v>
      </c>
      <c r="K658" s="132">
        <v>423041.73</v>
      </c>
      <c r="L658" s="132">
        <v>418820.73</v>
      </c>
      <c r="M658" s="132">
        <v>414595.73</v>
      </c>
      <c r="N658" s="132">
        <v>410370.73</v>
      </c>
      <c r="O658" s="132">
        <v>406145.73</v>
      </c>
      <c r="P658" s="132">
        <v>401920.73</v>
      </c>
      <c r="Q658" s="127">
        <v>401920.73</v>
      </c>
    </row>
    <row r="659" spans="1:17" ht="13.5" thickBot="1" x14ac:dyDescent="0.25">
      <c r="A659" s="33">
        <v>181112</v>
      </c>
      <c r="B659" s="135" t="s">
        <v>2039</v>
      </c>
      <c r="C659" s="147" t="s">
        <v>2040</v>
      </c>
      <c r="D659" s="134" t="s">
        <v>2078</v>
      </c>
      <c r="E659" s="143">
        <v>920301.3</v>
      </c>
      <c r="F659" s="130">
        <v>917711.3</v>
      </c>
      <c r="G659" s="130">
        <v>915121.3</v>
      </c>
      <c r="H659" s="130">
        <v>912531.3</v>
      </c>
      <c r="I659" s="130">
        <v>909941.3</v>
      </c>
      <c r="J659" s="130">
        <v>907351.3</v>
      </c>
      <c r="K659" s="130">
        <v>904761.3</v>
      </c>
      <c r="L659" s="130">
        <v>902171.3</v>
      </c>
      <c r="M659" s="130">
        <v>899582.3</v>
      </c>
      <c r="N659" s="130">
        <v>896993.3</v>
      </c>
      <c r="O659" s="130">
        <v>894404.3</v>
      </c>
      <c r="P659" s="130">
        <v>891815.3</v>
      </c>
      <c r="Q659" s="127">
        <v>891815.3</v>
      </c>
    </row>
    <row r="660" spans="1:17" ht="13.5" thickBot="1" x14ac:dyDescent="0.25">
      <c r="A660" s="33">
        <v>181113</v>
      </c>
      <c r="B660" s="135" t="s">
        <v>2179</v>
      </c>
      <c r="C660" s="147" t="s">
        <v>2180</v>
      </c>
      <c r="D660" s="134" t="s">
        <v>2078</v>
      </c>
      <c r="E660" s="144">
        <v>0</v>
      </c>
      <c r="F660" s="132">
        <v>0</v>
      </c>
      <c r="G660" s="132">
        <v>0</v>
      </c>
      <c r="H660" s="132">
        <v>0</v>
      </c>
      <c r="I660" s="132">
        <v>0</v>
      </c>
      <c r="J660" s="132">
        <v>0</v>
      </c>
      <c r="K660" s="132">
        <v>0</v>
      </c>
      <c r="L660" s="132">
        <v>228870.65</v>
      </c>
      <c r="M660" s="132">
        <v>305788.45</v>
      </c>
      <c r="N660" s="132">
        <v>307689.49</v>
      </c>
      <c r="O660" s="132">
        <v>297141.69</v>
      </c>
      <c r="P660" s="132">
        <v>309866.69</v>
      </c>
      <c r="Q660" s="127">
        <v>309866.69</v>
      </c>
    </row>
    <row r="661" spans="1:17" ht="13.5" thickBot="1" x14ac:dyDescent="0.25">
      <c r="A661" s="33">
        <v>181996</v>
      </c>
      <c r="B661" s="135" t="s">
        <v>1494</v>
      </c>
      <c r="C661" s="147" t="s">
        <v>1495</v>
      </c>
      <c r="D661" s="134" t="s">
        <v>2078</v>
      </c>
      <c r="E661" s="143">
        <v>19475.48</v>
      </c>
      <c r="F661" s="130">
        <v>19475.48</v>
      </c>
      <c r="G661" s="130">
        <v>19475.48</v>
      </c>
      <c r="H661" s="130">
        <v>19475.48</v>
      </c>
      <c r="I661" s="130">
        <v>19475.48</v>
      </c>
      <c r="J661" s="130">
        <v>19475.48</v>
      </c>
      <c r="K661" s="130">
        <v>19475.48</v>
      </c>
      <c r="L661" s="130">
        <v>19475.48</v>
      </c>
      <c r="M661" s="130">
        <v>19475.48</v>
      </c>
      <c r="N661" s="130">
        <v>19475.48</v>
      </c>
      <c r="O661" s="130">
        <v>19475.48</v>
      </c>
      <c r="P661" s="130">
        <v>19475.48</v>
      </c>
      <c r="Q661" s="127">
        <v>19475.48</v>
      </c>
    </row>
    <row r="662" spans="1:17" ht="13.5" thickBot="1" x14ac:dyDescent="0.25">
      <c r="A662" s="33">
        <v>181997</v>
      </c>
      <c r="B662" s="135" t="s">
        <v>1496</v>
      </c>
      <c r="C662" s="147" t="s">
        <v>1497</v>
      </c>
      <c r="D662" s="134" t="s">
        <v>2078</v>
      </c>
      <c r="E662" s="144">
        <v>1173.4100000000001</v>
      </c>
      <c r="F662" s="132">
        <v>1173.4100000000001</v>
      </c>
      <c r="G662" s="132">
        <v>1173.4100000000001</v>
      </c>
      <c r="H662" s="132">
        <v>1173.4100000000001</v>
      </c>
      <c r="I662" s="132">
        <v>1173.4100000000001</v>
      </c>
      <c r="J662" s="132">
        <v>1173.4100000000001</v>
      </c>
      <c r="K662" s="132">
        <v>1173.4100000000001</v>
      </c>
      <c r="L662" s="132">
        <v>1173.4100000000001</v>
      </c>
      <c r="M662" s="132">
        <v>1173.4100000000001</v>
      </c>
      <c r="N662" s="132">
        <v>1173.4100000000001</v>
      </c>
      <c r="O662" s="132">
        <v>1173.4100000000001</v>
      </c>
      <c r="P662" s="132">
        <v>1173.4100000000001</v>
      </c>
      <c r="Q662" s="127">
        <v>1173.4100000000001</v>
      </c>
    </row>
    <row r="663" spans="1:17" ht="13.5" thickBot="1" x14ac:dyDescent="0.25">
      <c r="A663" s="33">
        <v>181998</v>
      </c>
      <c r="B663" s="135" t="s">
        <v>196</v>
      </c>
      <c r="C663" s="147" t="s">
        <v>1052</v>
      </c>
      <c r="D663" s="134" t="s">
        <v>2078</v>
      </c>
      <c r="E663" s="143">
        <v>0</v>
      </c>
      <c r="F663" s="130">
        <v>0</v>
      </c>
      <c r="G663" s="130">
        <v>0</v>
      </c>
      <c r="H663" s="130">
        <v>0</v>
      </c>
      <c r="I663" s="130">
        <v>0</v>
      </c>
      <c r="J663" s="130">
        <v>0</v>
      </c>
      <c r="K663" s="130">
        <v>0</v>
      </c>
      <c r="L663" s="130">
        <v>0</v>
      </c>
      <c r="M663" s="130">
        <v>0</v>
      </c>
      <c r="N663" s="130">
        <v>0</v>
      </c>
      <c r="O663" s="130">
        <v>0</v>
      </c>
      <c r="P663" s="130">
        <v>0</v>
      </c>
      <c r="Q663" s="127">
        <v>0</v>
      </c>
    </row>
    <row r="664" spans="1:17" ht="13.5" thickBot="1" x14ac:dyDescent="0.25">
      <c r="A664" s="33">
        <v>181999</v>
      </c>
      <c r="B664" s="135" t="s">
        <v>197</v>
      </c>
      <c r="C664" s="147" t="s">
        <v>1051</v>
      </c>
      <c r="D664" s="134" t="s">
        <v>2078</v>
      </c>
      <c r="E664" s="144">
        <v>63385.68</v>
      </c>
      <c r="F664" s="132">
        <v>72067.16</v>
      </c>
      <c r="G664" s="132">
        <v>75240.160000000003</v>
      </c>
      <c r="H664" s="132">
        <v>82346.66</v>
      </c>
      <c r="I664" s="132">
        <v>90490.9</v>
      </c>
      <c r="J664" s="132">
        <v>96964.66</v>
      </c>
      <c r="K664" s="132">
        <v>128839.02</v>
      </c>
      <c r="L664" s="132">
        <v>186075.41</v>
      </c>
      <c r="M664" s="132">
        <v>139349.51999999999</v>
      </c>
      <c r="N664" s="132">
        <v>153416.01999999999</v>
      </c>
      <c r="O664" s="132">
        <v>165758.99</v>
      </c>
      <c r="P664" s="132">
        <v>195355.92</v>
      </c>
      <c r="Q664" s="127">
        <v>195355.92</v>
      </c>
    </row>
    <row r="665" spans="1:17" ht="13.5" thickBot="1" x14ac:dyDescent="0.25">
      <c r="A665" s="33">
        <v>221001</v>
      </c>
      <c r="B665" s="135" t="s">
        <v>227</v>
      </c>
      <c r="C665" s="147" t="s">
        <v>1019</v>
      </c>
      <c r="D665" s="134" t="s">
        <v>2078</v>
      </c>
      <c r="E665" s="143">
        <v>97000000</v>
      </c>
      <c r="F665" s="130">
        <v>97000000</v>
      </c>
      <c r="G665" s="130">
        <v>75000000</v>
      </c>
      <c r="H665" s="130">
        <v>75000000</v>
      </c>
      <c r="I665" s="130">
        <v>75000000</v>
      </c>
      <c r="J665" s="130">
        <v>75000000</v>
      </c>
      <c r="K665" s="130">
        <v>75000000</v>
      </c>
      <c r="L665" s="130">
        <v>75000000</v>
      </c>
      <c r="M665" s="130">
        <v>85000000</v>
      </c>
      <c r="N665" s="130">
        <v>85000000</v>
      </c>
      <c r="O665" s="130">
        <v>85000000</v>
      </c>
      <c r="P665" s="130">
        <v>30000000</v>
      </c>
      <c r="Q665" s="127">
        <v>30000000</v>
      </c>
    </row>
    <row r="666" spans="1:17" ht="13.5" thickBot="1" x14ac:dyDescent="0.25">
      <c r="A666" s="33">
        <v>221026</v>
      </c>
      <c r="B666" s="135" t="s">
        <v>228</v>
      </c>
      <c r="C666" s="147" t="s">
        <v>1018</v>
      </c>
      <c r="D666" s="134" t="s">
        <v>2078</v>
      </c>
      <c r="E666" s="144">
        <v>-10000000</v>
      </c>
      <c r="F666" s="132">
        <v>-10000000</v>
      </c>
      <c r="G666" s="132">
        <v>-10000000</v>
      </c>
      <c r="H666" s="132">
        <v>-10000000</v>
      </c>
      <c r="I666" s="132">
        <v>-10000000</v>
      </c>
      <c r="J666" s="132">
        <v>-10000000</v>
      </c>
      <c r="K666" s="132">
        <v>-10000000</v>
      </c>
      <c r="L666" s="132">
        <v>-10000000</v>
      </c>
      <c r="M666" s="132">
        <v>-10000000</v>
      </c>
      <c r="N666" s="132">
        <v>-10000000</v>
      </c>
      <c r="O666" s="132">
        <v>-10000000</v>
      </c>
      <c r="P666" s="132">
        <v>-10000000</v>
      </c>
      <c r="Q666" s="127">
        <v>-10000000</v>
      </c>
    </row>
    <row r="667" spans="1:17" ht="13.5" thickBot="1" x14ac:dyDescent="0.25">
      <c r="A667" s="33">
        <v>221072</v>
      </c>
      <c r="B667" s="135" t="s">
        <v>229</v>
      </c>
      <c r="C667" s="147" t="s">
        <v>1017</v>
      </c>
      <c r="D667" s="134" t="s">
        <v>2078</v>
      </c>
      <c r="E667" s="143">
        <v>0</v>
      </c>
      <c r="F667" s="130">
        <v>0</v>
      </c>
      <c r="G667" s="130">
        <v>0</v>
      </c>
      <c r="H667" s="130">
        <v>0</v>
      </c>
      <c r="I667" s="130">
        <v>0</v>
      </c>
      <c r="J667" s="130">
        <v>0</v>
      </c>
      <c r="K667" s="130">
        <v>0</v>
      </c>
      <c r="L667" s="130">
        <v>0</v>
      </c>
      <c r="M667" s="130">
        <v>0</v>
      </c>
      <c r="N667" s="130">
        <v>0</v>
      </c>
      <c r="O667" s="130">
        <v>0</v>
      </c>
      <c r="P667" s="130">
        <v>0</v>
      </c>
      <c r="Q667" s="127">
        <v>0</v>
      </c>
    </row>
    <row r="668" spans="1:17" ht="13.5" thickBot="1" x14ac:dyDescent="0.25">
      <c r="A668" s="33">
        <v>221073</v>
      </c>
      <c r="B668" s="135" t="s">
        <v>230</v>
      </c>
      <c r="C668" s="147" t="s">
        <v>1016</v>
      </c>
      <c r="D668" s="134" t="s">
        <v>2078</v>
      </c>
      <c r="E668" s="144">
        <v>-10000000</v>
      </c>
      <c r="F668" s="132">
        <v>-10000000</v>
      </c>
      <c r="G668" s="132">
        <v>-10000000</v>
      </c>
      <c r="H668" s="132">
        <v>-10000000</v>
      </c>
      <c r="I668" s="132">
        <v>-10000000</v>
      </c>
      <c r="J668" s="132">
        <v>-10000000</v>
      </c>
      <c r="K668" s="132">
        <v>-10000000</v>
      </c>
      <c r="L668" s="132">
        <v>-10000000</v>
      </c>
      <c r="M668" s="132">
        <v>-10000000</v>
      </c>
      <c r="N668" s="132">
        <v>-10000000</v>
      </c>
      <c r="O668" s="132">
        <v>-10000000</v>
      </c>
      <c r="P668" s="132">
        <v>-10000000</v>
      </c>
      <c r="Q668" s="127">
        <v>-10000000</v>
      </c>
    </row>
    <row r="669" spans="1:17" ht="13.5" thickBot="1" x14ac:dyDescent="0.25">
      <c r="A669" s="33">
        <v>221074</v>
      </c>
      <c r="B669" s="135" t="s">
        <v>231</v>
      </c>
      <c r="C669" s="147" t="s">
        <v>1015</v>
      </c>
      <c r="D669" s="134" t="s">
        <v>2078</v>
      </c>
      <c r="E669" s="143">
        <v>-10000000</v>
      </c>
      <c r="F669" s="130">
        <v>-10000000</v>
      </c>
      <c r="G669" s="130">
        <v>-10000000</v>
      </c>
      <c r="H669" s="130">
        <v>-10000000</v>
      </c>
      <c r="I669" s="130">
        <v>-10000000</v>
      </c>
      <c r="J669" s="130">
        <v>-10000000</v>
      </c>
      <c r="K669" s="130">
        <v>-10000000</v>
      </c>
      <c r="L669" s="130">
        <v>-10000000</v>
      </c>
      <c r="M669" s="130">
        <v>-10000000</v>
      </c>
      <c r="N669" s="130">
        <v>-10000000</v>
      </c>
      <c r="O669" s="130">
        <v>-10000000</v>
      </c>
      <c r="P669" s="130">
        <v>-10000000</v>
      </c>
      <c r="Q669" s="127">
        <v>-10000000</v>
      </c>
    </row>
    <row r="670" spans="1:17" ht="13.5" thickBot="1" x14ac:dyDescent="0.25">
      <c r="A670" s="33">
        <v>221075</v>
      </c>
      <c r="B670" s="135" t="s">
        <v>232</v>
      </c>
      <c r="C670" s="147" t="s">
        <v>1014</v>
      </c>
      <c r="D670" s="134" t="s">
        <v>2078</v>
      </c>
      <c r="E670" s="144">
        <v>-20000000</v>
      </c>
      <c r="F670" s="132">
        <v>-20000000</v>
      </c>
      <c r="G670" s="132">
        <v>-20000000</v>
      </c>
      <c r="H670" s="132">
        <v>-20000000</v>
      </c>
      <c r="I670" s="132">
        <v>-20000000</v>
      </c>
      <c r="J670" s="132">
        <v>-20000000</v>
      </c>
      <c r="K670" s="132">
        <v>-20000000</v>
      </c>
      <c r="L670" s="132">
        <v>-20000000</v>
      </c>
      <c r="M670" s="132">
        <v>-20000000</v>
      </c>
      <c r="N670" s="132">
        <v>-20000000</v>
      </c>
      <c r="O670" s="132">
        <v>-20000000</v>
      </c>
      <c r="P670" s="132">
        <v>-20000000</v>
      </c>
      <c r="Q670" s="127">
        <v>-20000000</v>
      </c>
    </row>
    <row r="671" spans="1:17" ht="13.5" thickBot="1" x14ac:dyDescent="0.25">
      <c r="A671" s="33">
        <v>221076</v>
      </c>
      <c r="B671" s="135" t="s">
        <v>233</v>
      </c>
      <c r="C671" s="147" t="s">
        <v>1013</v>
      </c>
      <c r="D671" s="134" t="s">
        <v>2078</v>
      </c>
      <c r="E671" s="143">
        <v>-20000000</v>
      </c>
      <c r="F671" s="130">
        <v>-20000000</v>
      </c>
      <c r="G671" s="130">
        <v>-20000000</v>
      </c>
      <c r="H671" s="130">
        <v>-20000000</v>
      </c>
      <c r="I671" s="130">
        <v>-20000000</v>
      </c>
      <c r="J671" s="130">
        <v>-20000000</v>
      </c>
      <c r="K671" s="130">
        <v>-20000000</v>
      </c>
      <c r="L671" s="130">
        <v>-20000000</v>
      </c>
      <c r="M671" s="130">
        <v>-20000000</v>
      </c>
      <c r="N671" s="130">
        <v>-20000000</v>
      </c>
      <c r="O671" s="130">
        <v>-20000000</v>
      </c>
      <c r="P671" s="130">
        <v>-20000000</v>
      </c>
      <c r="Q671" s="127">
        <v>-20000000</v>
      </c>
    </row>
    <row r="672" spans="1:17" ht="13.5" thickBot="1" x14ac:dyDescent="0.25">
      <c r="A672" s="33">
        <v>221079</v>
      </c>
      <c r="B672" s="135" t="s">
        <v>234</v>
      </c>
      <c r="C672" s="147" t="s">
        <v>1012</v>
      </c>
      <c r="D672" s="134" t="s">
        <v>2078</v>
      </c>
      <c r="E672" s="144">
        <v>-19700000</v>
      </c>
      <c r="F672" s="132">
        <v>-19700000</v>
      </c>
      <c r="G672" s="132">
        <v>-19700000</v>
      </c>
      <c r="H672" s="132">
        <v>-19700000</v>
      </c>
      <c r="I672" s="132">
        <v>-19700000</v>
      </c>
      <c r="J672" s="132">
        <v>-19700000</v>
      </c>
      <c r="K672" s="132">
        <v>-19700000</v>
      </c>
      <c r="L672" s="132">
        <v>-19700000</v>
      </c>
      <c r="M672" s="132">
        <v>-19700000</v>
      </c>
      <c r="N672" s="132">
        <v>-19700000</v>
      </c>
      <c r="O672" s="132">
        <v>-19700000</v>
      </c>
      <c r="P672" s="132">
        <v>-19700000</v>
      </c>
      <c r="Q672" s="127">
        <v>-19700000</v>
      </c>
    </row>
    <row r="673" spans="1:17" ht="13.5" thickBot="1" x14ac:dyDescent="0.25">
      <c r="A673" s="33">
        <v>221080</v>
      </c>
      <c r="B673" s="135" t="s">
        <v>235</v>
      </c>
      <c r="C673" s="147" t="s">
        <v>1011</v>
      </c>
      <c r="D673" s="134" t="s">
        <v>2078</v>
      </c>
      <c r="E673" s="143">
        <v>-22000000</v>
      </c>
      <c r="F673" s="130">
        <v>-22000000</v>
      </c>
      <c r="G673" s="130">
        <v>0</v>
      </c>
      <c r="H673" s="130">
        <v>0</v>
      </c>
      <c r="I673" s="130">
        <v>0</v>
      </c>
      <c r="J673" s="130">
        <v>0</v>
      </c>
      <c r="K673" s="130">
        <v>0</v>
      </c>
      <c r="L673" s="130">
        <v>0</v>
      </c>
      <c r="M673" s="130">
        <v>0</v>
      </c>
      <c r="N673" s="130">
        <v>0</v>
      </c>
      <c r="O673" s="130">
        <v>0</v>
      </c>
      <c r="P673" s="130">
        <v>0</v>
      </c>
      <c r="Q673" s="127">
        <v>0</v>
      </c>
    </row>
    <row r="674" spans="1:17" ht="13.5" thickBot="1" x14ac:dyDescent="0.25">
      <c r="A674" s="33">
        <v>221081</v>
      </c>
      <c r="B674" s="135" t="s">
        <v>236</v>
      </c>
      <c r="C674" s="147" t="s">
        <v>1010</v>
      </c>
      <c r="D674" s="134" t="s">
        <v>2078</v>
      </c>
      <c r="E674" s="144">
        <v>-10000000</v>
      </c>
      <c r="F674" s="132">
        <v>-10000000</v>
      </c>
      <c r="G674" s="132">
        <v>-10000000</v>
      </c>
      <c r="H674" s="132">
        <v>-10000000</v>
      </c>
      <c r="I674" s="132">
        <v>-10000000</v>
      </c>
      <c r="J674" s="132">
        <v>-10000000</v>
      </c>
      <c r="K674" s="132">
        <v>-10000000</v>
      </c>
      <c r="L674" s="132">
        <v>-10000000</v>
      </c>
      <c r="M674" s="132">
        <v>-10000000</v>
      </c>
      <c r="N674" s="132">
        <v>-10000000</v>
      </c>
      <c r="O674" s="132">
        <v>-10000000</v>
      </c>
      <c r="P674" s="132">
        <v>-10000000</v>
      </c>
      <c r="Q674" s="127">
        <v>-10000000</v>
      </c>
    </row>
    <row r="675" spans="1:17" ht="13.5" thickBot="1" x14ac:dyDescent="0.25">
      <c r="A675" s="33">
        <v>221085</v>
      </c>
      <c r="B675" s="135" t="s">
        <v>237</v>
      </c>
      <c r="C675" s="147" t="s">
        <v>1009</v>
      </c>
      <c r="D675" s="134" t="s">
        <v>2078</v>
      </c>
      <c r="E675" s="143">
        <v>-20000000</v>
      </c>
      <c r="F675" s="130">
        <v>-20000000</v>
      </c>
      <c r="G675" s="130">
        <v>-20000000</v>
      </c>
      <c r="H675" s="130">
        <v>-20000000</v>
      </c>
      <c r="I675" s="130">
        <v>-20000000</v>
      </c>
      <c r="J675" s="130">
        <v>-20000000</v>
      </c>
      <c r="K675" s="130">
        <v>-20000000</v>
      </c>
      <c r="L675" s="130">
        <v>-20000000</v>
      </c>
      <c r="M675" s="130">
        <v>-20000000</v>
      </c>
      <c r="N675" s="130">
        <v>-20000000</v>
      </c>
      <c r="O675" s="130">
        <v>-20000000</v>
      </c>
      <c r="P675" s="130">
        <v>-20000000</v>
      </c>
      <c r="Q675" s="127">
        <v>-20000000</v>
      </c>
    </row>
    <row r="676" spans="1:17" ht="13.5" thickBot="1" x14ac:dyDescent="0.25">
      <c r="A676" s="33">
        <v>221086</v>
      </c>
      <c r="B676" s="135" t="s">
        <v>238</v>
      </c>
      <c r="C676" s="147" t="s">
        <v>1008</v>
      </c>
      <c r="D676" s="134" t="s">
        <v>2078</v>
      </c>
      <c r="E676" s="144">
        <v>-20000000</v>
      </c>
      <c r="F676" s="132">
        <v>-20000000</v>
      </c>
      <c r="G676" s="132">
        <v>-20000000</v>
      </c>
      <c r="H676" s="132">
        <v>-20000000</v>
      </c>
      <c r="I676" s="132">
        <v>-20000000</v>
      </c>
      <c r="J676" s="132">
        <v>-20000000</v>
      </c>
      <c r="K676" s="132">
        <v>-20000000</v>
      </c>
      <c r="L676" s="132">
        <v>-20000000</v>
      </c>
      <c r="M676" s="132">
        <v>-20000000</v>
      </c>
      <c r="N676" s="132">
        <v>-20000000</v>
      </c>
      <c r="O676" s="132">
        <v>-20000000</v>
      </c>
      <c r="P676" s="132">
        <v>-20000000</v>
      </c>
      <c r="Q676" s="127">
        <v>-20000000</v>
      </c>
    </row>
    <row r="677" spans="1:17" ht="13.5" thickBot="1" x14ac:dyDescent="0.25">
      <c r="A677" s="33">
        <v>221087</v>
      </c>
      <c r="B677" s="135" t="s">
        <v>239</v>
      </c>
      <c r="C677" s="147" t="s">
        <v>1007</v>
      </c>
      <c r="D677" s="134" t="s">
        <v>2078</v>
      </c>
      <c r="E677" s="143">
        <v>-10000000</v>
      </c>
      <c r="F677" s="130">
        <v>-10000000</v>
      </c>
      <c r="G677" s="130">
        <v>-10000000</v>
      </c>
      <c r="H677" s="130">
        <v>-10000000</v>
      </c>
      <c r="I677" s="130">
        <v>-10000000</v>
      </c>
      <c r="J677" s="130">
        <v>-10000000</v>
      </c>
      <c r="K677" s="130">
        <v>-10000000</v>
      </c>
      <c r="L677" s="130">
        <v>-10000000</v>
      </c>
      <c r="M677" s="130">
        <v>-10000000</v>
      </c>
      <c r="N677" s="130">
        <v>-10000000</v>
      </c>
      <c r="O677" s="130">
        <v>-10000000</v>
      </c>
      <c r="P677" s="130">
        <v>-10000000</v>
      </c>
      <c r="Q677" s="127">
        <v>-10000000</v>
      </c>
    </row>
    <row r="678" spans="1:17" ht="13.5" thickBot="1" x14ac:dyDescent="0.25">
      <c r="A678" s="33">
        <v>221088</v>
      </c>
      <c r="B678" s="135" t="s">
        <v>240</v>
      </c>
      <c r="C678" s="147" t="s">
        <v>1006</v>
      </c>
      <c r="D678" s="134" t="s">
        <v>2078</v>
      </c>
      <c r="E678" s="144">
        <v>-20000000</v>
      </c>
      <c r="F678" s="132">
        <v>-20000000</v>
      </c>
      <c r="G678" s="132">
        <v>-20000000</v>
      </c>
      <c r="H678" s="132">
        <v>-20000000</v>
      </c>
      <c r="I678" s="132">
        <v>-20000000</v>
      </c>
      <c r="J678" s="132">
        <v>-20000000</v>
      </c>
      <c r="K678" s="132">
        <v>-20000000</v>
      </c>
      <c r="L678" s="132">
        <v>-20000000</v>
      </c>
      <c r="M678" s="132">
        <v>-20000000</v>
      </c>
      <c r="N678" s="132">
        <v>-20000000</v>
      </c>
      <c r="O678" s="132">
        <v>-20000000</v>
      </c>
      <c r="P678" s="132">
        <v>-20000000</v>
      </c>
      <c r="Q678" s="127">
        <v>-20000000</v>
      </c>
    </row>
    <row r="679" spans="1:17" ht="13.5" thickBot="1" x14ac:dyDescent="0.25">
      <c r="A679" s="33">
        <v>221094</v>
      </c>
      <c r="B679" s="135" t="s">
        <v>241</v>
      </c>
      <c r="C679" s="147" t="s">
        <v>1005</v>
      </c>
      <c r="D679" s="134" t="s">
        <v>2078</v>
      </c>
      <c r="E679" s="143">
        <v>-30000000</v>
      </c>
      <c r="F679" s="130">
        <v>-30000000</v>
      </c>
      <c r="G679" s="130">
        <v>-30000000</v>
      </c>
      <c r="H679" s="130">
        <v>-30000000</v>
      </c>
      <c r="I679" s="130">
        <v>-30000000</v>
      </c>
      <c r="J679" s="130">
        <v>-30000000</v>
      </c>
      <c r="K679" s="130">
        <v>-30000000</v>
      </c>
      <c r="L679" s="130">
        <v>-30000000</v>
      </c>
      <c r="M679" s="130">
        <v>-30000000</v>
      </c>
      <c r="N679" s="130">
        <v>-30000000</v>
      </c>
      <c r="O679" s="130">
        <v>-30000000</v>
      </c>
      <c r="P679" s="130">
        <v>-30000000</v>
      </c>
      <c r="Q679" s="127">
        <v>-30000000</v>
      </c>
    </row>
    <row r="680" spans="1:17" ht="13.5" thickBot="1" x14ac:dyDescent="0.25">
      <c r="A680" s="33">
        <v>221095</v>
      </c>
      <c r="B680" s="135" t="s">
        <v>242</v>
      </c>
      <c r="C680" s="147" t="s">
        <v>1004</v>
      </c>
      <c r="D680" s="134" t="s">
        <v>2078</v>
      </c>
      <c r="E680" s="144">
        <v>-40000000</v>
      </c>
      <c r="F680" s="132">
        <v>-40000000</v>
      </c>
      <c r="G680" s="132">
        <v>-40000000</v>
      </c>
      <c r="H680" s="132">
        <v>-40000000</v>
      </c>
      <c r="I680" s="132">
        <v>-40000000</v>
      </c>
      <c r="J680" s="132">
        <v>-40000000</v>
      </c>
      <c r="K680" s="132">
        <v>-40000000</v>
      </c>
      <c r="L680" s="132">
        <v>-40000000</v>
      </c>
      <c r="M680" s="132">
        <v>-40000000</v>
      </c>
      <c r="N680" s="132">
        <v>-40000000</v>
      </c>
      <c r="O680" s="132">
        <v>-40000000</v>
      </c>
      <c r="P680" s="132">
        <v>-40000000</v>
      </c>
      <c r="Q680" s="127">
        <v>-40000000</v>
      </c>
    </row>
    <row r="681" spans="1:17" ht="13.5" thickBot="1" x14ac:dyDescent="0.25">
      <c r="A681" s="33">
        <v>221097</v>
      </c>
      <c r="B681" s="135" t="s">
        <v>243</v>
      </c>
      <c r="C681" s="147" t="s">
        <v>1003</v>
      </c>
      <c r="D681" s="134" t="s">
        <v>2078</v>
      </c>
      <c r="E681" s="143">
        <v>-40000000</v>
      </c>
      <c r="F681" s="130">
        <v>-40000000</v>
      </c>
      <c r="G681" s="130">
        <v>-40000000</v>
      </c>
      <c r="H681" s="130">
        <v>-40000000</v>
      </c>
      <c r="I681" s="130">
        <v>-40000000</v>
      </c>
      <c r="J681" s="130">
        <v>-40000000</v>
      </c>
      <c r="K681" s="130">
        <v>-40000000</v>
      </c>
      <c r="L681" s="130">
        <v>-40000000</v>
      </c>
      <c r="M681" s="130">
        <v>-40000000</v>
      </c>
      <c r="N681" s="130">
        <v>-40000000</v>
      </c>
      <c r="O681" s="130">
        <v>-40000000</v>
      </c>
      <c r="P681" s="130">
        <v>-40000000</v>
      </c>
      <c r="Q681" s="127">
        <v>-40000000</v>
      </c>
    </row>
    <row r="682" spans="1:17" ht="13.5" thickBot="1" x14ac:dyDescent="0.25">
      <c r="A682" s="33">
        <v>221099</v>
      </c>
      <c r="B682" s="135" t="s">
        <v>244</v>
      </c>
      <c r="C682" s="147" t="s">
        <v>1002</v>
      </c>
      <c r="D682" s="134" t="s">
        <v>2078</v>
      </c>
      <c r="E682" s="144">
        <v>0</v>
      </c>
      <c r="F682" s="132">
        <v>0</v>
      </c>
      <c r="G682" s="132">
        <v>0</v>
      </c>
      <c r="H682" s="132">
        <v>0</v>
      </c>
      <c r="I682" s="132">
        <v>0</v>
      </c>
      <c r="J682" s="132">
        <v>0</v>
      </c>
      <c r="K682" s="132">
        <v>0</v>
      </c>
      <c r="L682" s="132">
        <v>0</v>
      </c>
      <c r="M682" s="132">
        <v>0</v>
      </c>
      <c r="N682" s="132">
        <v>0</v>
      </c>
      <c r="O682" s="132">
        <v>0</v>
      </c>
      <c r="P682" s="132">
        <v>0</v>
      </c>
      <c r="Q682" s="127">
        <v>0</v>
      </c>
    </row>
    <row r="683" spans="1:17" ht="13.5" thickBot="1" x14ac:dyDescent="0.25">
      <c r="A683" s="33">
        <v>221100</v>
      </c>
      <c r="B683" s="135" t="s">
        <v>245</v>
      </c>
      <c r="C683" s="147" t="s">
        <v>1001</v>
      </c>
      <c r="D683" s="134" t="s">
        <v>2078</v>
      </c>
      <c r="E683" s="143">
        <v>-10000000</v>
      </c>
      <c r="F683" s="130">
        <v>-10000000</v>
      </c>
      <c r="G683" s="130">
        <v>-10000000</v>
      </c>
      <c r="H683" s="130">
        <v>-10000000</v>
      </c>
      <c r="I683" s="130">
        <v>-10000000</v>
      </c>
      <c r="J683" s="130">
        <v>-10000000</v>
      </c>
      <c r="K683" s="130">
        <v>-10000000</v>
      </c>
      <c r="L683" s="130">
        <v>-10000000</v>
      </c>
      <c r="M683" s="130">
        <v>-10000000</v>
      </c>
      <c r="N683" s="130">
        <v>-10000000</v>
      </c>
      <c r="O683" s="130">
        <v>-10000000</v>
      </c>
      <c r="P683" s="130">
        <v>-10000000</v>
      </c>
      <c r="Q683" s="127">
        <v>-10000000</v>
      </c>
    </row>
    <row r="684" spans="1:17" ht="13.5" thickBot="1" x14ac:dyDescent="0.25">
      <c r="A684" s="33">
        <v>221102</v>
      </c>
      <c r="B684" s="135" t="s">
        <v>247</v>
      </c>
      <c r="C684" s="147" t="s">
        <v>1000</v>
      </c>
      <c r="D684" s="134" t="s">
        <v>2078</v>
      </c>
      <c r="E684" s="144">
        <v>-75000000</v>
      </c>
      <c r="F684" s="132">
        <v>-75000000</v>
      </c>
      <c r="G684" s="132">
        <v>-75000000</v>
      </c>
      <c r="H684" s="132">
        <v>-75000000</v>
      </c>
      <c r="I684" s="132">
        <v>-75000000</v>
      </c>
      <c r="J684" s="132">
        <v>-75000000</v>
      </c>
      <c r="K684" s="132">
        <v>-75000000</v>
      </c>
      <c r="L684" s="132">
        <v>-75000000</v>
      </c>
      <c r="M684" s="132">
        <v>-75000000</v>
      </c>
      <c r="N684" s="132">
        <v>-75000000</v>
      </c>
      <c r="O684" s="132">
        <v>-75000000</v>
      </c>
      <c r="P684" s="132">
        <v>-75000000</v>
      </c>
      <c r="Q684" s="127">
        <v>-75000000</v>
      </c>
    </row>
    <row r="685" spans="1:17" ht="13.5" thickBot="1" x14ac:dyDescent="0.25">
      <c r="A685" s="33">
        <v>221104</v>
      </c>
      <c r="B685" s="135" t="s">
        <v>248</v>
      </c>
      <c r="C685" s="147" t="s">
        <v>999</v>
      </c>
      <c r="D685" s="134" t="s">
        <v>2078</v>
      </c>
      <c r="E685" s="143">
        <v>-50000000</v>
      </c>
      <c r="F685" s="130">
        <v>-50000000</v>
      </c>
      <c r="G685" s="130">
        <v>-50000000</v>
      </c>
      <c r="H685" s="130">
        <v>-50000000</v>
      </c>
      <c r="I685" s="130">
        <v>-50000000</v>
      </c>
      <c r="J685" s="130">
        <v>-50000000</v>
      </c>
      <c r="K685" s="130">
        <v>-50000000</v>
      </c>
      <c r="L685" s="130">
        <v>-50000000</v>
      </c>
      <c r="M685" s="130">
        <v>-50000000</v>
      </c>
      <c r="N685" s="130">
        <v>-50000000</v>
      </c>
      <c r="O685" s="130">
        <v>-50000000</v>
      </c>
      <c r="P685" s="130">
        <v>-50000000</v>
      </c>
      <c r="Q685" s="127">
        <v>-50000000</v>
      </c>
    </row>
    <row r="686" spans="1:17" ht="13.5" thickBot="1" x14ac:dyDescent="0.25">
      <c r="A686" s="33">
        <v>221105</v>
      </c>
      <c r="B686" s="135" t="s">
        <v>1296</v>
      </c>
      <c r="C686" s="147" t="s">
        <v>1498</v>
      </c>
      <c r="D686" s="134" t="s">
        <v>2078</v>
      </c>
      <c r="E686" s="144">
        <v>-50000000</v>
      </c>
      <c r="F686" s="132">
        <v>-50000000</v>
      </c>
      <c r="G686" s="132">
        <v>-50000000</v>
      </c>
      <c r="H686" s="132">
        <v>-50000000</v>
      </c>
      <c r="I686" s="132">
        <v>-50000000</v>
      </c>
      <c r="J686" s="132">
        <v>-50000000</v>
      </c>
      <c r="K686" s="132">
        <v>-50000000</v>
      </c>
      <c r="L686" s="132">
        <v>-50000000</v>
      </c>
      <c r="M686" s="132">
        <v>-50000000</v>
      </c>
      <c r="N686" s="132">
        <v>-50000000</v>
      </c>
      <c r="O686" s="132">
        <v>-50000000</v>
      </c>
      <c r="P686" s="132">
        <v>-50000000</v>
      </c>
      <c r="Q686" s="127">
        <v>-50000000</v>
      </c>
    </row>
    <row r="687" spans="1:17" ht="13.5" thickBot="1" x14ac:dyDescent="0.25">
      <c r="A687" s="33">
        <v>221106</v>
      </c>
      <c r="B687" s="135" t="s">
        <v>1299</v>
      </c>
      <c r="C687" s="147" t="s">
        <v>1499</v>
      </c>
      <c r="D687" s="134" t="s">
        <v>2078</v>
      </c>
      <c r="E687" s="143">
        <v>-50000000</v>
      </c>
      <c r="F687" s="130">
        <v>-50000000</v>
      </c>
      <c r="G687" s="130">
        <v>-50000000</v>
      </c>
      <c r="H687" s="130">
        <v>-50000000</v>
      </c>
      <c r="I687" s="130">
        <v>-50000000</v>
      </c>
      <c r="J687" s="130">
        <v>-50000000</v>
      </c>
      <c r="K687" s="130">
        <v>-50000000</v>
      </c>
      <c r="L687" s="130">
        <v>-50000000</v>
      </c>
      <c r="M687" s="130">
        <v>-50000000</v>
      </c>
      <c r="N687" s="130">
        <v>-50000000</v>
      </c>
      <c r="O687" s="130">
        <v>-50000000</v>
      </c>
      <c r="P687" s="130">
        <v>-50000000</v>
      </c>
      <c r="Q687" s="127">
        <v>-50000000</v>
      </c>
    </row>
    <row r="688" spans="1:17" ht="13.5" thickBot="1" x14ac:dyDescent="0.25">
      <c r="A688" s="33">
        <v>221107</v>
      </c>
      <c r="B688" s="135" t="s">
        <v>1500</v>
      </c>
      <c r="C688" s="147" t="s">
        <v>1501</v>
      </c>
      <c r="D688" s="134" t="s">
        <v>2078</v>
      </c>
      <c r="E688" s="144">
        <v>-75000000</v>
      </c>
      <c r="F688" s="132">
        <v>-75000000</v>
      </c>
      <c r="G688" s="132">
        <v>-75000000</v>
      </c>
      <c r="H688" s="132">
        <v>-75000000</v>
      </c>
      <c r="I688" s="132">
        <v>-75000000</v>
      </c>
      <c r="J688" s="132">
        <v>-75000000</v>
      </c>
      <c r="K688" s="132">
        <v>-75000000</v>
      </c>
      <c r="L688" s="132">
        <v>-75000000</v>
      </c>
      <c r="M688" s="132">
        <v>-75000000</v>
      </c>
      <c r="N688" s="132">
        <v>-75000000</v>
      </c>
      <c r="O688" s="132">
        <v>-75000000</v>
      </c>
      <c r="P688" s="132">
        <v>0</v>
      </c>
      <c r="Q688" s="127">
        <v>0</v>
      </c>
    </row>
    <row r="689" spans="1:17" ht="13.5" thickBot="1" x14ac:dyDescent="0.25">
      <c r="A689" s="33">
        <v>221108</v>
      </c>
      <c r="B689" s="135" t="s">
        <v>1502</v>
      </c>
      <c r="C689" s="147" t="s">
        <v>1503</v>
      </c>
      <c r="D689" s="134" t="s">
        <v>2078</v>
      </c>
      <c r="E689" s="143">
        <v>-35000000</v>
      </c>
      <c r="F689" s="130">
        <v>-35000000</v>
      </c>
      <c r="G689" s="130">
        <v>-35000000</v>
      </c>
      <c r="H689" s="130">
        <v>-35000000</v>
      </c>
      <c r="I689" s="130">
        <v>-35000000</v>
      </c>
      <c r="J689" s="130">
        <v>-35000000</v>
      </c>
      <c r="K689" s="130">
        <v>-35000000</v>
      </c>
      <c r="L689" s="130">
        <v>-35000000</v>
      </c>
      <c r="M689" s="130">
        <v>-35000000</v>
      </c>
      <c r="N689" s="130">
        <v>-35000000</v>
      </c>
      <c r="O689" s="130">
        <v>-35000000</v>
      </c>
      <c r="P689" s="130">
        <v>-35000000</v>
      </c>
      <c r="Q689" s="127">
        <v>-35000000</v>
      </c>
    </row>
    <row r="690" spans="1:17" ht="13.5" thickBot="1" x14ac:dyDescent="0.25">
      <c r="A690" s="33">
        <v>221109</v>
      </c>
      <c r="B690" s="135" t="s">
        <v>1504</v>
      </c>
      <c r="C690" s="147" t="s">
        <v>1505</v>
      </c>
      <c r="D690" s="134" t="s">
        <v>2078</v>
      </c>
      <c r="E690" s="144">
        <v>-40000000</v>
      </c>
      <c r="F690" s="132">
        <v>-40000000</v>
      </c>
      <c r="G690" s="132">
        <v>-40000000</v>
      </c>
      <c r="H690" s="132">
        <v>-40000000</v>
      </c>
      <c r="I690" s="132">
        <v>-40000000</v>
      </c>
      <c r="J690" s="132">
        <v>-40000000</v>
      </c>
      <c r="K690" s="132">
        <v>-40000000</v>
      </c>
      <c r="L690" s="132">
        <v>-40000000</v>
      </c>
      <c r="M690" s="132">
        <v>-40000000</v>
      </c>
      <c r="N690" s="132">
        <v>-40000000</v>
      </c>
      <c r="O690" s="132">
        <v>-40000000</v>
      </c>
      <c r="P690" s="132">
        <v>-40000000</v>
      </c>
      <c r="Q690" s="127">
        <v>-40000000</v>
      </c>
    </row>
    <row r="691" spans="1:17" ht="13.5" thickBot="1" x14ac:dyDescent="0.25">
      <c r="A691" s="33">
        <v>221110</v>
      </c>
      <c r="B691" s="135" t="s">
        <v>2041</v>
      </c>
      <c r="C691" s="147" t="s">
        <v>2042</v>
      </c>
      <c r="D691" s="134" t="s">
        <v>2078</v>
      </c>
      <c r="E691" s="143">
        <v>-25000000</v>
      </c>
      <c r="F691" s="130">
        <v>-25000000</v>
      </c>
      <c r="G691" s="130">
        <v>-25000000</v>
      </c>
      <c r="H691" s="130">
        <v>-25000000</v>
      </c>
      <c r="I691" s="130">
        <v>-25000000</v>
      </c>
      <c r="J691" s="130">
        <v>-25000000</v>
      </c>
      <c r="K691" s="130">
        <v>-25000000</v>
      </c>
      <c r="L691" s="130">
        <v>-25000000</v>
      </c>
      <c r="M691" s="130">
        <v>-25000000</v>
      </c>
      <c r="N691" s="130">
        <v>-25000000</v>
      </c>
      <c r="O691" s="130">
        <v>-25000000</v>
      </c>
      <c r="P691" s="130">
        <v>-25000000</v>
      </c>
      <c r="Q691" s="127">
        <v>-25000000</v>
      </c>
    </row>
    <row r="692" spans="1:17" ht="13.5" thickBot="1" x14ac:dyDescent="0.25">
      <c r="A692" s="33">
        <v>221112</v>
      </c>
      <c r="B692" s="135" t="s">
        <v>2043</v>
      </c>
      <c r="C692" s="147" t="s">
        <v>2044</v>
      </c>
      <c r="D692" s="134" t="s">
        <v>2078</v>
      </c>
      <c r="E692" s="144">
        <v>-75000000</v>
      </c>
      <c r="F692" s="132">
        <v>-75000000</v>
      </c>
      <c r="G692" s="132">
        <v>-75000000</v>
      </c>
      <c r="H692" s="132">
        <v>-75000000</v>
      </c>
      <c r="I692" s="132">
        <v>-75000000</v>
      </c>
      <c r="J692" s="132">
        <v>-75000000</v>
      </c>
      <c r="K692" s="132">
        <v>-75000000</v>
      </c>
      <c r="L692" s="132">
        <v>-75000000</v>
      </c>
      <c r="M692" s="132">
        <v>-75000000</v>
      </c>
      <c r="N692" s="132">
        <v>-75000000</v>
      </c>
      <c r="O692" s="132">
        <v>-75000000</v>
      </c>
      <c r="P692" s="132">
        <v>-75000000</v>
      </c>
      <c r="Q692" s="127">
        <v>-75000000</v>
      </c>
    </row>
    <row r="693" spans="1:17" ht="13.5" thickBot="1" x14ac:dyDescent="0.25">
      <c r="A693" s="33">
        <v>221113</v>
      </c>
      <c r="B693" s="135" t="s">
        <v>2181</v>
      </c>
      <c r="C693" s="147" t="s">
        <v>2182</v>
      </c>
      <c r="D693" s="134" t="s">
        <v>2078</v>
      </c>
      <c r="E693" s="143">
        <v>0</v>
      </c>
      <c r="F693" s="130">
        <v>0</v>
      </c>
      <c r="G693" s="130">
        <v>0</v>
      </c>
      <c r="H693" s="130">
        <v>0</v>
      </c>
      <c r="I693" s="130">
        <v>0</v>
      </c>
      <c r="J693" s="130">
        <v>0</v>
      </c>
      <c r="K693" s="130">
        <v>0</v>
      </c>
      <c r="L693" s="130">
        <v>0</v>
      </c>
      <c r="M693" s="130">
        <v>-50000000</v>
      </c>
      <c r="N693" s="130">
        <v>-50000000</v>
      </c>
      <c r="O693" s="130">
        <v>-50000000</v>
      </c>
      <c r="P693" s="130">
        <v>-50000000</v>
      </c>
      <c r="Q693" s="127">
        <v>-50000000</v>
      </c>
    </row>
    <row r="694" spans="1:17" ht="13.5" thickBot="1" x14ac:dyDescent="0.25">
      <c r="A694" s="33">
        <v>500156</v>
      </c>
      <c r="B694" s="131" t="s">
        <v>1506</v>
      </c>
      <c r="C694" s="146">
        <v>500156</v>
      </c>
      <c r="D694" s="141"/>
      <c r="E694" s="144">
        <v>-343066477.31999999</v>
      </c>
      <c r="F694" s="132">
        <v>-348482396.20999998</v>
      </c>
      <c r="G694" s="132">
        <v>-315327269.74000001</v>
      </c>
      <c r="H694" s="132">
        <v>-283491520.89999998</v>
      </c>
      <c r="I694" s="132">
        <v>-262574441.50999999</v>
      </c>
      <c r="J694" s="132">
        <v>-283460667.82999998</v>
      </c>
      <c r="K694" s="132">
        <v>-298021558.39999998</v>
      </c>
      <c r="L694" s="132">
        <v>-325195842.29000002</v>
      </c>
      <c r="M694" s="132">
        <v>-368257553.22000003</v>
      </c>
      <c r="N694" s="132">
        <v>-377521750.38</v>
      </c>
      <c r="O694" s="132">
        <v>-421251962</v>
      </c>
      <c r="P694" s="132">
        <v>-493332602.66000003</v>
      </c>
      <c r="Q694" s="127">
        <v>-493332602.66000003</v>
      </c>
    </row>
    <row r="695" spans="1:17" ht="13.5" thickBot="1" x14ac:dyDescent="0.25">
      <c r="A695" s="33">
        <v>500168</v>
      </c>
      <c r="B695" s="133" t="s">
        <v>1507</v>
      </c>
      <c r="C695" s="147">
        <v>500168</v>
      </c>
      <c r="D695" s="142"/>
      <c r="E695" s="143">
        <v>-22399999.989999998</v>
      </c>
      <c r="F695" s="130">
        <v>-50000000</v>
      </c>
      <c r="G695" s="130">
        <v>-50000000</v>
      </c>
      <c r="H695" s="130">
        <v>-27400000.010000002</v>
      </c>
      <c r="I695" s="130">
        <v>-29500000.02</v>
      </c>
      <c r="J695" s="130">
        <v>-47100000.030000001</v>
      </c>
      <c r="K695" s="130">
        <v>-66700000.039999999</v>
      </c>
      <c r="L695" s="130">
        <v>-105700000.03</v>
      </c>
      <c r="M695" s="130">
        <v>-100500000.05</v>
      </c>
      <c r="N695" s="130">
        <v>-124800000.05</v>
      </c>
      <c r="O695" s="130">
        <v>-143500000.06999999</v>
      </c>
      <c r="P695" s="130">
        <v>-217500000.12</v>
      </c>
      <c r="Q695" s="127">
        <v>-217500000.12</v>
      </c>
    </row>
    <row r="696" spans="1:17" ht="13.5" thickBot="1" x14ac:dyDescent="0.25">
      <c r="A696" s="33">
        <v>231002</v>
      </c>
      <c r="B696" s="135" t="s">
        <v>249</v>
      </c>
      <c r="C696" s="147" t="s">
        <v>998</v>
      </c>
      <c r="D696" s="134" t="s">
        <v>2078</v>
      </c>
      <c r="E696" s="144">
        <v>-22399999.989999998</v>
      </c>
      <c r="F696" s="132">
        <v>-50000000</v>
      </c>
      <c r="G696" s="132">
        <v>-50000000</v>
      </c>
      <c r="H696" s="132">
        <v>-27400000.010000002</v>
      </c>
      <c r="I696" s="132">
        <v>-29500000.02</v>
      </c>
      <c r="J696" s="132">
        <v>-47100000.030000001</v>
      </c>
      <c r="K696" s="132">
        <v>-66700000.039999999</v>
      </c>
      <c r="L696" s="132">
        <v>-105700000.03</v>
      </c>
      <c r="M696" s="132">
        <v>-100500000.05</v>
      </c>
      <c r="N696" s="132">
        <v>-124800000.05</v>
      </c>
      <c r="O696" s="132">
        <v>-143500000.06999999</v>
      </c>
      <c r="P696" s="132">
        <v>-217500000.12</v>
      </c>
      <c r="Q696" s="127">
        <v>-217500000.12</v>
      </c>
    </row>
    <row r="697" spans="1:17" ht="13.5" thickBot="1" x14ac:dyDescent="0.25">
      <c r="A697" s="33">
        <v>231003</v>
      </c>
      <c r="B697" s="135" t="s">
        <v>2183</v>
      </c>
      <c r="C697" s="147" t="s">
        <v>2184</v>
      </c>
      <c r="D697" s="134" t="s">
        <v>2078</v>
      </c>
      <c r="E697" s="143">
        <v>0</v>
      </c>
      <c r="F697" s="130">
        <v>0</v>
      </c>
      <c r="G697" s="130">
        <v>0</v>
      </c>
      <c r="H697" s="130">
        <v>0</v>
      </c>
      <c r="I697" s="130">
        <v>0</v>
      </c>
      <c r="J697" s="130">
        <v>0</v>
      </c>
      <c r="K697" s="130">
        <v>0</v>
      </c>
      <c r="L697" s="130">
        <v>0</v>
      </c>
      <c r="M697" s="130">
        <v>0</v>
      </c>
      <c r="N697" s="130">
        <v>0</v>
      </c>
      <c r="O697" s="130">
        <v>0</v>
      </c>
      <c r="P697" s="130">
        <v>0</v>
      </c>
      <c r="Q697" s="127">
        <v>0</v>
      </c>
    </row>
    <row r="698" spans="1:17" ht="13.5" thickBot="1" x14ac:dyDescent="0.25">
      <c r="A698" s="33">
        <v>500169</v>
      </c>
      <c r="B698" s="133" t="s">
        <v>1508</v>
      </c>
      <c r="C698" s="147">
        <v>500169</v>
      </c>
      <c r="D698" s="142"/>
      <c r="E698" s="144">
        <v>-96703103.870000005</v>
      </c>
      <c r="F698" s="132">
        <v>-96703103.870000005</v>
      </c>
      <c r="G698" s="132">
        <v>-74784504.870000005</v>
      </c>
      <c r="H698" s="132">
        <v>-74784504.870000005</v>
      </c>
      <c r="I698" s="132">
        <v>-74784504.870000005</v>
      </c>
      <c r="J698" s="132">
        <v>-74784504.870000005</v>
      </c>
      <c r="K698" s="132">
        <v>-74784504.870000005</v>
      </c>
      <c r="L698" s="132">
        <v>-74784504.870000005</v>
      </c>
      <c r="M698" s="132">
        <v>-84940241.150000006</v>
      </c>
      <c r="N698" s="132">
        <v>-84940241.150000006</v>
      </c>
      <c r="O698" s="132">
        <v>-84940241.150000006</v>
      </c>
      <c r="P698" s="132">
        <v>-29989043</v>
      </c>
      <c r="Q698" s="127">
        <v>-29989043</v>
      </c>
    </row>
    <row r="699" spans="1:17" ht="13.5" thickBot="1" x14ac:dyDescent="0.25">
      <c r="A699" s="33">
        <v>174000</v>
      </c>
      <c r="B699" s="135" t="s">
        <v>119</v>
      </c>
      <c r="C699" s="147" t="s">
        <v>1161</v>
      </c>
      <c r="D699" s="134" t="s">
        <v>2078</v>
      </c>
      <c r="E699" s="143">
        <v>296896.13</v>
      </c>
      <c r="F699" s="130">
        <v>296896.13</v>
      </c>
      <c r="G699" s="130">
        <v>215495.13</v>
      </c>
      <c r="H699" s="130">
        <v>215495.13</v>
      </c>
      <c r="I699" s="130">
        <v>215495.13</v>
      </c>
      <c r="J699" s="130">
        <v>215495.13</v>
      </c>
      <c r="K699" s="130">
        <v>215495.13</v>
      </c>
      <c r="L699" s="130">
        <v>215495.13</v>
      </c>
      <c r="M699" s="130">
        <v>59758.85</v>
      </c>
      <c r="N699" s="130">
        <v>59758.85</v>
      </c>
      <c r="O699" s="130">
        <v>59758.85</v>
      </c>
      <c r="P699" s="130">
        <v>10957</v>
      </c>
      <c r="Q699" s="127">
        <v>10957</v>
      </c>
    </row>
    <row r="700" spans="1:17" ht="13.5" thickBot="1" x14ac:dyDescent="0.25">
      <c r="A700" s="33">
        <v>239001</v>
      </c>
      <c r="B700" s="135" t="s">
        <v>227</v>
      </c>
      <c r="C700" s="147" t="s">
        <v>997</v>
      </c>
      <c r="D700" s="134" t="s">
        <v>2078</v>
      </c>
      <c r="E700" s="144">
        <v>-97000000</v>
      </c>
      <c r="F700" s="132">
        <v>-97000000</v>
      </c>
      <c r="G700" s="132">
        <v>-75000000</v>
      </c>
      <c r="H700" s="132">
        <v>-75000000</v>
      </c>
      <c r="I700" s="132">
        <v>-75000000</v>
      </c>
      <c r="J700" s="132">
        <v>-75000000</v>
      </c>
      <c r="K700" s="132">
        <v>-75000000</v>
      </c>
      <c r="L700" s="132">
        <v>-75000000</v>
      </c>
      <c r="M700" s="132">
        <v>-85000000</v>
      </c>
      <c r="N700" s="132">
        <v>-85000000</v>
      </c>
      <c r="O700" s="132">
        <v>-85000000</v>
      </c>
      <c r="P700" s="132">
        <v>-30000000</v>
      </c>
      <c r="Q700" s="127">
        <v>-30000000</v>
      </c>
    </row>
    <row r="701" spans="1:17" ht="13.5" thickBot="1" x14ac:dyDescent="0.25">
      <c r="A701" s="33">
        <v>500170</v>
      </c>
      <c r="B701" s="133" t="s">
        <v>1509</v>
      </c>
      <c r="C701" s="147">
        <v>500170</v>
      </c>
      <c r="D701" s="142"/>
      <c r="E701" s="143">
        <v>-105376859.51000001</v>
      </c>
      <c r="F701" s="130">
        <v>-108445794.8</v>
      </c>
      <c r="G701" s="130">
        <v>-77563342.430000007</v>
      </c>
      <c r="H701" s="130">
        <v>-72829945.489999995</v>
      </c>
      <c r="I701" s="130">
        <v>-78676382.609999999</v>
      </c>
      <c r="J701" s="130">
        <v>-70084214.209999993</v>
      </c>
      <c r="K701" s="130">
        <v>-72201040.140000001</v>
      </c>
      <c r="L701" s="130">
        <v>-70943924.340000004</v>
      </c>
      <c r="M701" s="130">
        <v>-79595083.75</v>
      </c>
      <c r="N701" s="130">
        <v>-78422844.819999993</v>
      </c>
      <c r="O701" s="130">
        <v>-106084200.41</v>
      </c>
      <c r="P701" s="130">
        <v>-114661666.72</v>
      </c>
      <c r="Q701" s="127">
        <v>-114661666.72</v>
      </c>
    </row>
    <row r="702" spans="1:17" ht="13.5" thickBot="1" x14ac:dyDescent="0.25">
      <c r="A702" s="33">
        <v>232000</v>
      </c>
      <c r="B702" s="135" t="s">
        <v>250</v>
      </c>
      <c r="C702" s="147" t="s">
        <v>996</v>
      </c>
      <c r="D702" s="134" t="s">
        <v>2078</v>
      </c>
      <c r="E702" s="144">
        <v>-28796957.629999999</v>
      </c>
      <c r="F702" s="132">
        <v>-30794626.649999999</v>
      </c>
      <c r="G702" s="132">
        <v>-13122321.99</v>
      </c>
      <c r="H702" s="132">
        <v>-14184697.91</v>
      </c>
      <c r="I702" s="132">
        <v>-15153643.23</v>
      </c>
      <c r="J702" s="132">
        <v>-13423901.529999999</v>
      </c>
      <c r="K702" s="132">
        <v>-15842047.880000001</v>
      </c>
      <c r="L702" s="132">
        <v>-28875109.859999999</v>
      </c>
      <c r="M702" s="132">
        <v>-18138737.969999999</v>
      </c>
      <c r="N702" s="132">
        <v>-16391805.550000001</v>
      </c>
      <c r="O702" s="132">
        <v>-16345656.289999999</v>
      </c>
      <c r="P702" s="132">
        <v>-14719161.369999999</v>
      </c>
      <c r="Q702" s="127">
        <v>-14719161.369999999</v>
      </c>
    </row>
    <row r="703" spans="1:17" ht="13.5" thickBot="1" x14ac:dyDescent="0.25">
      <c r="A703" s="33">
        <v>232001</v>
      </c>
      <c r="B703" s="135" t="s">
        <v>251</v>
      </c>
      <c r="C703" s="147" t="s">
        <v>995</v>
      </c>
      <c r="D703" s="134" t="s">
        <v>2078</v>
      </c>
      <c r="E703" s="143">
        <v>-9753221.2899999991</v>
      </c>
      <c r="F703" s="130">
        <v>-7852005.6600000001</v>
      </c>
      <c r="G703" s="130">
        <v>-7922609.9000000004</v>
      </c>
      <c r="H703" s="130">
        <v>-7968226.9400000004</v>
      </c>
      <c r="I703" s="130">
        <v>-19935925.129999999</v>
      </c>
      <c r="J703" s="130">
        <v>-8734192.9700000007</v>
      </c>
      <c r="K703" s="130">
        <v>-12974314.779999999</v>
      </c>
      <c r="L703" s="130">
        <v>-11034026.859999999</v>
      </c>
      <c r="M703" s="130">
        <v>-10269397.949999999</v>
      </c>
      <c r="N703" s="130">
        <v>-10599736.300000001</v>
      </c>
      <c r="O703" s="130">
        <v>-9364984.5899999999</v>
      </c>
      <c r="P703" s="130">
        <v>-9209723.9199999999</v>
      </c>
      <c r="Q703" s="127">
        <v>-9209723.9199999999</v>
      </c>
    </row>
    <row r="704" spans="1:17" ht="13.5" thickBot="1" x14ac:dyDescent="0.25">
      <c r="A704" s="33">
        <v>232010</v>
      </c>
      <c r="B704" s="135" t="s">
        <v>252</v>
      </c>
      <c r="C704" s="147" t="s">
        <v>994</v>
      </c>
      <c r="D704" s="134" t="s">
        <v>2078</v>
      </c>
      <c r="E704" s="144">
        <v>0</v>
      </c>
      <c r="F704" s="132">
        <v>0</v>
      </c>
      <c r="G704" s="132">
        <v>0</v>
      </c>
      <c r="H704" s="132">
        <v>0</v>
      </c>
      <c r="I704" s="132">
        <v>0</v>
      </c>
      <c r="J704" s="132">
        <v>0</v>
      </c>
      <c r="K704" s="132">
        <v>0</v>
      </c>
      <c r="L704" s="132">
        <v>0</v>
      </c>
      <c r="M704" s="132">
        <v>0</v>
      </c>
      <c r="N704" s="132">
        <v>0</v>
      </c>
      <c r="O704" s="132">
        <v>0</v>
      </c>
      <c r="P704" s="132">
        <v>0</v>
      </c>
      <c r="Q704" s="127">
        <v>0</v>
      </c>
    </row>
    <row r="705" spans="1:17" ht="13.5" thickBot="1" x14ac:dyDescent="0.25">
      <c r="A705" s="33">
        <v>232014</v>
      </c>
      <c r="B705" s="135" t="s">
        <v>253</v>
      </c>
      <c r="C705" s="147" t="s">
        <v>993</v>
      </c>
      <c r="D705" s="134" t="s">
        <v>2078</v>
      </c>
      <c r="E705" s="143">
        <v>-4257307.92</v>
      </c>
      <c r="F705" s="130">
        <v>-6182469.6500000004</v>
      </c>
      <c r="G705" s="130">
        <v>-6777915.3899999997</v>
      </c>
      <c r="H705" s="130">
        <v>-7468985.9900000002</v>
      </c>
      <c r="I705" s="130">
        <v>-6455552.2999999998</v>
      </c>
      <c r="J705" s="130">
        <v>-6914493.2400000002</v>
      </c>
      <c r="K705" s="130">
        <v>-5442257.0700000003</v>
      </c>
      <c r="L705" s="130">
        <v>-6352040.6600000001</v>
      </c>
      <c r="M705" s="130">
        <v>-7430695.4400000004</v>
      </c>
      <c r="N705" s="130">
        <v>-8886462.75</v>
      </c>
      <c r="O705" s="130">
        <v>-8038729.2699999996</v>
      </c>
      <c r="P705" s="130">
        <v>-6022805.75</v>
      </c>
      <c r="Q705" s="127">
        <v>-6022805.75</v>
      </c>
    </row>
    <row r="706" spans="1:17" ht="13.5" thickBot="1" x14ac:dyDescent="0.25">
      <c r="A706" s="33">
        <v>232017</v>
      </c>
      <c r="B706" s="135" t="s">
        <v>254</v>
      </c>
      <c r="C706" s="147" t="s">
        <v>992</v>
      </c>
      <c r="D706" s="134" t="s">
        <v>2078</v>
      </c>
      <c r="E706" s="144">
        <v>0</v>
      </c>
      <c r="F706" s="132">
        <v>0</v>
      </c>
      <c r="G706" s="132">
        <v>0</v>
      </c>
      <c r="H706" s="132">
        <v>0</v>
      </c>
      <c r="I706" s="132">
        <v>0</v>
      </c>
      <c r="J706" s="132">
        <v>0</v>
      </c>
      <c r="K706" s="132">
        <v>0</v>
      </c>
      <c r="L706" s="132">
        <v>0</v>
      </c>
      <c r="M706" s="132">
        <v>0</v>
      </c>
      <c r="N706" s="132">
        <v>0</v>
      </c>
      <c r="O706" s="132">
        <v>1140000</v>
      </c>
      <c r="P706" s="132">
        <v>0</v>
      </c>
      <c r="Q706" s="127">
        <v>0</v>
      </c>
    </row>
    <row r="707" spans="1:17" ht="13.5" thickBot="1" x14ac:dyDescent="0.25">
      <c r="A707" s="33">
        <v>232021</v>
      </c>
      <c r="B707" s="135" t="s">
        <v>255</v>
      </c>
      <c r="C707" s="147" t="s">
        <v>991</v>
      </c>
      <c r="D707" s="134" t="s">
        <v>2078</v>
      </c>
      <c r="E707" s="143">
        <v>-1808827.65</v>
      </c>
      <c r="F707" s="130">
        <v>-4973894.5599999996</v>
      </c>
      <c r="G707" s="130">
        <v>-2189904.84</v>
      </c>
      <c r="H707" s="130">
        <v>-2358696.5699999998</v>
      </c>
      <c r="I707" s="130">
        <v>-2937769.58</v>
      </c>
      <c r="J707" s="130">
        <v>-3018778.6</v>
      </c>
      <c r="K707" s="130">
        <v>-1670625.79</v>
      </c>
      <c r="L707" s="130">
        <v>-2176418.77</v>
      </c>
      <c r="M707" s="130">
        <v>-2201173.86</v>
      </c>
      <c r="N707" s="130">
        <v>-2854847.56</v>
      </c>
      <c r="O707" s="130">
        <v>-3235614.34</v>
      </c>
      <c r="P707" s="130">
        <v>-1599543.23</v>
      </c>
      <c r="Q707" s="127">
        <v>-1599543.23</v>
      </c>
    </row>
    <row r="708" spans="1:17" ht="13.5" thickBot="1" x14ac:dyDescent="0.25">
      <c r="A708" s="33">
        <v>232022</v>
      </c>
      <c r="B708" s="135" t="s">
        <v>256</v>
      </c>
      <c r="C708" s="147" t="s">
        <v>990</v>
      </c>
      <c r="D708" s="134" t="s">
        <v>2078</v>
      </c>
      <c r="E708" s="144">
        <v>-1074500.68</v>
      </c>
      <c r="F708" s="132">
        <v>-2076168.42</v>
      </c>
      <c r="G708" s="132">
        <v>0</v>
      </c>
      <c r="H708" s="132">
        <v>-2920.84</v>
      </c>
      <c r="I708" s="132">
        <v>0</v>
      </c>
      <c r="J708" s="132">
        <v>19707.64</v>
      </c>
      <c r="K708" s="132">
        <v>-1121462.47</v>
      </c>
      <c r="L708" s="132">
        <v>0</v>
      </c>
      <c r="M708" s="132">
        <v>5382.09</v>
      </c>
      <c r="N708" s="132">
        <v>0</v>
      </c>
      <c r="O708" s="132">
        <v>0</v>
      </c>
      <c r="P708" s="132">
        <v>-1103660.04</v>
      </c>
      <c r="Q708" s="127">
        <v>-1103660.04</v>
      </c>
    </row>
    <row r="709" spans="1:17" ht="13.5" thickBot="1" x14ac:dyDescent="0.25">
      <c r="A709" s="33">
        <v>232024</v>
      </c>
      <c r="B709" s="135" t="s">
        <v>1510</v>
      </c>
      <c r="C709" s="147" t="s">
        <v>989</v>
      </c>
      <c r="D709" s="134" t="s">
        <v>2078</v>
      </c>
      <c r="E709" s="143">
        <v>-202325.04</v>
      </c>
      <c r="F709" s="130">
        <v>-200470.52</v>
      </c>
      <c r="G709" s="130">
        <v>-257811.37</v>
      </c>
      <c r="H709" s="130">
        <v>-196733.25</v>
      </c>
      <c r="I709" s="130">
        <v>-194850.41</v>
      </c>
      <c r="J709" s="130">
        <v>-192958.03</v>
      </c>
      <c r="K709" s="130">
        <v>-191056.06</v>
      </c>
      <c r="L709" s="130">
        <v>-189144.46</v>
      </c>
      <c r="M709" s="130">
        <v>-187223.17</v>
      </c>
      <c r="N709" s="130">
        <v>-185292.16</v>
      </c>
      <c r="O709" s="130">
        <v>-183351.37</v>
      </c>
      <c r="P709" s="130">
        <v>-181400.75</v>
      </c>
      <c r="Q709" s="127">
        <v>-181400.75</v>
      </c>
    </row>
    <row r="710" spans="1:17" ht="13.5" thickBot="1" x14ac:dyDescent="0.25">
      <c r="A710" s="33">
        <v>232025</v>
      </c>
      <c r="B710" s="135" t="s">
        <v>1511</v>
      </c>
      <c r="C710" s="147" t="s">
        <v>988</v>
      </c>
      <c r="D710" s="134" t="s">
        <v>2078</v>
      </c>
      <c r="E710" s="144">
        <v>-1705.29</v>
      </c>
      <c r="F710" s="132">
        <v>31.36</v>
      </c>
      <c r="G710" s="132">
        <v>11243.51</v>
      </c>
      <c r="H710" s="132">
        <v>13109.51</v>
      </c>
      <c r="I710" s="132">
        <v>-20511.310000000001</v>
      </c>
      <c r="J710" s="132">
        <v>-18577.150000000001</v>
      </c>
      <c r="K710" s="132">
        <v>-26590.29</v>
      </c>
      <c r="L710" s="132">
        <v>-15059.67</v>
      </c>
      <c r="M710" s="132">
        <v>-13356.33</v>
      </c>
      <c r="N710" s="132">
        <v>-2283.0100000000002</v>
      </c>
      <c r="O710" s="132">
        <v>44742.02</v>
      </c>
      <c r="P710" s="132">
        <v>38000.78</v>
      </c>
      <c r="Q710" s="127">
        <v>38000.78</v>
      </c>
    </row>
    <row r="711" spans="1:17" ht="13.5" thickBot="1" x14ac:dyDescent="0.25">
      <c r="A711" s="33">
        <v>232026</v>
      </c>
      <c r="B711" s="135" t="s">
        <v>2045</v>
      </c>
      <c r="C711" s="147" t="s">
        <v>987</v>
      </c>
      <c r="D711" s="134" t="s">
        <v>2078</v>
      </c>
      <c r="E711" s="143">
        <v>0</v>
      </c>
      <c r="F711" s="130">
        <v>0</v>
      </c>
      <c r="G711" s="130">
        <v>0</v>
      </c>
      <c r="H711" s="130">
        <v>0</v>
      </c>
      <c r="I711" s="130">
        <v>0</v>
      </c>
      <c r="J711" s="130">
        <v>0</v>
      </c>
      <c r="K711" s="130">
        <v>0</v>
      </c>
      <c r="L711" s="130">
        <v>0</v>
      </c>
      <c r="M711" s="130">
        <v>0</v>
      </c>
      <c r="N711" s="130">
        <v>-2000</v>
      </c>
      <c r="O711" s="130">
        <v>-7583.33</v>
      </c>
      <c r="P711" s="130">
        <v>0</v>
      </c>
      <c r="Q711" s="127">
        <v>0</v>
      </c>
    </row>
    <row r="712" spans="1:17" ht="13.5" thickBot="1" x14ac:dyDescent="0.25">
      <c r="A712" s="33">
        <v>232027</v>
      </c>
      <c r="B712" s="135" t="s">
        <v>257</v>
      </c>
      <c r="C712" s="147" t="s">
        <v>986</v>
      </c>
      <c r="D712" s="134" t="s">
        <v>2078</v>
      </c>
      <c r="E712" s="144">
        <v>-1639439</v>
      </c>
      <c r="F712" s="132">
        <v>-49487.5</v>
      </c>
      <c r="G712" s="132">
        <v>-185101</v>
      </c>
      <c r="H712" s="132">
        <v>-185101</v>
      </c>
      <c r="I712" s="132">
        <v>-185101</v>
      </c>
      <c r="J712" s="132">
        <v>-417373</v>
      </c>
      <c r="K712" s="132">
        <v>-417373</v>
      </c>
      <c r="L712" s="132">
        <v>-417373</v>
      </c>
      <c r="M712" s="132">
        <v>-1045354</v>
      </c>
      <c r="N712" s="132">
        <v>-1045354</v>
      </c>
      <c r="O712" s="132">
        <v>-1045354</v>
      </c>
      <c r="P712" s="132">
        <v>-870613</v>
      </c>
      <c r="Q712" s="127">
        <v>-870613</v>
      </c>
    </row>
    <row r="713" spans="1:17" ht="13.5" thickBot="1" x14ac:dyDescent="0.25">
      <c r="A713" s="33">
        <v>232028</v>
      </c>
      <c r="B713" s="135" t="s">
        <v>258</v>
      </c>
      <c r="C713" s="147" t="s">
        <v>985</v>
      </c>
      <c r="D713" s="134" t="s">
        <v>2078</v>
      </c>
      <c r="E713" s="143">
        <v>-9242020</v>
      </c>
      <c r="F713" s="130">
        <v>-2550738.6800000002</v>
      </c>
      <c r="G713" s="130">
        <v>-3471464</v>
      </c>
      <c r="H713" s="130">
        <v>-3471464</v>
      </c>
      <c r="I713" s="130">
        <v>-3471464</v>
      </c>
      <c r="J713" s="130">
        <v>-4651751</v>
      </c>
      <c r="K713" s="130">
        <v>-4651751</v>
      </c>
      <c r="L713" s="130">
        <v>-4651751</v>
      </c>
      <c r="M713" s="130">
        <v>-5072159</v>
      </c>
      <c r="N713" s="130">
        <v>-5072159</v>
      </c>
      <c r="O713" s="130">
        <v>-5072159</v>
      </c>
      <c r="P713" s="130">
        <v>-8892448</v>
      </c>
      <c r="Q713" s="127">
        <v>-8892448</v>
      </c>
    </row>
    <row r="714" spans="1:17" ht="13.5" thickBot="1" x14ac:dyDescent="0.25">
      <c r="A714" s="33">
        <v>232031</v>
      </c>
      <c r="B714" s="135" t="s">
        <v>1512</v>
      </c>
      <c r="C714" s="147" t="s">
        <v>984</v>
      </c>
      <c r="D714" s="134" t="s">
        <v>2078</v>
      </c>
      <c r="E714" s="144">
        <v>-19337.43</v>
      </c>
      <c r="F714" s="132">
        <v>-19494.93</v>
      </c>
      <c r="G714" s="132">
        <v>-65711.600000000006</v>
      </c>
      <c r="H714" s="132">
        <v>-18469.599999999999</v>
      </c>
      <c r="I714" s="132">
        <v>-18479.599999999999</v>
      </c>
      <c r="J714" s="132">
        <v>-66206.100000000006</v>
      </c>
      <c r="K714" s="132">
        <v>-18378.599999999999</v>
      </c>
      <c r="L714" s="132">
        <v>-17800.09</v>
      </c>
      <c r="M714" s="132">
        <v>-63491.09</v>
      </c>
      <c r="N714" s="132">
        <v>-15881.49</v>
      </c>
      <c r="O714" s="132">
        <v>-14656.49</v>
      </c>
      <c r="P714" s="132">
        <v>-127235.73</v>
      </c>
      <c r="Q714" s="127">
        <v>-127235.73</v>
      </c>
    </row>
    <row r="715" spans="1:17" ht="13.5" thickBot="1" x14ac:dyDescent="0.25">
      <c r="A715" s="33">
        <v>232032</v>
      </c>
      <c r="B715" s="135" t="s">
        <v>259</v>
      </c>
      <c r="C715" s="147" t="s">
        <v>983</v>
      </c>
      <c r="D715" s="134" t="s">
        <v>2078</v>
      </c>
      <c r="E715" s="143">
        <v>-2183865.0299999998</v>
      </c>
      <c r="F715" s="130">
        <v>-2303552.13</v>
      </c>
      <c r="G715" s="130">
        <v>-2523759.42</v>
      </c>
      <c r="H715" s="130">
        <v>-2651319.65</v>
      </c>
      <c r="I715" s="130">
        <v>-2914017.32</v>
      </c>
      <c r="J715" s="130">
        <v>-2883503.6</v>
      </c>
      <c r="K715" s="130">
        <v>-2569466.5699999998</v>
      </c>
      <c r="L715" s="130">
        <v>-2621567.48</v>
      </c>
      <c r="M715" s="130">
        <v>-2513913.3199999998</v>
      </c>
      <c r="N715" s="130">
        <v>-2769065.27</v>
      </c>
      <c r="O715" s="130">
        <v>-2974323.17</v>
      </c>
      <c r="P715" s="130">
        <v>-2263287.19</v>
      </c>
      <c r="Q715" s="127">
        <v>-2263287.19</v>
      </c>
    </row>
    <row r="716" spans="1:17" ht="13.5" thickBot="1" x14ac:dyDescent="0.25">
      <c r="A716" s="33">
        <v>232040</v>
      </c>
      <c r="B716" s="135" t="s">
        <v>260</v>
      </c>
      <c r="C716" s="147" t="s">
        <v>982</v>
      </c>
      <c r="D716" s="134" t="s">
        <v>2078</v>
      </c>
      <c r="E716" s="144">
        <v>-4393746</v>
      </c>
      <c r="F716" s="132">
        <v>-7464951</v>
      </c>
      <c r="G716" s="132">
        <v>-8778193</v>
      </c>
      <c r="H716" s="132">
        <v>-8590965</v>
      </c>
      <c r="I716" s="132">
        <v>-6751102</v>
      </c>
      <c r="J716" s="132">
        <v>-4003276</v>
      </c>
      <c r="K716" s="132">
        <v>-762670</v>
      </c>
      <c r="L716" s="132">
        <v>2470450</v>
      </c>
      <c r="M716" s="132">
        <v>5329197</v>
      </c>
      <c r="N716" s="132">
        <v>6633106</v>
      </c>
      <c r="O716" s="132">
        <v>4626666</v>
      </c>
      <c r="P716" s="132">
        <v>0</v>
      </c>
      <c r="Q716" s="127">
        <v>0</v>
      </c>
    </row>
    <row r="717" spans="1:17" ht="13.5" thickBot="1" x14ac:dyDescent="0.25">
      <c r="A717" s="33">
        <v>232098</v>
      </c>
      <c r="B717" s="135" t="s">
        <v>261</v>
      </c>
      <c r="C717" s="147" t="s">
        <v>981</v>
      </c>
      <c r="D717" s="134" t="s">
        <v>2078</v>
      </c>
      <c r="E717" s="143">
        <v>0</v>
      </c>
      <c r="F717" s="130">
        <v>0</v>
      </c>
      <c r="G717" s="130">
        <v>0</v>
      </c>
      <c r="H717" s="130">
        <v>0</v>
      </c>
      <c r="I717" s="130">
        <v>0</v>
      </c>
      <c r="J717" s="130">
        <v>0</v>
      </c>
      <c r="K717" s="130">
        <v>0</v>
      </c>
      <c r="L717" s="130">
        <v>0</v>
      </c>
      <c r="M717" s="130">
        <v>0</v>
      </c>
      <c r="N717" s="130">
        <v>0</v>
      </c>
      <c r="O717" s="130">
        <v>0</v>
      </c>
      <c r="P717" s="130">
        <v>-0.03</v>
      </c>
      <c r="Q717" s="127">
        <v>-0.03</v>
      </c>
    </row>
    <row r="718" spans="1:17" ht="13.5" thickBot="1" x14ac:dyDescent="0.25">
      <c r="A718" s="33">
        <v>232099</v>
      </c>
      <c r="B718" s="135" t="s">
        <v>262</v>
      </c>
      <c r="C718" s="147" t="s">
        <v>980</v>
      </c>
      <c r="D718" s="134" t="s">
        <v>2078</v>
      </c>
      <c r="E718" s="144">
        <v>0</v>
      </c>
      <c r="F718" s="132">
        <v>0</v>
      </c>
      <c r="G718" s="132">
        <v>0</v>
      </c>
      <c r="H718" s="132">
        <v>0</v>
      </c>
      <c r="I718" s="132">
        <v>0</v>
      </c>
      <c r="J718" s="132">
        <v>0</v>
      </c>
      <c r="K718" s="132">
        <v>10</v>
      </c>
      <c r="L718" s="132">
        <v>0</v>
      </c>
      <c r="M718" s="132">
        <v>0</v>
      </c>
      <c r="N718" s="132">
        <v>0</v>
      </c>
      <c r="O718" s="132">
        <v>0</v>
      </c>
      <c r="P718" s="132">
        <v>0</v>
      </c>
      <c r="Q718" s="127">
        <v>0</v>
      </c>
    </row>
    <row r="719" spans="1:17" ht="13.5" thickBot="1" x14ac:dyDescent="0.25">
      <c r="A719" s="33">
        <v>232100</v>
      </c>
      <c r="B719" s="135" t="s">
        <v>263</v>
      </c>
      <c r="C719" s="147" t="s">
        <v>979</v>
      </c>
      <c r="D719" s="134" t="s">
        <v>2078</v>
      </c>
      <c r="E719" s="143">
        <v>0</v>
      </c>
      <c r="F719" s="130">
        <v>0</v>
      </c>
      <c r="G719" s="130">
        <v>0</v>
      </c>
      <c r="H719" s="130">
        <v>0</v>
      </c>
      <c r="I719" s="130">
        <v>0</v>
      </c>
      <c r="J719" s="130">
        <v>0</v>
      </c>
      <c r="K719" s="130">
        <v>0</v>
      </c>
      <c r="L719" s="130">
        <v>0</v>
      </c>
      <c r="M719" s="130">
        <v>0</v>
      </c>
      <c r="N719" s="130">
        <v>0</v>
      </c>
      <c r="O719" s="130">
        <v>0</v>
      </c>
      <c r="P719" s="130">
        <v>0</v>
      </c>
      <c r="Q719" s="127">
        <v>0</v>
      </c>
    </row>
    <row r="720" spans="1:17" ht="13.5" thickBot="1" x14ac:dyDescent="0.25">
      <c r="A720" s="33">
        <v>232109</v>
      </c>
      <c r="B720" s="135" t="s">
        <v>261</v>
      </c>
      <c r="C720" s="147" t="s">
        <v>978</v>
      </c>
      <c r="D720" s="134" t="s">
        <v>2078</v>
      </c>
      <c r="E720" s="144">
        <v>0</v>
      </c>
      <c r="F720" s="132">
        <v>0</v>
      </c>
      <c r="G720" s="132">
        <v>0</v>
      </c>
      <c r="H720" s="132">
        <v>0</v>
      </c>
      <c r="I720" s="132">
        <v>0</v>
      </c>
      <c r="J720" s="132">
        <v>0</v>
      </c>
      <c r="K720" s="132">
        <v>0</v>
      </c>
      <c r="L720" s="132">
        <v>0</v>
      </c>
      <c r="M720" s="132">
        <v>0</v>
      </c>
      <c r="N720" s="132">
        <v>0</v>
      </c>
      <c r="O720" s="132">
        <v>0</v>
      </c>
      <c r="P720" s="132">
        <v>0</v>
      </c>
      <c r="Q720" s="127">
        <v>0</v>
      </c>
    </row>
    <row r="721" spans="1:17" ht="13.5" thickBot="1" x14ac:dyDescent="0.25">
      <c r="A721" s="33">
        <v>232202</v>
      </c>
      <c r="B721" s="135" t="s">
        <v>264</v>
      </c>
      <c r="C721" s="147" t="s">
        <v>977</v>
      </c>
      <c r="D721" s="134" t="s">
        <v>2078</v>
      </c>
      <c r="E721" s="143">
        <v>-16197.7</v>
      </c>
      <c r="F721" s="130">
        <v>-21277.57</v>
      </c>
      <c r="G721" s="130">
        <v>-5644.07</v>
      </c>
      <c r="H721" s="130">
        <v>-5082.54</v>
      </c>
      <c r="I721" s="130">
        <v>-4475.24</v>
      </c>
      <c r="J721" s="130">
        <v>-4189.8100000000004</v>
      </c>
      <c r="K721" s="130">
        <v>-15468.84</v>
      </c>
      <c r="L721" s="130">
        <v>-5430.66</v>
      </c>
      <c r="M721" s="130">
        <v>-5430.82</v>
      </c>
      <c r="N721" s="130">
        <v>-5704.26</v>
      </c>
      <c r="O721" s="130">
        <v>-5249.17</v>
      </c>
      <c r="P721" s="130">
        <v>-16301.03</v>
      </c>
      <c r="Q721" s="127">
        <v>-16301.03</v>
      </c>
    </row>
    <row r="722" spans="1:17" ht="13.5" thickBot="1" x14ac:dyDescent="0.25">
      <c r="A722" s="33">
        <v>232211</v>
      </c>
      <c r="B722" s="135" t="s">
        <v>265</v>
      </c>
      <c r="C722" s="147" t="s">
        <v>976</v>
      </c>
      <c r="D722" s="134" t="s">
        <v>2078</v>
      </c>
      <c r="E722" s="144">
        <v>-114</v>
      </c>
      <c r="F722" s="132">
        <v>-57</v>
      </c>
      <c r="G722" s="132">
        <v>-57</v>
      </c>
      <c r="H722" s="132">
        <v>-171</v>
      </c>
      <c r="I722" s="132">
        <v>-114</v>
      </c>
      <c r="J722" s="132">
        <v>-171</v>
      </c>
      <c r="K722" s="132">
        <v>-114</v>
      </c>
      <c r="L722" s="132">
        <v>-114</v>
      </c>
      <c r="M722" s="132">
        <v>-230</v>
      </c>
      <c r="N722" s="132">
        <v>-346</v>
      </c>
      <c r="O722" s="132">
        <v>-404</v>
      </c>
      <c r="P722" s="132">
        <v>-36511.629999999997</v>
      </c>
      <c r="Q722" s="127">
        <v>-36511.629999999997</v>
      </c>
    </row>
    <row r="723" spans="1:17" ht="13.5" thickBot="1" x14ac:dyDescent="0.25">
      <c r="A723" s="33">
        <v>232212</v>
      </c>
      <c r="B723" s="135" t="s">
        <v>266</v>
      </c>
      <c r="C723" s="147" t="s">
        <v>975</v>
      </c>
      <c r="D723" s="134" t="s">
        <v>2078</v>
      </c>
      <c r="E723" s="143">
        <v>0</v>
      </c>
      <c r="F723" s="130">
        <v>0</v>
      </c>
      <c r="G723" s="130">
        <v>0</v>
      </c>
      <c r="H723" s="130">
        <v>0</v>
      </c>
      <c r="I723" s="130">
        <v>0</v>
      </c>
      <c r="J723" s="130">
        <v>0</v>
      </c>
      <c r="K723" s="130">
        <v>0</v>
      </c>
      <c r="L723" s="130">
        <v>0</v>
      </c>
      <c r="M723" s="130">
        <v>0</v>
      </c>
      <c r="N723" s="130">
        <v>0</v>
      </c>
      <c r="O723" s="130">
        <v>0</v>
      </c>
      <c r="P723" s="130">
        <v>0</v>
      </c>
      <c r="Q723" s="127">
        <v>0</v>
      </c>
    </row>
    <row r="724" spans="1:17" ht="13.5" thickBot="1" x14ac:dyDescent="0.25">
      <c r="A724" s="33">
        <v>232213</v>
      </c>
      <c r="B724" s="135" t="s">
        <v>267</v>
      </c>
      <c r="C724" s="147" t="s">
        <v>974</v>
      </c>
      <c r="D724" s="134" t="s">
        <v>2078</v>
      </c>
      <c r="E724" s="144">
        <v>-81716.3</v>
      </c>
      <c r="F724" s="132">
        <v>-80899.3</v>
      </c>
      <c r="G724" s="132">
        <v>-1773</v>
      </c>
      <c r="H724" s="132">
        <v>0</v>
      </c>
      <c r="I724" s="132">
        <v>0</v>
      </c>
      <c r="J724" s="132">
        <v>0</v>
      </c>
      <c r="K724" s="132">
        <v>0</v>
      </c>
      <c r="L724" s="132">
        <v>0</v>
      </c>
      <c r="M724" s="132">
        <v>0</v>
      </c>
      <c r="N724" s="132">
        <v>0</v>
      </c>
      <c r="O724" s="132">
        <v>0</v>
      </c>
      <c r="P724" s="132">
        <v>0</v>
      </c>
      <c r="Q724" s="127">
        <v>0</v>
      </c>
    </row>
    <row r="725" spans="1:17" ht="13.5" thickBot="1" x14ac:dyDescent="0.25">
      <c r="A725" s="33">
        <v>232217</v>
      </c>
      <c r="B725" s="135" t="s">
        <v>268</v>
      </c>
      <c r="C725" s="147" t="s">
        <v>973</v>
      </c>
      <c r="D725" s="134" t="s">
        <v>2078</v>
      </c>
      <c r="E725" s="143">
        <v>0</v>
      </c>
      <c r="F725" s="130">
        <v>0</v>
      </c>
      <c r="G725" s="130">
        <v>0</v>
      </c>
      <c r="H725" s="130">
        <v>0</v>
      </c>
      <c r="I725" s="130">
        <v>0</v>
      </c>
      <c r="J725" s="130">
        <v>0</v>
      </c>
      <c r="K725" s="130">
        <v>0</v>
      </c>
      <c r="L725" s="130">
        <v>0</v>
      </c>
      <c r="M725" s="130">
        <v>0</v>
      </c>
      <c r="N725" s="130">
        <v>0</v>
      </c>
      <c r="O725" s="130">
        <v>0</v>
      </c>
      <c r="P725" s="130">
        <v>0</v>
      </c>
      <c r="Q725" s="127">
        <v>0</v>
      </c>
    </row>
    <row r="726" spans="1:17" ht="13.5" thickBot="1" x14ac:dyDescent="0.25">
      <c r="A726" s="33">
        <v>232218</v>
      </c>
      <c r="B726" s="135" t="s">
        <v>269</v>
      </c>
      <c r="C726" s="147" t="s">
        <v>972</v>
      </c>
      <c r="D726" s="134" t="s">
        <v>2078</v>
      </c>
      <c r="E726" s="144">
        <v>-735</v>
      </c>
      <c r="F726" s="132">
        <v>-735</v>
      </c>
      <c r="G726" s="132">
        <v>-660</v>
      </c>
      <c r="H726" s="132">
        <v>-660</v>
      </c>
      <c r="I726" s="132">
        <v>-660</v>
      </c>
      <c r="J726" s="132">
        <v>-727.5</v>
      </c>
      <c r="K726" s="132">
        <v>-727.5</v>
      </c>
      <c r="L726" s="132">
        <v>-727.5</v>
      </c>
      <c r="M726" s="132">
        <v>-777.5</v>
      </c>
      <c r="N726" s="132">
        <v>-777.5</v>
      </c>
      <c r="O726" s="132">
        <v>-777.5</v>
      </c>
      <c r="P726" s="132">
        <v>-777.5</v>
      </c>
      <c r="Q726" s="127">
        <v>-777.5</v>
      </c>
    </row>
    <row r="727" spans="1:17" ht="13.5" thickBot="1" x14ac:dyDescent="0.25">
      <c r="A727" s="33">
        <v>232219</v>
      </c>
      <c r="B727" s="135" t="s">
        <v>270</v>
      </c>
      <c r="C727" s="147" t="s">
        <v>971</v>
      </c>
      <c r="D727" s="134" t="s">
        <v>2078</v>
      </c>
      <c r="E727" s="143">
        <v>-875977.33</v>
      </c>
      <c r="F727" s="130">
        <v>-1760796.69</v>
      </c>
      <c r="G727" s="130">
        <v>-585736.80000000005</v>
      </c>
      <c r="H727" s="130">
        <v>-602303.66</v>
      </c>
      <c r="I727" s="130">
        <v>-597284.76</v>
      </c>
      <c r="J727" s="130">
        <v>-420898.07</v>
      </c>
      <c r="K727" s="130">
        <v>-290347.09999999998</v>
      </c>
      <c r="L727" s="130">
        <v>-2077.7199999999998</v>
      </c>
      <c r="M727" s="130">
        <v>-391315.12</v>
      </c>
      <c r="N727" s="130">
        <v>16770.34</v>
      </c>
      <c r="O727" s="130">
        <v>30970.799999999999</v>
      </c>
      <c r="P727" s="130">
        <v>-398013.77</v>
      </c>
      <c r="Q727" s="127">
        <v>-398013.77</v>
      </c>
    </row>
    <row r="728" spans="1:17" ht="13.5" thickBot="1" x14ac:dyDescent="0.25">
      <c r="A728" s="33">
        <v>232220</v>
      </c>
      <c r="B728" s="135" t="s">
        <v>2185</v>
      </c>
      <c r="C728" s="147" t="s">
        <v>970</v>
      </c>
      <c r="D728" s="134" t="s">
        <v>2078</v>
      </c>
      <c r="E728" s="144">
        <v>0</v>
      </c>
      <c r="F728" s="132">
        <v>0</v>
      </c>
      <c r="G728" s="132">
        <v>0</v>
      </c>
      <c r="H728" s="132">
        <v>0</v>
      </c>
      <c r="I728" s="132">
        <v>0</v>
      </c>
      <c r="J728" s="132">
        <v>0</v>
      </c>
      <c r="K728" s="132">
        <v>0</v>
      </c>
      <c r="L728" s="132">
        <v>0</v>
      </c>
      <c r="M728" s="132">
        <v>0</v>
      </c>
      <c r="N728" s="132">
        <v>0</v>
      </c>
      <c r="O728" s="132">
        <v>0</v>
      </c>
      <c r="P728" s="132">
        <v>0</v>
      </c>
      <c r="Q728" s="127">
        <v>0</v>
      </c>
    </row>
    <row r="729" spans="1:17" ht="13.5" thickBot="1" x14ac:dyDescent="0.25">
      <c r="A729" s="33">
        <v>232221</v>
      </c>
      <c r="B729" s="135" t="s">
        <v>271</v>
      </c>
      <c r="C729" s="147" t="s">
        <v>969</v>
      </c>
      <c r="D729" s="134" t="s">
        <v>2078</v>
      </c>
      <c r="E729" s="143">
        <v>-2907.39</v>
      </c>
      <c r="F729" s="130">
        <v>-2907.39</v>
      </c>
      <c r="G729" s="130">
        <v>-2390.88</v>
      </c>
      <c r="H729" s="130">
        <v>-2600.88</v>
      </c>
      <c r="I729" s="130">
        <v>-2600.88</v>
      </c>
      <c r="J729" s="130">
        <v>-2600.88</v>
      </c>
      <c r="K729" s="130">
        <v>-2854.89</v>
      </c>
      <c r="L729" s="130">
        <v>-2610.88</v>
      </c>
      <c r="M729" s="130">
        <v>-2610.88</v>
      </c>
      <c r="N729" s="130">
        <v>-2610.88</v>
      </c>
      <c r="O729" s="130">
        <v>-2610.88</v>
      </c>
      <c r="P729" s="130">
        <v>-8550.25</v>
      </c>
      <c r="Q729" s="127">
        <v>-8550.25</v>
      </c>
    </row>
    <row r="730" spans="1:17" ht="13.5" thickBot="1" x14ac:dyDescent="0.25">
      <c r="A730" s="33">
        <v>232222</v>
      </c>
      <c r="B730" s="135" t="s">
        <v>272</v>
      </c>
      <c r="C730" s="147" t="s">
        <v>968</v>
      </c>
      <c r="D730" s="134" t="s">
        <v>2078</v>
      </c>
      <c r="E730" s="144">
        <v>-275.27999999999997</v>
      </c>
      <c r="F730" s="132">
        <v>-275.27999999999997</v>
      </c>
      <c r="G730" s="132">
        <v>-257.36</v>
      </c>
      <c r="H730" s="132">
        <v>-257.36</v>
      </c>
      <c r="I730" s="132">
        <v>-257.36</v>
      </c>
      <c r="J730" s="132">
        <v>-257.36</v>
      </c>
      <c r="K730" s="132">
        <v>-275.27999999999997</v>
      </c>
      <c r="L730" s="132">
        <v>-257.36</v>
      </c>
      <c r="M730" s="132">
        <v>-257.36</v>
      </c>
      <c r="N730" s="132">
        <v>-257.36</v>
      </c>
      <c r="O730" s="132">
        <v>-257.36</v>
      </c>
      <c r="P730" s="132">
        <v>-680.75</v>
      </c>
      <c r="Q730" s="127">
        <v>-680.75</v>
      </c>
    </row>
    <row r="731" spans="1:17" ht="13.5" thickBot="1" x14ac:dyDescent="0.25">
      <c r="A731" s="33">
        <v>232223</v>
      </c>
      <c r="B731" s="135" t="s">
        <v>273</v>
      </c>
      <c r="C731" s="147" t="s">
        <v>967</v>
      </c>
      <c r="D731" s="134" t="s">
        <v>2078</v>
      </c>
      <c r="E731" s="143">
        <v>490.54</v>
      </c>
      <c r="F731" s="130">
        <v>490.54</v>
      </c>
      <c r="G731" s="130">
        <v>511.8</v>
      </c>
      <c r="H731" s="130">
        <v>511.8</v>
      </c>
      <c r="I731" s="130">
        <v>511.8</v>
      </c>
      <c r="J731" s="130">
        <v>531.79999999999995</v>
      </c>
      <c r="K731" s="130">
        <v>510.54</v>
      </c>
      <c r="L731" s="130">
        <v>531.79999999999995</v>
      </c>
      <c r="M731" s="130">
        <v>531.79999999999995</v>
      </c>
      <c r="N731" s="130">
        <v>531.79999999999995</v>
      </c>
      <c r="O731" s="130">
        <v>531.79999999999995</v>
      </c>
      <c r="P731" s="130">
        <v>-1007.96</v>
      </c>
      <c r="Q731" s="127">
        <v>-1007.96</v>
      </c>
    </row>
    <row r="732" spans="1:17" ht="13.5" thickBot="1" x14ac:dyDescent="0.25">
      <c r="A732" s="33">
        <v>232230</v>
      </c>
      <c r="B732" s="135" t="s">
        <v>274</v>
      </c>
      <c r="C732" s="147" t="s">
        <v>966</v>
      </c>
      <c r="D732" s="134" t="s">
        <v>2078</v>
      </c>
      <c r="E732" s="144">
        <v>0</v>
      </c>
      <c r="F732" s="132">
        <v>0</v>
      </c>
      <c r="G732" s="132">
        <v>0</v>
      </c>
      <c r="H732" s="132">
        <v>0</v>
      </c>
      <c r="I732" s="132">
        <v>0</v>
      </c>
      <c r="J732" s="132">
        <v>0</v>
      </c>
      <c r="K732" s="132">
        <v>0</v>
      </c>
      <c r="L732" s="132">
        <v>0</v>
      </c>
      <c r="M732" s="132">
        <v>0</v>
      </c>
      <c r="N732" s="132">
        <v>0</v>
      </c>
      <c r="O732" s="132">
        <v>0</v>
      </c>
      <c r="P732" s="132">
        <v>0</v>
      </c>
      <c r="Q732" s="127">
        <v>0</v>
      </c>
    </row>
    <row r="733" spans="1:17" ht="13.5" thickBot="1" x14ac:dyDescent="0.25">
      <c r="A733" s="33">
        <v>232232</v>
      </c>
      <c r="B733" s="135" t="s">
        <v>275</v>
      </c>
      <c r="C733" s="147" t="s">
        <v>965</v>
      </c>
      <c r="D733" s="134" t="s">
        <v>2078</v>
      </c>
      <c r="E733" s="143">
        <v>-8101258.6200000001</v>
      </c>
      <c r="F733" s="130">
        <v>-6154097.04</v>
      </c>
      <c r="G733" s="130">
        <v>-4912873.18</v>
      </c>
      <c r="H733" s="130">
        <v>-4042746.49</v>
      </c>
      <c r="I733" s="130">
        <v>-4572258.37</v>
      </c>
      <c r="J733" s="130">
        <v>-7083255.7199999997</v>
      </c>
      <c r="K733" s="130">
        <v>-8995107.3000000007</v>
      </c>
      <c r="L733" s="130">
        <v>-11978737.939999999</v>
      </c>
      <c r="M733" s="130">
        <v>-14252433.640000001</v>
      </c>
      <c r="N733" s="130">
        <v>-16782372.489999998</v>
      </c>
      <c r="O733" s="130">
        <v>-16894261.379999999</v>
      </c>
      <c r="P733" s="130">
        <v>-12671232.67</v>
      </c>
      <c r="Q733" s="127">
        <v>-12671232.67</v>
      </c>
    </row>
    <row r="734" spans="1:17" ht="13.5" thickBot="1" x14ac:dyDescent="0.25">
      <c r="A734" s="33">
        <v>232233</v>
      </c>
      <c r="B734" s="135" t="s">
        <v>276</v>
      </c>
      <c r="C734" s="147" t="s">
        <v>964</v>
      </c>
      <c r="D734" s="134" t="s">
        <v>2078</v>
      </c>
      <c r="E734" s="144">
        <v>-27653347.579999998</v>
      </c>
      <c r="F734" s="132">
        <v>-26542899.309999999</v>
      </c>
      <c r="G734" s="132">
        <v>-22739277.27</v>
      </c>
      <c r="H734" s="132">
        <v>-16254885.390000001</v>
      </c>
      <c r="I734" s="132">
        <v>-11397184.82</v>
      </c>
      <c r="J734" s="132">
        <v>-13307462.199999999</v>
      </c>
      <c r="K734" s="132">
        <v>-12626984.460000001</v>
      </c>
      <c r="L734" s="132">
        <v>100333.37</v>
      </c>
      <c r="M734" s="132">
        <v>-13273888.41</v>
      </c>
      <c r="N734" s="132">
        <v>-15289936.359999999</v>
      </c>
      <c r="O734" s="132">
        <v>-42228868.159999996</v>
      </c>
      <c r="P734" s="132">
        <v>-50935765.159999996</v>
      </c>
      <c r="Q734" s="127">
        <v>-50935765.159999996</v>
      </c>
    </row>
    <row r="735" spans="1:17" ht="13.5" thickBot="1" x14ac:dyDescent="0.25">
      <c r="A735" s="33">
        <v>232235</v>
      </c>
      <c r="B735" s="135" t="s">
        <v>277</v>
      </c>
      <c r="C735" s="147" t="s">
        <v>963</v>
      </c>
      <c r="D735" s="134" t="s">
        <v>2078</v>
      </c>
      <c r="E735" s="143">
        <v>-47983.88</v>
      </c>
      <c r="F735" s="130">
        <v>-16258</v>
      </c>
      <c r="G735" s="130">
        <v>-570206.07999999996</v>
      </c>
      <c r="H735" s="130">
        <v>-114316.35</v>
      </c>
      <c r="I735" s="130">
        <v>-344477.05</v>
      </c>
      <c r="J735" s="130">
        <v>272322.21000000002</v>
      </c>
      <c r="K735" s="130">
        <v>-214880.62</v>
      </c>
      <c r="L735" s="130">
        <v>-81628.679999999993</v>
      </c>
      <c r="M735" s="130">
        <v>-295930.59000000003</v>
      </c>
      <c r="N735" s="130">
        <v>243438.71</v>
      </c>
      <c r="O735" s="130">
        <v>-1360418.1</v>
      </c>
      <c r="P735" s="130">
        <v>-1002623.35</v>
      </c>
      <c r="Q735" s="127">
        <v>-1002623.35</v>
      </c>
    </row>
    <row r="736" spans="1:17" ht="13.5" thickBot="1" x14ac:dyDescent="0.25">
      <c r="A736" s="33">
        <v>232239</v>
      </c>
      <c r="B736" s="135" t="s">
        <v>278</v>
      </c>
      <c r="C736" s="147" t="s">
        <v>962</v>
      </c>
      <c r="D736" s="134" t="s">
        <v>2078</v>
      </c>
      <c r="E736" s="144">
        <v>-60.27</v>
      </c>
      <c r="F736" s="132">
        <v>-100.45</v>
      </c>
      <c r="G736" s="132">
        <v>-140.63</v>
      </c>
      <c r="H736" s="132">
        <v>-180.81</v>
      </c>
      <c r="I736" s="132">
        <v>-220.99</v>
      </c>
      <c r="J736" s="132">
        <v>-261.17</v>
      </c>
      <c r="K736" s="132">
        <v>-301.35000000000002</v>
      </c>
      <c r="L736" s="132">
        <v>-341.53</v>
      </c>
      <c r="M736" s="132">
        <v>-381.71</v>
      </c>
      <c r="N736" s="132">
        <v>-421.89</v>
      </c>
      <c r="O736" s="132">
        <v>-462.07</v>
      </c>
      <c r="P736" s="132">
        <v>-482.16</v>
      </c>
      <c r="Q736" s="127">
        <v>-482.16</v>
      </c>
    </row>
    <row r="737" spans="1:17" ht="13.5" thickBot="1" x14ac:dyDescent="0.25">
      <c r="A737" s="33">
        <v>232242</v>
      </c>
      <c r="B737" s="135" t="s">
        <v>279</v>
      </c>
      <c r="C737" s="147" t="s">
        <v>961</v>
      </c>
      <c r="D737" s="134" t="s">
        <v>2078</v>
      </c>
      <c r="E737" s="143">
        <v>-750.13</v>
      </c>
      <c r="F737" s="130">
        <v>-750.13</v>
      </c>
      <c r="G737" s="130">
        <v>-724.71</v>
      </c>
      <c r="H737" s="130">
        <v>-724.71</v>
      </c>
      <c r="I737" s="130">
        <v>-724.71</v>
      </c>
      <c r="J737" s="130">
        <v>-724.71</v>
      </c>
      <c r="K737" s="130">
        <v>-747.63</v>
      </c>
      <c r="L737" s="130">
        <v>-724.71</v>
      </c>
      <c r="M737" s="130">
        <v>-724.71</v>
      </c>
      <c r="N737" s="130">
        <v>-724.71</v>
      </c>
      <c r="O737" s="130">
        <v>-724.71</v>
      </c>
      <c r="P737" s="130">
        <v>-2008.33</v>
      </c>
      <c r="Q737" s="127">
        <v>-2008.33</v>
      </c>
    </row>
    <row r="738" spans="1:17" ht="13.5" thickBot="1" x14ac:dyDescent="0.25">
      <c r="A738" s="33">
        <v>232249</v>
      </c>
      <c r="B738" s="135" t="s">
        <v>270</v>
      </c>
      <c r="C738" s="147" t="s">
        <v>960</v>
      </c>
      <c r="D738" s="134" t="s">
        <v>2078</v>
      </c>
      <c r="E738" s="144">
        <v>0</v>
      </c>
      <c r="F738" s="132">
        <v>0</v>
      </c>
      <c r="G738" s="132">
        <v>0</v>
      </c>
      <c r="H738" s="132">
        <v>0</v>
      </c>
      <c r="I738" s="132">
        <v>0</v>
      </c>
      <c r="J738" s="132">
        <v>0</v>
      </c>
      <c r="K738" s="132">
        <v>0</v>
      </c>
      <c r="L738" s="132">
        <v>0</v>
      </c>
      <c r="M738" s="132">
        <v>0</v>
      </c>
      <c r="N738" s="132">
        <v>0</v>
      </c>
      <c r="O738" s="132">
        <v>0</v>
      </c>
      <c r="P738" s="132">
        <v>0</v>
      </c>
      <c r="Q738" s="127">
        <v>0</v>
      </c>
    </row>
    <row r="739" spans="1:17" ht="13.5" thickBot="1" x14ac:dyDescent="0.25">
      <c r="A739" s="33">
        <v>232400</v>
      </c>
      <c r="B739" s="135" t="s">
        <v>1513</v>
      </c>
      <c r="C739" s="147" t="s">
        <v>959</v>
      </c>
      <c r="D739" s="134" t="s">
        <v>2078</v>
      </c>
      <c r="E739" s="143">
        <v>-463678.47</v>
      </c>
      <c r="F739" s="130">
        <v>-392418.02</v>
      </c>
      <c r="G739" s="130">
        <v>-108631.75</v>
      </c>
      <c r="H739" s="130">
        <v>-107349.88</v>
      </c>
      <c r="I739" s="130">
        <v>-84647.65</v>
      </c>
      <c r="J739" s="130">
        <v>-111945.42</v>
      </c>
      <c r="K739" s="130">
        <v>-139243.19</v>
      </c>
      <c r="L739" s="130">
        <v>-166707.63</v>
      </c>
      <c r="M739" s="130">
        <v>-193148.26</v>
      </c>
      <c r="N739" s="130">
        <v>-215118.89</v>
      </c>
      <c r="O739" s="130">
        <v>-209823.97</v>
      </c>
      <c r="P739" s="130">
        <v>-343249.22</v>
      </c>
      <c r="Q739" s="127">
        <v>-343249.22</v>
      </c>
    </row>
    <row r="740" spans="1:17" ht="13.5" thickBot="1" x14ac:dyDescent="0.25">
      <c r="A740" s="33">
        <v>232450</v>
      </c>
      <c r="B740" s="135" t="s">
        <v>280</v>
      </c>
      <c r="C740" s="147" t="s">
        <v>958</v>
      </c>
      <c r="D740" s="134" t="s">
        <v>2078</v>
      </c>
      <c r="E740" s="144">
        <v>-281551.08</v>
      </c>
      <c r="F740" s="132">
        <v>-283629.08</v>
      </c>
      <c r="G740" s="132">
        <v>-171722</v>
      </c>
      <c r="H740" s="132">
        <v>-173800</v>
      </c>
      <c r="I740" s="132">
        <v>-175878</v>
      </c>
      <c r="J740" s="132">
        <v>-187595</v>
      </c>
      <c r="K740" s="132">
        <v>-189673</v>
      </c>
      <c r="L740" s="132">
        <v>-166821</v>
      </c>
      <c r="M740" s="132">
        <v>-172233</v>
      </c>
      <c r="N740" s="132">
        <v>-172233</v>
      </c>
      <c r="O740" s="132">
        <v>-172233</v>
      </c>
      <c r="P740" s="132">
        <v>-172233</v>
      </c>
      <c r="Q740" s="127">
        <v>-172233</v>
      </c>
    </row>
    <row r="741" spans="1:17" ht="13.5" thickBot="1" x14ac:dyDescent="0.25">
      <c r="A741" s="33">
        <v>232500</v>
      </c>
      <c r="B741" s="135" t="s">
        <v>1514</v>
      </c>
      <c r="C741" s="147" t="s">
        <v>1515</v>
      </c>
      <c r="D741" s="134" t="s">
        <v>2078</v>
      </c>
      <c r="E741" s="143">
        <v>-8333.33</v>
      </c>
      <c r="F741" s="130">
        <v>-16666.66</v>
      </c>
      <c r="G741" s="130">
        <v>-24999.99</v>
      </c>
      <c r="H741" s="130">
        <v>-33333.32</v>
      </c>
      <c r="I741" s="130">
        <v>-41666.65</v>
      </c>
      <c r="J741" s="130">
        <v>-49999.98</v>
      </c>
      <c r="K741" s="130">
        <v>-58333.31</v>
      </c>
      <c r="L741" s="130">
        <v>-66666.64</v>
      </c>
      <c r="M741" s="130">
        <v>-65429.78</v>
      </c>
      <c r="N741" s="130">
        <v>16665.419999999998</v>
      </c>
      <c r="O741" s="130">
        <v>8332.09</v>
      </c>
      <c r="P741" s="130">
        <v>0</v>
      </c>
      <c r="Q741" s="127">
        <v>0</v>
      </c>
    </row>
    <row r="742" spans="1:17" ht="13.5" thickBot="1" x14ac:dyDescent="0.25">
      <c r="A742" s="33">
        <v>232999</v>
      </c>
      <c r="B742" s="135" t="s">
        <v>281</v>
      </c>
      <c r="C742" s="147" t="s">
        <v>957</v>
      </c>
      <c r="D742" s="134" t="s">
        <v>2078</v>
      </c>
      <c r="E742" s="144">
        <v>-3292047.24</v>
      </c>
      <c r="F742" s="132">
        <v>-4526215.76</v>
      </c>
      <c r="G742" s="132">
        <v>-1920839.05</v>
      </c>
      <c r="H742" s="132">
        <v>-3662397.21</v>
      </c>
      <c r="I742" s="132">
        <v>-2617116.35</v>
      </c>
      <c r="J742" s="132">
        <v>-4139271.7</v>
      </c>
      <c r="K742" s="132">
        <v>-2811275.86</v>
      </c>
      <c r="L742" s="132">
        <v>-3451276.9</v>
      </c>
      <c r="M742" s="132">
        <v>-8014172.2699999996</v>
      </c>
      <c r="N742" s="132">
        <v>-4285782.58</v>
      </c>
      <c r="O742" s="132">
        <v>-3990218.07</v>
      </c>
      <c r="P742" s="132">
        <v>-2725860.65</v>
      </c>
      <c r="Q742" s="127">
        <v>-2725860.65</v>
      </c>
    </row>
    <row r="743" spans="1:17" ht="13.5" thickBot="1" x14ac:dyDescent="0.25">
      <c r="A743" s="33">
        <v>241001</v>
      </c>
      <c r="B743" s="135" t="s">
        <v>282</v>
      </c>
      <c r="C743" s="147" t="s">
        <v>956</v>
      </c>
      <c r="D743" s="134" t="s">
        <v>2078</v>
      </c>
      <c r="E743" s="143">
        <v>-427354.77</v>
      </c>
      <c r="F743" s="130">
        <v>-2197104.04</v>
      </c>
      <c r="G743" s="130">
        <v>-477745.57</v>
      </c>
      <c r="H743" s="130">
        <v>-269840.25</v>
      </c>
      <c r="I743" s="130">
        <v>-305408.46000000002</v>
      </c>
      <c r="J743" s="130">
        <v>-273730.32</v>
      </c>
      <c r="K743" s="130">
        <v>-443224.39</v>
      </c>
      <c r="L743" s="130">
        <v>-483652.95</v>
      </c>
      <c r="M743" s="130">
        <v>-539399.93000000005</v>
      </c>
      <c r="N743" s="130">
        <v>-284363.90999999997</v>
      </c>
      <c r="O743" s="130">
        <v>-309162.88</v>
      </c>
      <c r="P743" s="130">
        <v>-567699.1</v>
      </c>
      <c r="Q743" s="127">
        <v>-567699.1</v>
      </c>
    </row>
    <row r="744" spans="1:17" ht="13.5" thickBot="1" x14ac:dyDescent="0.25">
      <c r="A744" s="33">
        <v>241002</v>
      </c>
      <c r="B744" s="135" t="s">
        <v>283</v>
      </c>
      <c r="C744" s="147" t="s">
        <v>955</v>
      </c>
      <c r="D744" s="134" t="s">
        <v>2078</v>
      </c>
      <c r="E744" s="144">
        <v>-254849.73</v>
      </c>
      <c r="F744" s="132">
        <v>-747995.03</v>
      </c>
      <c r="G744" s="132">
        <v>-241347.63</v>
      </c>
      <c r="H744" s="132">
        <v>-125581.78</v>
      </c>
      <c r="I744" s="132">
        <v>-127852.64</v>
      </c>
      <c r="J744" s="132">
        <v>-120874.31</v>
      </c>
      <c r="K744" s="132">
        <v>-233029.12</v>
      </c>
      <c r="L744" s="132">
        <v>-240675.93</v>
      </c>
      <c r="M744" s="132">
        <v>-228613.46</v>
      </c>
      <c r="N744" s="132">
        <v>-102127.41</v>
      </c>
      <c r="O744" s="132">
        <v>-95034.95</v>
      </c>
      <c r="P744" s="132">
        <v>-276326.58</v>
      </c>
      <c r="Q744" s="127">
        <v>-276326.58</v>
      </c>
    </row>
    <row r="745" spans="1:17" ht="13.5" thickBot="1" x14ac:dyDescent="0.25">
      <c r="A745" s="33">
        <v>241003</v>
      </c>
      <c r="B745" s="135" t="s">
        <v>284</v>
      </c>
      <c r="C745" s="147" t="s">
        <v>954</v>
      </c>
      <c r="D745" s="134" t="s">
        <v>2078</v>
      </c>
      <c r="E745" s="143">
        <v>-251071.04</v>
      </c>
      <c r="F745" s="130">
        <v>-880171.15</v>
      </c>
      <c r="G745" s="130">
        <v>-259098.74</v>
      </c>
      <c r="H745" s="130">
        <v>-142829.76000000001</v>
      </c>
      <c r="I745" s="130">
        <v>-153638.87</v>
      </c>
      <c r="J745" s="130">
        <v>-140097.57</v>
      </c>
      <c r="K745" s="130">
        <v>-256256.09</v>
      </c>
      <c r="L745" s="130">
        <v>-278989.90999999997</v>
      </c>
      <c r="M745" s="130">
        <v>-308166.84999999998</v>
      </c>
      <c r="N745" s="130">
        <v>-156736.94</v>
      </c>
      <c r="O745" s="130">
        <v>-171957.28</v>
      </c>
      <c r="P745" s="130">
        <v>-310613.38</v>
      </c>
      <c r="Q745" s="127">
        <v>-310613.38</v>
      </c>
    </row>
    <row r="746" spans="1:17" ht="13.5" thickBot="1" x14ac:dyDescent="0.25">
      <c r="A746" s="33">
        <v>241006</v>
      </c>
      <c r="B746" s="135" t="s">
        <v>285</v>
      </c>
      <c r="C746" s="147" t="s">
        <v>953</v>
      </c>
      <c r="D746" s="134" t="s">
        <v>2078</v>
      </c>
      <c r="E746" s="144">
        <v>-107125.69</v>
      </c>
      <c r="F746" s="132">
        <v>-107194.32</v>
      </c>
      <c r="G746" s="132">
        <v>-108397.75999999999</v>
      </c>
      <c r="H746" s="132">
        <v>-106113.22</v>
      </c>
      <c r="I746" s="132">
        <v>-107982.8</v>
      </c>
      <c r="J746" s="132">
        <v>-106893.75999999999</v>
      </c>
      <c r="K746" s="132">
        <v>-106449.67</v>
      </c>
      <c r="L746" s="132">
        <v>-106498.4</v>
      </c>
      <c r="M746" s="132">
        <v>-111567.15</v>
      </c>
      <c r="N746" s="132">
        <v>-106989.63</v>
      </c>
      <c r="O746" s="132">
        <v>-106882.31</v>
      </c>
      <c r="P746" s="132">
        <v>-106581.75</v>
      </c>
      <c r="Q746" s="127">
        <v>-106581.75</v>
      </c>
    </row>
    <row r="747" spans="1:17" ht="13.5" thickBot="1" x14ac:dyDescent="0.25">
      <c r="A747" s="33">
        <v>241007</v>
      </c>
      <c r="B747" s="135" t="s">
        <v>286</v>
      </c>
      <c r="C747" s="147" t="s">
        <v>952</v>
      </c>
      <c r="D747" s="134" t="s">
        <v>2078</v>
      </c>
      <c r="E747" s="143">
        <v>-69866.7</v>
      </c>
      <c r="F747" s="130">
        <v>-69078.990000000005</v>
      </c>
      <c r="G747" s="130">
        <v>-70565.33</v>
      </c>
      <c r="H747" s="130">
        <v>-68674.850000000006</v>
      </c>
      <c r="I747" s="130">
        <v>-69649.100000000006</v>
      </c>
      <c r="J747" s="130">
        <v>-69131.27</v>
      </c>
      <c r="K747" s="130">
        <v>-69574.09</v>
      </c>
      <c r="L747" s="130">
        <v>-69488.86</v>
      </c>
      <c r="M747" s="130">
        <v>-71752.81</v>
      </c>
      <c r="N747" s="130">
        <v>-69591.89</v>
      </c>
      <c r="O747" s="130">
        <v>-69608.31</v>
      </c>
      <c r="P747" s="130">
        <v>-70225.570000000007</v>
      </c>
      <c r="Q747" s="127">
        <v>-70225.570000000007</v>
      </c>
    </row>
    <row r="748" spans="1:17" ht="13.5" thickBot="1" x14ac:dyDescent="0.25">
      <c r="A748" s="33">
        <v>241011</v>
      </c>
      <c r="B748" s="135" t="s">
        <v>282</v>
      </c>
      <c r="C748" s="147" t="s">
        <v>951</v>
      </c>
      <c r="D748" s="134" t="s">
        <v>2078</v>
      </c>
      <c r="E748" s="144">
        <v>0</v>
      </c>
      <c r="F748" s="132">
        <v>0</v>
      </c>
      <c r="G748" s="132">
        <v>0</v>
      </c>
      <c r="H748" s="132">
        <v>0</v>
      </c>
      <c r="I748" s="132">
        <v>0</v>
      </c>
      <c r="J748" s="132">
        <v>0</v>
      </c>
      <c r="K748" s="132">
        <v>0</v>
      </c>
      <c r="L748" s="132">
        <v>0</v>
      </c>
      <c r="M748" s="132">
        <v>0</v>
      </c>
      <c r="N748" s="132">
        <v>0</v>
      </c>
      <c r="O748" s="132">
        <v>0</v>
      </c>
      <c r="P748" s="132">
        <v>0</v>
      </c>
      <c r="Q748" s="127">
        <v>0</v>
      </c>
    </row>
    <row r="749" spans="1:17" ht="13.5" thickBot="1" x14ac:dyDescent="0.25">
      <c r="A749" s="33">
        <v>241012</v>
      </c>
      <c r="B749" s="135" t="s">
        <v>283</v>
      </c>
      <c r="C749" s="147" t="s">
        <v>950</v>
      </c>
      <c r="D749" s="134" t="s">
        <v>2078</v>
      </c>
      <c r="E749" s="143">
        <v>0</v>
      </c>
      <c r="F749" s="130">
        <v>0</v>
      </c>
      <c r="G749" s="130">
        <v>0</v>
      </c>
      <c r="H749" s="130">
        <v>0</v>
      </c>
      <c r="I749" s="130">
        <v>0</v>
      </c>
      <c r="J749" s="130">
        <v>0</v>
      </c>
      <c r="K749" s="130">
        <v>0</v>
      </c>
      <c r="L749" s="130">
        <v>0</v>
      </c>
      <c r="M749" s="130">
        <v>0</v>
      </c>
      <c r="N749" s="130">
        <v>0</v>
      </c>
      <c r="O749" s="130">
        <v>0</v>
      </c>
      <c r="P749" s="130">
        <v>0</v>
      </c>
      <c r="Q749" s="127">
        <v>0</v>
      </c>
    </row>
    <row r="750" spans="1:17" ht="13.5" thickBot="1" x14ac:dyDescent="0.25">
      <c r="A750" s="33">
        <v>241013</v>
      </c>
      <c r="B750" s="135" t="s">
        <v>284</v>
      </c>
      <c r="C750" s="147" t="s">
        <v>949</v>
      </c>
      <c r="D750" s="134" t="s">
        <v>2078</v>
      </c>
      <c r="E750" s="144">
        <v>0</v>
      </c>
      <c r="F750" s="132">
        <v>0</v>
      </c>
      <c r="G750" s="132">
        <v>0</v>
      </c>
      <c r="H750" s="132">
        <v>0</v>
      </c>
      <c r="I750" s="132">
        <v>0</v>
      </c>
      <c r="J750" s="132">
        <v>0</v>
      </c>
      <c r="K750" s="132">
        <v>0</v>
      </c>
      <c r="L750" s="132">
        <v>0</v>
      </c>
      <c r="M750" s="132">
        <v>0</v>
      </c>
      <c r="N750" s="132">
        <v>0</v>
      </c>
      <c r="O750" s="132">
        <v>0</v>
      </c>
      <c r="P750" s="132">
        <v>0</v>
      </c>
      <c r="Q750" s="127">
        <v>0</v>
      </c>
    </row>
    <row r="751" spans="1:17" ht="13.5" thickBot="1" x14ac:dyDescent="0.25">
      <c r="A751" s="33">
        <v>241023</v>
      </c>
      <c r="B751" s="135" t="s">
        <v>287</v>
      </c>
      <c r="C751" s="147" t="s">
        <v>948</v>
      </c>
      <c r="D751" s="134" t="s">
        <v>2078</v>
      </c>
      <c r="E751" s="143">
        <v>-136.61000000000001</v>
      </c>
      <c r="F751" s="130">
        <v>-1043.42</v>
      </c>
      <c r="G751" s="130">
        <v>-168.27</v>
      </c>
      <c r="H751" s="130">
        <v>-140.88999999999999</v>
      </c>
      <c r="I751" s="130">
        <v>-140.88999999999999</v>
      </c>
      <c r="J751" s="130">
        <v>-96.17</v>
      </c>
      <c r="K751" s="130">
        <v>-71.42</v>
      </c>
      <c r="L751" s="130">
        <v>0</v>
      </c>
      <c r="M751" s="130">
        <v>0</v>
      </c>
      <c r="N751" s="130">
        <v>0</v>
      </c>
      <c r="O751" s="130">
        <v>0</v>
      </c>
      <c r="P751" s="130">
        <v>0</v>
      </c>
      <c r="Q751" s="127">
        <v>0</v>
      </c>
    </row>
    <row r="752" spans="1:17" ht="13.5" thickBot="1" x14ac:dyDescent="0.25">
      <c r="A752" s="33">
        <v>241031</v>
      </c>
      <c r="B752" s="135" t="s">
        <v>288</v>
      </c>
      <c r="C752" s="147" t="s">
        <v>947</v>
      </c>
      <c r="D752" s="134" t="s">
        <v>2078</v>
      </c>
      <c r="E752" s="144">
        <v>-66758.95</v>
      </c>
      <c r="F752" s="132">
        <v>-175887.37</v>
      </c>
      <c r="G752" s="132">
        <v>-77048.160000000003</v>
      </c>
      <c r="H752" s="132">
        <v>-31995.7</v>
      </c>
      <c r="I752" s="132">
        <v>-34238.94</v>
      </c>
      <c r="J752" s="132">
        <v>-31580.720000000001</v>
      </c>
      <c r="K752" s="132">
        <v>-58628.06</v>
      </c>
      <c r="L752" s="132">
        <v>-61518.46</v>
      </c>
      <c r="M752" s="132">
        <v>-66228.259999999995</v>
      </c>
      <c r="N752" s="132">
        <v>-32374.3</v>
      </c>
      <c r="O752" s="132">
        <v>-34077.17</v>
      </c>
      <c r="P752" s="132">
        <v>-63044.68</v>
      </c>
      <c r="Q752" s="127">
        <v>-63044.68</v>
      </c>
    </row>
    <row r="753" spans="1:17" ht="13.5" thickBot="1" x14ac:dyDescent="0.25">
      <c r="A753" s="33">
        <v>241041</v>
      </c>
      <c r="B753" s="135" t="s">
        <v>288</v>
      </c>
      <c r="C753" s="147" t="s">
        <v>946</v>
      </c>
      <c r="D753" s="134" t="s">
        <v>2078</v>
      </c>
      <c r="E753" s="143">
        <v>0</v>
      </c>
      <c r="F753" s="130">
        <v>0</v>
      </c>
      <c r="G753" s="130">
        <v>0</v>
      </c>
      <c r="H753" s="130">
        <v>0</v>
      </c>
      <c r="I753" s="130">
        <v>0</v>
      </c>
      <c r="J753" s="130">
        <v>0</v>
      </c>
      <c r="K753" s="130">
        <v>0</v>
      </c>
      <c r="L753" s="130">
        <v>0</v>
      </c>
      <c r="M753" s="130">
        <v>0</v>
      </c>
      <c r="N753" s="130">
        <v>0</v>
      </c>
      <c r="O753" s="130">
        <v>0</v>
      </c>
      <c r="P753" s="130">
        <v>0</v>
      </c>
      <c r="Q753" s="127">
        <v>0</v>
      </c>
    </row>
    <row r="754" spans="1:17" ht="13.5" thickBot="1" x14ac:dyDescent="0.25">
      <c r="A754" s="33">
        <v>500171</v>
      </c>
      <c r="B754" s="133" t="s">
        <v>1516</v>
      </c>
      <c r="C754" s="147">
        <v>500171</v>
      </c>
      <c r="D754" s="142"/>
      <c r="E754" s="144">
        <v>-20790219.239999998</v>
      </c>
      <c r="F754" s="132">
        <v>-8747882.0899999999</v>
      </c>
      <c r="G754" s="132">
        <v>-11984708.09</v>
      </c>
      <c r="H754" s="132">
        <v>-11384086.390000001</v>
      </c>
      <c r="I754" s="132">
        <v>-7824017.1200000001</v>
      </c>
      <c r="J754" s="132">
        <v>-6886660.7699999996</v>
      </c>
      <c r="K754" s="132">
        <v>-9117526.6699999999</v>
      </c>
      <c r="L754" s="132">
        <v>-9782283</v>
      </c>
      <c r="M754" s="132">
        <v>-13034284.800000001</v>
      </c>
      <c r="N754" s="132">
        <v>-15027158.17</v>
      </c>
      <c r="O754" s="132">
        <v>-8230266.04</v>
      </c>
      <c r="P754" s="132">
        <v>-10989713.460000001</v>
      </c>
      <c r="Q754" s="127">
        <v>-10989713.460000001</v>
      </c>
    </row>
    <row r="755" spans="1:17" ht="13.5" thickBot="1" x14ac:dyDescent="0.25">
      <c r="A755" s="33">
        <v>236011</v>
      </c>
      <c r="B755" s="135" t="s">
        <v>289</v>
      </c>
      <c r="C755" s="147" t="s">
        <v>945</v>
      </c>
      <c r="D755" s="134" t="s">
        <v>2078</v>
      </c>
      <c r="E755" s="143">
        <v>0</v>
      </c>
      <c r="F755" s="130">
        <v>0</v>
      </c>
      <c r="G755" s="130">
        <v>0</v>
      </c>
      <c r="H755" s="130">
        <v>0</v>
      </c>
      <c r="I755" s="130">
        <v>0</v>
      </c>
      <c r="J755" s="130">
        <v>0</v>
      </c>
      <c r="K755" s="130">
        <v>-2039899.47</v>
      </c>
      <c r="L755" s="130">
        <v>-4079798.94</v>
      </c>
      <c r="M755" s="130">
        <v>-6119698.4100000001</v>
      </c>
      <c r="N755" s="130">
        <v>-8159597.8799999999</v>
      </c>
      <c r="O755" s="130">
        <v>0</v>
      </c>
      <c r="P755" s="130">
        <v>0</v>
      </c>
      <c r="Q755" s="127">
        <v>0</v>
      </c>
    </row>
    <row r="756" spans="1:17" ht="13.5" thickBot="1" x14ac:dyDescent="0.25">
      <c r="A756" s="33">
        <v>236012</v>
      </c>
      <c r="B756" s="135" t="s">
        <v>290</v>
      </c>
      <c r="C756" s="147" t="s">
        <v>944</v>
      </c>
      <c r="D756" s="134" t="s">
        <v>2078</v>
      </c>
      <c r="E756" s="144">
        <v>-1636712.25</v>
      </c>
      <c r="F756" s="132">
        <v>-1782782.5</v>
      </c>
      <c r="G756" s="132">
        <v>-1928852.75</v>
      </c>
      <c r="H756" s="132">
        <v>-1338833.27</v>
      </c>
      <c r="I756" s="132">
        <v>-1484903.52</v>
      </c>
      <c r="J756" s="132">
        <v>-1630973.77</v>
      </c>
      <c r="K756" s="132">
        <v>-1777044.02</v>
      </c>
      <c r="L756" s="132">
        <v>-1923114.27</v>
      </c>
      <c r="M756" s="132">
        <v>-2069184.52</v>
      </c>
      <c r="N756" s="132">
        <v>-1460702.5</v>
      </c>
      <c r="O756" s="132">
        <v>-1606772.75</v>
      </c>
      <c r="P756" s="132">
        <v>-1752843</v>
      </c>
      <c r="Q756" s="127">
        <v>-1752843</v>
      </c>
    </row>
    <row r="757" spans="1:17" ht="13.5" thickBot="1" x14ac:dyDescent="0.25">
      <c r="A757" s="33">
        <v>236015</v>
      </c>
      <c r="B757" s="135" t="s">
        <v>291</v>
      </c>
      <c r="C757" s="147" t="s">
        <v>943</v>
      </c>
      <c r="D757" s="134" t="s">
        <v>2078</v>
      </c>
      <c r="E757" s="143">
        <v>0</v>
      </c>
      <c r="F757" s="130">
        <v>0</v>
      </c>
      <c r="G757" s="130">
        <v>0</v>
      </c>
      <c r="H757" s="130">
        <v>0</v>
      </c>
      <c r="I757" s="130">
        <v>0</v>
      </c>
      <c r="J757" s="130">
        <v>0</v>
      </c>
      <c r="K757" s="130">
        <v>0</v>
      </c>
      <c r="L757" s="130">
        <v>0</v>
      </c>
      <c r="M757" s="130">
        <v>0</v>
      </c>
      <c r="N757" s="130">
        <v>0</v>
      </c>
      <c r="O757" s="130">
        <v>0</v>
      </c>
      <c r="P757" s="130">
        <v>0</v>
      </c>
      <c r="Q757" s="127">
        <v>0</v>
      </c>
    </row>
    <row r="758" spans="1:17" ht="13.5" thickBot="1" x14ac:dyDescent="0.25">
      <c r="A758" s="33">
        <v>236016</v>
      </c>
      <c r="B758" s="135" t="s">
        <v>292</v>
      </c>
      <c r="C758" s="147" t="s">
        <v>942</v>
      </c>
      <c r="D758" s="134" t="s">
        <v>2078</v>
      </c>
      <c r="E758" s="144">
        <v>0</v>
      </c>
      <c r="F758" s="132">
        <v>0</v>
      </c>
      <c r="G758" s="132">
        <v>0</v>
      </c>
      <c r="H758" s="132">
        <v>0</v>
      </c>
      <c r="I758" s="132">
        <v>0</v>
      </c>
      <c r="J758" s="132">
        <v>0</v>
      </c>
      <c r="K758" s="132">
        <v>0</v>
      </c>
      <c r="L758" s="132">
        <v>0</v>
      </c>
      <c r="M758" s="132">
        <v>0</v>
      </c>
      <c r="N758" s="132">
        <v>0</v>
      </c>
      <c r="O758" s="132">
        <v>0</v>
      </c>
      <c r="P758" s="132">
        <v>0</v>
      </c>
      <c r="Q758" s="127">
        <v>0</v>
      </c>
    </row>
    <row r="759" spans="1:17" ht="13.5" thickBot="1" x14ac:dyDescent="0.25">
      <c r="A759" s="33">
        <v>236027</v>
      </c>
      <c r="B759" s="135" t="s">
        <v>2046</v>
      </c>
      <c r="C759" s="147" t="s">
        <v>941</v>
      </c>
      <c r="D759" s="134" t="s">
        <v>2078</v>
      </c>
      <c r="E759" s="143">
        <v>-6958657.9100000001</v>
      </c>
      <c r="F759" s="130">
        <v>1041342.09</v>
      </c>
      <c r="G759" s="130">
        <v>1044106.09</v>
      </c>
      <c r="H759" s="130">
        <v>1044106.09</v>
      </c>
      <c r="I759" s="130">
        <v>1044106.09</v>
      </c>
      <c r="J759" s="130">
        <v>1045227.09</v>
      </c>
      <c r="K759" s="130">
        <v>1045227.09</v>
      </c>
      <c r="L759" s="130">
        <v>1045227.09</v>
      </c>
      <c r="M759" s="130">
        <v>1144327.0900000001</v>
      </c>
      <c r="N759" s="130">
        <v>1144327.0900000001</v>
      </c>
      <c r="O759" s="130">
        <v>0</v>
      </c>
      <c r="P759" s="130">
        <v>0</v>
      </c>
      <c r="Q759" s="127">
        <v>0</v>
      </c>
    </row>
    <row r="760" spans="1:17" ht="13.5" thickBot="1" x14ac:dyDescent="0.25">
      <c r="A760" s="33">
        <v>236028</v>
      </c>
      <c r="B760" s="135" t="s">
        <v>2186</v>
      </c>
      <c r="C760" s="147" t="s">
        <v>940</v>
      </c>
      <c r="D760" s="134" t="s">
        <v>2078</v>
      </c>
      <c r="E760" s="144">
        <v>-202461</v>
      </c>
      <c r="F760" s="132">
        <v>-293691</v>
      </c>
      <c r="G760" s="132">
        <v>-1903672</v>
      </c>
      <c r="H760" s="132">
        <v>-2431246</v>
      </c>
      <c r="I760" s="132">
        <v>-2183764</v>
      </c>
      <c r="J760" s="132">
        <v>-201015</v>
      </c>
      <c r="K760" s="132">
        <v>76177</v>
      </c>
      <c r="L760" s="132">
        <v>528287</v>
      </c>
      <c r="M760" s="132">
        <v>218068</v>
      </c>
      <c r="N760" s="132">
        <v>218068</v>
      </c>
      <c r="O760" s="132">
        <v>0</v>
      </c>
      <c r="P760" s="132">
        <v>0</v>
      </c>
      <c r="Q760" s="127">
        <v>0</v>
      </c>
    </row>
    <row r="761" spans="1:17" ht="13.5" thickBot="1" x14ac:dyDescent="0.25">
      <c r="A761" s="33">
        <v>236037</v>
      </c>
      <c r="B761" s="135" t="s">
        <v>2187</v>
      </c>
      <c r="C761" s="147" t="s">
        <v>939</v>
      </c>
      <c r="D761" s="134" t="s">
        <v>2078</v>
      </c>
      <c r="E761" s="143">
        <v>-1730090</v>
      </c>
      <c r="F761" s="130">
        <v>69910</v>
      </c>
      <c r="G761" s="130">
        <v>70890</v>
      </c>
      <c r="H761" s="130">
        <v>70890</v>
      </c>
      <c r="I761" s="130">
        <v>67404</v>
      </c>
      <c r="J761" s="130">
        <v>67801</v>
      </c>
      <c r="K761" s="130">
        <v>67801</v>
      </c>
      <c r="L761" s="130">
        <v>67801</v>
      </c>
      <c r="M761" s="130">
        <v>102933</v>
      </c>
      <c r="N761" s="130">
        <v>102933</v>
      </c>
      <c r="O761" s="130">
        <v>0</v>
      </c>
      <c r="P761" s="130">
        <v>0</v>
      </c>
      <c r="Q761" s="127">
        <v>0</v>
      </c>
    </row>
    <row r="762" spans="1:17" ht="13.5" thickBot="1" x14ac:dyDescent="0.25">
      <c r="A762" s="33">
        <v>236038</v>
      </c>
      <c r="B762" s="135" t="s">
        <v>2188</v>
      </c>
      <c r="C762" s="147" t="s">
        <v>938</v>
      </c>
      <c r="D762" s="134" t="s">
        <v>2078</v>
      </c>
      <c r="E762" s="144">
        <v>0</v>
      </c>
      <c r="F762" s="132">
        <v>1</v>
      </c>
      <c r="G762" s="132">
        <v>-290764</v>
      </c>
      <c r="H762" s="132">
        <v>-595795</v>
      </c>
      <c r="I762" s="132">
        <v>-516332</v>
      </c>
      <c r="J762" s="132">
        <v>-209764</v>
      </c>
      <c r="K762" s="132">
        <v>-155521</v>
      </c>
      <c r="L762" s="132">
        <v>-42222</v>
      </c>
      <c r="M762" s="132">
        <v>1069437</v>
      </c>
      <c r="N762" s="132">
        <v>1069437</v>
      </c>
      <c r="O762" s="132">
        <v>0</v>
      </c>
      <c r="P762" s="132">
        <v>0</v>
      </c>
      <c r="Q762" s="127">
        <v>0</v>
      </c>
    </row>
    <row r="763" spans="1:17" ht="13.5" thickBot="1" x14ac:dyDescent="0.25">
      <c r="A763" s="33">
        <v>236045</v>
      </c>
      <c r="B763" s="135" t="s">
        <v>293</v>
      </c>
      <c r="C763" s="147" t="s">
        <v>937</v>
      </c>
      <c r="D763" s="134" t="s">
        <v>2078</v>
      </c>
      <c r="E763" s="143">
        <v>0</v>
      </c>
      <c r="F763" s="130">
        <v>0</v>
      </c>
      <c r="G763" s="130">
        <v>0</v>
      </c>
      <c r="H763" s="130">
        <v>0</v>
      </c>
      <c r="I763" s="130">
        <v>0</v>
      </c>
      <c r="J763" s="130">
        <v>0</v>
      </c>
      <c r="K763" s="130">
        <v>0</v>
      </c>
      <c r="L763" s="130">
        <v>0</v>
      </c>
      <c r="M763" s="130">
        <v>0</v>
      </c>
      <c r="N763" s="130">
        <v>0</v>
      </c>
      <c r="O763" s="130">
        <v>0</v>
      </c>
      <c r="P763" s="130">
        <v>0</v>
      </c>
      <c r="Q763" s="127">
        <v>0</v>
      </c>
    </row>
    <row r="764" spans="1:17" ht="13.5" thickBot="1" x14ac:dyDescent="0.25">
      <c r="A764" s="33">
        <v>236046</v>
      </c>
      <c r="B764" s="135" t="s">
        <v>294</v>
      </c>
      <c r="C764" s="147" t="s">
        <v>936</v>
      </c>
      <c r="D764" s="134" t="s">
        <v>2078</v>
      </c>
      <c r="E764" s="144">
        <v>-1046132</v>
      </c>
      <c r="F764" s="132">
        <v>-1197143</v>
      </c>
      <c r="G764" s="132">
        <v>-1719898.43</v>
      </c>
      <c r="H764" s="132">
        <v>-1166222.76</v>
      </c>
      <c r="I764" s="132">
        <v>-705733.55</v>
      </c>
      <c r="J764" s="132">
        <v>-599610.35</v>
      </c>
      <c r="K764" s="132">
        <v>-558377.25</v>
      </c>
      <c r="L764" s="132">
        <v>-570446.92000000004</v>
      </c>
      <c r="M764" s="132">
        <v>-700512.88</v>
      </c>
      <c r="N764" s="132">
        <v>-1164738.1000000001</v>
      </c>
      <c r="O764" s="132">
        <v>-1998289.44</v>
      </c>
      <c r="P764" s="132">
        <v>-2330819.98</v>
      </c>
      <c r="Q764" s="127">
        <v>-2330819.98</v>
      </c>
    </row>
    <row r="765" spans="1:17" ht="13.5" thickBot="1" x14ac:dyDescent="0.25">
      <c r="A765" s="33">
        <v>236047</v>
      </c>
      <c r="B765" s="135" t="s">
        <v>295</v>
      </c>
      <c r="C765" s="147" t="s">
        <v>935</v>
      </c>
      <c r="D765" s="134" t="s">
        <v>2078</v>
      </c>
      <c r="E765" s="143">
        <v>-100956.31</v>
      </c>
      <c r="F765" s="130">
        <v>75568.95</v>
      </c>
      <c r="G765" s="130">
        <v>32992.120000000003</v>
      </c>
      <c r="H765" s="130">
        <v>-18169.23</v>
      </c>
      <c r="I765" s="130">
        <v>-0.01</v>
      </c>
      <c r="J765" s="130">
        <v>-0.01</v>
      </c>
      <c r="K765" s="130">
        <v>-0.01</v>
      </c>
      <c r="L765" s="130">
        <v>-0.01</v>
      </c>
      <c r="M765" s="130">
        <v>-0.01</v>
      </c>
      <c r="N765" s="130">
        <v>-0.01</v>
      </c>
      <c r="O765" s="130">
        <v>-25260.46</v>
      </c>
      <c r="P765" s="130">
        <v>-91766.52</v>
      </c>
      <c r="Q765" s="127">
        <v>-91766.52</v>
      </c>
    </row>
    <row r="766" spans="1:17" ht="13.5" thickBot="1" x14ac:dyDescent="0.25">
      <c r="A766" s="33">
        <v>236050</v>
      </c>
      <c r="B766" s="135" t="s">
        <v>296</v>
      </c>
      <c r="C766" s="147" t="s">
        <v>934</v>
      </c>
      <c r="D766" s="134" t="s">
        <v>2078</v>
      </c>
      <c r="E766" s="144">
        <v>3330.53</v>
      </c>
      <c r="F766" s="132">
        <v>3330.53</v>
      </c>
      <c r="G766" s="132">
        <v>3330.53</v>
      </c>
      <c r="H766" s="132">
        <v>9309.2800000000007</v>
      </c>
      <c r="I766" s="132">
        <v>9309.2800000000007</v>
      </c>
      <c r="J766" s="132">
        <v>9309.2800000000007</v>
      </c>
      <c r="K766" s="132">
        <v>12724.9</v>
      </c>
      <c r="L766" s="132">
        <v>12724.9</v>
      </c>
      <c r="M766" s="132">
        <v>12724.9</v>
      </c>
      <c r="N766" s="132">
        <v>16447.419999999998</v>
      </c>
      <c r="O766" s="132">
        <v>16447.419999999998</v>
      </c>
      <c r="P766" s="132">
        <v>0</v>
      </c>
      <c r="Q766" s="127">
        <v>0</v>
      </c>
    </row>
    <row r="767" spans="1:17" ht="13.5" thickBot="1" x14ac:dyDescent="0.25">
      <c r="A767" s="33">
        <v>236051</v>
      </c>
      <c r="B767" s="135" t="s">
        <v>297</v>
      </c>
      <c r="C767" s="147" t="s">
        <v>933</v>
      </c>
      <c r="D767" s="134" t="s">
        <v>2078</v>
      </c>
      <c r="E767" s="143">
        <v>-2383292.46</v>
      </c>
      <c r="F767" s="130">
        <v>-3155185.37</v>
      </c>
      <c r="G767" s="130">
        <v>-4001301.37</v>
      </c>
      <c r="H767" s="130">
        <v>-4803511.04</v>
      </c>
      <c r="I767" s="130">
        <v>-5647879.8799999999</v>
      </c>
      <c r="J767" s="130">
        <v>-6447005.1799999997</v>
      </c>
      <c r="K767" s="130">
        <v>-7267676.2000000002</v>
      </c>
      <c r="L767" s="130">
        <v>-8115910.79</v>
      </c>
      <c r="M767" s="130">
        <v>-8900919.4000000004</v>
      </c>
      <c r="N767" s="130">
        <v>-9753759.4299999997</v>
      </c>
      <c r="O767" s="130">
        <v>-10594394.68</v>
      </c>
      <c r="P767" s="130">
        <v>-1511624.1</v>
      </c>
      <c r="Q767" s="127">
        <v>-1511624.1</v>
      </c>
    </row>
    <row r="768" spans="1:17" ht="13.5" thickBot="1" x14ac:dyDescent="0.25">
      <c r="A768" s="33">
        <v>236052</v>
      </c>
      <c r="B768" s="135" t="s">
        <v>298</v>
      </c>
      <c r="C768" s="147" t="s">
        <v>932</v>
      </c>
      <c r="D768" s="134" t="s">
        <v>2078</v>
      </c>
      <c r="E768" s="144">
        <v>22606.57</v>
      </c>
      <c r="F768" s="132">
        <v>22606.57</v>
      </c>
      <c r="G768" s="132">
        <v>22606.57</v>
      </c>
      <c r="H768" s="132">
        <v>478705.09</v>
      </c>
      <c r="I768" s="132">
        <v>478705.09</v>
      </c>
      <c r="J768" s="132">
        <v>478705.09</v>
      </c>
      <c r="K768" s="132">
        <v>647614</v>
      </c>
      <c r="L768" s="132">
        <v>647614</v>
      </c>
      <c r="M768" s="132">
        <v>647614</v>
      </c>
      <c r="N768" s="132">
        <v>695171.08</v>
      </c>
      <c r="O768" s="132">
        <v>695171.08</v>
      </c>
      <c r="P768" s="132">
        <v>0</v>
      </c>
      <c r="Q768" s="127">
        <v>0</v>
      </c>
    </row>
    <row r="769" spans="1:17" ht="13.5" thickBot="1" x14ac:dyDescent="0.25">
      <c r="A769" s="33">
        <v>236053</v>
      </c>
      <c r="B769" s="135" t="s">
        <v>299</v>
      </c>
      <c r="C769" s="147" t="s">
        <v>931</v>
      </c>
      <c r="D769" s="134" t="s">
        <v>2078</v>
      </c>
      <c r="E769" s="143">
        <v>208.75</v>
      </c>
      <c r="F769" s="130">
        <v>208.75</v>
      </c>
      <c r="G769" s="130">
        <v>208.75</v>
      </c>
      <c r="H769" s="130">
        <v>2948.33</v>
      </c>
      <c r="I769" s="130">
        <v>2948.33</v>
      </c>
      <c r="J769" s="130">
        <v>2948.33</v>
      </c>
      <c r="K769" s="130">
        <v>4647.67</v>
      </c>
      <c r="L769" s="130">
        <v>4647.67</v>
      </c>
      <c r="M769" s="130">
        <v>4647.67</v>
      </c>
      <c r="N769" s="130">
        <v>5370.11</v>
      </c>
      <c r="O769" s="130">
        <v>5370.11</v>
      </c>
      <c r="P769" s="130">
        <v>0</v>
      </c>
      <c r="Q769" s="127">
        <v>0</v>
      </c>
    </row>
    <row r="770" spans="1:17" ht="13.5" thickBot="1" x14ac:dyDescent="0.25">
      <c r="A770" s="33">
        <v>236054</v>
      </c>
      <c r="B770" s="135" t="s">
        <v>300</v>
      </c>
      <c r="C770" s="147" t="s">
        <v>930</v>
      </c>
      <c r="D770" s="134" t="s">
        <v>2078</v>
      </c>
      <c r="E770" s="144">
        <v>1113.73</v>
      </c>
      <c r="F770" s="132">
        <v>1113.73</v>
      </c>
      <c r="G770" s="132">
        <v>1113.73</v>
      </c>
      <c r="H770" s="132">
        <v>49742.86</v>
      </c>
      <c r="I770" s="132">
        <v>49742.86</v>
      </c>
      <c r="J770" s="132">
        <v>49742.86</v>
      </c>
      <c r="K770" s="132">
        <v>50912.72</v>
      </c>
      <c r="L770" s="132">
        <v>50912.72</v>
      </c>
      <c r="M770" s="132">
        <v>50912.72</v>
      </c>
      <c r="N770" s="132">
        <v>52619.1</v>
      </c>
      <c r="O770" s="132">
        <v>52619.1</v>
      </c>
      <c r="P770" s="132">
        <v>0</v>
      </c>
      <c r="Q770" s="127">
        <v>0</v>
      </c>
    </row>
    <row r="771" spans="1:17" ht="13.5" thickBot="1" x14ac:dyDescent="0.25">
      <c r="A771" s="33">
        <v>236055</v>
      </c>
      <c r="B771" s="135" t="s">
        <v>301</v>
      </c>
      <c r="C771" s="147" t="s">
        <v>929</v>
      </c>
      <c r="D771" s="134" t="s">
        <v>2078</v>
      </c>
      <c r="E771" s="143">
        <v>27.39</v>
      </c>
      <c r="F771" s="130">
        <v>27.39</v>
      </c>
      <c r="G771" s="130">
        <v>27.39</v>
      </c>
      <c r="H771" s="130">
        <v>1223.19</v>
      </c>
      <c r="I771" s="130">
        <v>1223.19</v>
      </c>
      <c r="J771" s="130">
        <v>1223.19</v>
      </c>
      <c r="K771" s="130">
        <v>1251.96</v>
      </c>
      <c r="L771" s="130">
        <v>1251.96</v>
      </c>
      <c r="M771" s="130">
        <v>1251.96</v>
      </c>
      <c r="N771" s="130">
        <v>1293.92</v>
      </c>
      <c r="O771" s="130">
        <v>1293.92</v>
      </c>
      <c r="P771" s="130">
        <v>0</v>
      </c>
      <c r="Q771" s="127">
        <v>0</v>
      </c>
    </row>
    <row r="772" spans="1:17" ht="13.5" thickBot="1" x14ac:dyDescent="0.25">
      <c r="A772" s="33">
        <v>236056</v>
      </c>
      <c r="B772" s="135" t="s">
        <v>302</v>
      </c>
      <c r="C772" s="147" t="s">
        <v>928</v>
      </c>
      <c r="D772" s="134" t="s">
        <v>2078</v>
      </c>
      <c r="E772" s="144">
        <v>496402.84</v>
      </c>
      <c r="F772" s="132">
        <v>1001105.3</v>
      </c>
      <c r="G772" s="132">
        <v>2030121.71</v>
      </c>
      <c r="H772" s="132">
        <v>2625152.89</v>
      </c>
      <c r="I772" s="132">
        <v>3102081.82</v>
      </c>
      <c r="J772" s="132">
        <v>3580667.78</v>
      </c>
      <c r="K772" s="132">
        <v>4052629.04</v>
      </c>
      <c r="L772" s="132">
        <v>4516291.3899999997</v>
      </c>
      <c r="M772" s="132">
        <v>4985728.18</v>
      </c>
      <c r="N772" s="132">
        <v>5566134.8600000003</v>
      </c>
      <c r="O772" s="132">
        <v>6006226.8499999996</v>
      </c>
      <c r="P772" s="132">
        <v>0</v>
      </c>
      <c r="Q772" s="127">
        <v>0</v>
      </c>
    </row>
    <row r="773" spans="1:17" ht="13.5" thickBot="1" x14ac:dyDescent="0.25">
      <c r="A773" s="33">
        <v>236057</v>
      </c>
      <c r="B773" s="135" t="s">
        <v>303</v>
      </c>
      <c r="C773" s="147" t="s">
        <v>927</v>
      </c>
      <c r="D773" s="134" t="s">
        <v>2078</v>
      </c>
      <c r="E773" s="143">
        <v>141330.1</v>
      </c>
      <c r="F773" s="130">
        <v>141330.1</v>
      </c>
      <c r="G773" s="130">
        <v>141330.1</v>
      </c>
      <c r="H773" s="130">
        <v>398447.4</v>
      </c>
      <c r="I773" s="130">
        <v>398447.4</v>
      </c>
      <c r="J773" s="130">
        <v>398447.4</v>
      </c>
      <c r="K773" s="130">
        <v>545337.16</v>
      </c>
      <c r="L773" s="130">
        <v>545337.16</v>
      </c>
      <c r="M773" s="130">
        <v>545337.16</v>
      </c>
      <c r="N773" s="130">
        <v>705424.59</v>
      </c>
      <c r="O773" s="130">
        <v>705424.59</v>
      </c>
      <c r="P773" s="130">
        <v>0</v>
      </c>
      <c r="Q773" s="127">
        <v>0</v>
      </c>
    </row>
    <row r="774" spans="1:17" ht="13.5" thickBot="1" x14ac:dyDescent="0.25">
      <c r="A774" s="33">
        <v>236058</v>
      </c>
      <c r="B774" s="135" t="s">
        <v>304</v>
      </c>
      <c r="C774" s="147" t="s">
        <v>926</v>
      </c>
      <c r="D774" s="134" t="s">
        <v>2078</v>
      </c>
      <c r="E774" s="144">
        <v>4242.3</v>
      </c>
      <c r="F774" s="132">
        <v>4242.3</v>
      </c>
      <c r="G774" s="132">
        <v>4242.3</v>
      </c>
      <c r="H774" s="132">
        <v>10158.81</v>
      </c>
      <c r="I774" s="132">
        <v>10158.81</v>
      </c>
      <c r="J774" s="132">
        <v>10158.81</v>
      </c>
      <c r="K774" s="132">
        <v>14914.01</v>
      </c>
      <c r="L774" s="132">
        <v>14914.01</v>
      </c>
      <c r="M774" s="132">
        <v>14914.01</v>
      </c>
      <c r="N774" s="132">
        <v>20125.18</v>
      </c>
      <c r="O774" s="132">
        <v>20125.18</v>
      </c>
      <c r="P774" s="132">
        <v>0</v>
      </c>
      <c r="Q774" s="127">
        <v>0</v>
      </c>
    </row>
    <row r="775" spans="1:17" ht="13.5" thickBot="1" x14ac:dyDescent="0.25">
      <c r="A775" s="33">
        <v>236059</v>
      </c>
      <c r="B775" s="135" t="s">
        <v>305</v>
      </c>
      <c r="C775" s="147" t="s">
        <v>925</v>
      </c>
      <c r="D775" s="134" t="s">
        <v>2078</v>
      </c>
      <c r="E775" s="143">
        <v>117640.53</v>
      </c>
      <c r="F775" s="130">
        <v>243194.51</v>
      </c>
      <c r="G775" s="130">
        <v>521558.6</v>
      </c>
      <c r="H775" s="130">
        <v>677525.79</v>
      </c>
      <c r="I775" s="130">
        <v>794825.03</v>
      </c>
      <c r="J775" s="130">
        <v>913860.13</v>
      </c>
      <c r="K775" s="130">
        <v>1031501.35</v>
      </c>
      <c r="L775" s="130">
        <v>1153427.26</v>
      </c>
      <c r="M775" s="130">
        <v>1273996.29</v>
      </c>
      <c r="N775" s="130">
        <v>1427316.13</v>
      </c>
      <c r="O775" s="130">
        <v>1547929.6000000001</v>
      </c>
      <c r="P775" s="130">
        <v>0</v>
      </c>
      <c r="Q775" s="127">
        <v>0</v>
      </c>
    </row>
    <row r="776" spans="1:17" ht="13.5" thickBot="1" x14ac:dyDescent="0.25">
      <c r="A776" s="33">
        <v>236061</v>
      </c>
      <c r="B776" s="135" t="s">
        <v>2189</v>
      </c>
      <c r="C776" s="147" t="s">
        <v>2190</v>
      </c>
      <c r="D776" s="134" t="s">
        <v>2078</v>
      </c>
      <c r="E776" s="144">
        <v>0</v>
      </c>
      <c r="F776" s="132">
        <v>0</v>
      </c>
      <c r="G776" s="132">
        <v>0</v>
      </c>
      <c r="H776" s="132">
        <v>0</v>
      </c>
      <c r="I776" s="132">
        <v>0</v>
      </c>
      <c r="J776" s="132">
        <v>0</v>
      </c>
      <c r="K776" s="132">
        <v>0</v>
      </c>
      <c r="L776" s="132">
        <v>0</v>
      </c>
      <c r="M776" s="132">
        <v>0</v>
      </c>
      <c r="N776" s="132">
        <v>0</v>
      </c>
      <c r="O776" s="132">
        <v>0</v>
      </c>
      <c r="P776" s="132">
        <v>0</v>
      </c>
      <c r="Q776" s="127">
        <v>0</v>
      </c>
    </row>
    <row r="777" spans="1:17" ht="13.5" thickBot="1" x14ac:dyDescent="0.25">
      <c r="A777" s="33">
        <v>236062</v>
      </c>
      <c r="B777" s="135" t="s">
        <v>306</v>
      </c>
      <c r="C777" s="147" t="s">
        <v>924</v>
      </c>
      <c r="D777" s="134" t="s">
        <v>2078</v>
      </c>
      <c r="E777" s="143">
        <v>0</v>
      </c>
      <c r="F777" s="130">
        <v>0</v>
      </c>
      <c r="G777" s="130">
        <v>0</v>
      </c>
      <c r="H777" s="130">
        <v>0</v>
      </c>
      <c r="I777" s="130">
        <v>0</v>
      </c>
      <c r="J777" s="130">
        <v>0</v>
      </c>
      <c r="K777" s="130">
        <v>0</v>
      </c>
      <c r="L777" s="130">
        <v>0</v>
      </c>
      <c r="M777" s="130">
        <v>0</v>
      </c>
      <c r="N777" s="130">
        <v>0</v>
      </c>
      <c r="O777" s="130">
        <v>0</v>
      </c>
      <c r="P777" s="130">
        <v>0</v>
      </c>
      <c r="Q777" s="127">
        <v>0</v>
      </c>
    </row>
    <row r="778" spans="1:17" ht="13.5" thickBot="1" x14ac:dyDescent="0.25">
      <c r="A778" s="33">
        <v>236064</v>
      </c>
      <c r="B778" s="135" t="s">
        <v>307</v>
      </c>
      <c r="C778" s="147" t="s">
        <v>923</v>
      </c>
      <c r="D778" s="134" t="s">
        <v>2078</v>
      </c>
      <c r="E778" s="144">
        <v>0</v>
      </c>
      <c r="F778" s="132">
        <v>0</v>
      </c>
      <c r="G778" s="132">
        <v>0</v>
      </c>
      <c r="H778" s="132">
        <v>0</v>
      </c>
      <c r="I778" s="132">
        <v>0</v>
      </c>
      <c r="J778" s="132">
        <v>0</v>
      </c>
      <c r="K778" s="132">
        <v>0</v>
      </c>
      <c r="L778" s="132">
        <v>0</v>
      </c>
      <c r="M778" s="132">
        <v>0</v>
      </c>
      <c r="N778" s="132">
        <v>0</v>
      </c>
      <c r="O778" s="132">
        <v>0</v>
      </c>
      <c r="P778" s="132">
        <v>0</v>
      </c>
      <c r="Q778" s="127">
        <v>0</v>
      </c>
    </row>
    <row r="779" spans="1:17" ht="13.5" thickBot="1" x14ac:dyDescent="0.25">
      <c r="A779" s="33">
        <v>236066</v>
      </c>
      <c r="B779" s="135" t="s">
        <v>302</v>
      </c>
      <c r="C779" s="147" t="s">
        <v>922</v>
      </c>
      <c r="D779" s="134" t="s">
        <v>2078</v>
      </c>
      <c r="E779" s="143">
        <v>0</v>
      </c>
      <c r="F779" s="130">
        <v>0</v>
      </c>
      <c r="G779" s="130">
        <v>0</v>
      </c>
      <c r="H779" s="130">
        <v>0</v>
      </c>
      <c r="I779" s="130">
        <v>0</v>
      </c>
      <c r="J779" s="130">
        <v>0</v>
      </c>
      <c r="K779" s="130">
        <v>0</v>
      </c>
      <c r="L779" s="130">
        <v>0</v>
      </c>
      <c r="M779" s="130">
        <v>0</v>
      </c>
      <c r="N779" s="130">
        <v>0</v>
      </c>
      <c r="O779" s="130">
        <v>0</v>
      </c>
      <c r="P779" s="130">
        <v>0</v>
      </c>
      <c r="Q779" s="127">
        <v>0</v>
      </c>
    </row>
    <row r="780" spans="1:17" ht="13.5" thickBot="1" x14ac:dyDescent="0.25">
      <c r="A780" s="33">
        <v>236067</v>
      </c>
      <c r="B780" s="135" t="s">
        <v>303</v>
      </c>
      <c r="C780" s="147" t="s">
        <v>921</v>
      </c>
      <c r="D780" s="134" t="s">
        <v>2078</v>
      </c>
      <c r="E780" s="144">
        <v>0</v>
      </c>
      <c r="F780" s="132">
        <v>0</v>
      </c>
      <c r="G780" s="132">
        <v>0</v>
      </c>
      <c r="H780" s="132">
        <v>0</v>
      </c>
      <c r="I780" s="132">
        <v>0</v>
      </c>
      <c r="J780" s="132">
        <v>0</v>
      </c>
      <c r="K780" s="132">
        <v>0</v>
      </c>
      <c r="L780" s="132">
        <v>0</v>
      </c>
      <c r="M780" s="132">
        <v>0</v>
      </c>
      <c r="N780" s="132">
        <v>0</v>
      </c>
      <c r="O780" s="132">
        <v>0</v>
      </c>
      <c r="P780" s="132">
        <v>0</v>
      </c>
      <c r="Q780" s="127">
        <v>0</v>
      </c>
    </row>
    <row r="781" spans="1:17" ht="13.5" thickBot="1" x14ac:dyDescent="0.25">
      <c r="A781" s="33">
        <v>236069</v>
      </c>
      <c r="B781" s="135" t="s">
        <v>305</v>
      </c>
      <c r="C781" s="147" t="s">
        <v>920</v>
      </c>
      <c r="D781" s="134" t="s">
        <v>2078</v>
      </c>
      <c r="E781" s="143">
        <v>0</v>
      </c>
      <c r="F781" s="130">
        <v>0</v>
      </c>
      <c r="G781" s="130">
        <v>0</v>
      </c>
      <c r="H781" s="130">
        <v>0</v>
      </c>
      <c r="I781" s="130">
        <v>0</v>
      </c>
      <c r="J781" s="130">
        <v>0</v>
      </c>
      <c r="K781" s="130">
        <v>0</v>
      </c>
      <c r="L781" s="130">
        <v>0</v>
      </c>
      <c r="M781" s="130">
        <v>0</v>
      </c>
      <c r="N781" s="130">
        <v>0</v>
      </c>
      <c r="O781" s="130">
        <v>0</v>
      </c>
      <c r="P781" s="130">
        <v>0</v>
      </c>
      <c r="Q781" s="127">
        <v>0</v>
      </c>
    </row>
    <row r="782" spans="1:17" ht="13.5" thickBot="1" x14ac:dyDescent="0.25">
      <c r="A782" s="33">
        <v>236076</v>
      </c>
      <c r="B782" s="135" t="s">
        <v>308</v>
      </c>
      <c r="C782" s="147" t="s">
        <v>919</v>
      </c>
      <c r="D782" s="134" t="s">
        <v>2078</v>
      </c>
      <c r="E782" s="144">
        <v>0</v>
      </c>
      <c r="F782" s="132">
        <v>0</v>
      </c>
      <c r="G782" s="132">
        <v>0</v>
      </c>
      <c r="H782" s="132">
        <v>0</v>
      </c>
      <c r="I782" s="132">
        <v>0</v>
      </c>
      <c r="J782" s="132">
        <v>0</v>
      </c>
      <c r="K782" s="132">
        <v>0</v>
      </c>
      <c r="L782" s="132">
        <v>0</v>
      </c>
      <c r="M782" s="132">
        <v>0</v>
      </c>
      <c r="N782" s="132">
        <v>-200</v>
      </c>
      <c r="O782" s="132">
        <v>-758.33</v>
      </c>
      <c r="P782" s="132">
        <v>0</v>
      </c>
      <c r="Q782" s="127">
        <v>0</v>
      </c>
    </row>
    <row r="783" spans="1:17" ht="13.5" thickBot="1" x14ac:dyDescent="0.25">
      <c r="A783" s="33">
        <v>236078</v>
      </c>
      <c r="B783" s="135" t="s">
        <v>309</v>
      </c>
      <c r="C783" s="147" t="s">
        <v>918</v>
      </c>
      <c r="D783" s="134" t="s">
        <v>2078</v>
      </c>
      <c r="E783" s="143">
        <v>-46367.89</v>
      </c>
      <c r="F783" s="130">
        <v>-39241.839999999997</v>
      </c>
      <c r="G783" s="130">
        <v>-10863.23</v>
      </c>
      <c r="H783" s="130">
        <v>-10735.05</v>
      </c>
      <c r="I783" s="130">
        <v>-8464.83</v>
      </c>
      <c r="J783" s="130">
        <v>-11194.61</v>
      </c>
      <c r="K783" s="130">
        <v>-13924.39</v>
      </c>
      <c r="L783" s="130">
        <v>-16670.84</v>
      </c>
      <c r="M783" s="130">
        <v>-19314.91</v>
      </c>
      <c r="N783" s="130">
        <v>-22333.98</v>
      </c>
      <c r="O783" s="130">
        <v>-21256.49</v>
      </c>
      <c r="P783" s="130">
        <v>-34325.03</v>
      </c>
      <c r="Q783" s="127">
        <v>-34325.03</v>
      </c>
    </row>
    <row r="784" spans="1:17" ht="13.5" thickBot="1" x14ac:dyDescent="0.25">
      <c r="A784" s="33">
        <v>236087</v>
      </c>
      <c r="B784" s="135" t="s">
        <v>2047</v>
      </c>
      <c r="C784" s="147" t="s">
        <v>2048</v>
      </c>
      <c r="D784" s="134" t="s">
        <v>2078</v>
      </c>
      <c r="E784" s="144">
        <v>71006</v>
      </c>
      <c r="F784" s="132">
        <v>71006</v>
      </c>
      <c r="G784" s="132">
        <v>71006</v>
      </c>
      <c r="H784" s="132">
        <v>71006</v>
      </c>
      <c r="I784" s="132">
        <v>71006</v>
      </c>
      <c r="J784" s="132">
        <v>71006</v>
      </c>
      <c r="K784" s="132">
        <v>71006</v>
      </c>
      <c r="L784" s="132">
        <v>71006</v>
      </c>
      <c r="M784" s="132">
        <v>71006</v>
      </c>
      <c r="N784" s="132">
        <v>71006</v>
      </c>
      <c r="O784" s="132">
        <v>0</v>
      </c>
      <c r="P784" s="132">
        <v>0</v>
      </c>
      <c r="Q784" s="127">
        <v>0</v>
      </c>
    </row>
    <row r="785" spans="1:17" ht="13.5" thickBot="1" x14ac:dyDescent="0.25">
      <c r="A785" s="33">
        <v>236088</v>
      </c>
      <c r="B785" s="135" t="s">
        <v>2191</v>
      </c>
      <c r="C785" s="147" t="s">
        <v>2192</v>
      </c>
      <c r="D785" s="134" t="s">
        <v>2078</v>
      </c>
      <c r="E785" s="143">
        <v>0</v>
      </c>
      <c r="F785" s="130">
        <v>0</v>
      </c>
      <c r="G785" s="130">
        <v>0</v>
      </c>
      <c r="H785" s="130">
        <v>0</v>
      </c>
      <c r="I785" s="130">
        <v>0</v>
      </c>
      <c r="J785" s="130">
        <v>0</v>
      </c>
      <c r="K785" s="130">
        <v>0</v>
      </c>
      <c r="L785" s="130">
        <v>0</v>
      </c>
      <c r="M785" s="130">
        <v>0</v>
      </c>
      <c r="N785" s="130">
        <v>0</v>
      </c>
      <c r="O785" s="130">
        <v>0</v>
      </c>
      <c r="P785" s="130">
        <v>0</v>
      </c>
      <c r="Q785" s="127">
        <v>0</v>
      </c>
    </row>
    <row r="786" spans="1:17" ht="13.5" thickBot="1" x14ac:dyDescent="0.25">
      <c r="A786" s="33">
        <v>236100</v>
      </c>
      <c r="B786" s="135" t="s">
        <v>2193</v>
      </c>
      <c r="C786" s="147" t="s">
        <v>917</v>
      </c>
      <c r="D786" s="134" t="s">
        <v>2078</v>
      </c>
      <c r="E786" s="144">
        <v>174778</v>
      </c>
      <c r="F786" s="132">
        <v>174778</v>
      </c>
      <c r="G786" s="132">
        <v>174778</v>
      </c>
      <c r="H786" s="132">
        <v>185778</v>
      </c>
      <c r="I786" s="132">
        <v>185778</v>
      </c>
      <c r="J786" s="132">
        <v>208778</v>
      </c>
      <c r="K786" s="132">
        <v>208778</v>
      </c>
      <c r="L786" s="132">
        <v>209092</v>
      </c>
      <c r="M786" s="132">
        <v>399092</v>
      </c>
      <c r="N786" s="132">
        <v>399092</v>
      </c>
      <c r="O786" s="132">
        <v>399092</v>
      </c>
      <c r="P786" s="132">
        <v>41069</v>
      </c>
      <c r="Q786" s="127">
        <v>41069</v>
      </c>
    </row>
    <row r="787" spans="1:17" ht="13.5" thickBot="1" x14ac:dyDescent="0.25">
      <c r="A787" s="33">
        <v>236101</v>
      </c>
      <c r="B787" s="135" t="s">
        <v>310</v>
      </c>
      <c r="C787" s="147" t="s">
        <v>916</v>
      </c>
      <c r="D787" s="134" t="s">
        <v>2078</v>
      </c>
      <c r="E787" s="143">
        <v>-2146906.52</v>
      </c>
      <c r="F787" s="130">
        <v>-1433671.37</v>
      </c>
      <c r="G787" s="130">
        <v>-2047476.42</v>
      </c>
      <c r="H787" s="130">
        <v>-2528941.1800000002</v>
      </c>
      <c r="I787" s="130">
        <v>-766064.91</v>
      </c>
      <c r="J787" s="130">
        <v>-888570.83</v>
      </c>
      <c r="K787" s="130">
        <v>-1062320.25</v>
      </c>
      <c r="L787" s="130">
        <v>-333270.15999999997</v>
      </c>
      <c r="M787" s="130">
        <v>-537385.73</v>
      </c>
      <c r="N787" s="130">
        <v>-772789.2</v>
      </c>
      <c r="O787" s="130">
        <v>-597753.59999999998</v>
      </c>
      <c r="P787" s="130">
        <v>-1229173.78</v>
      </c>
      <c r="Q787" s="127">
        <v>-1229173.78</v>
      </c>
    </row>
    <row r="788" spans="1:17" ht="13.5" thickBot="1" x14ac:dyDescent="0.25">
      <c r="A788" s="33">
        <v>236102</v>
      </c>
      <c r="B788" s="135" t="s">
        <v>311</v>
      </c>
      <c r="C788" s="147" t="s">
        <v>915</v>
      </c>
      <c r="D788" s="134" t="s">
        <v>2078</v>
      </c>
      <c r="E788" s="144">
        <v>-58083.77</v>
      </c>
      <c r="F788" s="132">
        <v>-45109.47</v>
      </c>
      <c r="G788" s="132">
        <v>-43513.22</v>
      </c>
      <c r="H788" s="132">
        <v>-35178.39</v>
      </c>
      <c r="I788" s="132">
        <v>-22377.279999999999</v>
      </c>
      <c r="J788" s="132">
        <v>-9290.52</v>
      </c>
      <c r="K788" s="132">
        <v>-12949.1</v>
      </c>
      <c r="L788" s="132">
        <v>-11959.8</v>
      </c>
      <c r="M788" s="132">
        <v>-13930.19</v>
      </c>
      <c r="N788" s="132">
        <v>-17228.52</v>
      </c>
      <c r="O788" s="132">
        <v>-26285.16</v>
      </c>
      <c r="P788" s="132">
        <v>-50093.919999999998</v>
      </c>
      <c r="Q788" s="127">
        <v>-50093.919999999998</v>
      </c>
    </row>
    <row r="789" spans="1:17" ht="13.5" thickBot="1" x14ac:dyDescent="0.25">
      <c r="A789" s="33">
        <v>236103</v>
      </c>
      <c r="B789" s="135" t="s">
        <v>312</v>
      </c>
      <c r="C789" s="147" t="s">
        <v>914</v>
      </c>
      <c r="D789" s="134" t="s">
        <v>2078</v>
      </c>
      <c r="E789" s="143">
        <v>-12683.76</v>
      </c>
      <c r="F789" s="130">
        <v>-3131.21</v>
      </c>
      <c r="G789" s="130">
        <v>-4518.96</v>
      </c>
      <c r="H789" s="130">
        <v>-5534.24</v>
      </c>
      <c r="I789" s="130">
        <v>-6312.08</v>
      </c>
      <c r="J789" s="130">
        <v>-6530.29</v>
      </c>
      <c r="K789" s="130">
        <v>-6851.42</v>
      </c>
      <c r="L789" s="130">
        <v>-7163.82</v>
      </c>
      <c r="M789" s="130">
        <v>-7487.85</v>
      </c>
      <c r="N789" s="130">
        <v>-7890.65</v>
      </c>
      <c r="O789" s="130">
        <v>-8527.89</v>
      </c>
      <c r="P789" s="130">
        <v>-9771.25</v>
      </c>
      <c r="Q789" s="127">
        <v>-9771.25</v>
      </c>
    </row>
    <row r="790" spans="1:17" ht="13.5" thickBot="1" x14ac:dyDescent="0.25">
      <c r="A790" s="33">
        <v>236104</v>
      </c>
      <c r="B790" s="135" t="s">
        <v>313</v>
      </c>
      <c r="C790" s="147" t="s">
        <v>913</v>
      </c>
      <c r="D790" s="134" t="s">
        <v>2078</v>
      </c>
      <c r="E790" s="144">
        <v>-53481.42</v>
      </c>
      <c r="F790" s="132">
        <v>-44149.56</v>
      </c>
      <c r="G790" s="132">
        <v>-41255.03</v>
      </c>
      <c r="H790" s="132">
        <v>-33886.26</v>
      </c>
      <c r="I790" s="132">
        <v>-24693.49</v>
      </c>
      <c r="J790" s="132">
        <v>-10002.370000000001</v>
      </c>
      <c r="K790" s="132">
        <v>-13798.4</v>
      </c>
      <c r="L790" s="132">
        <v>-12072.57</v>
      </c>
      <c r="M790" s="132">
        <v>-12984.56</v>
      </c>
      <c r="N790" s="132">
        <v>-18671.05</v>
      </c>
      <c r="O790" s="132">
        <v>-28350.080000000002</v>
      </c>
      <c r="P790" s="132">
        <v>-46410.94</v>
      </c>
      <c r="Q790" s="127">
        <v>-46410.94</v>
      </c>
    </row>
    <row r="791" spans="1:17" ht="13.5" thickBot="1" x14ac:dyDescent="0.25">
      <c r="A791" s="33">
        <v>236105</v>
      </c>
      <c r="B791" s="135" t="s">
        <v>314</v>
      </c>
      <c r="C791" s="147" t="s">
        <v>912</v>
      </c>
      <c r="D791" s="134" t="s">
        <v>2078</v>
      </c>
      <c r="E791" s="143">
        <v>-58853.02</v>
      </c>
      <c r="F791" s="130">
        <v>-14209.8</v>
      </c>
      <c r="G791" s="130">
        <v>-19707.990000000002</v>
      </c>
      <c r="H791" s="130">
        <v>-23995.05</v>
      </c>
      <c r="I791" s="130">
        <v>-26065.69</v>
      </c>
      <c r="J791" s="130">
        <v>-27034.89</v>
      </c>
      <c r="K791" s="130">
        <v>-28595.68</v>
      </c>
      <c r="L791" s="130">
        <v>-29934.720000000001</v>
      </c>
      <c r="M791" s="130">
        <v>-31481.74</v>
      </c>
      <c r="N791" s="130">
        <v>-33477.4</v>
      </c>
      <c r="O791" s="130">
        <v>-36980.94</v>
      </c>
      <c r="P791" s="130">
        <v>-43553.07</v>
      </c>
      <c r="Q791" s="127">
        <v>-43553.07</v>
      </c>
    </row>
    <row r="792" spans="1:17" ht="13.5" thickBot="1" x14ac:dyDescent="0.25">
      <c r="A792" s="33">
        <v>236106</v>
      </c>
      <c r="B792" s="135" t="s">
        <v>315</v>
      </c>
      <c r="C792" s="147" t="s">
        <v>911</v>
      </c>
      <c r="D792" s="134" t="s">
        <v>2078</v>
      </c>
      <c r="E792" s="144">
        <v>-8611.24</v>
      </c>
      <c r="F792" s="132">
        <v>-1919.59</v>
      </c>
      <c r="G792" s="132">
        <v>-2836.64</v>
      </c>
      <c r="H792" s="132">
        <v>-3484.29</v>
      </c>
      <c r="I792" s="132">
        <v>-4005.8</v>
      </c>
      <c r="J792" s="132">
        <v>-4117.8599999999997</v>
      </c>
      <c r="K792" s="132">
        <v>-4345.51</v>
      </c>
      <c r="L792" s="132">
        <v>-4544.59</v>
      </c>
      <c r="M792" s="132">
        <v>-4718.59</v>
      </c>
      <c r="N792" s="132">
        <v>-4934.72</v>
      </c>
      <c r="O792" s="132">
        <v>-5283.5</v>
      </c>
      <c r="P792" s="132">
        <v>-5983.91</v>
      </c>
      <c r="Q792" s="127">
        <v>-5983.91</v>
      </c>
    </row>
    <row r="793" spans="1:17" ht="13.5" thickBot="1" x14ac:dyDescent="0.25">
      <c r="A793" s="33">
        <v>236107</v>
      </c>
      <c r="B793" s="135" t="s">
        <v>316</v>
      </c>
      <c r="C793" s="147" t="s">
        <v>910</v>
      </c>
      <c r="D793" s="134" t="s">
        <v>2078</v>
      </c>
      <c r="E793" s="143">
        <v>-6331.47</v>
      </c>
      <c r="F793" s="130">
        <v>-4706.12</v>
      </c>
      <c r="G793" s="130">
        <v>-6780.04</v>
      </c>
      <c r="H793" s="130">
        <v>-8339.19</v>
      </c>
      <c r="I793" s="130">
        <v>-2769.7</v>
      </c>
      <c r="J793" s="130">
        <v>-3162.42</v>
      </c>
      <c r="K793" s="130">
        <v>-3724.83</v>
      </c>
      <c r="L793" s="130">
        <v>-1073.8900000000001</v>
      </c>
      <c r="M793" s="130">
        <v>-1603.09</v>
      </c>
      <c r="N793" s="130">
        <v>-2211.64</v>
      </c>
      <c r="O793" s="130">
        <v>-1537.33</v>
      </c>
      <c r="P793" s="130">
        <v>-3395.88</v>
      </c>
      <c r="Q793" s="127">
        <v>-3395.88</v>
      </c>
    </row>
    <row r="794" spans="1:17" ht="13.5" thickBot="1" x14ac:dyDescent="0.25">
      <c r="A794" s="33">
        <v>236108</v>
      </c>
      <c r="B794" s="135" t="s">
        <v>317</v>
      </c>
      <c r="C794" s="147" t="s">
        <v>909</v>
      </c>
      <c r="D794" s="134" t="s">
        <v>2078</v>
      </c>
      <c r="E794" s="144">
        <v>-16446.490000000002</v>
      </c>
      <c r="F794" s="132">
        <v>-12279.04</v>
      </c>
      <c r="G794" s="132">
        <v>-12066.05</v>
      </c>
      <c r="H794" s="132">
        <v>-10042.459999999999</v>
      </c>
      <c r="I794" s="132">
        <v>-5225.1400000000003</v>
      </c>
      <c r="J794" s="132">
        <v>-2584.4499999999998</v>
      </c>
      <c r="K794" s="132">
        <v>-3771.09</v>
      </c>
      <c r="L794" s="132">
        <v>-3461.98</v>
      </c>
      <c r="M794" s="132">
        <v>-3987.93</v>
      </c>
      <c r="N794" s="132">
        <v>-5984.9</v>
      </c>
      <c r="O794" s="132">
        <v>-9677.51</v>
      </c>
      <c r="P794" s="132">
        <v>-14504.62</v>
      </c>
      <c r="Q794" s="127">
        <v>-14504.62</v>
      </c>
    </row>
    <row r="795" spans="1:17" ht="13.5" thickBot="1" x14ac:dyDescent="0.25">
      <c r="A795" s="33">
        <v>236109</v>
      </c>
      <c r="B795" s="135" t="s">
        <v>318</v>
      </c>
      <c r="C795" s="147" t="s">
        <v>908</v>
      </c>
      <c r="D795" s="134" t="s">
        <v>2078</v>
      </c>
      <c r="E795" s="143">
        <v>-86514.84</v>
      </c>
      <c r="F795" s="130">
        <v>-41111.29</v>
      </c>
      <c r="G795" s="130">
        <v>-58768.36</v>
      </c>
      <c r="H795" s="130">
        <v>-72059.34</v>
      </c>
      <c r="I795" s="130">
        <v>-78388.649999999994</v>
      </c>
      <c r="J795" s="130">
        <v>-81332.47</v>
      </c>
      <c r="K795" s="130">
        <v>-86049.55</v>
      </c>
      <c r="L795" s="130">
        <v>-9100.3700000000008</v>
      </c>
      <c r="M795" s="130">
        <v>-14243.64</v>
      </c>
      <c r="N795" s="130">
        <v>-22144.28</v>
      </c>
      <c r="O795" s="130">
        <v>-35269.03</v>
      </c>
      <c r="P795" s="130">
        <v>-57857.31</v>
      </c>
      <c r="Q795" s="127">
        <v>-57857.31</v>
      </c>
    </row>
    <row r="796" spans="1:17" ht="13.5" thickBot="1" x14ac:dyDescent="0.25">
      <c r="A796" s="33">
        <v>236110</v>
      </c>
      <c r="B796" s="135" t="s">
        <v>319</v>
      </c>
      <c r="C796" s="147" t="s">
        <v>907</v>
      </c>
      <c r="D796" s="134" t="s">
        <v>2078</v>
      </c>
      <c r="E796" s="144">
        <v>-8850.8799999999992</v>
      </c>
      <c r="F796" s="132">
        <v>-6222.47</v>
      </c>
      <c r="G796" s="132">
        <v>-9008.2099999999991</v>
      </c>
      <c r="H796" s="132">
        <v>-11164.38</v>
      </c>
      <c r="I796" s="132">
        <v>-3824.3</v>
      </c>
      <c r="J796" s="132">
        <v>-4386.4799999999996</v>
      </c>
      <c r="K796" s="132">
        <v>-5252.85</v>
      </c>
      <c r="L796" s="132">
        <v>-1620</v>
      </c>
      <c r="M796" s="132">
        <v>-2355.9</v>
      </c>
      <c r="N796" s="132">
        <v>-3229.16</v>
      </c>
      <c r="O796" s="132">
        <v>-2171.16</v>
      </c>
      <c r="P796" s="132">
        <v>-4786.95</v>
      </c>
      <c r="Q796" s="127">
        <v>-4786.95</v>
      </c>
    </row>
    <row r="797" spans="1:17" ht="13.5" thickBot="1" x14ac:dyDescent="0.25">
      <c r="A797" s="33">
        <v>236111</v>
      </c>
      <c r="B797" s="135" t="s">
        <v>320</v>
      </c>
      <c r="C797" s="147" t="s">
        <v>906</v>
      </c>
      <c r="D797" s="134" t="s">
        <v>2078</v>
      </c>
      <c r="E797" s="143">
        <v>-89108.479999999996</v>
      </c>
      <c r="F797" s="130">
        <v>0</v>
      </c>
      <c r="G797" s="130">
        <v>0</v>
      </c>
      <c r="H797" s="130">
        <v>0</v>
      </c>
      <c r="I797" s="130">
        <v>0</v>
      </c>
      <c r="J797" s="130">
        <v>-61732.92</v>
      </c>
      <c r="K797" s="130">
        <v>0</v>
      </c>
      <c r="L797" s="130">
        <v>0</v>
      </c>
      <c r="M797" s="130">
        <v>0</v>
      </c>
      <c r="N797" s="130">
        <v>0</v>
      </c>
      <c r="O797" s="130">
        <v>185.67</v>
      </c>
      <c r="P797" s="130">
        <v>185.67</v>
      </c>
      <c r="Q797" s="127">
        <v>185.67</v>
      </c>
    </row>
    <row r="798" spans="1:17" ht="13.5" thickBot="1" x14ac:dyDescent="0.25">
      <c r="A798" s="33">
        <v>236112</v>
      </c>
      <c r="B798" s="135" t="s">
        <v>321</v>
      </c>
      <c r="C798" s="147" t="s">
        <v>905</v>
      </c>
      <c r="D798" s="134" t="s">
        <v>2078</v>
      </c>
      <c r="E798" s="144">
        <v>-12697.28</v>
      </c>
      <c r="F798" s="132">
        <v>-21684.18</v>
      </c>
      <c r="G798" s="132">
        <v>-31188.9</v>
      </c>
      <c r="H798" s="132">
        <v>-7480.51</v>
      </c>
      <c r="I798" s="132">
        <v>-13289.95</v>
      </c>
      <c r="J798" s="132">
        <v>-15390.8</v>
      </c>
      <c r="K798" s="132">
        <v>-3042.19</v>
      </c>
      <c r="L798" s="132">
        <v>-5974.87</v>
      </c>
      <c r="M798" s="132">
        <v>-8856.4599999999991</v>
      </c>
      <c r="N798" s="132">
        <v>-4632.8599999999997</v>
      </c>
      <c r="O798" s="132">
        <v>-9679.9500000000007</v>
      </c>
      <c r="P798" s="132">
        <v>-18856.98</v>
      </c>
      <c r="Q798" s="127">
        <v>-18856.98</v>
      </c>
    </row>
    <row r="799" spans="1:17" ht="13.5" thickBot="1" x14ac:dyDescent="0.25">
      <c r="A799" s="33">
        <v>236113</v>
      </c>
      <c r="B799" s="135" t="s">
        <v>322</v>
      </c>
      <c r="C799" s="147" t="s">
        <v>904</v>
      </c>
      <c r="D799" s="134" t="s">
        <v>2078</v>
      </c>
      <c r="E799" s="143">
        <v>-55929.95</v>
      </c>
      <c r="F799" s="130">
        <v>-37131.279999999999</v>
      </c>
      <c r="G799" s="130">
        <v>-51892.03</v>
      </c>
      <c r="H799" s="130">
        <v>-63244.15</v>
      </c>
      <c r="I799" s="130">
        <v>-17351.32</v>
      </c>
      <c r="J799" s="130">
        <v>-19968.7</v>
      </c>
      <c r="K799" s="130">
        <v>-24577.54</v>
      </c>
      <c r="L799" s="130">
        <v>-8605.27</v>
      </c>
      <c r="M799" s="130">
        <v>-13087.88</v>
      </c>
      <c r="N799" s="130">
        <v>-18673.150000000001</v>
      </c>
      <c r="O799" s="130">
        <v>-14383.89</v>
      </c>
      <c r="P799" s="130">
        <v>-31277.78</v>
      </c>
      <c r="Q799" s="127">
        <v>-31277.78</v>
      </c>
    </row>
    <row r="800" spans="1:17" ht="13.5" thickBot="1" x14ac:dyDescent="0.25">
      <c r="A800" s="33">
        <v>236114</v>
      </c>
      <c r="B800" s="135" t="s">
        <v>323</v>
      </c>
      <c r="C800" s="147" t="s">
        <v>903</v>
      </c>
      <c r="D800" s="134" t="s">
        <v>2078</v>
      </c>
      <c r="E800" s="144">
        <v>-135292.19</v>
      </c>
      <c r="F800" s="132">
        <v>-64946.28</v>
      </c>
      <c r="G800" s="132">
        <v>-90220.68</v>
      </c>
      <c r="H800" s="132">
        <v>-109753.28</v>
      </c>
      <c r="I800" s="132">
        <v>-119545.89</v>
      </c>
      <c r="J800" s="132">
        <v>-124152.22</v>
      </c>
      <c r="K800" s="132">
        <v>-130946.84</v>
      </c>
      <c r="L800" s="132">
        <v>-13162.39</v>
      </c>
      <c r="M800" s="132">
        <v>-21246.22</v>
      </c>
      <c r="N800" s="132">
        <v>-32817.75</v>
      </c>
      <c r="O800" s="132">
        <v>-56695.26</v>
      </c>
      <c r="P800" s="132">
        <v>-89331.78</v>
      </c>
      <c r="Q800" s="127">
        <v>-89331.78</v>
      </c>
    </row>
    <row r="801" spans="1:17" ht="13.5" thickBot="1" x14ac:dyDescent="0.25">
      <c r="A801" s="33">
        <v>236115</v>
      </c>
      <c r="B801" s="135" t="s">
        <v>324</v>
      </c>
      <c r="C801" s="147" t="s">
        <v>902</v>
      </c>
      <c r="D801" s="134" t="s">
        <v>2078</v>
      </c>
      <c r="E801" s="143">
        <v>-22427.41</v>
      </c>
      <c r="F801" s="130">
        <v>-39345.67</v>
      </c>
      <c r="G801" s="130">
        <v>-57639.59</v>
      </c>
      <c r="H801" s="130">
        <v>-13079.42</v>
      </c>
      <c r="I801" s="130">
        <v>-23495.88</v>
      </c>
      <c r="J801" s="130">
        <v>-26942.33</v>
      </c>
      <c r="K801" s="130">
        <v>-5322.79</v>
      </c>
      <c r="L801" s="130">
        <v>-9902.1</v>
      </c>
      <c r="M801" s="130">
        <v>-14485.25</v>
      </c>
      <c r="N801" s="130">
        <v>-6053.77</v>
      </c>
      <c r="O801" s="130">
        <v>-13796.28</v>
      </c>
      <c r="P801" s="130">
        <v>-29195.27</v>
      </c>
      <c r="Q801" s="127">
        <v>-29195.27</v>
      </c>
    </row>
    <row r="802" spans="1:17" ht="13.5" thickBot="1" x14ac:dyDescent="0.25">
      <c r="A802" s="33">
        <v>236117</v>
      </c>
      <c r="B802" s="135" t="s">
        <v>325</v>
      </c>
      <c r="C802" s="147" t="s">
        <v>901</v>
      </c>
      <c r="D802" s="134" t="s">
        <v>2078</v>
      </c>
      <c r="E802" s="144">
        <v>-294549.15000000002</v>
      </c>
      <c r="F802" s="132">
        <v>-196700.31</v>
      </c>
      <c r="G802" s="132">
        <v>-279408.06</v>
      </c>
      <c r="H802" s="132">
        <v>-343639.72</v>
      </c>
      <c r="I802" s="132">
        <v>-99891.32</v>
      </c>
      <c r="J802" s="132">
        <v>-114300.67</v>
      </c>
      <c r="K802" s="132">
        <v>-136600.34</v>
      </c>
      <c r="L802" s="132">
        <v>-41497.449999999997</v>
      </c>
      <c r="M802" s="132">
        <v>-64275.3</v>
      </c>
      <c r="N802" s="132">
        <v>-95418.81</v>
      </c>
      <c r="O802" s="132">
        <v>-80357.649999999994</v>
      </c>
      <c r="P802" s="132">
        <v>-170460.84</v>
      </c>
      <c r="Q802" s="127">
        <v>-170460.84</v>
      </c>
    </row>
    <row r="803" spans="1:17" ht="13.5" thickBot="1" x14ac:dyDescent="0.25">
      <c r="A803" s="33">
        <v>236118</v>
      </c>
      <c r="B803" s="135" t="s">
        <v>326</v>
      </c>
      <c r="C803" s="147" t="s">
        <v>900</v>
      </c>
      <c r="D803" s="134" t="s">
        <v>2078</v>
      </c>
      <c r="E803" s="143">
        <v>-114610.98</v>
      </c>
      <c r="F803" s="130">
        <v>-27647.200000000001</v>
      </c>
      <c r="G803" s="130">
        <v>-40112.480000000003</v>
      </c>
      <c r="H803" s="130">
        <v>-50356.76</v>
      </c>
      <c r="I803" s="130">
        <v>-58289.57</v>
      </c>
      <c r="J803" s="130">
        <v>-62777.8</v>
      </c>
      <c r="K803" s="130">
        <v>-64816.85</v>
      </c>
      <c r="L803" s="130">
        <v>-67884.570000000007</v>
      </c>
      <c r="M803" s="130">
        <v>-70802.960000000006</v>
      </c>
      <c r="N803" s="130">
        <v>-74387.149999999994</v>
      </c>
      <c r="O803" s="130">
        <v>-79530.45</v>
      </c>
      <c r="P803" s="130">
        <v>-89859.19</v>
      </c>
      <c r="Q803" s="127">
        <v>-89859.19</v>
      </c>
    </row>
    <row r="804" spans="1:17" ht="13.5" thickBot="1" x14ac:dyDescent="0.25">
      <c r="A804" s="33">
        <v>236119</v>
      </c>
      <c r="B804" s="135" t="s">
        <v>327</v>
      </c>
      <c r="C804" s="147" t="s">
        <v>899</v>
      </c>
      <c r="D804" s="134" t="s">
        <v>2078</v>
      </c>
      <c r="E804" s="144">
        <v>-5234.8</v>
      </c>
      <c r="F804" s="132">
        <v>-10200.129999999999</v>
      </c>
      <c r="G804" s="132">
        <v>-14566.26</v>
      </c>
      <c r="H804" s="132">
        <v>-3608.31</v>
      </c>
      <c r="I804" s="132">
        <v>-6256.14</v>
      </c>
      <c r="J804" s="132">
        <v>-7311.94</v>
      </c>
      <c r="K804" s="132">
        <v>-1435.56</v>
      </c>
      <c r="L804" s="132">
        <v>-2852.5</v>
      </c>
      <c r="M804" s="132">
        <v>-4386.67</v>
      </c>
      <c r="N804" s="132">
        <v>-1978.48</v>
      </c>
      <c r="O804" s="132">
        <v>-4652.3599999999997</v>
      </c>
      <c r="P804" s="132">
        <v>-9415.98</v>
      </c>
      <c r="Q804" s="127">
        <v>-9415.98</v>
      </c>
    </row>
    <row r="805" spans="1:17" ht="13.5" thickBot="1" x14ac:dyDescent="0.25">
      <c r="A805" s="33">
        <v>236120</v>
      </c>
      <c r="B805" s="135" t="s">
        <v>328</v>
      </c>
      <c r="C805" s="147" t="s">
        <v>898</v>
      </c>
      <c r="D805" s="134" t="s">
        <v>2078</v>
      </c>
      <c r="E805" s="143">
        <v>-47696.6</v>
      </c>
      <c r="F805" s="130">
        <v>-11550.05</v>
      </c>
      <c r="G805" s="130">
        <v>-16272.41</v>
      </c>
      <c r="H805" s="130">
        <v>-20156.47</v>
      </c>
      <c r="I805" s="130">
        <v>-22936.959999999999</v>
      </c>
      <c r="J805" s="130">
        <v>-24015.48</v>
      </c>
      <c r="K805" s="130">
        <v>-25386.13</v>
      </c>
      <c r="L805" s="130">
        <v>-26637.9</v>
      </c>
      <c r="M805" s="130">
        <v>-28005.02</v>
      </c>
      <c r="N805" s="130">
        <v>-29719.7</v>
      </c>
      <c r="O805" s="130">
        <v>-32254.36</v>
      </c>
      <c r="P805" s="130">
        <v>-37583.74</v>
      </c>
      <c r="Q805" s="127">
        <v>-37583.74</v>
      </c>
    </row>
    <row r="806" spans="1:17" ht="13.5" thickBot="1" x14ac:dyDescent="0.25">
      <c r="A806" s="33">
        <v>236121</v>
      </c>
      <c r="B806" s="135" t="s">
        <v>329</v>
      </c>
      <c r="C806" s="147" t="s">
        <v>897</v>
      </c>
      <c r="D806" s="134" t="s">
        <v>2078</v>
      </c>
      <c r="E806" s="144">
        <v>-347811.09</v>
      </c>
      <c r="F806" s="132">
        <v>-81507.69</v>
      </c>
      <c r="G806" s="132">
        <v>-116906.51</v>
      </c>
      <c r="H806" s="132">
        <v>-143919.65</v>
      </c>
      <c r="I806" s="132">
        <v>-162780.66</v>
      </c>
      <c r="J806" s="132">
        <v>-170467.51</v>
      </c>
      <c r="K806" s="132">
        <v>-180362.61</v>
      </c>
      <c r="L806" s="132">
        <v>-189880.92</v>
      </c>
      <c r="M806" s="132">
        <v>-200253.18</v>
      </c>
      <c r="N806" s="132">
        <v>-215679.42</v>
      </c>
      <c r="O806" s="132">
        <v>-234897.33</v>
      </c>
      <c r="P806" s="132">
        <v>-271422.40999999997</v>
      </c>
      <c r="Q806" s="127">
        <v>-271422.40999999997</v>
      </c>
    </row>
    <row r="807" spans="1:17" ht="13.5" thickBot="1" x14ac:dyDescent="0.25">
      <c r="A807" s="33">
        <v>236122</v>
      </c>
      <c r="B807" s="135" t="s">
        <v>330</v>
      </c>
      <c r="C807" s="147" t="s">
        <v>896</v>
      </c>
      <c r="D807" s="134" t="s">
        <v>2078</v>
      </c>
      <c r="E807" s="143">
        <v>-155490.69</v>
      </c>
      <c r="F807" s="130">
        <v>-116989.29</v>
      </c>
      <c r="G807" s="130">
        <v>-169162.55</v>
      </c>
      <c r="H807" s="130">
        <v>-208580.13</v>
      </c>
      <c r="I807" s="130">
        <v>-69779.23</v>
      </c>
      <c r="J807" s="130">
        <v>-85356.3</v>
      </c>
      <c r="K807" s="130">
        <v>-92473.05</v>
      </c>
      <c r="L807" s="130">
        <v>-18490.740000000002</v>
      </c>
      <c r="M807" s="130">
        <v>-29439.83</v>
      </c>
      <c r="N807" s="130">
        <v>-44178.61</v>
      </c>
      <c r="O807" s="130">
        <v>-38747.96</v>
      </c>
      <c r="P807" s="130">
        <v>-81199.149999999994</v>
      </c>
      <c r="Q807" s="127">
        <v>-81199.149999999994</v>
      </c>
    </row>
    <row r="808" spans="1:17" ht="13.5" thickBot="1" x14ac:dyDescent="0.25">
      <c r="A808" s="33">
        <v>236123</v>
      </c>
      <c r="B808" s="135" t="s">
        <v>331</v>
      </c>
      <c r="C808" s="147" t="s">
        <v>895</v>
      </c>
      <c r="D808" s="134" t="s">
        <v>2078</v>
      </c>
      <c r="E808" s="144">
        <v>-161069.53</v>
      </c>
      <c r="F808" s="132">
        <v>-39067.339999999997</v>
      </c>
      <c r="G808" s="132">
        <v>-54830.44</v>
      </c>
      <c r="H808" s="132">
        <v>-67513.87</v>
      </c>
      <c r="I808" s="132">
        <v>-74183.42</v>
      </c>
      <c r="J808" s="132">
        <v>-77305.59</v>
      </c>
      <c r="K808" s="132">
        <v>-81877.27</v>
      </c>
      <c r="L808" s="132">
        <v>-86341.56</v>
      </c>
      <c r="M808" s="132">
        <v>-91327.48</v>
      </c>
      <c r="N808" s="132">
        <v>-97642.73</v>
      </c>
      <c r="O808" s="132">
        <v>-108289.42</v>
      </c>
      <c r="P808" s="132">
        <v>-127082.34</v>
      </c>
      <c r="Q808" s="127">
        <v>-127082.34</v>
      </c>
    </row>
    <row r="809" spans="1:17" ht="13.5" thickBot="1" x14ac:dyDescent="0.25">
      <c r="A809" s="33">
        <v>236124</v>
      </c>
      <c r="B809" s="135" t="s">
        <v>332</v>
      </c>
      <c r="C809" s="147" t="s">
        <v>894</v>
      </c>
      <c r="D809" s="134" t="s">
        <v>2078</v>
      </c>
      <c r="E809" s="143">
        <v>-179396.8</v>
      </c>
      <c r="F809" s="130">
        <v>-41607.85</v>
      </c>
      <c r="G809" s="130">
        <v>-60165.93</v>
      </c>
      <c r="H809" s="130">
        <v>-73744.86</v>
      </c>
      <c r="I809" s="130">
        <v>-81341.94</v>
      </c>
      <c r="J809" s="130">
        <v>-84690.240000000005</v>
      </c>
      <c r="K809" s="130">
        <v>-90051.37</v>
      </c>
      <c r="L809" s="130">
        <v>-94620.800000000003</v>
      </c>
      <c r="M809" s="130">
        <v>-100000.23</v>
      </c>
      <c r="N809" s="130">
        <v>-106999.26</v>
      </c>
      <c r="O809" s="130">
        <v>-117895.84</v>
      </c>
      <c r="P809" s="130">
        <v>-138125.99</v>
      </c>
      <c r="Q809" s="127">
        <v>-138125.99</v>
      </c>
    </row>
    <row r="810" spans="1:17" ht="13.5" thickBot="1" x14ac:dyDescent="0.25">
      <c r="A810" s="33">
        <v>236125</v>
      </c>
      <c r="B810" s="135" t="s">
        <v>333</v>
      </c>
      <c r="C810" s="147" t="s">
        <v>893</v>
      </c>
      <c r="D810" s="134" t="s">
        <v>2078</v>
      </c>
      <c r="E810" s="144">
        <v>-279437.15000000002</v>
      </c>
      <c r="F810" s="132">
        <v>-212247.94</v>
      </c>
      <c r="G810" s="132">
        <v>-303990.15999999997</v>
      </c>
      <c r="H810" s="132">
        <v>-377696.38</v>
      </c>
      <c r="I810" s="132">
        <v>-130222.64</v>
      </c>
      <c r="J810" s="132">
        <v>-160115.6</v>
      </c>
      <c r="K810" s="132">
        <v>-180393.66</v>
      </c>
      <c r="L810" s="132">
        <v>-47057.14</v>
      </c>
      <c r="M810" s="132">
        <v>-73702.100000000006</v>
      </c>
      <c r="N810" s="132">
        <v>-103972.18</v>
      </c>
      <c r="O810" s="132">
        <v>-78220.11</v>
      </c>
      <c r="P810" s="132">
        <v>-157058.92000000001</v>
      </c>
      <c r="Q810" s="127">
        <v>-157058.92000000001</v>
      </c>
    </row>
    <row r="811" spans="1:17" ht="13.5" thickBot="1" x14ac:dyDescent="0.25">
      <c r="A811" s="33">
        <v>236128</v>
      </c>
      <c r="B811" s="135" t="s">
        <v>334</v>
      </c>
      <c r="C811" s="147" t="s">
        <v>892</v>
      </c>
      <c r="D811" s="134" t="s">
        <v>2078</v>
      </c>
      <c r="E811" s="143">
        <v>-144194.18</v>
      </c>
      <c r="F811" s="130">
        <v>-32866.99</v>
      </c>
      <c r="G811" s="130">
        <v>-47553.919999999998</v>
      </c>
      <c r="H811" s="130">
        <v>-58870.61</v>
      </c>
      <c r="I811" s="130">
        <v>-67551.08</v>
      </c>
      <c r="J811" s="130">
        <v>-70896.91</v>
      </c>
      <c r="K811" s="130">
        <v>-76129.36</v>
      </c>
      <c r="L811" s="130">
        <v>-81080.61</v>
      </c>
      <c r="M811" s="130">
        <v>-86500.46</v>
      </c>
      <c r="N811" s="130">
        <v>-91657.04</v>
      </c>
      <c r="O811" s="130">
        <v>-100154.07</v>
      </c>
      <c r="P811" s="130">
        <v>-115815.01</v>
      </c>
      <c r="Q811" s="127">
        <v>-115815.01</v>
      </c>
    </row>
    <row r="812" spans="1:17" ht="13.5" thickBot="1" x14ac:dyDescent="0.25">
      <c r="A812" s="33">
        <v>236129</v>
      </c>
      <c r="B812" s="135" t="s">
        <v>335</v>
      </c>
      <c r="C812" s="147" t="s">
        <v>891</v>
      </c>
      <c r="D812" s="134" t="s">
        <v>2078</v>
      </c>
      <c r="E812" s="144">
        <v>-20442.39</v>
      </c>
      <c r="F812" s="132">
        <v>-15475.86</v>
      </c>
      <c r="G812" s="132">
        <v>-22412.1</v>
      </c>
      <c r="H812" s="132">
        <v>-27727.119999999999</v>
      </c>
      <c r="I812" s="132">
        <v>-9331.23</v>
      </c>
      <c r="J812" s="132">
        <v>-10521.5</v>
      </c>
      <c r="K812" s="132">
        <v>-12602.97</v>
      </c>
      <c r="L812" s="132">
        <v>-3941.93</v>
      </c>
      <c r="M812" s="132">
        <v>-5664.8</v>
      </c>
      <c r="N812" s="132">
        <v>-7748.68</v>
      </c>
      <c r="O812" s="132">
        <v>-5040.66</v>
      </c>
      <c r="P812" s="132">
        <v>-10932.95</v>
      </c>
      <c r="Q812" s="127">
        <v>-10932.95</v>
      </c>
    </row>
    <row r="813" spans="1:17" ht="13.5" thickBot="1" x14ac:dyDescent="0.25">
      <c r="A813" s="33">
        <v>236130</v>
      </c>
      <c r="B813" s="135" t="s">
        <v>336</v>
      </c>
      <c r="C813" s="147" t="s">
        <v>890</v>
      </c>
      <c r="D813" s="134" t="s">
        <v>2078</v>
      </c>
      <c r="E813" s="143">
        <v>-284241.36</v>
      </c>
      <c r="F813" s="130">
        <v>-182048.57</v>
      </c>
      <c r="G813" s="130">
        <v>-256903.56</v>
      </c>
      <c r="H813" s="130">
        <v>-313642.32</v>
      </c>
      <c r="I813" s="130">
        <v>-85409.36</v>
      </c>
      <c r="J813" s="130">
        <v>-99545.12</v>
      </c>
      <c r="K813" s="130">
        <v>-120438.19</v>
      </c>
      <c r="L813" s="130">
        <v>-39187.480000000003</v>
      </c>
      <c r="M813" s="130">
        <v>-61033.68</v>
      </c>
      <c r="N813" s="130">
        <v>-90466.44</v>
      </c>
      <c r="O813" s="130">
        <v>-77680.47</v>
      </c>
      <c r="P813" s="130">
        <v>-164174.74</v>
      </c>
      <c r="Q813" s="127">
        <v>-164174.74</v>
      </c>
    </row>
    <row r="814" spans="1:17" ht="13.5" thickBot="1" x14ac:dyDescent="0.25">
      <c r="A814" s="33">
        <v>236131</v>
      </c>
      <c r="B814" s="135" t="s">
        <v>337</v>
      </c>
      <c r="C814" s="147" t="s">
        <v>889</v>
      </c>
      <c r="D814" s="134" t="s">
        <v>2078</v>
      </c>
      <c r="E814" s="144">
        <v>-31347.73</v>
      </c>
      <c r="F814" s="132">
        <v>-20268.43</v>
      </c>
      <c r="G814" s="132">
        <v>-28153.49</v>
      </c>
      <c r="H814" s="132">
        <v>-34499.14</v>
      </c>
      <c r="I814" s="132">
        <v>-9270.25</v>
      </c>
      <c r="J814" s="132">
        <v>-10381.1</v>
      </c>
      <c r="K814" s="132">
        <v>-12415.41</v>
      </c>
      <c r="L814" s="132">
        <v>-3777.62</v>
      </c>
      <c r="M814" s="132">
        <v>-5824.21</v>
      </c>
      <c r="N814" s="132">
        <v>-8909.0499999999993</v>
      </c>
      <c r="O814" s="132">
        <v>-8739.15</v>
      </c>
      <c r="P814" s="132">
        <v>-18111.14</v>
      </c>
      <c r="Q814" s="127">
        <v>-18111.14</v>
      </c>
    </row>
    <row r="815" spans="1:17" ht="13.5" thickBot="1" x14ac:dyDescent="0.25">
      <c r="A815" s="33">
        <v>236132</v>
      </c>
      <c r="B815" s="135" t="s">
        <v>338</v>
      </c>
      <c r="C815" s="147" t="s">
        <v>888</v>
      </c>
      <c r="D815" s="134" t="s">
        <v>2078</v>
      </c>
      <c r="E815" s="143">
        <v>-39411.64</v>
      </c>
      <c r="F815" s="130">
        <v>-72409.31</v>
      </c>
      <c r="G815" s="130">
        <v>-101597.49</v>
      </c>
      <c r="H815" s="130">
        <v>-24414.77</v>
      </c>
      <c r="I815" s="130">
        <v>-36166.199999999997</v>
      </c>
      <c r="J815" s="130">
        <v>-41503.300000000003</v>
      </c>
      <c r="K815" s="130">
        <v>-8638.5499999999993</v>
      </c>
      <c r="L815" s="130">
        <v>-16306.47</v>
      </c>
      <c r="M815" s="130">
        <v>-25508.16</v>
      </c>
      <c r="N815" s="130">
        <v>-12747.43</v>
      </c>
      <c r="O815" s="130">
        <v>-34955.919999999998</v>
      </c>
      <c r="P815" s="130">
        <v>-70085.97</v>
      </c>
      <c r="Q815" s="127">
        <v>-70085.97</v>
      </c>
    </row>
    <row r="816" spans="1:17" ht="13.5" thickBot="1" x14ac:dyDescent="0.25">
      <c r="A816" s="33">
        <v>236133</v>
      </c>
      <c r="B816" s="135" t="s">
        <v>339</v>
      </c>
      <c r="C816" s="147" t="s">
        <v>887</v>
      </c>
      <c r="D816" s="134" t="s">
        <v>2078</v>
      </c>
      <c r="E816" s="144">
        <v>-10708.08</v>
      </c>
      <c r="F816" s="132">
        <v>-6838.31</v>
      </c>
      <c r="G816" s="132">
        <v>-9603.2999999999993</v>
      </c>
      <c r="H816" s="132">
        <v>-11793.92</v>
      </c>
      <c r="I816" s="132">
        <v>-3463.19</v>
      </c>
      <c r="J816" s="132">
        <v>-4180.08</v>
      </c>
      <c r="K816" s="132">
        <v>-5195.49</v>
      </c>
      <c r="L816" s="132">
        <v>-1901.29</v>
      </c>
      <c r="M816" s="132">
        <v>-2869.76</v>
      </c>
      <c r="N816" s="132">
        <v>-4091.46</v>
      </c>
      <c r="O816" s="132">
        <v>-3035.17</v>
      </c>
      <c r="P816" s="132">
        <v>-6311.56</v>
      </c>
      <c r="Q816" s="127">
        <v>-6311.56</v>
      </c>
    </row>
    <row r="817" spans="1:17" ht="13.5" thickBot="1" x14ac:dyDescent="0.25">
      <c r="A817" s="33">
        <v>236134</v>
      </c>
      <c r="B817" s="135" t="s">
        <v>340</v>
      </c>
      <c r="C817" s="147" t="s">
        <v>886</v>
      </c>
      <c r="D817" s="134" t="s">
        <v>2078</v>
      </c>
      <c r="E817" s="143">
        <v>-337502.09</v>
      </c>
      <c r="F817" s="130">
        <v>-226390.97</v>
      </c>
      <c r="G817" s="130">
        <v>-327231.96999999997</v>
      </c>
      <c r="H817" s="130">
        <v>-406328.14</v>
      </c>
      <c r="I817" s="130">
        <v>-139167.16</v>
      </c>
      <c r="J817" s="130">
        <v>-166858.54</v>
      </c>
      <c r="K817" s="130">
        <v>-201431.56</v>
      </c>
      <c r="L817" s="130">
        <v>-65044.59</v>
      </c>
      <c r="M817" s="130">
        <v>-99483.27</v>
      </c>
      <c r="N817" s="130">
        <v>-139880.94</v>
      </c>
      <c r="O817" s="130">
        <v>-100143.47</v>
      </c>
      <c r="P817" s="130">
        <v>-203276.77</v>
      </c>
      <c r="Q817" s="127">
        <v>-203276.77</v>
      </c>
    </row>
    <row r="818" spans="1:17" ht="13.5" thickBot="1" x14ac:dyDescent="0.25">
      <c r="A818" s="33">
        <v>236135</v>
      </c>
      <c r="B818" s="135" t="s">
        <v>341</v>
      </c>
      <c r="C818" s="147" t="s">
        <v>885</v>
      </c>
      <c r="D818" s="134" t="s">
        <v>2078</v>
      </c>
      <c r="E818" s="144">
        <v>-87682.3</v>
      </c>
      <c r="F818" s="132">
        <v>-50175.15</v>
      </c>
      <c r="G818" s="132">
        <v>-70817.36</v>
      </c>
      <c r="H818" s="132">
        <v>-87011.08</v>
      </c>
      <c r="I818" s="132">
        <v>-27247.31</v>
      </c>
      <c r="J818" s="132">
        <v>-33836.65</v>
      </c>
      <c r="K818" s="132">
        <v>-41934.28</v>
      </c>
      <c r="L818" s="132">
        <v>-16083.14</v>
      </c>
      <c r="M818" s="132">
        <v>-25294.17</v>
      </c>
      <c r="N818" s="132">
        <v>-37078.660000000003</v>
      </c>
      <c r="O818" s="132">
        <v>-33085.93</v>
      </c>
      <c r="P818" s="132">
        <v>-59089.3</v>
      </c>
      <c r="Q818" s="127">
        <v>-59089.3</v>
      </c>
    </row>
    <row r="819" spans="1:17" ht="13.5" thickBot="1" x14ac:dyDescent="0.25">
      <c r="A819" s="33">
        <v>236136</v>
      </c>
      <c r="B819" s="135" t="s">
        <v>342</v>
      </c>
      <c r="C819" s="147" t="s">
        <v>884</v>
      </c>
      <c r="D819" s="134" t="s">
        <v>2078</v>
      </c>
      <c r="E819" s="143">
        <v>-13922.58</v>
      </c>
      <c r="F819" s="130">
        <v>-24672.43</v>
      </c>
      <c r="G819" s="130">
        <v>-35194.57</v>
      </c>
      <c r="H819" s="130">
        <v>-7516.26</v>
      </c>
      <c r="I819" s="130">
        <v>-12506.57</v>
      </c>
      <c r="J819" s="130">
        <v>-14123.91</v>
      </c>
      <c r="K819" s="130">
        <v>-3138.39</v>
      </c>
      <c r="L819" s="130">
        <v>-5949.32</v>
      </c>
      <c r="M819" s="130">
        <v>-8587.5499999999993</v>
      </c>
      <c r="N819" s="130">
        <v>-3301.71</v>
      </c>
      <c r="O819" s="130">
        <v>-8286.52</v>
      </c>
      <c r="P819" s="130">
        <v>-18053.39</v>
      </c>
      <c r="Q819" s="127">
        <v>-18053.39</v>
      </c>
    </row>
    <row r="820" spans="1:17" ht="13.5" thickBot="1" x14ac:dyDescent="0.25">
      <c r="A820" s="33">
        <v>236137</v>
      </c>
      <c r="B820" s="135" t="s">
        <v>343</v>
      </c>
      <c r="C820" s="147" t="s">
        <v>883</v>
      </c>
      <c r="D820" s="134" t="s">
        <v>2078</v>
      </c>
      <c r="E820" s="144">
        <v>-6336.23</v>
      </c>
      <c r="F820" s="132">
        <v>-4307.16</v>
      </c>
      <c r="G820" s="132">
        <v>-6343.26</v>
      </c>
      <c r="H820" s="132">
        <v>-7844.26</v>
      </c>
      <c r="I820" s="132">
        <v>-2842.94</v>
      </c>
      <c r="J820" s="132">
        <v>-3269.52</v>
      </c>
      <c r="K820" s="132">
        <v>-3866.01</v>
      </c>
      <c r="L820" s="132">
        <v>-1087.68</v>
      </c>
      <c r="M820" s="132">
        <v>-1691.81</v>
      </c>
      <c r="N820" s="132">
        <v>-2440.7600000000002</v>
      </c>
      <c r="O820" s="132">
        <v>-1723.63</v>
      </c>
      <c r="P820" s="132">
        <v>-3643.4</v>
      </c>
      <c r="Q820" s="127">
        <v>-3643.4</v>
      </c>
    </row>
    <row r="821" spans="1:17" ht="13.5" thickBot="1" x14ac:dyDescent="0.25">
      <c r="A821" s="33">
        <v>236138</v>
      </c>
      <c r="B821" s="135" t="s">
        <v>344</v>
      </c>
      <c r="C821" s="147" t="s">
        <v>882</v>
      </c>
      <c r="D821" s="134" t="s">
        <v>2078</v>
      </c>
      <c r="E821" s="143">
        <v>-23423.21</v>
      </c>
      <c r="F821" s="130">
        <v>-5187.28</v>
      </c>
      <c r="G821" s="130">
        <v>-7456.2</v>
      </c>
      <c r="H821" s="130">
        <v>-9259.59</v>
      </c>
      <c r="I821" s="130">
        <v>-10310.61</v>
      </c>
      <c r="J821" s="130">
        <v>-10765.12</v>
      </c>
      <c r="K821" s="130">
        <v>-11534.34</v>
      </c>
      <c r="L821" s="130">
        <v>-12262.52</v>
      </c>
      <c r="M821" s="130">
        <v>-13164.7</v>
      </c>
      <c r="N821" s="130">
        <v>-14318.32</v>
      </c>
      <c r="O821" s="130">
        <v>-16205.75</v>
      </c>
      <c r="P821" s="130">
        <v>-18817.73</v>
      </c>
      <c r="Q821" s="127">
        <v>-18817.73</v>
      </c>
    </row>
    <row r="822" spans="1:17" ht="13.5" thickBot="1" x14ac:dyDescent="0.25">
      <c r="A822" s="33">
        <v>236139</v>
      </c>
      <c r="B822" s="135" t="s">
        <v>345</v>
      </c>
      <c r="C822" s="147" t="s">
        <v>881</v>
      </c>
      <c r="D822" s="134" t="s">
        <v>2078</v>
      </c>
      <c r="E822" s="144">
        <v>-13085.74</v>
      </c>
      <c r="F822" s="132">
        <v>-23254.94</v>
      </c>
      <c r="G822" s="132">
        <v>-33319.03</v>
      </c>
      <c r="H822" s="132">
        <v>-8247.15</v>
      </c>
      <c r="I822" s="132">
        <v>-13920.29</v>
      </c>
      <c r="J822" s="132">
        <v>-16283.09</v>
      </c>
      <c r="K822" s="132">
        <v>-3134.72</v>
      </c>
      <c r="L822" s="132">
        <v>-6132.19</v>
      </c>
      <c r="M822" s="132">
        <v>-9131.1200000000008</v>
      </c>
      <c r="N822" s="132">
        <v>-4401.6099999999997</v>
      </c>
      <c r="O822" s="132">
        <v>-9896.2999999999993</v>
      </c>
      <c r="P822" s="132">
        <v>-20431.98</v>
      </c>
      <c r="Q822" s="127">
        <v>-20431.98</v>
      </c>
    </row>
    <row r="823" spans="1:17" ht="13.5" thickBot="1" x14ac:dyDescent="0.25">
      <c r="A823" s="33">
        <v>236140</v>
      </c>
      <c r="B823" s="135" t="s">
        <v>346</v>
      </c>
      <c r="C823" s="147" t="s">
        <v>880</v>
      </c>
      <c r="D823" s="134" t="s">
        <v>2078</v>
      </c>
      <c r="E823" s="143">
        <v>-54276.33</v>
      </c>
      <c r="F823" s="130">
        <v>-13326.01</v>
      </c>
      <c r="G823" s="130">
        <v>-19490.96</v>
      </c>
      <c r="H823" s="130">
        <v>-23827.62</v>
      </c>
      <c r="I823" s="130">
        <v>-27055.08</v>
      </c>
      <c r="J823" s="130">
        <v>-28106.720000000001</v>
      </c>
      <c r="K823" s="130">
        <v>-29751.01</v>
      </c>
      <c r="L823" s="130">
        <v>-31191.58</v>
      </c>
      <c r="M823" s="130">
        <v>-32662.28</v>
      </c>
      <c r="N823" s="130">
        <v>-34349.39</v>
      </c>
      <c r="O823" s="130">
        <v>-37127.65</v>
      </c>
      <c r="P823" s="130">
        <v>-42996.78</v>
      </c>
      <c r="Q823" s="127">
        <v>-42996.78</v>
      </c>
    </row>
    <row r="824" spans="1:17" ht="13.5" thickBot="1" x14ac:dyDescent="0.25">
      <c r="A824" s="33">
        <v>236141</v>
      </c>
      <c r="B824" s="135" t="s">
        <v>347</v>
      </c>
      <c r="C824" s="147" t="s">
        <v>879</v>
      </c>
      <c r="D824" s="134" t="s">
        <v>2078</v>
      </c>
      <c r="E824" s="144">
        <v>-225345.45</v>
      </c>
      <c r="F824" s="132">
        <v>-127105.87</v>
      </c>
      <c r="G824" s="132">
        <v>-180867.37</v>
      </c>
      <c r="H824" s="132">
        <v>-222175.55</v>
      </c>
      <c r="I824" s="132">
        <v>-247632.08</v>
      </c>
      <c r="J824" s="132">
        <v>-256619.94</v>
      </c>
      <c r="K824" s="132">
        <v>-270345.90000000002</v>
      </c>
      <c r="L824" s="132">
        <v>-25506.37</v>
      </c>
      <c r="M824" s="132">
        <v>-38894.26</v>
      </c>
      <c r="N824" s="132">
        <v>-57170.75</v>
      </c>
      <c r="O824" s="132">
        <v>-84873.35</v>
      </c>
      <c r="P824" s="132">
        <v>-142595.82</v>
      </c>
      <c r="Q824" s="127">
        <v>-142595.82</v>
      </c>
    </row>
    <row r="825" spans="1:17" ht="13.5" thickBot="1" x14ac:dyDescent="0.25">
      <c r="A825" s="33">
        <v>236142</v>
      </c>
      <c r="B825" s="135" t="s">
        <v>348</v>
      </c>
      <c r="C825" s="147" t="s">
        <v>878</v>
      </c>
      <c r="D825" s="134" t="s">
        <v>2078</v>
      </c>
      <c r="E825" s="143">
        <v>-7191.32</v>
      </c>
      <c r="F825" s="130">
        <v>-12428.3</v>
      </c>
      <c r="G825" s="130">
        <v>-17695.349999999999</v>
      </c>
      <c r="H825" s="130">
        <v>-4305.4799999999996</v>
      </c>
      <c r="I825" s="130">
        <v>-6608.08</v>
      </c>
      <c r="J825" s="130">
        <v>-7841.29</v>
      </c>
      <c r="K825" s="130">
        <v>-1529.91</v>
      </c>
      <c r="L825" s="130">
        <v>-2968.85</v>
      </c>
      <c r="M825" s="130">
        <v>-4688.42</v>
      </c>
      <c r="N825" s="130">
        <v>-2524.7600000000002</v>
      </c>
      <c r="O825" s="130">
        <v>-6422.13</v>
      </c>
      <c r="P825" s="130">
        <v>-12710.83</v>
      </c>
      <c r="Q825" s="127">
        <v>-12710.83</v>
      </c>
    </row>
    <row r="826" spans="1:17" ht="13.5" thickBot="1" x14ac:dyDescent="0.25">
      <c r="A826" s="33">
        <v>236145</v>
      </c>
      <c r="B826" s="135" t="s">
        <v>349</v>
      </c>
      <c r="C826" s="147" t="s">
        <v>877</v>
      </c>
      <c r="D826" s="134" t="s">
        <v>2078</v>
      </c>
      <c r="E826" s="144">
        <v>-12969.46</v>
      </c>
      <c r="F826" s="132">
        <v>-23243.21</v>
      </c>
      <c r="G826" s="132">
        <v>-32524.94</v>
      </c>
      <c r="H826" s="132">
        <v>-7684.55</v>
      </c>
      <c r="I826" s="132">
        <v>-13120.56</v>
      </c>
      <c r="J826" s="132">
        <v>-15885.64</v>
      </c>
      <c r="K826" s="132">
        <v>-4230.38</v>
      </c>
      <c r="L826" s="132">
        <v>-8168.84</v>
      </c>
      <c r="M826" s="132">
        <v>-12236.55</v>
      </c>
      <c r="N826" s="132">
        <v>-6028.99</v>
      </c>
      <c r="O826" s="132">
        <v>-12401.41</v>
      </c>
      <c r="P826" s="132">
        <v>-23306.49</v>
      </c>
      <c r="Q826" s="127">
        <v>-23306.49</v>
      </c>
    </row>
    <row r="827" spans="1:17" ht="13.5" thickBot="1" x14ac:dyDescent="0.25">
      <c r="A827" s="33">
        <v>236146</v>
      </c>
      <c r="B827" s="135" t="s">
        <v>350</v>
      </c>
      <c r="C827" s="147" t="s">
        <v>876</v>
      </c>
      <c r="D827" s="134" t="s">
        <v>2078</v>
      </c>
      <c r="E827" s="143">
        <v>-22515.39</v>
      </c>
      <c r="F827" s="130">
        <v>-14918.33</v>
      </c>
      <c r="G827" s="130">
        <v>-21660.73</v>
      </c>
      <c r="H827" s="130">
        <v>-27126.89</v>
      </c>
      <c r="I827" s="130">
        <v>-9555.34</v>
      </c>
      <c r="J827" s="130">
        <v>-11125.99</v>
      </c>
      <c r="K827" s="130">
        <v>-13695.18</v>
      </c>
      <c r="L827" s="130">
        <v>-4714.5600000000004</v>
      </c>
      <c r="M827" s="130">
        <v>-7039.6</v>
      </c>
      <c r="N827" s="130">
        <v>-10925.35</v>
      </c>
      <c r="O827" s="130">
        <v>-7092.68</v>
      </c>
      <c r="P827" s="130">
        <v>-14170.89</v>
      </c>
      <c r="Q827" s="127">
        <v>-14170.89</v>
      </c>
    </row>
    <row r="828" spans="1:17" ht="13.5" thickBot="1" x14ac:dyDescent="0.25">
      <c r="A828" s="33">
        <v>236147</v>
      </c>
      <c r="B828" s="135" t="s">
        <v>351</v>
      </c>
      <c r="C828" s="147" t="s">
        <v>875</v>
      </c>
      <c r="D828" s="134" t="s">
        <v>2078</v>
      </c>
      <c r="E828" s="144">
        <v>-2291.46</v>
      </c>
      <c r="F828" s="132">
        <v>-3943.36</v>
      </c>
      <c r="G828" s="132">
        <v>-5667.89</v>
      </c>
      <c r="H828" s="132">
        <v>-1463.56</v>
      </c>
      <c r="I828" s="132">
        <v>-2471.06</v>
      </c>
      <c r="J828" s="132">
        <v>-2764.11</v>
      </c>
      <c r="K828" s="132">
        <v>-513.92999999999995</v>
      </c>
      <c r="L828" s="132">
        <v>-938.97</v>
      </c>
      <c r="M828" s="132">
        <v>-1395.49</v>
      </c>
      <c r="N828" s="132">
        <v>-586.41999999999996</v>
      </c>
      <c r="O828" s="132">
        <v>-1437.14</v>
      </c>
      <c r="P828" s="132">
        <v>-3370.31</v>
      </c>
      <c r="Q828" s="127">
        <v>-3370.31</v>
      </c>
    </row>
    <row r="829" spans="1:17" ht="13.5" thickBot="1" x14ac:dyDescent="0.25">
      <c r="A829" s="33">
        <v>236148</v>
      </c>
      <c r="B829" s="135" t="s">
        <v>352</v>
      </c>
      <c r="C829" s="147" t="s">
        <v>874</v>
      </c>
      <c r="D829" s="134" t="s">
        <v>2078</v>
      </c>
      <c r="E829" s="143">
        <v>-8214.94</v>
      </c>
      <c r="F829" s="130">
        <v>-1984.27</v>
      </c>
      <c r="G829" s="130">
        <v>-2898.84</v>
      </c>
      <c r="H829" s="130">
        <v>-3659.25</v>
      </c>
      <c r="I829" s="130">
        <v>-4172.03</v>
      </c>
      <c r="J829" s="130">
        <v>-4330.1899999999996</v>
      </c>
      <c r="K829" s="130">
        <v>-4584.1000000000004</v>
      </c>
      <c r="L829" s="130">
        <v>-4754.18</v>
      </c>
      <c r="M829" s="130">
        <v>-4974.28</v>
      </c>
      <c r="N829" s="130">
        <v>-5289.24</v>
      </c>
      <c r="O829" s="130">
        <v>-5730.42</v>
      </c>
      <c r="P829" s="130">
        <v>-6599.71</v>
      </c>
      <c r="Q829" s="127">
        <v>-6599.71</v>
      </c>
    </row>
    <row r="830" spans="1:17" ht="13.5" thickBot="1" x14ac:dyDescent="0.25">
      <c r="A830" s="33">
        <v>236149</v>
      </c>
      <c r="B830" s="135" t="s">
        <v>353</v>
      </c>
      <c r="C830" s="147" t="s">
        <v>873</v>
      </c>
      <c r="D830" s="134" t="s">
        <v>2078</v>
      </c>
      <c r="E830" s="144">
        <v>-11753.18</v>
      </c>
      <c r="F830" s="132">
        <v>-2835.66</v>
      </c>
      <c r="G830" s="132">
        <v>-4158.93</v>
      </c>
      <c r="H830" s="132">
        <v>-5286.88</v>
      </c>
      <c r="I830" s="132">
        <v>-6059.06</v>
      </c>
      <c r="J830" s="132">
        <v>-6320.62</v>
      </c>
      <c r="K830" s="132">
        <v>-6685.18</v>
      </c>
      <c r="L830" s="132">
        <v>-6941.18</v>
      </c>
      <c r="M830" s="132">
        <v>-7223.83</v>
      </c>
      <c r="N830" s="132">
        <v>-7668.47</v>
      </c>
      <c r="O830" s="132">
        <v>-8314.41</v>
      </c>
      <c r="P830" s="132">
        <v>-9524.66</v>
      </c>
      <c r="Q830" s="127">
        <v>-9524.66</v>
      </c>
    </row>
    <row r="831" spans="1:17" ht="13.5" thickBot="1" x14ac:dyDescent="0.25">
      <c r="A831" s="33">
        <v>236152</v>
      </c>
      <c r="B831" s="135" t="s">
        <v>354</v>
      </c>
      <c r="C831" s="147" t="s">
        <v>872</v>
      </c>
      <c r="D831" s="134" t="s">
        <v>2078</v>
      </c>
      <c r="E831" s="143">
        <v>-41099.910000000003</v>
      </c>
      <c r="F831" s="130">
        <v>-9485.9</v>
      </c>
      <c r="G831" s="130">
        <v>-13716.95</v>
      </c>
      <c r="H831" s="130">
        <v>-17161.96</v>
      </c>
      <c r="I831" s="130">
        <v>-19506.84</v>
      </c>
      <c r="J831" s="130">
        <v>-20393.91</v>
      </c>
      <c r="K831" s="130">
        <v>-21681.75</v>
      </c>
      <c r="L831" s="130">
        <v>-22731.82</v>
      </c>
      <c r="M831" s="130">
        <v>-23961.06</v>
      </c>
      <c r="N831" s="130">
        <v>-25416.09</v>
      </c>
      <c r="O831" s="130">
        <v>-27559.040000000001</v>
      </c>
      <c r="P831" s="130">
        <v>-32417.22</v>
      </c>
      <c r="Q831" s="127">
        <v>-32417.22</v>
      </c>
    </row>
    <row r="832" spans="1:17" ht="13.5" thickBot="1" x14ac:dyDescent="0.25">
      <c r="A832" s="33">
        <v>236153</v>
      </c>
      <c r="B832" s="135" t="s">
        <v>355</v>
      </c>
      <c r="C832" s="147" t="s">
        <v>871</v>
      </c>
      <c r="D832" s="134" t="s">
        <v>2078</v>
      </c>
      <c r="E832" s="144">
        <v>-20088.259999999998</v>
      </c>
      <c r="F832" s="132">
        <v>-15386.31</v>
      </c>
      <c r="G832" s="132">
        <v>-22140.57</v>
      </c>
      <c r="H832" s="132">
        <v>-27858.400000000001</v>
      </c>
      <c r="I832" s="132">
        <v>-10266.09</v>
      </c>
      <c r="J832" s="132">
        <v>-13133.36</v>
      </c>
      <c r="K832" s="132">
        <v>-14466.61</v>
      </c>
      <c r="L832" s="132">
        <v>-3245.91</v>
      </c>
      <c r="M832" s="132">
        <v>-5071.18</v>
      </c>
      <c r="N832" s="132">
        <v>-7361.53</v>
      </c>
      <c r="O832" s="132">
        <v>-5673.02</v>
      </c>
      <c r="P832" s="132">
        <v>-11665.62</v>
      </c>
      <c r="Q832" s="127">
        <v>-11665.62</v>
      </c>
    </row>
    <row r="833" spans="1:17" ht="13.5" thickBot="1" x14ac:dyDescent="0.25">
      <c r="A833" s="33">
        <v>236154</v>
      </c>
      <c r="B833" s="135" t="s">
        <v>356</v>
      </c>
      <c r="C833" s="147" t="s">
        <v>870</v>
      </c>
      <c r="D833" s="134" t="s">
        <v>2078</v>
      </c>
      <c r="E833" s="143">
        <v>-29131.11</v>
      </c>
      <c r="F833" s="130">
        <v>-6931.06</v>
      </c>
      <c r="G833" s="130">
        <v>-9935.65</v>
      </c>
      <c r="H833" s="130">
        <v>-12382.46</v>
      </c>
      <c r="I833" s="130">
        <v>-14410.89</v>
      </c>
      <c r="J833" s="130">
        <v>-15595.22</v>
      </c>
      <c r="K833" s="130">
        <v>-16137.34</v>
      </c>
      <c r="L833" s="130">
        <v>-17022.43</v>
      </c>
      <c r="M833" s="130">
        <v>-17853.669999999998</v>
      </c>
      <c r="N833" s="130">
        <v>-18873.05</v>
      </c>
      <c r="O833" s="130">
        <v>-20436.23</v>
      </c>
      <c r="P833" s="130">
        <v>-23050.01</v>
      </c>
      <c r="Q833" s="127">
        <v>-23050.01</v>
      </c>
    </row>
    <row r="834" spans="1:17" ht="13.5" thickBot="1" x14ac:dyDescent="0.25">
      <c r="A834" s="33">
        <v>236155</v>
      </c>
      <c r="B834" s="135" t="s">
        <v>357</v>
      </c>
      <c r="C834" s="147" t="s">
        <v>869</v>
      </c>
      <c r="D834" s="134" t="s">
        <v>2078</v>
      </c>
      <c r="E834" s="144">
        <v>-23707.65</v>
      </c>
      <c r="F834" s="132">
        <v>-3808.94</v>
      </c>
      <c r="G834" s="132">
        <v>-5437.08</v>
      </c>
      <c r="H834" s="132">
        <v>-6738.44</v>
      </c>
      <c r="I834" s="132">
        <v>-7637.43</v>
      </c>
      <c r="J834" s="132">
        <v>-7719.87</v>
      </c>
      <c r="K834" s="132">
        <v>-8211.49</v>
      </c>
      <c r="L834" s="132">
        <v>-8665.93</v>
      </c>
      <c r="M834" s="132">
        <v>-9170.85</v>
      </c>
      <c r="N834" s="132">
        <v>-9706.66</v>
      </c>
      <c r="O834" s="132">
        <v>-11028.44</v>
      </c>
      <c r="P834" s="132">
        <v>-12903.44</v>
      </c>
      <c r="Q834" s="127">
        <v>-12903.44</v>
      </c>
    </row>
    <row r="835" spans="1:17" ht="13.5" thickBot="1" x14ac:dyDescent="0.25">
      <c r="A835" s="33">
        <v>236156</v>
      </c>
      <c r="B835" s="135" t="s">
        <v>358</v>
      </c>
      <c r="C835" s="147" t="s">
        <v>868</v>
      </c>
      <c r="D835" s="134" t="s">
        <v>2078</v>
      </c>
      <c r="E835" s="143">
        <v>-3985.58</v>
      </c>
      <c r="F835" s="130">
        <v>-3087.24</v>
      </c>
      <c r="G835" s="130">
        <v>-3027.5</v>
      </c>
      <c r="H835" s="130">
        <v>-2511.7199999999998</v>
      </c>
      <c r="I835" s="130">
        <v>-1957.1</v>
      </c>
      <c r="J835" s="130">
        <v>-826.16</v>
      </c>
      <c r="K835" s="130">
        <v>-1105.22</v>
      </c>
      <c r="L835" s="130">
        <v>-920.1</v>
      </c>
      <c r="M835" s="130">
        <v>-927.46</v>
      </c>
      <c r="N835" s="130">
        <v>-1584.39</v>
      </c>
      <c r="O835" s="130">
        <v>-2363.94</v>
      </c>
      <c r="P835" s="130">
        <v>-3471.34</v>
      </c>
      <c r="Q835" s="127">
        <v>-3471.34</v>
      </c>
    </row>
    <row r="836" spans="1:17" ht="13.5" thickBot="1" x14ac:dyDescent="0.25">
      <c r="A836" s="33">
        <v>236158</v>
      </c>
      <c r="B836" s="135" t="s">
        <v>359</v>
      </c>
      <c r="C836" s="147" t="s">
        <v>867</v>
      </c>
      <c r="D836" s="134" t="s">
        <v>2078</v>
      </c>
      <c r="E836" s="144">
        <v>-1894.53</v>
      </c>
      <c r="F836" s="132">
        <v>-1410.47</v>
      </c>
      <c r="G836" s="132">
        <v>-2075.5700000000002</v>
      </c>
      <c r="H836" s="132">
        <v>-2635.34</v>
      </c>
      <c r="I836" s="132">
        <v>-986.05</v>
      </c>
      <c r="J836" s="132">
        <v>-1135.23</v>
      </c>
      <c r="K836" s="132">
        <v>-1325.78</v>
      </c>
      <c r="L836" s="132">
        <v>-395.82</v>
      </c>
      <c r="M836" s="132">
        <v>-640.79999999999995</v>
      </c>
      <c r="N836" s="132">
        <v>-909.43</v>
      </c>
      <c r="O836" s="132">
        <v>-733.32</v>
      </c>
      <c r="P836" s="132">
        <v>-1604.31</v>
      </c>
      <c r="Q836" s="127">
        <v>-1604.31</v>
      </c>
    </row>
    <row r="837" spans="1:17" ht="13.5" thickBot="1" x14ac:dyDescent="0.25">
      <c r="A837" s="33">
        <v>236159</v>
      </c>
      <c r="B837" s="135" t="s">
        <v>360</v>
      </c>
      <c r="C837" s="147" t="s">
        <v>866</v>
      </c>
      <c r="D837" s="134" t="s">
        <v>2078</v>
      </c>
      <c r="E837" s="143">
        <v>-148669.29</v>
      </c>
      <c r="F837" s="130">
        <v>-33135.78</v>
      </c>
      <c r="G837" s="130">
        <v>-47811.87</v>
      </c>
      <c r="H837" s="130">
        <v>-59112.99</v>
      </c>
      <c r="I837" s="130">
        <v>-67285.98</v>
      </c>
      <c r="J837" s="130">
        <v>-71638.8</v>
      </c>
      <c r="K837" s="130">
        <v>-77632.13</v>
      </c>
      <c r="L837" s="130">
        <v>-83208.570000000007</v>
      </c>
      <c r="M837" s="130">
        <v>-90050.6</v>
      </c>
      <c r="N837" s="130">
        <v>-99408.68</v>
      </c>
      <c r="O837" s="130">
        <v>-112521.73</v>
      </c>
      <c r="P837" s="130">
        <v>-129301.88</v>
      </c>
      <c r="Q837" s="127">
        <v>-129301.88</v>
      </c>
    </row>
    <row r="838" spans="1:17" ht="13.5" thickBot="1" x14ac:dyDescent="0.25">
      <c r="A838" s="33">
        <v>236160</v>
      </c>
      <c r="B838" s="135" t="s">
        <v>361</v>
      </c>
      <c r="C838" s="147" t="s">
        <v>865</v>
      </c>
      <c r="D838" s="134" t="s">
        <v>2078</v>
      </c>
      <c r="E838" s="144">
        <v>-7065.49</v>
      </c>
      <c r="F838" s="132">
        <v>-1705.05</v>
      </c>
      <c r="G838" s="132">
        <v>-2507.52</v>
      </c>
      <c r="H838" s="132">
        <v>-3074.24</v>
      </c>
      <c r="I838" s="132">
        <v>-3346.87</v>
      </c>
      <c r="J838" s="132">
        <v>-3462.56</v>
      </c>
      <c r="K838" s="132">
        <v>-3647.72</v>
      </c>
      <c r="L838" s="132">
        <v>-3814.32</v>
      </c>
      <c r="M838" s="132">
        <v>-4029.6</v>
      </c>
      <c r="N838" s="132">
        <v>-4319.1499999999996</v>
      </c>
      <c r="O838" s="132">
        <v>-4900.05</v>
      </c>
      <c r="P838" s="132">
        <v>-5966.91</v>
      </c>
      <c r="Q838" s="127">
        <v>-5966.91</v>
      </c>
    </row>
    <row r="839" spans="1:17" ht="13.5" thickBot="1" x14ac:dyDescent="0.25">
      <c r="A839" s="33">
        <v>236161</v>
      </c>
      <c r="B839" s="135" t="s">
        <v>362</v>
      </c>
      <c r="C839" s="147" t="s">
        <v>864</v>
      </c>
      <c r="D839" s="134" t="s">
        <v>2078</v>
      </c>
      <c r="E839" s="143">
        <v>-6541.61</v>
      </c>
      <c r="F839" s="130">
        <v>-1528.38</v>
      </c>
      <c r="G839" s="130">
        <v>-2168.7199999999998</v>
      </c>
      <c r="H839" s="130">
        <v>-2625.84</v>
      </c>
      <c r="I839" s="130">
        <v>-2963.76</v>
      </c>
      <c r="J839" s="130">
        <v>-3078.85</v>
      </c>
      <c r="K839" s="130">
        <v>-3219.45</v>
      </c>
      <c r="L839" s="130">
        <v>-3342.37</v>
      </c>
      <c r="M839" s="130">
        <v>-3479.49</v>
      </c>
      <c r="N839" s="130">
        <v>-3641.15</v>
      </c>
      <c r="O839" s="130">
        <v>-3926.1</v>
      </c>
      <c r="P839" s="130">
        <v>-4649.68</v>
      </c>
      <c r="Q839" s="127">
        <v>-4649.68</v>
      </c>
    </row>
    <row r="840" spans="1:17" ht="13.5" thickBot="1" x14ac:dyDescent="0.25">
      <c r="A840" s="33">
        <v>236162</v>
      </c>
      <c r="B840" s="135" t="s">
        <v>363</v>
      </c>
      <c r="C840" s="147" t="s">
        <v>863</v>
      </c>
      <c r="D840" s="134" t="s">
        <v>2078</v>
      </c>
      <c r="E840" s="144">
        <v>-25887.74</v>
      </c>
      <c r="F840" s="132">
        <v>-5939.27</v>
      </c>
      <c r="G840" s="132">
        <v>-8745.5300000000007</v>
      </c>
      <c r="H840" s="132">
        <v>-10768.45</v>
      </c>
      <c r="I840" s="132">
        <v>-12438.03</v>
      </c>
      <c r="J840" s="132">
        <v>-13197.8</v>
      </c>
      <c r="K840" s="132">
        <v>-14468.53</v>
      </c>
      <c r="L840" s="132">
        <v>-15585.63</v>
      </c>
      <c r="M840" s="132">
        <v>-16808.52</v>
      </c>
      <c r="N840" s="132">
        <v>-18065.439999999999</v>
      </c>
      <c r="O840" s="132">
        <v>-19717.349999999999</v>
      </c>
      <c r="P840" s="132">
        <v>-22477.919999999998</v>
      </c>
      <c r="Q840" s="127">
        <v>-22477.919999999998</v>
      </c>
    </row>
    <row r="841" spans="1:17" ht="13.5" thickBot="1" x14ac:dyDescent="0.25">
      <c r="A841" s="33">
        <v>236163</v>
      </c>
      <c r="B841" s="135" t="s">
        <v>364</v>
      </c>
      <c r="C841" s="147" t="s">
        <v>862</v>
      </c>
      <c r="D841" s="134" t="s">
        <v>2078</v>
      </c>
      <c r="E841" s="143">
        <v>-11098.93</v>
      </c>
      <c r="F841" s="130">
        <v>-2824.93</v>
      </c>
      <c r="G841" s="130">
        <v>-4005.6</v>
      </c>
      <c r="H841" s="130">
        <v>-4866.5200000000004</v>
      </c>
      <c r="I841" s="130">
        <v>-5527.12</v>
      </c>
      <c r="J841" s="130">
        <v>-5758.53</v>
      </c>
      <c r="K841" s="130">
        <v>-6040.59</v>
      </c>
      <c r="L841" s="130">
        <v>-6270.02</v>
      </c>
      <c r="M841" s="130">
        <v>-6528.83</v>
      </c>
      <c r="N841" s="130">
        <v>-6876.53</v>
      </c>
      <c r="O841" s="130">
        <v>-7439.4</v>
      </c>
      <c r="P841" s="130">
        <v>-8765.2999999999993</v>
      </c>
      <c r="Q841" s="127">
        <v>-8765.2999999999993</v>
      </c>
    </row>
    <row r="842" spans="1:17" ht="13.5" thickBot="1" x14ac:dyDescent="0.25">
      <c r="A842" s="33">
        <v>236165</v>
      </c>
      <c r="B842" s="135" t="s">
        <v>365</v>
      </c>
      <c r="C842" s="147" t="s">
        <v>861</v>
      </c>
      <c r="D842" s="134" t="s">
        <v>2078</v>
      </c>
      <c r="E842" s="144">
        <v>-12287.84</v>
      </c>
      <c r="F842" s="132">
        <v>-6793.48</v>
      </c>
      <c r="G842" s="132">
        <v>-9861.26</v>
      </c>
      <c r="H842" s="132">
        <v>-12243.45</v>
      </c>
      <c r="I842" s="132">
        <v>-3942.35</v>
      </c>
      <c r="J842" s="132">
        <v>-4661.3599999999997</v>
      </c>
      <c r="K842" s="132">
        <v>-6033.15</v>
      </c>
      <c r="L842" s="132">
        <v>-2693.44</v>
      </c>
      <c r="M842" s="132">
        <v>-4140.1400000000003</v>
      </c>
      <c r="N842" s="132">
        <v>-5870.42</v>
      </c>
      <c r="O842" s="132">
        <v>-4428.99</v>
      </c>
      <c r="P842" s="132">
        <v>-8219.18</v>
      </c>
      <c r="Q842" s="127">
        <v>-8219.18</v>
      </c>
    </row>
    <row r="843" spans="1:17" ht="13.5" thickBot="1" x14ac:dyDescent="0.25">
      <c r="A843" s="33">
        <v>236166</v>
      </c>
      <c r="B843" s="135" t="s">
        <v>366</v>
      </c>
      <c r="C843" s="147" t="s">
        <v>860</v>
      </c>
      <c r="D843" s="134" t="s">
        <v>2078</v>
      </c>
      <c r="E843" s="143">
        <v>-124623.93</v>
      </c>
      <c r="F843" s="130">
        <v>-27425.64</v>
      </c>
      <c r="G843" s="130">
        <v>-39403.339999999997</v>
      </c>
      <c r="H843" s="130">
        <v>-50078.13</v>
      </c>
      <c r="I843" s="130">
        <v>-57798.49</v>
      </c>
      <c r="J843" s="130">
        <v>-61296.1</v>
      </c>
      <c r="K843" s="130">
        <v>-65698.75</v>
      </c>
      <c r="L843" s="130">
        <v>-69555.899999999994</v>
      </c>
      <c r="M843" s="130">
        <v>-73554.820000000007</v>
      </c>
      <c r="N843" s="130">
        <v>-78543.05</v>
      </c>
      <c r="O843" s="130">
        <v>-85044.74</v>
      </c>
      <c r="P843" s="130">
        <v>-96586.59</v>
      </c>
      <c r="Q843" s="127">
        <v>-96586.59</v>
      </c>
    </row>
    <row r="844" spans="1:17" ht="13.5" thickBot="1" x14ac:dyDescent="0.25">
      <c r="A844" s="33">
        <v>236167</v>
      </c>
      <c r="B844" s="135" t="s">
        <v>367</v>
      </c>
      <c r="C844" s="147" t="s">
        <v>859</v>
      </c>
      <c r="D844" s="134" t="s">
        <v>2078</v>
      </c>
      <c r="E844" s="144">
        <v>-5908.83</v>
      </c>
      <c r="F844" s="132">
        <v>-1245.67</v>
      </c>
      <c r="G844" s="132">
        <v>-1834.81</v>
      </c>
      <c r="H844" s="132">
        <v>-2258.08</v>
      </c>
      <c r="I844" s="132">
        <v>-2647.15</v>
      </c>
      <c r="J844" s="132">
        <v>-2813.32</v>
      </c>
      <c r="K844" s="132">
        <v>-3051.95</v>
      </c>
      <c r="L844" s="132">
        <v>-3243.63</v>
      </c>
      <c r="M844" s="132">
        <v>-3454.27</v>
      </c>
      <c r="N844" s="132">
        <v>-3683.94</v>
      </c>
      <c r="O844" s="132">
        <v>-4031.03</v>
      </c>
      <c r="P844" s="132">
        <v>-4574.33</v>
      </c>
      <c r="Q844" s="127">
        <v>-4574.33</v>
      </c>
    </row>
    <row r="845" spans="1:17" ht="13.5" thickBot="1" x14ac:dyDescent="0.25">
      <c r="A845" s="33">
        <v>236168</v>
      </c>
      <c r="B845" s="135" t="s">
        <v>368</v>
      </c>
      <c r="C845" s="147" t="s">
        <v>858</v>
      </c>
      <c r="D845" s="134" t="s">
        <v>2078</v>
      </c>
      <c r="E845" s="143">
        <v>-14030.9</v>
      </c>
      <c r="F845" s="130">
        <v>-3281.74</v>
      </c>
      <c r="G845" s="130">
        <v>-4763.29</v>
      </c>
      <c r="H845" s="130">
        <v>-5945.52</v>
      </c>
      <c r="I845" s="130">
        <v>-6553.27</v>
      </c>
      <c r="J845" s="130">
        <v>-6836.87</v>
      </c>
      <c r="K845" s="130">
        <v>-7232.05</v>
      </c>
      <c r="L845" s="130">
        <v>-7593.83</v>
      </c>
      <c r="M845" s="130">
        <v>-8039.23</v>
      </c>
      <c r="N845" s="130">
        <v>-8605.19</v>
      </c>
      <c r="O845" s="130">
        <v>-9555.65</v>
      </c>
      <c r="P845" s="130">
        <v>-11247.02</v>
      </c>
      <c r="Q845" s="127">
        <v>-11247.02</v>
      </c>
    </row>
    <row r="846" spans="1:17" ht="13.5" thickBot="1" x14ac:dyDescent="0.25">
      <c r="A846" s="33">
        <v>236169</v>
      </c>
      <c r="B846" s="135" t="s">
        <v>369</v>
      </c>
      <c r="C846" s="147" t="s">
        <v>857</v>
      </c>
      <c r="D846" s="134" t="s">
        <v>2078</v>
      </c>
      <c r="E846" s="144">
        <v>-6969.14</v>
      </c>
      <c r="F846" s="132">
        <v>-1585.9</v>
      </c>
      <c r="G846" s="132">
        <v>-2350.13</v>
      </c>
      <c r="H846" s="132">
        <v>-2902.51</v>
      </c>
      <c r="I846" s="132">
        <v>-3181.28</v>
      </c>
      <c r="J846" s="132">
        <v>-3292.59</v>
      </c>
      <c r="K846" s="132">
        <v>-3451.24</v>
      </c>
      <c r="L846" s="132">
        <v>-3600.58</v>
      </c>
      <c r="M846" s="132">
        <v>-3774.04</v>
      </c>
      <c r="N846" s="132">
        <v>-4049.39</v>
      </c>
      <c r="O846" s="132">
        <v>-4506.7</v>
      </c>
      <c r="P846" s="132">
        <v>-5371.8</v>
      </c>
      <c r="Q846" s="127">
        <v>-5371.8</v>
      </c>
    </row>
    <row r="847" spans="1:17" ht="13.5" thickBot="1" x14ac:dyDescent="0.25">
      <c r="A847" s="33">
        <v>236170</v>
      </c>
      <c r="B847" s="135" t="s">
        <v>370</v>
      </c>
      <c r="C847" s="147" t="s">
        <v>856</v>
      </c>
      <c r="D847" s="134" t="s">
        <v>2078</v>
      </c>
      <c r="E847" s="143">
        <v>-21333.25</v>
      </c>
      <c r="F847" s="130">
        <v>-5188.87</v>
      </c>
      <c r="G847" s="130">
        <v>-7484.37</v>
      </c>
      <c r="H847" s="130">
        <v>-9362.4</v>
      </c>
      <c r="I847" s="130">
        <v>-10695.62</v>
      </c>
      <c r="J847" s="130">
        <v>-11130.29</v>
      </c>
      <c r="K847" s="130">
        <v>-11818.87</v>
      </c>
      <c r="L847" s="130">
        <v>-12386.27</v>
      </c>
      <c r="M847" s="130">
        <v>-13021</v>
      </c>
      <c r="N847" s="130">
        <v>-13784.02</v>
      </c>
      <c r="O847" s="130">
        <v>-14863.3</v>
      </c>
      <c r="P847" s="130">
        <v>-17132.54</v>
      </c>
      <c r="Q847" s="127">
        <v>-17132.54</v>
      </c>
    </row>
    <row r="848" spans="1:17" ht="13.5" thickBot="1" x14ac:dyDescent="0.25">
      <c r="A848" s="33">
        <v>236171</v>
      </c>
      <c r="B848" s="135" t="s">
        <v>371</v>
      </c>
      <c r="C848" s="147" t="s">
        <v>855</v>
      </c>
      <c r="D848" s="134" t="s">
        <v>2078</v>
      </c>
      <c r="E848" s="144">
        <v>-54115.78</v>
      </c>
      <c r="F848" s="132">
        <v>-12952.6</v>
      </c>
      <c r="G848" s="132">
        <v>-18145.259999999998</v>
      </c>
      <c r="H848" s="132">
        <v>-22428.66</v>
      </c>
      <c r="I848" s="132">
        <v>-25478.27</v>
      </c>
      <c r="J848" s="132">
        <v>-26613.02</v>
      </c>
      <c r="K848" s="132">
        <v>-28210.95</v>
      </c>
      <c r="L848" s="132">
        <v>-29898.34</v>
      </c>
      <c r="M848" s="132">
        <v>-31360.2</v>
      </c>
      <c r="N848" s="132">
        <v>-33317.160000000003</v>
      </c>
      <c r="O848" s="132">
        <v>-36252.86</v>
      </c>
      <c r="P848" s="132">
        <v>-42540.4</v>
      </c>
      <c r="Q848" s="127">
        <v>-42540.4</v>
      </c>
    </row>
    <row r="849" spans="1:17" ht="13.5" thickBot="1" x14ac:dyDescent="0.25">
      <c r="A849" s="33">
        <v>236172</v>
      </c>
      <c r="B849" s="135" t="s">
        <v>372</v>
      </c>
      <c r="C849" s="147" t="s">
        <v>854</v>
      </c>
      <c r="D849" s="134" t="s">
        <v>2078</v>
      </c>
      <c r="E849" s="143">
        <v>-857.2</v>
      </c>
      <c r="F849" s="130">
        <v>-229.01</v>
      </c>
      <c r="G849" s="130">
        <v>-329.26</v>
      </c>
      <c r="H849" s="130">
        <v>-401.96</v>
      </c>
      <c r="I849" s="130">
        <v>-457.47</v>
      </c>
      <c r="J849" s="130">
        <v>-470</v>
      </c>
      <c r="K849" s="130">
        <v>-489.31</v>
      </c>
      <c r="L849" s="130">
        <v>-506.96</v>
      </c>
      <c r="M849" s="130">
        <v>-526.37</v>
      </c>
      <c r="N849" s="130">
        <v>-548.29</v>
      </c>
      <c r="O849" s="130">
        <v>-587.55999999999995</v>
      </c>
      <c r="P849" s="130">
        <v>-677.77</v>
      </c>
      <c r="Q849" s="127">
        <v>-677.77</v>
      </c>
    </row>
    <row r="850" spans="1:17" ht="13.5" thickBot="1" x14ac:dyDescent="0.25">
      <c r="A850" s="33">
        <v>236173</v>
      </c>
      <c r="B850" s="135" t="s">
        <v>373</v>
      </c>
      <c r="C850" s="147" t="s">
        <v>853</v>
      </c>
      <c r="D850" s="134" t="s">
        <v>2078</v>
      </c>
      <c r="E850" s="144">
        <v>-9279.4599999999991</v>
      </c>
      <c r="F850" s="132">
        <v>-2341.9299999999998</v>
      </c>
      <c r="G850" s="132">
        <v>-3307.44</v>
      </c>
      <c r="H850" s="132">
        <v>-4001.71</v>
      </c>
      <c r="I850" s="132">
        <v>-4357.91</v>
      </c>
      <c r="J850" s="132">
        <v>-4532.91</v>
      </c>
      <c r="K850" s="132">
        <v>-4715.4399999999996</v>
      </c>
      <c r="L850" s="132">
        <v>-4917.37</v>
      </c>
      <c r="M850" s="132">
        <v>-5193.34</v>
      </c>
      <c r="N850" s="132">
        <v>-5610.8</v>
      </c>
      <c r="O850" s="132">
        <v>-6348.57</v>
      </c>
      <c r="P850" s="132">
        <v>-7628.65</v>
      </c>
      <c r="Q850" s="127">
        <v>-7628.65</v>
      </c>
    </row>
    <row r="851" spans="1:17" ht="13.5" thickBot="1" x14ac:dyDescent="0.25">
      <c r="A851" s="33">
        <v>236174</v>
      </c>
      <c r="B851" s="135" t="s">
        <v>374</v>
      </c>
      <c r="C851" s="147" t="s">
        <v>852</v>
      </c>
      <c r="D851" s="134" t="s">
        <v>2078</v>
      </c>
      <c r="E851" s="143">
        <v>-815.91</v>
      </c>
      <c r="F851" s="130">
        <v>-175.58</v>
      </c>
      <c r="G851" s="130">
        <v>-248.08</v>
      </c>
      <c r="H851" s="130">
        <v>-307.19</v>
      </c>
      <c r="I851" s="130">
        <v>-337.15</v>
      </c>
      <c r="J851" s="130">
        <v>-353.33</v>
      </c>
      <c r="K851" s="130">
        <v>-372.06</v>
      </c>
      <c r="L851" s="130">
        <v>-389.73</v>
      </c>
      <c r="M851" s="130">
        <v>-411.53</v>
      </c>
      <c r="N851" s="130">
        <v>-446.9</v>
      </c>
      <c r="O851" s="130">
        <v>-506.18</v>
      </c>
      <c r="P851" s="130">
        <v>-593.19000000000005</v>
      </c>
      <c r="Q851" s="127">
        <v>-593.19000000000005</v>
      </c>
    </row>
    <row r="852" spans="1:17" ht="13.5" thickBot="1" x14ac:dyDescent="0.25">
      <c r="A852" s="33">
        <v>236175</v>
      </c>
      <c r="B852" s="135" t="s">
        <v>375</v>
      </c>
      <c r="C852" s="147" t="s">
        <v>851</v>
      </c>
      <c r="D852" s="134" t="s">
        <v>2078</v>
      </c>
      <c r="E852" s="144">
        <v>-1097.74</v>
      </c>
      <c r="F852" s="132">
        <v>-255.98</v>
      </c>
      <c r="G852" s="132">
        <v>-366.29</v>
      </c>
      <c r="H852" s="132">
        <v>-451.79</v>
      </c>
      <c r="I852" s="132">
        <v>-490.9</v>
      </c>
      <c r="J852" s="132">
        <v>-505.42</v>
      </c>
      <c r="K852" s="132">
        <v>-525.73</v>
      </c>
      <c r="L852" s="132">
        <v>-544.79</v>
      </c>
      <c r="M852" s="132">
        <v>-567.9</v>
      </c>
      <c r="N852" s="132">
        <v>-593.58000000000004</v>
      </c>
      <c r="O852" s="132">
        <v>-671.21</v>
      </c>
      <c r="P852" s="132">
        <v>-790.96</v>
      </c>
      <c r="Q852" s="127">
        <v>-790.96</v>
      </c>
    </row>
    <row r="853" spans="1:17" ht="13.5" thickBot="1" x14ac:dyDescent="0.25">
      <c r="A853" s="33">
        <v>236176</v>
      </c>
      <c r="B853" s="135" t="s">
        <v>376</v>
      </c>
      <c r="C853" s="147" t="s">
        <v>850</v>
      </c>
      <c r="D853" s="134" t="s">
        <v>2078</v>
      </c>
      <c r="E853" s="143">
        <v>-8620.11</v>
      </c>
      <c r="F853" s="130">
        <v>-2219.8200000000002</v>
      </c>
      <c r="G853" s="130">
        <v>-3240.94</v>
      </c>
      <c r="H853" s="130">
        <v>-4014.78</v>
      </c>
      <c r="I853" s="130">
        <v>-4640.18</v>
      </c>
      <c r="J853" s="130">
        <v>-4842.41</v>
      </c>
      <c r="K853" s="130">
        <v>-5152.5600000000004</v>
      </c>
      <c r="L853" s="130">
        <v>-5359.57</v>
      </c>
      <c r="M853" s="130">
        <v>-5617.39</v>
      </c>
      <c r="N853" s="130">
        <v>-5946.62</v>
      </c>
      <c r="O853" s="130">
        <v>-6462.71</v>
      </c>
      <c r="P853" s="130">
        <v>-7442.09</v>
      </c>
      <c r="Q853" s="127">
        <v>-7442.09</v>
      </c>
    </row>
    <row r="854" spans="1:17" ht="13.5" thickBot="1" x14ac:dyDescent="0.25">
      <c r="A854" s="33">
        <v>236177</v>
      </c>
      <c r="B854" s="135" t="s">
        <v>377</v>
      </c>
      <c r="C854" s="147" t="s">
        <v>849</v>
      </c>
      <c r="D854" s="134" t="s">
        <v>2078</v>
      </c>
      <c r="E854" s="144">
        <v>-28659.65</v>
      </c>
      <c r="F854" s="132">
        <v>-6500.77</v>
      </c>
      <c r="G854" s="132">
        <v>-9214.16</v>
      </c>
      <c r="H854" s="132">
        <v>-11645.35</v>
      </c>
      <c r="I854" s="132">
        <v>-13125.88</v>
      </c>
      <c r="J854" s="132">
        <v>-13844.58</v>
      </c>
      <c r="K854" s="132">
        <v>-14882.46</v>
      </c>
      <c r="L854" s="132">
        <v>-15906.47</v>
      </c>
      <c r="M854" s="132">
        <v>-17014.82</v>
      </c>
      <c r="N854" s="132">
        <v>-18376.22</v>
      </c>
      <c r="O854" s="132">
        <v>-20303.63</v>
      </c>
      <c r="P854" s="132">
        <v>-23495.27</v>
      </c>
      <c r="Q854" s="127">
        <v>-23495.27</v>
      </c>
    </row>
    <row r="855" spans="1:17" ht="13.5" thickBot="1" x14ac:dyDescent="0.25">
      <c r="A855" s="33">
        <v>236179</v>
      </c>
      <c r="B855" s="135" t="s">
        <v>378</v>
      </c>
      <c r="C855" s="147" t="s">
        <v>848</v>
      </c>
      <c r="D855" s="134" t="s">
        <v>2078</v>
      </c>
      <c r="E855" s="143">
        <v>-6952.36</v>
      </c>
      <c r="F855" s="130">
        <v>-12641.3</v>
      </c>
      <c r="G855" s="130">
        <v>-17977.71</v>
      </c>
      <c r="H855" s="130">
        <v>-4654.93</v>
      </c>
      <c r="I855" s="130">
        <v>-7902.54</v>
      </c>
      <c r="J855" s="130">
        <v>-9557.0300000000007</v>
      </c>
      <c r="K855" s="130">
        <v>-2337.1999999999998</v>
      </c>
      <c r="L855" s="130">
        <v>-4673.5</v>
      </c>
      <c r="M855" s="130">
        <v>-7195.37</v>
      </c>
      <c r="N855" s="130">
        <v>-2711.46</v>
      </c>
      <c r="O855" s="130">
        <v>-6247.47</v>
      </c>
      <c r="P855" s="130">
        <v>-12168.21</v>
      </c>
      <c r="Q855" s="127">
        <v>-12168.21</v>
      </c>
    </row>
    <row r="856" spans="1:17" ht="13.5" thickBot="1" x14ac:dyDescent="0.25">
      <c r="A856" s="33">
        <v>236180</v>
      </c>
      <c r="B856" s="135" t="s">
        <v>379</v>
      </c>
      <c r="C856" s="147" t="s">
        <v>847</v>
      </c>
      <c r="D856" s="134" t="s">
        <v>2078</v>
      </c>
      <c r="E856" s="144">
        <v>-95682.15</v>
      </c>
      <c r="F856" s="132">
        <v>-19182.84</v>
      </c>
      <c r="G856" s="132">
        <v>-27651.3</v>
      </c>
      <c r="H856" s="132">
        <v>-35237.46</v>
      </c>
      <c r="I856" s="132">
        <v>-40960.639999999999</v>
      </c>
      <c r="J856" s="132">
        <v>-44119.02</v>
      </c>
      <c r="K856" s="132">
        <v>-48091.29</v>
      </c>
      <c r="L856" s="132">
        <v>-52382.57</v>
      </c>
      <c r="M856" s="132">
        <v>-56675.39</v>
      </c>
      <c r="N856" s="132">
        <v>-61889.69</v>
      </c>
      <c r="O856" s="132">
        <v>-69008.33</v>
      </c>
      <c r="P856" s="132">
        <v>-78095.960000000006</v>
      </c>
      <c r="Q856" s="127">
        <v>-78095.960000000006</v>
      </c>
    </row>
    <row r="857" spans="1:17" ht="13.5" thickBot="1" x14ac:dyDescent="0.25">
      <c r="A857" s="33">
        <v>236181</v>
      </c>
      <c r="B857" s="135" t="s">
        <v>380</v>
      </c>
      <c r="C857" s="147" t="s">
        <v>846</v>
      </c>
      <c r="D857" s="134" t="s">
        <v>2078</v>
      </c>
      <c r="E857" s="143">
        <v>-45793.29</v>
      </c>
      <c r="F857" s="130">
        <v>-9649.08</v>
      </c>
      <c r="G857" s="130">
        <v>-14652.72</v>
      </c>
      <c r="H857" s="130">
        <v>-18467.77</v>
      </c>
      <c r="I857" s="130">
        <v>-21211.06</v>
      </c>
      <c r="J857" s="130">
        <v>-22682.27</v>
      </c>
      <c r="K857" s="130">
        <v>-24762.38</v>
      </c>
      <c r="L857" s="130">
        <v>-26689.18</v>
      </c>
      <c r="M857" s="130">
        <v>-28701.22</v>
      </c>
      <c r="N857" s="130">
        <v>-31458.85</v>
      </c>
      <c r="O857" s="130">
        <v>-33990.910000000003</v>
      </c>
      <c r="P857" s="130">
        <v>-38397.54</v>
      </c>
      <c r="Q857" s="127">
        <v>-38397.54</v>
      </c>
    </row>
    <row r="858" spans="1:17" ht="13.5" thickBot="1" x14ac:dyDescent="0.25">
      <c r="A858" s="33">
        <v>236182</v>
      </c>
      <c r="B858" s="135" t="s">
        <v>381</v>
      </c>
      <c r="C858" s="147" t="s">
        <v>845</v>
      </c>
      <c r="D858" s="134" t="s">
        <v>2078</v>
      </c>
      <c r="E858" s="144">
        <v>-11055.59</v>
      </c>
      <c r="F858" s="132">
        <v>-5424.01</v>
      </c>
      <c r="G858" s="132">
        <v>-8285.5300000000007</v>
      </c>
      <c r="H858" s="132">
        <v>-10759.33</v>
      </c>
      <c r="I858" s="132">
        <v>-4827.17</v>
      </c>
      <c r="J858" s="132">
        <v>-6949.72</v>
      </c>
      <c r="K858" s="132">
        <v>-9051.8799999999992</v>
      </c>
      <c r="L858" s="132">
        <v>-4136.4399999999996</v>
      </c>
      <c r="M858" s="132">
        <v>-6156.22</v>
      </c>
      <c r="N858" s="132">
        <v>-31432.240000000002</v>
      </c>
      <c r="O858" s="132">
        <v>-29142.33</v>
      </c>
      <c r="P858" s="132">
        <v>-35239.65</v>
      </c>
      <c r="Q858" s="127">
        <v>-35239.65</v>
      </c>
    </row>
    <row r="859" spans="1:17" ht="13.5" thickBot="1" x14ac:dyDescent="0.25">
      <c r="A859" s="33">
        <v>236183</v>
      </c>
      <c r="B859" s="135" t="s">
        <v>382</v>
      </c>
      <c r="C859" s="147" t="s">
        <v>844</v>
      </c>
      <c r="D859" s="134" t="s">
        <v>2078</v>
      </c>
      <c r="E859" s="143">
        <v>-46147.41</v>
      </c>
      <c r="F859" s="130">
        <v>-17639.310000000001</v>
      </c>
      <c r="G859" s="130">
        <v>-25848.52</v>
      </c>
      <c r="H859" s="130">
        <v>-33169.870000000003</v>
      </c>
      <c r="I859" s="130">
        <v>-38861.300000000003</v>
      </c>
      <c r="J859" s="130">
        <v>-43070.66</v>
      </c>
      <c r="K859" s="130">
        <v>-48300.61</v>
      </c>
      <c r="L859" s="130">
        <v>-10505.47</v>
      </c>
      <c r="M859" s="130">
        <v>-15924.97</v>
      </c>
      <c r="N859" s="130">
        <v>-21139.29</v>
      </c>
      <c r="O859" s="130">
        <v>-26708.77</v>
      </c>
      <c r="P859" s="130">
        <v>-35100.51</v>
      </c>
      <c r="Q859" s="127">
        <v>-35100.51</v>
      </c>
    </row>
    <row r="860" spans="1:17" ht="13.5" thickBot="1" x14ac:dyDescent="0.25">
      <c r="A860" s="33">
        <v>236184</v>
      </c>
      <c r="B860" s="135" t="s">
        <v>383</v>
      </c>
      <c r="C860" s="147" t="s">
        <v>843</v>
      </c>
      <c r="D860" s="134" t="s">
        <v>2078</v>
      </c>
      <c r="E860" s="144">
        <v>-4517.12</v>
      </c>
      <c r="F860" s="132">
        <v>-3616.54</v>
      </c>
      <c r="G860" s="132">
        <v>-5122.55</v>
      </c>
      <c r="H860" s="132">
        <v>-6277.43</v>
      </c>
      <c r="I860" s="132">
        <v>-1959.55</v>
      </c>
      <c r="J860" s="132">
        <v>-2139.89</v>
      </c>
      <c r="K860" s="132">
        <v>-2514.16</v>
      </c>
      <c r="L860" s="132">
        <v>-693.66</v>
      </c>
      <c r="M860" s="132">
        <v>-1003.55</v>
      </c>
      <c r="N860" s="132">
        <v>-1387.02</v>
      </c>
      <c r="O860" s="132">
        <v>-1026.33</v>
      </c>
      <c r="P860" s="132">
        <v>-2392.1999999999998</v>
      </c>
      <c r="Q860" s="127">
        <v>-2392.1999999999998</v>
      </c>
    </row>
    <row r="861" spans="1:17" ht="13.5" thickBot="1" x14ac:dyDescent="0.25">
      <c r="A861" s="33">
        <v>236185</v>
      </c>
      <c r="B861" s="135" t="s">
        <v>384</v>
      </c>
      <c r="C861" s="147" t="s">
        <v>842</v>
      </c>
      <c r="D861" s="134" t="s">
        <v>2078</v>
      </c>
      <c r="E861" s="143">
        <v>-120462.18</v>
      </c>
      <c r="F861" s="130">
        <v>-23899.33</v>
      </c>
      <c r="G861" s="130">
        <v>-34267.620000000003</v>
      </c>
      <c r="H861" s="130">
        <v>-44220.3</v>
      </c>
      <c r="I861" s="130">
        <v>-51546.64</v>
      </c>
      <c r="J861" s="130">
        <v>-55837.18</v>
      </c>
      <c r="K861" s="130">
        <v>-61691.15</v>
      </c>
      <c r="L861" s="130">
        <v>-67312.649999999994</v>
      </c>
      <c r="M861" s="130">
        <v>-73075.509999999995</v>
      </c>
      <c r="N861" s="130">
        <v>-79683.08</v>
      </c>
      <c r="O861" s="130">
        <v>-88265.68</v>
      </c>
      <c r="P861" s="130">
        <v>-99994.08</v>
      </c>
      <c r="Q861" s="127">
        <v>-99994.08</v>
      </c>
    </row>
    <row r="862" spans="1:17" ht="13.5" thickBot="1" x14ac:dyDescent="0.25">
      <c r="A862" s="33">
        <v>236186</v>
      </c>
      <c r="B862" s="135" t="s">
        <v>385</v>
      </c>
      <c r="C862" s="147" t="s">
        <v>841</v>
      </c>
      <c r="D862" s="134" t="s">
        <v>2078</v>
      </c>
      <c r="E862" s="144">
        <v>-3426.55</v>
      </c>
      <c r="F862" s="132">
        <v>-752.84</v>
      </c>
      <c r="G862" s="132">
        <v>-1099.94</v>
      </c>
      <c r="H862" s="132">
        <v>-1386.04</v>
      </c>
      <c r="I862" s="132">
        <v>-1592.24</v>
      </c>
      <c r="J862" s="132">
        <v>-1699.03</v>
      </c>
      <c r="K862" s="132">
        <v>-1798.75</v>
      </c>
      <c r="L862" s="132">
        <v>-1888.01</v>
      </c>
      <c r="M862" s="132">
        <v>-1981.21</v>
      </c>
      <c r="N862" s="132">
        <v>-2149.73</v>
      </c>
      <c r="O862" s="132">
        <v>-2379.04</v>
      </c>
      <c r="P862" s="132">
        <v>-2790.67</v>
      </c>
      <c r="Q862" s="127">
        <v>-2790.67</v>
      </c>
    </row>
    <row r="863" spans="1:17" ht="13.5" thickBot="1" x14ac:dyDescent="0.25">
      <c r="A863" s="33">
        <v>236187</v>
      </c>
      <c r="B863" s="135" t="s">
        <v>386</v>
      </c>
      <c r="C863" s="147" t="s">
        <v>840</v>
      </c>
      <c r="D863" s="134" t="s">
        <v>2078</v>
      </c>
      <c r="E863" s="143">
        <v>-96032.11</v>
      </c>
      <c r="F863" s="130">
        <v>-22599.57</v>
      </c>
      <c r="G863" s="130">
        <v>-32233.47</v>
      </c>
      <c r="H863" s="130">
        <v>-40729.86</v>
      </c>
      <c r="I863" s="130">
        <v>-45876.2</v>
      </c>
      <c r="J863" s="130">
        <v>-48465.61</v>
      </c>
      <c r="K863" s="130">
        <v>-51823.67</v>
      </c>
      <c r="L863" s="130">
        <v>-54731.28</v>
      </c>
      <c r="M863" s="130">
        <v>-58053.46</v>
      </c>
      <c r="N863" s="130">
        <v>-62386.93</v>
      </c>
      <c r="O863" s="130">
        <v>-68162.350000000006</v>
      </c>
      <c r="P863" s="130">
        <v>-78148.25</v>
      </c>
      <c r="Q863" s="127">
        <v>-78148.25</v>
      </c>
    </row>
    <row r="864" spans="1:17" ht="13.5" thickBot="1" x14ac:dyDescent="0.25">
      <c r="A864" s="33">
        <v>236189</v>
      </c>
      <c r="B864" s="135" t="s">
        <v>387</v>
      </c>
      <c r="C864" s="147" t="s">
        <v>839</v>
      </c>
      <c r="D864" s="134" t="s">
        <v>2078</v>
      </c>
      <c r="E864" s="144">
        <v>-106995.93</v>
      </c>
      <c r="F864" s="132">
        <v>-25997.21</v>
      </c>
      <c r="G864" s="132">
        <v>-37903.519999999997</v>
      </c>
      <c r="H864" s="132">
        <v>-46707.14</v>
      </c>
      <c r="I864" s="132">
        <v>-53405.01</v>
      </c>
      <c r="J864" s="132">
        <v>-55973.47</v>
      </c>
      <c r="K864" s="132">
        <v>-59294.07</v>
      </c>
      <c r="L864" s="132">
        <v>-62401.65</v>
      </c>
      <c r="M864" s="132">
        <v>-65681.34</v>
      </c>
      <c r="N864" s="132">
        <v>-69517.06</v>
      </c>
      <c r="O864" s="132">
        <v>-74517.22</v>
      </c>
      <c r="P864" s="132">
        <v>-85304.05</v>
      </c>
      <c r="Q864" s="127">
        <v>-85304.05</v>
      </c>
    </row>
    <row r="865" spans="1:17" ht="13.5" thickBot="1" x14ac:dyDescent="0.25">
      <c r="A865" s="33">
        <v>236190</v>
      </c>
      <c r="B865" s="135" t="s">
        <v>388</v>
      </c>
      <c r="C865" s="147" t="s">
        <v>838</v>
      </c>
      <c r="D865" s="134" t="s">
        <v>2078</v>
      </c>
      <c r="E865" s="143">
        <v>-37896.65</v>
      </c>
      <c r="F865" s="130">
        <v>-9847.5300000000007</v>
      </c>
      <c r="G865" s="130">
        <v>-13802.71</v>
      </c>
      <c r="H865" s="130">
        <v>-17018.93</v>
      </c>
      <c r="I865" s="130">
        <v>-18734.27</v>
      </c>
      <c r="J865" s="130">
        <v>-19553.060000000001</v>
      </c>
      <c r="K865" s="130">
        <v>-20682.48</v>
      </c>
      <c r="L865" s="130">
        <v>-21700.03</v>
      </c>
      <c r="M865" s="130">
        <v>-22926.799999999999</v>
      </c>
      <c r="N865" s="130">
        <v>-24566.43</v>
      </c>
      <c r="O865" s="130">
        <v>-27182.33</v>
      </c>
      <c r="P865" s="130">
        <v>-31917.77</v>
      </c>
      <c r="Q865" s="127">
        <v>-31917.77</v>
      </c>
    </row>
    <row r="866" spans="1:17" ht="13.5" thickBot="1" x14ac:dyDescent="0.25">
      <c r="A866" s="33">
        <v>236191</v>
      </c>
      <c r="B866" s="135" t="s">
        <v>389</v>
      </c>
      <c r="C866" s="147" t="s">
        <v>837</v>
      </c>
      <c r="D866" s="134" t="s">
        <v>2078</v>
      </c>
      <c r="E866" s="144">
        <v>-80484.72</v>
      </c>
      <c r="F866" s="132">
        <v>-50670.28</v>
      </c>
      <c r="G866" s="132">
        <v>-72414.820000000007</v>
      </c>
      <c r="H866" s="132">
        <v>-88330.45</v>
      </c>
      <c r="I866" s="132">
        <v>-24266.67</v>
      </c>
      <c r="J866" s="132">
        <v>-27992.32</v>
      </c>
      <c r="K866" s="132">
        <v>-33810.67</v>
      </c>
      <c r="L866" s="132">
        <v>-10753.79</v>
      </c>
      <c r="M866" s="132">
        <v>-16921.27</v>
      </c>
      <c r="N866" s="132">
        <v>-25088.71</v>
      </c>
      <c r="O866" s="132">
        <v>-22985.07</v>
      </c>
      <c r="P866" s="132">
        <v>-49594.92</v>
      </c>
      <c r="Q866" s="127">
        <v>-49594.92</v>
      </c>
    </row>
    <row r="867" spans="1:17" ht="13.5" thickBot="1" x14ac:dyDescent="0.25">
      <c r="A867" s="33">
        <v>236192</v>
      </c>
      <c r="B867" s="135" t="s">
        <v>390</v>
      </c>
      <c r="C867" s="147" t="s">
        <v>836</v>
      </c>
      <c r="D867" s="134" t="s">
        <v>2078</v>
      </c>
      <c r="E867" s="143">
        <v>-14634.4</v>
      </c>
      <c r="F867" s="130">
        <v>-3760.04</v>
      </c>
      <c r="G867" s="130">
        <v>-5264.21</v>
      </c>
      <c r="H867" s="130">
        <v>-6447.37</v>
      </c>
      <c r="I867" s="130">
        <v>-7201.39</v>
      </c>
      <c r="J867" s="130">
        <v>-7378.03</v>
      </c>
      <c r="K867" s="130">
        <v>-7659.04</v>
      </c>
      <c r="L867" s="130">
        <v>-7879.47</v>
      </c>
      <c r="M867" s="130">
        <v>-8147.37</v>
      </c>
      <c r="N867" s="130">
        <v>-8599.65</v>
      </c>
      <c r="O867" s="130">
        <v>-9326.5499999999993</v>
      </c>
      <c r="P867" s="130">
        <v>-11001.93</v>
      </c>
      <c r="Q867" s="127">
        <v>-11001.93</v>
      </c>
    </row>
    <row r="868" spans="1:17" ht="13.5" thickBot="1" x14ac:dyDescent="0.25">
      <c r="A868" s="33">
        <v>236193</v>
      </c>
      <c r="B868" s="135" t="s">
        <v>391</v>
      </c>
      <c r="C868" s="147" t="s">
        <v>835</v>
      </c>
      <c r="D868" s="134" t="s">
        <v>2078</v>
      </c>
      <c r="E868" s="144">
        <v>-8643.2900000000009</v>
      </c>
      <c r="F868" s="132">
        <v>-5501.52</v>
      </c>
      <c r="G868" s="132">
        <v>-7613.74</v>
      </c>
      <c r="H868" s="132">
        <v>-9341.61</v>
      </c>
      <c r="I868" s="132">
        <v>-2624.36</v>
      </c>
      <c r="J868" s="132">
        <v>-3114.12</v>
      </c>
      <c r="K868" s="132">
        <v>-3807.69</v>
      </c>
      <c r="L868" s="132">
        <v>-1330.03</v>
      </c>
      <c r="M868" s="132">
        <v>-2026.51</v>
      </c>
      <c r="N868" s="132">
        <v>-3017.22</v>
      </c>
      <c r="O868" s="132">
        <v>-2503.64</v>
      </c>
      <c r="P868" s="132">
        <v>-5143.9399999999996</v>
      </c>
      <c r="Q868" s="127">
        <v>-5143.9399999999996</v>
      </c>
    </row>
    <row r="869" spans="1:17" ht="13.5" thickBot="1" x14ac:dyDescent="0.25">
      <c r="A869" s="33">
        <v>236194</v>
      </c>
      <c r="B869" s="135" t="s">
        <v>392</v>
      </c>
      <c r="C869" s="147" t="s">
        <v>834</v>
      </c>
      <c r="D869" s="134" t="s">
        <v>2078</v>
      </c>
      <c r="E869" s="143">
        <v>-3095.61</v>
      </c>
      <c r="F869" s="130">
        <v>-1585.49</v>
      </c>
      <c r="G869" s="130">
        <v>-2213.3200000000002</v>
      </c>
      <c r="H869" s="130">
        <v>-2671.17</v>
      </c>
      <c r="I869" s="130">
        <v>-2864.83</v>
      </c>
      <c r="J869" s="130">
        <v>-2933.66</v>
      </c>
      <c r="K869" s="130">
        <v>-3067.87</v>
      </c>
      <c r="L869" s="130">
        <v>-254.56</v>
      </c>
      <c r="M869" s="130">
        <v>-406.95</v>
      </c>
      <c r="N869" s="130">
        <v>-658.08</v>
      </c>
      <c r="O869" s="130">
        <v>-1216.8399999999999</v>
      </c>
      <c r="P869" s="130">
        <v>-2017.9</v>
      </c>
      <c r="Q869" s="127">
        <v>-2017.9</v>
      </c>
    </row>
    <row r="870" spans="1:17" ht="13.5" thickBot="1" x14ac:dyDescent="0.25">
      <c r="A870" s="33">
        <v>236195</v>
      </c>
      <c r="B870" s="135" t="s">
        <v>393</v>
      </c>
      <c r="C870" s="147" t="s">
        <v>833</v>
      </c>
      <c r="D870" s="134" t="s">
        <v>2078</v>
      </c>
      <c r="E870" s="144">
        <v>-33576.19</v>
      </c>
      <c r="F870" s="132">
        <v>-59215.54</v>
      </c>
      <c r="G870" s="132">
        <v>-85727.32</v>
      </c>
      <c r="H870" s="132">
        <v>-20251.560000000001</v>
      </c>
      <c r="I870" s="132">
        <v>-35479.980000000003</v>
      </c>
      <c r="J870" s="132">
        <v>-43233.2</v>
      </c>
      <c r="K870" s="132">
        <v>-4526.47</v>
      </c>
      <c r="L870" s="132">
        <v>-10864.36</v>
      </c>
      <c r="M870" s="132">
        <v>-17122.3</v>
      </c>
      <c r="N870" s="132">
        <v>-7484.75</v>
      </c>
      <c r="O870" s="132">
        <v>-17797.759999999998</v>
      </c>
      <c r="P870" s="132">
        <v>-38590.120000000003</v>
      </c>
      <c r="Q870" s="127">
        <v>-38590.120000000003</v>
      </c>
    </row>
    <row r="871" spans="1:17" ht="13.5" thickBot="1" x14ac:dyDescent="0.25">
      <c r="A871" s="33">
        <v>236196</v>
      </c>
      <c r="B871" s="135" t="s">
        <v>394</v>
      </c>
      <c r="C871" s="147" t="s">
        <v>832</v>
      </c>
      <c r="D871" s="134" t="s">
        <v>2078</v>
      </c>
      <c r="E871" s="143">
        <v>-174.2</v>
      </c>
      <c r="F871" s="130">
        <v>-74.17</v>
      </c>
      <c r="G871" s="130">
        <v>-90.85</v>
      </c>
      <c r="H871" s="130">
        <v>-106.28</v>
      </c>
      <c r="I871" s="130">
        <v>-113.67</v>
      </c>
      <c r="J871" s="130">
        <v>-118.55</v>
      </c>
      <c r="K871" s="130">
        <v>-125.93</v>
      </c>
      <c r="L871" s="130">
        <v>-130.5</v>
      </c>
      <c r="M871" s="130">
        <v>-135.9</v>
      </c>
      <c r="N871" s="130">
        <v>-144.11000000000001</v>
      </c>
      <c r="O871" s="130">
        <v>-157.57</v>
      </c>
      <c r="P871" s="130">
        <v>-177.36</v>
      </c>
      <c r="Q871" s="127">
        <v>-177.36</v>
      </c>
    </row>
    <row r="872" spans="1:17" ht="13.5" thickBot="1" x14ac:dyDescent="0.25">
      <c r="A872" s="33">
        <v>236197</v>
      </c>
      <c r="B872" s="135" t="s">
        <v>395</v>
      </c>
      <c r="C872" s="147" t="s">
        <v>831</v>
      </c>
      <c r="D872" s="134" t="s">
        <v>2078</v>
      </c>
      <c r="E872" s="144">
        <v>-2049.77</v>
      </c>
      <c r="F872" s="132">
        <v>-1263.6400000000001</v>
      </c>
      <c r="G872" s="132">
        <v>-1826.02</v>
      </c>
      <c r="H872" s="132">
        <v>-2252.9699999999998</v>
      </c>
      <c r="I872" s="132">
        <v>-2612.98</v>
      </c>
      <c r="J872" s="132">
        <v>-2782.26</v>
      </c>
      <c r="K872" s="132">
        <v>-72.77</v>
      </c>
      <c r="L872" s="132">
        <v>-197.56</v>
      </c>
      <c r="M872" s="132">
        <v>-314.92</v>
      </c>
      <c r="N872" s="132">
        <v>-470.04</v>
      </c>
      <c r="O872" s="132">
        <v>-723.29</v>
      </c>
      <c r="P872" s="132">
        <v>-1166.8900000000001</v>
      </c>
      <c r="Q872" s="127">
        <v>-1166.8900000000001</v>
      </c>
    </row>
    <row r="873" spans="1:17" ht="13.5" thickBot="1" x14ac:dyDescent="0.25">
      <c r="A873" s="33">
        <v>236198</v>
      </c>
      <c r="B873" s="135" t="s">
        <v>396</v>
      </c>
      <c r="C873" s="147" t="s">
        <v>830</v>
      </c>
      <c r="D873" s="134" t="s">
        <v>2078</v>
      </c>
      <c r="E873" s="143">
        <v>-2149.2600000000002</v>
      </c>
      <c r="F873" s="130">
        <v>-1502.33</v>
      </c>
      <c r="G873" s="130">
        <v>-1583.36</v>
      </c>
      <c r="H873" s="130">
        <v>-1155.99</v>
      </c>
      <c r="I873" s="130">
        <v>-776.7</v>
      </c>
      <c r="J873" s="130">
        <v>-233.03</v>
      </c>
      <c r="K873" s="130">
        <v>-358.53</v>
      </c>
      <c r="L873" s="130">
        <v>-310.04000000000002</v>
      </c>
      <c r="M873" s="130">
        <v>-437.97</v>
      </c>
      <c r="N873" s="130">
        <v>-431.79</v>
      </c>
      <c r="O873" s="130">
        <v>-683.93</v>
      </c>
      <c r="P873" s="130">
        <v>-1601.67</v>
      </c>
      <c r="Q873" s="127">
        <v>-1601.67</v>
      </c>
    </row>
    <row r="874" spans="1:17" ht="13.5" thickBot="1" x14ac:dyDescent="0.25">
      <c r="A874" s="33">
        <v>236199</v>
      </c>
      <c r="B874" s="135" t="s">
        <v>397</v>
      </c>
      <c r="C874" s="147" t="s">
        <v>829</v>
      </c>
      <c r="D874" s="134" t="s">
        <v>2078</v>
      </c>
      <c r="E874" s="144">
        <v>-20918.05</v>
      </c>
      <c r="F874" s="132">
        <v>-4131.8</v>
      </c>
      <c r="G874" s="132">
        <v>-5979.4</v>
      </c>
      <c r="H874" s="132">
        <v>-7647.43</v>
      </c>
      <c r="I874" s="132">
        <v>-8885.82</v>
      </c>
      <c r="J874" s="132">
        <v>-9667.34</v>
      </c>
      <c r="K874" s="132">
        <v>-10619.53</v>
      </c>
      <c r="L874" s="132">
        <v>-11583.14</v>
      </c>
      <c r="M874" s="132">
        <v>-12623.03</v>
      </c>
      <c r="N874" s="132">
        <v>-13729.3</v>
      </c>
      <c r="O874" s="132">
        <v>-15127.66</v>
      </c>
      <c r="P874" s="132">
        <v>-17215.509999999998</v>
      </c>
      <c r="Q874" s="127">
        <v>-17215.509999999998</v>
      </c>
    </row>
    <row r="875" spans="1:17" ht="13.5" thickBot="1" x14ac:dyDescent="0.25">
      <c r="A875" s="33">
        <v>236200</v>
      </c>
      <c r="B875" s="135" t="s">
        <v>398</v>
      </c>
      <c r="C875" s="147" t="s">
        <v>828</v>
      </c>
      <c r="D875" s="134" t="s">
        <v>2078</v>
      </c>
      <c r="E875" s="143">
        <v>-26979.67</v>
      </c>
      <c r="F875" s="130">
        <v>-5843.62</v>
      </c>
      <c r="G875" s="130">
        <v>-8648.7800000000007</v>
      </c>
      <c r="H875" s="130">
        <v>-10878.95</v>
      </c>
      <c r="I875" s="130">
        <v>-12307.89</v>
      </c>
      <c r="J875" s="130">
        <v>-13191.68</v>
      </c>
      <c r="K875" s="130">
        <v>-14335.79</v>
      </c>
      <c r="L875" s="130">
        <v>-15369.65</v>
      </c>
      <c r="M875" s="130">
        <v>-16565.02</v>
      </c>
      <c r="N875" s="130">
        <v>-18222.66</v>
      </c>
      <c r="O875" s="130">
        <v>-20198.79</v>
      </c>
      <c r="P875" s="130">
        <v>-23560.36</v>
      </c>
      <c r="Q875" s="127">
        <v>-23560.36</v>
      </c>
    </row>
    <row r="876" spans="1:17" ht="13.5" thickBot="1" x14ac:dyDescent="0.25">
      <c r="A876" s="33">
        <v>236213</v>
      </c>
      <c r="B876" s="135" t="s">
        <v>399</v>
      </c>
      <c r="C876" s="147" t="s">
        <v>827</v>
      </c>
      <c r="D876" s="134" t="s">
        <v>2078</v>
      </c>
      <c r="E876" s="144">
        <v>-5043.07</v>
      </c>
      <c r="F876" s="132">
        <v>-1241.06</v>
      </c>
      <c r="G876" s="132">
        <v>-1714.94</v>
      </c>
      <c r="H876" s="132">
        <v>-2073.83</v>
      </c>
      <c r="I876" s="132">
        <v>-2271.31</v>
      </c>
      <c r="J876" s="132">
        <v>-2348.5500000000002</v>
      </c>
      <c r="K876" s="132">
        <v>-2476.2600000000002</v>
      </c>
      <c r="L876" s="132">
        <v>-2585.79</v>
      </c>
      <c r="M876" s="132">
        <v>-2726.54</v>
      </c>
      <c r="N876" s="132">
        <v>-2912.2</v>
      </c>
      <c r="O876" s="132">
        <v>-3343.8</v>
      </c>
      <c r="P876" s="132">
        <v>-3983.76</v>
      </c>
      <c r="Q876" s="127">
        <v>-3983.76</v>
      </c>
    </row>
    <row r="877" spans="1:17" ht="13.5" thickBot="1" x14ac:dyDescent="0.25">
      <c r="A877" s="33">
        <v>236214</v>
      </c>
      <c r="B877" s="135" t="s">
        <v>400</v>
      </c>
      <c r="C877" s="147" t="s">
        <v>826</v>
      </c>
      <c r="D877" s="134" t="s">
        <v>2078</v>
      </c>
      <c r="E877" s="143">
        <v>-33347.629999999997</v>
      </c>
      <c r="F877" s="130">
        <v>-59631.53</v>
      </c>
      <c r="G877" s="130">
        <v>-86319.66</v>
      </c>
      <c r="H877" s="130">
        <v>-108826.72</v>
      </c>
      <c r="I877" s="130">
        <v>-37831.21</v>
      </c>
      <c r="J877" s="130">
        <v>-44397.69</v>
      </c>
      <c r="K877" s="130">
        <v>-50259.76</v>
      </c>
      <c r="L877" s="130">
        <v>-12583.83</v>
      </c>
      <c r="M877" s="130">
        <v>-18944.63</v>
      </c>
      <c r="N877" s="130">
        <v>-27003.47</v>
      </c>
      <c r="O877" s="130">
        <v>-20006.95</v>
      </c>
      <c r="P877" s="130">
        <v>-41130.29</v>
      </c>
      <c r="Q877" s="127">
        <v>-41130.29</v>
      </c>
    </row>
    <row r="878" spans="1:17" ht="13.5" thickBot="1" x14ac:dyDescent="0.25">
      <c r="A878" s="33">
        <v>236215</v>
      </c>
      <c r="B878" s="135" t="s">
        <v>401</v>
      </c>
      <c r="C878" s="147" t="s">
        <v>825</v>
      </c>
      <c r="D878" s="134" t="s">
        <v>2078</v>
      </c>
      <c r="E878" s="144">
        <v>-19316.13</v>
      </c>
      <c r="F878" s="132">
        <v>-4311.42</v>
      </c>
      <c r="G878" s="132">
        <v>-6058.61</v>
      </c>
      <c r="H878" s="132">
        <v>-7291.52</v>
      </c>
      <c r="I878" s="132">
        <v>-8011.94</v>
      </c>
      <c r="J878" s="132">
        <v>-8384.02</v>
      </c>
      <c r="K878" s="132">
        <v>-8911.23</v>
      </c>
      <c r="L878" s="132">
        <v>-9405.35</v>
      </c>
      <c r="M878" s="132">
        <v>-10063.68</v>
      </c>
      <c r="N878" s="132">
        <v>-10835.23</v>
      </c>
      <c r="O878" s="132">
        <v>-12369.26</v>
      </c>
      <c r="P878" s="132">
        <v>-14597.67</v>
      </c>
      <c r="Q878" s="127">
        <v>-14597.67</v>
      </c>
    </row>
    <row r="879" spans="1:17" ht="13.5" thickBot="1" x14ac:dyDescent="0.25">
      <c r="A879" s="33">
        <v>236217</v>
      </c>
      <c r="B879" s="135" t="s">
        <v>402</v>
      </c>
      <c r="C879" s="147" t="s">
        <v>824</v>
      </c>
      <c r="D879" s="134" t="s">
        <v>2078</v>
      </c>
      <c r="E879" s="143">
        <v>-42933.91</v>
      </c>
      <c r="F879" s="130">
        <v>-8048.93</v>
      </c>
      <c r="G879" s="130">
        <v>-12082.57</v>
      </c>
      <c r="H879" s="130">
        <v>-15687.46</v>
      </c>
      <c r="I879" s="130">
        <v>-19227.75</v>
      </c>
      <c r="J879" s="130">
        <v>-21626.43</v>
      </c>
      <c r="K879" s="130">
        <v>-23128.52</v>
      </c>
      <c r="L879" s="130">
        <v>-25505.01</v>
      </c>
      <c r="M879" s="130">
        <v>-27667.57</v>
      </c>
      <c r="N879" s="130">
        <v>-29924.93</v>
      </c>
      <c r="O879" s="130">
        <v>-32442.52</v>
      </c>
      <c r="P879" s="130">
        <v>-35798.550000000003</v>
      </c>
      <c r="Q879" s="127">
        <v>-35798.550000000003</v>
      </c>
    </row>
    <row r="880" spans="1:17" ht="13.5" thickBot="1" x14ac:dyDescent="0.25">
      <c r="A880" s="33">
        <v>236218</v>
      </c>
      <c r="B880" s="135" t="s">
        <v>403</v>
      </c>
      <c r="C880" s="147" t="s">
        <v>823</v>
      </c>
      <c r="D880" s="134" t="s">
        <v>2078</v>
      </c>
      <c r="E880" s="144">
        <v>-5228.7700000000004</v>
      </c>
      <c r="F880" s="132">
        <v>-3832.02</v>
      </c>
      <c r="G880" s="132">
        <v>-5561.14</v>
      </c>
      <c r="H880" s="132">
        <v>-7084.14</v>
      </c>
      <c r="I880" s="132">
        <v>-2660.26</v>
      </c>
      <c r="J880" s="132">
        <v>-3006.19</v>
      </c>
      <c r="K880" s="132">
        <v>-3482.5</v>
      </c>
      <c r="L880" s="132">
        <v>-900.47</v>
      </c>
      <c r="M880" s="132">
        <v>-1267.0899999999999</v>
      </c>
      <c r="N880" s="132">
        <v>-1877.51</v>
      </c>
      <c r="O880" s="132">
        <v>-1555.35</v>
      </c>
      <c r="P880" s="132">
        <v>-2957.22</v>
      </c>
      <c r="Q880" s="127">
        <v>-2957.22</v>
      </c>
    </row>
    <row r="881" spans="1:17" ht="13.5" thickBot="1" x14ac:dyDescent="0.25">
      <c r="A881" s="33">
        <v>236225</v>
      </c>
      <c r="B881" s="135" t="s">
        <v>404</v>
      </c>
      <c r="C881" s="147" t="s">
        <v>822</v>
      </c>
      <c r="D881" s="134" t="s">
        <v>2078</v>
      </c>
      <c r="E881" s="143">
        <v>-18930.61</v>
      </c>
      <c r="F881" s="130">
        <v>-8334.27</v>
      </c>
      <c r="G881" s="130">
        <v>-12542.62</v>
      </c>
      <c r="H881" s="130">
        <v>-15910.26</v>
      </c>
      <c r="I881" s="130">
        <v>-18812.97</v>
      </c>
      <c r="J881" s="130">
        <v>-20118.09</v>
      </c>
      <c r="K881" s="130">
        <v>-1770.28</v>
      </c>
      <c r="L881" s="130">
        <v>-3399.2</v>
      </c>
      <c r="M881" s="130">
        <v>-5064.05</v>
      </c>
      <c r="N881" s="130">
        <v>-7100.94</v>
      </c>
      <c r="O881" s="130">
        <v>-9750.85</v>
      </c>
      <c r="P881" s="130">
        <v>-13791.4</v>
      </c>
      <c r="Q881" s="127">
        <v>-13791.4</v>
      </c>
    </row>
    <row r="882" spans="1:17" ht="13.5" thickBot="1" x14ac:dyDescent="0.25">
      <c r="A882" s="33">
        <v>236226</v>
      </c>
      <c r="B882" s="135" t="s">
        <v>405</v>
      </c>
      <c r="C882" s="147" t="s">
        <v>821</v>
      </c>
      <c r="D882" s="134" t="s">
        <v>2078</v>
      </c>
      <c r="E882" s="144">
        <v>-30570.94</v>
      </c>
      <c r="F882" s="132">
        <v>-6232.97</v>
      </c>
      <c r="G882" s="132">
        <v>-9245.23</v>
      </c>
      <c r="H882" s="132">
        <v>-11757.47</v>
      </c>
      <c r="I882" s="132">
        <v>-13930.84</v>
      </c>
      <c r="J882" s="132">
        <v>-14975.89</v>
      </c>
      <c r="K882" s="132">
        <v>-16386.89</v>
      </c>
      <c r="L882" s="132">
        <v>-17721.16</v>
      </c>
      <c r="M882" s="132">
        <v>-19082.46</v>
      </c>
      <c r="N882" s="132">
        <v>-20633.669999999998</v>
      </c>
      <c r="O882" s="132">
        <v>-22728.3</v>
      </c>
      <c r="P882" s="132">
        <v>-25499.41</v>
      </c>
      <c r="Q882" s="127">
        <v>-25499.41</v>
      </c>
    </row>
    <row r="883" spans="1:17" ht="13.5" thickBot="1" x14ac:dyDescent="0.25">
      <c r="A883" s="33">
        <v>236229</v>
      </c>
      <c r="B883" s="135" t="s">
        <v>406</v>
      </c>
      <c r="C883" s="147" t="s">
        <v>820</v>
      </c>
      <c r="D883" s="134" t="s">
        <v>2078</v>
      </c>
      <c r="E883" s="143">
        <v>-9127.35</v>
      </c>
      <c r="F883" s="130">
        <v>-1657.83</v>
      </c>
      <c r="G883" s="130">
        <v>-2454.23</v>
      </c>
      <c r="H883" s="130">
        <v>-3229.16</v>
      </c>
      <c r="I883" s="130">
        <v>-3948.78</v>
      </c>
      <c r="J883" s="130">
        <v>-4260.3900000000003</v>
      </c>
      <c r="K883" s="130">
        <v>-4717.62</v>
      </c>
      <c r="L883" s="130">
        <v>-5126.43</v>
      </c>
      <c r="M883" s="130">
        <v>-5508.73</v>
      </c>
      <c r="N883" s="130">
        <v>-5965.6</v>
      </c>
      <c r="O883" s="130">
        <v>-6500.78</v>
      </c>
      <c r="P883" s="130">
        <v>-7306.18</v>
      </c>
      <c r="Q883" s="127">
        <v>-7306.18</v>
      </c>
    </row>
    <row r="884" spans="1:17" ht="13.5" thickBot="1" x14ac:dyDescent="0.25">
      <c r="A884" s="33">
        <v>236230</v>
      </c>
      <c r="B884" s="135" t="s">
        <v>407</v>
      </c>
      <c r="C884" s="147" t="s">
        <v>819</v>
      </c>
      <c r="D884" s="134" t="s">
        <v>2078</v>
      </c>
      <c r="E884" s="144">
        <v>-10899.38</v>
      </c>
      <c r="F884" s="132">
        <v>-2502.94</v>
      </c>
      <c r="G884" s="132">
        <v>-3739.98</v>
      </c>
      <c r="H884" s="132">
        <v>-4633.88</v>
      </c>
      <c r="I884" s="132">
        <v>-5336.88</v>
      </c>
      <c r="J884" s="132">
        <v>-5575.25</v>
      </c>
      <c r="K884" s="132">
        <v>-6150.01</v>
      </c>
      <c r="L884" s="132">
        <v>-6556.65</v>
      </c>
      <c r="M884" s="132">
        <v>-6986.49</v>
      </c>
      <c r="N884" s="132">
        <v>-7424.19</v>
      </c>
      <c r="O884" s="132">
        <v>-8095.41</v>
      </c>
      <c r="P884" s="132">
        <v>-9269.2800000000007</v>
      </c>
      <c r="Q884" s="127">
        <v>-9269.2800000000007</v>
      </c>
    </row>
    <row r="885" spans="1:17" ht="13.5" thickBot="1" x14ac:dyDescent="0.25">
      <c r="A885" s="33">
        <v>236232</v>
      </c>
      <c r="B885" s="135" t="s">
        <v>408</v>
      </c>
      <c r="C885" s="147" t="s">
        <v>818</v>
      </c>
      <c r="D885" s="134" t="s">
        <v>2078</v>
      </c>
      <c r="E885" s="143">
        <v>0</v>
      </c>
      <c r="F885" s="130">
        <v>0</v>
      </c>
      <c r="G885" s="130">
        <v>0</v>
      </c>
      <c r="H885" s="130">
        <v>0</v>
      </c>
      <c r="I885" s="130">
        <v>0</v>
      </c>
      <c r="J885" s="130">
        <v>0</v>
      </c>
      <c r="K885" s="130">
        <v>0</v>
      </c>
      <c r="L885" s="130">
        <v>0</v>
      </c>
      <c r="M885" s="130">
        <v>0</v>
      </c>
      <c r="N885" s="130">
        <v>0</v>
      </c>
      <c r="O885" s="130">
        <v>0</v>
      </c>
      <c r="P885" s="130">
        <v>0</v>
      </c>
      <c r="Q885" s="127">
        <v>0</v>
      </c>
    </row>
    <row r="886" spans="1:17" ht="13.5" thickBot="1" x14ac:dyDescent="0.25">
      <c r="A886" s="33">
        <v>236995</v>
      </c>
      <c r="B886" s="135" t="s">
        <v>409</v>
      </c>
      <c r="C886" s="147" t="s">
        <v>817</v>
      </c>
      <c r="D886" s="134" t="s">
        <v>2078</v>
      </c>
      <c r="E886" s="144">
        <v>0</v>
      </c>
      <c r="F886" s="132">
        <v>0</v>
      </c>
      <c r="G886" s="132">
        <v>-346103.14</v>
      </c>
      <c r="H886" s="132">
        <v>0</v>
      </c>
      <c r="I886" s="132">
        <v>0</v>
      </c>
      <c r="J886" s="132">
        <v>0</v>
      </c>
      <c r="K886" s="132">
        <v>0</v>
      </c>
      <c r="L886" s="132">
        <v>0</v>
      </c>
      <c r="M886" s="132">
        <v>0</v>
      </c>
      <c r="N886" s="132">
        <v>0</v>
      </c>
      <c r="O886" s="132">
        <v>0</v>
      </c>
      <c r="P886" s="132">
        <v>0</v>
      </c>
      <c r="Q886" s="127">
        <v>0</v>
      </c>
    </row>
    <row r="887" spans="1:17" ht="13.5" thickBot="1" x14ac:dyDescent="0.25">
      <c r="A887" s="33">
        <v>236998</v>
      </c>
      <c r="B887" s="135" t="s">
        <v>1371</v>
      </c>
      <c r="C887" s="147" t="s">
        <v>1517</v>
      </c>
      <c r="D887" s="134" t="s">
        <v>2078</v>
      </c>
      <c r="E887" s="143">
        <v>0</v>
      </c>
      <c r="F887" s="130">
        <v>-888568.09</v>
      </c>
      <c r="G887" s="130">
        <v>0</v>
      </c>
      <c r="H887" s="130">
        <v>0</v>
      </c>
      <c r="I887" s="130">
        <v>0</v>
      </c>
      <c r="J887" s="130">
        <v>-773255.09</v>
      </c>
      <c r="K887" s="130">
        <v>-1104690.0900000001</v>
      </c>
      <c r="L887" s="130">
        <v>-1670099.09</v>
      </c>
      <c r="M887" s="130">
        <v>-3004863.09</v>
      </c>
      <c r="N887" s="130">
        <v>-2605771.09</v>
      </c>
      <c r="O887" s="130">
        <v>0</v>
      </c>
      <c r="P887" s="130">
        <v>0</v>
      </c>
      <c r="Q887" s="127">
        <v>0</v>
      </c>
    </row>
    <row r="888" spans="1:17" ht="13.5" thickBot="1" x14ac:dyDescent="0.25">
      <c r="A888" s="33">
        <v>236999</v>
      </c>
      <c r="B888" s="135" t="s">
        <v>410</v>
      </c>
      <c r="C888" s="147" t="s">
        <v>816</v>
      </c>
      <c r="D888" s="134" t="s">
        <v>2078</v>
      </c>
      <c r="E888" s="144">
        <v>-453031.46</v>
      </c>
      <c r="F888" s="132">
        <v>-334188.69</v>
      </c>
      <c r="G888" s="132">
        <v>-365679.3</v>
      </c>
      <c r="H888" s="132">
        <v>-276500.17</v>
      </c>
      <c r="I888" s="132">
        <v>-163648.85999999999</v>
      </c>
      <c r="J888" s="132">
        <v>-122501.58</v>
      </c>
      <c r="K888" s="132">
        <v>-108590.27</v>
      </c>
      <c r="L888" s="132">
        <v>-96133.59</v>
      </c>
      <c r="M888" s="132">
        <v>-103280.73</v>
      </c>
      <c r="N888" s="132">
        <v>-137136.29</v>
      </c>
      <c r="O888" s="132">
        <v>-205829.29</v>
      </c>
      <c r="P888" s="132">
        <v>-342641.4</v>
      </c>
      <c r="Q888" s="127">
        <v>-342641.4</v>
      </c>
    </row>
    <row r="889" spans="1:17" ht="13.5" thickBot="1" x14ac:dyDescent="0.25">
      <c r="A889" s="33">
        <v>500172</v>
      </c>
      <c r="B889" s="133" t="s">
        <v>1518</v>
      </c>
      <c r="C889" s="147">
        <v>500172</v>
      </c>
      <c r="D889" s="142"/>
      <c r="E889" s="143">
        <v>-6919051.5099999998</v>
      </c>
      <c r="F889" s="130">
        <v>-9190534.8599999994</v>
      </c>
      <c r="G889" s="130">
        <v>-9262393.2100000009</v>
      </c>
      <c r="H889" s="130">
        <v>-12300043.23</v>
      </c>
      <c r="I889" s="130">
        <v>-3690501.58</v>
      </c>
      <c r="J889" s="130">
        <v>-6652318.2699999996</v>
      </c>
      <c r="K889" s="130">
        <v>-6677051.6200000001</v>
      </c>
      <c r="L889" s="130">
        <v>-8830034.9700000007</v>
      </c>
      <c r="M889" s="130">
        <v>-9453226.6600000001</v>
      </c>
      <c r="N889" s="130">
        <v>-12584626.68</v>
      </c>
      <c r="O889" s="130">
        <v>-15795193.42</v>
      </c>
      <c r="P889" s="130">
        <v>-7272798.9500000002</v>
      </c>
      <c r="Q889" s="127">
        <v>-7272798.9500000002</v>
      </c>
    </row>
    <row r="890" spans="1:17" ht="13.5" thickBot="1" x14ac:dyDescent="0.25">
      <c r="A890" s="33">
        <v>237026</v>
      </c>
      <c r="B890" s="135" t="s">
        <v>411</v>
      </c>
      <c r="C890" s="147" t="s">
        <v>815</v>
      </c>
      <c r="D890" s="134" t="s">
        <v>2078</v>
      </c>
      <c r="E890" s="144">
        <v>-150833.34</v>
      </c>
      <c r="F890" s="132">
        <v>-226250.01</v>
      </c>
      <c r="G890" s="132">
        <v>-301666.68</v>
      </c>
      <c r="H890" s="132">
        <v>-377083.35</v>
      </c>
      <c r="I890" s="132">
        <v>-0.02</v>
      </c>
      <c r="J890" s="132">
        <v>-75416.69</v>
      </c>
      <c r="K890" s="132">
        <v>-150833.35999999999</v>
      </c>
      <c r="L890" s="132">
        <v>-226250.03</v>
      </c>
      <c r="M890" s="132">
        <v>-301666.7</v>
      </c>
      <c r="N890" s="132">
        <v>-377083.37</v>
      </c>
      <c r="O890" s="132">
        <v>-452500.04</v>
      </c>
      <c r="P890" s="132">
        <v>-75416.710000000006</v>
      </c>
      <c r="Q890" s="127">
        <v>-75416.710000000006</v>
      </c>
    </row>
    <row r="891" spans="1:17" ht="13.5" thickBot="1" x14ac:dyDescent="0.25">
      <c r="A891" s="33">
        <v>237032</v>
      </c>
      <c r="B891" s="135" t="s">
        <v>412</v>
      </c>
      <c r="C891" s="147" t="s">
        <v>814</v>
      </c>
      <c r="D891" s="134" t="s">
        <v>2078</v>
      </c>
      <c r="E891" s="143">
        <v>-25833.29</v>
      </c>
      <c r="F891" s="130">
        <v>-49166.62</v>
      </c>
      <c r="G891" s="130">
        <v>0.05</v>
      </c>
      <c r="H891" s="130">
        <v>-24999.95</v>
      </c>
      <c r="I891" s="130">
        <v>-50833.279999999999</v>
      </c>
      <c r="J891" s="130">
        <v>0.05</v>
      </c>
      <c r="K891" s="130">
        <v>-25833.279999999999</v>
      </c>
      <c r="L891" s="130">
        <v>-51666.61</v>
      </c>
      <c r="M891" s="130">
        <v>-76666.61</v>
      </c>
      <c r="N891" s="130">
        <v>-24166.61</v>
      </c>
      <c r="O891" s="130">
        <v>-50833.33</v>
      </c>
      <c r="P891" s="130">
        <v>-76666.66</v>
      </c>
      <c r="Q891" s="127">
        <v>-76666.66</v>
      </c>
    </row>
    <row r="892" spans="1:17" ht="13.5" thickBot="1" x14ac:dyDescent="0.25">
      <c r="A892" s="33">
        <v>237072</v>
      </c>
      <c r="B892" s="135" t="s">
        <v>413</v>
      </c>
      <c r="C892" s="147" t="s">
        <v>813</v>
      </c>
      <c r="D892" s="134" t="s">
        <v>2078</v>
      </c>
      <c r="E892" s="144">
        <v>0.01</v>
      </c>
      <c r="F892" s="132">
        <v>0.01</v>
      </c>
      <c r="G892" s="132">
        <v>0.01</v>
      </c>
      <c r="H892" s="132">
        <v>0.01</v>
      </c>
      <c r="I892" s="132">
        <v>0.01</v>
      </c>
      <c r="J892" s="132">
        <v>0.01</v>
      </c>
      <c r="K892" s="132">
        <v>0.01</v>
      </c>
      <c r="L892" s="132">
        <v>0.01</v>
      </c>
      <c r="M892" s="132">
        <v>0.01</v>
      </c>
      <c r="N892" s="132">
        <v>0.01</v>
      </c>
      <c r="O892" s="132">
        <v>0.01</v>
      </c>
      <c r="P892" s="132">
        <v>0.01</v>
      </c>
      <c r="Q892" s="127">
        <v>0.01</v>
      </c>
    </row>
    <row r="893" spans="1:17" ht="13.5" thickBot="1" x14ac:dyDescent="0.25">
      <c r="A893" s="33">
        <v>237073</v>
      </c>
      <c r="B893" s="135" t="s">
        <v>414</v>
      </c>
      <c r="C893" s="147" t="s">
        <v>812</v>
      </c>
      <c r="D893" s="134" t="s">
        <v>2078</v>
      </c>
      <c r="E893" s="143">
        <v>-138500</v>
      </c>
      <c r="F893" s="130">
        <v>-207750</v>
      </c>
      <c r="G893" s="130">
        <v>-277000</v>
      </c>
      <c r="H893" s="130">
        <v>-346250</v>
      </c>
      <c r="I893" s="130">
        <v>0</v>
      </c>
      <c r="J893" s="130">
        <v>-69250</v>
      </c>
      <c r="K893" s="130">
        <v>-138500</v>
      </c>
      <c r="L893" s="130">
        <v>-207750</v>
      </c>
      <c r="M893" s="130">
        <v>-277000</v>
      </c>
      <c r="N893" s="130">
        <v>-346250</v>
      </c>
      <c r="O893" s="130">
        <v>-415500</v>
      </c>
      <c r="P893" s="130">
        <v>-69250</v>
      </c>
      <c r="Q893" s="127">
        <v>-69250</v>
      </c>
    </row>
    <row r="894" spans="1:17" ht="13.5" thickBot="1" x14ac:dyDescent="0.25">
      <c r="A894" s="33">
        <v>237074</v>
      </c>
      <c r="B894" s="135" t="s">
        <v>415</v>
      </c>
      <c r="C894" s="147" t="s">
        <v>811</v>
      </c>
      <c r="D894" s="134" t="s">
        <v>2078</v>
      </c>
      <c r="E894" s="144">
        <v>-108666.66</v>
      </c>
      <c r="F894" s="132">
        <v>-162999.99</v>
      </c>
      <c r="G894" s="132">
        <v>-217333.32</v>
      </c>
      <c r="H894" s="132">
        <v>-271666.65000000002</v>
      </c>
      <c r="I894" s="132">
        <v>0.02</v>
      </c>
      <c r="J894" s="132">
        <v>-54333.31</v>
      </c>
      <c r="K894" s="132">
        <v>-108666.64</v>
      </c>
      <c r="L894" s="132">
        <v>-162999.97</v>
      </c>
      <c r="M894" s="132">
        <v>-217333.3</v>
      </c>
      <c r="N894" s="132">
        <v>-271666.63</v>
      </c>
      <c r="O894" s="132">
        <v>-325999.96000000002</v>
      </c>
      <c r="P894" s="132">
        <v>-54333.29</v>
      </c>
      <c r="Q894" s="127">
        <v>-54333.29</v>
      </c>
    </row>
    <row r="895" spans="1:17" ht="13.5" thickBot="1" x14ac:dyDescent="0.25">
      <c r="A895" s="33">
        <v>237075</v>
      </c>
      <c r="B895" s="135" t="s">
        <v>416</v>
      </c>
      <c r="C895" s="147" t="s">
        <v>810</v>
      </c>
      <c r="D895" s="134" t="s">
        <v>2078</v>
      </c>
      <c r="E895" s="143">
        <v>-235000</v>
      </c>
      <c r="F895" s="130">
        <v>-352500</v>
      </c>
      <c r="G895" s="130">
        <v>-470000</v>
      </c>
      <c r="H895" s="130">
        <v>-587500</v>
      </c>
      <c r="I895" s="130">
        <v>0</v>
      </c>
      <c r="J895" s="130">
        <v>-117500</v>
      </c>
      <c r="K895" s="130">
        <v>-235000</v>
      </c>
      <c r="L895" s="130">
        <v>-352500</v>
      </c>
      <c r="M895" s="130">
        <v>-470000</v>
      </c>
      <c r="N895" s="130">
        <v>-587500</v>
      </c>
      <c r="O895" s="130">
        <v>-705000</v>
      </c>
      <c r="P895" s="130">
        <v>-117500</v>
      </c>
      <c r="Q895" s="127">
        <v>-117500</v>
      </c>
    </row>
    <row r="896" spans="1:17" ht="13.5" thickBot="1" x14ac:dyDescent="0.25">
      <c r="A896" s="33">
        <v>237076</v>
      </c>
      <c r="B896" s="135" t="s">
        <v>417</v>
      </c>
      <c r="C896" s="147" t="s">
        <v>809</v>
      </c>
      <c r="D896" s="134" t="s">
        <v>2078</v>
      </c>
      <c r="E896" s="144">
        <v>-233333.34</v>
      </c>
      <c r="F896" s="132">
        <v>-350000.01</v>
      </c>
      <c r="G896" s="132">
        <v>-466666.68</v>
      </c>
      <c r="H896" s="132">
        <v>-583333.35</v>
      </c>
      <c r="I896" s="132">
        <v>-0.02</v>
      </c>
      <c r="J896" s="132">
        <v>-116666.69</v>
      </c>
      <c r="K896" s="132">
        <v>-233333.36</v>
      </c>
      <c r="L896" s="132">
        <v>-350000.03</v>
      </c>
      <c r="M896" s="132">
        <v>-466666.7</v>
      </c>
      <c r="N896" s="132">
        <v>-583333.37</v>
      </c>
      <c r="O896" s="132">
        <v>-700000.04</v>
      </c>
      <c r="P896" s="132">
        <v>-116666.71</v>
      </c>
      <c r="Q896" s="127">
        <v>-116666.71</v>
      </c>
    </row>
    <row r="897" spans="1:17" ht="13.5" thickBot="1" x14ac:dyDescent="0.25">
      <c r="A897" s="33">
        <v>237078</v>
      </c>
      <c r="B897" s="135" t="s">
        <v>417</v>
      </c>
      <c r="C897" s="147" t="s">
        <v>808</v>
      </c>
      <c r="D897" s="134" t="s">
        <v>2078</v>
      </c>
      <c r="E897" s="143">
        <v>0.01</v>
      </c>
      <c r="F897" s="130">
        <v>0.01</v>
      </c>
      <c r="G897" s="130">
        <v>0.01</v>
      </c>
      <c r="H897" s="130">
        <v>0.01</v>
      </c>
      <c r="I897" s="130">
        <v>0.01</v>
      </c>
      <c r="J897" s="130">
        <v>0.01</v>
      </c>
      <c r="K897" s="130">
        <v>0.01</v>
      </c>
      <c r="L897" s="130">
        <v>0.01</v>
      </c>
      <c r="M897" s="130">
        <v>0.01</v>
      </c>
      <c r="N897" s="130">
        <v>0.01</v>
      </c>
      <c r="O897" s="130">
        <v>0.01</v>
      </c>
      <c r="P897" s="130">
        <v>0.01</v>
      </c>
      <c r="Q897" s="127">
        <v>0.01</v>
      </c>
    </row>
    <row r="898" spans="1:17" ht="13.5" thickBot="1" x14ac:dyDescent="0.25">
      <c r="A898" s="33">
        <v>237079</v>
      </c>
      <c r="B898" s="135" t="s">
        <v>418</v>
      </c>
      <c r="C898" s="147" t="s">
        <v>807</v>
      </c>
      <c r="D898" s="134" t="s">
        <v>2078</v>
      </c>
      <c r="E898" s="144">
        <v>-218341.66</v>
      </c>
      <c r="F898" s="132">
        <v>-327512.49</v>
      </c>
      <c r="G898" s="132">
        <v>-436683.32</v>
      </c>
      <c r="H898" s="132">
        <v>-545854.15</v>
      </c>
      <c r="I898" s="132">
        <v>0.02</v>
      </c>
      <c r="J898" s="132">
        <v>-109170.81</v>
      </c>
      <c r="K898" s="132">
        <v>-218341.64</v>
      </c>
      <c r="L898" s="132">
        <v>-327512.46999999997</v>
      </c>
      <c r="M898" s="132">
        <v>-436683.3</v>
      </c>
      <c r="N898" s="132">
        <v>-545854.13</v>
      </c>
      <c r="O898" s="132">
        <v>-655024.96</v>
      </c>
      <c r="P898" s="132">
        <v>-109170.79</v>
      </c>
      <c r="Q898" s="127">
        <v>-109170.79</v>
      </c>
    </row>
    <row r="899" spans="1:17" ht="13.5" thickBot="1" x14ac:dyDescent="0.25">
      <c r="A899" s="33">
        <v>237080</v>
      </c>
      <c r="B899" s="135" t="s">
        <v>419</v>
      </c>
      <c r="C899" s="147" t="s">
        <v>806</v>
      </c>
      <c r="D899" s="134" t="s">
        <v>2078</v>
      </c>
      <c r="E899" s="143">
        <v>-242000</v>
      </c>
      <c r="F899" s="130">
        <v>-363000</v>
      </c>
      <c r="G899" s="130">
        <v>0</v>
      </c>
      <c r="H899" s="130">
        <v>0</v>
      </c>
      <c r="I899" s="130">
        <v>0</v>
      </c>
      <c r="J899" s="130">
        <v>0</v>
      </c>
      <c r="K899" s="130">
        <v>0</v>
      </c>
      <c r="L899" s="130">
        <v>0</v>
      </c>
      <c r="M899" s="130">
        <v>0</v>
      </c>
      <c r="N899" s="130">
        <v>0</v>
      </c>
      <c r="O899" s="130">
        <v>0</v>
      </c>
      <c r="P899" s="130">
        <v>0</v>
      </c>
      <c r="Q899" s="127">
        <v>0</v>
      </c>
    </row>
    <row r="900" spans="1:17" ht="13.5" thickBot="1" x14ac:dyDescent="0.25">
      <c r="A900" s="33">
        <v>237081</v>
      </c>
      <c r="B900" s="135" t="s">
        <v>418</v>
      </c>
      <c r="C900" s="147" t="s">
        <v>805</v>
      </c>
      <c r="D900" s="134" t="s">
        <v>2078</v>
      </c>
      <c r="E900" s="144">
        <v>-110833.34</v>
      </c>
      <c r="F900" s="132">
        <v>-166250.01</v>
      </c>
      <c r="G900" s="132">
        <v>-221666.68</v>
      </c>
      <c r="H900" s="132">
        <v>-277083.34999999998</v>
      </c>
      <c r="I900" s="132">
        <v>-0.02</v>
      </c>
      <c r="J900" s="132">
        <v>-55416.69</v>
      </c>
      <c r="K900" s="132">
        <v>-110833.36</v>
      </c>
      <c r="L900" s="132">
        <v>-166250.03</v>
      </c>
      <c r="M900" s="132">
        <v>-221666.7</v>
      </c>
      <c r="N900" s="132">
        <v>-277083.37</v>
      </c>
      <c r="O900" s="132">
        <v>-332500.03999999998</v>
      </c>
      <c r="P900" s="132">
        <v>-55416.71</v>
      </c>
      <c r="Q900" s="127">
        <v>-55416.71</v>
      </c>
    </row>
    <row r="901" spans="1:17" ht="13.5" thickBot="1" x14ac:dyDescent="0.25">
      <c r="A901" s="33">
        <v>237085</v>
      </c>
      <c r="B901" s="135" t="s">
        <v>420</v>
      </c>
      <c r="C901" s="147" t="s">
        <v>804</v>
      </c>
      <c r="D901" s="134" t="s">
        <v>2078</v>
      </c>
      <c r="E901" s="143">
        <v>-254333.34</v>
      </c>
      <c r="F901" s="130">
        <v>-381500.01</v>
      </c>
      <c r="G901" s="130">
        <v>-508666.68</v>
      </c>
      <c r="H901" s="130">
        <v>-635833.35</v>
      </c>
      <c r="I901" s="130">
        <v>-0.02</v>
      </c>
      <c r="J901" s="130">
        <v>-127166.69</v>
      </c>
      <c r="K901" s="130">
        <v>-254333.36</v>
      </c>
      <c r="L901" s="130">
        <v>-381500.03</v>
      </c>
      <c r="M901" s="130">
        <v>-508666.7</v>
      </c>
      <c r="N901" s="130">
        <v>-635833.37</v>
      </c>
      <c r="O901" s="130">
        <v>-763000.04</v>
      </c>
      <c r="P901" s="130">
        <v>-127166.71</v>
      </c>
      <c r="Q901" s="127">
        <v>-127166.71</v>
      </c>
    </row>
    <row r="902" spans="1:17" ht="13.5" thickBot="1" x14ac:dyDescent="0.25">
      <c r="A902" s="33">
        <v>237086</v>
      </c>
      <c r="B902" s="135" t="s">
        <v>421</v>
      </c>
      <c r="C902" s="147" t="s">
        <v>803</v>
      </c>
      <c r="D902" s="134" t="s">
        <v>2078</v>
      </c>
      <c r="E902" s="144">
        <v>-258000</v>
      </c>
      <c r="F902" s="132">
        <v>-387000</v>
      </c>
      <c r="G902" s="132">
        <v>-516000</v>
      </c>
      <c r="H902" s="132">
        <v>-645000</v>
      </c>
      <c r="I902" s="132">
        <v>0</v>
      </c>
      <c r="J902" s="132">
        <v>-129000</v>
      </c>
      <c r="K902" s="132">
        <v>-258000</v>
      </c>
      <c r="L902" s="132">
        <v>-387000</v>
      </c>
      <c r="M902" s="132">
        <v>-516000</v>
      </c>
      <c r="N902" s="132">
        <v>-645000</v>
      </c>
      <c r="O902" s="132">
        <v>-774000</v>
      </c>
      <c r="P902" s="132">
        <v>-129000</v>
      </c>
      <c r="Q902" s="127">
        <v>-129000</v>
      </c>
    </row>
    <row r="903" spans="1:17" ht="13.5" thickBot="1" x14ac:dyDescent="0.25">
      <c r="A903" s="33">
        <v>237087</v>
      </c>
      <c r="B903" s="135" t="s">
        <v>422</v>
      </c>
      <c r="C903" s="147" t="s">
        <v>802</v>
      </c>
      <c r="D903" s="134" t="s">
        <v>2078</v>
      </c>
      <c r="E903" s="143">
        <v>-130833.34</v>
      </c>
      <c r="F903" s="130">
        <v>-196250.01</v>
      </c>
      <c r="G903" s="130">
        <v>-261666.68</v>
      </c>
      <c r="H903" s="130">
        <v>-327083.34999999998</v>
      </c>
      <c r="I903" s="130">
        <v>-0.02</v>
      </c>
      <c r="J903" s="130">
        <v>-65416.69</v>
      </c>
      <c r="K903" s="130">
        <v>-130833.36</v>
      </c>
      <c r="L903" s="130">
        <v>-196250.03</v>
      </c>
      <c r="M903" s="130">
        <v>-261666.7</v>
      </c>
      <c r="N903" s="130">
        <v>-327083.37</v>
      </c>
      <c r="O903" s="130">
        <v>-392500.04</v>
      </c>
      <c r="P903" s="130">
        <v>-65416.71</v>
      </c>
      <c r="Q903" s="127">
        <v>-65416.71</v>
      </c>
    </row>
    <row r="904" spans="1:17" ht="13.5" thickBot="1" x14ac:dyDescent="0.25">
      <c r="A904" s="33">
        <v>237088</v>
      </c>
      <c r="B904" s="135" t="s">
        <v>423</v>
      </c>
      <c r="C904" s="147" t="s">
        <v>801</v>
      </c>
      <c r="D904" s="134" t="s">
        <v>2078</v>
      </c>
      <c r="E904" s="144">
        <v>-257333.34</v>
      </c>
      <c r="F904" s="132">
        <v>-386000.01</v>
      </c>
      <c r="G904" s="132">
        <v>-514666.68</v>
      </c>
      <c r="H904" s="132">
        <v>-643333.35</v>
      </c>
      <c r="I904" s="132">
        <v>-0.02</v>
      </c>
      <c r="J904" s="132">
        <v>-128666.69</v>
      </c>
      <c r="K904" s="132">
        <v>-257333.36</v>
      </c>
      <c r="L904" s="132">
        <v>-386000.03</v>
      </c>
      <c r="M904" s="132">
        <v>-514666.7</v>
      </c>
      <c r="N904" s="132">
        <v>-643333.37</v>
      </c>
      <c r="O904" s="132">
        <v>-772000.04</v>
      </c>
      <c r="P904" s="132">
        <v>-128666.71</v>
      </c>
      <c r="Q904" s="127">
        <v>-128666.71</v>
      </c>
    </row>
    <row r="905" spans="1:17" ht="13.5" thickBot="1" x14ac:dyDescent="0.25">
      <c r="A905" s="33">
        <v>237094</v>
      </c>
      <c r="B905" s="135" t="s">
        <v>424</v>
      </c>
      <c r="C905" s="147" t="s">
        <v>800</v>
      </c>
      <c r="D905" s="134" t="s">
        <v>2078</v>
      </c>
      <c r="E905" s="143">
        <v>-291000</v>
      </c>
      <c r="F905" s="130">
        <v>-436500</v>
      </c>
      <c r="G905" s="130">
        <v>-582000</v>
      </c>
      <c r="H905" s="130">
        <v>-727500</v>
      </c>
      <c r="I905" s="130">
        <v>0</v>
      </c>
      <c r="J905" s="130">
        <v>-145500</v>
      </c>
      <c r="K905" s="130">
        <v>-291000</v>
      </c>
      <c r="L905" s="130">
        <v>-436500</v>
      </c>
      <c r="M905" s="130">
        <v>-582000</v>
      </c>
      <c r="N905" s="130">
        <v>-727500</v>
      </c>
      <c r="O905" s="130">
        <v>-873000</v>
      </c>
      <c r="P905" s="130">
        <v>-145500</v>
      </c>
      <c r="Q905" s="127">
        <v>-145500</v>
      </c>
    </row>
    <row r="906" spans="1:17" ht="13.5" thickBot="1" x14ac:dyDescent="0.25">
      <c r="A906" s="33">
        <v>237095</v>
      </c>
      <c r="B906" s="135" t="s">
        <v>425</v>
      </c>
      <c r="C906" s="147" t="s">
        <v>799</v>
      </c>
      <c r="D906" s="134" t="s">
        <v>2078</v>
      </c>
      <c r="E906" s="144">
        <v>-377333.34</v>
      </c>
      <c r="F906" s="132">
        <v>-566000.01</v>
      </c>
      <c r="G906" s="132">
        <v>-754666.68</v>
      </c>
      <c r="H906" s="132">
        <v>-943333.35</v>
      </c>
      <c r="I906" s="132">
        <v>-0.02</v>
      </c>
      <c r="J906" s="132">
        <v>-188666.69</v>
      </c>
      <c r="K906" s="132">
        <v>-377333.36</v>
      </c>
      <c r="L906" s="132">
        <v>-566000.03</v>
      </c>
      <c r="M906" s="132">
        <v>-754666.7</v>
      </c>
      <c r="N906" s="132">
        <v>-943333.37</v>
      </c>
      <c r="O906" s="132">
        <v>-1132000.04</v>
      </c>
      <c r="P906" s="132">
        <v>-188666.71</v>
      </c>
      <c r="Q906" s="127">
        <v>-188666.71</v>
      </c>
    </row>
    <row r="907" spans="1:17" ht="13.5" thickBot="1" x14ac:dyDescent="0.25">
      <c r="A907" s="33">
        <v>237097</v>
      </c>
      <c r="B907" s="135" t="s">
        <v>426</v>
      </c>
      <c r="C907" s="147" t="s">
        <v>798</v>
      </c>
      <c r="D907" s="134" t="s">
        <v>2078</v>
      </c>
      <c r="E907" s="143">
        <v>-374666.66</v>
      </c>
      <c r="F907" s="130">
        <v>-561999.99</v>
      </c>
      <c r="G907" s="130">
        <v>-749333.32</v>
      </c>
      <c r="H907" s="130">
        <v>-936666.65</v>
      </c>
      <c r="I907" s="130">
        <v>0.02</v>
      </c>
      <c r="J907" s="130">
        <v>-187333.31</v>
      </c>
      <c r="K907" s="130">
        <v>-374666.64</v>
      </c>
      <c r="L907" s="130">
        <v>-561999.97</v>
      </c>
      <c r="M907" s="130">
        <v>-749333.3</v>
      </c>
      <c r="N907" s="130">
        <v>-936666.63</v>
      </c>
      <c r="O907" s="130">
        <v>-1123999.96</v>
      </c>
      <c r="P907" s="130">
        <v>-187333.29</v>
      </c>
      <c r="Q907" s="127">
        <v>-187333.29</v>
      </c>
    </row>
    <row r="908" spans="1:17" ht="13.5" thickBot="1" x14ac:dyDescent="0.25">
      <c r="A908" s="33">
        <v>237099</v>
      </c>
      <c r="B908" s="135" t="s">
        <v>427</v>
      </c>
      <c r="C908" s="147" t="s">
        <v>797</v>
      </c>
      <c r="D908" s="134" t="s">
        <v>2078</v>
      </c>
      <c r="E908" s="144">
        <v>0.05</v>
      </c>
      <c r="F908" s="132">
        <v>0.05</v>
      </c>
      <c r="G908" s="132">
        <v>0.05</v>
      </c>
      <c r="H908" s="132">
        <v>0.05</v>
      </c>
      <c r="I908" s="132">
        <v>0.05</v>
      </c>
      <c r="J908" s="132">
        <v>0.05</v>
      </c>
      <c r="K908" s="132">
        <v>0.05</v>
      </c>
      <c r="L908" s="132">
        <v>0.05</v>
      </c>
      <c r="M908" s="132">
        <v>0.05</v>
      </c>
      <c r="N908" s="132">
        <v>0.05</v>
      </c>
      <c r="O908" s="132">
        <v>0.05</v>
      </c>
      <c r="P908" s="132">
        <v>0.05</v>
      </c>
      <c r="Q908" s="127">
        <v>0.05</v>
      </c>
    </row>
    <row r="909" spans="1:17" ht="13.5" thickBot="1" x14ac:dyDescent="0.25">
      <c r="A909" s="33">
        <v>237100</v>
      </c>
      <c r="B909" s="135" t="s">
        <v>428</v>
      </c>
      <c r="C909" s="147" t="s">
        <v>796</v>
      </c>
      <c r="D909" s="134" t="s">
        <v>2078</v>
      </c>
      <c r="E909" s="143">
        <v>-87500</v>
      </c>
      <c r="F909" s="130">
        <v>-131250</v>
      </c>
      <c r="G909" s="130">
        <v>-175000</v>
      </c>
      <c r="H909" s="130">
        <v>-218750</v>
      </c>
      <c r="I909" s="130">
        <v>0</v>
      </c>
      <c r="J909" s="130">
        <v>-43750</v>
      </c>
      <c r="K909" s="130">
        <v>-87500</v>
      </c>
      <c r="L909" s="130">
        <v>-131250</v>
      </c>
      <c r="M909" s="130">
        <v>-175000</v>
      </c>
      <c r="N909" s="130">
        <v>-218750</v>
      </c>
      <c r="O909" s="130">
        <v>-262500</v>
      </c>
      <c r="P909" s="130">
        <v>-43750</v>
      </c>
      <c r="Q909" s="127">
        <v>-43750</v>
      </c>
    </row>
    <row r="910" spans="1:17" ht="13.5" thickBot="1" x14ac:dyDescent="0.25">
      <c r="A910" s="33">
        <v>237101</v>
      </c>
      <c r="B910" s="135" t="s">
        <v>429</v>
      </c>
      <c r="C910" s="147" t="s">
        <v>795</v>
      </c>
      <c r="D910" s="134" t="s">
        <v>2078</v>
      </c>
      <c r="E910" s="144">
        <v>0</v>
      </c>
      <c r="F910" s="132">
        <v>0</v>
      </c>
      <c r="G910" s="132">
        <v>0</v>
      </c>
      <c r="H910" s="132">
        <v>0</v>
      </c>
      <c r="I910" s="132">
        <v>0</v>
      </c>
      <c r="J910" s="132">
        <v>0</v>
      </c>
      <c r="K910" s="132">
        <v>0</v>
      </c>
      <c r="L910" s="132">
        <v>0</v>
      </c>
      <c r="M910" s="132">
        <v>0</v>
      </c>
      <c r="N910" s="132">
        <v>0</v>
      </c>
      <c r="O910" s="132">
        <v>0</v>
      </c>
      <c r="P910" s="132">
        <v>0</v>
      </c>
      <c r="Q910" s="127">
        <v>0</v>
      </c>
    </row>
    <row r="911" spans="1:17" ht="13.5" thickBot="1" x14ac:dyDescent="0.25">
      <c r="A911" s="33">
        <v>237102</v>
      </c>
      <c r="B911" s="135" t="s">
        <v>430</v>
      </c>
      <c r="C911" s="147" t="s">
        <v>794</v>
      </c>
      <c r="D911" s="134" t="s">
        <v>2078</v>
      </c>
      <c r="E911" s="143">
        <v>0</v>
      </c>
      <c r="F911" s="130">
        <v>-335625</v>
      </c>
      <c r="G911" s="130">
        <v>-671250</v>
      </c>
      <c r="H911" s="130">
        <v>-1006875</v>
      </c>
      <c r="I911" s="130">
        <v>-1342500</v>
      </c>
      <c r="J911" s="130">
        <v>-1678125</v>
      </c>
      <c r="K911" s="130">
        <v>0</v>
      </c>
      <c r="L911" s="130">
        <v>-335625</v>
      </c>
      <c r="M911" s="130">
        <v>-671250</v>
      </c>
      <c r="N911" s="130">
        <v>-1006875</v>
      </c>
      <c r="O911" s="130">
        <v>-1342500</v>
      </c>
      <c r="P911" s="130">
        <v>-1678125</v>
      </c>
      <c r="Q911" s="127">
        <v>-1678125</v>
      </c>
    </row>
    <row r="912" spans="1:17" ht="13.5" thickBot="1" x14ac:dyDescent="0.25">
      <c r="A912" s="33">
        <v>237103</v>
      </c>
      <c r="B912" s="135" t="s">
        <v>431</v>
      </c>
      <c r="C912" s="147" t="s">
        <v>793</v>
      </c>
      <c r="D912" s="134" t="s">
        <v>2078</v>
      </c>
      <c r="E912" s="144">
        <v>0</v>
      </c>
      <c r="F912" s="132">
        <v>0</v>
      </c>
      <c r="G912" s="132">
        <v>0</v>
      </c>
      <c r="H912" s="132">
        <v>0</v>
      </c>
      <c r="I912" s="132">
        <v>0</v>
      </c>
      <c r="J912" s="132">
        <v>0</v>
      </c>
      <c r="K912" s="132">
        <v>0</v>
      </c>
      <c r="L912" s="132">
        <v>0</v>
      </c>
      <c r="M912" s="132">
        <v>0</v>
      </c>
      <c r="N912" s="132">
        <v>0</v>
      </c>
      <c r="O912" s="132">
        <v>0</v>
      </c>
      <c r="P912" s="132">
        <v>0</v>
      </c>
      <c r="Q912" s="127">
        <v>0</v>
      </c>
    </row>
    <row r="913" spans="1:17" ht="13.5" thickBot="1" x14ac:dyDescent="0.25">
      <c r="A913" s="33">
        <v>237104</v>
      </c>
      <c r="B913" s="135" t="s">
        <v>432</v>
      </c>
      <c r="C913" s="147" t="s">
        <v>792</v>
      </c>
      <c r="D913" s="134" t="s">
        <v>2078</v>
      </c>
      <c r="E913" s="143">
        <v>-595497.32999999996</v>
      </c>
      <c r="F913" s="130">
        <v>-727830.66</v>
      </c>
      <c r="G913" s="130">
        <v>-66163.990000000005</v>
      </c>
      <c r="H913" s="130">
        <v>-198497.32</v>
      </c>
      <c r="I913" s="130">
        <v>-330830.65000000002</v>
      </c>
      <c r="J913" s="130">
        <v>-463163.98</v>
      </c>
      <c r="K913" s="130">
        <v>-595497.31000000006</v>
      </c>
      <c r="L913" s="130">
        <v>-727830.64</v>
      </c>
      <c r="M913" s="130">
        <v>-66163.97</v>
      </c>
      <c r="N913" s="130">
        <v>-198497.3</v>
      </c>
      <c r="O913" s="130">
        <v>-330830.63</v>
      </c>
      <c r="P913" s="130">
        <v>-463163.96</v>
      </c>
      <c r="Q913" s="127">
        <v>-463163.96</v>
      </c>
    </row>
    <row r="914" spans="1:17" ht="13.5" thickBot="1" x14ac:dyDescent="0.25">
      <c r="A914" s="33">
        <v>237105</v>
      </c>
      <c r="B914" s="135" t="s">
        <v>1519</v>
      </c>
      <c r="C914" s="147" t="s">
        <v>1520</v>
      </c>
      <c r="D914" s="134" t="s">
        <v>2078</v>
      </c>
      <c r="E914" s="144">
        <v>0</v>
      </c>
      <c r="F914" s="132">
        <v>-166666.67000000001</v>
      </c>
      <c r="G914" s="132">
        <v>-333333.34000000003</v>
      </c>
      <c r="H914" s="132">
        <v>-500000.01</v>
      </c>
      <c r="I914" s="132">
        <v>-666666.68000000005</v>
      </c>
      <c r="J914" s="132">
        <v>-833333.35</v>
      </c>
      <c r="K914" s="132">
        <v>-0.02</v>
      </c>
      <c r="L914" s="132">
        <v>-166666.69</v>
      </c>
      <c r="M914" s="132">
        <v>-333333.36</v>
      </c>
      <c r="N914" s="132">
        <v>-500000.03</v>
      </c>
      <c r="O914" s="132">
        <v>-666666.69999999995</v>
      </c>
      <c r="P914" s="132">
        <v>-833333.37</v>
      </c>
      <c r="Q914" s="127">
        <v>-833333.37</v>
      </c>
    </row>
    <row r="915" spans="1:17" ht="13.5" thickBot="1" x14ac:dyDescent="0.25">
      <c r="A915" s="33">
        <v>237106</v>
      </c>
      <c r="B915" s="135" t="s">
        <v>1521</v>
      </c>
      <c r="C915" s="147" t="s">
        <v>1522</v>
      </c>
      <c r="D915" s="134" t="s">
        <v>2078</v>
      </c>
      <c r="E915" s="143">
        <v>-885500</v>
      </c>
      <c r="F915" s="130">
        <v>-147583.32999999999</v>
      </c>
      <c r="G915" s="130">
        <v>-295166.65999999997</v>
      </c>
      <c r="H915" s="130">
        <v>-442749.99</v>
      </c>
      <c r="I915" s="130">
        <v>-590333.31999999995</v>
      </c>
      <c r="J915" s="130">
        <v>-737916.65</v>
      </c>
      <c r="K915" s="130">
        <v>-885499.98</v>
      </c>
      <c r="L915" s="130">
        <v>-147583.31</v>
      </c>
      <c r="M915" s="130">
        <v>-295166.64</v>
      </c>
      <c r="N915" s="130">
        <v>-442749.97</v>
      </c>
      <c r="O915" s="130">
        <v>-590333.30000000005</v>
      </c>
      <c r="P915" s="130">
        <v>-737916.63</v>
      </c>
      <c r="Q915" s="127">
        <v>-737916.63</v>
      </c>
    </row>
    <row r="916" spans="1:17" ht="13.5" thickBot="1" x14ac:dyDescent="0.25">
      <c r="A916" s="33">
        <v>237107</v>
      </c>
      <c r="B916" s="135" t="s">
        <v>1523</v>
      </c>
      <c r="C916" s="147" t="s">
        <v>1524</v>
      </c>
      <c r="D916" s="134" t="s">
        <v>2078</v>
      </c>
      <c r="E916" s="144">
        <v>-180665.32</v>
      </c>
      <c r="F916" s="132">
        <v>-277227.82</v>
      </c>
      <c r="G916" s="132">
        <v>-373790.32</v>
      </c>
      <c r="H916" s="132">
        <v>-470352.82</v>
      </c>
      <c r="I916" s="132">
        <v>12459.68</v>
      </c>
      <c r="J916" s="132">
        <v>-84102.82</v>
      </c>
      <c r="K916" s="132">
        <v>-180665.32</v>
      </c>
      <c r="L916" s="132">
        <v>-277227.82</v>
      </c>
      <c r="M916" s="132">
        <v>-373790.32</v>
      </c>
      <c r="N916" s="132">
        <v>-470352.82</v>
      </c>
      <c r="O916" s="132">
        <v>-566915.31999999995</v>
      </c>
      <c r="P916" s="132">
        <v>0</v>
      </c>
      <c r="Q916" s="127">
        <v>0</v>
      </c>
    </row>
    <row r="917" spans="1:17" ht="13.5" thickBot="1" x14ac:dyDescent="0.25">
      <c r="A917" s="33">
        <v>237108</v>
      </c>
      <c r="B917" s="135" t="s">
        <v>1525</v>
      </c>
      <c r="C917" s="147" t="s">
        <v>1526</v>
      </c>
      <c r="D917" s="134" t="s">
        <v>2078</v>
      </c>
      <c r="E917" s="143">
        <v>-175223.97</v>
      </c>
      <c r="F917" s="130">
        <v>-268878.14</v>
      </c>
      <c r="G917" s="130">
        <v>-362532.31</v>
      </c>
      <c r="H917" s="130">
        <v>-456186.48</v>
      </c>
      <c r="I917" s="130">
        <v>12084.35</v>
      </c>
      <c r="J917" s="130">
        <v>-81569.820000000007</v>
      </c>
      <c r="K917" s="130">
        <v>-175223.99</v>
      </c>
      <c r="L917" s="130">
        <v>-268878.15999999997</v>
      </c>
      <c r="M917" s="130">
        <v>-362532.33</v>
      </c>
      <c r="N917" s="130">
        <v>-456186.5</v>
      </c>
      <c r="O917" s="130">
        <v>-549840.67000000004</v>
      </c>
      <c r="P917" s="130">
        <v>-81569.84</v>
      </c>
      <c r="Q917" s="127">
        <v>-81569.84</v>
      </c>
    </row>
    <row r="918" spans="1:17" ht="13.5" thickBot="1" x14ac:dyDescent="0.25">
      <c r="A918" s="33">
        <v>237109</v>
      </c>
      <c r="B918" s="135" t="s">
        <v>1527</v>
      </c>
      <c r="C918" s="147" t="s">
        <v>1528</v>
      </c>
      <c r="D918" s="134" t="s">
        <v>2078</v>
      </c>
      <c r="E918" s="144">
        <v>-257944.13</v>
      </c>
      <c r="F918" s="132">
        <v>-395810.8</v>
      </c>
      <c r="G918" s="132">
        <v>-533677.47</v>
      </c>
      <c r="H918" s="132">
        <v>-671544.14</v>
      </c>
      <c r="I918" s="132">
        <v>17789.189999999999</v>
      </c>
      <c r="J918" s="132">
        <v>-120077.48</v>
      </c>
      <c r="K918" s="132">
        <v>-257944.15</v>
      </c>
      <c r="L918" s="132">
        <v>-395810.82</v>
      </c>
      <c r="M918" s="132">
        <v>-533677.49</v>
      </c>
      <c r="N918" s="132">
        <v>-671544.16</v>
      </c>
      <c r="O918" s="132">
        <v>-809410.83</v>
      </c>
      <c r="P918" s="132">
        <v>-120077.5</v>
      </c>
      <c r="Q918" s="127">
        <v>-120077.5</v>
      </c>
    </row>
    <row r="919" spans="1:17" ht="13.5" thickBot="1" x14ac:dyDescent="0.25">
      <c r="A919" s="33">
        <v>237110</v>
      </c>
      <c r="B919" s="135" t="s">
        <v>2049</v>
      </c>
      <c r="C919" s="147" t="s">
        <v>2050</v>
      </c>
      <c r="D919" s="134" t="s">
        <v>2078</v>
      </c>
      <c r="E919" s="143">
        <v>-270441.68</v>
      </c>
      <c r="F919" s="130">
        <v>-329233.34999999998</v>
      </c>
      <c r="G919" s="130">
        <v>-35275.019999999997</v>
      </c>
      <c r="H919" s="130">
        <v>-94066.69</v>
      </c>
      <c r="I919" s="130">
        <v>-152858.35999999999</v>
      </c>
      <c r="J919" s="130">
        <v>-211650.03</v>
      </c>
      <c r="K919" s="130">
        <v>-270441.7</v>
      </c>
      <c r="L919" s="130">
        <v>-329233.37</v>
      </c>
      <c r="M919" s="130">
        <v>-35275.040000000001</v>
      </c>
      <c r="N919" s="130">
        <v>-94066.71</v>
      </c>
      <c r="O919" s="130">
        <v>-152858.38</v>
      </c>
      <c r="P919" s="130">
        <v>-211650.05</v>
      </c>
      <c r="Q919" s="127">
        <v>-211650.05</v>
      </c>
    </row>
    <row r="920" spans="1:17" ht="13.5" thickBot="1" x14ac:dyDescent="0.25">
      <c r="A920" s="33">
        <v>237112</v>
      </c>
      <c r="B920" s="135" t="s">
        <v>2051</v>
      </c>
      <c r="C920" s="147" t="s">
        <v>2052</v>
      </c>
      <c r="D920" s="134" t="s">
        <v>2078</v>
      </c>
      <c r="E920" s="144">
        <v>-1059437.5</v>
      </c>
      <c r="F920" s="132">
        <v>-1289750</v>
      </c>
      <c r="G920" s="132">
        <v>-138187.5</v>
      </c>
      <c r="H920" s="132">
        <v>-368500</v>
      </c>
      <c r="I920" s="132">
        <v>-598812.5</v>
      </c>
      <c r="J920" s="132">
        <v>-829125</v>
      </c>
      <c r="K920" s="132">
        <v>-1059437.5</v>
      </c>
      <c r="L920" s="132">
        <v>-1289750</v>
      </c>
      <c r="M920" s="132">
        <v>-138187.5</v>
      </c>
      <c r="N920" s="132">
        <v>-368500</v>
      </c>
      <c r="O920" s="132">
        <v>-598812.5</v>
      </c>
      <c r="P920" s="132">
        <v>-829125</v>
      </c>
      <c r="Q920" s="127">
        <v>-829125</v>
      </c>
    </row>
    <row r="921" spans="1:17" ht="13.5" thickBot="1" x14ac:dyDescent="0.25">
      <c r="A921" s="33">
        <v>237113</v>
      </c>
      <c r="B921" s="135" t="s">
        <v>2194</v>
      </c>
      <c r="C921" s="147" t="s">
        <v>2195</v>
      </c>
      <c r="D921" s="134" t="s">
        <v>2078</v>
      </c>
      <c r="E921" s="143">
        <v>0</v>
      </c>
      <c r="F921" s="130">
        <v>0</v>
      </c>
      <c r="G921" s="130">
        <v>0</v>
      </c>
      <c r="H921" s="130">
        <v>0</v>
      </c>
      <c r="I921" s="130">
        <v>0</v>
      </c>
      <c r="J921" s="130">
        <v>0</v>
      </c>
      <c r="K921" s="130">
        <v>0</v>
      </c>
      <c r="L921" s="130">
        <v>0</v>
      </c>
      <c r="M921" s="130">
        <v>-114166.67</v>
      </c>
      <c r="N921" s="130">
        <v>-285416.67</v>
      </c>
      <c r="O921" s="130">
        <v>-456666.67</v>
      </c>
      <c r="P921" s="130">
        <v>-627916.67000000004</v>
      </c>
      <c r="Q921" s="127">
        <v>-627916.67000000004</v>
      </c>
    </row>
    <row r="922" spans="1:17" ht="13.5" thickBot="1" x14ac:dyDescent="0.25">
      <c r="A922" s="33">
        <v>500173</v>
      </c>
      <c r="B922" s="133" t="s">
        <v>1529</v>
      </c>
      <c r="C922" s="147">
        <v>500173</v>
      </c>
      <c r="D922" s="142"/>
      <c r="E922" s="144">
        <v>-14111457.630000001</v>
      </c>
      <c r="F922" s="132">
        <v>-14798519.289999999</v>
      </c>
      <c r="G922" s="132">
        <v>-34945598.270000003</v>
      </c>
      <c r="H922" s="132">
        <v>-13085340.699999999</v>
      </c>
      <c r="I922" s="132">
        <v>-13247997.470000001</v>
      </c>
      <c r="J922" s="132">
        <v>-34274347.119999997</v>
      </c>
      <c r="K922" s="132">
        <v>-9799225.2300000004</v>
      </c>
      <c r="L922" s="132">
        <v>-11437686.09</v>
      </c>
      <c r="M922" s="132">
        <v>-37504231.609999999</v>
      </c>
      <c r="N922" s="132">
        <v>-16077736.84</v>
      </c>
      <c r="O922" s="132">
        <v>-16347590.09</v>
      </c>
      <c r="P922" s="132">
        <v>-47744912.210000001</v>
      </c>
      <c r="Q922" s="127">
        <v>-47744912.210000001</v>
      </c>
    </row>
    <row r="923" spans="1:17" ht="13.5" thickBot="1" x14ac:dyDescent="0.25">
      <c r="A923" s="33">
        <v>500199</v>
      </c>
      <c r="B923" s="135" t="s">
        <v>1530</v>
      </c>
      <c r="C923" s="147">
        <v>500199</v>
      </c>
      <c r="D923" s="142"/>
      <c r="E923" s="143">
        <v>-12533457.630000001</v>
      </c>
      <c r="F923" s="130">
        <v>-13220519.289999999</v>
      </c>
      <c r="G923" s="130">
        <v>-33825598.270000003</v>
      </c>
      <c r="H923" s="130">
        <v>-11965340.699999999</v>
      </c>
      <c r="I923" s="130">
        <v>-12127997.470000001</v>
      </c>
      <c r="J923" s="130">
        <v>-32541347.120000001</v>
      </c>
      <c r="K923" s="130">
        <v>-8066225.2300000004</v>
      </c>
      <c r="L923" s="130">
        <v>-9704686.0899999999</v>
      </c>
      <c r="M923" s="130">
        <v>-34658231.609999999</v>
      </c>
      <c r="N923" s="130">
        <v>-13231736.84</v>
      </c>
      <c r="O923" s="130">
        <v>-13501590.09</v>
      </c>
      <c r="P923" s="130">
        <v>-40241912.210000001</v>
      </c>
      <c r="Q923" s="127">
        <v>-40241912.210000001</v>
      </c>
    </row>
    <row r="924" spans="1:17" ht="13.5" thickBot="1" x14ac:dyDescent="0.25">
      <c r="A924" s="33">
        <v>254000</v>
      </c>
      <c r="B924" s="136" t="s">
        <v>433</v>
      </c>
      <c r="C924" s="147" t="s">
        <v>791</v>
      </c>
      <c r="D924" s="134" t="s">
        <v>2078</v>
      </c>
      <c r="E924" s="144">
        <v>0</v>
      </c>
      <c r="F924" s="132">
        <v>0</v>
      </c>
      <c r="G924" s="132">
        <v>-21988194.879999999</v>
      </c>
      <c r="H924" s="132">
        <v>0</v>
      </c>
      <c r="I924" s="132">
        <v>0</v>
      </c>
      <c r="J924" s="132">
        <v>-24762073.129999999</v>
      </c>
      <c r="K924" s="132">
        <v>0</v>
      </c>
      <c r="L924" s="132">
        <v>0</v>
      </c>
      <c r="M924" s="132">
        <v>-23699074.91</v>
      </c>
      <c r="N924" s="132">
        <v>0</v>
      </c>
      <c r="O924" s="132">
        <v>0</v>
      </c>
      <c r="P924" s="132">
        <v>-20577581.699999999</v>
      </c>
      <c r="Q924" s="127">
        <v>-20577581.699999999</v>
      </c>
    </row>
    <row r="925" spans="1:17" ht="13.5" thickBot="1" x14ac:dyDescent="0.25">
      <c r="A925" s="33">
        <v>254301</v>
      </c>
      <c r="B925" s="136" t="s">
        <v>1531</v>
      </c>
      <c r="C925" s="147" t="s">
        <v>1532</v>
      </c>
      <c r="D925" s="134" t="s">
        <v>2078</v>
      </c>
      <c r="E925" s="143">
        <v>-12423017.48</v>
      </c>
      <c r="F925" s="130">
        <v>-13056950.17</v>
      </c>
      <c r="G925" s="130">
        <v>-11695398</v>
      </c>
      <c r="H925" s="130">
        <v>-11695398</v>
      </c>
      <c r="I925" s="130">
        <v>-11695398</v>
      </c>
      <c r="J925" s="130">
        <v>-6916506.6900000004</v>
      </c>
      <c r="K925" s="130">
        <v>-7013164.75</v>
      </c>
      <c r="L925" s="130">
        <v>-8465924.9399999995</v>
      </c>
      <c r="M925" s="130">
        <v>-9739185.4499999993</v>
      </c>
      <c r="N925" s="130">
        <v>-11768461.4</v>
      </c>
      <c r="O925" s="130">
        <v>-11768461.4</v>
      </c>
      <c r="P925" s="130">
        <v>-16254126.449999999</v>
      </c>
      <c r="Q925" s="127">
        <v>-16254126.449999999</v>
      </c>
    </row>
    <row r="926" spans="1:17" ht="13.5" thickBot="1" x14ac:dyDescent="0.25">
      <c r="A926" s="33">
        <v>254302</v>
      </c>
      <c r="B926" s="136" t="s">
        <v>1533</v>
      </c>
      <c r="C926" s="147" t="s">
        <v>1534</v>
      </c>
      <c r="D926" s="134" t="s">
        <v>2078</v>
      </c>
      <c r="E926" s="144">
        <v>-14681.84</v>
      </c>
      <c r="F926" s="132">
        <v>-67810.81</v>
      </c>
      <c r="G926" s="132">
        <v>-194096.93</v>
      </c>
      <c r="H926" s="132">
        <v>-322034.24</v>
      </c>
      <c r="I926" s="132">
        <v>-484691.01</v>
      </c>
      <c r="J926" s="132">
        <v>-658114.24</v>
      </c>
      <c r="K926" s="132">
        <v>-848407.42</v>
      </c>
      <c r="L926" s="132">
        <v>-1034108.09</v>
      </c>
      <c r="M926" s="132">
        <v>-1203692.7</v>
      </c>
      <c r="N926" s="132">
        <v>-1446996.89</v>
      </c>
      <c r="O926" s="132">
        <v>-1716850.14</v>
      </c>
      <c r="P926" s="132">
        <v>-1864076.8</v>
      </c>
      <c r="Q926" s="127">
        <v>-1864076.8</v>
      </c>
    </row>
    <row r="927" spans="1:17" ht="13.5" thickBot="1" x14ac:dyDescent="0.25">
      <c r="A927" s="33">
        <v>254304</v>
      </c>
      <c r="B927" s="136" t="s">
        <v>1535</v>
      </c>
      <c r="C927" s="147" t="s">
        <v>1536</v>
      </c>
      <c r="D927" s="134" t="s">
        <v>2078</v>
      </c>
      <c r="E927" s="143">
        <v>-95758.31</v>
      </c>
      <c r="F927" s="130">
        <v>-95758.31</v>
      </c>
      <c r="G927" s="130">
        <v>52091.54</v>
      </c>
      <c r="H927" s="130">
        <v>52091.54</v>
      </c>
      <c r="I927" s="130">
        <v>52091.54</v>
      </c>
      <c r="J927" s="130">
        <v>-204653.06</v>
      </c>
      <c r="K927" s="130">
        <v>-204653.06</v>
      </c>
      <c r="L927" s="130">
        <v>-204653.06</v>
      </c>
      <c r="M927" s="130">
        <v>-16278.55</v>
      </c>
      <c r="N927" s="130">
        <v>-16278.55</v>
      </c>
      <c r="O927" s="130">
        <v>-16278.55</v>
      </c>
      <c r="P927" s="130">
        <v>-1546127.26</v>
      </c>
      <c r="Q927" s="127">
        <v>-1546127.26</v>
      </c>
    </row>
    <row r="928" spans="1:17" ht="13.5" thickBot="1" x14ac:dyDescent="0.25">
      <c r="A928" s="33">
        <v>500177</v>
      </c>
      <c r="B928" s="135" t="s">
        <v>1537</v>
      </c>
      <c r="C928" s="147">
        <v>500177</v>
      </c>
      <c r="D928" s="142"/>
      <c r="E928" s="144">
        <v>-1578000</v>
      </c>
      <c r="F928" s="132">
        <v>-1578000</v>
      </c>
      <c r="G928" s="132">
        <v>-1120000</v>
      </c>
      <c r="H928" s="132">
        <v>-1120000</v>
      </c>
      <c r="I928" s="132">
        <v>-1120000</v>
      </c>
      <c r="J928" s="132">
        <v>-1733000</v>
      </c>
      <c r="K928" s="132">
        <v>-1733000</v>
      </c>
      <c r="L928" s="132">
        <v>-1733000</v>
      </c>
      <c r="M928" s="132">
        <v>-2846000</v>
      </c>
      <c r="N928" s="132">
        <v>-2846000</v>
      </c>
      <c r="O928" s="132">
        <v>-2846000</v>
      </c>
      <c r="P928" s="132">
        <v>-7503000</v>
      </c>
      <c r="Q928" s="127">
        <v>-7503000</v>
      </c>
    </row>
    <row r="929" spans="1:17" ht="13.5" thickBot="1" x14ac:dyDescent="0.25">
      <c r="A929" s="33">
        <v>254640</v>
      </c>
      <c r="B929" s="136" t="s">
        <v>434</v>
      </c>
      <c r="C929" s="147" t="s">
        <v>790</v>
      </c>
      <c r="D929" s="134" t="s">
        <v>2078</v>
      </c>
      <c r="E929" s="143">
        <v>-110000</v>
      </c>
      <c r="F929" s="130">
        <v>-110000</v>
      </c>
      <c r="G929" s="130">
        <v>-11000</v>
      </c>
      <c r="H929" s="130">
        <v>-11000</v>
      </c>
      <c r="I929" s="130">
        <v>-11000</v>
      </c>
      <c r="J929" s="130">
        <v>-425000</v>
      </c>
      <c r="K929" s="130">
        <v>-425000</v>
      </c>
      <c r="L929" s="130">
        <v>-425000</v>
      </c>
      <c r="M929" s="130">
        <v>-1490000</v>
      </c>
      <c r="N929" s="130">
        <v>-1490000</v>
      </c>
      <c r="O929" s="130">
        <v>-1490000</v>
      </c>
      <c r="P929" s="130">
        <v>-5985000</v>
      </c>
      <c r="Q929" s="127">
        <v>-5985000</v>
      </c>
    </row>
    <row r="930" spans="1:17" ht="13.5" thickBot="1" x14ac:dyDescent="0.25">
      <c r="A930" s="33">
        <v>254645</v>
      </c>
      <c r="B930" s="136" t="s">
        <v>434</v>
      </c>
      <c r="C930" s="147" t="s">
        <v>789</v>
      </c>
      <c r="D930" s="134" t="s">
        <v>2078</v>
      </c>
      <c r="E930" s="144">
        <v>-1450000</v>
      </c>
      <c r="F930" s="132">
        <v>-1450000</v>
      </c>
      <c r="G930" s="132">
        <v>-1109000</v>
      </c>
      <c r="H930" s="132">
        <v>-1109000</v>
      </c>
      <c r="I930" s="132">
        <v>-1109000</v>
      </c>
      <c r="J930" s="132">
        <v>-1223000</v>
      </c>
      <c r="K930" s="132">
        <v>-1223000</v>
      </c>
      <c r="L930" s="132">
        <v>-1223000</v>
      </c>
      <c r="M930" s="132">
        <v>-1293000</v>
      </c>
      <c r="N930" s="132">
        <v>-1293000</v>
      </c>
      <c r="O930" s="132">
        <v>-1293000</v>
      </c>
      <c r="P930" s="132">
        <v>-1014000</v>
      </c>
      <c r="Q930" s="127">
        <v>-1014000</v>
      </c>
    </row>
    <row r="931" spans="1:17" ht="13.5" thickBot="1" x14ac:dyDescent="0.25">
      <c r="A931" s="33">
        <v>254647</v>
      </c>
      <c r="B931" s="136" t="s">
        <v>435</v>
      </c>
      <c r="C931" s="147" t="s">
        <v>788</v>
      </c>
      <c r="D931" s="134" t="s">
        <v>2078</v>
      </c>
      <c r="E931" s="143">
        <v>-18000</v>
      </c>
      <c r="F931" s="130">
        <v>-18000</v>
      </c>
      <c r="G931" s="130">
        <v>0</v>
      </c>
      <c r="H931" s="130">
        <v>0</v>
      </c>
      <c r="I931" s="130">
        <v>0</v>
      </c>
      <c r="J931" s="130">
        <v>-85000</v>
      </c>
      <c r="K931" s="130">
        <v>-85000</v>
      </c>
      <c r="L931" s="130">
        <v>-85000</v>
      </c>
      <c r="M931" s="130">
        <v>-63000</v>
      </c>
      <c r="N931" s="130">
        <v>-63000</v>
      </c>
      <c r="O931" s="130">
        <v>-63000</v>
      </c>
      <c r="P931" s="130">
        <v>-504000</v>
      </c>
      <c r="Q931" s="127">
        <v>-504000</v>
      </c>
    </row>
    <row r="932" spans="1:17" ht="13.5" thickBot="1" x14ac:dyDescent="0.25">
      <c r="A932" s="33">
        <v>500174</v>
      </c>
      <c r="B932" s="133" t="s">
        <v>1365</v>
      </c>
      <c r="C932" s="147">
        <v>500174</v>
      </c>
      <c r="D932" s="142"/>
      <c r="E932" s="144">
        <v>-18722000</v>
      </c>
      <c r="F932" s="132">
        <v>-18722000</v>
      </c>
      <c r="G932" s="132">
        <v>-17607000</v>
      </c>
      <c r="H932" s="132">
        <v>-17607000</v>
      </c>
      <c r="I932" s="132">
        <v>-17607000</v>
      </c>
      <c r="J932" s="132">
        <v>-11744000</v>
      </c>
      <c r="K932" s="132">
        <v>-11744000</v>
      </c>
      <c r="L932" s="132">
        <v>-11744000</v>
      </c>
      <c r="M932" s="132">
        <v>-8828000</v>
      </c>
      <c r="N932" s="132">
        <v>-8828000</v>
      </c>
      <c r="O932" s="132">
        <v>-8828000</v>
      </c>
      <c r="P932" s="132">
        <v>-12381000</v>
      </c>
      <c r="Q932" s="127">
        <v>-12381000</v>
      </c>
    </row>
    <row r="933" spans="1:17" ht="13.5" thickBot="1" x14ac:dyDescent="0.25">
      <c r="A933" s="33">
        <v>262640</v>
      </c>
      <c r="B933" s="135" t="s">
        <v>436</v>
      </c>
      <c r="C933" s="147" t="s">
        <v>787</v>
      </c>
      <c r="D933" s="134" t="s">
        <v>2078</v>
      </c>
      <c r="E933" s="143">
        <v>-17662000</v>
      </c>
      <c r="F933" s="130">
        <v>-17662000</v>
      </c>
      <c r="G933" s="130">
        <v>-17347000</v>
      </c>
      <c r="H933" s="130">
        <v>-17347000</v>
      </c>
      <c r="I933" s="130">
        <v>-17347000</v>
      </c>
      <c r="J933" s="130">
        <v>-11235000</v>
      </c>
      <c r="K933" s="130">
        <v>-11235000</v>
      </c>
      <c r="L933" s="130">
        <v>-11235000</v>
      </c>
      <c r="M933" s="130">
        <v>-8262000</v>
      </c>
      <c r="N933" s="130">
        <v>-8262000</v>
      </c>
      <c r="O933" s="130">
        <v>-8262000</v>
      </c>
      <c r="P933" s="130">
        <v>-11103000</v>
      </c>
      <c r="Q933" s="127">
        <v>-11103000</v>
      </c>
    </row>
    <row r="934" spans="1:17" ht="13.5" thickBot="1" x14ac:dyDescent="0.25">
      <c r="A934" s="33">
        <v>262645</v>
      </c>
      <c r="B934" s="135" t="s">
        <v>437</v>
      </c>
      <c r="C934" s="147" t="s">
        <v>786</v>
      </c>
      <c r="D934" s="134" t="s">
        <v>2078</v>
      </c>
      <c r="E934" s="144">
        <v>-946000</v>
      </c>
      <c r="F934" s="132">
        <v>-946000</v>
      </c>
      <c r="G934" s="132">
        <v>-72000</v>
      </c>
      <c r="H934" s="132">
        <v>-72000</v>
      </c>
      <c r="I934" s="132">
        <v>-72000</v>
      </c>
      <c r="J934" s="132">
        <v>-302000</v>
      </c>
      <c r="K934" s="132">
        <v>-302000</v>
      </c>
      <c r="L934" s="132">
        <v>-302000</v>
      </c>
      <c r="M934" s="132">
        <v>-367000</v>
      </c>
      <c r="N934" s="132">
        <v>-367000</v>
      </c>
      <c r="O934" s="132">
        <v>-367000</v>
      </c>
      <c r="P934" s="132">
        <v>-893000</v>
      </c>
      <c r="Q934" s="127">
        <v>-893000</v>
      </c>
    </row>
    <row r="935" spans="1:17" ht="13.5" thickBot="1" x14ac:dyDescent="0.25">
      <c r="A935" s="33">
        <v>262648</v>
      </c>
      <c r="B935" s="135" t="s">
        <v>438</v>
      </c>
      <c r="C935" s="147" t="s">
        <v>785</v>
      </c>
      <c r="D935" s="134" t="s">
        <v>2078</v>
      </c>
      <c r="E935" s="143">
        <v>-114000</v>
      </c>
      <c r="F935" s="130">
        <v>-114000</v>
      </c>
      <c r="G935" s="130">
        <v>-188000</v>
      </c>
      <c r="H935" s="130">
        <v>-188000</v>
      </c>
      <c r="I935" s="130">
        <v>-188000</v>
      </c>
      <c r="J935" s="130">
        <v>-207000</v>
      </c>
      <c r="K935" s="130">
        <v>-207000</v>
      </c>
      <c r="L935" s="130">
        <v>-207000</v>
      </c>
      <c r="M935" s="130">
        <v>-199000</v>
      </c>
      <c r="N935" s="130">
        <v>-199000</v>
      </c>
      <c r="O935" s="130">
        <v>-199000</v>
      </c>
      <c r="P935" s="130">
        <v>-385000</v>
      </c>
      <c r="Q935" s="127">
        <v>-385000</v>
      </c>
    </row>
    <row r="936" spans="1:17" ht="13.5" thickBot="1" x14ac:dyDescent="0.25">
      <c r="A936" s="33">
        <v>500175</v>
      </c>
      <c r="B936" s="133" t="s">
        <v>439</v>
      </c>
      <c r="C936" s="147">
        <v>500175</v>
      </c>
      <c r="D936" s="142"/>
      <c r="E936" s="144">
        <v>-13577923.310000001</v>
      </c>
      <c r="F936" s="132">
        <v>0</v>
      </c>
      <c r="G936" s="132">
        <v>0</v>
      </c>
      <c r="H936" s="132">
        <v>-13600297</v>
      </c>
      <c r="I936" s="132">
        <v>0</v>
      </c>
      <c r="J936" s="132">
        <v>0</v>
      </c>
      <c r="K936" s="132">
        <v>-13608228</v>
      </c>
      <c r="L936" s="132">
        <v>0</v>
      </c>
      <c r="M936" s="132">
        <v>0</v>
      </c>
      <c r="N936" s="132">
        <v>0</v>
      </c>
      <c r="O936" s="132">
        <v>0</v>
      </c>
      <c r="P936" s="132">
        <v>0</v>
      </c>
      <c r="Q936" s="127">
        <v>0</v>
      </c>
    </row>
    <row r="937" spans="1:17" ht="13.5" thickBot="1" x14ac:dyDescent="0.25">
      <c r="A937" s="33">
        <v>238000</v>
      </c>
      <c r="B937" s="135" t="s">
        <v>439</v>
      </c>
      <c r="C937" s="147" t="s">
        <v>784</v>
      </c>
      <c r="D937" s="134" t="s">
        <v>2078</v>
      </c>
      <c r="E937" s="143">
        <v>-13577923.310000001</v>
      </c>
      <c r="F937" s="130">
        <v>0</v>
      </c>
      <c r="G937" s="130">
        <v>0</v>
      </c>
      <c r="H937" s="130">
        <v>-13600297</v>
      </c>
      <c r="I937" s="130">
        <v>0</v>
      </c>
      <c r="J937" s="130">
        <v>0</v>
      </c>
      <c r="K937" s="130">
        <v>-13608228</v>
      </c>
      <c r="L937" s="130">
        <v>0</v>
      </c>
      <c r="M937" s="130">
        <v>0</v>
      </c>
      <c r="N937" s="130">
        <v>0</v>
      </c>
      <c r="O937" s="130">
        <v>0</v>
      </c>
      <c r="P937" s="130">
        <v>0</v>
      </c>
      <c r="Q937" s="127">
        <v>0</v>
      </c>
    </row>
    <row r="938" spans="1:17" ht="13.5" thickBot="1" x14ac:dyDescent="0.25">
      <c r="A938" s="33">
        <v>500176</v>
      </c>
      <c r="B938" s="133" t="s">
        <v>1538</v>
      </c>
      <c r="C938" s="147">
        <v>500176</v>
      </c>
      <c r="D938" s="142"/>
      <c r="E938" s="144">
        <v>-44465862.259999998</v>
      </c>
      <c r="F938" s="132">
        <v>-41874561.299999997</v>
      </c>
      <c r="G938" s="132">
        <v>-39179722.869999997</v>
      </c>
      <c r="H938" s="132">
        <v>-40500303.210000001</v>
      </c>
      <c r="I938" s="132">
        <v>-37244037.840000004</v>
      </c>
      <c r="J938" s="132">
        <v>-31934622.559999999</v>
      </c>
      <c r="K938" s="132">
        <v>-33389981.829999998</v>
      </c>
      <c r="L938" s="132">
        <v>-31973408.989999998</v>
      </c>
      <c r="M938" s="132">
        <v>-34402485.200000003</v>
      </c>
      <c r="N938" s="132">
        <v>-36841142.670000002</v>
      </c>
      <c r="O938" s="132">
        <v>-37526470.82</v>
      </c>
      <c r="P938" s="132">
        <v>-52793468.200000003</v>
      </c>
      <c r="Q938" s="127">
        <v>-52793468.200000003</v>
      </c>
    </row>
    <row r="939" spans="1:17" ht="13.5" thickBot="1" x14ac:dyDescent="0.25">
      <c r="A939" s="33">
        <v>500178</v>
      </c>
      <c r="B939" s="135" t="s">
        <v>1539</v>
      </c>
      <c r="C939" s="147">
        <v>500178</v>
      </c>
      <c r="D939" s="142"/>
      <c r="E939" s="143">
        <v>-5133978.04</v>
      </c>
      <c r="F939" s="130">
        <v>-5167501.25</v>
      </c>
      <c r="G939" s="130">
        <v>-5184045.91</v>
      </c>
      <c r="H939" s="130">
        <v>-5155466.5</v>
      </c>
      <c r="I939" s="130">
        <v>-5134099.88</v>
      </c>
      <c r="J939" s="130">
        <v>-5068782.3099999996</v>
      </c>
      <c r="K939" s="130">
        <v>-4989054.55</v>
      </c>
      <c r="L939" s="130">
        <v>-5016949.24</v>
      </c>
      <c r="M939" s="130">
        <v>-4989644.3</v>
      </c>
      <c r="N939" s="130">
        <v>-5006018.26</v>
      </c>
      <c r="O939" s="130">
        <v>-5027524.71</v>
      </c>
      <c r="P939" s="130">
        <v>-4994175.88</v>
      </c>
      <c r="Q939" s="127">
        <v>-4994175.88</v>
      </c>
    </row>
    <row r="940" spans="1:17" ht="13.5" thickBot="1" x14ac:dyDescent="0.25">
      <c r="A940" s="33">
        <v>235000</v>
      </c>
      <c r="B940" s="136" t="s">
        <v>440</v>
      </c>
      <c r="C940" s="147" t="s">
        <v>783</v>
      </c>
      <c r="D940" s="134" t="s">
        <v>2078</v>
      </c>
      <c r="E940" s="144">
        <v>-4954916.37</v>
      </c>
      <c r="F940" s="132">
        <v>-4983512.8099999996</v>
      </c>
      <c r="G940" s="132">
        <v>-5003920.07</v>
      </c>
      <c r="H940" s="132">
        <v>-4973561.62</v>
      </c>
      <c r="I940" s="132">
        <v>-4947784.95</v>
      </c>
      <c r="J940" s="132">
        <v>-4884692.32</v>
      </c>
      <c r="K940" s="132">
        <v>-4804205.79</v>
      </c>
      <c r="L940" s="132">
        <v>-4826895.63</v>
      </c>
      <c r="M940" s="132">
        <v>-4800437.88</v>
      </c>
      <c r="N940" s="132">
        <v>-4811486.88</v>
      </c>
      <c r="O940" s="132">
        <v>-4830980.18</v>
      </c>
      <c r="P940" s="132">
        <v>-4797146.57</v>
      </c>
      <c r="Q940" s="127">
        <v>-4797146.57</v>
      </c>
    </row>
    <row r="941" spans="1:17" ht="13.5" thickBot="1" x14ac:dyDescent="0.25">
      <c r="A941" s="33">
        <v>235001</v>
      </c>
      <c r="B941" s="136" t="s">
        <v>441</v>
      </c>
      <c r="C941" s="147" t="s">
        <v>782</v>
      </c>
      <c r="D941" s="134" t="s">
        <v>2078</v>
      </c>
      <c r="E941" s="143">
        <v>-19425.669999999998</v>
      </c>
      <c r="F941" s="130">
        <v>-21702.43</v>
      </c>
      <c r="G941" s="130">
        <v>-23722.17</v>
      </c>
      <c r="H941" s="130">
        <v>-24721.119999999999</v>
      </c>
      <c r="I941" s="130">
        <v>-26507.68</v>
      </c>
      <c r="J941" s="130">
        <v>-27297.1</v>
      </c>
      <c r="K941" s="130">
        <v>-28881.16</v>
      </c>
      <c r="L941" s="130">
        <v>-29989.18</v>
      </c>
      <c r="M941" s="130">
        <v>-31520.48</v>
      </c>
      <c r="N941" s="130">
        <v>-32420.6</v>
      </c>
      <c r="O941" s="130">
        <v>-33123.050000000003</v>
      </c>
      <c r="P941" s="130">
        <v>-31561.46</v>
      </c>
      <c r="Q941" s="127">
        <v>-31561.46</v>
      </c>
    </row>
    <row r="942" spans="1:17" ht="13.5" thickBot="1" x14ac:dyDescent="0.25">
      <c r="A942" s="33">
        <v>235005</v>
      </c>
      <c r="B942" s="136" t="s">
        <v>442</v>
      </c>
      <c r="C942" s="147" t="s">
        <v>781</v>
      </c>
      <c r="D942" s="134" t="s">
        <v>2078</v>
      </c>
      <c r="E942" s="144">
        <v>-159636</v>
      </c>
      <c r="F942" s="132">
        <v>-162286.01</v>
      </c>
      <c r="G942" s="132">
        <v>-156403.67000000001</v>
      </c>
      <c r="H942" s="132">
        <v>-157183.76</v>
      </c>
      <c r="I942" s="132">
        <v>-159807.25</v>
      </c>
      <c r="J942" s="132">
        <v>-156792.89000000001</v>
      </c>
      <c r="K942" s="132">
        <v>-155967.6</v>
      </c>
      <c r="L942" s="132">
        <v>-160064.43</v>
      </c>
      <c r="M942" s="132">
        <v>-157685.94</v>
      </c>
      <c r="N942" s="132">
        <v>-162110.78</v>
      </c>
      <c r="O942" s="132">
        <v>-163421.48000000001</v>
      </c>
      <c r="P942" s="132">
        <v>-165467.85</v>
      </c>
      <c r="Q942" s="127">
        <v>-165467.85</v>
      </c>
    </row>
    <row r="943" spans="1:17" ht="13.5" thickBot="1" x14ac:dyDescent="0.25">
      <c r="A943" s="33">
        <v>500179</v>
      </c>
      <c r="B943" s="135" t="s">
        <v>1540</v>
      </c>
      <c r="C943" s="147">
        <v>500179</v>
      </c>
      <c r="D943" s="142"/>
      <c r="E943" s="143">
        <v>-5636491.7300000004</v>
      </c>
      <c r="F943" s="130">
        <v>-3513195.55</v>
      </c>
      <c r="G943" s="130">
        <v>-4963320.7</v>
      </c>
      <c r="H943" s="130">
        <v>-4921325.8600000003</v>
      </c>
      <c r="I943" s="130">
        <v>-2863318.43</v>
      </c>
      <c r="J943" s="130">
        <v>-3205514.85</v>
      </c>
      <c r="K943" s="130">
        <v>-3043980.2</v>
      </c>
      <c r="L943" s="130">
        <v>-1885911.96</v>
      </c>
      <c r="M943" s="130">
        <v>-2319907.98</v>
      </c>
      <c r="N943" s="130">
        <v>-2572733.0299999998</v>
      </c>
      <c r="O943" s="130">
        <v>-2760338.48</v>
      </c>
      <c r="P943" s="130">
        <v>-4287359.43</v>
      </c>
      <c r="Q943" s="127">
        <v>-4287359.43</v>
      </c>
    </row>
    <row r="944" spans="1:17" ht="13.5" thickBot="1" x14ac:dyDescent="0.25">
      <c r="A944" s="33">
        <v>241101</v>
      </c>
      <c r="B944" s="136" t="s">
        <v>310</v>
      </c>
      <c r="C944" s="147" t="s">
        <v>780</v>
      </c>
      <c r="D944" s="134" t="s">
        <v>2078</v>
      </c>
      <c r="E944" s="144">
        <v>-1433969.79</v>
      </c>
      <c r="F944" s="132">
        <v>-957375.08</v>
      </c>
      <c r="G944" s="132">
        <v>-1367032.86</v>
      </c>
      <c r="H944" s="132">
        <v>-1689130.53</v>
      </c>
      <c r="I944" s="132">
        <v>-513870.28</v>
      </c>
      <c r="J944" s="132">
        <v>-597210.51</v>
      </c>
      <c r="K944" s="132">
        <v>-714897.19</v>
      </c>
      <c r="L944" s="132">
        <v>-224890.81</v>
      </c>
      <c r="M944" s="132">
        <v>-341951.26</v>
      </c>
      <c r="N944" s="132">
        <v>-500341.98</v>
      </c>
      <c r="O944" s="132">
        <v>-401199.83</v>
      </c>
      <c r="P944" s="132">
        <v>-822807.7</v>
      </c>
      <c r="Q944" s="127">
        <v>-822807.7</v>
      </c>
    </row>
    <row r="945" spans="1:17" ht="13.5" thickBot="1" x14ac:dyDescent="0.25">
      <c r="A945" s="33">
        <v>241102</v>
      </c>
      <c r="B945" s="136" t="s">
        <v>311</v>
      </c>
      <c r="C945" s="147" t="s">
        <v>779</v>
      </c>
      <c r="D945" s="134" t="s">
        <v>2078</v>
      </c>
      <c r="E945" s="143">
        <v>-38755.07</v>
      </c>
      <c r="F945" s="130">
        <v>-30043.919999999998</v>
      </c>
      <c r="G945" s="130">
        <v>-28994.87</v>
      </c>
      <c r="H945" s="130">
        <v>-23443.1</v>
      </c>
      <c r="I945" s="130">
        <v>-14958.55</v>
      </c>
      <c r="J945" s="130">
        <v>-6294.59</v>
      </c>
      <c r="K945" s="130">
        <v>-8728.7000000000007</v>
      </c>
      <c r="L945" s="130">
        <v>-8513.98</v>
      </c>
      <c r="M945" s="130">
        <v>-9273.26</v>
      </c>
      <c r="N945" s="130">
        <v>-11525.81</v>
      </c>
      <c r="O945" s="130">
        <v>-17520.03</v>
      </c>
      <c r="P945" s="130">
        <v>-33413.800000000003</v>
      </c>
      <c r="Q945" s="127">
        <v>-33413.800000000003</v>
      </c>
    </row>
    <row r="946" spans="1:17" ht="13.5" thickBot="1" x14ac:dyDescent="0.25">
      <c r="A946" s="33">
        <v>241103</v>
      </c>
      <c r="B946" s="136" t="s">
        <v>312</v>
      </c>
      <c r="C946" s="147" t="s">
        <v>778</v>
      </c>
      <c r="D946" s="134" t="s">
        <v>2078</v>
      </c>
      <c r="E946" s="144">
        <v>-8458.2800000000007</v>
      </c>
      <c r="F946" s="132">
        <v>-2087.56</v>
      </c>
      <c r="G946" s="132">
        <v>-3012.71</v>
      </c>
      <c r="H946" s="132">
        <v>-3689.58</v>
      </c>
      <c r="I946" s="132">
        <v>-4208.18</v>
      </c>
      <c r="J946" s="132">
        <v>-4353.67</v>
      </c>
      <c r="K946" s="132">
        <v>-4574.3</v>
      </c>
      <c r="L946" s="132">
        <v>-4616.34</v>
      </c>
      <c r="M946" s="132">
        <v>-4832.47</v>
      </c>
      <c r="N946" s="132">
        <v>-5100.96</v>
      </c>
      <c r="O946" s="132">
        <v>-5525.87</v>
      </c>
      <c r="P946" s="132">
        <v>-6357.22</v>
      </c>
      <c r="Q946" s="127">
        <v>-6357.22</v>
      </c>
    </row>
    <row r="947" spans="1:17" ht="13.5" thickBot="1" x14ac:dyDescent="0.25">
      <c r="A947" s="33">
        <v>241104</v>
      </c>
      <c r="B947" s="136" t="s">
        <v>313</v>
      </c>
      <c r="C947" s="147" t="s">
        <v>777</v>
      </c>
      <c r="D947" s="134" t="s">
        <v>2078</v>
      </c>
      <c r="E947" s="143">
        <v>-35657.440000000002</v>
      </c>
      <c r="F947" s="130">
        <v>-29428.85</v>
      </c>
      <c r="G947" s="130">
        <v>-27511.47</v>
      </c>
      <c r="H947" s="130">
        <v>-22600.09</v>
      </c>
      <c r="I947" s="130">
        <v>-16491.07</v>
      </c>
      <c r="J947" s="130">
        <v>-6682.97</v>
      </c>
      <c r="K947" s="130">
        <v>-9237.18</v>
      </c>
      <c r="L947" s="130">
        <v>-7956.11</v>
      </c>
      <c r="M947" s="130">
        <v>-8680.19</v>
      </c>
      <c r="N947" s="130">
        <v>-12483.42</v>
      </c>
      <c r="O947" s="130">
        <v>-18885.89</v>
      </c>
      <c r="P947" s="130">
        <v>-30978.22</v>
      </c>
      <c r="Q947" s="127">
        <v>-30978.22</v>
      </c>
    </row>
    <row r="948" spans="1:17" ht="13.5" thickBot="1" x14ac:dyDescent="0.25">
      <c r="A948" s="33">
        <v>241105</v>
      </c>
      <c r="B948" s="136" t="s">
        <v>314</v>
      </c>
      <c r="C948" s="147" t="s">
        <v>776</v>
      </c>
      <c r="D948" s="134" t="s">
        <v>2078</v>
      </c>
      <c r="E948" s="144">
        <v>-57694.47</v>
      </c>
      <c r="F948" s="132">
        <v>-13929.54</v>
      </c>
      <c r="G948" s="132">
        <v>-19316.5</v>
      </c>
      <c r="H948" s="132">
        <v>-23523.93</v>
      </c>
      <c r="I948" s="132">
        <v>-25571.200000000001</v>
      </c>
      <c r="J948" s="132">
        <v>-26553.5</v>
      </c>
      <c r="K948" s="132">
        <v>-28074.46</v>
      </c>
      <c r="L948" s="132">
        <v>-29348.880000000001</v>
      </c>
      <c r="M948" s="132">
        <v>-30865.18</v>
      </c>
      <c r="N948" s="132">
        <v>-32814.5</v>
      </c>
      <c r="O948" s="132">
        <v>-36247.9</v>
      </c>
      <c r="P948" s="132">
        <v>-42692.57</v>
      </c>
      <c r="Q948" s="127">
        <v>-42692.57</v>
      </c>
    </row>
    <row r="949" spans="1:17" ht="13.5" thickBot="1" x14ac:dyDescent="0.25">
      <c r="A949" s="33">
        <v>241107</v>
      </c>
      <c r="B949" s="136" t="s">
        <v>316</v>
      </c>
      <c r="C949" s="147" t="s">
        <v>775</v>
      </c>
      <c r="D949" s="134" t="s">
        <v>2078</v>
      </c>
      <c r="E949" s="143">
        <v>-4229.51</v>
      </c>
      <c r="F949" s="130">
        <v>-3138.81</v>
      </c>
      <c r="G949" s="130">
        <v>-4518.68</v>
      </c>
      <c r="H949" s="130">
        <v>-5558.28</v>
      </c>
      <c r="I949" s="130">
        <v>-1838.24</v>
      </c>
      <c r="J949" s="130">
        <v>-2100.12</v>
      </c>
      <c r="K949" s="130">
        <v>-2480.77</v>
      </c>
      <c r="L949" s="130">
        <v>-725.71</v>
      </c>
      <c r="M949" s="130">
        <v>-1084.44</v>
      </c>
      <c r="N949" s="130">
        <v>-1489.93</v>
      </c>
      <c r="O949" s="130">
        <v>-1022.67</v>
      </c>
      <c r="P949" s="130">
        <v>-2261.21</v>
      </c>
      <c r="Q949" s="127">
        <v>-2261.21</v>
      </c>
    </row>
    <row r="950" spans="1:17" ht="13.5" thickBot="1" x14ac:dyDescent="0.25">
      <c r="A950" s="33">
        <v>241108</v>
      </c>
      <c r="B950" s="136" t="s">
        <v>317</v>
      </c>
      <c r="C950" s="147" t="s">
        <v>774</v>
      </c>
      <c r="D950" s="134" t="s">
        <v>2078</v>
      </c>
      <c r="E950" s="144">
        <v>-16122.26</v>
      </c>
      <c r="F950" s="132">
        <v>-12014.51</v>
      </c>
      <c r="G950" s="132">
        <v>-11823.69</v>
      </c>
      <c r="H950" s="132">
        <v>-9840.5499999999993</v>
      </c>
      <c r="I950" s="132">
        <v>-5116.3100000000004</v>
      </c>
      <c r="J950" s="132">
        <v>-2543.65</v>
      </c>
      <c r="K950" s="132">
        <v>-3735.63</v>
      </c>
      <c r="L950" s="132">
        <v>-3447.38</v>
      </c>
      <c r="M950" s="132">
        <v>-3931.33</v>
      </c>
      <c r="N950" s="132">
        <v>-5844.11</v>
      </c>
      <c r="O950" s="132">
        <v>-9519.3799999999992</v>
      </c>
      <c r="P950" s="132">
        <v>-14183.84</v>
      </c>
      <c r="Q950" s="127">
        <v>-14183.84</v>
      </c>
    </row>
    <row r="951" spans="1:17" ht="13.5" thickBot="1" x14ac:dyDescent="0.25">
      <c r="A951" s="33">
        <v>241109</v>
      </c>
      <c r="B951" s="136" t="s">
        <v>318</v>
      </c>
      <c r="C951" s="147" t="s">
        <v>773</v>
      </c>
      <c r="D951" s="134" t="s">
        <v>2078</v>
      </c>
      <c r="E951" s="143">
        <v>-57958.49</v>
      </c>
      <c r="F951" s="130">
        <v>-27481.96</v>
      </c>
      <c r="G951" s="130">
        <v>-39282.99</v>
      </c>
      <c r="H951" s="130">
        <v>-48152.85</v>
      </c>
      <c r="I951" s="130">
        <v>-52394.19</v>
      </c>
      <c r="J951" s="130">
        <v>-54368.91</v>
      </c>
      <c r="K951" s="130">
        <v>-57546.76</v>
      </c>
      <c r="L951" s="130">
        <v>-6121.95</v>
      </c>
      <c r="M951" s="130">
        <v>-9545.14</v>
      </c>
      <c r="N951" s="130">
        <v>-14859.91</v>
      </c>
      <c r="O951" s="130">
        <v>-23599.82</v>
      </c>
      <c r="P951" s="130">
        <v>-38806.5</v>
      </c>
      <c r="Q951" s="127">
        <v>-38806.5</v>
      </c>
    </row>
    <row r="952" spans="1:17" ht="13.5" thickBot="1" x14ac:dyDescent="0.25">
      <c r="A952" s="33">
        <v>241110</v>
      </c>
      <c r="B952" s="136" t="s">
        <v>443</v>
      </c>
      <c r="C952" s="147" t="s">
        <v>772</v>
      </c>
      <c r="D952" s="134" t="s">
        <v>2078</v>
      </c>
      <c r="E952" s="144">
        <v>-5904.02</v>
      </c>
      <c r="F952" s="132">
        <v>-4149.24</v>
      </c>
      <c r="G952" s="132">
        <v>-6003.26</v>
      </c>
      <c r="H952" s="132">
        <v>-7440.32</v>
      </c>
      <c r="I952" s="132">
        <v>-2560.15</v>
      </c>
      <c r="J952" s="132">
        <v>-2938.09</v>
      </c>
      <c r="K952" s="132">
        <v>-3518.69</v>
      </c>
      <c r="L952" s="132">
        <v>-1114.33</v>
      </c>
      <c r="M952" s="132">
        <v>-1615.11</v>
      </c>
      <c r="N952" s="132">
        <v>-2195.42</v>
      </c>
      <c r="O952" s="132">
        <v>-1445.72</v>
      </c>
      <c r="P952" s="132">
        <v>-3189.92</v>
      </c>
      <c r="Q952" s="127">
        <v>-3189.92</v>
      </c>
    </row>
    <row r="953" spans="1:17" ht="13.5" thickBot="1" x14ac:dyDescent="0.25">
      <c r="A953" s="33">
        <v>241111</v>
      </c>
      <c r="B953" s="136" t="s">
        <v>320</v>
      </c>
      <c r="C953" s="147" t="s">
        <v>771</v>
      </c>
      <c r="D953" s="134" t="s">
        <v>2078</v>
      </c>
      <c r="E953" s="143">
        <v>-316967.2</v>
      </c>
      <c r="F953" s="130">
        <v>-221688.24</v>
      </c>
      <c r="G953" s="130">
        <v>-318851.24</v>
      </c>
      <c r="H953" s="130">
        <v>-395705.11</v>
      </c>
      <c r="I953" s="130">
        <v>-132892.29</v>
      </c>
      <c r="J953" s="130">
        <v>-153573.24</v>
      </c>
      <c r="K953" s="130">
        <v>-179401.86</v>
      </c>
      <c r="L953" s="130">
        <v>-50316.77</v>
      </c>
      <c r="M953" s="130">
        <v>-76599.92</v>
      </c>
      <c r="N953" s="130">
        <v>-110407.34</v>
      </c>
      <c r="O953" s="130">
        <v>-83735.87</v>
      </c>
      <c r="P953" s="130">
        <v>-175666.81</v>
      </c>
      <c r="Q953" s="127">
        <v>-175666.81</v>
      </c>
    </row>
    <row r="954" spans="1:17" ht="13.5" thickBot="1" x14ac:dyDescent="0.25">
      <c r="A954" s="33">
        <v>241112</v>
      </c>
      <c r="B954" s="136" t="s">
        <v>444</v>
      </c>
      <c r="C954" s="147" t="s">
        <v>770</v>
      </c>
      <c r="D954" s="134" t="s">
        <v>2078</v>
      </c>
      <c r="E954" s="144">
        <v>-8461.61</v>
      </c>
      <c r="F954" s="132">
        <v>-14443.86</v>
      </c>
      <c r="G954" s="132">
        <v>-20790.560000000001</v>
      </c>
      <c r="H954" s="132">
        <v>-4992.0600000000004</v>
      </c>
      <c r="I954" s="132">
        <v>-8862.4599999999991</v>
      </c>
      <c r="J954" s="132">
        <v>-10276.58</v>
      </c>
      <c r="K954" s="132">
        <v>-1945.36</v>
      </c>
      <c r="L954" s="132">
        <v>-3909.02</v>
      </c>
      <c r="M954" s="132">
        <v>-5358.28</v>
      </c>
      <c r="N954" s="132">
        <v>-3083.74</v>
      </c>
      <c r="O954" s="132">
        <v>-6431.17</v>
      </c>
      <c r="P954" s="132">
        <v>-12550.69</v>
      </c>
      <c r="Q954" s="127">
        <v>-12550.69</v>
      </c>
    </row>
    <row r="955" spans="1:17" ht="13.5" thickBot="1" x14ac:dyDescent="0.25">
      <c r="A955" s="33">
        <v>241113</v>
      </c>
      <c r="B955" s="136" t="s">
        <v>322</v>
      </c>
      <c r="C955" s="147" t="s">
        <v>769</v>
      </c>
      <c r="D955" s="134" t="s">
        <v>2078</v>
      </c>
      <c r="E955" s="143">
        <v>-54855.45</v>
      </c>
      <c r="F955" s="130">
        <v>-36403.160000000003</v>
      </c>
      <c r="G955" s="130">
        <v>-50843.33</v>
      </c>
      <c r="H955" s="130">
        <v>-61984.65</v>
      </c>
      <c r="I955" s="130">
        <v>-17068.77</v>
      </c>
      <c r="J955" s="130">
        <v>-19643.32</v>
      </c>
      <c r="K955" s="130">
        <v>-24188.87</v>
      </c>
      <c r="L955" s="130">
        <v>-8448.31</v>
      </c>
      <c r="M955" s="130">
        <v>-12838.38</v>
      </c>
      <c r="N955" s="130">
        <v>-18318.13</v>
      </c>
      <c r="O955" s="130">
        <v>-14081.55</v>
      </c>
      <c r="P955" s="130">
        <v>-30639.22</v>
      </c>
      <c r="Q955" s="127">
        <v>-30639.22</v>
      </c>
    </row>
    <row r="956" spans="1:17" ht="13.5" thickBot="1" x14ac:dyDescent="0.25">
      <c r="A956" s="33">
        <v>241114</v>
      </c>
      <c r="B956" s="136" t="s">
        <v>323</v>
      </c>
      <c r="C956" s="147" t="s">
        <v>768</v>
      </c>
      <c r="D956" s="134" t="s">
        <v>2078</v>
      </c>
      <c r="E956" s="144">
        <v>-90263.1</v>
      </c>
      <c r="F956" s="132">
        <v>-43273.919999999998</v>
      </c>
      <c r="G956" s="132">
        <v>-60127.5</v>
      </c>
      <c r="H956" s="132">
        <v>-73146.47</v>
      </c>
      <c r="I956" s="132">
        <v>-79683.679999999993</v>
      </c>
      <c r="J956" s="132">
        <v>-82770.97</v>
      </c>
      <c r="K956" s="132">
        <v>-87303.72</v>
      </c>
      <c r="L956" s="132">
        <v>-8627.4500000000007</v>
      </c>
      <c r="M956" s="132">
        <v>-14006.83</v>
      </c>
      <c r="N956" s="132">
        <v>-21741.73</v>
      </c>
      <c r="O956" s="132">
        <v>-37660.199999999997</v>
      </c>
      <c r="P956" s="132">
        <v>-59423.62</v>
      </c>
      <c r="Q956" s="127">
        <v>-59423.62</v>
      </c>
    </row>
    <row r="957" spans="1:17" ht="13.5" thickBot="1" x14ac:dyDescent="0.25">
      <c r="A957" s="33">
        <v>241115</v>
      </c>
      <c r="B957" s="136" t="s">
        <v>324</v>
      </c>
      <c r="C957" s="147" t="s">
        <v>767</v>
      </c>
      <c r="D957" s="134" t="s">
        <v>2078</v>
      </c>
      <c r="E957" s="143">
        <v>-14955.91</v>
      </c>
      <c r="F957" s="130">
        <v>-26236.27</v>
      </c>
      <c r="G957" s="130">
        <v>-38432.28</v>
      </c>
      <c r="H957" s="130">
        <v>-8717.77</v>
      </c>
      <c r="I957" s="130">
        <v>-15650.6</v>
      </c>
      <c r="J957" s="130">
        <v>-17947.86</v>
      </c>
      <c r="K957" s="130">
        <v>-3566.33</v>
      </c>
      <c r="L957" s="130">
        <v>-6815.49</v>
      </c>
      <c r="M957" s="130">
        <v>-9886.86</v>
      </c>
      <c r="N957" s="130">
        <v>-3647.08</v>
      </c>
      <c r="O957" s="130">
        <v>-8811.7900000000009</v>
      </c>
      <c r="P957" s="130">
        <v>-19069.54</v>
      </c>
      <c r="Q957" s="127">
        <v>-19069.54</v>
      </c>
    </row>
    <row r="958" spans="1:17" ht="13.5" thickBot="1" x14ac:dyDescent="0.25">
      <c r="A958" s="33">
        <v>241117</v>
      </c>
      <c r="B958" s="136" t="s">
        <v>325</v>
      </c>
      <c r="C958" s="147" t="s">
        <v>1541</v>
      </c>
      <c r="D958" s="134" t="s">
        <v>2078</v>
      </c>
      <c r="E958" s="144">
        <v>-196373.11</v>
      </c>
      <c r="F958" s="132">
        <v>-131135.78</v>
      </c>
      <c r="G958" s="132">
        <v>-186265.17</v>
      </c>
      <c r="H958" s="132">
        <v>-229085.98</v>
      </c>
      <c r="I958" s="132">
        <v>-66634.3</v>
      </c>
      <c r="J958" s="132">
        <v>-76424.58</v>
      </c>
      <c r="K958" s="132">
        <v>-91379.62</v>
      </c>
      <c r="L958" s="132">
        <v>-27938.3</v>
      </c>
      <c r="M958" s="132">
        <v>-42913.15</v>
      </c>
      <c r="N958" s="132">
        <v>-63708.85</v>
      </c>
      <c r="O958" s="132">
        <v>-53617.74</v>
      </c>
      <c r="P958" s="132">
        <v>-113672.15</v>
      </c>
      <c r="Q958" s="127">
        <v>-113672.15</v>
      </c>
    </row>
    <row r="959" spans="1:17" ht="13.5" thickBot="1" x14ac:dyDescent="0.25">
      <c r="A959" s="33">
        <v>241118</v>
      </c>
      <c r="B959" s="136" t="s">
        <v>326</v>
      </c>
      <c r="C959" s="147" t="s">
        <v>766</v>
      </c>
      <c r="D959" s="134" t="s">
        <v>2078</v>
      </c>
      <c r="E959" s="143">
        <v>-112529.85</v>
      </c>
      <c r="F959" s="130">
        <v>-27073.29</v>
      </c>
      <c r="G959" s="130">
        <v>-39270.53</v>
      </c>
      <c r="H959" s="130">
        <v>-49317.87</v>
      </c>
      <c r="I959" s="130">
        <v>-57146.59</v>
      </c>
      <c r="J959" s="130">
        <v>-61566.1</v>
      </c>
      <c r="K959" s="130">
        <v>-63583.35</v>
      </c>
      <c r="L959" s="130">
        <v>-66626.509999999995</v>
      </c>
      <c r="M959" s="130">
        <v>-69501.83</v>
      </c>
      <c r="N959" s="130">
        <v>-73036.78</v>
      </c>
      <c r="O959" s="130">
        <v>-78075.86</v>
      </c>
      <c r="P959" s="130">
        <v>-88181.03</v>
      </c>
      <c r="Q959" s="127">
        <v>-88181.03</v>
      </c>
    </row>
    <row r="960" spans="1:17" ht="13.5" thickBot="1" x14ac:dyDescent="0.25">
      <c r="A960" s="33">
        <v>241119</v>
      </c>
      <c r="B960" s="136" t="s">
        <v>327</v>
      </c>
      <c r="C960" s="147" t="s">
        <v>765</v>
      </c>
      <c r="D960" s="134" t="s">
        <v>2078</v>
      </c>
      <c r="E960" s="144">
        <v>-3493.96</v>
      </c>
      <c r="F960" s="132">
        <v>-6801.86</v>
      </c>
      <c r="G960" s="132">
        <v>-9713.3700000000008</v>
      </c>
      <c r="H960" s="132">
        <v>-2391.3200000000002</v>
      </c>
      <c r="I960" s="132">
        <v>-4156.67</v>
      </c>
      <c r="J960" s="132">
        <v>-4871.91</v>
      </c>
      <c r="K960" s="132">
        <v>-930.73</v>
      </c>
      <c r="L960" s="132">
        <v>-1869.15</v>
      </c>
      <c r="M960" s="132">
        <v>-2880.98</v>
      </c>
      <c r="N960" s="132">
        <v>-1338.21</v>
      </c>
      <c r="O960" s="132">
        <v>-3128.83</v>
      </c>
      <c r="P960" s="132">
        <v>-6302.84</v>
      </c>
      <c r="Q960" s="127">
        <v>-6302.84</v>
      </c>
    </row>
    <row r="961" spans="1:17" ht="13.5" thickBot="1" x14ac:dyDescent="0.25">
      <c r="A961" s="33">
        <v>241120</v>
      </c>
      <c r="B961" s="136" t="s">
        <v>328</v>
      </c>
      <c r="C961" s="147" t="s">
        <v>764</v>
      </c>
      <c r="D961" s="134" t="s">
        <v>2078</v>
      </c>
      <c r="E961" s="143">
        <v>-46779.29</v>
      </c>
      <c r="F961" s="130">
        <v>-11303.35</v>
      </c>
      <c r="G961" s="130">
        <v>-15944.2</v>
      </c>
      <c r="H961" s="130">
        <v>-19754.62</v>
      </c>
      <c r="I961" s="130">
        <v>-22466.31</v>
      </c>
      <c r="J961" s="130">
        <v>-23521.03</v>
      </c>
      <c r="K961" s="130">
        <v>-24895.27</v>
      </c>
      <c r="L961" s="130">
        <v>-26398.86</v>
      </c>
      <c r="M961" s="130">
        <v>-27740.37</v>
      </c>
      <c r="N961" s="130">
        <v>-29405.94</v>
      </c>
      <c r="O961" s="130">
        <v>-31894.85</v>
      </c>
      <c r="P961" s="130">
        <v>-37122.769999999997</v>
      </c>
      <c r="Q961" s="127">
        <v>-37122.769999999997</v>
      </c>
    </row>
    <row r="962" spans="1:17" ht="13.5" thickBot="1" x14ac:dyDescent="0.25">
      <c r="A962" s="33">
        <v>241121</v>
      </c>
      <c r="B962" s="136" t="s">
        <v>445</v>
      </c>
      <c r="C962" s="147" t="s">
        <v>763</v>
      </c>
      <c r="D962" s="134" t="s">
        <v>2078</v>
      </c>
      <c r="E962" s="144">
        <v>-231953.21</v>
      </c>
      <c r="F962" s="132">
        <v>-54348.94</v>
      </c>
      <c r="G962" s="132">
        <v>-77952.06</v>
      </c>
      <c r="H962" s="132">
        <v>-95965.03</v>
      </c>
      <c r="I962" s="132">
        <v>-108546.98</v>
      </c>
      <c r="J962" s="132">
        <v>-113698.76</v>
      </c>
      <c r="K962" s="132">
        <v>-120320.19</v>
      </c>
      <c r="L962" s="132">
        <v>-126977.76</v>
      </c>
      <c r="M962" s="132">
        <v>-133899.07999999999</v>
      </c>
      <c r="N962" s="132">
        <v>-142546.88</v>
      </c>
      <c r="O962" s="132">
        <v>-155374.88</v>
      </c>
      <c r="P962" s="132">
        <v>-179730.84</v>
      </c>
      <c r="Q962" s="127">
        <v>-179730.84</v>
      </c>
    </row>
    <row r="963" spans="1:17" ht="13.5" thickBot="1" x14ac:dyDescent="0.25">
      <c r="A963" s="33">
        <v>241122</v>
      </c>
      <c r="B963" s="136" t="s">
        <v>330</v>
      </c>
      <c r="C963" s="147" t="s">
        <v>762</v>
      </c>
      <c r="D963" s="134" t="s">
        <v>2078</v>
      </c>
      <c r="E963" s="143">
        <v>0</v>
      </c>
      <c r="F963" s="130">
        <v>0</v>
      </c>
      <c r="G963" s="130">
        <v>0</v>
      </c>
      <c r="H963" s="130">
        <v>0</v>
      </c>
      <c r="I963" s="130">
        <v>0</v>
      </c>
      <c r="J963" s="130">
        <v>0</v>
      </c>
      <c r="K963" s="130">
        <v>0</v>
      </c>
      <c r="L963" s="130">
        <v>0</v>
      </c>
      <c r="M963" s="130">
        <v>0</v>
      </c>
      <c r="N963" s="130">
        <v>0</v>
      </c>
      <c r="O963" s="130">
        <v>0</v>
      </c>
      <c r="P963" s="130">
        <v>0</v>
      </c>
      <c r="Q963" s="127">
        <v>0</v>
      </c>
    </row>
    <row r="964" spans="1:17" ht="13.5" thickBot="1" x14ac:dyDescent="0.25">
      <c r="A964" s="33">
        <v>241123</v>
      </c>
      <c r="B964" s="136" t="s">
        <v>331</v>
      </c>
      <c r="C964" s="147" t="s">
        <v>761</v>
      </c>
      <c r="D964" s="134" t="s">
        <v>2078</v>
      </c>
      <c r="E964" s="144">
        <v>-107482.85</v>
      </c>
      <c r="F964" s="132">
        <v>-26049.72</v>
      </c>
      <c r="G964" s="132">
        <v>-36553.839999999997</v>
      </c>
      <c r="H964" s="132">
        <v>-45013.06</v>
      </c>
      <c r="I964" s="132">
        <v>-49458.45</v>
      </c>
      <c r="J964" s="132">
        <v>-51561.120000000003</v>
      </c>
      <c r="K964" s="132">
        <v>-54628.7</v>
      </c>
      <c r="L964" s="132">
        <v>-57613.07</v>
      </c>
      <c r="M964" s="132">
        <v>-60932.5</v>
      </c>
      <c r="N964" s="132">
        <v>-65149.25</v>
      </c>
      <c r="O964" s="132">
        <v>-72274.559999999998</v>
      </c>
      <c r="P964" s="132">
        <v>-84824.19</v>
      </c>
      <c r="Q964" s="127">
        <v>-84824.19</v>
      </c>
    </row>
    <row r="965" spans="1:17" ht="13.5" thickBot="1" x14ac:dyDescent="0.25">
      <c r="A965" s="33">
        <v>241124</v>
      </c>
      <c r="B965" s="136" t="s">
        <v>332</v>
      </c>
      <c r="C965" s="147" t="s">
        <v>760</v>
      </c>
      <c r="D965" s="134" t="s">
        <v>2078</v>
      </c>
      <c r="E965" s="143">
        <v>-119675.47</v>
      </c>
      <c r="F965" s="130">
        <v>-27735.09</v>
      </c>
      <c r="G965" s="130">
        <v>-40088.65</v>
      </c>
      <c r="H965" s="130">
        <v>-49132.99</v>
      </c>
      <c r="I965" s="130">
        <v>-54211</v>
      </c>
      <c r="J965" s="130">
        <v>-56461.46</v>
      </c>
      <c r="K965" s="130">
        <v>-60037.25</v>
      </c>
      <c r="L965" s="130">
        <v>-62895.28</v>
      </c>
      <c r="M965" s="130">
        <v>-65969.89</v>
      </c>
      <c r="N965" s="130">
        <v>-70628.179999999993</v>
      </c>
      <c r="O965" s="130">
        <v>-77898</v>
      </c>
      <c r="P965" s="130">
        <v>-91431.62</v>
      </c>
      <c r="Q965" s="127">
        <v>-91431.62</v>
      </c>
    </row>
    <row r="966" spans="1:17" ht="13.5" thickBot="1" x14ac:dyDescent="0.25">
      <c r="A966" s="33">
        <v>241128</v>
      </c>
      <c r="B966" s="136" t="s">
        <v>334</v>
      </c>
      <c r="C966" s="147" t="s">
        <v>759</v>
      </c>
      <c r="D966" s="134" t="s">
        <v>2078</v>
      </c>
      <c r="E966" s="144">
        <v>-96191.55</v>
      </c>
      <c r="F966" s="132">
        <v>-21908.46</v>
      </c>
      <c r="G966" s="132">
        <v>-31710.97</v>
      </c>
      <c r="H966" s="132">
        <v>-39260.49</v>
      </c>
      <c r="I966" s="132">
        <v>-45045.77</v>
      </c>
      <c r="J966" s="132">
        <v>-47280.21</v>
      </c>
      <c r="K966" s="132">
        <v>-50768.29</v>
      </c>
      <c r="L966" s="132">
        <v>-54066.05</v>
      </c>
      <c r="M966" s="132">
        <v>-57686.49</v>
      </c>
      <c r="N966" s="132">
        <v>-61131.97</v>
      </c>
      <c r="O966" s="132">
        <v>-66851.679999999993</v>
      </c>
      <c r="P966" s="132">
        <v>-77299.539999999994</v>
      </c>
      <c r="Q966" s="127">
        <v>-77299.539999999994</v>
      </c>
    </row>
    <row r="967" spans="1:17" ht="13.5" thickBot="1" x14ac:dyDescent="0.25">
      <c r="A967" s="33">
        <v>241129</v>
      </c>
      <c r="B967" s="136" t="s">
        <v>335</v>
      </c>
      <c r="C967" s="147" t="s">
        <v>758</v>
      </c>
      <c r="D967" s="134" t="s">
        <v>2078</v>
      </c>
      <c r="E967" s="143">
        <v>-13613.84</v>
      </c>
      <c r="F967" s="130">
        <v>-10306.530000000001</v>
      </c>
      <c r="G967" s="130">
        <v>-14931.98</v>
      </c>
      <c r="H967" s="130">
        <v>-18461.689999999999</v>
      </c>
      <c r="I967" s="130">
        <v>-6201.94</v>
      </c>
      <c r="J967" s="130">
        <v>-7004.15</v>
      </c>
      <c r="K967" s="130">
        <v>-8393.1</v>
      </c>
      <c r="L967" s="130">
        <v>-2691.66</v>
      </c>
      <c r="M967" s="130">
        <v>-3844.87</v>
      </c>
      <c r="N967" s="130">
        <v>-5236.2299999999996</v>
      </c>
      <c r="O967" s="130">
        <v>-3364.51</v>
      </c>
      <c r="P967" s="130">
        <v>-7296.61</v>
      </c>
      <c r="Q967" s="127">
        <v>-7296.61</v>
      </c>
    </row>
    <row r="968" spans="1:17" ht="13.5" thickBot="1" x14ac:dyDescent="0.25">
      <c r="A968" s="33">
        <v>241130</v>
      </c>
      <c r="B968" s="136" t="s">
        <v>336</v>
      </c>
      <c r="C968" s="147" t="s">
        <v>757</v>
      </c>
      <c r="D968" s="134" t="s">
        <v>2078</v>
      </c>
      <c r="E968" s="144">
        <v>-380732.48</v>
      </c>
      <c r="F968" s="132">
        <v>-243639.92</v>
      </c>
      <c r="G968" s="132">
        <v>-343856.14</v>
      </c>
      <c r="H968" s="132">
        <v>-419961.16</v>
      </c>
      <c r="I968" s="132">
        <v>-114882.34</v>
      </c>
      <c r="J968" s="132">
        <v>-134379.73000000001</v>
      </c>
      <c r="K968" s="132">
        <v>-162853.47</v>
      </c>
      <c r="L968" s="132">
        <v>-53453.47</v>
      </c>
      <c r="M968" s="132">
        <v>-83050.27</v>
      </c>
      <c r="N968" s="132">
        <v>-122962.64</v>
      </c>
      <c r="O968" s="132">
        <v>-105065.98</v>
      </c>
      <c r="P968" s="132">
        <v>-220802.84</v>
      </c>
      <c r="Q968" s="127">
        <v>-220802.84</v>
      </c>
    </row>
    <row r="969" spans="1:17" ht="13.5" thickBot="1" x14ac:dyDescent="0.25">
      <c r="A969" s="33">
        <v>241131</v>
      </c>
      <c r="B969" s="136" t="s">
        <v>1542</v>
      </c>
      <c r="C969" s="147" t="s">
        <v>1543</v>
      </c>
      <c r="D969" s="134" t="s">
        <v>2078</v>
      </c>
      <c r="E969" s="143">
        <v>-20902.47</v>
      </c>
      <c r="F969" s="130">
        <v>-13500.42</v>
      </c>
      <c r="G969" s="130">
        <v>-18751.45</v>
      </c>
      <c r="H969" s="130">
        <v>-22960.52</v>
      </c>
      <c r="I969" s="130">
        <v>-6170.12</v>
      </c>
      <c r="J969" s="130">
        <v>-6928.55</v>
      </c>
      <c r="K969" s="130">
        <v>-8284.93</v>
      </c>
      <c r="L969" s="130">
        <v>-2522.73</v>
      </c>
      <c r="M969" s="130">
        <v>-3910.83</v>
      </c>
      <c r="N969" s="130">
        <v>-5952.09</v>
      </c>
      <c r="O969" s="130">
        <v>-5817.42</v>
      </c>
      <c r="P969" s="130">
        <v>-12064.35</v>
      </c>
      <c r="Q969" s="127">
        <v>-12064.35</v>
      </c>
    </row>
    <row r="970" spans="1:17" ht="13.5" thickBot="1" x14ac:dyDescent="0.25">
      <c r="A970" s="33">
        <v>241132</v>
      </c>
      <c r="B970" s="136" t="s">
        <v>338</v>
      </c>
      <c r="C970" s="147" t="s">
        <v>1544</v>
      </c>
      <c r="D970" s="134" t="s">
        <v>2078</v>
      </c>
      <c r="E970" s="144">
        <v>-26280.83</v>
      </c>
      <c r="F970" s="132">
        <v>-48286.54</v>
      </c>
      <c r="G970" s="132">
        <v>-67779.77</v>
      </c>
      <c r="H970" s="132">
        <v>-16283.77</v>
      </c>
      <c r="I970" s="132">
        <v>-24145.65</v>
      </c>
      <c r="J970" s="132">
        <v>-27768.44</v>
      </c>
      <c r="K970" s="132">
        <v>-5768.6</v>
      </c>
      <c r="L970" s="132">
        <v>-10879.63</v>
      </c>
      <c r="M970" s="132">
        <v>-17030.12</v>
      </c>
      <c r="N970" s="132">
        <v>-8534.5300000000007</v>
      </c>
      <c r="O970" s="132">
        <v>-23343.56</v>
      </c>
      <c r="P970" s="132">
        <v>-46892.92</v>
      </c>
      <c r="Q970" s="127">
        <v>-46892.92</v>
      </c>
    </row>
    <row r="971" spans="1:17" ht="13.5" thickBot="1" x14ac:dyDescent="0.25">
      <c r="A971" s="33">
        <v>241133</v>
      </c>
      <c r="B971" s="136" t="s">
        <v>339</v>
      </c>
      <c r="C971" s="147" t="s">
        <v>756</v>
      </c>
      <c r="D971" s="134" t="s">
        <v>2078</v>
      </c>
      <c r="E971" s="143">
        <v>-10527.24</v>
      </c>
      <c r="F971" s="130">
        <v>-6710.05</v>
      </c>
      <c r="G971" s="130">
        <v>-9418.15</v>
      </c>
      <c r="H971" s="130">
        <v>-11565.01</v>
      </c>
      <c r="I971" s="130">
        <v>-3372.78</v>
      </c>
      <c r="J971" s="130">
        <v>-4072.07</v>
      </c>
      <c r="K971" s="130">
        <v>-5068.04</v>
      </c>
      <c r="L971" s="130">
        <v>-1864.73</v>
      </c>
      <c r="M971" s="130">
        <v>-2822.65</v>
      </c>
      <c r="N971" s="130">
        <v>-4020.21</v>
      </c>
      <c r="O971" s="130">
        <v>-2977.57</v>
      </c>
      <c r="P971" s="130">
        <v>-6186.09</v>
      </c>
      <c r="Q971" s="127">
        <v>-6186.09</v>
      </c>
    </row>
    <row r="972" spans="1:17" ht="13.5" thickBot="1" x14ac:dyDescent="0.25">
      <c r="A972" s="33">
        <v>241134</v>
      </c>
      <c r="B972" s="136" t="s">
        <v>340</v>
      </c>
      <c r="C972" s="147" t="s">
        <v>755</v>
      </c>
      <c r="D972" s="134" t="s">
        <v>2078</v>
      </c>
      <c r="E972" s="144">
        <v>-227659.57</v>
      </c>
      <c r="F972" s="132">
        <v>-152248.06</v>
      </c>
      <c r="G972" s="132">
        <v>-220107.05</v>
      </c>
      <c r="H972" s="132">
        <v>-273475.49</v>
      </c>
      <c r="I972" s="132">
        <v>-94079.52</v>
      </c>
      <c r="J972" s="132">
        <v>-113166.72</v>
      </c>
      <c r="K972" s="132">
        <v>-136848.4</v>
      </c>
      <c r="L972" s="132">
        <v>-44519.12</v>
      </c>
      <c r="M972" s="132">
        <v>-66432.429999999993</v>
      </c>
      <c r="N972" s="132">
        <v>-93991.66</v>
      </c>
      <c r="O972" s="132">
        <v>-68035.25</v>
      </c>
      <c r="P972" s="132">
        <v>-137481.28</v>
      </c>
      <c r="Q972" s="127">
        <v>-137481.28</v>
      </c>
    </row>
    <row r="973" spans="1:17" ht="13.5" thickBot="1" x14ac:dyDescent="0.25">
      <c r="A973" s="33">
        <v>241135</v>
      </c>
      <c r="B973" s="136" t="s">
        <v>341</v>
      </c>
      <c r="C973" s="147" t="s">
        <v>754</v>
      </c>
      <c r="D973" s="134" t="s">
        <v>2078</v>
      </c>
      <c r="E973" s="143">
        <v>-66261.100000000006</v>
      </c>
      <c r="F973" s="130">
        <v>-37330.9</v>
      </c>
      <c r="G973" s="130">
        <v>-53027.15</v>
      </c>
      <c r="H973" s="130">
        <v>-65746.78</v>
      </c>
      <c r="I973" s="130">
        <v>-21988.74</v>
      </c>
      <c r="J973" s="130">
        <v>-28312.73</v>
      </c>
      <c r="K973" s="130">
        <v>-35622.379999999997</v>
      </c>
      <c r="L973" s="130">
        <v>-14700.47</v>
      </c>
      <c r="M973" s="130">
        <v>-22813.94</v>
      </c>
      <c r="N973" s="130">
        <v>-32591.88</v>
      </c>
      <c r="O973" s="130">
        <v>-33427.68</v>
      </c>
      <c r="P973" s="130">
        <v>-54273.81</v>
      </c>
      <c r="Q973" s="127">
        <v>-54273.81</v>
      </c>
    </row>
    <row r="974" spans="1:17" ht="13.5" thickBot="1" x14ac:dyDescent="0.25">
      <c r="A974" s="33">
        <v>241136</v>
      </c>
      <c r="B974" s="136" t="s">
        <v>342</v>
      </c>
      <c r="C974" s="147" t="s">
        <v>753</v>
      </c>
      <c r="D974" s="134" t="s">
        <v>2078</v>
      </c>
      <c r="E974" s="144">
        <v>-5800.44</v>
      </c>
      <c r="F974" s="132">
        <v>-10280.530000000001</v>
      </c>
      <c r="G974" s="132">
        <v>-14665.54</v>
      </c>
      <c r="H974" s="132">
        <v>-3127.48</v>
      </c>
      <c r="I974" s="132">
        <v>-5241.49</v>
      </c>
      <c r="J974" s="132">
        <v>-5914.06</v>
      </c>
      <c r="K974" s="132">
        <v>-1319.27</v>
      </c>
      <c r="L974" s="132">
        <v>-2494.31</v>
      </c>
      <c r="M974" s="132">
        <v>-3598.29</v>
      </c>
      <c r="N974" s="132">
        <v>-1376.2</v>
      </c>
      <c r="O974" s="132">
        <v>-3456.9</v>
      </c>
      <c r="P974" s="132">
        <v>-7528.61</v>
      </c>
      <c r="Q974" s="127">
        <v>-7528.61</v>
      </c>
    </row>
    <row r="975" spans="1:17" ht="13.5" thickBot="1" x14ac:dyDescent="0.25">
      <c r="A975" s="33">
        <v>241137</v>
      </c>
      <c r="B975" s="136" t="s">
        <v>343</v>
      </c>
      <c r="C975" s="147" t="s">
        <v>752</v>
      </c>
      <c r="D975" s="134" t="s">
        <v>2078</v>
      </c>
      <c r="E975" s="143">
        <v>-4240.3999999999996</v>
      </c>
      <c r="F975" s="130">
        <v>-2871</v>
      </c>
      <c r="G975" s="130">
        <v>-4227.6099999999997</v>
      </c>
      <c r="H975" s="130">
        <v>-5230.66</v>
      </c>
      <c r="I975" s="130">
        <v>-1896.61</v>
      </c>
      <c r="J975" s="130">
        <v>-2171.4699999999998</v>
      </c>
      <c r="K975" s="130">
        <v>-2569.0700000000002</v>
      </c>
      <c r="L975" s="130">
        <v>-727.53</v>
      </c>
      <c r="M975" s="130">
        <v>-1130.1600000000001</v>
      </c>
      <c r="N975" s="130">
        <v>-1635.32</v>
      </c>
      <c r="O975" s="130">
        <v>-1157.3699999999999</v>
      </c>
      <c r="P975" s="130">
        <v>-2437.11</v>
      </c>
      <c r="Q975" s="127">
        <v>-2437.11</v>
      </c>
    </row>
    <row r="976" spans="1:17" ht="13.5" thickBot="1" x14ac:dyDescent="0.25">
      <c r="A976" s="33">
        <v>241139</v>
      </c>
      <c r="B976" s="136" t="s">
        <v>345</v>
      </c>
      <c r="C976" s="147" t="s">
        <v>751</v>
      </c>
      <c r="D976" s="134" t="s">
        <v>2078</v>
      </c>
      <c r="E976" s="144">
        <v>-8725.09</v>
      </c>
      <c r="F976" s="132">
        <v>-15497.19</v>
      </c>
      <c r="G976" s="132">
        <v>-22215.95</v>
      </c>
      <c r="H976" s="132">
        <v>-5497.21</v>
      </c>
      <c r="I976" s="132">
        <v>-9292.9599999999991</v>
      </c>
      <c r="J976" s="132">
        <v>-10886.77</v>
      </c>
      <c r="K976" s="132">
        <v>-2063.4299999999998</v>
      </c>
      <c r="L976" s="132">
        <v>-4100.8599999999997</v>
      </c>
      <c r="M976" s="132">
        <v>-6105.06</v>
      </c>
      <c r="N976" s="132">
        <v>-2921.24</v>
      </c>
      <c r="O976" s="132">
        <v>-6585.44</v>
      </c>
      <c r="P976" s="132">
        <v>-13622.77</v>
      </c>
      <c r="Q976" s="127">
        <v>-13622.77</v>
      </c>
    </row>
    <row r="977" spans="1:17" ht="13.5" thickBot="1" x14ac:dyDescent="0.25">
      <c r="A977" s="33">
        <v>241140</v>
      </c>
      <c r="B977" s="136" t="s">
        <v>446</v>
      </c>
      <c r="C977" s="147" t="s">
        <v>750</v>
      </c>
      <c r="D977" s="134" t="s">
        <v>2078</v>
      </c>
      <c r="E977" s="143">
        <v>-36229.1</v>
      </c>
      <c r="F977" s="130">
        <v>-8886.5</v>
      </c>
      <c r="G977" s="130">
        <v>-12990.37</v>
      </c>
      <c r="H977" s="130">
        <v>-15873.99</v>
      </c>
      <c r="I977" s="130">
        <v>-18033.05</v>
      </c>
      <c r="J977" s="130">
        <v>-18740.810000000001</v>
      </c>
      <c r="K977" s="130">
        <v>-19850.580000000002</v>
      </c>
      <c r="L977" s="130">
        <v>-20822.27</v>
      </c>
      <c r="M977" s="130">
        <v>-21795.79</v>
      </c>
      <c r="N977" s="130">
        <v>-22923.16</v>
      </c>
      <c r="O977" s="130">
        <v>-24775.85</v>
      </c>
      <c r="P977" s="130">
        <v>-28691.79</v>
      </c>
      <c r="Q977" s="127">
        <v>-28691.79</v>
      </c>
    </row>
    <row r="978" spans="1:17" ht="13.5" thickBot="1" x14ac:dyDescent="0.25">
      <c r="A978" s="33">
        <v>241141</v>
      </c>
      <c r="B978" s="136" t="s">
        <v>347</v>
      </c>
      <c r="C978" s="147" t="s">
        <v>749</v>
      </c>
      <c r="D978" s="134" t="s">
        <v>2078</v>
      </c>
      <c r="E978" s="144">
        <v>-150379.74</v>
      </c>
      <c r="F978" s="132">
        <v>-84728.47</v>
      </c>
      <c r="G978" s="132">
        <v>-120582.82</v>
      </c>
      <c r="H978" s="132">
        <v>-148110.78</v>
      </c>
      <c r="I978" s="132">
        <v>-165091.65</v>
      </c>
      <c r="J978" s="132">
        <v>-171114.98</v>
      </c>
      <c r="K978" s="132">
        <v>-180335.63</v>
      </c>
      <c r="L978" s="132">
        <v>-17106.490000000002</v>
      </c>
      <c r="M978" s="132">
        <v>-26037.439999999999</v>
      </c>
      <c r="N978" s="132">
        <v>-38227.75</v>
      </c>
      <c r="O978" s="132">
        <v>-56708.49</v>
      </c>
      <c r="P978" s="132">
        <v>-95179.47</v>
      </c>
      <c r="Q978" s="127">
        <v>-95179.47</v>
      </c>
    </row>
    <row r="979" spans="1:17" ht="13.5" thickBot="1" x14ac:dyDescent="0.25">
      <c r="A979" s="33">
        <v>241142</v>
      </c>
      <c r="B979" s="136" t="s">
        <v>348</v>
      </c>
      <c r="C979" s="147" t="s">
        <v>748</v>
      </c>
      <c r="D979" s="134" t="s">
        <v>2078</v>
      </c>
      <c r="E979" s="143">
        <v>-4790.55</v>
      </c>
      <c r="F979" s="130">
        <v>-8290.0300000000007</v>
      </c>
      <c r="G979" s="130">
        <v>-11802.84</v>
      </c>
      <c r="H979" s="130">
        <v>-2871.8</v>
      </c>
      <c r="I979" s="130">
        <v>-4434.24</v>
      </c>
      <c r="J979" s="130">
        <v>-5305.76</v>
      </c>
      <c r="K979" s="130">
        <v>-1028.6199999999999</v>
      </c>
      <c r="L979" s="130">
        <v>-2022.46</v>
      </c>
      <c r="M979" s="130">
        <v>-3177.58</v>
      </c>
      <c r="N979" s="130">
        <v>-1694.83</v>
      </c>
      <c r="O979" s="130">
        <v>-4286.6000000000004</v>
      </c>
      <c r="P979" s="130">
        <v>-8483.2199999999993</v>
      </c>
      <c r="Q979" s="127">
        <v>-8483.2199999999993</v>
      </c>
    </row>
    <row r="980" spans="1:17" ht="13.5" thickBot="1" x14ac:dyDescent="0.25">
      <c r="A980" s="33">
        <v>241145</v>
      </c>
      <c r="B980" s="136" t="s">
        <v>349</v>
      </c>
      <c r="C980" s="147" t="s">
        <v>747</v>
      </c>
      <c r="D980" s="134" t="s">
        <v>2078</v>
      </c>
      <c r="E980" s="144">
        <v>-8639.26</v>
      </c>
      <c r="F980" s="132">
        <v>-15489.57</v>
      </c>
      <c r="G980" s="132">
        <v>-21665.25</v>
      </c>
      <c r="H980" s="132">
        <v>-5129.72</v>
      </c>
      <c r="I980" s="132">
        <v>-8754.51</v>
      </c>
      <c r="J980" s="132">
        <v>-10595.42</v>
      </c>
      <c r="K980" s="132">
        <v>-2603.7199999999998</v>
      </c>
      <c r="L980" s="132">
        <v>-5244.63</v>
      </c>
      <c r="M980" s="132">
        <v>-7957.95</v>
      </c>
      <c r="N980" s="132">
        <v>-4043.25</v>
      </c>
      <c r="O980" s="132">
        <v>-8276.61</v>
      </c>
      <c r="P980" s="132">
        <v>-15549.51</v>
      </c>
      <c r="Q980" s="127">
        <v>-15549.51</v>
      </c>
    </row>
    <row r="981" spans="1:17" ht="13.5" thickBot="1" x14ac:dyDescent="0.25">
      <c r="A981" s="33">
        <v>241146</v>
      </c>
      <c r="B981" s="136" t="s">
        <v>447</v>
      </c>
      <c r="C981" s="147" t="s">
        <v>746</v>
      </c>
      <c r="D981" s="134" t="s">
        <v>2078</v>
      </c>
      <c r="E981" s="143">
        <v>-15017.36</v>
      </c>
      <c r="F981" s="130">
        <v>-9938.01</v>
      </c>
      <c r="G981" s="130">
        <v>-14431.12</v>
      </c>
      <c r="H981" s="130">
        <v>-18078.47</v>
      </c>
      <c r="I981" s="130">
        <v>-6391.14</v>
      </c>
      <c r="J981" s="130">
        <v>-7449.18</v>
      </c>
      <c r="K981" s="130">
        <v>-9168.92</v>
      </c>
      <c r="L981" s="130">
        <v>-3151.88</v>
      </c>
      <c r="M981" s="130">
        <v>-4707.71</v>
      </c>
      <c r="N981" s="130">
        <v>-7290.33</v>
      </c>
      <c r="O981" s="130">
        <v>-4706.3599999999997</v>
      </c>
      <c r="P981" s="130">
        <v>-9415.51</v>
      </c>
      <c r="Q981" s="127">
        <v>-9415.51</v>
      </c>
    </row>
    <row r="982" spans="1:17" ht="13.5" thickBot="1" x14ac:dyDescent="0.25">
      <c r="A982" s="33">
        <v>241147</v>
      </c>
      <c r="B982" s="136" t="s">
        <v>448</v>
      </c>
      <c r="C982" s="147" t="s">
        <v>745</v>
      </c>
      <c r="D982" s="134" t="s">
        <v>2078</v>
      </c>
      <c r="E982" s="144">
        <v>-3055.34</v>
      </c>
      <c r="F982" s="132">
        <v>-5256.78</v>
      </c>
      <c r="G982" s="132">
        <v>-7572.48</v>
      </c>
      <c r="H982" s="132">
        <v>-1947.04</v>
      </c>
      <c r="I982" s="132">
        <v>-3286.58</v>
      </c>
      <c r="J982" s="132">
        <v>-3685.34</v>
      </c>
      <c r="K982" s="132">
        <v>-569.02</v>
      </c>
      <c r="L982" s="132">
        <v>-1135</v>
      </c>
      <c r="M982" s="132">
        <v>-1738.32</v>
      </c>
      <c r="N982" s="132">
        <v>-792.54</v>
      </c>
      <c r="O982" s="132">
        <v>-1923.18</v>
      </c>
      <c r="P982" s="132">
        <v>-4500.8599999999997</v>
      </c>
      <c r="Q982" s="127">
        <v>-4500.8599999999997</v>
      </c>
    </row>
    <row r="983" spans="1:17" ht="13.5" thickBot="1" x14ac:dyDescent="0.25">
      <c r="A983" s="33">
        <v>241152</v>
      </c>
      <c r="B983" s="136" t="s">
        <v>354</v>
      </c>
      <c r="C983" s="147" t="s">
        <v>744</v>
      </c>
      <c r="D983" s="134" t="s">
        <v>2078</v>
      </c>
      <c r="E983" s="143">
        <v>-27446.880000000001</v>
      </c>
      <c r="F983" s="130">
        <v>-6325.34</v>
      </c>
      <c r="G983" s="130">
        <v>-9142.0300000000007</v>
      </c>
      <c r="H983" s="130">
        <v>-11444.36</v>
      </c>
      <c r="I983" s="130">
        <v>-13027.04</v>
      </c>
      <c r="J983" s="130">
        <v>-13620.43</v>
      </c>
      <c r="K983" s="130">
        <v>-14479.49</v>
      </c>
      <c r="L983" s="130">
        <v>-15108.04</v>
      </c>
      <c r="M983" s="130">
        <v>-14457.74</v>
      </c>
      <c r="N983" s="130">
        <v>-15424.84</v>
      </c>
      <c r="O983" s="130">
        <v>-16855.34</v>
      </c>
      <c r="P983" s="130">
        <v>-20086.25</v>
      </c>
      <c r="Q983" s="127">
        <v>-20086.25</v>
      </c>
    </row>
    <row r="984" spans="1:17" ht="13.5" thickBot="1" x14ac:dyDescent="0.25">
      <c r="A984" s="33">
        <v>241153</v>
      </c>
      <c r="B984" s="136" t="s">
        <v>355</v>
      </c>
      <c r="C984" s="147" t="s">
        <v>2053</v>
      </c>
      <c r="D984" s="134" t="s">
        <v>2078</v>
      </c>
      <c r="E984" s="144">
        <v>-137384.24</v>
      </c>
      <c r="F984" s="132">
        <v>-137384.24</v>
      </c>
      <c r="G984" s="132">
        <v>-152147.72</v>
      </c>
      <c r="H984" s="132">
        <v>-152147.72</v>
      </c>
      <c r="I984" s="132">
        <v>-152147.72</v>
      </c>
      <c r="J984" s="132">
        <v>-160894.76</v>
      </c>
      <c r="K984" s="132">
        <v>-160894.76</v>
      </c>
      <c r="L984" s="132">
        <v>-160894.76</v>
      </c>
      <c r="M984" s="132">
        <v>-164252.72</v>
      </c>
      <c r="N984" s="132">
        <v>-164252.72</v>
      </c>
      <c r="O984" s="132">
        <v>-164252.72</v>
      </c>
      <c r="P984" s="132">
        <v>-172061.35</v>
      </c>
      <c r="Q984" s="127">
        <v>-172061.35</v>
      </c>
    </row>
    <row r="985" spans="1:17" ht="13.5" thickBot="1" x14ac:dyDescent="0.25">
      <c r="A985" s="33">
        <v>241154</v>
      </c>
      <c r="B985" s="136" t="s">
        <v>356</v>
      </c>
      <c r="C985" s="147" t="s">
        <v>743</v>
      </c>
      <c r="D985" s="134" t="s">
        <v>2078</v>
      </c>
      <c r="E985" s="143">
        <v>-19425.02</v>
      </c>
      <c r="F985" s="130">
        <v>-4617.08</v>
      </c>
      <c r="G985" s="130">
        <v>-6621.89</v>
      </c>
      <c r="H985" s="130">
        <v>-8255.44</v>
      </c>
      <c r="I985" s="130">
        <v>-9608.35</v>
      </c>
      <c r="J985" s="130">
        <v>-10402.459999999999</v>
      </c>
      <c r="K985" s="130">
        <v>-10783.11</v>
      </c>
      <c r="L985" s="130">
        <v>-11382.75</v>
      </c>
      <c r="M985" s="130">
        <v>-11936.15</v>
      </c>
      <c r="N985" s="130">
        <v>-12616.37</v>
      </c>
      <c r="O985" s="130">
        <v>-13650.97</v>
      </c>
      <c r="P985" s="130">
        <v>-15394.07</v>
      </c>
      <c r="Q985" s="127">
        <v>-15394.07</v>
      </c>
    </row>
    <row r="986" spans="1:17" ht="13.5" thickBot="1" x14ac:dyDescent="0.25">
      <c r="A986" s="33">
        <v>241155</v>
      </c>
      <c r="B986" s="136" t="s">
        <v>357</v>
      </c>
      <c r="C986" s="147" t="s">
        <v>742</v>
      </c>
      <c r="D986" s="134" t="s">
        <v>2078</v>
      </c>
      <c r="E986" s="144">
        <v>-15809.41</v>
      </c>
      <c r="F986" s="132">
        <v>-2539.52</v>
      </c>
      <c r="G986" s="132">
        <v>-3619.1</v>
      </c>
      <c r="H986" s="132">
        <v>-4486.67</v>
      </c>
      <c r="I986" s="132">
        <v>-5095.0600000000004</v>
      </c>
      <c r="J986" s="132">
        <v>-5150.03</v>
      </c>
      <c r="K986" s="132">
        <v>-5474.44</v>
      </c>
      <c r="L986" s="132">
        <v>-5780.21</v>
      </c>
      <c r="M986" s="132">
        <v>-6116.04</v>
      </c>
      <c r="N986" s="132">
        <v>-6472.67</v>
      </c>
      <c r="O986" s="132">
        <v>-7354.16</v>
      </c>
      <c r="P986" s="132">
        <v>-8604.41</v>
      </c>
      <c r="Q986" s="127">
        <v>-8604.41</v>
      </c>
    </row>
    <row r="987" spans="1:17" ht="13.5" thickBot="1" x14ac:dyDescent="0.25">
      <c r="A987" s="33">
        <v>241156</v>
      </c>
      <c r="B987" s="136" t="s">
        <v>449</v>
      </c>
      <c r="C987" s="147" t="s">
        <v>741</v>
      </c>
      <c r="D987" s="134" t="s">
        <v>2078</v>
      </c>
      <c r="E987" s="143">
        <v>-2660.93</v>
      </c>
      <c r="F987" s="130">
        <v>-2064.86</v>
      </c>
      <c r="G987" s="130">
        <v>-2019.87</v>
      </c>
      <c r="H987" s="130">
        <v>-1676.69</v>
      </c>
      <c r="I987" s="130">
        <v>-1304.74</v>
      </c>
      <c r="J987" s="130">
        <v>-545.62</v>
      </c>
      <c r="K987" s="130">
        <v>-730.2</v>
      </c>
      <c r="L987" s="130">
        <v>-616.88</v>
      </c>
      <c r="M987" s="130">
        <v>-618.07000000000005</v>
      </c>
      <c r="N987" s="130">
        <v>-1057.43</v>
      </c>
      <c r="O987" s="130">
        <v>-1580.7</v>
      </c>
      <c r="P987" s="130">
        <v>-2312.92</v>
      </c>
      <c r="Q987" s="127">
        <v>-2312.92</v>
      </c>
    </row>
    <row r="988" spans="1:17" ht="13.5" thickBot="1" x14ac:dyDescent="0.25">
      <c r="A988" s="33">
        <v>241158</v>
      </c>
      <c r="B988" s="136" t="s">
        <v>359</v>
      </c>
      <c r="C988" s="147" t="s">
        <v>740</v>
      </c>
      <c r="D988" s="134" t="s">
        <v>2078</v>
      </c>
      <c r="E988" s="144">
        <v>-1263.04</v>
      </c>
      <c r="F988" s="132">
        <v>-940.38</v>
      </c>
      <c r="G988" s="132">
        <v>-1383.86</v>
      </c>
      <c r="H988" s="132">
        <v>-1757.09</v>
      </c>
      <c r="I988" s="132">
        <v>-657.46</v>
      </c>
      <c r="J988" s="132">
        <v>-752.3</v>
      </c>
      <c r="K988" s="132">
        <v>-879.3</v>
      </c>
      <c r="L988" s="132">
        <v>-263.8</v>
      </c>
      <c r="M988" s="132">
        <v>-427.22</v>
      </c>
      <c r="N988" s="132">
        <v>-606.32000000000005</v>
      </c>
      <c r="O988" s="132">
        <v>-489.01</v>
      </c>
      <c r="P988" s="132">
        <v>-1069.73</v>
      </c>
      <c r="Q988" s="127">
        <v>-1069.73</v>
      </c>
    </row>
    <row r="989" spans="1:17" ht="13.5" thickBot="1" x14ac:dyDescent="0.25">
      <c r="A989" s="33">
        <v>241159</v>
      </c>
      <c r="B989" s="136" t="s">
        <v>360</v>
      </c>
      <c r="C989" s="147" t="s">
        <v>2054</v>
      </c>
      <c r="D989" s="134" t="s">
        <v>2078</v>
      </c>
      <c r="E989" s="143">
        <v>-42944.13</v>
      </c>
      <c r="F989" s="130">
        <v>-22098.1</v>
      </c>
      <c r="G989" s="130">
        <v>-31878.02</v>
      </c>
      <c r="H989" s="130">
        <v>-39419.129999999997</v>
      </c>
      <c r="I989" s="130">
        <v>-44860.43</v>
      </c>
      <c r="J989" s="130">
        <v>-47765.83</v>
      </c>
      <c r="K989" s="130">
        <v>-51776.85</v>
      </c>
      <c r="L989" s="130">
        <v>-55500.35</v>
      </c>
      <c r="M989" s="130">
        <v>-60065.36</v>
      </c>
      <c r="N989" s="130">
        <v>-65614.77</v>
      </c>
      <c r="O989" s="130">
        <v>-74354.67</v>
      </c>
      <c r="P989" s="130">
        <v>-85545.51</v>
      </c>
      <c r="Q989" s="127">
        <v>-85545.51</v>
      </c>
    </row>
    <row r="990" spans="1:17" ht="13.5" thickBot="1" x14ac:dyDescent="0.25">
      <c r="A990" s="33">
        <v>241160</v>
      </c>
      <c r="B990" s="136" t="s">
        <v>361</v>
      </c>
      <c r="C990" s="147" t="s">
        <v>739</v>
      </c>
      <c r="D990" s="134" t="s">
        <v>2078</v>
      </c>
      <c r="E990" s="144">
        <v>-4750.47</v>
      </c>
      <c r="F990" s="132">
        <v>-1139.6099999999999</v>
      </c>
      <c r="G990" s="132">
        <v>-1668.81</v>
      </c>
      <c r="H990" s="132">
        <v>-2046.63</v>
      </c>
      <c r="I990" s="132">
        <v>-2228.38</v>
      </c>
      <c r="J990" s="132">
        <v>-2309.42</v>
      </c>
      <c r="K990" s="132">
        <v>-2433.6799999999998</v>
      </c>
      <c r="L990" s="132">
        <v>-2548.41</v>
      </c>
      <c r="M990" s="132">
        <v>-2691.14</v>
      </c>
      <c r="N990" s="132">
        <v>-2884.29</v>
      </c>
      <c r="O990" s="132">
        <v>-3267.09</v>
      </c>
      <c r="P990" s="132">
        <v>-3975.32</v>
      </c>
      <c r="Q990" s="127">
        <v>-3975.32</v>
      </c>
    </row>
    <row r="991" spans="1:17" ht="13.5" thickBot="1" x14ac:dyDescent="0.25">
      <c r="A991" s="33">
        <v>241161</v>
      </c>
      <c r="B991" s="136" t="s">
        <v>362</v>
      </c>
      <c r="C991" s="147" t="s">
        <v>738</v>
      </c>
      <c r="D991" s="134" t="s">
        <v>2078</v>
      </c>
      <c r="E991" s="143">
        <v>-4341.2700000000004</v>
      </c>
      <c r="F991" s="130">
        <v>-1025.99</v>
      </c>
      <c r="G991" s="130">
        <v>-1452.85</v>
      </c>
      <c r="H991" s="130">
        <v>-1757.57</v>
      </c>
      <c r="I991" s="130">
        <v>-1987.42</v>
      </c>
      <c r="J991" s="130">
        <v>-2064.1799999999998</v>
      </c>
      <c r="K991" s="130">
        <v>-2159.69</v>
      </c>
      <c r="L991" s="130">
        <v>-2182.2800000000002</v>
      </c>
      <c r="M991" s="130">
        <v>-1816.74</v>
      </c>
      <c r="N991" s="130">
        <v>-1931.16</v>
      </c>
      <c r="O991" s="130">
        <v>-2121.11</v>
      </c>
      <c r="P991" s="130">
        <v>-2596.2800000000002</v>
      </c>
      <c r="Q991" s="127">
        <v>-2596.2800000000002</v>
      </c>
    </row>
    <row r="992" spans="1:17" ht="13.5" thickBot="1" x14ac:dyDescent="0.25">
      <c r="A992" s="33">
        <v>241162</v>
      </c>
      <c r="B992" s="136" t="s">
        <v>363</v>
      </c>
      <c r="C992" s="147" t="s">
        <v>737</v>
      </c>
      <c r="D992" s="134" t="s">
        <v>2078</v>
      </c>
      <c r="E992" s="144">
        <v>-17263.400000000001</v>
      </c>
      <c r="F992" s="132">
        <v>-3962.5</v>
      </c>
      <c r="G992" s="132">
        <v>-5833.22</v>
      </c>
      <c r="H992" s="132">
        <v>-7181.88</v>
      </c>
      <c r="I992" s="132">
        <v>-8295</v>
      </c>
      <c r="J992" s="132">
        <v>-8807.11</v>
      </c>
      <c r="K992" s="132">
        <v>-9656.67</v>
      </c>
      <c r="L992" s="132">
        <v>-10401.6</v>
      </c>
      <c r="M992" s="132">
        <v>-10861.65</v>
      </c>
      <c r="N992" s="132">
        <v>-11700.5</v>
      </c>
      <c r="O992" s="132">
        <v>-12801.08</v>
      </c>
      <c r="P992" s="132">
        <v>-14641.44</v>
      </c>
      <c r="Q992" s="127">
        <v>-14641.44</v>
      </c>
    </row>
    <row r="993" spans="1:17" ht="13.5" thickBot="1" x14ac:dyDescent="0.25">
      <c r="A993" s="33">
        <v>241165</v>
      </c>
      <c r="B993" s="136" t="s">
        <v>365</v>
      </c>
      <c r="C993" s="147" t="s">
        <v>736</v>
      </c>
      <c r="D993" s="134" t="s">
        <v>2078</v>
      </c>
      <c r="E993" s="143">
        <v>-8187.34</v>
      </c>
      <c r="F993" s="130">
        <v>-4529.18</v>
      </c>
      <c r="G993" s="130">
        <v>-6574.61</v>
      </c>
      <c r="H993" s="130">
        <v>-8171.29</v>
      </c>
      <c r="I993" s="130">
        <v>-2640.48</v>
      </c>
      <c r="J993" s="130">
        <v>-3120.01</v>
      </c>
      <c r="K993" s="130">
        <v>-4031.49</v>
      </c>
      <c r="L993" s="130">
        <v>-1823.23</v>
      </c>
      <c r="M993" s="130">
        <v>-2783.16</v>
      </c>
      <c r="N993" s="130">
        <v>-3938.04</v>
      </c>
      <c r="O993" s="130">
        <v>-2955.43</v>
      </c>
      <c r="P993" s="130">
        <v>-5483.04</v>
      </c>
      <c r="Q993" s="127">
        <v>-5483.04</v>
      </c>
    </row>
    <row r="994" spans="1:17" ht="13.5" thickBot="1" x14ac:dyDescent="0.25">
      <c r="A994" s="33">
        <v>241166</v>
      </c>
      <c r="B994" s="136" t="s">
        <v>366</v>
      </c>
      <c r="C994" s="147" t="s">
        <v>735</v>
      </c>
      <c r="D994" s="134" t="s">
        <v>2078</v>
      </c>
      <c r="E994" s="144">
        <v>-83155.14</v>
      </c>
      <c r="F994" s="132">
        <v>-18285.91</v>
      </c>
      <c r="G994" s="132">
        <v>-26268.47</v>
      </c>
      <c r="H994" s="132">
        <v>-33381.81</v>
      </c>
      <c r="I994" s="132">
        <v>-38554.83</v>
      </c>
      <c r="J994" s="132">
        <v>-40920.86</v>
      </c>
      <c r="K994" s="132">
        <v>-43885.77</v>
      </c>
      <c r="L994" s="132">
        <v>-46490.76</v>
      </c>
      <c r="M994" s="132">
        <v>-49152.83</v>
      </c>
      <c r="N994" s="132">
        <v>-52476.46</v>
      </c>
      <c r="O994" s="132">
        <v>-56821.19</v>
      </c>
      <c r="P994" s="132">
        <v>-64548.91</v>
      </c>
      <c r="Q994" s="127">
        <v>-64548.91</v>
      </c>
    </row>
    <row r="995" spans="1:17" ht="13.5" thickBot="1" x14ac:dyDescent="0.25">
      <c r="A995" s="33">
        <v>241167</v>
      </c>
      <c r="B995" s="136" t="s">
        <v>367</v>
      </c>
      <c r="C995" s="147" t="s">
        <v>734</v>
      </c>
      <c r="D995" s="134" t="s">
        <v>2078</v>
      </c>
      <c r="E995" s="143">
        <v>-3947.99</v>
      </c>
      <c r="F995" s="130">
        <v>-830.45</v>
      </c>
      <c r="G995" s="130">
        <v>-1223.2</v>
      </c>
      <c r="H995" s="130">
        <v>-1512.84</v>
      </c>
      <c r="I995" s="130">
        <v>-1772.18</v>
      </c>
      <c r="J995" s="130">
        <v>-1882.96</v>
      </c>
      <c r="K995" s="130">
        <v>-2042.07</v>
      </c>
      <c r="L995" s="130">
        <v>-2169.88</v>
      </c>
      <c r="M995" s="130">
        <v>-2310.36</v>
      </c>
      <c r="N995" s="130">
        <v>-2463.5</v>
      </c>
      <c r="O995" s="130">
        <v>-2694.94</v>
      </c>
      <c r="P995" s="130">
        <v>-3057.14</v>
      </c>
      <c r="Q995" s="127">
        <v>-3057.14</v>
      </c>
    </row>
    <row r="996" spans="1:17" ht="13.5" thickBot="1" x14ac:dyDescent="0.25">
      <c r="A996" s="33">
        <v>241168</v>
      </c>
      <c r="B996" s="136" t="s">
        <v>368</v>
      </c>
      <c r="C996" s="147" t="s">
        <v>1545</v>
      </c>
      <c r="D996" s="134" t="s">
        <v>2078</v>
      </c>
      <c r="E996" s="144">
        <v>-9388.89</v>
      </c>
      <c r="F996" s="132">
        <v>-2188.56</v>
      </c>
      <c r="G996" s="132">
        <v>-3176.39</v>
      </c>
      <c r="H996" s="132">
        <v>-3964.75</v>
      </c>
      <c r="I996" s="132">
        <v>-4371.3900000000003</v>
      </c>
      <c r="J996" s="132">
        <v>-4561.05</v>
      </c>
      <c r="K996" s="132">
        <v>-4847.2299999999996</v>
      </c>
      <c r="L996" s="132">
        <v>-5098.28</v>
      </c>
      <c r="M996" s="132">
        <v>-5393.7</v>
      </c>
      <c r="N996" s="132">
        <v>-5772.76</v>
      </c>
      <c r="O996" s="132">
        <v>-6382.44</v>
      </c>
      <c r="P996" s="132">
        <v>-7510.43</v>
      </c>
      <c r="Q996" s="127">
        <v>-7510.43</v>
      </c>
    </row>
    <row r="997" spans="1:17" ht="13.5" thickBot="1" x14ac:dyDescent="0.25">
      <c r="A997" s="33">
        <v>241172</v>
      </c>
      <c r="B997" s="136" t="s">
        <v>372</v>
      </c>
      <c r="C997" s="147" t="s">
        <v>733</v>
      </c>
      <c r="D997" s="134" t="s">
        <v>2078</v>
      </c>
      <c r="E997" s="143">
        <v>-844.02</v>
      </c>
      <c r="F997" s="130">
        <v>-224.45</v>
      </c>
      <c r="G997" s="130">
        <v>-322.64999999999998</v>
      </c>
      <c r="H997" s="130">
        <v>-393.9</v>
      </c>
      <c r="I997" s="130">
        <v>-448.31</v>
      </c>
      <c r="J997" s="130">
        <v>-460.6</v>
      </c>
      <c r="K997" s="130">
        <v>-479.53</v>
      </c>
      <c r="L997" s="130">
        <v>-482.85</v>
      </c>
      <c r="M997" s="130">
        <v>-500.42</v>
      </c>
      <c r="N997" s="130">
        <v>-521.91</v>
      </c>
      <c r="O997" s="130">
        <v>-560.39</v>
      </c>
      <c r="P997" s="130">
        <v>-648.79</v>
      </c>
      <c r="Q997" s="127">
        <v>-648.79</v>
      </c>
    </row>
    <row r="998" spans="1:17" ht="13.5" thickBot="1" x14ac:dyDescent="0.25">
      <c r="A998" s="33">
        <v>241173</v>
      </c>
      <c r="B998" s="136" t="s">
        <v>373</v>
      </c>
      <c r="C998" s="147" t="s">
        <v>732</v>
      </c>
      <c r="D998" s="134" t="s">
        <v>2078</v>
      </c>
      <c r="E998" s="144">
        <v>-6205.44</v>
      </c>
      <c r="F998" s="132">
        <v>-1556.79</v>
      </c>
      <c r="G998" s="132">
        <v>-2202.1799999999998</v>
      </c>
      <c r="H998" s="132">
        <v>-2647.83</v>
      </c>
      <c r="I998" s="132">
        <v>-2888.78</v>
      </c>
      <c r="J998" s="132">
        <v>-3003.99</v>
      </c>
      <c r="K998" s="132">
        <v>-3156.5</v>
      </c>
      <c r="L998" s="132">
        <v>-3292.57</v>
      </c>
      <c r="M998" s="132">
        <v>-3479.5</v>
      </c>
      <c r="N998" s="132">
        <v>-3754.67</v>
      </c>
      <c r="O998" s="132">
        <v>-4243.93</v>
      </c>
      <c r="P998" s="132">
        <v>-5095.83</v>
      </c>
      <c r="Q998" s="127">
        <v>-5095.83</v>
      </c>
    </row>
    <row r="999" spans="1:17" ht="13.5" thickBot="1" x14ac:dyDescent="0.25">
      <c r="A999" s="33">
        <v>241174</v>
      </c>
      <c r="B999" s="136" t="s">
        <v>374</v>
      </c>
      <c r="C999" s="147" t="s">
        <v>731</v>
      </c>
      <c r="D999" s="134" t="s">
        <v>2078</v>
      </c>
      <c r="E999" s="143">
        <v>-781.14</v>
      </c>
      <c r="F999" s="130">
        <v>-172.05</v>
      </c>
      <c r="G999" s="130">
        <v>-243.1</v>
      </c>
      <c r="H999" s="130">
        <v>-301.01</v>
      </c>
      <c r="I999" s="130">
        <v>-330.39</v>
      </c>
      <c r="J999" s="130">
        <v>-346.22</v>
      </c>
      <c r="K999" s="130">
        <v>-364.6</v>
      </c>
      <c r="L999" s="130">
        <v>-301.55</v>
      </c>
      <c r="M999" s="130">
        <v>-322.94</v>
      </c>
      <c r="N999" s="130">
        <v>-357.61</v>
      </c>
      <c r="O999" s="130">
        <v>-415.73</v>
      </c>
      <c r="P999" s="130">
        <v>-501</v>
      </c>
      <c r="Q999" s="127">
        <v>-501</v>
      </c>
    </row>
    <row r="1000" spans="1:17" ht="13.5" thickBot="1" x14ac:dyDescent="0.25">
      <c r="A1000" s="33">
        <v>241175</v>
      </c>
      <c r="B1000" s="136" t="s">
        <v>375</v>
      </c>
      <c r="C1000" s="147" t="s">
        <v>730</v>
      </c>
      <c r="D1000" s="134" t="s">
        <v>2078</v>
      </c>
      <c r="E1000" s="144">
        <v>-732.09</v>
      </c>
      <c r="F1000" s="132">
        <v>-170.69</v>
      </c>
      <c r="G1000" s="132">
        <v>-244.22</v>
      </c>
      <c r="H1000" s="132">
        <v>-301.25</v>
      </c>
      <c r="I1000" s="132">
        <v>-327.35000000000002</v>
      </c>
      <c r="J1000" s="132">
        <v>-337.05</v>
      </c>
      <c r="K1000" s="132">
        <v>-350.63</v>
      </c>
      <c r="L1000" s="132">
        <v>-363.33</v>
      </c>
      <c r="M1000" s="132">
        <v>-378.74</v>
      </c>
      <c r="N1000" s="132">
        <v>-405.94</v>
      </c>
      <c r="O1000" s="132">
        <v>-457.7</v>
      </c>
      <c r="P1000" s="132">
        <v>-537.54999999999995</v>
      </c>
      <c r="Q1000" s="127">
        <v>-537.54999999999995</v>
      </c>
    </row>
    <row r="1001" spans="1:17" ht="13.5" thickBot="1" x14ac:dyDescent="0.25">
      <c r="A1001" s="33">
        <v>241179</v>
      </c>
      <c r="B1001" s="136" t="s">
        <v>378</v>
      </c>
      <c r="C1001" s="147" t="s">
        <v>729</v>
      </c>
      <c r="D1001" s="134" t="s">
        <v>2078</v>
      </c>
      <c r="E1001" s="143">
        <v>-4642.26</v>
      </c>
      <c r="F1001" s="130">
        <v>-8437.59</v>
      </c>
      <c r="G1001" s="130">
        <v>-11996.37</v>
      </c>
      <c r="H1001" s="130">
        <v>-3116.64</v>
      </c>
      <c r="I1001" s="130">
        <v>-5290.78</v>
      </c>
      <c r="J1001" s="130">
        <v>-6387.26</v>
      </c>
      <c r="K1001" s="130">
        <v>-1388.18</v>
      </c>
      <c r="L1001" s="130">
        <v>-2953.58</v>
      </c>
      <c r="M1001" s="130">
        <v>-4634.17</v>
      </c>
      <c r="N1001" s="130">
        <v>-1798.13</v>
      </c>
      <c r="O1001" s="130">
        <v>-4170.46</v>
      </c>
      <c r="P1001" s="130">
        <v>-8133.24</v>
      </c>
      <c r="Q1001" s="127">
        <v>-8133.24</v>
      </c>
    </row>
    <row r="1002" spans="1:17" ht="13.5" thickBot="1" x14ac:dyDescent="0.25">
      <c r="A1002" s="33">
        <v>241180</v>
      </c>
      <c r="B1002" s="136" t="s">
        <v>379</v>
      </c>
      <c r="C1002" s="147" t="s">
        <v>728</v>
      </c>
      <c r="D1002" s="134" t="s">
        <v>2078</v>
      </c>
      <c r="E1002" s="144">
        <v>-63875.77</v>
      </c>
      <c r="F1002" s="132">
        <v>-12783.92</v>
      </c>
      <c r="G1002" s="132">
        <v>-18432.259999999998</v>
      </c>
      <c r="H1002" s="132">
        <v>-23500.57</v>
      </c>
      <c r="I1002" s="132">
        <v>-27310.49</v>
      </c>
      <c r="J1002" s="132">
        <v>-29421.85</v>
      </c>
      <c r="K1002" s="132">
        <v>-32097.13</v>
      </c>
      <c r="L1002" s="132">
        <v>-34886.69</v>
      </c>
      <c r="M1002" s="132">
        <v>-37750.71</v>
      </c>
      <c r="N1002" s="132">
        <v>-41226.559999999998</v>
      </c>
      <c r="O1002" s="132">
        <v>-45972.09</v>
      </c>
      <c r="P1002" s="132">
        <v>-52037.440000000002</v>
      </c>
      <c r="Q1002" s="127">
        <v>-52037.440000000002</v>
      </c>
    </row>
    <row r="1003" spans="1:17" ht="13.5" thickBot="1" x14ac:dyDescent="0.25">
      <c r="A1003" s="33">
        <v>241181</v>
      </c>
      <c r="B1003" s="136" t="s">
        <v>380</v>
      </c>
      <c r="C1003" s="147" t="s">
        <v>727</v>
      </c>
      <c r="D1003" s="134" t="s">
        <v>2078</v>
      </c>
      <c r="E1003" s="143">
        <v>-30576.959999999999</v>
      </c>
      <c r="F1003" s="130">
        <v>-6422.62</v>
      </c>
      <c r="G1003" s="130">
        <v>-9760.0300000000007</v>
      </c>
      <c r="H1003" s="130">
        <v>-12303.3</v>
      </c>
      <c r="I1003" s="130">
        <v>-14149.42</v>
      </c>
      <c r="J1003" s="130">
        <v>-15130.91</v>
      </c>
      <c r="K1003" s="130">
        <v>-16525.39</v>
      </c>
      <c r="L1003" s="130">
        <v>-17830.48</v>
      </c>
      <c r="M1003" s="130">
        <v>-19168.28</v>
      </c>
      <c r="N1003" s="130">
        <v>-20990.67</v>
      </c>
      <c r="O1003" s="130">
        <v>-22684.22</v>
      </c>
      <c r="P1003" s="130">
        <v>-25603.85</v>
      </c>
      <c r="Q1003" s="127">
        <v>-25603.85</v>
      </c>
    </row>
    <row r="1004" spans="1:17" ht="13.5" thickBot="1" x14ac:dyDescent="0.25">
      <c r="A1004" s="33">
        <v>241182</v>
      </c>
      <c r="B1004" s="136" t="s">
        <v>381</v>
      </c>
      <c r="C1004" s="147" t="s">
        <v>726</v>
      </c>
      <c r="D1004" s="134" t="s">
        <v>2078</v>
      </c>
      <c r="E1004" s="144">
        <v>-2309.04</v>
      </c>
      <c r="F1004" s="132">
        <v>-1308.1099999999999</v>
      </c>
      <c r="G1004" s="132">
        <v>-1928.33</v>
      </c>
      <c r="H1004" s="132">
        <v>-2408.14</v>
      </c>
      <c r="I1004" s="132">
        <v>-808.78</v>
      </c>
      <c r="J1004" s="132">
        <v>-967.59</v>
      </c>
      <c r="K1004" s="132">
        <v>-1150.1099999999999</v>
      </c>
      <c r="L1004" s="132">
        <v>-338.89</v>
      </c>
      <c r="M1004" s="132">
        <v>331.91</v>
      </c>
      <c r="N1004" s="132">
        <v>60.33</v>
      </c>
      <c r="O1004" s="132">
        <v>-639.45000000000005</v>
      </c>
      <c r="P1004" s="132">
        <v>-1307.17</v>
      </c>
      <c r="Q1004" s="127">
        <v>-1307.17</v>
      </c>
    </row>
    <row r="1005" spans="1:17" ht="13.5" thickBot="1" x14ac:dyDescent="0.25">
      <c r="A1005" s="33">
        <v>241183</v>
      </c>
      <c r="B1005" s="136" t="s">
        <v>382</v>
      </c>
      <c r="C1005" s="147" t="s">
        <v>725</v>
      </c>
      <c r="D1005" s="134" t="s">
        <v>2078</v>
      </c>
      <c r="E1005" s="143">
        <v>-29001.37</v>
      </c>
      <c r="F1005" s="130">
        <v>-11731.86</v>
      </c>
      <c r="G1005" s="130">
        <v>-17191.759999999998</v>
      </c>
      <c r="H1005" s="130">
        <v>-22061.03</v>
      </c>
      <c r="I1005" s="130">
        <v>-25720.11</v>
      </c>
      <c r="J1005" s="130">
        <v>-28100.6</v>
      </c>
      <c r="K1005" s="130">
        <v>-31127.68</v>
      </c>
      <c r="L1005" s="130">
        <v>-6112.62</v>
      </c>
      <c r="M1005" s="130">
        <v>-9189.98</v>
      </c>
      <c r="N1005" s="130">
        <v>-12411.48</v>
      </c>
      <c r="O1005" s="130">
        <v>-16117.92</v>
      </c>
      <c r="P1005" s="130">
        <v>-21701.72</v>
      </c>
      <c r="Q1005" s="127">
        <v>-21701.72</v>
      </c>
    </row>
    <row r="1006" spans="1:17" ht="13.5" thickBot="1" x14ac:dyDescent="0.25">
      <c r="A1006" s="33">
        <v>241184</v>
      </c>
      <c r="B1006" s="136" t="s">
        <v>383</v>
      </c>
      <c r="C1006" s="147" t="s">
        <v>724</v>
      </c>
      <c r="D1006" s="134" t="s">
        <v>2078</v>
      </c>
      <c r="E1006" s="144">
        <v>-2999.17</v>
      </c>
      <c r="F1006" s="132">
        <v>-2412.6</v>
      </c>
      <c r="G1006" s="132">
        <v>-3416.61</v>
      </c>
      <c r="H1006" s="132">
        <v>-4185.04</v>
      </c>
      <c r="I1006" s="132">
        <v>-1304.82</v>
      </c>
      <c r="J1006" s="132">
        <v>-1424.95</v>
      </c>
      <c r="K1006" s="132">
        <v>-1674.57</v>
      </c>
      <c r="L1006" s="132">
        <v>-462.48</v>
      </c>
      <c r="M1006" s="132">
        <v>-669.08</v>
      </c>
      <c r="N1006" s="132">
        <v>-927.05</v>
      </c>
      <c r="O1006" s="132">
        <v>-686.6</v>
      </c>
      <c r="P1006" s="132">
        <v>-1598.54</v>
      </c>
      <c r="Q1006" s="127">
        <v>-1598.54</v>
      </c>
    </row>
    <row r="1007" spans="1:17" ht="13.5" thickBot="1" x14ac:dyDescent="0.25">
      <c r="A1007" s="33">
        <v>241185</v>
      </c>
      <c r="B1007" s="136" t="s">
        <v>384</v>
      </c>
      <c r="C1007" s="147" t="s">
        <v>723</v>
      </c>
      <c r="D1007" s="134" t="s">
        <v>2078</v>
      </c>
      <c r="E1007" s="143">
        <v>-80429.36</v>
      </c>
      <c r="F1007" s="130">
        <v>-15933.46</v>
      </c>
      <c r="G1007" s="130">
        <v>-22856.3</v>
      </c>
      <c r="H1007" s="130">
        <v>-29513.040000000001</v>
      </c>
      <c r="I1007" s="130">
        <v>-34424.93</v>
      </c>
      <c r="J1007" s="130">
        <v>-37302.620000000003</v>
      </c>
      <c r="K1007" s="130">
        <v>-41225.29</v>
      </c>
      <c r="L1007" s="130">
        <v>-44968.14</v>
      </c>
      <c r="M1007" s="130">
        <v>-48829.03</v>
      </c>
      <c r="N1007" s="130">
        <v>-53253.16</v>
      </c>
      <c r="O1007" s="130">
        <v>-58980.57</v>
      </c>
      <c r="P1007" s="130">
        <v>-66793.210000000006</v>
      </c>
      <c r="Q1007" s="127">
        <v>-66793.210000000006</v>
      </c>
    </row>
    <row r="1008" spans="1:17" ht="13.5" thickBot="1" x14ac:dyDescent="0.25">
      <c r="A1008" s="33">
        <v>241186</v>
      </c>
      <c r="B1008" s="136" t="s">
        <v>385</v>
      </c>
      <c r="C1008" s="147" t="s">
        <v>722</v>
      </c>
      <c r="D1008" s="134" t="s">
        <v>2078</v>
      </c>
      <c r="E1008" s="144">
        <v>-2295.02</v>
      </c>
      <c r="F1008" s="132">
        <v>-501.89</v>
      </c>
      <c r="G1008" s="132">
        <v>-731.63</v>
      </c>
      <c r="H1008" s="132">
        <v>-918.93</v>
      </c>
      <c r="I1008" s="132">
        <v>-1056.4000000000001</v>
      </c>
      <c r="J1008" s="132">
        <v>-1127.5999999999999</v>
      </c>
      <c r="K1008" s="132">
        <v>-1194.1199999999999</v>
      </c>
      <c r="L1008" s="132">
        <v>-1253.6400000000001</v>
      </c>
      <c r="M1008" s="132">
        <v>-1319.5</v>
      </c>
      <c r="N1008" s="132">
        <v>-1431.86</v>
      </c>
      <c r="O1008" s="132">
        <v>-1588.79</v>
      </c>
      <c r="P1008" s="132">
        <v>-1862.26</v>
      </c>
      <c r="Q1008" s="127">
        <v>-1862.26</v>
      </c>
    </row>
    <row r="1009" spans="1:17" ht="13.5" thickBot="1" x14ac:dyDescent="0.25">
      <c r="A1009" s="33">
        <v>241187</v>
      </c>
      <c r="B1009" s="136" t="s">
        <v>386</v>
      </c>
      <c r="C1009" s="147" t="s">
        <v>721</v>
      </c>
      <c r="D1009" s="134" t="s">
        <v>2078</v>
      </c>
      <c r="E1009" s="143">
        <v>-64123.21</v>
      </c>
      <c r="F1009" s="130">
        <v>-15057.06</v>
      </c>
      <c r="G1009" s="130">
        <v>-21508.07</v>
      </c>
      <c r="H1009" s="130">
        <v>-27185.94</v>
      </c>
      <c r="I1009" s="130">
        <v>-30614.06</v>
      </c>
      <c r="J1009" s="130">
        <v>-32351.73</v>
      </c>
      <c r="K1009" s="130">
        <v>-34598.5</v>
      </c>
      <c r="L1009" s="130">
        <v>-36510.769999999997</v>
      </c>
      <c r="M1009" s="130">
        <v>-38722.65</v>
      </c>
      <c r="N1009" s="130">
        <v>-41615.230000000003</v>
      </c>
      <c r="O1009" s="130">
        <v>-45468.04</v>
      </c>
      <c r="P1009" s="130">
        <v>-52130.79</v>
      </c>
      <c r="Q1009" s="127">
        <v>-52130.79</v>
      </c>
    </row>
    <row r="1010" spans="1:17" ht="13.5" thickBot="1" x14ac:dyDescent="0.25">
      <c r="A1010" s="33">
        <v>241189</v>
      </c>
      <c r="B1010" s="136" t="s">
        <v>387</v>
      </c>
      <c r="C1010" s="147" t="s">
        <v>720</v>
      </c>
      <c r="D1010" s="134" t="s">
        <v>2078</v>
      </c>
      <c r="E1010" s="144">
        <v>-71333.97</v>
      </c>
      <c r="F1010" s="132">
        <v>-17331.87</v>
      </c>
      <c r="G1010" s="132">
        <v>-25267.42</v>
      </c>
      <c r="H1010" s="132">
        <v>-31139.97</v>
      </c>
      <c r="I1010" s="132">
        <v>-35608.730000000003</v>
      </c>
      <c r="J1010" s="132">
        <v>-37325.870000000003</v>
      </c>
      <c r="K1010" s="132">
        <v>-39543.56</v>
      </c>
      <c r="L1010" s="132">
        <v>-41603.089999999997</v>
      </c>
      <c r="M1010" s="132">
        <v>-43863.7</v>
      </c>
      <c r="N1010" s="132">
        <v>-46426.06</v>
      </c>
      <c r="O1010" s="132">
        <v>-49772.71</v>
      </c>
      <c r="P1010" s="132">
        <v>-56971.3</v>
      </c>
      <c r="Q1010" s="127">
        <v>-56971.3</v>
      </c>
    </row>
    <row r="1011" spans="1:17" ht="13.5" thickBot="1" x14ac:dyDescent="0.25">
      <c r="A1011" s="33">
        <v>241190</v>
      </c>
      <c r="B1011" s="136" t="s">
        <v>388</v>
      </c>
      <c r="C1011" s="147" t="s">
        <v>719</v>
      </c>
      <c r="D1011" s="134" t="s">
        <v>2078</v>
      </c>
      <c r="E1011" s="143">
        <v>-25271.98</v>
      </c>
      <c r="F1011" s="130">
        <v>-6566.8</v>
      </c>
      <c r="G1011" s="130">
        <v>-9205.7099999999991</v>
      </c>
      <c r="H1011" s="130">
        <v>-11350.01</v>
      </c>
      <c r="I1011" s="130">
        <v>-12493.67</v>
      </c>
      <c r="J1011" s="130">
        <v>-13039.83</v>
      </c>
      <c r="K1011" s="130">
        <v>-13799.66</v>
      </c>
      <c r="L1011" s="130">
        <v>-14478.41</v>
      </c>
      <c r="M1011" s="130">
        <v>-15297.75</v>
      </c>
      <c r="N1011" s="130">
        <v>-16391.37</v>
      </c>
      <c r="O1011" s="130">
        <v>-18138.990000000002</v>
      </c>
      <c r="P1011" s="130">
        <v>-21296.94</v>
      </c>
      <c r="Q1011" s="127">
        <v>-21296.94</v>
      </c>
    </row>
    <row r="1012" spans="1:17" ht="13.5" thickBot="1" x14ac:dyDescent="0.25">
      <c r="A1012" s="33">
        <v>241191</v>
      </c>
      <c r="B1012" s="136" t="s">
        <v>389</v>
      </c>
      <c r="C1012" s="147" t="s">
        <v>718</v>
      </c>
      <c r="D1012" s="134" t="s">
        <v>2078</v>
      </c>
      <c r="E1012" s="144">
        <v>-53706.49</v>
      </c>
      <c r="F1012" s="132">
        <v>-33798.28</v>
      </c>
      <c r="G1012" s="132">
        <v>-48296.480000000003</v>
      </c>
      <c r="H1012" s="132">
        <v>-58903.839999999997</v>
      </c>
      <c r="I1012" s="132">
        <v>-16178.17</v>
      </c>
      <c r="J1012" s="132">
        <v>-18656.98</v>
      </c>
      <c r="K1012" s="132">
        <v>-22584.59</v>
      </c>
      <c r="L1012" s="132">
        <v>-8123.1</v>
      </c>
      <c r="M1012" s="132">
        <v>-12584.78</v>
      </c>
      <c r="N1012" s="132">
        <v>-18026.310000000001</v>
      </c>
      <c r="O1012" s="132">
        <v>-15310.48</v>
      </c>
      <c r="P1012" s="132">
        <v>-33050.11</v>
      </c>
      <c r="Q1012" s="127">
        <v>-33050.11</v>
      </c>
    </row>
    <row r="1013" spans="1:17" ht="13.5" thickBot="1" x14ac:dyDescent="0.25">
      <c r="A1013" s="33">
        <v>241192</v>
      </c>
      <c r="B1013" s="136" t="s">
        <v>390</v>
      </c>
      <c r="C1013" s="147" t="s">
        <v>717</v>
      </c>
      <c r="D1013" s="134" t="s">
        <v>2078</v>
      </c>
      <c r="E1013" s="143">
        <v>-14341.4</v>
      </c>
      <c r="F1013" s="130">
        <v>-3684.83</v>
      </c>
      <c r="G1013" s="130">
        <v>-5158.8999999999996</v>
      </c>
      <c r="H1013" s="130">
        <v>-6319.4</v>
      </c>
      <c r="I1013" s="130">
        <v>-7058.36</v>
      </c>
      <c r="J1013" s="130">
        <v>-7231.49</v>
      </c>
      <c r="K1013" s="130">
        <v>-7507.08</v>
      </c>
      <c r="L1013" s="130">
        <v>-7723.2</v>
      </c>
      <c r="M1013" s="130">
        <v>-7985.59</v>
      </c>
      <c r="N1013" s="130">
        <v>-8428.86</v>
      </c>
      <c r="O1013" s="130">
        <v>-9141.07</v>
      </c>
      <c r="P1013" s="130">
        <v>-10782.91</v>
      </c>
      <c r="Q1013" s="127">
        <v>-10782.91</v>
      </c>
    </row>
    <row r="1014" spans="1:17" ht="13.5" thickBot="1" x14ac:dyDescent="0.25">
      <c r="A1014" s="33">
        <v>241193</v>
      </c>
      <c r="B1014" s="136" t="s">
        <v>391</v>
      </c>
      <c r="C1014" s="147" t="s">
        <v>1546</v>
      </c>
      <c r="D1014" s="134" t="s">
        <v>2078</v>
      </c>
      <c r="E1014" s="144">
        <v>-5757.28</v>
      </c>
      <c r="F1014" s="132">
        <v>-3669.14</v>
      </c>
      <c r="G1014" s="132">
        <v>-5093.49</v>
      </c>
      <c r="H1014" s="132">
        <v>-6247.87</v>
      </c>
      <c r="I1014" s="132">
        <v>-1754.35</v>
      </c>
      <c r="J1014" s="132">
        <v>-2080.9499999999998</v>
      </c>
      <c r="K1014" s="132">
        <v>-2546.9499999999998</v>
      </c>
      <c r="L1014" s="132">
        <v>-781.02</v>
      </c>
      <c r="M1014" s="132">
        <v>-1251.3399999999999</v>
      </c>
      <c r="N1014" s="132">
        <v>-1911.65</v>
      </c>
      <c r="O1014" s="132">
        <v>-1669.27</v>
      </c>
      <c r="P1014" s="132">
        <v>-3432.44</v>
      </c>
      <c r="Q1014" s="127">
        <v>-3432.44</v>
      </c>
    </row>
    <row r="1015" spans="1:17" ht="13.5" thickBot="1" x14ac:dyDescent="0.25">
      <c r="A1015" s="33">
        <v>241194</v>
      </c>
      <c r="B1015" s="136" t="s">
        <v>392</v>
      </c>
      <c r="C1015" s="147" t="s">
        <v>716</v>
      </c>
      <c r="D1015" s="134" t="s">
        <v>2078</v>
      </c>
      <c r="E1015" s="143">
        <v>-2049.71</v>
      </c>
      <c r="F1015" s="130">
        <v>-1056.1500000000001</v>
      </c>
      <c r="G1015" s="130">
        <v>-1474.67</v>
      </c>
      <c r="H1015" s="130">
        <v>-1779.89</v>
      </c>
      <c r="I1015" s="130">
        <v>-1909.06</v>
      </c>
      <c r="J1015" s="130">
        <v>-1954.98</v>
      </c>
      <c r="K1015" s="130">
        <v>-2044.52</v>
      </c>
      <c r="L1015" s="130">
        <v>-169.82</v>
      </c>
      <c r="M1015" s="130">
        <v>-271.61</v>
      </c>
      <c r="N1015" s="130">
        <v>-522.58000000000004</v>
      </c>
      <c r="O1015" s="130">
        <v>-1070.0999999999999</v>
      </c>
      <c r="P1015" s="130">
        <v>-1855.67</v>
      </c>
      <c r="Q1015" s="127">
        <v>-1855.67</v>
      </c>
    </row>
    <row r="1016" spans="1:17" ht="13.5" thickBot="1" x14ac:dyDescent="0.25">
      <c r="A1016" s="33">
        <v>241195</v>
      </c>
      <c r="B1016" s="136" t="s">
        <v>393</v>
      </c>
      <c r="C1016" s="147" t="s">
        <v>715</v>
      </c>
      <c r="D1016" s="134" t="s">
        <v>2078</v>
      </c>
      <c r="E1016" s="144">
        <v>-22385.81</v>
      </c>
      <c r="F1016" s="132">
        <v>-39496.82</v>
      </c>
      <c r="G1016" s="132">
        <v>-57168.15</v>
      </c>
      <c r="H1016" s="132">
        <v>-13501.75</v>
      </c>
      <c r="I1016" s="132">
        <v>-23659.16</v>
      </c>
      <c r="J1016" s="132">
        <v>-28852.44</v>
      </c>
      <c r="K1016" s="132">
        <v>-3027.99</v>
      </c>
      <c r="L1016" s="132">
        <v>-7268.93</v>
      </c>
      <c r="M1016" s="132">
        <v>-11457.87</v>
      </c>
      <c r="N1016" s="132">
        <v>-5005.09</v>
      </c>
      <c r="O1016" s="132">
        <v>-11896.13</v>
      </c>
      <c r="P1016" s="132">
        <v>-25750.58</v>
      </c>
      <c r="Q1016" s="127">
        <v>-25750.58</v>
      </c>
    </row>
    <row r="1017" spans="1:17" ht="13.5" thickBot="1" x14ac:dyDescent="0.25">
      <c r="A1017" s="33">
        <v>241196</v>
      </c>
      <c r="B1017" s="136" t="s">
        <v>394</v>
      </c>
      <c r="C1017" s="147" t="s">
        <v>714</v>
      </c>
      <c r="D1017" s="134" t="s">
        <v>2078</v>
      </c>
      <c r="E1017" s="143">
        <v>-133.94999999999999</v>
      </c>
      <c r="F1017" s="130">
        <v>-31.59</v>
      </c>
      <c r="G1017" s="130">
        <v>-42.72</v>
      </c>
      <c r="H1017" s="130">
        <v>-53.03</v>
      </c>
      <c r="I1017" s="130">
        <v>-57.97</v>
      </c>
      <c r="J1017" s="130">
        <v>-61.23</v>
      </c>
      <c r="K1017" s="130">
        <v>-66.150000000000006</v>
      </c>
      <c r="L1017" s="130">
        <v>-69.2</v>
      </c>
      <c r="M1017" s="130">
        <v>-72.81</v>
      </c>
      <c r="N1017" s="130">
        <v>-78.28</v>
      </c>
      <c r="O1017" s="130">
        <v>-87.24</v>
      </c>
      <c r="P1017" s="130">
        <v>-100.43</v>
      </c>
      <c r="Q1017" s="127">
        <v>-100.43</v>
      </c>
    </row>
    <row r="1018" spans="1:17" ht="13.5" thickBot="1" x14ac:dyDescent="0.25">
      <c r="A1018" s="33">
        <v>241197</v>
      </c>
      <c r="B1018" s="136" t="s">
        <v>395</v>
      </c>
      <c r="C1018" s="147" t="s">
        <v>1547</v>
      </c>
      <c r="D1018" s="134" t="s">
        <v>2078</v>
      </c>
      <c r="E1018" s="144">
        <v>-1369.52</v>
      </c>
      <c r="F1018" s="132">
        <v>-844.72</v>
      </c>
      <c r="G1018" s="132">
        <v>-1217.43</v>
      </c>
      <c r="H1018" s="132">
        <v>-1502.05</v>
      </c>
      <c r="I1018" s="132">
        <v>-1742.04</v>
      </c>
      <c r="J1018" s="132">
        <v>-1854.92</v>
      </c>
      <c r="K1018" s="132">
        <v>-48.48</v>
      </c>
      <c r="L1018" s="132">
        <v>-131.78</v>
      </c>
      <c r="M1018" s="132">
        <v>-210.1</v>
      </c>
      <c r="N1018" s="132">
        <v>-313.54000000000002</v>
      </c>
      <c r="O1018" s="132">
        <v>-482.38</v>
      </c>
      <c r="P1018" s="132">
        <v>-775.16</v>
      </c>
      <c r="Q1018" s="127">
        <v>-775.16</v>
      </c>
    </row>
    <row r="1019" spans="1:17" ht="13.5" thickBot="1" x14ac:dyDescent="0.25">
      <c r="A1019" s="33">
        <v>241198</v>
      </c>
      <c r="B1019" s="136" t="s">
        <v>396</v>
      </c>
      <c r="C1019" s="147" t="s">
        <v>713</v>
      </c>
      <c r="D1019" s="134" t="s">
        <v>2078</v>
      </c>
      <c r="E1019" s="143">
        <v>-1432.61</v>
      </c>
      <c r="F1019" s="130">
        <v>-1001.55</v>
      </c>
      <c r="G1019" s="130">
        <v>-1057.01</v>
      </c>
      <c r="H1019" s="130">
        <v>-775.08</v>
      </c>
      <c r="I1019" s="130">
        <v>-517.70000000000005</v>
      </c>
      <c r="J1019" s="130">
        <v>-155.35</v>
      </c>
      <c r="K1019" s="130">
        <v>-236.5</v>
      </c>
      <c r="L1019" s="130">
        <v>-206.88</v>
      </c>
      <c r="M1019" s="130">
        <v>-300.5</v>
      </c>
      <c r="N1019" s="130">
        <v>-288.56</v>
      </c>
      <c r="O1019" s="130">
        <v>-458.26</v>
      </c>
      <c r="P1019" s="130">
        <v>-1070.25</v>
      </c>
      <c r="Q1019" s="127">
        <v>-1070.25</v>
      </c>
    </row>
    <row r="1020" spans="1:17" ht="13.5" thickBot="1" x14ac:dyDescent="0.25">
      <c r="A1020" s="33">
        <v>241199</v>
      </c>
      <c r="B1020" s="136" t="s">
        <v>397</v>
      </c>
      <c r="C1020" s="147" t="s">
        <v>1548</v>
      </c>
      <c r="D1020" s="134" t="s">
        <v>2078</v>
      </c>
      <c r="E1020" s="144">
        <v>-13961.47</v>
      </c>
      <c r="F1020" s="132">
        <v>-2759.5</v>
      </c>
      <c r="G1020" s="132">
        <v>-3987.56</v>
      </c>
      <c r="H1020" s="132">
        <v>-5102.45</v>
      </c>
      <c r="I1020" s="132">
        <v>-5928.09</v>
      </c>
      <c r="J1020" s="132">
        <v>-6449</v>
      </c>
      <c r="K1020" s="132">
        <v>-7085.6</v>
      </c>
      <c r="L1020" s="132">
        <v>-7727.01</v>
      </c>
      <c r="M1020" s="132">
        <v>-8424.57</v>
      </c>
      <c r="N1020" s="132">
        <v>-9163.91</v>
      </c>
      <c r="O1020" s="132">
        <v>-10096.07</v>
      </c>
      <c r="P1020" s="132">
        <v>-11488.25</v>
      </c>
      <c r="Q1020" s="127">
        <v>-11488.25</v>
      </c>
    </row>
    <row r="1021" spans="1:17" ht="13.5" thickBot="1" x14ac:dyDescent="0.25">
      <c r="A1021" s="33">
        <v>241200</v>
      </c>
      <c r="B1021" s="136" t="s">
        <v>398</v>
      </c>
      <c r="C1021" s="147" t="s">
        <v>712</v>
      </c>
      <c r="D1021" s="134" t="s">
        <v>2078</v>
      </c>
      <c r="E1021" s="143">
        <v>-17983.23</v>
      </c>
      <c r="F1021" s="130">
        <v>-3895.89</v>
      </c>
      <c r="G1021" s="130">
        <v>-5766.1</v>
      </c>
      <c r="H1021" s="130">
        <v>-7252.85</v>
      </c>
      <c r="I1021" s="130">
        <v>-8205.39</v>
      </c>
      <c r="J1021" s="130">
        <v>-8804.32</v>
      </c>
      <c r="K1021" s="130">
        <v>-9574.31</v>
      </c>
      <c r="L1021" s="130">
        <v>-10263.549999999999</v>
      </c>
      <c r="M1021" s="130">
        <v>-11060.32</v>
      </c>
      <c r="N1021" s="130">
        <v>-12165.62</v>
      </c>
      <c r="O1021" s="130">
        <v>-13476.25</v>
      </c>
      <c r="P1021" s="130">
        <v>-15717.6</v>
      </c>
      <c r="Q1021" s="127">
        <v>-15717.6</v>
      </c>
    </row>
    <row r="1022" spans="1:17" ht="13.5" thickBot="1" x14ac:dyDescent="0.25">
      <c r="A1022" s="33">
        <v>241213</v>
      </c>
      <c r="B1022" s="136" t="s">
        <v>399</v>
      </c>
      <c r="C1022" s="147" t="s">
        <v>1549</v>
      </c>
      <c r="D1022" s="134" t="s">
        <v>2078</v>
      </c>
      <c r="E1022" s="144">
        <v>-3364.13</v>
      </c>
      <c r="F1022" s="132">
        <v>-826.89</v>
      </c>
      <c r="G1022" s="132">
        <v>-1142.8900000000001</v>
      </c>
      <c r="H1022" s="132">
        <v>-1382.17</v>
      </c>
      <c r="I1022" s="132">
        <v>-1513.88</v>
      </c>
      <c r="J1022" s="132">
        <v>-1564.93</v>
      </c>
      <c r="K1022" s="132">
        <v>-1649.63</v>
      </c>
      <c r="L1022" s="132">
        <v>-1722.8</v>
      </c>
      <c r="M1022" s="132">
        <v>-1816.74</v>
      </c>
      <c r="N1022" s="132">
        <v>-1940.48</v>
      </c>
      <c r="O1022" s="132">
        <v>-2228.2600000000002</v>
      </c>
      <c r="P1022" s="132">
        <v>-2655</v>
      </c>
      <c r="Q1022" s="127">
        <v>-2655</v>
      </c>
    </row>
    <row r="1023" spans="1:17" ht="13.5" thickBot="1" x14ac:dyDescent="0.25">
      <c r="A1023" s="33">
        <v>241214</v>
      </c>
      <c r="B1023" s="136" t="s">
        <v>400</v>
      </c>
      <c r="C1023" s="147" t="s">
        <v>711</v>
      </c>
      <c r="D1023" s="134" t="s">
        <v>2078</v>
      </c>
      <c r="E1023" s="143">
        <v>-22226.68</v>
      </c>
      <c r="F1023" s="130">
        <v>-39743.339999999997</v>
      </c>
      <c r="G1023" s="130">
        <v>-57513.22</v>
      </c>
      <c r="H1023" s="130">
        <v>-72524.509999999995</v>
      </c>
      <c r="I1023" s="130">
        <v>-25249.75</v>
      </c>
      <c r="J1023" s="130">
        <v>-29636.59</v>
      </c>
      <c r="K1023" s="130">
        <v>-33547.769999999997</v>
      </c>
      <c r="L1023" s="130">
        <v>-8400.68</v>
      </c>
      <c r="M1023" s="130">
        <v>-12645.16</v>
      </c>
      <c r="N1023" s="130">
        <v>-18032.57</v>
      </c>
      <c r="O1023" s="130">
        <v>-13372.26</v>
      </c>
      <c r="P1023" s="130">
        <v>-27448.86</v>
      </c>
      <c r="Q1023" s="127">
        <v>-27448.86</v>
      </c>
    </row>
    <row r="1024" spans="1:17" ht="13.5" thickBot="1" x14ac:dyDescent="0.25">
      <c r="A1024" s="33">
        <v>241218</v>
      </c>
      <c r="B1024" s="136" t="s">
        <v>403</v>
      </c>
      <c r="C1024" s="147" t="s">
        <v>710</v>
      </c>
      <c r="D1024" s="134" t="s">
        <v>2078</v>
      </c>
      <c r="E1024" s="144">
        <v>-3523.83</v>
      </c>
      <c r="F1024" s="132">
        <v>-2567.44</v>
      </c>
      <c r="G1024" s="132">
        <v>-3718.03</v>
      </c>
      <c r="H1024" s="132">
        <v>-4733.5</v>
      </c>
      <c r="I1024" s="132">
        <v>-1778.02</v>
      </c>
      <c r="J1024" s="132">
        <v>-2008.72</v>
      </c>
      <c r="K1024" s="132">
        <v>-2332.21</v>
      </c>
      <c r="L1024" s="132">
        <v>-601.67999999999995</v>
      </c>
      <c r="M1024" s="132">
        <v>-858.07</v>
      </c>
      <c r="N1024" s="132">
        <v>-1266.2</v>
      </c>
      <c r="O1024" s="132">
        <v>-1038.27</v>
      </c>
      <c r="P1024" s="132">
        <v>-1972.91</v>
      </c>
      <c r="Q1024" s="127">
        <v>-1972.91</v>
      </c>
    </row>
    <row r="1025" spans="1:17" ht="13.5" thickBot="1" x14ac:dyDescent="0.25">
      <c r="A1025" s="33">
        <v>241225</v>
      </c>
      <c r="B1025" s="136" t="s">
        <v>404</v>
      </c>
      <c r="C1025" s="147" t="s">
        <v>709</v>
      </c>
      <c r="D1025" s="134" t="s">
        <v>2078</v>
      </c>
      <c r="E1025" s="143">
        <v>-18611.52</v>
      </c>
      <c r="F1025" s="130">
        <v>-8172.04</v>
      </c>
      <c r="G1025" s="130">
        <v>-12304.27</v>
      </c>
      <c r="H1025" s="130">
        <v>-15616.8</v>
      </c>
      <c r="I1025" s="130">
        <v>-18461.39</v>
      </c>
      <c r="J1025" s="130">
        <v>-19745.169999999998</v>
      </c>
      <c r="K1025" s="130">
        <v>-1735.13</v>
      </c>
      <c r="L1025" s="130">
        <v>-3279.79</v>
      </c>
      <c r="M1025" s="130">
        <v>-4950.29</v>
      </c>
      <c r="N1025" s="130">
        <v>-6939.75</v>
      </c>
      <c r="O1025" s="130">
        <v>-9541.4500000000007</v>
      </c>
      <c r="P1025" s="130">
        <v>-13506.31</v>
      </c>
      <c r="Q1025" s="127">
        <v>-13506.31</v>
      </c>
    </row>
    <row r="1026" spans="1:17" ht="13.5" thickBot="1" x14ac:dyDescent="0.25">
      <c r="A1026" s="33">
        <v>241226</v>
      </c>
      <c r="B1026" s="136" t="s">
        <v>405</v>
      </c>
      <c r="C1026" s="147" t="s">
        <v>708</v>
      </c>
      <c r="D1026" s="134" t="s">
        <v>2078</v>
      </c>
      <c r="E1026" s="144">
        <v>-20385.22</v>
      </c>
      <c r="F1026" s="132">
        <v>-4156.62</v>
      </c>
      <c r="G1026" s="132">
        <v>-6165.4</v>
      </c>
      <c r="H1026" s="132">
        <v>-7837.78</v>
      </c>
      <c r="I1026" s="132">
        <v>-9286.7900000000009</v>
      </c>
      <c r="J1026" s="132">
        <v>-9991.7800000000007</v>
      </c>
      <c r="K1026" s="132">
        <v>-10932.55</v>
      </c>
      <c r="L1026" s="132">
        <v>-11826.57</v>
      </c>
      <c r="M1026" s="132">
        <v>-12736.23</v>
      </c>
      <c r="N1026" s="132">
        <v>-13777.12</v>
      </c>
      <c r="O1026" s="132">
        <v>-15175.3</v>
      </c>
      <c r="P1026" s="132">
        <v>-17026.580000000002</v>
      </c>
      <c r="Q1026" s="127">
        <v>-17026.580000000002</v>
      </c>
    </row>
    <row r="1027" spans="1:17" ht="13.5" thickBot="1" x14ac:dyDescent="0.25">
      <c r="A1027" s="33">
        <v>241229</v>
      </c>
      <c r="B1027" s="136" t="s">
        <v>406</v>
      </c>
      <c r="C1027" s="147" t="s">
        <v>707</v>
      </c>
      <c r="D1027" s="134" t="s">
        <v>2078</v>
      </c>
      <c r="E1027" s="143">
        <v>-6087.54</v>
      </c>
      <c r="F1027" s="130">
        <v>-1101.2</v>
      </c>
      <c r="G1027" s="130">
        <v>-1633.26</v>
      </c>
      <c r="H1027" s="130">
        <v>-2149.92</v>
      </c>
      <c r="I1027" s="130">
        <v>-2629.65</v>
      </c>
      <c r="J1027" s="130">
        <v>-2837.43</v>
      </c>
      <c r="K1027" s="130">
        <v>-3142.26</v>
      </c>
      <c r="L1027" s="130">
        <v>-3414.82</v>
      </c>
      <c r="M1027" s="130">
        <v>-3669.68</v>
      </c>
      <c r="N1027" s="130">
        <v>-3972.26</v>
      </c>
      <c r="O1027" s="130">
        <v>-4329.12</v>
      </c>
      <c r="P1027" s="130">
        <v>-4866.1899999999996</v>
      </c>
      <c r="Q1027" s="127">
        <v>-4866.1899999999996</v>
      </c>
    </row>
    <row r="1028" spans="1:17" ht="13.5" thickBot="1" x14ac:dyDescent="0.25">
      <c r="A1028" s="33">
        <v>241230</v>
      </c>
      <c r="B1028" s="136" t="s">
        <v>407</v>
      </c>
      <c r="C1028" s="147" t="s">
        <v>706</v>
      </c>
      <c r="D1028" s="134" t="s">
        <v>2078</v>
      </c>
      <c r="E1028" s="144">
        <v>-10726.24</v>
      </c>
      <c r="F1028" s="132">
        <v>-2457.6999999999998</v>
      </c>
      <c r="G1028" s="132">
        <v>-3670.05</v>
      </c>
      <c r="H1028" s="132">
        <v>-4546.04</v>
      </c>
      <c r="I1028" s="132">
        <v>-5238.88</v>
      </c>
      <c r="J1028" s="132">
        <v>-5472.47</v>
      </c>
      <c r="K1028" s="132">
        <v>-6037.93</v>
      </c>
      <c r="L1028" s="132">
        <v>-6436.61</v>
      </c>
      <c r="M1028" s="132">
        <v>-6858</v>
      </c>
      <c r="N1028" s="132">
        <v>-7287.05</v>
      </c>
      <c r="O1028" s="132">
        <v>-7944.87</v>
      </c>
      <c r="P1028" s="132">
        <v>-9103.34</v>
      </c>
      <c r="Q1028" s="127">
        <v>-9103.34</v>
      </c>
    </row>
    <row r="1029" spans="1:17" ht="13.5" thickBot="1" x14ac:dyDescent="0.25">
      <c r="A1029" s="33">
        <v>241232</v>
      </c>
      <c r="B1029" s="136" t="s">
        <v>408</v>
      </c>
      <c r="C1029" s="147" t="s">
        <v>705</v>
      </c>
      <c r="D1029" s="134" t="s">
        <v>2078</v>
      </c>
      <c r="E1029" s="143">
        <v>0</v>
      </c>
      <c r="F1029" s="130">
        <v>0</v>
      </c>
      <c r="G1029" s="130">
        <v>0</v>
      </c>
      <c r="H1029" s="130">
        <v>0</v>
      </c>
      <c r="I1029" s="130">
        <v>0</v>
      </c>
      <c r="J1029" s="130">
        <v>0</v>
      </c>
      <c r="K1029" s="130">
        <v>0</v>
      </c>
      <c r="L1029" s="130">
        <v>0</v>
      </c>
      <c r="M1029" s="130">
        <v>0</v>
      </c>
      <c r="N1029" s="130">
        <v>0</v>
      </c>
      <c r="O1029" s="130">
        <v>0</v>
      </c>
      <c r="P1029" s="130">
        <v>0</v>
      </c>
      <c r="Q1029" s="127">
        <v>0</v>
      </c>
    </row>
    <row r="1030" spans="1:17" ht="13.5" thickBot="1" x14ac:dyDescent="0.25">
      <c r="A1030" s="33">
        <v>241316</v>
      </c>
      <c r="B1030" s="136" t="s">
        <v>450</v>
      </c>
      <c r="C1030" s="147" t="s">
        <v>704</v>
      </c>
      <c r="D1030" s="134" t="s">
        <v>2078</v>
      </c>
      <c r="E1030" s="144">
        <v>-279522.33</v>
      </c>
      <c r="F1030" s="132">
        <v>-478145.03</v>
      </c>
      <c r="G1030" s="132">
        <v>-703995.92</v>
      </c>
      <c r="H1030" s="132">
        <v>-174374.37</v>
      </c>
      <c r="I1030" s="132">
        <v>-279585.57</v>
      </c>
      <c r="J1030" s="132">
        <v>-358954.43</v>
      </c>
      <c r="K1030" s="132">
        <v>-72421.990000000005</v>
      </c>
      <c r="L1030" s="132">
        <v>-136746.44</v>
      </c>
      <c r="M1030" s="132">
        <v>-206007.21</v>
      </c>
      <c r="N1030" s="132">
        <v>-87820.160000000003</v>
      </c>
      <c r="O1030" s="132">
        <v>-214729.45</v>
      </c>
      <c r="P1030" s="132">
        <v>-425774.18</v>
      </c>
      <c r="Q1030" s="127">
        <v>-425774.18</v>
      </c>
    </row>
    <row r="1031" spans="1:17" ht="13.5" thickBot="1" x14ac:dyDescent="0.25">
      <c r="A1031" s="33">
        <v>241326</v>
      </c>
      <c r="B1031" s="136" t="s">
        <v>451</v>
      </c>
      <c r="C1031" s="147" t="s">
        <v>703</v>
      </c>
      <c r="D1031" s="134" t="s">
        <v>2078</v>
      </c>
      <c r="E1031" s="143">
        <v>-16965.939999999999</v>
      </c>
      <c r="F1031" s="130">
        <v>-30222.01</v>
      </c>
      <c r="G1031" s="130">
        <v>-43383.81</v>
      </c>
      <c r="H1031" s="130">
        <v>-10032.879999999999</v>
      </c>
      <c r="I1031" s="130">
        <v>-14714.32</v>
      </c>
      <c r="J1031" s="130">
        <v>-19010.09</v>
      </c>
      <c r="K1031" s="130">
        <v>-3158.34</v>
      </c>
      <c r="L1031" s="130">
        <v>-6320.32</v>
      </c>
      <c r="M1031" s="130">
        <v>-9853.92</v>
      </c>
      <c r="N1031" s="130">
        <v>-4694.33</v>
      </c>
      <c r="O1031" s="130">
        <v>-12234.66</v>
      </c>
      <c r="P1031" s="130">
        <v>-25654.799999999999</v>
      </c>
      <c r="Q1031" s="127">
        <v>-25654.799999999999</v>
      </c>
    </row>
    <row r="1032" spans="1:17" ht="13.5" thickBot="1" x14ac:dyDescent="0.25">
      <c r="A1032" s="33">
        <v>241327</v>
      </c>
      <c r="B1032" s="136" t="s">
        <v>452</v>
      </c>
      <c r="C1032" s="147" t="s">
        <v>702</v>
      </c>
      <c r="D1032" s="134" t="s">
        <v>2078</v>
      </c>
      <c r="E1032" s="144">
        <v>-28187.27</v>
      </c>
      <c r="F1032" s="132">
        <v>-48986.94</v>
      </c>
      <c r="G1032" s="132">
        <v>-71645.649999999994</v>
      </c>
      <c r="H1032" s="132">
        <v>-17308.23</v>
      </c>
      <c r="I1032" s="132">
        <v>-25429.1</v>
      </c>
      <c r="J1032" s="132">
        <v>-32292.080000000002</v>
      </c>
      <c r="K1032" s="132">
        <v>-5458.36</v>
      </c>
      <c r="L1032" s="132">
        <v>-10430.25</v>
      </c>
      <c r="M1032" s="132">
        <v>-15921.71</v>
      </c>
      <c r="N1032" s="132">
        <v>-8174.4</v>
      </c>
      <c r="O1032" s="132">
        <v>-20431.13</v>
      </c>
      <c r="P1032" s="132">
        <v>-43159.67</v>
      </c>
      <c r="Q1032" s="127">
        <v>-43159.67</v>
      </c>
    </row>
    <row r="1033" spans="1:17" ht="13.5" thickBot="1" x14ac:dyDescent="0.25">
      <c r="A1033" s="33">
        <v>241343</v>
      </c>
      <c r="B1033" s="136" t="s">
        <v>453</v>
      </c>
      <c r="C1033" s="147" t="s">
        <v>701</v>
      </c>
      <c r="D1033" s="134" t="s">
        <v>2078</v>
      </c>
      <c r="E1033" s="143">
        <v>-1759.44</v>
      </c>
      <c r="F1033" s="130">
        <v>-3123.12</v>
      </c>
      <c r="G1033" s="130">
        <v>-4403.21</v>
      </c>
      <c r="H1033" s="130">
        <v>-823.66</v>
      </c>
      <c r="I1033" s="130">
        <v>-1304.05</v>
      </c>
      <c r="J1033" s="130">
        <v>-1729.25</v>
      </c>
      <c r="K1033" s="130">
        <v>-406.74</v>
      </c>
      <c r="L1033" s="130">
        <v>-771.24</v>
      </c>
      <c r="M1033" s="130">
        <v>-1180.23</v>
      </c>
      <c r="N1033" s="130">
        <v>-565.96</v>
      </c>
      <c r="O1033" s="130">
        <v>-1464.44</v>
      </c>
      <c r="P1033" s="130">
        <v>-2936.04</v>
      </c>
      <c r="Q1033" s="127">
        <v>-2936.04</v>
      </c>
    </row>
    <row r="1034" spans="1:17" ht="13.5" thickBot="1" x14ac:dyDescent="0.25">
      <c r="A1034" s="33">
        <v>241344</v>
      </c>
      <c r="B1034" s="136" t="s">
        <v>454</v>
      </c>
      <c r="C1034" s="147" t="s">
        <v>700</v>
      </c>
      <c r="D1034" s="134" t="s">
        <v>2078</v>
      </c>
      <c r="E1034" s="144">
        <v>-42521.83</v>
      </c>
      <c r="F1034" s="132">
        <v>-10372.58</v>
      </c>
      <c r="G1034" s="132">
        <v>-14211.36</v>
      </c>
      <c r="H1034" s="132">
        <v>-16973.71</v>
      </c>
      <c r="I1034" s="132">
        <v>-18431.46</v>
      </c>
      <c r="J1034" s="132">
        <v>-19806.810000000001</v>
      </c>
      <c r="K1034" s="132">
        <v>-20598.79</v>
      </c>
      <c r="L1034" s="132">
        <v>-21579.15</v>
      </c>
      <c r="M1034" s="132">
        <v>-23018.240000000002</v>
      </c>
      <c r="N1034" s="132">
        <v>-24963.040000000001</v>
      </c>
      <c r="O1034" s="132">
        <v>-27855.74</v>
      </c>
      <c r="P1034" s="132">
        <v>-32389.34</v>
      </c>
      <c r="Q1034" s="127">
        <v>-32389.34</v>
      </c>
    </row>
    <row r="1035" spans="1:17" ht="13.5" thickBot="1" x14ac:dyDescent="0.25">
      <c r="A1035" s="33">
        <v>241350</v>
      </c>
      <c r="B1035" s="136" t="s">
        <v>455</v>
      </c>
      <c r="C1035" s="147" t="s">
        <v>699</v>
      </c>
      <c r="D1035" s="134" t="s">
        <v>2078</v>
      </c>
      <c r="E1035" s="143">
        <v>-216228.11</v>
      </c>
      <c r="F1035" s="130">
        <v>-49271.6</v>
      </c>
      <c r="G1035" s="130">
        <v>-69982.899999999994</v>
      </c>
      <c r="H1035" s="130">
        <v>-84644.15</v>
      </c>
      <c r="I1035" s="130">
        <v>-92927.16</v>
      </c>
      <c r="J1035" s="130">
        <v>-100727.57</v>
      </c>
      <c r="K1035" s="130">
        <v>-107039.67999999999</v>
      </c>
      <c r="L1035" s="130">
        <v>-113315.22</v>
      </c>
      <c r="M1035" s="130">
        <v>-120544.13</v>
      </c>
      <c r="N1035" s="130">
        <v>-131572.17000000001</v>
      </c>
      <c r="O1035" s="130">
        <v>-150357.64000000001</v>
      </c>
      <c r="P1035" s="130">
        <v>-173660.04</v>
      </c>
      <c r="Q1035" s="127">
        <v>-173660.04</v>
      </c>
    </row>
    <row r="1036" spans="1:17" ht="13.5" thickBot="1" x14ac:dyDescent="0.25">
      <c r="A1036" s="33">
        <v>241351</v>
      </c>
      <c r="B1036" s="136" t="s">
        <v>456</v>
      </c>
      <c r="C1036" s="147" t="s">
        <v>698</v>
      </c>
      <c r="D1036" s="134" t="s">
        <v>2078</v>
      </c>
      <c r="E1036" s="144">
        <v>-17702.599999999999</v>
      </c>
      <c r="F1036" s="132">
        <v>-31565.18</v>
      </c>
      <c r="G1036" s="132">
        <v>-46501.29</v>
      </c>
      <c r="H1036" s="132">
        <v>-12157.06</v>
      </c>
      <c r="I1036" s="132">
        <v>-20753.38</v>
      </c>
      <c r="J1036" s="132">
        <v>-26082.98</v>
      </c>
      <c r="K1036" s="132">
        <v>-3311.5</v>
      </c>
      <c r="L1036" s="132">
        <v>-7482.48</v>
      </c>
      <c r="M1036" s="132">
        <v>-11462.13</v>
      </c>
      <c r="N1036" s="132">
        <v>-4639.6000000000004</v>
      </c>
      <c r="O1036" s="132">
        <v>-11155.22</v>
      </c>
      <c r="P1036" s="132">
        <v>-23184.22</v>
      </c>
      <c r="Q1036" s="127">
        <v>-23184.22</v>
      </c>
    </row>
    <row r="1037" spans="1:17" ht="13.5" thickBot="1" x14ac:dyDescent="0.25">
      <c r="A1037" s="33">
        <v>241364</v>
      </c>
      <c r="B1037" s="136" t="s">
        <v>457</v>
      </c>
      <c r="C1037" s="147" t="s">
        <v>697</v>
      </c>
      <c r="D1037" s="134" t="s">
        <v>2078</v>
      </c>
      <c r="E1037" s="143">
        <v>-10575.66</v>
      </c>
      <c r="F1037" s="130">
        <v>-2383.73</v>
      </c>
      <c r="G1037" s="130">
        <v>-3397.58</v>
      </c>
      <c r="H1037" s="130">
        <v>-4063.14</v>
      </c>
      <c r="I1037" s="130">
        <v>-4411.1000000000004</v>
      </c>
      <c r="J1037" s="130">
        <v>-4726.7299999999996</v>
      </c>
      <c r="K1037" s="130">
        <v>-5000.8900000000003</v>
      </c>
      <c r="L1037" s="130">
        <v>-5249.64</v>
      </c>
      <c r="M1037" s="130">
        <v>-5512.47</v>
      </c>
      <c r="N1037" s="130">
        <v>-5894.98</v>
      </c>
      <c r="O1037" s="130">
        <v>-6510.32</v>
      </c>
      <c r="P1037" s="130">
        <v>-7470.25</v>
      </c>
      <c r="Q1037" s="127">
        <v>-7470.25</v>
      </c>
    </row>
    <row r="1038" spans="1:17" ht="13.5" thickBot="1" x14ac:dyDescent="0.25">
      <c r="A1038" s="33">
        <v>241419</v>
      </c>
      <c r="B1038" s="136" t="s">
        <v>2055</v>
      </c>
      <c r="C1038" s="147" t="s">
        <v>2056</v>
      </c>
      <c r="D1038" s="134" t="s">
        <v>2078</v>
      </c>
      <c r="E1038" s="144">
        <v>-6.27</v>
      </c>
      <c r="F1038" s="132">
        <v>-6.27</v>
      </c>
      <c r="G1038" s="132">
        <v>-6.27</v>
      </c>
      <c r="H1038" s="132">
        <v>-21.04</v>
      </c>
      <c r="I1038" s="132">
        <v>-3170.78</v>
      </c>
      <c r="J1038" s="132">
        <v>-5161.1400000000003</v>
      </c>
      <c r="K1038" s="132">
        <v>-1643.66</v>
      </c>
      <c r="L1038" s="132">
        <v>-3094.71</v>
      </c>
      <c r="M1038" s="132">
        <v>-4430.51</v>
      </c>
      <c r="N1038" s="132">
        <v>-1631.38</v>
      </c>
      <c r="O1038" s="132">
        <v>-4091.8</v>
      </c>
      <c r="P1038" s="132">
        <v>-8409.2800000000007</v>
      </c>
      <c r="Q1038" s="127">
        <v>-8409.2800000000007</v>
      </c>
    </row>
    <row r="1039" spans="1:17" ht="13.5" thickBot="1" x14ac:dyDescent="0.25">
      <c r="A1039" s="33">
        <v>500180</v>
      </c>
      <c r="B1039" s="135" t="s">
        <v>1550</v>
      </c>
      <c r="C1039" s="147">
        <v>500180</v>
      </c>
      <c r="D1039" s="142"/>
      <c r="E1039" s="143">
        <v>0</v>
      </c>
      <c r="F1039" s="130">
        <v>0</v>
      </c>
      <c r="G1039" s="130">
        <v>0</v>
      </c>
      <c r="H1039" s="130">
        <v>0</v>
      </c>
      <c r="I1039" s="130">
        <v>0</v>
      </c>
      <c r="J1039" s="130">
        <v>0</v>
      </c>
      <c r="K1039" s="130">
        <v>0</v>
      </c>
      <c r="L1039" s="130">
        <v>0</v>
      </c>
      <c r="M1039" s="130">
        <v>0</v>
      </c>
      <c r="N1039" s="130">
        <v>0</v>
      </c>
      <c r="O1039" s="130">
        <v>0</v>
      </c>
      <c r="P1039" s="130">
        <v>0</v>
      </c>
      <c r="Q1039" s="127">
        <v>0</v>
      </c>
    </row>
    <row r="1040" spans="1:17" ht="13.5" thickBot="1" x14ac:dyDescent="0.25">
      <c r="A1040" s="33">
        <v>243048</v>
      </c>
      <c r="B1040" s="136" t="s">
        <v>458</v>
      </c>
      <c r="C1040" s="147" t="s">
        <v>696</v>
      </c>
      <c r="D1040" s="134" t="s">
        <v>2078</v>
      </c>
      <c r="E1040" s="144">
        <v>0</v>
      </c>
      <c r="F1040" s="132">
        <v>0</v>
      </c>
      <c r="G1040" s="132">
        <v>0</v>
      </c>
      <c r="H1040" s="132">
        <v>0</v>
      </c>
      <c r="I1040" s="132">
        <v>0</v>
      </c>
      <c r="J1040" s="132">
        <v>0</v>
      </c>
      <c r="K1040" s="132">
        <v>0</v>
      </c>
      <c r="L1040" s="132">
        <v>0</v>
      </c>
      <c r="M1040" s="132">
        <v>0</v>
      </c>
      <c r="N1040" s="132">
        <v>0</v>
      </c>
      <c r="O1040" s="132">
        <v>0</v>
      </c>
      <c r="P1040" s="132">
        <v>0</v>
      </c>
      <c r="Q1040" s="127">
        <v>0</v>
      </c>
    </row>
    <row r="1041" spans="1:17" ht="13.5" thickBot="1" x14ac:dyDescent="0.25">
      <c r="A1041" s="33">
        <v>500181</v>
      </c>
      <c r="B1041" s="135" t="s">
        <v>1551</v>
      </c>
      <c r="C1041" s="147">
        <v>500181</v>
      </c>
      <c r="D1041" s="142"/>
      <c r="E1041" s="143">
        <v>-33695392.490000002</v>
      </c>
      <c r="F1041" s="130">
        <v>-33193864.5</v>
      </c>
      <c r="G1041" s="130">
        <v>-29032356.260000002</v>
      </c>
      <c r="H1041" s="130">
        <v>-30423510.850000001</v>
      </c>
      <c r="I1041" s="130">
        <v>-29246619.530000001</v>
      </c>
      <c r="J1041" s="130">
        <v>-23660325.399999999</v>
      </c>
      <c r="K1041" s="130">
        <v>-25356947.079999998</v>
      </c>
      <c r="L1041" s="130">
        <v>-25070547.789999999</v>
      </c>
      <c r="M1041" s="130">
        <v>-27092932.920000002</v>
      </c>
      <c r="N1041" s="130">
        <v>-29262391.379999999</v>
      </c>
      <c r="O1041" s="130">
        <v>-29738607.629999999</v>
      </c>
      <c r="P1041" s="130">
        <v>-43511932.890000001</v>
      </c>
      <c r="Q1041" s="127">
        <v>-43511932.890000001</v>
      </c>
    </row>
    <row r="1042" spans="1:17" ht="13.5" thickBot="1" x14ac:dyDescent="0.25">
      <c r="A1042" s="33">
        <v>228100</v>
      </c>
      <c r="B1042" s="136" t="s">
        <v>459</v>
      </c>
      <c r="C1042" s="147" t="s">
        <v>695</v>
      </c>
      <c r="D1042" s="134" t="s">
        <v>2078</v>
      </c>
      <c r="E1042" s="144">
        <v>-2012951.81</v>
      </c>
      <c r="F1042" s="132">
        <v>-2012951.81</v>
      </c>
      <c r="G1042" s="132">
        <v>-2012951.81</v>
      </c>
      <c r="H1042" s="132">
        <v>-2012951.81</v>
      </c>
      <c r="I1042" s="132">
        <v>-2012951.81</v>
      </c>
      <c r="J1042" s="132">
        <v>-2012951.81</v>
      </c>
      <c r="K1042" s="132">
        <v>-2012951.81</v>
      </c>
      <c r="L1042" s="132">
        <v>-2012951.81</v>
      </c>
      <c r="M1042" s="132">
        <v>-2012951.81</v>
      </c>
      <c r="N1042" s="132">
        <v>-2012951.81</v>
      </c>
      <c r="O1042" s="132">
        <v>-2012951.81</v>
      </c>
      <c r="P1042" s="132">
        <v>-2012951.81</v>
      </c>
      <c r="Q1042" s="127">
        <v>-2012951.81</v>
      </c>
    </row>
    <row r="1043" spans="1:17" ht="13.5" thickBot="1" x14ac:dyDescent="0.25">
      <c r="A1043" s="33">
        <v>228102</v>
      </c>
      <c r="B1043" s="136" t="s">
        <v>1552</v>
      </c>
      <c r="C1043" s="147" t="s">
        <v>1553</v>
      </c>
      <c r="D1043" s="134" t="s">
        <v>2078</v>
      </c>
      <c r="E1043" s="143">
        <v>-64112.93</v>
      </c>
      <c r="F1043" s="130">
        <v>-58783.86</v>
      </c>
      <c r="G1043" s="130">
        <v>-53454.79</v>
      </c>
      <c r="H1043" s="130">
        <v>-48125.72</v>
      </c>
      <c r="I1043" s="130">
        <v>-42796.65</v>
      </c>
      <c r="J1043" s="130">
        <v>-37467.58</v>
      </c>
      <c r="K1043" s="130">
        <v>-32138.51</v>
      </c>
      <c r="L1043" s="130">
        <v>-26809.439999999999</v>
      </c>
      <c r="M1043" s="130">
        <v>-7442</v>
      </c>
      <c r="N1043" s="130">
        <v>-7442</v>
      </c>
      <c r="O1043" s="130">
        <v>-7442</v>
      </c>
      <c r="P1043" s="130">
        <v>24890.83</v>
      </c>
      <c r="Q1043" s="127">
        <v>24890.83</v>
      </c>
    </row>
    <row r="1044" spans="1:17" ht="13.5" thickBot="1" x14ac:dyDescent="0.25">
      <c r="A1044" s="33">
        <v>228106</v>
      </c>
      <c r="B1044" s="136" t="s">
        <v>460</v>
      </c>
      <c r="C1044" s="147" t="s">
        <v>694</v>
      </c>
      <c r="D1044" s="134" t="s">
        <v>2078</v>
      </c>
      <c r="E1044" s="144">
        <v>-1835541</v>
      </c>
      <c r="F1044" s="132">
        <v>-1835541</v>
      </c>
      <c r="G1044" s="132">
        <v>-1835541</v>
      </c>
      <c r="H1044" s="132">
        <v>-1835541</v>
      </c>
      <c r="I1044" s="132">
        <v>-1835541</v>
      </c>
      <c r="J1044" s="132">
        <v>-1835541</v>
      </c>
      <c r="K1044" s="132">
        <v>-1835541</v>
      </c>
      <c r="L1044" s="132">
        <v>-1835541</v>
      </c>
      <c r="M1044" s="132">
        <v>-1835541</v>
      </c>
      <c r="N1044" s="132">
        <v>-1835541</v>
      </c>
      <c r="O1044" s="132">
        <v>-1835541</v>
      </c>
      <c r="P1044" s="132">
        <v>-1835541</v>
      </c>
      <c r="Q1044" s="127">
        <v>-1835541</v>
      </c>
    </row>
    <row r="1045" spans="1:17" ht="13.5" thickBot="1" x14ac:dyDescent="0.25">
      <c r="A1045" s="33">
        <v>232132</v>
      </c>
      <c r="B1045" s="136" t="s">
        <v>461</v>
      </c>
      <c r="C1045" s="147" t="s">
        <v>693</v>
      </c>
      <c r="D1045" s="134" t="s">
        <v>2078</v>
      </c>
      <c r="E1045" s="143">
        <v>0</v>
      </c>
      <c r="F1045" s="130">
        <v>0</v>
      </c>
      <c r="G1045" s="130">
        <v>0</v>
      </c>
      <c r="H1045" s="130">
        <v>0</v>
      </c>
      <c r="I1045" s="130">
        <v>0</v>
      </c>
      <c r="J1045" s="130">
        <v>0</v>
      </c>
      <c r="K1045" s="130">
        <v>0</v>
      </c>
      <c r="L1045" s="130">
        <v>0</v>
      </c>
      <c r="M1045" s="130">
        <v>0</v>
      </c>
      <c r="N1045" s="130">
        <v>0</v>
      </c>
      <c r="O1045" s="130">
        <v>0</v>
      </c>
      <c r="P1045" s="130">
        <v>0</v>
      </c>
      <c r="Q1045" s="127">
        <v>0</v>
      </c>
    </row>
    <row r="1046" spans="1:17" ht="13.5" thickBot="1" x14ac:dyDescent="0.25">
      <c r="A1046" s="33">
        <v>232199</v>
      </c>
      <c r="B1046" s="136" t="s">
        <v>462</v>
      </c>
      <c r="C1046" s="147" t="s">
        <v>692</v>
      </c>
      <c r="D1046" s="134" t="s">
        <v>2078</v>
      </c>
      <c r="E1046" s="144">
        <v>0</v>
      </c>
      <c r="F1046" s="132">
        <v>0</v>
      </c>
      <c r="G1046" s="132">
        <v>0</v>
      </c>
      <c r="H1046" s="132">
        <v>0</v>
      </c>
      <c r="I1046" s="132">
        <v>0</v>
      </c>
      <c r="J1046" s="132">
        <v>0</v>
      </c>
      <c r="K1046" s="132">
        <v>0</v>
      </c>
      <c r="L1046" s="132">
        <v>0</v>
      </c>
      <c r="M1046" s="132">
        <v>0</v>
      </c>
      <c r="N1046" s="132">
        <v>0</v>
      </c>
      <c r="O1046" s="132">
        <v>0</v>
      </c>
      <c r="P1046" s="132">
        <v>0</v>
      </c>
      <c r="Q1046" s="127">
        <v>0</v>
      </c>
    </row>
    <row r="1047" spans="1:17" ht="13.5" thickBot="1" x14ac:dyDescent="0.25">
      <c r="A1047" s="33">
        <v>232209</v>
      </c>
      <c r="B1047" s="136" t="s">
        <v>462</v>
      </c>
      <c r="C1047" s="147" t="s">
        <v>691</v>
      </c>
      <c r="D1047" s="134" t="s">
        <v>2078</v>
      </c>
      <c r="E1047" s="143">
        <v>0</v>
      </c>
      <c r="F1047" s="130">
        <v>0</v>
      </c>
      <c r="G1047" s="130">
        <v>0</v>
      </c>
      <c r="H1047" s="130">
        <v>0</v>
      </c>
      <c r="I1047" s="130">
        <v>0</v>
      </c>
      <c r="J1047" s="130">
        <v>0</v>
      </c>
      <c r="K1047" s="130">
        <v>0</v>
      </c>
      <c r="L1047" s="130">
        <v>0</v>
      </c>
      <c r="M1047" s="130">
        <v>0</v>
      </c>
      <c r="N1047" s="130">
        <v>0</v>
      </c>
      <c r="O1047" s="130">
        <v>0</v>
      </c>
      <c r="P1047" s="130">
        <v>0</v>
      </c>
      <c r="Q1047" s="127">
        <v>0</v>
      </c>
    </row>
    <row r="1048" spans="1:17" ht="13.5" thickBot="1" x14ac:dyDescent="0.25">
      <c r="A1048" s="33">
        <v>242000</v>
      </c>
      <c r="B1048" s="136" t="s">
        <v>463</v>
      </c>
      <c r="C1048" s="147" t="s">
        <v>690</v>
      </c>
      <c r="D1048" s="134" t="s">
        <v>2078</v>
      </c>
      <c r="E1048" s="144">
        <v>-19087947</v>
      </c>
      <c r="F1048" s="132">
        <v>-19087947</v>
      </c>
      <c r="G1048" s="132">
        <v>-16763812</v>
      </c>
      <c r="H1048" s="132">
        <v>-16763812</v>
      </c>
      <c r="I1048" s="132">
        <v>-16763812</v>
      </c>
      <c r="J1048" s="132">
        <v>-14495507</v>
      </c>
      <c r="K1048" s="132">
        <v>-14495507</v>
      </c>
      <c r="L1048" s="132">
        <v>-14495507</v>
      </c>
      <c r="M1048" s="132">
        <v>-18745582</v>
      </c>
      <c r="N1048" s="132">
        <v>-18745582</v>
      </c>
      <c r="O1048" s="132">
        <v>-18745582</v>
      </c>
      <c r="P1048" s="132">
        <v>-33111094</v>
      </c>
      <c r="Q1048" s="127">
        <v>-33111094</v>
      </c>
    </row>
    <row r="1049" spans="1:17" ht="13.5" thickBot="1" x14ac:dyDescent="0.25">
      <c r="A1049" s="33">
        <v>242003</v>
      </c>
      <c r="B1049" s="136" t="s">
        <v>464</v>
      </c>
      <c r="C1049" s="147" t="s">
        <v>689</v>
      </c>
      <c r="D1049" s="134" t="s">
        <v>2078</v>
      </c>
      <c r="E1049" s="143">
        <v>685</v>
      </c>
      <c r="F1049" s="130">
        <v>-203</v>
      </c>
      <c r="G1049" s="130">
        <v>1383.98</v>
      </c>
      <c r="H1049" s="130">
        <v>796.98</v>
      </c>
      <c r="I1049" s="130">
        <v>403.98</v>
      </c>
      <c r="J1049" s="130">
        <v>403.98</v>
      </c>
      <c r="K1049" s="130">
        <v>-5368.46</v>
      </c>
      <c r="L1049" s="130">
        <v>403.98</v>
      </c>
      <c r="M1049" s="130">
        <v>-10397.02</v>
      </c>
      <c r="N1049" s="130">
        <v>11204.98</v>
      </c>
      <c r="O1049" s="130">
        <v>11051</v>
      </c>
      <c r="P1049" s="130">
        <v>-82.37</v>
      </c>
      <c r="Q1049" s="127">
        <v>-82.37</v>
      </c>
    </row>
    <row r="1050" spans="1:17" ht="13.5" thickBot="1" x14ac:dyDescent="0.25">
      <c r="A1050" s="33">
        <v>242008</v>
      </c>
      <c r="B1050" s="136" t="s">
        <v>465</v>
      </c>
      <c r="C1050" s="147" t="s">
        <v>688</v>
      </c>
      <c r="D1050" s="134" t="s">
        <v>2078</v>
      </c>
      <c r="E1050" s="144">
        <v>-875619.5</v>
      </c>
      <c r="F1050" s="132">
        <v>-872891.17</v>
      </c>
      <c r="G1050" s="132">
        <v>-870207.84</v>
      </c>
      <c r="H1050" s="132">
        <v>-867083.13</v>
      </c>
      <c r="I1050" s="132">
        <v>-864349.8</v>
      </c>
      <c r="J1050" s="132">
        <v>-861616.47</v>
      </c>
      <c r="K1050" s="132">
        <v>-858838.14</v>
      </c>
      <c r="L1050" s="132">
        <v>-856104.81</v>
      </c>
      <c r="M1050" s="132">
        <v>-853371.48</v>
      </c>
      <c r="N1050" s="132">
        <v>-850528.61</v>
      </c>
      <c r="O1050" s="132">
        <v>-847735.74</v>
      </c>
      <c r="P1050" s="132">
        <v>-844942.87</v>
      </c>
      <c r="Q1050" s="127">
        <v>-844942.87</v>
      </c>
    </row>
    <row r="1051" spans="1:17" ht="13.5" thickBot="1" x14ac:dyDescent="0.25">
      <c r="A1051" s="33">
        <v>242010</v>
      </c>
      <c r="B1051" s="136" t="s">
        <v>466</v>
      </c>
      <c r="C1051" s="147" t="s">
        <v>687</v>
      </c>
      <c r="D1051" s="134" t="s">
        <v>2078</v>
      </c>
      <c r="E1051" s="143">
        <v>-333152.92</v>
      </c>
      <c r="F1051" s="130">
        <v>-302808</v>
      </c>
      <c r="G1051" s="130">
        <v>-330100.14</v>
      </c>
      <c r="H1051" s="130">
        <v>-369283</v>
      </c>
      <c r="I1051" s="130">
        <v>-354447.32</v>
      </c>
      <c r="J1051" s="130">
        <v>-347852.31</v>
      </c>
      <c r="K1051" s="130">
        <v>-359743.89</v>
      </c>
      <c r="L1051" s="130">
        <v>-364922.02</v>
      </c>
      <c r="M1051" s="130">
        <v>-334942.69</v>
      </c>
      <c r="N1051" s="130">
        <v>-340331.7</v>
      </c>
      <c r="O1051" s="130">
        <v>-305268.34000000003</v>
      </c>
      <c r="P1051" s="130">
        <v>-253803.57</v>
      </c>
      <c r="Q1051" s="127">
        <v>-253803.57</v>
      </c>
    </row>
    <row r="1052" spans="1:17" ht="13.5" thickBot="1" x14ac:dyDescent="0.25">
      <c r="A1052" s="33">
        <v>242011</v>
      </c>
      <c r="B1052" s="136" t="s">
        <v>467</v>
      </c>
      <c r="C1052" s="147" t="s">
        <v>686</v>
      </c>
      <c r="D1052" s="134" t="s">
        <v>2078</v>
      </c>
      <c r="E1052" s="144">
        <v>-195882.73</v>
      </c>
      <c r="F1052" s="132">
        <v>-193154.4</v>
      </c>
      <c r="G1052" s="132">
        <v>-190096.07</v>
      </c>
      <c r="H1052" s="132">
        <v>-187346.36</v>
      </c>
      <c r="I1052" s="132">
        <v>-184613.03</v>
      </c>
      <c r="J1052" s="132">
        <v>-181879.7</v>
      </c>
      <c r="K1052" s="132">
        <v>-179101.37</v>
      </c>
      <c r="L1052" s="132">
        <v>-176368.04</v>
      </c>
      <c r="M1052" s="132">
        <v>-173634.71</v>
      </c>
      <c r="N1052" s="132">
        <v>-170791.84</v>
      </c>
      <c r="O1052" s="132">
        <v>-167998.97</v>
      </c>
      <c r="P1052" s="132">
        <v>-165206.1</v>
      </c>
      <c r="Q1052" s="127">
        <v>-165206.1</v>
      </c>
    </row>
    <row r="1053" spans="1:17" ht="13.5" thickBot="1" x14ac:dyDescent="0.25">
      <c r="A1053" s="33">
        <v>242016</v>
      </c>
      <c r="B1053" s="136" t="s">
        <v>1554</v>
      </c>
      <c r="C1053" s="147" t="s">
        <v>1555</v>
      </c>
      <c r="D1053" s="134" t="s">
        <v>2078</v>
      </c>
      <c r="E1053" s="143">
        <v>-68632.73</v>
      </c>
      <c r="F1053" s="130">
        <v>-56676.7</v>
      </c>
      <c r="G1053" s="130">
        <v>-50162.75</v>
      </c>
      <c r="H1053" s="130">
        <v>-41321.480000000003</v>
      </c>
      <c r="I1053" s="130">
        <v>-36996.61</v>
      </c>
      <c r="J1053" s="130">
        <v>-248663.52</v>
      </c>
      <c r="K1053" s="130">
        <v>-242630.7</v>
      </c>
      <c r="L1053" s="130">
        <v>-234928.36</v>
      </c>
      <c r="M1053" s="130">
        <v>-231026.8</v>
      </c>
      <c r="N1053" s="130">
        <v>-227125.24</v>
      </c>
      <c r="O1053" s="130">
        <v>-223223.67999999999</v>
      </c>
      <c r="P1053" s="130">
        <v>-219146.81</v>
      </c>
      <c r="Q1053" s="127">
        <v>-219146.81</v>
      </c>
    </row>
    <row r="1054" spans="1:17" ht="13.5" thickBot="1" x14ac:dyDescent="0.25">
      <c r="A1054" s="33">
        <v>242017</v>
      </c>
      <c r="B1054" s="136" t="s">
        <v>468</v>
      </c>
      <c r="C1054" s="147" t="s">
        <v>685</v>
      </c>
      <c r="D1054" s="134" t="s">
        <v>2078</v>
      </c>
      <c r="E1054" s="144">
        <v>0</v>
      </c>
      <c r="F1054" s="132">
        <v>0</v>
      </c>
      <c r="G1054" s="132">
        <v>0</v>
      </c>
      <c r="H1054" s="132">
        <v>0</v>
      </c>
      <c r="I1054" s="132">
        <v>0</v>
      </c>
      <c r="J1054" s="132">
        <v>0</v>
      </c>
      <c r="K1054" s="132">
        <v>0</v>
      </c>
      <c r="L1054" s="132">
        <v>0</v>
      </c>
      <c r="M1054" s="132">
        <v>-2746.02</v>
      </c>
      <c r="N1054" s="132">
        <v>0</v>
      </c>
      <c r="O1054" s="132">
        <v>0</v>
      </c>
      <c r="P1054" s="132">
        <v>0</v>
      </c>
      <c r="Q1054" s="127">
        <v>0</v>
      </c>
    </row>
    <row r="1055" spans="1:17" ht="13.5" thickBot="1" x14ac:dyDescent="0.25">
      <c r="A1055" s="33">
        <v>242018</v>
      </c>
      <c r="B1055" s="136" t="s">
        <v>469</v>
      </c>
      <c r="C1055" s="147" t="s">
        <v>684</v>
      </c>
      <c r="D1055" s="134" t="s">
        <v>2078</v>
      </c>
      <c r="E1055" s="143">
        <v>-1163092.3700000001</v>
      </c>
      <c r="F1055" s="130">
        <v>-1159395.3700000001</v>
      </c>
      <c r="G1055" s="130">
        <v>-1149385.93</v>
      </c>
      <c r="H1055" s="130">
        <v>-1139536.42</v>
      </c>
      <c r="I1055" s="130">
        <v>-1133257.98</v>
      </c>
      <c r="J1055" s="130">
        <v>-1122725.94</v>
      </c>
      <c r="K1055" s="130">
        <v>-1116520.29</v>
      </c>
      <c r="L1055" s="130">
        <v>-1111358.93</v>
      </c>
      <c r="M1055" s="130">
        <v>-1101785.01</v>
      </c>
      <c r="N1055" s="130">
        <v>-1095398.9099999999</v>
      </c>
      <c r="O1055" s="130">
        <v>-1091692.32</v>
      </c>
      <c r="P1055" s="130">
        <v>-1089053.3700000001</v>
      </c>
      <c r="Q1055" s="127">
        <v>-1089053.3700000001</v>
      </c>
    </row>
    <row r="1056" spans="1:17" ht="13.5" thickBot="1" x14ac:dyDescent="0.25">
      <c r="A1056" s="33">
        <v>242019</v>
      </c>
      <c r="B1056" s="136" t="s">
        <v>2057</v>
      </c>
      <c r="C1056" s="147" t="s">
        <v>2058</v>
      </c>
      <c r="D1056" s="134" t="s">
        <v>2078</v>
      </c>
      <c r="E1056" s="144">
        <v>0</v>
      </c>
      <c r="F1056" s="132">
        <v>0</v>
      </c>
      <c r="G1056" s="132">
        <v>1985374</v>
      </c>
      <c r="H1056" s="132">
        <v>0</v>
      </c>
      <c r="I1056" s="132">
        <v>0</v>
      </c>
      <c r="J1056" s="132">
        <v>2130917</v>
      </c>
      <c r="K1056" s="132">
        <v>0</v>
      </c>
      <c r="L1056" s="132">
        <v>0</v>
      </c>
      <c r="M1056" s="132">
        <v>2074661</v>
      </c>
      <c r="N1056" s="132">
        <v>0</v>
      </c>
      <c r="O1056" s="132">
        <v>0</v>
      </c>
      <c r="P1056" s="132">
        <v>2054482</v>
      </c>
      <c r="Q1056" s="127">
        <v>2054482</v>
      </c>
    </row>
    <row r="1057" spans="1:17" ht="13.5" thickBot="1" x14ac:dyDescent="0.25">
      <c r="A1057" s="33">
        <v>242057</v>
      </c>
      <c r="B1057" s="136" t="s">
        <v>470</v>
      </c>
      <c r="C1057" s="147" t="s">
        <v>683</v>
      </c>
      <c r="D1057" s="134" t="s">
        <v>2078</v>
      </c>
      <c r="E1057" s="143">
        <v>-10666.66</v>
      </c>
      <c r="F1057" s="130">
        <v>-21333.33</v>
      </c>
      <c r="G1057" s="130">
        <v>-32000</v>
      </c>
      <c r="H1057" s="130">
        <v>-10666.66</v>
      </c>
      <c r="I1057" s="130">
        <v>-21333.33</v>
      </c>
      <c r="J1057" s="130">
        <v>-32000</v>
      </c>
      <c r="K1057" s="130">
        <v>-10666.67</v>
      </c>
      <c r="L1057" s="130">
        <v>-21333.34</v>
      </c>
      <c r="M1057" s="130">
        <v>-32000.01</v>
      </c>
      <c r="N1057" s="130">
        <v>-10666.67</v>
      </c>
      <c r="O1057" s="130">
        <v>-21333.34</v>
      </c>
      <c r="P1057" s="130">
        <v>-32000</v>
      </c>
      <c r="Q1057" s="127">
        <v>-32000</v>
      </c>
    </row>
    <row r="1058" spans="1:17" ht="13.5" thickBot="1" x14ac:dyDescent="0.25">
      <c r="A1058" s="33">
        <v>242059</v>
      </c>
      <c r="B1058" s="136" t="s">
        <v>1556</v>
      </c>
      <c r="C1058" s="147" t="s">
        <v>1557</v>
      </c>
      <c r="D1058" s="134" t="s">
        <v>2078</v>
      </c>
      <c r="E1058" s="144">
        <v>-75375</v>
      </c>
      <c r="F1058" s="132">
        <v>-150750</v>
      </c>
      <c r="G1058" s="132">
        <v>-226125</v>
      </c>
      <c r="H1058" s="132">
        <v>-301500</v>
      </c>
      <c r="I1058" s="132">
        <v>-362412.08</v>
      </c>
      <c r="J1058" s="132">
        <v>0</v>
      </c>
      <c r="K1058" s="132">
        <v>0</v>
      </c>
      <c r="L1058" s="132">
        <v>0</v>
      </c>
      <c r="M1058" s="132">
        <v>0</v>
      </c>
      <c r="N1058" s="132">
        <v>0</v>
      </c>
      <c r="O1058" s="132">
        <v>0</v>
      </c>
      <c r="P1058" s="132">
        <v>0</v>
      </c>
      <c r="Q1058" s="127">
        <v>0</v>
      </c>
    </row>
    <row r="1059" spans="1:17" ht="13.5" thickBot="1" x14ac:dyDescent="0.25">
      <c r="A1059" s="33">
        <v>242063</v>
      </c>
      <c r="B1059" s="136" t="s">
        <v>1558</v>
      </c>
      <c r="C1059" s="147" t="s">
        <v>1559</v>
      </c>
      <c r="D1059" s="134" t="s">
        <v>2078</v>
      </c>
      <c r="E1059" s="143">
        <v>-329793</v>
      </c>
      <c r="F1059" s="130">
        <v>-329793</v>
      </c>
      <c r="G1059" s="130">
        <v>-332761</v>
      </c>
      <c r="H1059" s="130">
        <v>-332761</v>
      </c>
      <c r="I1059" s="130">
        <v>-332761</v>
      </c>
      <c r="J1059" s="130">
        <v>-335756</v>
      </c>
      <c r="K1059" s="130">
        <v>-335756</v>
      </c>
      <c r="L1059" s="130">
        <v>-335756</v>
      </c>
      <c r="M1059" s="130">
        <v>-338778</v>
      </c>
      <c r="N1059" s="130">
        <v>-338778</v>
      </c>
      <c r="O1059" s="130">
        <v>-338778</v>
      </c>
      <c r="P1059" s="130">
        <v>-341827</v>
      </c>
      <c r="Q1059" s="127">
        <v>-341827</v>
      </c>
    </row>
    <row r="1060" spans="1:17" ht="13.5" thickBot="1" x14ac:dyDescent="0.25">
      <c r="A1060" s="33">
        <v>242064</v>
      </c>
      <c r="B1060" s="136" t="s">
        <v>471</v>
      </c>
      <c r="C1060" s="147" t="s">
        <v>682</v>
      </c>
      <c r="D1060" s="134" t="s">
        <v>2078</v>
      </c>
      <c r="E1060" s="144">
        <v>0</v>
      </c>
      <c r="F1060" s="132">
        <v>0</v>
      </c>
      <c r="G1060" s="132">
        <v>0</v>
      </c>
      <c r="H1060" s="132">
        <v>0</v>
      </c>
      <c r="I1060" s="132">
        <v>0</v>
      </c>
      <c r="J1060" s="132">
        <v>0</v>
      </c>
      <c r="K1060" s="132">
        <v>0</v>
      </c>
      <c r="L1060" s="132">
        <v>0</v>
      </c>
      <c r="M1060" s="132">
        <v>0</v>
      </c>
      <c r="N1060" s="132">
        <v>0</v>
      </c>
      <c r="O1060" s="132">
        <v>0</v>
      </c>
      <c r="P1060" s="132">
        <v>0</v>
      </c>
      <c r="Q1060" s="127">
        <v>0</v>
      </c>
    </row>
    <row r="1061" spans="1:17" ht="13.5" thickBot="1" x14ac:dyDescent="0.25">
      <c r="A1061" s="33">
        <v>242066</v>
      </c>
      <c r="B1061" s="136" t="s">
        <v>472</v>
      </c>
      <c r="C1061" s="147" t="s">
        <v>681</v>
      </c>
      <c r="D1061" s="134" t="s">
        <v>2078</v>
      </c>
      <c r="E1061" s="143">
        <v>0</v>
      </c>
      <c r="F1061" s="130">
        <v>0</v>
      </c>
      <c r="G1061" s="130">
        <v>0</v>
      </c>
      <c r="H1061" s="130">
        <v>0</v>
      </c>
      <c r="I1061" s="130">
        <v>0</v>
      </c>
      <c r="J1061" s="130">
        <v>0</v>
      </c>
      <c r="K1061" s="130">
        <v>0</v>
      </c>
      <c r="L1061" s="130">
        <v>0</v>
      </c>
      <c r="M1061" s="130">
        <v>0</v>
      </c>
      <c r="N1061" s="130">
        <v>0</v>
      </c>
      <c r="O1061" s="130">
        <v>0</v>
      </c>
      <c r="P1061" s="130">
        <v>0</v>
      </c>
      <c r="Q1061" s="127">
        <v>0</v>
      </c>
    </row>
    <row r="1062" spans="1:17" ht="13.5" thickBot="1" x14ac:dyDescent="0.25">
      <c r="A1062" s="33">
        <v>242072</v>
      </c>
      <c r="B1062" s="136" t="s">
        <v>473</v>
      </c>
      <c r="C1062" s="147" t="s">
        <v>680</v>
      </c>
      <c r="D1062" s="134" t="s">
        <v>2078</v>
      </c>
      <c r="E1062" s="144">
        <v>0</v>
      </c>
      <c r="F1062" s="132">
        <v>0</v>
      </c>
      <c r="G1062" s="132">
        <v>0</v>
      </c>
      <c r="H1062" s="132">
        <v>0</v>
      </c>
      <c r="I1062" s="132">
        <v>0</v>
      </c>
      <c r="J1062" s="132">
        <v>0</v>
      </c>
      <c r="K1062" s="132">
        <v>0</v>
      </c>
      <c r="L1062" s="132">
        <v>0</v>
      </c>
      <c r="M1062" s="132">
        <v>0</v>
      </c>
      <c r="N1062" s="132">
        <v>0</v>
      </c>
      <c r="O1062" s="132">
        <v>800</v>
      </c>
      <c r="P1062" s="132">
        <v>1000</v>
      </c>
      <c r="Q1062" s="127">
        <v>1000</v>
      </c>
    </row>
    <row r="1063" spans="1:17" ht="13.5" thickBot="1" x14ac:dyDescent="0.25">
      <c r="A1063" s="33">
        <v>242073</v>
      </c>
      <c r="B1063" s="136" t="s">
        <v>474</v>
      </c>
      <c r="C1063" s="147" t="s">
        <v>679</v>
      </c>
      <c r="D1063" s="134" t="s">
        <v>2078</v>
      </c>
      <c r="E1063" s="143">
        <v>0</v>
      </c>
      <c r="F1063" s="130">
        <v>0</v>
      </c>
      <c r="G1063" s="130">
        <v>0</v>
      </c>
      <c r="H1063" s="130">
        <v>0</v>
      </c>
      <c r="I1063" s="130">
        <v>0</v>
      </c>
      <c r="J1063" s="130">
        <v>0</v>
      </c>
      <c r="K1063" s="130">
        <v>0</v>
      </c>
      <c r="L1063" s="130">
        <v>0</v>
      </c>
      <c r="M1063" s="130">
        <v>0</v>
      </c>
      <c r="N1063" s="130">
        <v>0</v>
      </c>
      <c r="O1063" s="130">
        <v>0</v>
      </c>
      <c r="P1063" s="130">
        <v>0</v>
      </c>
      <c r="Q1063" s="127">
        <v>0</v>
      </c>
    </row>
    <row r="1064" spans="1:17" ht="13.5" thickBot="1" x14ac:dyDescent="0.25">
      <c r="A1064" s="33">
        <v>242074</v>
      </c>
      <c r="B1064" s="136" t="s">
        <v>475</v>
      </c>
      <c r="C1064" s="147" t="s">
        <v>678</v>
      </c>
      <c r="D1064" s="134" t="s">
        <v>2078</v>
      </c>
      <c r="E1064" s="144">
        <v>0</v>
      </c>
      <c r="F1064" s="132">
        <v>0</v>
      </c>
      <c r="G1064" s="132">
        <v>0</v>
      </c>
      <c r="H1064" s="132">
        <v>0</v>
      </c>
      <c r="I1064" s="132">
        <v>0</v>
      </c>
      <c r="J1064" s="132">
        <v>0</v>
      </c>
      <c r="K1064" s="132">
        <v>0</v>
      </c>
      <c r="L1064" s="132">
        <v>0</v>
      </c>
      <c r="M1064" s="132">
        <v>0</v>
      </c>
      <c r="N1064" s="132">
        <v>0</v>
      </c>
      <c r="O1064" s="132">
        <v>0</v>
      </c>
      <c r="P1064" s="132">
        <v>0</v>
      </c>
      <c r="Q1064" s="127">
        <v>0</v>
      </c>
    </row>
    <row r="1065" spans="1:17" ht="13.5" thickBot="1" x14ac:dyDescent="0.25">
      <c r="A1065" s="33">
        <v>242075</v>
      </c>
      <c r="B1065" s="136" t="s">
        <v>476</v>
      </c>
      <c r="C1065" s="147" t="s">
        <v>677</v>
      </c>
      <c r="D1065" s="134" t="s">
        <v>2078</v>
      </c>
      <c r="E1065" s="143">
        <v>0</v>
      </c>
      <c r="F1065" s="130">
        <v>0</v>
      </c>
      <c r="G1065" s="130">
        <v>0</v>
      </c>
      <c r="H1065" s="130">
        <v>0</v>
      </c>
      <c r="I1065" s="130">
        <v>0</v>
      </c>
      <c r="J1065" s="130">
        <v>0</v>
      </c>
      <c r="K1065" s="130">
        <v>0</v>
      </c>
      <c r="L1065" s="130">
        <v>0</v>
      </c>
      <c r="M1065" s="130">
        <v>0</v>
      </c>
      <c r="N1065" s="130">
        <v>0</v>
      </c>
      <c r="O1065" s="130">
        <v>0</v>
      </c>
      <c r="P1065" s="130">
        <v>0</v>
      </c>
      <c r="Q1065" s="127">
        <v>0</v>
      </c>
    </row>
    <row r="1066" spans="1:17" ht="13.5" thickBot="1" x14ac:dyDescent="0.25">
      <c r="A1066" s="33">
        <v>242100</v>
      </c>
      <c r="B1066" s="136" t="s">
        <v>1560</v>
      </c>
      <c r="C1066" s="147" t="s">
        <v>676</v>
      </c>
      <c r="D1066" s="134" t="s">
        <v>2078</v>
      </c>
      <c r="E1066" s="144">
        <v>-1476124.14</v>
      </c>
      <c r="F1066" s="132">
        <v>-1536689.92</v>
      </c>
      <c r="G1066" s="132">
        <v>-1570594.47</v>
      </c>
      <c r="H1066" s="132">
        <v>-1552747.85</v>
      </c>
      <c r="I1066" s="132">
        <v>-1504620.17</v>
      </c>
      <c r="J1066" s="132">
        <v>-1361868.01</v>
      </c>
      <c r="K1066" s="132">
        <v>-1327078.9099999999</v>
      </c>
      <c r="L1066" s="132">
        <v>-1268513.53</v>
      </c>
      <c r="M1066" s="132">
        <v>-1220559.3799999999</v>
      </c>
      <c r="N1066" s="132">
        <v>-1321465.94</v>
      </c>
      <c r="O1066" s="132">
        <v>-1163561.07</v>
      </c>
      <c r="P1066" s="132">
        <v>-1318826.05</v>
      </c>
      <c r="Q1066" s="127">
        <v>-1318826.05</v>
      </c>
    </row>
    <row r="1067" spans="1:17" ht="13.5" thickBot="1" x14ac:dyDescent="0.25">
      <c r="A1067" s="33">
        <v>242101</v>
      </c>
      <c r="B1067" s="136" t="s">
        <v>477</v>
      </c>
      <c r="C1067" s="147" t="s">
        <v>675</v>
      </c>
      <c r="D1067" s="134" t="s">
        <v>2078</v>
      </c>
      <c r="E1067" s="143">
        <v>0</v>
      </c>
      <c r="F1067" s="130">
        <v>0</v>
      </c>
      <c r="G1067" s="130">
        <v>0</v>
      </c>
      <c r="H1067" s="130">
        <v>0</v>
      </c>
      <c r="I1067" s="130">
        <v>0</v>
      </c>
      <c r="J1067" s="130">
        <v>0</v>
      </c>
      <c r="K1067" s="130">
        <v>0</v>
      </c>
      <c r="L1067" s="130">
        <v>0</v>
      </c>
      <c r="M1067" s="130">
        <v>0</v>
      </c>
      <c r="N1067" s="130">
        <v>0</v>
      </c>
      <c r="O1067" s="130">
        <v>0</v>
      </c>
      <c r="P1067" s="130">
        <v>0</v>
      </c>
      <c r="Q1067" s="127">
        <v>0</v>
      </c>
    </row>
    <row r="1068" spans="1:17" ht="13.5" thickBot="1" x14ac:dyDescent="0.25">
      <c r="A1068" s="33">
        <v>242102</v>
      </c>
      <c r="B1068" s="136" t="s">
        <v>1561</v>
      </c>
      <c r="C1068" s="147" t="s">
        <v>674</v>
      </c>
      <c r="D1068" s="134" t="s">
        <v>2078</v>
      </c>
      <c r="E1068" s="144">
        <v>-3246878.29</v>
      </c>
      <c r="F1068" s="132">
        <v>-2584150.9300000002</v>
      </c>
      <c r="G1068" s="132">
        <v>-2474650.3199999998</v>
      </c>
      <c r="H1068" s="132">
        <v>-1927212.34</v>
      </c>
      <c r="I1068" s="132">
        <v>-1202314.3500000001</v>
      </c>
      <c r="J1068" s="132">
        <v>-492823.84</v>
      </c>
      <c r="K1068" s="132">
        <v>-632199.75</v>
      </c>
      <c r="L1068" s="132">
        <v>-595780.77</v>
      </c>
      <c r="M1068" s="132">
        <v>-655728.01</v>
      </c>
      <c r="N1068" s="132">
        <v>-865706.58</v>
      </c>
      <c r="O1068" s="132">
        <v>-1429190.34</v>
      </c>
      <c r="P1068" s="132">
        <v>-2609323.4700000002</v>
      </c>
      <c r="Q1068" s="127">
        <v>-2609323.4700000002</v>
      </c>
    </row>
    <row r="1069" spans="1:17" ht="13.5" thickBot="1" x14ac:dyDescent="0.25">
      <c r="A1069" s="33">
        <v>242104</v>
      </c>
      <c r="B1069" s="136" t="s">
        <v>1562</v>
      </c>
      <c r="C1069" s="147" t="s">
        <v>673</v>
      </c>
      <c r="D1069" s="134" t="s">
        <v>2078</v>
      </c>
      <c r="E1069" s="143">
        <v>-1886330.62</v>
      </c>
      <c r="F1069" s="130">
        <v>-1839385.61</v>
      </c>
      <c r="G1069" s="130">
        <v>-2042253.6</v>
      </c>
      <c r="H1069" s="130">
        <v>-2028861.72</v>
      </c>
      <c r="I1069" s="130">
        <v>-1753125.27</v>
      </c>
      <c r="J1069" s="130">
        <v>-1821271.07</v>
      </c>
      <c r="K1069" s="130">
        <v>-1345063.79</v>
      </c>
      <c r="L1069" s="130">
        <v>-1332638.8899999999</v>
      </c>
      <c r="M1069" s="130">
        <v>-1198283.7</v>
      </c>
      <c r="N1069" s="130">
        <v>-1054044.52</v>
      </c>
      <c r="O1069" s="130">
        <v>-1117163.8899999999</v>
      </c>
      <c r="P1069" s="130">
        <v>-1314488.33</v>
      </c>
      <c r="Q1069" s="127">
        <v>-1314488.33</v>
      </c>
    </row>
    <row r="1070" spans="1:17" ht="13.5" thickBot="1" x14ac:dyDescent="0.25">
      <c r="A1070" s="33">
        <v>242105</v>
      </c>
      <c r="B1070" s="136" t="s">
        <v>478</v>
      </c>
      <c r="C1070" s="147" t="s">
        <v>672</v>
      </c>
      <c r="D1070" s="134" t="s">
        <v>2078</v>
      </c>
      <c r="E1070" s="144">
        <v>-478451.98</v>
      </c>
      <c r="F1070" s="132">
        <v>-728451.13</v>
      </c>
      <c r="G1070" s="132">
        <v>-707956.07</v>
      </c>
      <c r="H1070" s="132">
        <v>-673892.74</v>
      </c>
      <c r="I1070" s="132">
        <v>-521758.9</v>
      </c>
      <c r="J1070" s="132">
        <v>-398423.23</v>
      </c>
      <c r="K1070" s="132">
        <v>-316272.02</v>
      </c>
      <c r="L1070" s="132">
        <v>-38885.35</v>
      </c>
      <c r="M1070" s="132">
        <v>17088.3</v>
      </c>
      <c r="N1070" s="132">
        <v>37251.599999999999</v>
      </c>
      <c r="O1070" s="132">
        <v>-24465.94</v>
      </c>
      <c r="P1070" s="132">
        <v>-156612.19</v>
      </c>
      <c r="Q1070" s="127">
        <v>-156612.19</v>
      </c>
    </row>
    <row r="1071" spans="1:17" ht="13.5" thickBot="1" x14ac:dyDescent="0.25">
      <c r="A1071" s="33">
        <v>242107</v>
      </c>
      <c r="B1071" s="136" t="s">
        <v>479</v>
      </c>
      <c r="C1071" s="147" t="s">
        <v>671</v>
      </c>
      <c r="D1071" s="134" t="s">
        <v>2078</v>
      </c>
      <c r="E1071" s="143">
        <v>-10705</v>
      </c>
      <c r="F1071" s="130">
        <v>-9131.18</v>
      </c>
      <c r="G1071" s="130">
        <v>139</v>
      </c>
      <c r="H1071" s="130">
        <v>-4698</v>
      </c>
      <c r="I1071" s="130">
        <v>-5776</v>
      </c>
      <c r="J1071" s="130">
        <v>-210</v>
      </c>
      <c r="K1071" s="130">
        <v>1987.11</v>
      </c>
      <c r="L1071" s="130">
        <v>-5233</v>
      </c>
      <c r="M1071" s="130">
        <v>360</v>
      </c>
      <c r="N1071" s="130">
        <v>-1255</v>
      </c>
      <c r="O1071" s="130">
        <v>360</v>
      </c>
      <c r="P1071" s="130">
        <v>8850.7999999999993</v>
      </c>
      <c r="Q1071" s="127">
        <v>8850.7999999999993</v>
      </c>
    </row>
    <row r="1072" spans="1:17" ht="13.5" thickBot="1" x14ac:dyDescent="0.25">
      <c r="A1072" s="33">
        <v>242108</v>
      </c>
      <c r="B1072" s="136" t="s">
        <v>480</v>
      </c>
      <c r="C1072" s="147" t="s">
        <v>670</v>
      </c>
      <c r="D1072" s="134" t="s">
        <v>2078</v>
      </c>
      <c r="E1072" s="144">
        <v>480</v>
      </c>
      <c r="F1072" s="132">
        <v>480</v>
      </c>
      <c r="G1072" s="132">
        <v>701</v>
      </c>
      <c r="H1072" s="132">
        <v>480</v>
      </c>
      <c r="I1072" s="132">
        <v>480</v>
      </c>
      <c r="J1072" s="132">
        <v>480</v>
      </c>
      <c r="K1072" s="132">
        <v>480</v>
      </c>
      <c r="L1072" s="132">
        <v>480</v>
      </c>
      <c r="M1072" s="132">
        <v>480</v>
      </c>
      <c r="N1072" s="132">
        <v>480</v>
      </c>
      <c r="O1072" s="132">
        <v>480</v>
      </c>
      <c r="P1072" s="132">
        <v>480</v>
      </c>
      <c r="Q1072" s="127">
        <v>480</v>
      </c>
    </row>
    <row r="1073" spans="1:17" ht="13.5" thickBot="1" x14ac:dyDescent="0.25">
      <c r="A1073" s="33">
        <v>242140</v>
      </c>
      <c r="B1073" s="136" t="s">
        <v>481</v>
      </c>
      <c r="C1073" s="147" t="s">
        <v>669</v>
      </c>
      <c r="D1073" s="134" t="s">
        <v>2078</v>
      </c>
      <c r="E1073" s="143">
        <v>-544138.41</v>
      </c>
      <c r="F1073" s="130">
        <v>-412545.68</v>
      </c>
      <c r="G1073" s="130">
        <v>-378703.96</v>
      </c>
      <c r="H1073" s="130">
        <v>-316387.06</v>
      </c>
      <c r="I1073" s="130">
        <v>-303576.77</v>
      </c>
      <c r="J1073" s="130">
        <v>-194394.4</v>
      </c>
      <c r="K1073" s="130">
        <v>-267555.37</v>
      </c>
      <c r="L1073" s="130">
        <v>-359063.47</v>
      </c>
      <c r="M1073" s="130">
        <v>-431079.58</v>
      </c>
      <c r="N1073" s="130">
        <v>-434069.15</v>
      </c>
      <c r="O1073" s="130">
        <v>-419753.2</v>
      </c>
      <c r="P1073" s="130">
        <v>-296737.57</v>
      </c>
      <c r="Q1073" s="127">
        <v>-296737.57</v>
      </c>
    </row>
    <row r="1074" spans="1:17" ht="13.5" thickBot="1" x14ac:dyDescent="0.25">
      <c r="A1074" s="33">
        <v>242145</v>
      </c>
      <c r="B1074" s="136" t="s">
        <v>482</v>
      </c>
      <c r="C1074" s="147" t="s">
        <v>668</v>
      </c>
      <c r="D1074" s="134" t="s">
        <v>2078</v>
      </c>
      <c r="E1074" s="144">
        <v>0</v>
      </c>
      <c r="F1074" s="132">
        <v>0</v>
      </c>
      <c r="G1074" s="132">
        <v>2563.92</v>
      </c>
      <c r="H1074" s="132">
        <v>-0.1</v>
      </c>
      <c r="I1074" s="132">
        <v>0</v>
      </c>
      <c r="J1074" s="132">
        <v>0</v>
      </c>
      <c r="K1074" s="132">
        <v>0</v>
      </c>
      <c r="L1074" s="132">
        <v>0</v>
      </c>
      <c r="M1074" s="132">
        <v>0.01</v>
      </c>
      <c r="N1074" s="132">
        <v>0.02</v>
      </c>
      <c r="O1074" s="132">
        <v>-0.98</v>
      </c>
      <c r="P1074" s="132">
        <v>0</v>
      </c>
      <c r="Q1074" s="127">
        <v>0</v>
      </c>
    </row>
    <row r="1075" spans="1:17" ht="13.5" thickBot="1" x14ac:dyDescent="0.25">
      <c r="A1075" s="33">
        <v>242910</v>
      </c>
      <c r="B1075" s="136" t="s">
        <v>483</v>
      </c>
      <c r="C1075" s="147" t="s">
        <v>667</v>
      </c>
      <c r="D1075" s="134" t="s">
        <v>2078</v>
      </c>
      <c r="E1075" s="143">
        <v>0</v>
      </c>
      <c r="F1075" s="130">
        <v>0</v>
      </c>
      <c r="G1075" s="130">
        <v>0</v>
      </c>
      <c r="H1075" s="130">
        <v>0</v>
      </c>
      <c r="I1075" s="130">
        <v>0</v>
      </c>
      <c r="J1075" s="130">
        <v>0</v>
      </c>
      <c r="K1075" s="130">
        <v>0</v>
      </c>
      <c r="L1075" s="130">
        <v>0</v>
      </c>
      <c r="M1075" s="130">
        <v>0</v>
      </c>
      <c r="N1075" s="130">
        <v>0</v>
      </c>
      <c r="O1075" s="130">
        <v>0</v>
      </c>
      <c r="P1075" s="130">
        <v>0</v>
      </c>
      <c r="Q1075" s="127">
        <v>0</v>
      </c>
    </row>
    <row r="1076" spans="1:17" ht="13.5" thickBot="1" x14ac:dyDescent="0.25">
      <c r="A1076" s="33">
        <v>242916</v>
      </c>
      <c r="B1076" s="136" t="s">
        <v>484</v>
      </c>
      <c r="C1076" s="147" t="s">
        <v>666</v>
      </c>
      <c r="D1076" s="134" t="s">
        <v>2078</v>
      </c>
      <c r="E1076" s="144">
        <v>0</v>
      </c>
      <c r="F1076" s="132">
        <v>0</v>
      </c>
      <c r="G1076" s="132">
        <v>0</v>
      </c>
      <c r="H1076" s="132">
        <v>0</v>
      </c>
      <c r="I1076" s="132">
        <v>0</v>
      </c>
      <c r="J1076" s="132">
        <v>0</v>
      </c>
      <c r="K1076" s="132">
        <v>0</v>
      </c>
      <c r="L1076" s="132">
        <v>0</v>
      </c>
      <c r="M1076" s="132">
        <v>0</v>
      </c>
      <c r="N1076" s="132">
        <v>0</v>
      </c>
      <c r="O1076" s="132">
        <v>0</v>
      </c>
      <c r="P1076" s="132">
        <v>0</v>
      </c>
      <c r="Q1076" s="127">
        <v>0</v>
      </c>
    </row>
    <row r="1077" spans="1:17" ht="13.5" thickBot="1" x14ac:dyDescent="0.25">
      <c r="A1077" s="33">
        <v>242920</v>
      </c>
      <c r="B1077" s="136" t="s">
        <v>485</v>
      </c>
      <c r="C1077" s="147" t="s">
        <v>665</v>
      </c>
      <c r="D1077" s="134" t="s">
        <v>2078</v>
      </c>
      <c r="E1077" s="143">
        <v>0</v>
      </c>
      <c r="F1077" s="130">
        <v>0</v>
      </c>
      <c r="G1077" s="130">
        <v>0</v>
      </c>
      <c r="H1077" s="130">
        <v>0</v>
      </c>
      <c r="I1077" s="130">
        <v>0</v>
      </c>
      <c r="J1077" s="130">
        <v>0</v>
      </c>
      <c r="K1077" s="130">
        <v>0</v>
      </c>
      <c r="L1077" s="130">
        <v>0</v>
      </c>
      <c r="M1077" s="130">
        <v>0</v>
      </c>
      <c r="N1077" s="130">
        <v>0</v>
      </c>
      <c r="O1077" s="130">
        <v>0</v>
      </c>
      <c r="P1077" s="130">
        <v>0</v>
      </c>
      <c r="Q1077" s="127">
        <v>0</v>
      </c>
    </row>
    <row r="1078" spans="1:17" ht="13.5" thickBot="1" x14ac:dyDescent="0.25">
      <c r="A1078" s="33">
        <v>242926</v>
      </c>
      <c r="B1078" s="136" t="s">
        <v>486</v>
      </c>
      <c r="C1078" s="147" t="s">
        <v>664</v>
      </c>
      <c r="D1078" s="134" t="s">
        <v>2078</v>
      </c>
      <c r="E1078" s="144">
        <v>0</v>
      </c>
      <c r="F1078" s="132">
        <v>0</v>
      </c>
      <c r="G1078" s="132">
        <v>0</v>
      </c>
      <c r="H1078" s="132">
        <v>0</v>
      </c>
      <c r="I1078" s="132">
        <v>0</v>
      </c>
      <c r="J1078" s="132">
        <v>0</v>
      </c>
      <c r="K1078" s="132">
        <v>0</v>
      </c>
      <c r="L1078" s="132">
        <v>0</v>
      </c>
      <c r="M1078" s="132">
        <v>0</v>
      </c>
      <c r="N1078" s="132">
        <v>0</v>
      </c>
      <c r="O1078" s="132">
        <v>0</v>
      </c>
      <c r="P1078" s="132">
        <v>0</v>
      </c>
      <c r="Q1078" s="127">
        <v>0</v>
      </c>
    </row>
    <row r="1079" spans="1:17" ht="13.5" thickBot="1" x14ac:dyDescent="0.25">
      <c r="A1079" s="33">
        <v>242980</v>
      </c>
      <c r="B1079" s="136" t="s">
        <v>487</v>
      </c>
      <c r="C1079" s="147" t="s">
        <v>663</v>
      </c>
      <c r="D1079" s="134" t="s">
        <v>2078</v>
      </c>
      <c r="E1079" s="143">
        <v>0</v>
      </c>
      <c r="F1079" s="130">
        <v>0</v>
      </c>
      <c r="G1079" s="130">
        <v>0</v>
      </c>
      <c r="H1079" s="130">
        <v>0</v>
      </c>
      <c r="I1079" s="130">
        <v>0</v>
      </c>
      <c r="J1079" s="130">
        <v>0</v>
      </c>
      <c r="K1079" s="130">
        <v>0</v>
      </c>
      <c r="L1079" s="130">
        <v>0</v>
      </c>
      <c r="M1079" s="130">
        <v>0</v>
      </c>
      <c r="N1079" s="130">
        <v>0</v>
      </c>
      <c r="O1079" s="130">
        <v>0</v>
      </c>
      <c r="P1079" s="130">
        <v>0</v>
      </c>
      <c r="Q1079" s="127">
        <v>0</v>
      </c>
    </row>
    <row r="1080" spans="1:17" ht="13.5" thickBot="1" x14ac:dyDescent="0.25">
      <c r="A1080" s="33">
        <v>242990</v>
      </c>
      <c r="B1080" s="136" t="s">
        <v>488</v>
      </c>
      <c r="C1080" s="147" t="s">
        <v>662</v>
      </c>
      <c r="D1080" s="134" t="s">
        <v>2078</v>
      </c>
      <c r="E1080" s="144">
        <v>0</v>
      </c>
      <c r="F1080" s="132">
        <v>0</v>
      </c>
      <c r="G1080" s="132">
        <v>0</v>
      </c>
      <c r="H1080" s="132">
        <v>0</v>
      </c>
      <c r="I1080" s="132">
        <v>0</v>
      </c>
      <c r="J1080" s="132">
        <v>0</v>
      </c>
      <c r="K1080" s="132">
        <v>0</v>
      </c>
      <c r="L1080" s="132">
        <v>0</v>
      </c>
      <c r="M1080" s="132">
        <v>0</v>
      </c>
      <c r="N1080" s="132">
        <v>0</v>
      </c>
      <c r="O1080" s="132">
        <v>0</v>
      </c>
      <c r="P1080" s="132">
        <v>0</v>
      </c>
      <c r="Q1080" s="127">
        <v>0</v>
      </c>
    </row>
    <row r="1081" spans="1:17" ht="13.5" thickBot="1" x14ac:dyDescent="0.25">
      <c r="A1081" s="33">
        <v>242999</v>
      </c>
      <c r="B1081" s="136" t="s">
        <v>489</v>
      </c>
      <c r="C1081" s="147" t="s">
        <v>661</v>
      </c>
      <c r="D1081" s="134" t="s">
        <v>2078</v>
      </c>
      <c r="E1081" s="143">
        <v>-1161.4000000000001</v>
      </c>
      <c r="F1081" s="130">
        <v>-1761.41</v>
      </c>
      <c r="G1081" s="130">
        <v>-1761.41</v>
      </c>
      <c r="H1081" s="130">
        <v>-11059.44</v>
      </c>
      <c r="I1081" s="130">
        <v>-11059.44</v>
      </c>
      <c r="J1081" s="130">
        <v>-11174.5</v>
      </c>
      <c r="K1081" s="130">
        <v>13519.49</v>
      </c>
      <c r="L1081" s="130">
        <v>263.99</v>
      </c>
      <c r="M1081" s="130">
        <v>326.99</v>
      </c>
      <c r="N1081" s="130">
        <v>350.99</v>
      </c>
      <c r="O1081" s="130">
        <v>383.99</v>
      </c>
      <c r="P1081" s="130">
        <v>-0.01</v>
      </c>
      <c r="Q1081" s="127">
        <v>-0.01</v>
      </c>
    </row>
    <row r="1082" spans="1:17" ht="13.5" thickBot="1" x14ac:dyDescent="0.25">
      <c r="A1082" s="33">
        <v>243000</v>
      </c>
      <c r="B1082" s="136" t="s">
        <v>490</v>
      </c>
      <c r="C1082" s="147" t="s">
        <v>660</v>
      </c>
      <c r="D1082" s="134" t="s">
        <v>2078</v>
      </c>
      <c r="E1082" s="144">
        <v>0</v>
      </c>
      <c r="F1082" s="132">
        <v>0</v>
      </c>
      <c r="G1082" s="132">
        <v>0</v>
      </c>
      <c r="H1082" s="132">
        <v>0</v>
      </c>
      <c r="I1082" s="132">
        <v>0</v>
      </c>
      <c r="J1082" s="132">
        <v>0</v>
      </c>
      <c r="K1082" s="132">
        <v>0</v>
      </c>
      <c r="L1082" s="132">
        <v>0</v>
      </c>
      <c r="M1082" s="132">
        <v>0</v>
      </c>
      <c r="N1082" s="132">
        <v>0</v>
      </c>
      <c r="O1082" s="132">
        <v>0</v>
      </c>
      <c r="P1082" s="132">
        <v>0</v>
      </c>
      <c r="Q1082" s="127">
        <v>0</v>
      </c>
    </row>
    <row r="1083" spans="1:17" ht="13.5" thickBot="1" x14ac:dyDescent="0.25">
      <c r="A1083" s="33">
        <v>500157</v>
      </c>
      <c r="B1083" s="131" t="s">
        <v>1563</v>
      </c>
      <c r="C1083" s="146">
        <v>500157</v>
      </c>
      <c r="D1083" s="141"/>
      <c r="E1083" s="143">
        <v>-1236317042.6500001</v>
      </c>
      <c r="F1083" s="130">
        <v>-1245791969.01</v>
      </c>
      <c r="G1083" s="130">
        <v>-1260712075.72</v>
      </c>
      <c r="H1083" s="130">
        <v>-1251711473.26</v>
      </c>
      <c r="I1083" s="130">
        <v>-1255605520.3900001</v>
      </c>
      <c r="J1083" s="130">
        <v>-1261722692.99</v>
      </c>
      <c r="K1083" s="130">
        <v>-1253858072.46</v>
      </c>
      <c r="L1083" s="130">
        <v>-1255179722.26</v>
      </c>
      <c r="M1083" s="130">
        <v>-1253177436.75</v>
      </c>
      <c r="N1083" s="130">
        <v>-1249426644.3199999</v>
      </c>
      <c r="O1083" s="130">
        <v>-1253963675.1900001</v>
      </c>
      <c r="P1083" s="130">
        <v>-1267544042.21</v>
      </c>
      <c r="Q1083" s="127">
        <v>-1267544042.21</v>
      </c>
    </row>
    <row r="1084" spans="1:17" ht="13.5" thickBot="1" x14ac:dyDescent="0.25">
      <c r="A1084" s="33">
        <v>500182</v>
      </c>
      <c r="B1084" s="133" t="s">
        <v>1564</v>
      </c>
      <c r="C1084" s="147">
        <v>500182</v>
      </c>
      <c r="D1084" s="142"/>
      <c r="E1084" s="144">
        <v>-293248581.85000002</v>
      </c>
      <c r="F1084" s="132">
        <v>-298668080.85000002</v>
      </c>
      <c r="G1084" s="132">
        <v>-299123079.85000002</v>
      </c>
      <c r="H1084" s="132">
        <v>-298709355.85000002</v>
      </c>
      <c r="I1084" s="132">
        <v>-298715504.85000002</v>
      </c>
      <c r="J1084" s="132">
        <v>-297381321.85000002</v>
      </c>
      <c r="K1084" s="132">
        <v>-296167702.85000002</v>
      </c>
      <c r="L1084" s="132">
        <v>-295019278.85000002</v>
      </c>
      <c r="M1084" s="132">
        <v>-291347702.85000002</v>
      </c>
      <c r="N1084" s="132">
        <v>-291587417.85000002</v>
      </c>
      <c r="O1084" s="132">
        <v>-291046919.85000002</v>
      </c>
      <c r="P1084" s="132">
        <v>-296080805.49000001</v>
      </c>
      <c r="Q1084" s="127">
        <v>-296080805.49000001</v>
      </c>
    </row>
    <row r="1085" spans="1:17" ht="13.5" thickBot="1" x14ac:dyDescent="0.25">
      <c r="A1085" s="33">
        <v>500187</v>
      </c>
      <c r="B1085" s="135" t="s">
        <v>1565</v>
      </c>
      <c r="C1085" s="147">
        <v>500187</v>
      </c>
      <c r="D1085" s="142"/>
      <c r="E1085" s="143">
        <v>-2.23</v>
      </c>
      <c r="F1085" s="130">
        <v>-2.23</v>
      </c>
      <c r="G1085" s="130">
        <v>-2.23</v>
      </c>
      <c r="H1085" s="130">
        <v>-2.23</v>
      </c>
      <c r="I1085" s="130">
        <v>-2.23</v>
      </c>
      <c r="J1085" s="130">
        <v>-2.23</v>
      </c>
      <c r="K1085" s="130">
        <v>-2.23</v>
      </c>
      <c r="L1085" s="130">
        <v>-2.23</v>
      </c>
      <c r="M1085" s="130">
        <v>-2.23</v>
      </c>
      <c r="N1085" s="130">
        <v>-2.23</v>
      </c>
      <c r="O1085" s="130">
        <v>-2.23</v>
      </c>
      <c r="P1085" s="130">
        <v>-2.23</v>
      </c>
      <c r="Q1085" s="127">
        <v>-2.23</v>
      </c>
    </row>
    <row r="1086" spans="1:17" ht="13.5" thickBot="1" x14ac:dyDescent="0.25">
      <c r="A1086" s="33">
        <v>255084</v>
      </c>
      <c r="B1086" s="136" t="s">
        <v>491</v>
      </c>
      <c r="C1086" s="147" t="s">
        <v>659</v>
      </c>
      <c r="D1086" s="134" t="s">
        <v>2078</v>
      </c>
      <c r="E1086" s="144">
        <v>-2.23</v>
      </c>
      <c r="F1086" s="132">
        <v>-2.23</v>
      </c>
      <c r="G1086" s="132">
        <v>-2.23</v>
      </c>
      <c r="H1086" s="132">
        <v>-2.23</v>
      </c>
      <c r="I1086" s="132">
        <v>-2.23</v>
      </c>
      <c r="J1086" s="132">
        <v>-2.23</v>
      </c>
      <c r="K1086" s="132">
        <v>-2.23</v>
      </c>
      <c r="L1086" s="132">
        <v>-2.23</v>
      </c>
      <c r="M1086" s="132">
        <v>-2.23</v>
      </c>
      <c r="N1086" s="132">
        <v>-2.23</v>
      </c>
      <c r="O1086" s="132">
        <v>-2.23</v>
      </c>
      <c r="P1086" s="132">
        <v>-2.23</v>
      </c>
      <c r="Q1086" s="127">
        <v>-2.23</v>
      </c>
    </row>
    <row r="1087" spans="1:17" ht="13.5" thickBot="1" x14ac:dyDescent="0.25">
      <c r="A1087" s="33">
        <v>500188</v>
      </c>
      <c r="B1087" s="135" t="s">
        <v>1566</v>
      </c>
      <c r="C1087" s="147">
        <v>500188</v>
      </c>
      <c r="D1087" s="142"/>
      <c r="E1087" s="143">
        <v>-293248579.62</v>
      </c>
      <c r="F1087" s="130">
        <v>-298668078.62</v>
      </c>
      <c r="G1087" s="130">
        <v>-299123077.62</v>
      </c>
      <c r="H1087" s="130">
        <v>-298709353.62</v>
      </c>
      <c r="I1087" s="130">
        <v>-298715502.62</v>
      </c>
      <c r="J1087" s="130">
        <v>-297381319.62</v>
      </c>
      <c r="K1087" s="130">
        <v>-296167700.62</v>
      </c>
      <c r="L1087" s="130">
        <v>-295019276.62</v>
      </c>
      <c r="M1087" s="130">
        <v>-291347700.62</v>
      </c>
      <c r="N1087" s="130">
        <v>-291587415.62</v>
      </c>
      <c r="O1087" s="130">
        <v>-291046917.62</v>
      </c>
      <c r="P1087" s="130">
        <v>-296080803.25999999</v>
      </c>
      <c r="Q1087" s="127">
        <v>-296080803.25999999</v>
      </c>
    </row>
    <row r="1088" spans="1:17" ht="13.5" thickBot="1" x14ac:dyDescent="0.25">
      <c r="A1088" s="33">
        <v>283012</v>
      </c>
      <c r="B1088" s="136" t="s">
        <v>2196</v>
      </c>
      <c r="C1088" s="147" t="s">
        <v>2197</v>
      </c>
      <c r="D1088" s="134" t="s">
        <v>2078</v>
      </c>
      <c r="E1088" s="144">
        <v>56470134</v>
      </c>
      <c r="F1088" s="132">
        <v>56470134</v>
      </c>
      <c r="G1088" s="132">
        <v>56470134</v>
      </c>
      <c r="H1088" s="132">
        <v>56470134</v>
      </c>
      <c r="I1088" s="132">
        <v>56470134</v>
      </c>
      <c r="J1088" s="132">
        <v>56470134</v>
      </c>
      <c r="K1088" s="132">
        <v>56470134</v>
      </c>
      <c r="L1088" s="132">
        <v>56470134</v>
      </c>
      <c r="M1088" s="132">
        <v>57343678</v>
      </c>
      <c r="N1088" s="132">
        <v>57343678</v>
      </c>
      <c r="O1088" s="132">
        <v>57343678</v>
      </c>
      <c r="P1088" s="132">
        <v>57468818</v>
      </c>
      <c r="Q1088" s="127">
        <v>57468818</v>
      </c>
    </row>
    <row r="1089" spans="1:17" ht="13.5" thickBot="1" x14ac:dyDescent="0.25">
      <c r="A1089" s="33">
        <v>283013</v>
      </c>
      <c r="B1089" s="136" t="s">
        <v>492</v>
      </c>
      <c r="C1089" s="147" t="s">
        <v>658</v>
      </c>
      <c r="D1089" s="134" t="s">
        <v>2078</v>
      </c>
      <c r="E1089" s="143">
        <v>-9229.16</v>
      </c>
      <c r="F1089" s="130">
        <v>-9229.16</v>
      </c>
      <c r="G1089" s="130">
        <v>-3229.16</v>
      </c>
      <c r="H1089" s="130">
        <v>-3229.16</v>
      </c>
      <c r="I1089" s="130">
        <v>-3229.16</v>
      </c>
      <c r="J1089" s="130">
        <v>-3229.16</v>
      </c>
      <c r="K1089" s="130">
        <v>-3229.16</v>
      </c>
      <c r="L1089" s="130">
        <v>-3229.16</v>
      </c>
      <c r="M1089" s="130">
        <v>-3229.16</v>
      </c>
      <c r="N1089" s="130">
        <v>-3229.16</v>
      </c>
      <c r="O1089" s="130">
        <v>-3229.16</v>
      </c>
      <c r="P1089" s="130">
        <v>-0.16</v>
      </c>
      <c r="Q1089" s="127">
        <v>-0.16</v>
      </c>
    </row>
    <row r="1090" spans="1:17" ht="13.5" thickBot="1" x14ac:dyDescent="0.25">
      <c r="A1090" s="33">
        <v>283014</v>
      </c>
      <c r="B1090" s="136" t="s">
        <v>493</v>
      </c>
      <c r="C1090" s="147" t="s">
        <v>657</v>
      </c>
      <c r="D1090" s="134" t="s">
        <v>2078</v>
      </c>
      <c r="E1090" s="144">
        <v>0</v>
      </c>
      <c r="F1090" s="132">
        <v>0</v>
      </c>
      <c r="G1090" s="132">
        <v>0</v>
      </c>
      <c r="H1090" s="132">
        <v>0</v>
      </c>
      <c r="I1090" s="132">
        <v>0</v>
      </c>
      <c r="J1090" s="132">
        <v>0</v>
      </c>
      <c r="K1090" s="132">
        <v>0</v>
      </c>
      <c r="L1090" s="132">
        <v>0</v>
      </c>
      <c r="M1090" s="132">
        <v>0</v>
      </c>
      <c r="N1090" s="132">
        <v>0</v>
      </c>
      <c r="O1090" s="132">
        <v>0</v>
      </c>
      <c r="P1090" s="132">
        <v>0</v>
      </c>
      <c r="Q1090" s="127">
        <v>0</v>
      </c>
    </row>
    <row r="1091" spans="1:17" ht="13.5" thickBot="1" x14ac:dyDescent="0.25">
      <c r="A1091" s="33">
        <v>283015</v>
      </c>
      <c r="B1091" s="136" t="s">
        <v>494</v>
      </c>
      <c r="C1091" s="147" t="s">
        <v>656</v>
      </c>
      <c r="D1091" s="134" t="s">
        <v>2078</v>
      </c>
      <c r="E1091" s="143">
        <v>-2126538.14</v>
      </c>
      <c r="F1091" s="130">
        <v>-2126538.14</v>
      </c>
      <c r="G1091" s="130">
        <v>-1983038.14</v>
      </c>
      <c r="H1091" s="130">
        <v>-1983038.14</v>
      </c>
      <c r="I1091" s="130">
        <v>-1983038.14</v>
      </c>
      <c r="J1091" s="130">
        <v>-1983038.14</v>
      </c>
      <c r="K1091" s="130">
        <v>-1983038.14</v>
      </c>
      <c r="L1091" s="130">
        <v>-1983038.14</v>
      </c>
      <c r="M1091" s="130">
        <v>-1983038.14</v>
      </c>
      <c r="N1091" s="130">
        <v>-1983038.14</v>
      </c>
      <c r="O1091" s="130">
        <v>-1983038.14</v>
      </c>
      <c r="P1091" s="130">
        <v>-1905695.14</v>
      </c>
      <c r="Q1091" s="127">
        <v>-1905695.14</v>
      </c>
    </row>
    <row r="1092" spans="1:17" ht="13.5" thickBot="1" x14ac:dyDescent="0.25">
      <c r="A1092" s="33">
        <v>283016</v>
      </c>
      <c r="B1092" s="136" t="s">
        <v>494</v>
      </c>
      <c r="C1092" s="147" t="s">
        <v>655</v>
      </c>
      <c r="D1092" s="134" t="s">
        <v>2078</v>
      </c>
      <c r="E1092" s="144">
        <v>-19138846.239999998</v>
      </c>
      <c r="F1092" s="132">
        <v>-19138846.239999998</v>
      </c>
      <c r="G1092" s="132">
        <v>-17846946.239999998</v>
      </c>
      <c r="H1092" s="132">
        <v>-17846946.239999998</v>
      </c>
      <c r="I1092" s="132">
        <v>-17846946.239999998</v>
      </c>
      <c r="J1092" s="132">
        <v>-17846946.239999998</v>
      </c>
      <c r="K1092" s="132">
        <v>-17846946.239999998</v>
      </c>
      <c r="L1092" s="132">
        <v>-17846946.239999998</v>
      </c>
      <c r="M1092" s="132">
        <v>-17846946.239999998</v>
      </c>
      <c r="N1092" s="132">
        <v>-17846946.239999998</v>
      </c>
      <c r="O1092" s="132">
        <v>-17846946.239999998</v>
      </c>
      <c r="P1092" s="132">
        <v>-17151263.239999998</v>
      </c>
      <c r="Q1092" s="127">
        <v>-17151263.239999998</v>
      </c>
    </row>
    <row r="1093" spans="1:17" ht="13.5" thickBot="1" x14ac:dyDescent="0.25">
      <c r="A1093" s="33">
        <v>283018</v>
      </c>
      <c r="B1093" s="136" t="s">
        <v>2198</v>
      </c>
      <c r="C1093" s="147" t="s">
        <v>2199</v>
      </c>
      <c r="D1093" s="134" t="s">
        <v>2078</v>
      </c>
      <c r="E1093" s="143">
        <v>-689483</v>
      </c>
      <c r="F1093" s="130">
        <v>-689483</v>
      </c>
      <c r="G1093" s="130">
        <v>-1219491</v>
      </c>
      <c r="H1093" s="130">
        <v>-1219491</v>
      </c>
      <c r="I1093" s="130">
        <v>-1219491</v>
      </c>
      <c r="J1093" s="130">
        <v>-1219491</v>
      </c>
      <c r="K1093" s="130">
        <v>-1219491</v>
      </c>
      <c r="L1093" s="130">
        <v>-1219491</v>
      </c>
      <c r="M1093" s="130">
        <v>-1219491</v>
      </c>
      <c r="N1093" s="130">
        <v>-1219491</v>
      </c>
      <c r="O1093" s="130">
        <v>-1219491</v>
      </c>
      <c r="P1093" s="130">
        <v>-1731416.37</v>
      </c>
      <c r="Q1093" s="127">
        <v>-1731416.37</v>
      </c>
    </row>
    <row r="1094" spans="1:17" ht="13.5" thickBot="1" x14ac:dyDescent="0.25">
      <c r="A1094" s="33">
        <v>283019</v>
      </c>
      <c r="B1094" s="136" t="s">
        <v>2200</v>
      </c>
      <c r="C1094" s="147" t="s">
        <v>2201</v>
      </c>
      <c r="D1094" s="134" t="s">
        <v>2078</v>
      </c>
      <c r="E1094" s="144">
        <v>-244426</v>
      </c>
      <c r="F1094" s="132">
        <v>-244426</v>
      </c>
      <c r="G1094" s="132">
        <v>-432328</v>
      </c>
      <c r="H1094" s="132">
        <v>-432328</v>
      </c>
      <c r="I1094" s="132">
        <v>-432328</v>
      </c>
      <c r="J1094" s="132">
        <v>-432328</v>
      </c>
      <c r="K1094" s="132">
        <v>-432328</v>
      </c>
      <c r="L1094" s="132">
        <v>-432328</v>
      </c>
      <c r="M1094" s="132">
        <v>-432328</v>
      </c>
      <c r="N1094" s="132">
        <v>-432328</v>
      </c>
      <c r="O1094" s="132">
        <v>-432328</v>
      </c>
      <c r="P1094" s="132">
        <v>-613796.27</v>
      </c>
      <c r="Q1094" s="127">
        <v>-613796.27</v>
      </c>
    </row>
    <row r="1095" spans="1:17" ht="13.5" thickBot="1" x14ac:dyDescent="0.25">
      <c r="A1095" s="33">
        <v>283021</v>
      </c>
      <c r="B1095" s="136" t="s">
        <v>495</v>
      </c>
      <c r="C1095" s="147" t="s">
        <v>654</v>
      </c>
      <c r="D1095" s="134" t="s">
        <v>2078</v>
      </c>
      <c r="E1095" s="143">
        <v>930753.27</v>
      </c>
      <c r="F1095" s="130">
        <v>326584.27</v>
      </c>
      <c r="G1095" s="130">
        <v>2001821.27</v>
      </c>
      <c r="H1095" s="130">
        <v>3871071.27</v>
      </c>
      <c r="I1095" s="130">
        <v>3803075.27</v>
      </c>
      <c r="J1095" s="130">
        <v>3280715.27</v>
      </c>
      <c r="K1095" s="130">
        <v>3024644.27</v>
      </c>
      <c r="L1095" s="130">
        <v>2775816.27</v>
      </c>
      <c r="M1095" s="130">
        <v>1746455.27</v>
      </c>
      <c r="N1095" s="130">
        <v>1749753.27</v>
      </c>
      <c r="O1095" s="130">
        <v>1779227.27</v>
      </c>
      <c r="P1095" s="130">
        <v>1729066.27</v>
      </c>
      <c r="Q1095" s="127">
        <v>1729066.27</v>
      </c>
    </row>
    <row r="1096" spans="1:17" ht="13.5" thickBot="1" x14ac:dyDescent="0.25">
      <c r="A1096" s="33">
        <v>283022</v>
      </c>
      <c r="B1096" s="136" t="s">
        <v>495</v>
      </c>
      <c r="C1096" s="147" t="s">
        <v>653</v>
      </c>
      <c r="D1096" s="134" t="s">
        <v>2078</v>
      </c>
      <c r="E1096" s="144">
        <v>329959.09000000003</v>
      </c>
      <c r="F1096" s="132">
        <v>115778.09</v>
      </c>
      <c r="G1096" s="132">
        <v>709659.09</v>
      </c>
      <c r="H1096" s="132">
        <v>1372319.09</v>
      </c>
      <c r="I1096" s="132">
        <v>1348214.09</v>
      </c>
      <c r="J1096" s="132">
        <v>1163035.0900000001</v>
      </c>
      <c r="K1096" s="132">
        <v>1072256.0900000001</v>
      </c>
      <c r="L1096" s="132">
        <v>984045.09</v>
      </c>
      <c r="M1096" s="132">
        <v>619131.09</v>
      </c>
      <c r="N1096" s="132">
        <v>620300.09</v>
      </c>
      <c r="O1096" s="132">
        <v>630749.09</v>
      </c>
      <c r="P1096" s="132">
        <v>612967.09</v>
      </c>
      <c r="Q1096" s="127">
        <v>612967.09</v>
      </c>
    </row>
    <row r="1097" spans="1:17" ht="13.5" thickBot="1" x14ac:dyDescent="0.25">
      <c r="A1097" s="33">
        <v>283031</v>
      </c>
      <c r="B1097" s="136" t="s">
        <v>496</v>
      </c>
      <c r="C1097" s="147" t="s">
        <v>652</v>
      </c>
      <c r="D1097" s="134" t="s">
        <v>2078</v>
      </c>
      <c r="E1097" s="143">
        <v>-260175.66</v>
      </c>
      <c r="F1097" s="130">
        <v>-260731.66</v>
      </c>
      <c r="G1097" s="130">
        <v>-261114.66</v>
      </c>
      <c r="H1097" s="130">
        <v>-260974.66</v>
      </c>
      <c r="I1097" s="130">
        <v>-261090.66</v>
      </c>
      <c r="J1097" s="130">
        <v>-261273.66</v>
      </c>
      <c r="K1097" s="130">
        <v>-259673.66</v>
      </c>
      <c r="L1097" s="130">
        <v>-262756.65999999997</v>
      </c>
      <c r="M1097" s="130">
        <v>-261750.66</v>
      </c>
      <c r="N1097" s="130">
        <v>-261329.66</v>
      </c>
      <c r="O1097" s="130">
        <v>-257071.66</v>
      </c>
      <c r="P1097" s="130">
        <v>-249200.66</v>
      </c>
      <c r="Q1097" s="127">
        <v>-249200.66</v>
      </c>
    </row>
    <row r="1098" spans="1:17" ht="13.5" thickBot="1" x14ac:dyDescent="0.25">
      <c r="A1098" s="33">
        <v>283032</v>
      </c>
      <c r="B1098" s="136" t="s">
        <v>496</v>
      </c>
      <c r="C1098" s="147" t="s">
        <v>651</v>
      </c>
      <c r="D1098" s="134" t="s">
        <v>2078</v>
      </c>
      <c r="E1098" s="144">
        <v>-83990.55</v>
      </c>
      <c r="F1098" s="132">
        <v>-83753.55</v>
      </c>
      <c r="G1098" s="132">
        <v>-83590.55</v>
      </c>
      <c r="H1098" s="132">
        <v>-83650.55</v>
      </c>
      <c r="I1098" s="132">
        <v>-83600.55</v>
      </c>
      <c r="J1098" s="132">
        <v>-83522.55</v>
      </c>
      <c r="K1098" s="132">
        <v>-84205.55</v>
      </c>
      <c r="L1098" s="132">
        <v>-82889.55</v>
      </c>
      <c r="M1098" s="132">
        <v>-83318.55</v>
      </c>
      <c r="N1098" s="132">
        <v>-83498.55</v>
      </c>
      <c r="O1098" s="132">
        <v>-85316.55</v>
      </c>
      <c r="P1098" s="132">
        <v>-81241.55</v>
      </c>
      <c r="Q1098" s="127">
        <v>-81241.55</v>
      </c>
    </row>
    <row r="1099" spans="1:17" ht="13.5" thickBot="1" x14ac:dyDescent="0.25">
      <c r="A1099" s="33">
        <v>283061</v>
      </c>
      <c r="B1099" s="136" t="s">
        <v>497</v>
      </c>
      <c r="C1099" s="147" t="s">
        <v>650</v>
      </c>
      <c r="D1099" s="134" t="s">
        <v>2078</v>
      </c>
      <c r="E1099" s="143">
        <v>-218038320.12</v>
      </c>
      <c r="F1099" s="130">
        <v>-221093490.12</v>
      </c>
      <c r="G1099" s="130">
        <v>-223224075.12</v>
      </c>
      <c r="H1099" s="130">
        <v>-224069839.12</v>
      </c>
      <c r="I1099" s="130">
        <v>-223761128.12</v>
      </c>
      <c r="J1099" s="130">
        <v>-222572594.12</v>
      </c>
      <c r="K1099" s="130">
        <v>-221219161.12</v>
      </c>
      <c r="L1099" s="130">
        <v>-219904008.12</v>
      </c>
      <c r="M1099" s="130">
        <v>-217460814.12</v>
      </c>
      <c r="N1099" s="130">
        <v>-217438438.12</v>
      </c>
      <c r="O1099" s="130">
        <v>-217238490.12</v>
      </c>
      <c r="P1099" s="130">
        <v>-218986010.12</v>
      </c>
      <c r="Q1099" s="127">
        <v>-218986010.12</v>
      </c>
    </row>
    <row r="1100" spans="1:17" ht="13.5" thickBot="1" x14ac:dyDescent="0.25">
      <c r="A1100" s="33">
        <v>283062</v>
      </c>
      <c r="B1100" s="136" t="s">
        <v>497</v>
      </c>
      <c r="C1100" s="147" t="s">
        <v>649</v>
      </c>
      <c r="D1100" s="134" t="s">
        <v>2078</v>
      </c>
      <c r="E1100" s="144">
        <v>-75281319.579999998</v>
      </c>
      <c r="F1100" s="132">
        <v>-76421569.579999998</v>
      </c>
      <c r="G1100" s="132">
        <v>-77207863.579999998</v>
      </c>
      <c r="H1100" s="132">
        <v>-77522688.579999998</v>
      </c>
      <c r="I1100" s="132">
        <v>-77407774.579999998</v>
      </c>
      <c r="J1100" s="132">
        <v>-76966559.579999998</v>
      </c>
      <c r="K1100" s="132">
        <v>-76462567.579999998</v>
      </c>
      <c r="L1100" s="132">
        <v>-75972829.579999998</v>
      </c>
      <c r="M1100" s="132">
        <v>-75091272.579999998</v>
      </c>
      <c r="N1100" s="132">
        <v>-75088726.579999998</v>
      </c>
      <c r="O1100" s="132">
        <v>-75065978.579999998</v>
      </c>
      <c r="P1100" s="132">
        <v>-75768552.579999998</v>
      </c>
      <c r="Q1100" s="127">
        <v>-75768552.579999998</v>
      </c>
    </row>
    <row r="1101" spans="1:17" ht="13.5" thickBot="1" x14ac:dyDescent="0.25">
      <c r="A1101" s="33">
        <v>283071</v>
      </c>
      <c r="B1101" s="136" t="s">
        <v>498</v>
      </c>
      <c r="C1101" s="147" t="s">
        <v>648</v>
      </c>
      <c r="D1101" s="134" t="s">
        <v>2078</v>
      </c>
      <c r="E1101" s="143">
        <v>-22825998.84</v>
      </c>
      <c r="F1101" s="130">
        <v>-23092321.84</v>
      </c>
      <c r="G1101" s="130">
        <v>-23451885.84</v>
      </c>
      <c r="H1101" s="130">
        <v>-24126499.84</v>
      </c>
      <c r="I1101" s="130">
        <v>-24339851.84</v>
      </c>
      <c r="J1101" s="130">
        <v>-23999702.84</v>
      </c>
      <c r="K1101" s="130">
        <v>-24184972.84</v>
      </c>
      <c r="L1101" s="130">
        <v>-24386357.84</v>
      </c>
      <c r="M1101" s="130">
        <v>-23715062.84</v>
      </c>
      <c r="N1101" s="130">
        <v>-23881738.84</v>
      </c>
      <c r="O1101" s="130">
        <v>-23652708.84</v>
      </c>
      <c r="P1101" s="130">
        <v>-25576507.84</v>
      </c>
      <c r="Q1101" s="127">
        <v>-25576507.84</v>
      </c>
    </row>
    <row r="1102" spans="1:17" ht="13.5" thickBot="1" x14ac:dyDescent="0.25">
      <c r="A1102" s="33">
        <v>283072</v>
      </c>
      <c r="B1102" s="136" t="s">
        <v>498</v>
      </c>
      <c r="C1102" s="147" t="s">
        <v>647</v>
      </c>
      <c r="D1102" s="134" t="s">
        <v>2078</v>
      </c>
      <c r="E1102" s="144">
        <v>-8085704.96</v>
      </c>
      <c r="F1102" s="132">
        <v>-8180093.96</v>
      </c>
      <c r="G1102" s="132">
        <v>-8307615.96</v>
      </c>
      <c r="H1102" s="132">
        <v>-8546770.9600000009</v>
      </c>
      <c r="I1102" s="132">
        <v>-8622405.9600000009</v>
      </c>
      <c r="J1102" s="132">
        <v>-8501820.9600000009</v>
      </c>
      <c r="K1102" s="132">
        <v>-8567499.9600000009</v>
      </c>
      <c r="L1102" s="132">
        <v>-8638891.9600000009</v>
      </c>
      <c r="M1102" s="132">
        <v>-8400913.9600000009</v>
      </c>
      <c r="N1102" s="132">
        <v>-8460000.9600000009</v>
      </c>
      <c r="O1102" s="132">
        <v>-8378807.96</v>
      </c>
      <c r="P1102" s="132">
        <v>-9062067.9600000009</v>
      </c>
      <c r="Q1102" s="127">
        <v>-9062067.9600000009</v>
      </c>
    </row>
    <row r="1103" spans="1:17" ht="13.5" thickBot="1" x14ac:dyDescent="0.25">
      <c r="A1103" s="33">
        <v>283081</v>
      </c>
      <c r="B1103" s="136" t="s">
        <v>499</v>
      </c>
      <c r="C1103" s="147" t="s">
        <v>646</v>
      </c>
      <c r="D1103" s="134" t="s">
        <v>2078</v>
      </c>
      <c r="E1103" s="143">
        <v>-5749276.8200000003</v>
      </c>
      <c r="F1103" s="130">
        <v>-5768763.8200000003</v>
      </c>
      <c r="G1103" s="130">
        <v>-5786544.8200000003</v>
      </c>
      <c r="H1103" s="130">
        <v>-5805216.8200000003</v>
      </c>
      <c r="I1103" s="130">
        <v>-5827340.8200000003</v>
      </c>
      <c r="J1103" s="130">
        <v>-5849491.8200000003</v>
      </c>
      <c r="K1103" s="130">
        <v>-5870373.8200000003</v>
      </c>
      <c r="L1103" s="130">
        <v>-5889760.8200000003</v>
      </c>
      <c r="M1103" s="130">
        <v>-5907249.8200000003</v>
      </c>
      <c r="N1103" s="130">
        <v>-5925682.8200000003</v>
      </c>
      <c r="O1103" s="130">
        <v>-5937669.8200000003</v>
      </c>
      <c r="P1103" s="130">
        <v>-5964180.8200000003</v>
      </c>
      <c r="Q1103" s="127">
        <v>-5964180.8200000003</v>
      </c>
    </row>
    <row r="1104" spans="1:17" ht="13.5" thickBot="1" x14ac:dyDescent="0.25">
      <c r="A1104" s="33">
        <v>283082</v>
      </c>
      <c r="B1104" s="136" t="s">
        <v>499</v>
      </c>
      <c r="C1104" s="147" t="s">
        <v>645</v>
      </c>
      <c r="D1104" s="134" t="s">
        <v>2078</v>
      </c>
      <c r="E1104" s="144">
        <v>-2023305.58</v>
      </c>
      <c r="F1104" s="132">
        <v>-2030412.58</v>
      </c>
      <c r="G1104" s="132">
        <v>-2036905.58</v>
      </c>
      <c r="H1104" s="132">
        <v>-2043717.58</v>
      </c>
      <c r="I1104" s="132">
        <v>-2051789.58</v>
      </c>
      <c r="J1104" s="132">
        <v>-2059870.58</v>
      </c>
      <c r="K1104" s="132">
        <v>-2067488.58</v>
      </c>
      <c r="L1104" s="132">
        <v>-2074561.58</v>
      </c>
      <c r="M1104" s="132">
        <v>-2080942.58</v>
      </c>
      <c r="N1104" s="132">
        <v>-2087667.58</v>
      </c>
      <c r="O1104" s="132">
        <v>-2092040.58</v>
      </c>
      <c r="P1104" s="132">
        <v>-2101554.58</v>
      </c>
      <c r="Q1104" s="127">
        <v>-2101554.58</v>
      </c>
    </row>
    <row r="1105" spans="1:17" ht="13.5" thickBot="1" x14ac:dyDescent="0.25">
      <c r="A1105" s="33">
        <v>283096</v>
      </c>
      <c r="B1105" s="136" t="s">
        <v>500</v>
      </c>
      <c r="C1105" s="147" t="s">
        <v>644</v>
      </c>
      <c r="D1105" s="134" t="s">
        <v>2078</v>
      </c>
      <c r="E1105" s="143">
        <v>37447737.049999997</v>
      </c>
      <c r="F1105" s="130">
        <v>37152756.049999997</v>
      </c>
      <c r="G1105" s="130">
        <v>36857775.049999997</v>
      </c>
      <c r="H1105" s="130">
        <v>36562794.049999997</v>
      </c>
      <c r="I1105" s="130">
        <v>36267813.049999997</v>
      </c>
      <c r="J1105" s="130">
        <v>35972832.049999997</v>
      </c>
      <c r="K1105" s="130">
        <v>35677851.049999997</v>
      </c>
      <c r="L1105" s="130">
        <v>35382870.049999997</v>
      </c>
      <c r="M1105" s="130">
        <v>34867654.049999997</v>
      </c>
      <c r="N1105" s="130">
        <v>34548202.049999997</v>
      </c>
      <c r="O1105" s="130">
        <v>34228750.049999997</v>
      </c>
      <c r="P1105" s="130">
        <v>33866073.049999997</v>
      </c>
      <c r="Q1105" s="127">
        <v>33866073.049999997</v>
      </c>
    </row>
    <row r="1106" spans="1:17" ht="13.5" thickBot="1" x14ac:dyDescent="0.25">
      <c r="A1106" s="33">
        <v>283097</v>
      </c>
      <c r="B1106" s="136" t="s">
        <v>2202</v>
      </c>
      <c r="C1106" s="147" t="s">
        <v>643</v>
      </c>
      <c r="D1106" s="134" t="s">
        <v>2078</v>
      </c>
      <c r="E1106" s="144">
        <v>13275429.16</v>
      </c>
      <c r="F1106" s="132">
        <v>13170857.16</v>
      </c>
      <c r="G1106" s="132">
        <v>13066285.16</v>
      </c>
      <c r="H1106" s="132">
        <v>12961713.16</v>
      </c>
      <c r="I1106" s="132">
        <v>12857141.16</v>
      </c>
      <c r="J1106" s="132">
        <v>12752569.16</v>
      </c>
      <c r="K1106" s="132">
        <v>12647997.16</v>
      </c>
      <c r="L1106" s="132">
        <v>12543425.16</v>
      </c>
      <c r="M1106" s="132">
        <v>12360778.16</v>
      </c>
      <c r="N1106" s="132">
        <v>12247531.16</v>
      </c>
      <c r="O1106" s="132">
        <v>12134284.16</v>
      </c>
      <c r="P1106" s="132">
        <v>12005713.16</v>
      </c>
      <c r="Q1106" s="127">
        <v>12005713.16</v>
      </c>
    </row>
    <row r="1107" spans="1:17" ht="13.5" thickBot="1" x14ac:dyDescent="0.25">
      <c r="A1107" s="33">
        <v>283300</v>
      </c>
      <c r="B1107" s="136" t="s">
        <v>501</v>
      </c>
      <c r="C1107" s="147" t="s">
        <v>642</v>
      </c>
      <c r="D1107" s="134" t="s">
        <v>2078</v>
      </c>
      <c r="E1107" s="143">
        <v>83764</v>
      </c>
      <c r="F1107" s="130">
        <v>84084</v>
      </c>
      <c r="G1107" s="130">
        <v>83360</v>
      </c>
      <c r="H1107" s="130">
        <v>83360</v>
      </c>
      <c r="I1107" s="130">
        <v>83360</v>
      </c>
      <c r="J1107" s="130">
        <v>83360</v>
      </c>
      <c r="K1107" s="130">
        <v>83360</v>
      </c>
      <c r="L1107" s="130">
        <v>83360</v>
      </c>
      <c r="M1107" s="130">
        <v>83360</v>
      </c>
      <c r="N1107" s="130">
        <v>83360</v>
      </c>
      <c r="O1107" s="130">
        <v>83360</v>
      </c>
      <c r="P1107" s="130">
        <v>66392</v>
      </c>
      <c r="Q1107" s="127">
        <v>66392</v>
      </c>
    </row>
    <row r="1108" spans="1:17" ht="13.5" thickBot="1" x14ac:dyDescent="0.25">
      <c r="A1108" s="33">
        <v>283304</v>
      </c>
      <c r="B1108" s="136" t="s">
        <v>502</v>
      </c>
      <c r="C1108" s="147" t="s">
        <v>641</v>
      </c>
      <c r="D1108" s="134" t="s">
        <v>2078</v>
      </c>
      <c r="E1108" s="144">
        <v>-33938420.270000003</v>
      </c>
      <c r="F1108" s="132">
        <v>-33656630.270000003</v>
      </c>
      <c r="G1108" s="132">
        <v>-33374840.27</v>
      </c>
      <c r="H1108" s="132">
        <v>-33093050.27</v>
      </c>
      <c r="I1108" s="132">
        <v>-32811260.27</v>
      </c>
      <c r="J1108" s="132">
        <v>-32529470.27</v>
      </c>
      <c r="K1108" s="132">
        <v>-32247680.27</v>
      </c>
      <c r="L1108" s="132">
        <v>-31965890.27</v>
      </c>
      <c r="M1108" s="132">
        <v>-31463865.27</v>
      </c>
      <c r="N1108" s="132">
        <v>-31157604.27</v>
      </c>
      <c r="O1108" s="132">
        <v>-30851343.27</v>
      </c>
      <c r="P1108" s="132">
        <v>-30545083.27</v>
      </c>
      <c r="Q1108" s="127">
        <v>-30545083.27</v>
      </c>
    </row>
    <row r="1109" spans="1:17" ht="13.5" thickBot="1" x14ac:dyDescent="0.25">
      <c r="A1109" s="33">
        <v>283305</v>
      </c>
      <c r="B1109" s="136" t="s">
        <v>503</v>
      </c>
      <c r="C1109" s="147" t="s">
        <v>640</v>
      </c>
      <c r="D1109" s="134" t="s">
        <v>2078</v>
      </c>
      <c r="E1109" s="143">
        <v>-12031356.77</v>
      </c>
      <c r="F1109" s="130">
        <v>-11931460.77</v>
      </c>
      <c r="G1109" s="130">
        <v>-11831564.77</v>
      </c>
      <c r="H1109" s="130">
        <v>-11731668.77</v>
      </c>
      <c r="I1109" s="130">
        <v>-11631772.77</v>
      </c>
      <c r="J1109" s="130">
        <v>-11531876.77</v>
      </c>
      <c r="K1109" s="130">
        <v>-11431980.77</v>
      </c>
      <c r="L1109" s="130">
        <v>-11332084.77</v>
      </c>
      <c r="M1109" s="130">
        <v>-11154113.77</v>
      </c>
      <c r="N1109" s="130">
        <v>-11045542.77</v>
      </c>
      <c r="O1109" s="130">
        <v>-10936971.77</v>
      </c>
      <c r="P1109" s="130">
        <v>-10828400.77</v>
      </c>
      <c r="Q1109" s="127">
        <v>-10828400.77</v>
      </c>
    </row>
    <row r="1110" spans="1:17" ht="13.5" thickBot="1" x14ac:dyDescent="0.25">
      <c r="A1110" s="33">
        <v>283306</v>
      </c>
      <c r="B1110" s="136" t="s">
        <v>504</v>
      </c>
      <c r="C1110" s="147" t="s">
        <v>639</v>
      </c>
      <c r="D1110" s="134" t="s">
        <v>2078</v>
      </c>
      <c r="E1110" s="144">
        <v>-930202.35</v>
      </c>
      <c r="F1110" s="132">
        <v>-930613.35</v>
      </c>
      <c r="G1110" s="132">
        <v>-931024.35</v>
      </c>
      <c r="H1110" s="132">
        <v>-931435.35</v>
      </c>
      <c r="I1110" s="132">
        <v>-931846.35</v>
      </c>
      <c r="J1110" s="132">
        <v>-932257.35</v>
      </c>
      <c r="K1110" s="132">
        <v>-932668.35</v>
      </c>
      <c r="L1110" s="132">
        <v>-933079.35</v>
      </c>
      <c r="M1110" s="132">
        <v>-933490.35</v>
      </c>
      <c r="N1110" s="132">
        <v>-933901.35</v>
      </c>
      <c r="O1110" s="132">
        <v>-934312.35</v>
      </c>
      <c r="P1110" s="132">
        <v>-933815.35</v>
      </c>
      <c r="Q1110" s="127">
        <v>-933815.35</v>
      </c>
    </row>
    <row r="1111" spans="1:17" ht="13.5" thickBot="1" x14ac:dyDescent="0.25">
      <c r="A1111" s="33">
        <v>283307</v>
      </c>
      <c r="B1111" s="136" t="s">
        <v>505</v>
      </c>
      <c r="C1111" s="147" t="s">
        <v>638</v>
      </c>
      <c r="D1111" s="134" t="s">
        <v>2078</v>
      </c>
      <c r="E1111" s="143">
        <v>-329762.15000000002</v>
      </c>
      <c r="F1111" s="130">
        <v>-329908.15000000002</v>
      </c>
      <c r="G1111" s="130">
        <v>-330054.15000000002</v>
      </c>
      <c r="H1111" s="130">
        <v>-330200.15000000002</v>
      </c>
      <c r="I1111" s="130">
        <v>-330346.15000000002</v>
      </c>
      <c r="J1111" s="130">
        <v>-330492.15000000002</v>
      </c>
      <c r="K1111" s="130">
        <v>-330638.15000000002</v>
      </c>
      <c r="L1111" s="130">
        <v>-330784.15000000002</v>
      </c>
      <c r="M1111" s="130">
        <v>-330930.15000000002</v>
      </c>
      <c r="N1111" s="130">
        <v>-331076.15000000002</v>
      </c>
      <c r="O1111" s="130">
        <v>-331222.15000000002</v>
      </c>
      <c r="P1111" s="130">
        <v>-331046.15000000002</v>
      </c>
      <c r="Q1111" s="127">
        <v>-331046.15000000002</v>
      </c>
    </row>
    <row r="1112" spans="1:17" ht="13.5" thickBot="1" x14ac:dyDescent="0.25">
      <c r="A1112" s="33">
        <v>500183</v>
      </c>
      <c r="B1112" s="133" t="s">
        <v>1567</v>
      </c>
      <c r="C1112" s="147">
        <v>500183</v>
      </c>
      <c r="D1112" s="142"/>
      <c r="E1112" s="144">
        <v>-584478302.53999996</v>
      </c>
      <c r="F1112" s="132">
        <v>-588214220.07000005</v>
      </c>
      <c r="G1112" s="132">
        <v>-600442085.49000001</v>
      </c>
      <c r="H1112" s="132">
        <v>-597360927.88</v>
      </c>
      <c r="I1112" s="132">
        <v>-601415458.01999998</v>
      </c>
      <c r="J1112" s="132">
        <v>-602294185.12</v>
      </c>
      <c r="K1112" s="132">
        <v>-601638589.30999994</v>
      </c>
      <c r="L1112" s="132">
        <v>-604214407.47000003</v>
      </c>
      <c r="M1112" s="132">
        <v>-606174685.44000006</v>
      </c>
      <c r="N1112" s="132">
        <v>-607799780.12</v>
      </c>
      <c r="O1112" s="132">
        <v>-613020110.22000003</v>
      </c>
      <c r="P1112" s="132">
        <v>-612012706.29999995</v>
      </c>
      <c r="Q1112" s="127">
        <v>-612012706.29999995</v>
      </c>
    </row>
    <row r="1113" spans="1:17" ht="13.5" thickBot="1" x14ac:dyDescent="0.25">
      <c r="A1113" s="33">
        <v>1100</v>
      </c>
      <c r="B1113" s="135" t="s">
        <v>1568</v>
      </c>
      <c r="C1113" s="147">
        <v>5001100</v>
      </c>
      <c r="D1113" s="142"/>
      <c r="E1113" s="143">
        <v>-216841113.12</v>
      </c>
      <c r="F1113" s="130">
        <v>-218964308.16999999</v>
      </c>
      <c r="G1113" s="130">
        <v>-229843969.47999999</v>
      </c>
      <c r="H1113" s="130">
        <v>-225139713.44</v>
      </c>
      <c r="I1113" s="130">
        <v>-227238757.16999999</v>
      </c>
      <c r="J1113" s="130">
        <v>-226605583.25</v>
      </c>
      <c r="K1113" s="130">
        <v>-224379590.52000001</v>
      </c>
      <c r="L1113" s="130">
        <v>-224975629.06</v>
      </c>
      <c r="M1113" s="130">
        <v>-225369983.03</v>
      </c>
      <c r="N1113" s="130">
        <v>-225581078.34</v>
      </c>
      <c r="O1113" s="130">
        <v>-229096984.19</v>
      </c>
      <c r="P1113" s="130">
        <v>-226413230.86000001</v>
      </c>
      <c r="Q1113" s="127">
        <v>-226413230.86000001</v>
      </c>
    </row>
    <row r="1114" spans="1:17" ht="13.5" thickBot="1" x14ac:dyDescent="0.25">
      <c r="A1114" s="33">
        <v>254001</v>
      </c>
      <c r="B1114" s="136" t="s">
        <v>433</v>
      </c>
      <c r="C1114" s="147" t="s">
        <v>637</v>
      </c>
      <c r="D1114" s="134" t="s">
        <v>2078</v>
      </c>
      <c r="E1114" s="144">
        <v>0</v>
      </c>
      <c r="F1114" s="132">
        <v>0</v>
      </c>
      <c r="G1114" s="132">
        <v>-6898303.5800000001</v>
      </c>
      <c r="H1114" s="132">
        <v>0</v>
      </c>
      <c r="I1114" s="132">
        <v>0</v>
      </c>
      <c r="J1114" s="132">
        <v>-2816993.51</v>
      </c>
      <c r="K1114" s="132">
        <v>0</v>
      </c>
      <c r="L1114" s="132">
        <v>0</v>
      </c>
      <c r="M1114" s="132">
        <v>-465859.94</v>
      </c>
      <c r="N1114" s="132">
        <v>0</v>
      </c>
      <c r="O1114" s="132">
        <v>0</v>
      </c>
      <c r="P1114" s="132">
        <v>578253.14</v>
      </c>
      <c r="Q1114" s="127">
        <v>578253.14</v>
      </c>
    </row>
    <row r="1115" spans="1:17" ht="13.5" thickBot="1" x14ac:dyDescent="0.25">
      <c r="A1115" s="33">
        <v>254002</v>
      </c>
      <c r="B1115" s="136" t="s">
        <v>1984</v>
      </c>
      <c r="C1115" s="147" t="s">
        <v>1985</v>
      </c>
      <c r="D1115" s="134" t="s">
        <v>2078</v>
      </c>
      <c r="E1115" s="143">
        <v>-990158.12</v>
      </c>
      <c r="F1115" s="130">
        <v>-1009974.86</v>
      </c>
      <c r="G1115" s="130">
        <v>-1040444.51</v>
      </c>
      <c r="H1115" s="130">
        <v>-1045621.04</v>
      </c>
      <c r="I1115" s="130">
        <v>-1053499.17</v>
      </c>
      <c r="J1115" s="130">
        <v>-1054598.44</v>
      </c>
      <c r="K1115" s="130">
        <v>-1058412.01</v>
      </c>
      <c r="L1115" s="130">
        <v>-1066242.26</v>
      </c>
      <c r="M1115" s="130">
        <v>-1063016.46</v>
      </c>
      <c r="N1115" s="130">
        <v>-963975.69</v>
      </c>
      <c r="O1115" s="130">
        <v>-931860.18</v>
      </c>
      <c r="P1115" s="130">
        <v>-1130743.79</v>
      </c>
      <c r="Q1115" s="127">
        <v>-1130743.79</v>
      </c>
    </row>
    <row r="1116" spans="1:17" ht="13.5" thickBot="1" x14ac:dyDescent="0.25">
      <c r="A1116" s="33">
        <v>254100</v>
      </c>
      <c r="B1116" s="136" t="s">
        <v>2203</v>
      </c>
      <c r="C1116" s="147" t="s">
        <v>2204</v>
      </c>
      <c r="D1116" s="134" t="s">
        <v>2078</v>
      </c>
      <c r="E1116" s="144">
        <v>-191300509</v>
      </c>
      <c r="F1116" s="132">
        <v>-191300509</v>
      </c>
      <c r="G1116" s="132">
        <v>-191300509</v>
      </c>
      <c r="H1116" s="132">
        <v>-191300509</v>
      </c>
      <c r="I1116" s="132">
        <v>-191300509</v>
      </c>
      <c r="J1116" s="132">
        <v>-191300509</v>
      </c>
      <c r="K1116" s="132">
        <v>-191300509</v>
      </c>
      <c r="L1116" s="132">
        <v>-191300509</v>
      </c>
      <c r="M1116" s="132">
        <v>-194600170</v>
      </c>
      <c r="N1116" s="132">
        <v>-194600170</v>
      </c>
      <c r="O1116" s="132">
        <v>-194600170</v>
      </c>
      <c r="P1116" s="132">
        <v>-194845817</v>
      </c>
      <c r="Q1116" s="127">
        <v>-194845817</v>
      </c>
    </row>
    <row r="1117" spans="1:17" ht="13.5" thickBot="1" x14ac:dyDescent="0.25">
      <c r="A1117" s="33">
        <v>254105</v>
      </c>
      <c r="B1117" s="136" t="s">
        <v>2205</v>
      </c>
      <c r="C1117" s="147" t="s">
        <v>2206</v>
      </c>
      <c r="D1117" s="134" t="s">
        <v>2078</v>
      </c>
      <c r="E1117" s="143">
        <v>-7362115</v>
      </c>
      <c r="F1117" s="130">
        <v>-7362115</v>
      </c>
      <c r="G1117" s="130">
        <v>-7362115</v>
      </c>
      <c r="H1117" s="130">
        <v>-7362115</v>
      </c>
      <c r="I1117" s="130">
        <v>-7362115</v>
      </c>
      <c r="J1117" s="130">
        <v>-7362115</v>
      </c>
      <c r="K1117" s="130">
        <v>-7362115</v>
      </c>
      <c r="L1117" s="130">
        <v>-7362115</v>
      </c>
      <c r="M1117" s="130">
        <v>-7362115</v>
      </c>
      <c r="N1117" s="130">
        <v>-7362115</v>
      </c>
      <c r="O1117" s="130">
        <v>-7362115</v>
      </c>
      <c r="P1117" s="130">
        <v>-7589163</v>
      </c>
      <c r="Q1117" s="127">
        <v>-7589163</v>
      </c>
    </row>
    <row r="1118" spans="1:17" ht="13.5" thickBot="1" x14ac:dyDescent="0.25">
      <c r="A1118" s="33">
        <v>254110</v>
      </c>
      <c r="B1118" s="136" t="s">
        <v>2207</v>
      </c>
      <c r="C1118" s="147" t="s">
        <v>2208</v>
      </c>
      <c r="D1118" s="134" t="s">
        <v>2078</v>
      </c>
      <c r="E1118" s="144">
        <v>-14643540</v>
      </c>
      <c r="F1118" s="132">
        <v>-14643540</v>
      </c>
      <c r="G1118" s="132">
        <v>-14643540</v>
      </c>
      <c r="H1118" s="132">
        <v>-14643540</v>
      </c>
      <c r="I1118" s="132">
        <v>-14643540</v>
      </c>
      <c r="J1118" s="132">
        <v>-14643540</v>
      </c>
      <c r="K1118" s="132">
        <v>-14643540</v>
      </c>
      <c r="L1118" s="132">
        <v>-14643540</v>
      </c>
      <c r="M1118" s="132">
        <v>-14643540</v>
      </c>
      <c r="N1118" s="132">
        <v>-14643540</v>
      </c>
      <c r="O1118" s="132">
        <v>-14643540</v>
      </c>
      <c r="P1118" s="132">
        <v>-14643540</v>
      </c>
      <c r="Q1118" s="127">
        <v>-14643540</v>
      </c>
    </row>
    <row r="1119" spans="1:17" ht="13.5" thickBot="1" x14ac:dyDescent="0.25">
      <c r="A1119" s="33">
        <v>254115</v>
      </c>
      <c r="B1119" s="136" t="s">
        <v>2209</v>
      </c>
      <c r="C1119" s="147" t="s">
        <v>2210</v>
      </c>
      <c r="D1119" s="134" t="s">
        <v>2078</v>
      </c>
      <c r="E1119" s="143">
        <v>-2544791</v>
      </c>
      <c r="F1119" s="130">
        <v>-4648169.3099999996</v>
      </c>
      <c r="G1119" s="130">
        <v>-3348184.54</v>
      </c>
      <c r="H1119" s="130">
        <v>-4063810.99</v>
      </c>
      <c r="I1119" s="130">
        <v>-4543215.83</v>
      </c>
      <c r="J1119" s="130">
        <v>-4874051.04</v>
      </c>
      <c r="K1119" s="130">
        <v>-5182133.18</v>
      </c>
      <c r="L1119" s="130">
        <v>-5491209.9699999997</v>
      </c>
      <c r="M1119" s="130">
        <v>-5817121</v>
      </c>
      <c r="N1119" s="130">
        <v>-6438471.0300000003</v>
      </c>
      <c r="O1119" s="130">
        <v>-7116839.2599999998</v>
      </c>
      <c r="P1119" s="130">
        <v>-7160234.1900000004</v>
      </c>
      <c r="Q1119" s="127">
        <v>-7160234.1900000004</v>
      </c>
    </row>
    <row r="1120" spans="1:17" ht="13.5" thickBot="1" x14ac:dyDescent="0.25">
      <c r="A1120" s="33">
        <v>254120</v>
      </c>
      <c r="B1120" s="136" t="s">
        <v>2211</v>
      </c>
      <c r="C1120" s="147" t="s">
        <v>2212</v>
      </c>
      <c r="D1120" s="134" t="s">
        <v>2078</v>
      </c>
      <c r="E1120" s="144">
        <v>0</v>
      </c>
      <c r="F1120" s="132">
        <v>0</v>
      </c>
      <c r="G1120" s="132">
        <v>-627847.71</v>
      </c>
      <c r="H1120" s="132">
        <v>-759340.85</v>
      </c>
      <c r="I1120" s="132">
        <v>-842893.63</v>
      </c>
      <c r="J1120" s="132">
        <v>-899029.93</v>
      </c>
      <c r="K1120" s="132">
        <v>-948388.05</v>
      </c>
      <c r="L1120" s="132">
        <v>-997157.56</v>
      </c>
      <c r="M1120" s="132">
        <v>-1052713.54</v>
      </c>
      <c r="N1120" s="132">
        <v>-1167508.54</v>
      </c>
      <c r="O1120" s="132">
        <v>-1355558.12</v>
      </c>
      <c r="P1120" s="132">
        <v>-1621986.02</v>
      </c>
      <c r="Q1120" s="127">
        <v>-1621986.02</v>
      </c>
    </row>
    <row r="1121" spans="1:17" ht="13.5" thickBot="1" x14ac:dyDescent="0.25">
      <c r="A1121" s="33">
        <v>254125</v>
      </c>
      <c r="B1121" s="136" t="s">
        <v>2213</v>
      </c>
      <c r="C1121" s="147" t="s">
        <v>2214</v>
      </c>
      <c r="D1121" s="134" t="s">
        <v>2078</v>
      </c>
      <c r="E1121" s="143">
        <v>0</v>
      </c>
      <c r="F1121" s="130">
        <v>0</v>
      </c>
      <c r="G1121" s="130">
        <v>-2405987.0299999998</v>
      </c>
      <c r="H1121" s="130">
        <v>-2920231.66</v>
      </c>
      <c r="I1121" s="130">
        <v>-3264729.34</v>
      </c>
      <c r="J1121" s="130">
        <v>-3502465.85</v>
      </c>
      <c r="K1121" s="130">
        <v>-3723852.49</v>
      </c>
      <c r="L1121" s="130">
        <v>-3945953.76</v>
      </c>
      <c r="M1121" s="130">
        <v>0</v>
      </c>
      <c r="N1121" s="130">
        <v>0</v>
      </c>
      <c r="O1121" s="130">
        <v>0</v>
      </c>
      <c r="P1121" s="130">
        <v>0</v>
      </c>
      <c r="Q1121" s="127">
        <v>0</v>
      </c>
    </row>
    <row r="1122" spans="1:17" ht="13.5" thickBot="1" x14ac:dyDescent="0.25">
      <c r="A1122" s="33">
        <v>254130</v>
      </c>
      <c r="B1122" s="136" t="s">
        <v>2215</v>
      </c>
      <c r="C1122" s="147" t="s">
        <v>2216</v>
      </c>
      <c r="D1122" s="134" t="s">
        <v>2078</v>
      </c>
      <c r="E1122" s="144">
        <v>0</v>
      </c>
      <c r="F1122" s="132">
        <v>0</v>
      </c>
      <c r="G1122" s="132">
        <v>-106347.55</v>
      </c>
      <c r="H1122" s="132">
        <v>-128619.9</v>
      </c>
      <c r="I1122" s="132">
        <v>-142771.97</v>
      </c>
      <c r="J1122" s="132">
        <v>-152280.48000000001</v>
      </c>
      <c r="K1122" s="132">
        <v>-160640.79</v>
      </c>
      <c r="L1122" s="132">
        <v>-168901.51</v>
      </c>
      <c r="M1122" s="132">
        <v>-365447.09</v>
      </c>
      <c r="N1122" s="132">
        <v>-405298.08</v>
      </c>
      <c r="O1122" s="132">
        <v>0</v>
      </c>
      <c r="P1122" s="132">
        <v>0</v>
      </c>
      <c r="Q1122" s="127">
        <v>0</v>
      </c>
    </row>
    <row r="1123" spans="1:17" ht="13.5" thickBot="1" x14ac:dyDescent="0.25">
      <c r="A1123" s="33">
        <v>254311</v>
      </c>
      <c r="B1123" s="136" t="s">
        <v>1569</v>
      </c>
      <c r="C1123" s="147" t="s">
        <v>1570</v>
      </c>
      <c r="D1123" s="134" t="s">
        <v>2078</v>
      </c>
      <c r="E1123" s="143">
        <v>0</v>
      </c>
      <c r="F1123" s="130">
        <v>0</v>
      </c>
      <c r="G1123" s="130">
        <v>-2110690.56</v>
      </c>
      <c r="H1123" s="130">
        <v>-2915925</v>
      </c>
      <c r="I1123" s="130">
        <v>-4085483.23</v>
      </c>
      <c r="J1123" s="130">
        <v>0</v>
      </c>
      <c r="K1123" s="130">
        <v>0</v>
      </c>
      <c r="L1123" s="130">
        <v>0</v>
      </c>
      <c r="M1123" s="130">
        <v>0</v>
      </c>
      <c r="N1123" s="130">
        <v>0</v>
      </c>
      <c r="O1123" s="130">
        <v>-3086901.63</v>
      </c>
      <c r="P1123" s="130">
        <v>0</v>
      </c>
      <c r="Q1123" s="127">
        <v>0</v>
      </c>
    </row>
    <row r="1124" spans="1:17" ht="13.5" thickBot="1" x14ac:dyDescent="0.25">
      <c r="A1124" s="33">
        <v>500189</v>
      </c>
      <c r="B1124" s="135" t="s">
        <v>1571</v>
      </c>
      <c r="C1124" s="147">
        <v>500189</v>
      </c>
      <c r="D1124" s="142"/>
      <c r="E1124" s="144">
        <v>-362289698.93000001</v>
      </c>
      <c r="F1124" s="132">
        <v>-363836027.63999999</v>
      </c>
      <c r="G1124" s="132">
        <v>-365363037.79000002</v>
      </c>
      <c r="H1124" s="132">
        <v>-366909880.44999999</v>
      </c>
      <c r="I1124" s="132">
        <v>-368760078.58999997</v>
      </c>
      <c r="J1124" s="132">
        <v>-370244577.14999998</v>
      </c>
      <c r="K1124" s="132">
        <v>-371687805.06999999</v>
      </c>
      <c r="L1124" s="132">
        <v>-373553228.69</v>
      </c>
      <c r="M1124" s="132">
        <v>-375256906.17000002</v>
      </c>
      <c r="N1124" s="132">
        <v>-377151173.54000002</v>
      </c>
      <c r="O1124" s="132">
        <v>-378756475.45999998</v>
      </c>
      <c r="P1124" s="132">
        <v>-380463920.69</v>
      </c>
      <c r="Q1124" s="127">
        <v>-380463920.69</v>
      </c>
    </row>
    <row r="1125" spans="1:17" ht="13.5" thickBot="1" x14ac:dyDescent="0.25">
      <c r="A1125" s="33">
        <v>108100</v>
      </c>
      <c r="B1125" s="136" t="s">
        <v>506</v>
      </c>
      <c r="C1125" s="147" t="s">
        <v>636</v>
      </c>
      <c r="D1125" s="134" t="s">
        <v>2078</v>
      </c>
      <c r="E1125" s="143">
        <v>0</v>
      </c>
      <c r="F1125" s="130">
        <v>0</v>
      </c>
      <c r="G1125" s="130">
        <v>0</v>
      </c>
      <c r="H1125" s="130">
        <v>0</v>
      </c>
      <c r="I1125" s="130">
        <v>0</v>
      </c>
      <c r="J1125" s="130">
        <v>0</v>
      </c>
      <c r="K1125" s="130">
        <v>0</v>
      </c>
      <c r="L1125" s="130">
        <v>0</v>
      </c>
      <c r="M1125" s="130">
        <v>0</v>
      </c>
      <c r="N1125" s="130">
        <v>0</v>
      </c>
      <c r="O1125" s="130">
        <v>0</v>
      </c>
      <c r="P1125" s="130">
        <v>0</v>
      </c>
      <c r="Q1125" s="127">
        <v>0</v>
      </c>
    </row>
    <row r="1126" spans="1:17" ht="13.5" thickBot="1" x14ac:dyDescent="0.25">
      <c r="A1126" s="33">
        <v>108102</v>
      </c>
      <c r="B1126" s="136" t="s">
        <v>1571</v>
      </c>
      <c r="C1126" s="147" t="s">
        <v>1572</v>
      </c>
      <c r="D1126" s="134" t="s">
        <v>2078</v>
      </c>
      <c r="E1126" s="144">
        <v>-360967485.81999999</v>
      </c>
      <c r="F1126" s="132">
        <v>-362505334.16000003</v>
      </c>
      <c r="G1126" s="132">
        <v>-364023864.07999998</v>
      </c>
      <c r="H1126" s="132">
        <v>-365562226.5</v>
      </c>
      <c r="I1126" s="132">
        <v>-367403938.95999998</v>
      </c>
      <c r="J1126" s="132">
        <v>-368879953.64999998</v>
      </c>
      <c r="K1126" s="132">
        <v>-370314697.70999998</v>
      </c>
      <c r="L1126" s="132">
        <v>-372171637.50999999</v>
      </c>
      <c r="M1126" s="132">
        <v>-373866737.73000002</v>
      </c>
      <c r="N1126" s="132">
        <v>-375752325.69999999</v>
      </c>
      <c r="O1126" s="132">
        <v>-377351785.74000001</v>
      </c>
      <c r="P1126" s="132">
        <v>-379053389.19</v>
      </c>
      <c r="Q1126" s="127">
        <v>-379053389.19</v>
      </c>
    </row>
    <row r="1127" spans="1:17" ht="13.5" thickBot="1" x14ac:dyDescent="0.25">
      <c r="A1127" s="33">
        <v>122100</v>
      </c>
      <c r="B1127" s="136" t="s">
        <v>507</v>
      </c>
      <c r="C1127" s="147" t="s">
        <v>635</v>
      </c>
      <c r="D1127" s="134" t="s">
        <v>2078</v>
      </c>
      <c r="E1127" s="143">
        <v>0</v>
      </c>
      <c r="F1127" s="130">
        <v>0</v>
      </c>
      <c r="G1127" s="130">
        <v>0</v>
      </c>
      <c r="H1127" s="130">
        <v>0</v>
      </c>
      <c r="I1127" s="130">
        <v>0</v>
      </c>
      <c r="J1127" s="130">
        <v>0</v>
      </c>
      <c r="K1127" s="130">
        <v>0</v>
      </c>
      <c r="L1127" s="130">
        <v>0</v>
      </c>
      <c r="M1127" s="130">
        <v>0</v>
      </c>
      <c r="N1127" s="130">
        <v>0</v>
      </c>
      <c r="O1127" s="130">
        <v>0</v>
      </c>
      <c r="P1127" s="130">
        <v>0</v>
      </c>
      <c r="Q1127" s="127">
        <v>0</v>
      </c>
    </row>
    <row r="1128" spans="1:17" ht="13.5" thickBot="1" x14ac:dyDescent="0.25">
      <c r="A1128" s="33">
        <v>122102</v>
      </c>
      <c r="B1128" s="136" t="s">
        <v>507</v>
      </c>
      <c r="C1128" s="147" t="s">
        <v>1573</v>
      </c>
      <c r="D1128" s="134" t="s">
        <v>2078</v>
      </c>
      <c r="E1128" s="144">
        <v>-1322213.1100000001</v>
      </c>
      <c r="F1128" s="132">
        <v>-1330693.48</v>
      </c>
      <c r="G1128" s="132">
        <v>-1339173.71</v>
      </c>
      <c r="H1128" s="132">
        <v>-1347653.95</v>
      </c>
      <c r="I1128" s="132">
        <v>-1356139.63</v>
      </c>
      <c r="J1128" s="132">
        <v>-1364623.5</v>
      </c>
      <c r="K1128" s="132">
        <v>-1373107.36</v>
      </c>
      <c r="L1128" s="132">
        <v>-1381591.18</v>
      </c>
      <c r="M1128" s="132">
        <v>-1390168.44</v>
      </c>
      <c r="N1128" s="132">
        <v>-1398847.84</v>
      </c>
      <c r="O1128" s="132">
        <v>-1404689.72</v>
      </c>
      <c r="P1128" s="132">
        <v>-1410531.5</v>
      </c>
      <c r="Q1128" s="127">
        <v>-1410531.5</v>
      </c>
    </row>
    <row r="1129" spans="1:17" ht="13.5" thickBot="1" x14ac:dyDescent="0.25">
      <c r="A1129" s="33">
        <v>500190</v>
      </c>
      <c r="B1129" s="135" t="s">
        <v>1574</v>
      </c>
      <c r="C1129" s="147">
        <v>500190</v>
      </c>
      <c r="D1129" s="142"/>
      <c r="E1129" s="143">
        <v>-1306000</v>
      </c>
      <c r="F1129" s="130">
        <v>-1306000</v>
      </c>
      <c r="G1129" s="130">
        <v>-1148000</v>
      </c>
      <c r="H1129" s="130">
        <v>-1148000</v>
      </c>
      <c r="I1129" s="130">
        <v>-1148000</v>
      </c>
      <c r="J1129" s="130">
        <v>-1077000</v>
      </c>
      <c r="K1129" s="130">
        <v>-1077000</v>
      </c>
      <c r="L1129" s="130">
        <v>-1077000</v>
      </c>
      <c r="M1129" s="130">
        <v>-861000</v>
      </c>
      <c r="N1129" s="130">
        <v>-861000</v>
      </c>
      <c r="O1129" s="130">
        <v>-861000</v>
      </c>
      <c r="P1129" s="130">
        <v>-725000</v>
      </c>
      <c r="Q1129" s="127">
        <v>-725000</v>
      </c>
    </row>
    <row r="1130" spans="1:17" ht="13.5" thickBot="1" x14ac:dyDescent="0.25">
      <c r="A1130" s="33">
        <v>254630</v>
      </c>
      <c r="B1130" s="136" t="s">
        <v>508</v>
      </c>
      <c r="C1130" s="147" t="s">
        <v>634</v>
      </c>
      <c r="D1130" s="134" t="s">
        <v>2078</v>
      </c>
      <c r="E1130" s="144">
        <v>-1000</v>
      </c>
      <c r="F1130" s="132">
        <v>-1000</v>
      </c>
      <c r="G1130" s="132">
        <v>-33000</v>
      </c>
      <c r="H1130" s="132">
        <v>-33000</v>
      </c>
      <c r="I1130" s="132">
        <v>-33000</v>
      </c>
      <c r="J1130" s="132">
        <v>-105000</v>
      </c>
      <c r="K1130" s="132">
        <v>-105000</v>
      </c>
      <c r="L1130" s="132">
        <v>-105000</v>
      </c>
      <c r="M1130" s="132">
        <v>-106000</v>
      </c>
      <c r="N1130" s="132">
        <v>-106000</v>
      </c>
      <c r="O1130" s="132">
        <v>-106000</v>
      </c>
      <c r="P1130" s="132">
        <v>-105000</v>
      </c>
      <c r="Q1130" s="127">
        <v>-105000</v>
      </c>
    </row>
    <row r="1131" spans="1:17" ht="13.5" thickBot="1" x14ac:dyDescent="0.25">
      <c r="A1131" s="33">
        <v>254635</v>
      </c>
      <c r="B1131" s="136" t="s">
        <v>508</v>
      </c>
      <c r="C1131" s="147" t="s">
        <v>633</v>
      </c>
      <c r="D1131" s="134" t="s">
        <v>2078</v>
      </c>
      <c r="E1131" s="143">
        <v>-1293000</v>
      </c>
      <c r="F1131" s="130">
        <v>-1293000</v>
      </c>
      <c r="G1131" s="130">
        <v>-1106000</v>
      </c>
      <c r="H1131" s="130">
        <v>-1106000</v>
      </c>
      <c r="I1131" s="130">
        <v>-1106000</v>
      </c>
      <c r="J1131" s="130">
        <v>-972000</v>
      </c>
      <c r="K1131" s="130">
        <v>-972000</v>
      </c>
      <c r="L1131" s="130">
        <v>-972000</v>
      </c>
      <c r="M1131" s="130">
        <v>-755000</v>
      </c>
      <c r="N1131" s="130">
        <v>-755000</v>
      </c>
      <c r="O1131" s="130">
        <v>-755000</v>
      </c>
      <c r="P1131" s="130">
        <v>-620000</v>
      </c>
      <c r="Q1131" s="127">
        <v>-620000</v>
      </c>
    </row>
    <row r="1132" spans="1:17" ht="13.5" thickBot="1" x14ac:dyDescent="0.25">
      <c r="A1132" s="33">
        <v>254637</v>
      </c>
      <c r="B1132" s="136" t="s">
        <v>2059</v>
      </c>
      <c r="C1132" s="147" t="s">
        <v>2060</v>
      </c>
      <c r="D1132" s="134" t="s">
        <v>2078</v>
      </c>
      <c r="E1132" s="144">
        <v>-12000</v>
      </c>
      <c r="F1132" s="132">
        <v>-12000</v>
      </c>
      <c r="G1132" s="132">
        <v>-9000</v>
      </c>
      <c r="H1132" s="132">
        <v>-9000</v>
      </c>
      <c r="I1132" s="132">
        <v>-9000</v>
      </c>
      <c r="J1132" s="132">
        <v>0</v>
      </c>
      <c r="K1132" s="132">
        <v>0</v>
      </c>
      <c r="L1132" s="132">
        <v>0</v>
      </c>
      <c r="M1132" s="132">
        <v>0</v>
      </c>
      <c r="N1132" s="132">
        <v>0</v>
      </c>
      <c r="O1132" s="132">
        <v>0</v>
      </c>
      <c r="P1132" s="132">
        <v>0</v>
      </c>
      <c r="Q1132" s="127">
        <v>0</v>
      </c>
    </row>
    <row r="1133" spans="1:17" ht="13.5" thickBot="1" x14ac:dyDescent="0.25">
      <c r="A1133" s="33">
        <v>500191</v>
      </c>
      <c r="B1133" s="135" t="s">
        <v>1575</v>
      </c>
      <c r="C1133" s="147">
        <v>500191</v>
      </c>
      <c r="D1133" s="142"/>
      <c r="E1133" s="143">
        <v>-4041490.49</v>
      </c>
      <c r="F1133" s="130">
        <v>-4107884.26</v>
      </c>
      <c r="G1133" s="130">
        <v>-4087078.22</v>
      </c>
      <c r="H1133" s="130">
        <v>-4163333.99</v>
      </c>
      <c r="I1133" s="130">
        <v>-4268622.26</v>
      </c>
      <c r="J1133" s="130">
        <v>-4367024.72</v>
      </c>
      <c r="K1133" s="130">
        <v>-4494193.72</v>
      </c>
      <c r="L1133" s="130">
        <v>-4608549.72</v>
      </c>
      <c r="M1133" s="130">
        <v>-4686796.24</v>
      </c>
      <c r="N1133" s="130">
        <v>-4206528.24</v>
      </c>
      <c r="O1133" s="130">
        <v>-4305650.57</v>
      </c>
      <c r="P1133" s="130">
        <v>-4410554.75</v>
      </c>
      <c r="Q1133" s="127">
        <v>-4410554.75</v>
      </c>
    </row>
    <row r="1134" spans="1:17" ht="13.5" thickBot="1" x14ac:dyDescent="0.25">
      <c r="A1134" s="33">
        <v>252011</v>
      </c>
      <c r="B1134" s="136" t="s">
        <v>509</v>
      </c>
      <c r="C1134" s="147" t="s">
        <v>632</v>
      </c>
      <c r="D1134" s="134" t="s">
        <v>2078</v>
      </c>
      <c r="E1134" s="144">
        <v>-762905.58</v>
      </c>
      <c r="F1134" s="132">
        <v>-764183.58</v>
      </c>
      <c r="G1134" s="132">
        <v>-744137.58</v>
      </c>
      <c r="H1134" s="132">
        <v>-757105.58</v>
      </c>
      <c r="I1134" s="132">
        <v>-765174.58</v>
      </c>
      <c r="J1134" s="132">
        <v>-782562.58</v>
      </c>
      <c r="K1134" s="132">
        <v>-826715.58</v>
      </c>
      <c r="L1134" s="132">
        <v>-834382.58</v>
      </c>
      <c r="M1134" s="132">
        <v>-844548.58</v>
      </c>
      <c r="N1134" s="132">
        <v>-753836.58</v>
      </c>
      <c r="O1134" s="132">
        <v>-778550.08</v>
      </c>
      <c r="P1134" s="132">
        <v>-815652.08</v>
      </c>
      <c r="Q1134" s="127">
        <v>-815652.08</v>
      </c>
    </row>
    <row r="1135" spans="1:17" ht="13.5" thickBot="1" x14ac:dyDescent="0.25">
      <c r="A1135" s="33">
        <v>252012</v>
      </c>
      <c r="B1135" s="136" t="s">
        <v>509</v>
      </c>
      <c r="C1135" s="147" t="s">
        <v>631</v>
      </c>
      <c r="D1135" s="134" t="s">
        <v>2078</v>
      </c>
      <c r="E1135" s="143">
        <v>-168537</v>
      </c>
      <c r="F1135" s="130">
        <v>-170627</v>
      </c>
      <c r="G1135" s="130">
        <v>-173304</v>
      </c>
      <c r="H1135" s="130">
        <v>-173304</v>
      </c>
      <c r="I1135" s="130">
        <v>-176724</v>
      </c>
      <c r="J1135" s="130">
        <v>-193447</v>
      </c>
      <c r="K1135" s="130">
        <v>-209219</v>
      </c>
      <c r="L1135" s="130">
        <v>-215302</v>
      </c>
      <c r="M1135" s="130">
        <v>-226745</v>
      </c>
      <c r="N1135" s="130">
        <v>-214659</v>
      </c>
      <c r="O1135" s="130">
        <v>-217258</v>
      </c>
      <c r="P1135" s="130">
        <v>-216510</v>
      </c>
      <c r="Q1135" s="127">
        <v>-216510</v>
      </c>
    </row>
    <row r="1136" spans="1:17" ht="13.5" thickBot="1" x14ac:dyDescent="0.25">
      <c r="A1136" s="33">
        <v>252013</v>
      </c>
      <c r="B1136" s="136" t="s">
        <v>510</v>
      </c>
      <c r="C1136" s="147" t="s">
        <v>630</v>
      </c>
      <c r="D1136" s="134" t="s">
        <v>2078</v>
      </c>
      <c r="E1136" s="144">
        <v>-1732503.14</v>
      </c>
      <c r="F1136" s="132">
        <v>-1772085.91</v>
      </c>
      <c r="G1136" s="132">
        <v>-1759670.87</v>
      </c>
      <c r="H1136" s="132">
        <v>-1783724.64</v>
      </c>
      <c r="I1136" s="132">
        <v>-1830400.91</v>
      </c>
      <c r="J1136" s="132">
        <v>-1867258.37</v>
      </c>
      <c r="K1136" s="132">
        <v>-1895829.37</v>
      </c>
      <c r="L1136" s="132">
        <v>-1954142.37</v>
      </c>
      <c r="M1136" s="132">
        <v>-1986574.89</v>
      </c>
      <c r="N1136" s="132">
        <v>-1859201.89</v>
      </c>
      <c r="O1136" s="132">
        <v>-1910934.89</v>
      </c>
      <c r="P1136" s="132">
        <v>-1946817.07</v>
      </c>
      <c r="Q1136" s="127">
        <v>-1946817.07</v>
      </c>
    </row>
    <row r="1137" spans="1:17" ht="13.5" thickBot="1" x14ac:dyDescent="0.25">
      <c r="A1137" s="33">
        <v>252014</v>
      </c>
      <c r="B1137" s="136" t="s">
        <v>510</v>
      </c>
      <c r="C1137" s="147" t="s">
        <v>629</v>
      </c>
      <c r="D1137" s="134" t="s">
        <v>2078</v>
      </c>
      <c r="E1137" s="143">
        <v>-440665.59999999998</v>
      </c>
      <c r="F1137" s="130">
        <v>-451668.6</v>
      </c>
      <c r="G1137" s="130">
        <v>-454243.6</v>
      </c>
      <c r="H1137" s="130">
        <v>-467261.6</v>
      </c>
      <c r="I1137" s="130">
        <v>-479409.6</v>
      </c>
      <c r="J1137" s="130">
        <v>-490823.6</v>
      </c>
      <c r="K1137" s="130">
        <v>-503452.6</v>
      </c>
      <c r="L1137" s="130">
        <v>-519109.6</v>
      </c>
      <c r="M1137" s="130">
        <v>-531032.6</v>
      </c>
      <c r="N1137" s="130">
        <v>-513796.6</v>
      </c>
      <c r="O1137" s="130">
        <v>-520028.6</v>
      </c>
      <c r="P1137" s="130">
        <v>-524398.6</v>
      </c>
      <c r="Q1137" s="127">
        <v>-524398.6</v>
      </c>
    </row>
    <row r="1138" spans="1:17" ht="13.5" thickBot="1" x14ac:dyDescent="0.25">
      <c r="A1138" s="33">
        <v>252021</v>
      </c>
      <c r="B1138" s="136" t="s">
        <v>511</v>
      </c>
      <c r="C1138" s="147" t="s">
        <v>628</v>
      </c>
      <c r="D1138" s="134" t="s">
        <v>2078</v>
      </c>
      <c r="E1138" s="144">
        <v>-29576</v>
      </c>
      <c r="F1138" s="132">
        <v>-29576</v>
      </c>
      <c r="G1138" s="132">
        <v>-27219</v>
      </c>
      <c r="H1138" s="132">
        <v>-31625</v>
      </c>
      <c r="I1138" s="132">
        <v>-25568</v>
      </c>
      <c r="J1138" s="132">
        <v>-25568</v>
      </c>
      <c r="K1138" s="132">
        <v>-25568</v>
      </c>
      <c r="L1138" s="132">
        <v>-41026</v>
      </c>
      <c r="M1138" s="132">
        <v>-41026</v>
      </c>
      <c r="N1138" s="132">
        <v>-41026</v>
      </c>
      <c r="O1138" s="132">
        <v>-42189</v>
      </c>
      <c r="P1138" s="132">
        <v>-52008</v>
      </c>
      <c r="Q1138" s="127">
        <v>-52008</v>
      </c>
    </row>
    <row r="1139" spans="1:17" ht="13.5" thickBot="1" x14ac:dyDescent="0.25">
      <c r="A1139" s="33">
        <v>252022</v>
      </c>
      <c r="B1139" s="136" t="s">
        <v>511</v>
      </c>
      <c r="C1139" s="147" t="s">
        <v>627</v>
      </c>
      <c r="D1139" s="134" t="s">
        <v>2078</v>
      </c>
      <c r="E1139" s="143">
        <v>-3733</v>
      </c>
      <c r="F1139" s="130">
        <v>-3733</v>
      </c>
      <c r="G1139" s="130">
        <v>-3733</v>
      </c>
      <c r="H1139" s="130">
        <v>-3733</v>
      </c>
      <c r="I1139" s="130">
        <v>-8739</v>
      </c>
      <c r="J1139" s="130">
        <v>-10739</v>
      </c>
      <c r="K1139" s="130">
        <v>-12318</v>
      </c>
      <c r="L1139" s="130">
        <v>-12318</v>
      </c>
      <c r="M1139" s="130">
        <v>-12318</v>
      </c>
      <c r="N1139" s="130">
        <v>-12219</v>
      </c>
      <c r="O1139" s="130">
        <v>-12219</v>
      </c>
      <c r="P1139" s="130">
        <v>-12219</v>
      </c>
      <c r="Q1139" s="127">
        <v>-12219</v>
      </c>
    </row>
    <row r="1140" spans="1:17" ht="13.5" thickBot="1" x14ac:dyDescent="0.25">
      <c r="A1140" s="33">
        <v>252023</v>
      </c>
      <c r="B1140" s="136" t="s">
        <v>1576</v>
      </c>
      <c r="C1140" s="147" t="s">
        <v>626</v>
      </c>
      <c r="D1140" s="134" t="s">
        <v>2078</v>
      </c>
      <c r="E1140" s="144">
        <v>-22521</v>
      </c>
      <c r="F1140" s="132">
        <v>-23088</v>
      </c>
      <c r="G1140" s="132">
        <v>-23088</v>
      </c>
      <c r="H1140" s="132">
        <v>-23655</v>
      </c>
      <c r="I1140" s="132">
        <v>-23655</v>
      </c>
      <c r="J1140" s="132">
        <v>-24222</v>
      </c>
      <c r="K1140" s="132">
        <v>-24222</v>
      </c>
      <c r="L1140" s="132">
        <v>-24222</v>
      </c>
      <c r="M1140" s="132">
        <v>-24789</v>
      </c>
      <c r="N1140" s="132">
        <v>-23172</v>
      </c>
      <c r="O1140" s="132">
        <v>-23739</v>
      </c>
      <c r="P1140" s="132">
        <v>-24306</v>
      </c>
      <c r="Q1140" s="127">
        <v>-24306</v>
      </c>
    </row>
    <row r="1141" spans="1:17" ht="13.5" thickBot="1" x14ac:dyDescent="0.25">
      <c r="A1141" s="33">
        <v>252024</v>
      </c>
      <c r="B1141" s="136" t="s">
        <v>512</v>
      </c>
      <c r="C1141" s="147" t="s">
        <v>625</v>
      </c>
      <c r="D1141" s="134" t="s">
        <v>2078</v>
      </c>
      <c r="E1141" s="143">
        <v>-4528</v>
      </c>
      <c r="F1141" s="130">
        <v>-4528</v>
      </c>
      <c r="G1141" s="130">
        <v>-4528</v>
      </c>
      <c r="H1141" s="130">
        <v>-4528</v>
      </c>
      <c r="I1141" s="130">
        <v>-4528</v>
      </c>
      <c r="J1141" s="130">
        <v>-4528</v>
      </c>
      <c r="K1141" s="130">
        <v>-4528</v>
      </c>
      <c r="L1141" s="130">
        <v>-4528</v>
      </c>
      <c r="M1141" s="130">
        <v>-4528</v>
      </c>
      <c r="N1141" s="130">
        <v>-2968</v>
      </c>
      <c r="O1141" s="130">
        <v>-2968</v>
      </c>
      <c r="P1141" s="130">
        <v>-2968</v>
      </c>
      <c r="Q1141" s="127">
        <v>-2968</v>
      </c>
    </row>
    <row r="1142" spans="1:17" ht="13.5" thickBot="1" x14ac:dyDescent="0.25">
      <c r="A1142" s="33">
        <v>252031</v>
      </c>
      <c r="B1142" s="136" t="s">
        <v>513</v>
      </c>
      <c r="C1142" s="147" t="s">
        <v>624</v>
      </c>
      <c r="D1142" s="134" t="s">
        <v>2078</v>
      </c>
      <c r="E1142" s="144">
        <v>-493591</v>
      </c>
      <c r="F1142" s="132">
        <v>-498980</v>
      </c>
      <c r="G1142" s="132">
        <v>-487222</v>
      </c>
      <c r="H1142" s="132">
        <v>-506135</v>
      </c>
      <c r="I1142" s="132">
        <v>-527599</v>
      </c>
      <c r="J1142" s="132">
        <v>-536563</v>
      </c>
      <c r="K1142" s="132">
        <v>-539799</v>
      </c>
      <c r="L1142" s="132">
        <v>-539899</v>
      </c>
      <c r="M1142" s="132">
        <v>-543292</v>
      </c>
      <c r="N1142" s="132">
        <v>-435960</v>
      </c>
      <c r="O1142" s="132">
        <v>-438133</v>
      </c>
      <c r="P1142" s="132">
        <v>-449069</v>
      </c>
      <c r="Q1142" s="127">
        <v>-449069</v>
      </c>
    </row>
    <row r="1143" spans="1:17" ht="13.5" thickBot="1" x14ac:dyDescent="0.25">
      <c r="A1143" s="33">
        <v>252032</v>
      </c>
      <c r="B1143" s="136" t="s">
        <v>513</v>
      </c>
      <c r="C1143" s="147" t="s">
        <v>623</v>
      </c>
      <c r="D1143" s="134" t="s">
        <v>2078</v>
      </c>
      <c r="E1143" s="143">
        <v>-41477</v>
      </c>
      <c r="F1143" s="130">
        <v>-41477</v>
      </c>
      <c r="G1143" s="130">
        <v>-38044</v>
      </c>
      <c r="H1143" s="130">
        <v>-37279</v>
      </c>
      <c r="I1143" s="130">
        <v>-38326</v>
      </c>
      <c r="J1143" s="130">
        <v>-38326</v>
      </c>
      <c r="K1143" s="130">
        <v>-38326</v>
      </c>
      <c r="L1143" s="130">
        <v>-39431</v>
      </c>
      <c r="M1143" s="130">
        <v>-44842</v>
      </c>
      <c r="N1143" s="130">
        <v>-35474</v>
      </c>
      <c r="O1143" s="130">
        <v>-40483</v>
      </c>
      <c r="P1143" s="130">
        <v>-43419</v>
      </c>
      <c r="Q1143" s="127">
        <v>-43419</v>
      </c>
    </row>
    <row r="1144" spans="1:17" ht="13.5" thickBot="1" x14ac:dyDescent="0.25">
      <c r="A1144" s="33">
        <v>252033</v>
      </c>
      <c r="B1144" s="136" t="s">
        <v>514</v>
      </c>
      <c r="C1144" s="147" t="s">
        <v>622</v>
      </c>
      <c r="D1144" s="134" t="s">
        <v>2078</v>
      </c>
      <c r="E1144" s="144">
        <v>-229108</v>
      </c>
      <c r="F1144" s="132">
        <v>-235592</v>
      </c>
      <c r="G1144" s="132">
        <v>-259090</v>
      </c>
      <c r="H1144" s="132">
        <v>-259090</v>
      </c>
      <c r="I1144" s="132">
        <v>-272605</v>
      </c>
      <c r="J1144" s="132">
        <v>-277094</v>
      </c>
      <c r="K1144" s="132">
        <v>-298323</v>
      </c>
      <c r="L1144" s="132">
        <v>-308296</v>
      </c>
      <c r="M1144" s="132">
        <v>-311207</v>
      </c>
      <c r="N1144" s="132">
        <v>-270974</v>
      </c>
      <c r="O1144" s="132">
        <v>-275560</v>
      </c>
      <c r="P1144" s="132">
        <v>-279600</v>
      </c>
      <c r="Q1144" s="127">
        <v>-279600</v>
      </c>
    </row>
    <row r="1145" spans="1:17" ht="13.5" thickBot="1" x14ac:dyDescent="0.25">
      <c r="A1145" s="33">
        <v>252034</v>
      </c>
      <c r="B1145" s="136" t="s">
        <v>514</v>
      </c>
      <c r="C1145" s="147" t="s">
        <v>621</v>
      </c>
      <c r="D1145" s="134" t="s">
        <v>2078</v>
      </c>
      <c r="E1145" s="143">
        <v>-24212</v>
      </c>
      <c r="F1145" s="130">
        <v>-24212</v>
      </c>
      <c r="G1145" s="130">
        <v>-24665</v>
      </c>
      <c r="H1145" s="130">
        <v>-27760</v>
      </c>
      <c r="I1145" s="130">
        <v>-27760</v>
      </c>
      <c r="J1145" s="130">
        <v>-27760</v>
      </c>
      <c r="K1145" s="130">
        <v>-27760</v>
      </c>
      <c r="L1145" s="130">
        <v>-27760</v>
      </c>
      <c r="M1145" s="130">
        <v>-27760</v>
      </c>
      <c r="N1145" s="130">
        <v>-8954</v>
      </c>
      <c r="O1145" s="130">
        <v>-9397</v>
      </c>
      <c r="P1145" s="130">
        <v>-9397</v>
      </c>
      <c r="Q1145" s="127">
        <v>-9397</v>
      </c>
    </row>
    <row r="1146" spans="1:17" ht="13.5" thickBot="1" x14ac:dyDescent="0.25">
      <c r="A1146" s="33">
        <v>252041</v>
      </c>
      <c r="B1146" s="136" t="s">
        <v>515</v>
      </c>
      <c r="C1146" s="147" t="s">
        <v>1577</v>
      </c>
      <c r="D1146" s="134" t="s">
        <v>2078</v>
      </c>
      <c r="E1146" s="144">
        <v>-31372.17</v>
      </c>
      <c r="F1146" s="132">
        <v>-31372.17</v>
      </c>
      <c r="G1146" s="132">
        <v>-31372.17</v>
      </c>
      <c r="H1146" s="132">
        <v>-31372.17</v>
      </c>
      <c r="I1146" s="132">
        <v>-31372.17</v>
      </c>
      <c r="J1146" s="132">
        <v>-31372.17</v>
      </c>
      <c r="K1146" s="132">
        <v>-31372.17</v>
      </c>
      <c r="L1146" s="132">
        <v>-31372.17</v>
      </c>
      <c r="M1146" s="132">
        <v>-31372.17</v>
      </c>
      <c r="N1146" s="132">
        <v>22473.83</v>
      </c>
      <c r="O1146" s="132">
        <v>22570</v>
      </c>
      <c r="P1146" s="132">
        <v>22570</v>
      </c>
      <c r="Q1146" s="127">
        <v>22570</v>
      </c>
    </row>
    <row r="1147" spans="1:17" ht="13.5" thickBot="1" x14ac:dyDescent="0.25">
      <c r="A1147" s="33">
        <v>252043</v>
      </c>
      <c r="B1147" s="136" t="s">
        <v>515</v>
      </c>
      <c r="C1147" s="147" t="s">
        <v>620</v>
      </c>
      <c r="D1147" s="134" t="s">
        <v>2078</v>
      </c>
      <c r="E1147" s="143">
        <v>-56761</v>
      </c>
      <c r="F1147" s="130">
        <v>-56761</v>
      </c>
      <c r="G1147" s="130">
        <v>-56761</v>
      </c>
      <c r="H1147" s="130">
        <v>-56761</v>
      </c>
      <c r="I1147" s="130">
        <v>-56761</v>
      </c>
      <c r="J1147" s="130">
        <v>-56761</v>
      </c>
      <c r="K1147" s="130">
        <v>-56761</v>
      </c>
      <c r="L1147" s="130">
        <v>-56761</v>
      </c>
      <c r="M1147" s="130">
        <v>-56761</v>
      </c>
      <c r="N1147" s="130">
        <v>-56761</v>
      </c>
      <c r="O1147" s="130">
        <v>-56761</v>
      </c>
      <c r="P1147" s="130">
        <v>-56761</v>
      </c>
      <c r="Q1147" s="127">
        <v>-56761</v>
      </c>
    </row>
    <row r="1148" spans="1:17" ht="13.5" thickBot="1" x14ac:dyDescent="0.25">
      <c r="A1148" s="33">
        <v>500184</v>
      </c>
      <c r="B1148" s="133" t="s">
        <v>1365</v>
      </c>
      <c r="C1148" s="147">
        <v>500184</v>
      </c>
      <c r="D1148" s="142"/>
      <c r="E1148" s="144">
        <v>-4649000</v>
      </c>
      <c r="F1148" s="132">
        <v>-4649000</v>
      </c>
      <c r="G1148" s="132">
        <v>-2355000</v>
      </c>
      <c r="H1148" s="132">
        <v>-2355000</v>
      </c>
      <c r="I1148" s="132">
        <v>-2355000</v>
      </c>
      <c r="J1148" s="132">
        <v>-3913000</v>
      </c>
      <c r="K1148" s="132">
        <v>-3913000</v>
      </c>
      <c r="L1148" s="132">
        <v>-3913000</v>
      </c>
      <c r="M1148" s="132">
        <v>-3016000</v>
      </c>
      <c r="N1148" s="132">
        <v>-3016000</v>
      </c>
      <c r="O1148" s="132">
        <v>-3016000</v>
      </c>
      <c r="P1148" s="132">
        <v>-3025000</v>
      </c>
      <c r="Q1148" s="127">
        <v>-3025000</v>
      </c>
    </row>
    <row r="1149" spans="1:17" ht="13.5" thickBot="1" x14ac:dyDescent="0.25">
      <c r="A1149" s="33">
        <v>262630</v>
      </c>
      <c r="B1149" s="135" t="s">
        <v>516</v>
      </c>
      <c r="C1149" s="147" t="s">
        <v>619</v>
      </c>
      <c r="D1149" s="134" t="s">
        <v>2078</v>
      </c>
      <c r="E1149" s="143">
        <v>-4649000</v>
      </c>
      <c r="F1149" s="130">
        <v>-4649000</v>
      </c>
      <c r="G1149" s="130">
        <v>-2355000</v>
      </c>
      <c r="H1149" s="130">
        <v>-2355000</v>
      </c>
      <c r="I1149" s="130">
        <v>-2355000</v>
      </c>
      <c r="J1149" s="130">
        <v>-3719000</v>
      </c>
      <c r="K1149" s="130">
        <v>-3719000</v>
      </c>
      <c r="L1149" s="130">
        <v>-3719000</v>
      </c>
      <c r="M1149" s="130">
        <v>-2962000</v>
      </c>
      <c r="N1149" s="130">
        <v>-2962000</v>
      </c>
      <c r="O1149" s="130">
        <v>-2962000</v>
      </c>
      <c r="P1149" s="130">
        <v>-3025000</v>
      </c>
      <c r="Q1149" s="127">
        <v>-3025000</v>
      </c>
    </row>
    <row r="1150" spans="1:17" ht="13.5" thickBot="1" x14ac:dyDescent="0.25">
      <c r="A1150" s="33">
        <v>262635</v>
      </c>
      <c r="B1150" s="135" t="s">
        <v>517</v>
      </c>
      <c r="C1150" s="147" t="s">
        <v>618</v>
      </c>
      <c r="D1150" s="134" t="s">
        <v>2078</v>
      </c>
      <c r="E1150" s="144">
        <v>0</v>
      </c>
      <c r="F1150" s="132">
        <v>0</v>
      </c>
      <c r="G1150" s="132">
        <v>0</v>
      </c>
      <c r="H1150" s="132">
        <v>0</v>
      </c>
      <c r="I1150" s="132">
        <v>0</v>
      </c>
      <c r="J1150" s="132">
        <v>-48000</v>
      </c>
      <c r="K1150" s="132">
        <v>-48000</v>
      </c>
      <c r="L1150" s="132">
        <v>-48000</v>
      </c>
      <c r="M1150" s="132">
        <v>-19000</v>
      </c>
      <c r="N1150" s="132">
        <v>-19000</v>
      </c>
      <c r="O1150" s="132">
        <v>-19000</v>
      </c>
      <c r="P1150" s="132">
        <v>0</v>
      </c>
      <c r="Q1150" s="127">
        <v>0</v>
      </c>
    </row>
    <row r="1151" spans="1:17" ht="13.5" thickBot="1" x14ac:dyDescent="0.25">
      <c r="A1151" s="33">
        <v>262638</v>
      </c>
      <c r="B1151" s="135" t="s">
        <v>518</v>
      </c>
      <c r="C1151" s="147" t="s">
        <v>1578</v>
      </c>
      <c r="D1151" s="134" t="s">
        <v>2078</v>
      </c>
      <c r="E1151" s="143">
        <v>0</v>
      </c>
      <c r="F1151" s="130">
        <v>0</v>
      </c>
      <c r="G1151" s="130">
        <v>0</v>
      </c>
      <c r="H1151" s="130">
        <v>0</v>
      </c>
      <c r="I1151" s="130">
        <v>0</v>
      </c>
      <c r="J1151" s="130">
        <v>-146000</v>
      </c>
      <c r="K1151" s="130">
        <v>-146000</v>
      </c>
      <c r="L1151" s="130">
        <v>-146000</v>
      </c>
      <c r="M1151" s="130">
        <v>-35000</v>
      </c>
      <c r="N1151" s="130">
        <v>-35000</v>
      </c>
      <c r="O1151" s="130">
        <v>-35000</v>
      </c>
      <c r="P1151" s="130">
        <v>0</v>
      </c>
      <c r="Q1151" s="127">
        <v>0</v>
      </c>
    </row>
    <row r="1152" spans="1:17" ht="13.5" thickBot="1" x14ac:dyDescent="0.25">
      <c r="A1152" s="33">
        <v>500185</v>
      </c>
      <c r="B1152" s="133" t="s">
        <v>1579</v>
      </c>
      <c r="C1152" s="147">
        <v>500185</v>
      </c>
      <c r="D1152" s="142"/>
      <c r="E1152" s="144">
        <v>-221671573.72</v>
      </c>
      <c r="F1152" s="132">
        <v>-221712648.18000001</v>
      </c>
      <c r="G1152" s="132">
        <v>-221732419.02000001</v>
      </c>
      <c r="H1152" s="132">
        <v>-217939283.38999999</v>
      </c>
      <c r="I1152" s="132">
        <v>-217998287.61000001</v>
      </c>
      <c r="J1152" s="132">
        <v>-218061231.96000001</v>
      </c>
      <c r="K1152" s="132">
        <v>-214350385.53</v>
      </c>
      <c r="L1152" s="132">
        <v>-214333042.63</v>
      </c>
      <c r="M1152" s="132">
        <v>-212248838.69999999</v>
      </c>
      <c r="N1152" s="132">
        <v>-208496541.36000001</v>
      </c>
      <c r="O1152" s="132">
        <v>-208565771.83000001</v>
      </c>
      <c r="P1152" s="132">
        <v>-208757226.62</v>
      </c>
      <c r="Q1152" s="127">
        <v>-208757226.62</v>
      </c>
    </row>
    <row r="1153" spans="1:17" ht="13.5" thickBot="1" x14ac:dyDescent="0.25">
      <c r="A1153" s="33">
        <v>228300</v>
      </c>
      <c r="B1153" s="135" t="s">
        <v>519</v>
      </c>
      <c r="C1153" s="147" t="s">
        <v>617</v>
      </c>
      <c r="D1153" s="134" t="s">
        <v>2078</v>
      </c>
      <c r="E1153" s="143">
        <v>-28515707.670000002</v>
      </c>
      <c r="F1153" s="130">
        <v>-28420734.34</v>
      </c>
      <c r="G1153" s="130">
        <v>-28325761.010000002</v>
      </c>
      <c r="H1153" s="130">
        <v>-28230787.68</v>
      </c>
      <c r="I1153" s="130">
        <v>-28135814.350000001</v>
      </c>
      <c r="J1153" s="130">
        <v>-28040841.02</v>
      </c>
      <c r="K1153" s="130">
        <v>-27945867.690000001</v>
      </c>
      <c r="L1153" s="130">
        <v>-27850894.359999999</v>
      </c>
      <c r="M1153" s="130">
        <v>-27755921.030000001</v>
      </c>
      <c r="N1153" s="130">
        <v>-27660947.699999999</v>
      </c>
      <c r="O1153" s="130">
        <v>-27565974.370000001</v>
      </c>
      <c r="P1153" s="130">
        <v>-27473180.039999999</v>
      </c>
      <c r="Q1153" s="127">
        <v>-27473180.039999999</v>
      </c>
    </row>
    <row r="1154" spans="1:17" ht="13.5" thickBot="1" x14ac:dyDescent="0.25">
      <c r="A1154" s="33">
        <v>228302</v>
      </c>
      <c r="B1154" s="135" t="s">
        <v>520</v>
      </c>
      <c r="C1154" s="147" t="s">
        <v>616</v>
      </c>
      <c r="D1154" s="134" t="s">
        <v>2078</v>
      </c>
      <c r="E1154" s="144">
        <v>-5941844.9100000001</v>
      </c>
      <c r="F1154" s="132">
        <v>-5988908.8200000003</v>
      </c>
      <c r="G1154" s="132">
        <v>-6035972.7300000004</v>
      </c>
      <c r="H1154" s="132">
        <v>-6083036.6399999997</v>
      </c>
      <c r="I1154" s="132">
        <v>-6130100.5499999998</v>
      </c>
      <c r="J1154" s="132">
        <v>-6177164.46</v>
      </c>
      <c r="K1154" s="132">
        <v>-6224228.3700000001</v>
      </c>
      <c r="L1154" s="132">
        <v>-6271292.2800000003</v>
      </c>
      <c r="M1154" s="132">
        <v>-6318356.1900000004</v>
      </c>
      <c r="N1154" s="132">
        <v>-6365420.0999999996</v>
      </c>
      <c r="O1154" s="132">
        <v>-6412484.0099999998</v>
      </c>
      <c r="P1154" s="132">
        <v>-6538632.9199999999</v>
      </c>
      <c r="Q1154" s="127">
        <v>-6538632.9199999999</v>
      </c>
    </row>
    <row r="1155" spans="1:17" ht="13.5" thickBot="1" x14ac:dyDescent="0.25">
      <c r="A1155" s="33">
        <v>228304</v>
      </c>
      <c r="B1155" s="135" t="s">
        <v>521</v>
      </c>
      <c r="C1155" s="147" t="s">
        <v>615</v>
      </c>
      <c r="D1155" s="134" t="s">
        <v>2078</v>
      </c>
      <c r="E1155" s="143">
        <v>-160169719.08000001</v>
      </c>
      <c r="F1155" s="130">
        <v>-160322828.16</v>
      </c>
      <c r="G1155" s="130">
        <v>-160475937.24000001</v>
      </c>
      <c r="H1155" s="130">
        <v>-156779046.31999999</v>
      </c>
      <c r="I1155" s="130">
        <v>-156932155.40000001</v>
      </c>
      <c r="J1155" s="130">
        <v>-157085264.47999999</v>
      </c>
      <c r="K1155" s="130">
        <v>-153388373.56</v>
      </c>
      <c r="L1155" s="130">
        <v>-153541482.63999999</v>
      </c>
      <c r="M1155" s="130">
        <v>-151535608.72</v>
      </c>
      <c r="N1155" s="130">
        <v>-147851051.80000001</v>
      </c>
      <c r="O1155" s="130">
        <v>-148016496.88</v>
      </c>
      <c r="P1155" s="130">
        <v>-148181940.96000001</v>
      </c>
      <c r="Q1155" s="127">
        <v>-148181940.96000001</v>
      </c>
    </row>
    <row r="1156" spans="1:17" ht="13.5" thickBot="1" x14ac:dyDescent="0.25">
      <c r="A1156" s="33">
        <v>228306</v>
      </c>
      <c r="B1156" s="135" t="s">
        <v>522</v>
      </c>
      <c r="C1156" s="147" t="s">
        <v>614</v>
      </c>
      <c r="D1156" s="134" t="s">
        <v>2078</v>
      </c>
      <c r="E1156" s="144">
        <v>-27044302.059999999</v>
      </c>
      <c r="F1156" s="132">
        <v>-26980176.859999999</v>
      </c>
      <c r="G1156" s="132">
        <v>-26894748.039999999</v>
      </c>
      <c r="H1156" s="132">
        <v>-26846412.75</v>
      </c>
      <c r="I1156" s="132">
        <v>-26800217.309999999</v>
      </c>
      <c r="J1156" s="132">
        <v>-26757962</v>
      </c>
      <c r="K1156" s="132">
        <v>-26791915.91</v>
      </c>
      <c r="L1156" s="132">
        <v>-26669373.350000001</v>
      </c>
      <c r="M1156" s="132">
        <v>-26638952.760000002</v>
      </c>
      <c r="N1156" s="132">
        <v>-26619121.760000002</v>
      </c>
      <c r="O1156" s="132">
        <v>-26570816.57</v>
      </c>
      <c r="P1156" s="132">
        <v>-26563472.699999999</v>
      </c>
      <c r="Q1156" s="127">
        <v>-26563472.699999999</v>
      </c>
    </row>
    <row r="1157" spans="1:17" ht="13.5" thickBot="1" x14ac:dyDescent="0.25">
      <c r="A1157" s="33">
        <v>500186</v>
      </c>
      <c r="B1157" s="133" t="s">
        <v>1580</v>
      </c>
      <c r="C1157" s="147">
        <v>500186</v>
      </c>
      <c r="D1157" s="142"/>
      <c r="E1157" s="143">
        <v>-132269584.54000001</v>
      </c>
      <c r="F1157" s="130">
        <v>-132548019.91</v>
      </c>
      <c r="G1157" s="130">
        <v>-137059491.36000001</v>
      </c>
      <c r="H1157" s="130">
        <v>-135346906.13999999</v>
      </c>
      <c r="I1157" s="130">
        <v>-135121269.91</v>
      </c>
      <c r="J1157" s="130">
        <v>-140072954.06</v>
      </c>
      <c r="K1157" s="130">
        <v>-137788394.77000001</v>
      </c>
      <c r="L1157" s="130">
        <v>-137699993.31</v>
      </c>
      <c r="M1157" s="130">
        <v>-140390209.75999999</v>
      </c>
      <c r="N1157" s="130">
        <v>-138526904.99000001</v>
      </c>
      <c r="O1157" s="130">
        <v>-138314873.28999999</v>
      </c>
      <c r="P1157" s="130">
        <v>-147668303.80000001</v>
      </c>
      <c r="Q1157" s="127">
        <v>-147668303.80000001</v>
      </c>
    </row>
    <row r="1158" spans="1:17" ht="13.5" thickBot="1" x14ac:dyDescent="0.25">
      <c r="A1158" s="33">
        <v>500192</v>
      </c>
      <c r="B1158" s="135" t="s">
        <v>1581</v>
      </c>
      <c r="C1158" s="147">
        <v>500192</v>
      </c>
      <c r="D1158" s="142"/>
      <c r="E1158" s="144">
        <v>0</v>
      </c>
      <c r="F1158" s="132">
        <v>0</v>
      </c>
      <c r="G1158" s="132">
        <v>0</v>
      </c>
      <c r="H1158" s="132">
        <v>0</v>
      </c>
      <c r="I1158" s="132">
        <v>0</v>
      </c>
      <c r="J1158" s="132">
        <v>0</v>
      </c>
      <c r="K1158" s="132">
        <v>0</v>
      </c>
      <c r="L1158" s="132">
        <v>0</v>
      </c>
      <c r="M1158" s="132">
        <v>0</v>
      </c>
      <c r="N1158" s="132">
        <v>0</v>
      </c>
      <c r="O1158" s="132">
        <v>0</v>
      </c>
      <c r="P1158" s="132">
        <v>0</v>
      </c>
      <c r="Q1158" s="127">
        <v>0</v>
      </c>
    </row>
    <row r="1159" spans="1:17" ht="13.5" thickBot="1" x14ac:dyDescent="0.25">
      <c r="A1159" s="33">
        <v>186130</v>
      </c>
      <c r="B1159" s="136" t="s">
        <v>1582</v>
      </c>
      <c r="C1159" s="147" t="s">
        <v>1583</v>
      </c>
      <c r="D1159" s="134" t="s">
        <v>2078</v>
      </c>
      <c r="E1159" s="143">
        <v>-3301341.48</v>
      </c>
      <c r="F1159" s="130">
        <v>-3301341.48</v>
      </c>
      <c r="G1159" s="130">
        <v>-3301341.48</v>
      </c>
      <c r="H1159" s="130">
        <v>-3301341.48</v>
      </c>
      <c r="I1159" s="130">
        <v>-3301341.48</v>
      </c>
      <c r="J1159" s="130">
        <v>-3301341.48</v>
      </c>
      <c r="K1159" s="130">
        <v>-3301341.48</v>
      </c>
      <c r="L1159" s="130">
        <v>-3301341.48</v>
      </c>
      <c r="M1159" s="130">
        <v>-3301341.48</v>
      </c>
      <c r="N1159" s="130">
        <v>-3301341.48</v>
      </c>
      <c r="O1159" s="130">
        <v>-3301341.48</v>
      </c>
      <c r="P1159" s="130">
        <v>-3301341.48</v>
      </c>
      <c r="Q1159" s="127">
        <v>-3301341.48</v>
      </c>
    </row>
    <row r="1160" spans="1:17" ht="13.5" thickBot="1" x14ac:dyDescent="0.25">
      <c r="A1160" s="33">
        <v>186133</v>
      </c>
      <c r="B1160" s="136" t="s">
        <v>1584</v>
      </c>
      <c r="C1160" s="147" t="s">
        <v>1585</v>
      </c>
      <c r="D1160" s="134" t="s">
        <v>2078</v>
      </c>
      <c r="E1160" s="144">
        <v>-263163.86</v>
      </c>
      <c r="F1160" s="132">
        <v>-263163.86</v>
      </c>
      <c r="G1160" s="132">
        <v>-263163.86</v>
      </c>
      <c r="H1160" s="132">
        <v>-263163.86</v>
      </c>
      <c r="I1160" s="132">
        <v>-263163.86</v>
      </c>
      <c r="J1160" s="132">
        <v>-263163.86</v>
      </c>
      <c r="K1160" s="132">
        <v>-263163.86</v>
      </c>
      <c r="L1160" s="132">
        <v>-263163.86</v>
      </c>
      <c r="M1160" s="132">
        <v>-263163.86</v>
      </c>
      <c r="N1160" s="132">
        <v>-263163.86</v>
      </c>
      <c r="O1160" s="132">
        <v>-263163.86</v>
      </c>
      <c r="P1160" s="132">
        <v>-263163.86</v>
      </c>
      <c r="Q1160" s="127">
        <v>-263163.86</v>
      </c>
    </row>
    <row r="1161" spans="1:17" ht="13.5" thickBot="1" x14ac:dyDescent="0.25">
      <c r="A1161" s="33">
        <v>186134</v>
      </c>
      <c r="B1161" s="136" t="s">
        <v>1586</v>
      </c>
      <c r="C1161" s="147" t="s">
        <v>1587</v>
      </c>
      <c r="D1161" s="134" t="s">
        <v>2078</v>
      </c>
      <c r="E1161" s="143">
        <v>-1297179.48</v>
      </c>
      <c r="F1161" s="130">
        <v>-1297179.48</v>
      </c>
      <c r="G1161" s="130">
        <v>-1297179.48</v>
      </c>
      <c r="H1161" s="130">
        <v>-1297179.48</v>
      </c>
      <c r="I1161" s="130">
        <v>-1297179.48</v>
      </c>
      <c r="J1161" s="130">
        <v>-1297179.48</v>
      </c>
      <c r="K1161" s="130">
        <v>-1297179.48</v>
      </c>
      <c r="L1161" s="130">
        <v>-1297179.48</v>
      </c>
      <c r="M1161" s="130">
        <v>-1297179.48</v>
      </c>
      <c r="N1161" s="130">
        <v>-1297179.48</v>
      </c>
      <c r="O1161" s="130">
        <v>-1297179.48</v>
      </c>
      <c r="P1161" s="130">
        <v>-1297179.48</v>
      </c>
      <c r="Q1161" s="127">
        <v>-1297179.48</v>
      </c>
    </row>
    <row r="1162" spans="1:17" ht="13.5" thickBot="1" x14ac:dyDescent="0.25">
      <c r="A1162" s="33">
        <v>186140</v>
      </c>
      <c r="B1162" s="136" t="s">
        <v>523</v>
      </c>
      <c r="C1162" s="147" t="s">
        <v>613</v>
      </c>
      <c r="D1162" s="134" t="s">
        <v>2078</v>
      </c>
      <c r="E1162" s="144">
        <v>3301341.48</v>
      </c>
      <c r="F1162" s="132">
        <v>3301341.48</v>
      </c>
      <c r="G1162" s="132">
        <v>3301341.48</v>
      </c>
      <c r="H1162" s="132">
        <v>3301341.48</v>
      </c>
      <c r="I1162" s="132">
        <v>3301341.48</v>
      </c>
      <c r="J1162" s="132">
        <v>3301341.48</v>
      </c>
      <c r="K1162" s="132">
        <v>3301341.48</v>
      </c>
      <c r="L1162" s="132">
        <v>3301341.48</v>
      </c>
      <c r="M1162" s="132">
        <v>3301341.48</v>
      </c>
      <c r="N1162" s="132">
        <v>3301341.48</v>
      </c>
      <c r="O1162" s="132">
        <v>3301341.48</v>
      </c>
      <c r="P1162" s="132">
        <v>3301341.48</v>
      </c>
      <c r="Q1162" s="127">
        <v>3301341.48</v>
      </c>
    </row>
    <row r="1163" spans="1:17" ht="13.5" thickBot="1" x14ac:dyDescent="0.25">
      <c r="A1163" s="33">
        <v>186143</v>
      </c>
      <c r="B1163" s="136" t="s">
        <v>524</v>
      </c>
      <c r="C1163" s="147" t="s">
        <v>612</v>
      </c>
      <c r="D1163" s="134" t="s">
        <v>2078</v>
      </c>
      <c r="E1163" s="143">
        <v>263163.86</v>
      </c>
      <c r="F1163" s="130">
        <v>263163.86</v>
      </c>
      <c r="G1163" s="130">
        <v>263163.86</v>
      </c>
      <c r="H1163" s="130">
        <v>263163.86</v>
      </c>
      <c r="I1163" s="130">
        <v>263163.86</v>
      </c>
      <c r="J1163" s="130">
        <v>263163.86</v>
      </c>
      <c r="K1163" s="130">
        <v>263163.86</v>
      </c>
      <c r="L1163" s="130">
        <v>263163.86</v>
      </c>
      <c r="M1163" s="130">
        <v>263163.86</v>
      </c>
      <c r="N1163" s="130">
        <v>263163.86</v>
      </c>
      <c r="O1163" s="130">
        <v>263163.86</v>
      </c>
      <c r="P1163" s="130">
        <v>263163.86</v>
      </c>
      <c r="Q1163" s="127">
        <v>263163.86</v>
      </c>
    </row>
    <row r="1164" spans="1:17" ht="13.5" thickBot="1" x14ac:dyDescent="0.25">
      <c r="A1164" s="33">
        <v>186144</v>
      </c>
      <c r="B1164" s="136" t="s">
        <v>525</v>
      </c>
      <c r="C1164" s="147" t="s">
        <v>611</v>
      </c>
      <c r="D1164" s="134" t="s">
        <v>2078</v>
      </c>
      <c r="E1164" s="144">
        <v>1297179.48</v>
      </c>
      <c r="F1164" s="132">
        <v>1297179.48</v>
      </c>
      <c r="G1164" s="132">
        <v>1297179.48</v>
      </c>
      <c r="H1164" s="132">
        <v>1297179.48</v>
      </c>
      <c r="I1164" s="132">
        <v>1297179.48</v>
      </c>
      <c r="J1164" s="132">
        <v>1297179.48</v>
      </c>
      <c r="K1164" s="132">
        <v>1297179.48</v>
      </c>
      <c r="L1164" s="132">
        <v>1297179.48</v>
      </c>
      <c r="M1164" s="132">
        <v>1297179.48</v>
      </c>
      <c r="N1164" s="132">
        <v>1297179.48</v>
      </c>
      <c r="O1164" s="132">
        <v>1297179.48</v>
      </c>
      <c r="P1164" s="132">
        <v>1297179.48</v>
      </c>
      <c r="Q1164" s="127">
        <v>1297179.48</v>
      </c>
    </row>
    <row r="1165" spans="1:17" ht="13.5" thickBot="1" x14ac:dyDescent="0.25">
      <c r="A1165" s="33">
        <v>500193</v>
      </c>
      <c r="B1165" s="135" t="s">
        <v>1588</v>
      </c>
      <c r="C1165" s="147">
        <v>500193</v>
      </c>
      <c r="D1165" s="142"/>
      <c r="E1165" s="143">
        <v>0</v>
      </c>
      <c r="F1165" s="130">
        <v>0</v>
      </c>
      <c r="G1165" s="130">
        <v>0</v>
      </c>
      <c r="H1165" s="130">
        <v>19298</v>
      </c>
      <c r="I1165" s="130">
        <v>0</v>
      </c>
      <c r="J1165" s="130">
        <v>0</v>
      </c>
      <c r="K1165" s="130">
        <v>0</v>
      </c>
      <c r="L1165" s="130">
        <v>0</v>
      </c>
      <c r="M1165" s="130">
        <v>0</v>
      </c>
      <c r="N1165" s="130">
        <v>0</v>
      </c>
      <c r="O1165" s="130">
        <v>0</v>
      </c>
      <c r="P1165" s="130">
        <v>0</v>
      </c>
      <c r="Q1165" s="127">
        <v>0</v>
      </c>
    </row>
    <row r="1166" spans="1:17" ht="13.5" thickBot="1" x14ac:dyDescent="0.25">
      <c r="A1166" s="33">
        <v>227586</v>
      </c>
      <c r="B1166" s="136" t="s">
        <v>2217</v>
      </c>
      <c r="C1166" s="147" t="s">
        <v>2218</v>
      </c>
      <c r="D1166" s="134" t="s">
        <v>2078</v>
      </c>
      <c r="E1166" s="144">
        <v>0</v>
      </c>
      <c r="F1166" s="132">
        <v>0</v>
      </c>
      <c r="G1166" s="132">
        <v>0</v>
      </c>
      <c r="H1166" s="132">
        <v>19298</v>
      </c>
      <c r="I1166" s="132">
        <v>0</v>
      </c>
      <c r="J1166" s="132">
        <v>0</v>
      </c>
      <c r="K1166" s="132">
        <v>0</v>
      </c>
      <c r="L1166" s="132">
        <v>0</v>
      </c>
      <c r="M1166" s="132">
        <v>0</v>
      </c>
      <c r="N1166" s="132">
        <v>0</v>
      </c>
      <c r="O1166" s="132">
        <v>0</v>
      </c>
      <c r="P1166" s="132">
        <v>0</v>
      </c>
      <c r="Q1166" s="127">
        <v>0</v>
      </c>
    </row>
    <row r="1167" spans="1:17" ht="13.5" thickBot="1" x14ac:dyDescent="0.25">
      <c r="A1167" s="33">
        <v>500194</v>
      </c>
      <c r="B1167" s="135" t="s">
        <v>1589</v>
      </c>
      <c r="C1167" s="147">
        <v>500194</v>
      </c>
      <c r="D1167" s="142"/>
      <c r="E1167" s="143">
        <v>-132269584.54000001</v>
      </c>
      <c r="F1167" s="130">
        <v>-132548019.91</v>
      </c>
      <c r="G1167" s="130">
        <v>-137059491.36000001</v>
      </c>
      <c r="H1167" s="130">
        <v>-135366204.13999999</v>
      </c>
      <c r="I1167" s="130">
        <v>-135121269.91</v>
      </c>
      <c r="J1167" s="130">
        <v>-140072954.06</v>
      </c>
      <c r="K1167" s="130">
        <v>-137788394.77000001</v>
      </c>
      <c r="L1167" s="130">
        <v>-137699993.31</v>
      </c>
      <c r="M1167" s="130">
        <v>-140390209.75999999</v>
      </c>
      <c r="N1167" s="130">
        <v>-138526904.99000001</v>
      </c>
      <c r="O1167" s="130">
        <v>-138314873.28999999</v>
      </c>
      <c r="P1167" s="130">
        <v>-147668303.80000001</v>
      </c>
      <c r="Q1167" s="127">
        <v>-147668303.80000001</v>
      </c>
    </row>
    <row r="1168" spans="1:17" ht="13.5" thickBot="1" x14ac:dyDescent="0.25">
      <c r="A1168" s="33">
        <v>228200</v>
      </c>
      <c r="B1168" s="136" t="s">
        <v>2061</v>
      </c>
      <c r="C1168" s="147" t="s">
        <v>2062</v>
      </c>
      <c r="D1168" s="134" t="s">
        <v>2078</v>
      </c>
      <c r="E1168" s="144">
        <v>0</v>
      </c>
      <c r="F1168" s="132">
        <v>0</v>
      </c>
      <c r="G1168" s="132">
        <v>-1985374</v>
      </c>
      <c r="H1168" s="132">
        <v>0</v>
      </c>
      <c r="I1168" s="132">
        <v>0</v>
      </c>
      <c r="J1168" s="132">
        <v>-2130917</v>
      </c>
      <c r="K1168" s="132">
        <v>0</v>
      </c>
      <c r="L1168" s="132">
        <v>0</v>
      </c>
      <c r="M1168" s="132">
        <v>-2074661</v>
      </c>
      <c r="N1168" s="132">
        <v>0</v>
      </c>
      <c r="O1168" s="132">
        <v>0</v>
      </c>
      <c r="P1168" s="132">
        <v>-2054482</v>
      </c>
      <c r="Q1168" s="127">
        <v>-2054482</v>
      </c>
    </row>
    <row r="1169" spans="1:17" ht="13.5" thickBot="1" x14ac:dyDescent="0.25">
      <c r="A1169" s="33">
        <v>228400</v>
      </c>
      <c r="B1169" s="136" t="s">
        <v>1590</v>
      </c>
      <c r="C1169" s="147" t="s">
        <v>610</v>
      </c>
      <c r="D1169" s="134" t="s">
        <v>2078</v>
      </c>
      <c r="E1169" s="143">
        <v>-7258897.5199999996</v>
      </c>
      <c r="F1169" s="130">
        <v>-7206037.6600000001</v>
      </c>
      <c r="G1169" s="130">
        <v>-7697707.4000000004</v>
      </c>
      <c r="H1169" s="130">
        <v>-7723248.8600000003</v>
      </c>
      <c r="I1169" s="130">
        <v>-7456929.75</v>
      </c>
      <c r="J1169" s="130">
        <v>-7518666.4299999997</v>
      </c>
      <c r="K1169" s="130">
        <v>-7605554.5800000001</v>
      </c>
      <c r="L1169" s="130">
        <v>-7610545.75</v>
      </c>
      <c r="M1169" s="130">
        <v>-7696239.5300000003</v>
      </c>
      <c r="N1169" s="130">
        <v>-7782468.1500000004</v>
      </c>
      <c r="O1169" s="130">
        <v>-7790329.4199999999</v>
      </c>
      <c r="P1169" s="130">
        <v>-7899581.0499999998</v>
      </c>
      <c r="Q1169" s="127">
        <v>-7899581.0499999998</v>
      </c>
    </row>
    <row r="1170" spans="1:17" ht="13.5" thickBot="1" x14ac:dyDescent="0.25">
      <c r="A1170" s="33">
        <v>228402</v>
      </c>
      <c r="B1170" s="136" t="s">
        <v>1591</v>
      </c>
      <c r="C1170" s="147" t="s">
        <v>609</v>
      </c>
      <c r="D1170" s="134" t="s">
        <v>2078</v>
      </c>
      <c r="E1170" s="144">
        <v>-5021419.88</v>
      </c>
      <c r="F1170" s="132">
        <v>-5031565.96</v>
      </c>
      <c r="G1170" s="132">
        <v>-5047834.96</v>
      </c>
      <c r="H1170" s="132">
        <v>-5126304.78</v>
      </c>
      <c r="I1170" s="132">
        <v>-5145941.78</v>
      </c>
      <c r="J1170" s="132">
        <v>-5163394.78</v>
      </c>
      <c r="K1170" s="132">
        <v>-5210782.3099999996</v>
      </c>
      <c r="L1170" s="132">
        <v>-5230247.3099999996</v>
      </c>
      <c r="M1170" s="132">
        <v>-5252032.3099999996</v>
      </c>
      <c r="N1170" s="132">
        <v>-5296507.0199999996</v>
      </c>
      <c r="O1170" s="132">
        <v>-5316369.0199999996</v>
      </c>
      <c r="P1170" s="132">
        <v>-5337802.0199999996</v>
      </c>
      <c r="Q1170" s="127">
        <v>-5337802.0199999996</v>
      </c>
    </row>
    <row r="1171" spans="1:17" ht="13.5" thickBot="1" x14ac:dyDescent="0.25">
      <c r="A1171" s="33">
        <v>253000</v>
      </c>
      <c r="B1171" s="136" t="s">
        <v>526</v>
      </c>
      <c r="C1171" s="147" t="s">
        <v>608</v>
      </c>
      <c r="D1171" s="134" t="s">
        <v>2078</v>
      </c>
      <c r="E1171" s="143">
        <v>19087947</v>
      </c>
      <c r="F1171" s="130">
        <v>19087947</v>
      </c>
      <c r="G1171" s="130">
        <v>16763812</v>
      </c>
      <c r="H1171" s="130">
        <v>16763812</v>
      </c>
      <c r="I1171" s="130">
        <v>16763812</v>
      </c>
      <c r="J1171" s="130">
        <v>14495507</v>
      </c>
      <c r="K1171" s="130">
        <v>14495507</v>
      </c>
      <c r="L1171" s="130">
        <v>14495507</v>
      </c>
      <c r="M1171" s="130">
        <v>18745582</v>
      </c>
      <c r="N1171" s="130">
        <v>18745582</v>
      </c>
      <c r="O1171" s="130">
        <v>18745582</v>
      </c>
      <c r="P1171" s="130">
        <v>33111094</v>
      </c>
      <c r="Q1171" s="127">
        <v>33111094</v>
      </c>
    </row>
    <row r="1172" spans="1:17" ht="13.5" thickBot="1" x14ac:dyDescent="0.25">
      <c r="A1172" s="33">
        <v>253201</v>
      </c>
      <c r="B1172" s="136" t="s">
        <v>1592</v>
      </c>
      <c r="C1172" s="147" t="s">
        <v>1593</v>
      </c>
      <c r="D1172" s="134" t="s">
        <v>2078</v>
      </c>
      <c r="E1172" s="144">
        <v>-7142848</v>
      </c>
      <c r="F1172" s="132">
        <v>-7142848</v>
      </c>
      <c r="G1172" s="132">
        <v>-7061505</v>
      </c>
      <c r="H1172" s="132">
        <v>-7061505</v>
      </c>
      <c r="I1172" s="132">
        <v>-7061505</v>
      </c>
      <c r="J1172" s="132">
        <v>-6979430</v>
      </c>
      <c r="K1172" s="132">
        <v>-6979430</v>
      </c>
      <c r="L1172" s="132">
        <v>-6979430</v>
      </c>
      <c r="M1172" s="132">
        <v>-6896616</v>
      </c>
      <c r="N1172" s="132">
        <v>-6896616</v>
      </c>
      <c r="O1172" s="132">
        <v>-6896616</v>
      </c>
      <c r="P1172" s="132">
        <v>-6813057</v>
      </c>
      <c r="Q1172" s="127">
        <v>-6813057</v>
      </c>
    </row>
    <row r="1173" spans="1:17" ht="13.5" thickBot="1" x14ac:dyDescent="0.25">
      <c r="A1173" s="33">
        <v>253205</v>
      </c>
      <c r="B1173" s="136" t="s">
        <v>1594</v>
      </c>
      <c r="C1173" s="147" t="s">
        <v>1595</v>
      </c>
      <c r="D1173" s="134" t="s">
        <v>2078</v>
      </c>
      <c r="E1173" s="143">
        <v>329793</v>
      </c>
      <c r="F1173" s="130">
        <v>329793</v>
      </c>
      <c r="G1173" s="130">
        <v>332761</v>
      </c>
      <c r="H1173" s="130">
        <v>332761</v>
      </c>
      <c r="I1173" s="130">
        <v>332761</v>
      </c>
      <c r="J1173" s="130">
        <v>335756</v>
      </c>
      <c r="K1173" s="130">
        <v>335756</v>
      </c>
      <c r="L1173" s="130">
        <v>335756</v>
      </c>
      <c r="M1173" s="130">
        <v>338778</v>
      </c>
      <c r="N1173" s="130">
        <v>338778</v>
      </c>
      <c r="O1173" s="130">
        <v>338778</v>
      </c>
      <c r="P1173" s="130">
        <v>341827</v>
      </c>
      <c r="Q1173" s="127">
        <v>341827</v>
      </c>
    </row>
    <row r="1174" spans="1:17" ht="13.5" thickBot="1" x14ac:dyDescent="0.25">
      <c r="A1174" s="33">
        <v>253700</v>
      </c>
      <c r="B1174" s="136" t="s">
        <v>2063</v>
      </c>
      <c r="C1174" s="147" t="s">
        <v>2064</v>
      </c>
      <c r="D1174" s="134" t="s">
        <v>2078</v>
      </c>
      <c r="E1174" s="144">
        <v>-509971.52</v>
      </c>
      <c r="F1174" s="132">
        <v>-509971.52</v>
      </c>
      <c r="G1174" s="132">
        <v>-4130329.68</v>
      </c>
      <c r="H1174" s="132">
        <v>-4130329.68</v>
      </c>
      <c r="I1174" s="132">
        <v>-4130329.68</v>
      </c>
      <c r="J1174" s="132">
        <v>-7619813.8600000003</v>
      </c>
      <c r="K1174" s="132">
        <v>-7619813.8600000003</v>
      </c>
      <c r="L1174" s="132">
        <v>-7619813.8600000003</v>
      </c>
      <c r="M1174" s="132">
        <v>-15952432.529999999</v>
      </c>
      <c r="N1174" s="132">
        <v>-15952432.529999999</v>
      </c>
      <c r="O1174" s="132">
        <v>-15952432.529999999</v>
      </c>
      <c r="P1174" s="132">
        <v>-26047071.260000002</v>
      </c>
      <c r="Q1174" s="127">
        <v>-26047071.260000002</v>
      </c>
    </row>
    <row r="1175" spans="1:17" ht="13.5" thickBot="1" x14ac:dyDescent="0.25">
      <c r="A1175" s="33">
        <v>261001</v>
      </c>
      <c r="B1175" s="136" t="s">
        <v>527</v>
      </c>
      <c r="C1175" s="147" t="s">
        <v>607</v>
      </c>
      <c r="D1175" s="134" t="s">
        <v>2078</v>
      </c>
      <c r="E1175" s="143">
        <v>-103983.26</v>
      </c>
      <c r="F1175" s="130">
        <v>-96221.46</v>
      </c>
      <c r="G1175" s="130">
        <v>-135000</v>
      </c>
      <c r="H1175" s="130">
        <v>-101653.22</v>
      </c>
      <c r="I1175" s="130">
        <v>-99754.37</v>
      </c>
      <c r="J1175" s="130">
        <v>-149000</v>
      </c>
      <c r="K1175" s="130">
        <v>-145635.54999999999</v>
      </c>
      <c r="L1175" s="130">
        <v>-144899.82</v>
      </c>
      <c r="M1175" s="130">
        <v>-224000</v>
      </c>
      <c r="N1175" s="130">
        <v>-70575.38</v>
      </c>
      <c r="O1175" s="130">
        <v>11529.53</v>
      </c>
      <c r="P1175" s="130">
        <v>-49000</v>
      </c>
      <c r="Q1175" s="127">
        <v>-49000</v>
      </c>
    </row>
    <row r="1176" spans="1:17" ht="13.5" thickBot="1" x14ac:dyDescent="0.25">
      <c r="A1176" s="33">
        <v>262001</v>
      </c>
      <c r="B1176" s="136" t="s">
        <v>528</v>
      </c>
      <c r="C1176" s="147" t="s">
        <v>606</v>
      </c>
      <c r="D1176" s="134" t="s">
        <v>2078</v>
      </c>
      <c r="E1176" s="144">
        <v>-14219.74</v>
      </c>
      <c r="F1176" s="132">
        <v>-13050.74</v>
      </c>
      <c r="G1176" s="132">
        <v>-17000</v>
      </c>
      <c r="H1176" s="132">
        <v>-14305.67</v>
      </c>
      <c r="I1176" s="132">
        <v>-13162.3</v>
      </c>
      <c r="J1176" s="132">
        <v>-27000</v>
      </c>
      <c r="K1176" s="132">
        <v>-26803.5</v>
      </c>
      <c r="L1176" s="132">
        <v>-21573.48</v>
      </c>
      <c r="M1176" s="132">
        <v>-27000</v>
      </c>
      <c r="N1176" s="132">
        <v>-21550.39</v>
      </c>
      <c r="O1176" s="132">
        <v>-18135.13</v>
      </c>
      <c r="P1176" s="132">
        <v>-34500</v>
      </c>
      <c r="Q1176" s="127">
        <v>-34500</v>
      </c>
    </row>
    <row r="1177" spans="1:17" ht="13.5" thickBot="1" x14ac:dyDescent="0.25">
      <c r="A1177" s="33">
        <v>262002</v>
      </c>
      <c r="B1177" s="136" t="s">
        <v>529</v>
      </c>
      <c r="C1177" s="147" t="s">
        <v>605</v>
      </c>
      <c r="D1177" s="134" t="s">
        <v>2078</v>
      </c>
      <c r="E1177" s="143">
        <v>-38300.14</v>
      </c>
      <c r="F1177" s="130">
        <v>-37726.14</v>
      </c>
      <c r="G1177" s="130">
        <v>-53000</v>
      </c>
      <c r="H1177" s="130">
        <v>-46913.85</v>
      </c>
      <c r="I1177" s="130">
        <v>-35673.49</v>
      </c>
      <c r="J1177" s="130">
        <v>-53000</v>
      </c>
      <c r="K1177" s="130">
        <v>-41742.15</v>
      </c>
      <c r="L1177" s="130">
        <v>-12683.98</v>
      </c>
      <c r="M1177" s="130">
        <v>-78000</v>
      </c>
      <c r="N1177" s="130">
        <v>-44284.67</v>
      </c>
      <c r="O1177" s="130">
        <v>-41046.080000000002</v>
      </c>
      <c r="P1177" s="130">
        <v>-53000</v>
      </c>
      <c r="Q1177" s="127">
        <v>-53000</v>
      </c>
    </row>
    <row r="1178" spans="1:17" ht="13.5" thickBot="1" x14ac:dyDescent="0.25">
      <c r="A1178" s="33">
        <v>262003</v>
      </c>
      <c r="B1178" s="136" t="s">
        <v>530</v>
      </c>
      <c r="C1178" s="147" t="s">
        <v>604</v>
      </c>
      <c r="D1178" s="134" t="s">
        <v>2078</v>
      </c>
      <c r="E1178" s="144">
        <v>-20000</v>
      </c>
      <c r="F1178" s="132">
        <v>-20000</v>
      </c>
      <c r="G1178" s="132">
        <v>-20000</v>
      </c>
      <c r="H1178" s="132">
        <v>-20000</v>
      </c>
      <c r="I1178" s="132">
        <v>-20000</v>
      </c>
      <c r="J1178" s="132">
        <v>-20000</v>
      </c>
      <c r="K1178" s="132">
        <v>-20000</v>
      </c>
      <c r="L1178" s="132">
        <v>-20000</v>
      </c>
      <c r="M1178" s="132">
        <v>-20000</v>
      </c>
      <c r="N1178" s="132">
        <v>-20000</v>
      </c>
      <c r="O1178" s="132">
        <v>-20000</v>
      </c>
      <c r="P1178" s="132">
        <v>-20000</v>
      </c>
      <c r="Q1178" s="127">
        <v>-20000</v>
      </c>
    </row>
    <row r="1179" spans="1:17" ht="13.5" thickBot="1" x14ac:dyDescent="0.25">
      <c r="A1179" s="33">
        <v>262004</v>
      </c>
      <c r="B1179" s="136" t="s">
        <v>531</v>
      </c>
      <c r="C1179" s="147" t="s">
        <v>603</v>
      </c>
      <c r="D1179" s="134" t="s">
        <v>2078</v>
      </c>
      <c r="E1179" s="143">
        <v>-15000</v>
      </c>
      <c r="F1179" s="130">
        <v>-15000</v>
      </c>
      <c r="G1179" s="130">
        <v>-15000</v>
      </c>
      <c r="H1179" s="130">
        <v>-15000</v>
      </c>
      <c r="I1179" s="130">
        <v>-15000</v>
      </c>
      <c r="J1179" s="130">
        <v>-15000</v>
      </c>
      <c r="K1179" s="130">
        <v>-15000</v>
      </c>
      <c r="L1179" s="130">
        <v>-15000</v>
      </c>
      <c r="M1179" s="130">
        <v>-15000</v>
      </c>
      <c r="N1179" s="130">
        <v>-15000</v>
      </c>
      <c r="O1179" s="130">
        <v>-15000</v>
      </c>
      <c r="P1179" s="130">
        <v>-15000</v>
      </c>
      <c r="Q1179" s="127">
        <v>-15000</v>
      </c>
    </row>
    <row r="1180" spans="1:17" ht="13.5" thickBot="1" x14ac:dyDescent="0.25">
      <c r="A1180" s="33">
        <v>262140</v>
      </c>
      <c r="B1180" s="136" t="s">
        <v>532</v>
      </c>
      <c r="C1180" s="147" t="s">
        <v>602</v>
      </c>
      <c r="D1180" s="134" t="s">
        <v>2078</v>
      </c>
      <c r="E1180" s="144">
        <v>-180167355.08000001</v>
      </c>
      <c r="F1180" s="132">
        <v>-180167355.08000001</v>
      </c>
      <c r="G1180" s="132">
        <v>-180142626.81999999</v>
      </c>
      <c r="H1180" s="132">
        <v>-180142626.81999999</v>
      </c>
      <c r="I1180" s="132">
        <v>-180142626.81999999</v>
      </c>
      <c r="J1180" s="132">
        <v>-180643710.12</v>
      </c>
      <c r="K1180" s="132">
        <v>-180643710.12</v>
      </c>
      <c r="L1180" s="132">
        <v>-180643710.12</v>
      </c>
      <c r="M1180" s="132">
        <v>-180505796.15000001</v>
      </c>
      <c r="N1180" s="132">
        <v>-180505796.15000001</v>
      </c>
      <c r="O1180" s="132">
        <v>-180505796.15000001</v>
      </c>
      <c r="P1180" s="132">
        <v>-192587122.41999999</v>
      </c>
      <c r="Q1180" s="127">
        <v>-192587122.41999999</v>
      </c>
    </row>
    <row r="1181" spans="1:17" ht="13.5" thickBot="1" x14ac:dyDescent="0.25">
      <c r="A1181" s="33">
        <v>262142</v>
      </c>
      <c r="B1181" s="136" t="s">
        <v>1596</v>
      </c>
      <c r="C1181" s="147" t="s">
        <v>1597</v>
      </c>
      <c r="D1181" s="134" t="s">
        <v>2078</v>
      </c>
      <c r="E1181" s="143">
        <v>-95652.5</v>
      </c>
      <c r="F1181" s="130">
        <v>-95652.5</v>
      </c>
      <c r="G1181" s="130">
        <v>-95652.5</v>
      </c>
      <c r="H1181" s="130">
        <v>-95652.5</v>
      </c>
      <c r="I1181" s="130">
        <v>-95652.5</v>
      </c>
      <c r="J1181" s="130">
        <v>-95652.5</v>
      </c>
      <c r="K1181" s="130">
        <v>-95652.5</v>
      </c>
      <c r="L1181" s="130">
        <v>-95652.5</v>
      </c>
      <c r="M1181" s="130">
        <v>-95652.5</v>
      </c>
      <c r="N1181" s="130">
        <v>-95652.5</v>
      </c>
      <c r="O1181" s="130">
        <v>-95652.5</v>
      </c>
      <c r="P1181" s="130">
        <v>-95652.5</v>
      </c>
      <c r="Q1181" s="127">
        <v>-95652.5</v>
      </c>
    </row>
    <row r="1182" spans="1:17" ht="13.5" thickBot="1" x14ac:dyDescent="0.25">
      <c r="A1182" s="33">
        <v>262143</v>
      </c>
      <c r="B1182" s="136" t="s">
        <v>533</v>
      </c>
      <c r="C1182" s="147" t="s">
        <v>601</v>
      </c>
      <c r="D1182" s="134" t="s">
        <v>2078</v>
      </c>
      <c r="E1182" s="144">
        <v>-3799801.65</v>
      </c>
      <c r="F1182" s="132">
        <v>-3799801.65</v>
      </c>
      <c r="G1182" s="132">
        <v>-3799801.65</v>
      </c>
      <c r="H1182" s="132">
        <v>-3799801.65</v>
      </c>
      <c r="I1182" s="132">
        <v>-3799801.65</v>
      </c>
      <c r="J1182" s="132">
        <v>-3799801.65</v>
      </c>
      <c r="K1182" s="132">
        <v>-3799801.65</v>
      </c>
      <c r="L1182" s="132">
        <v>-3799801.65</v>
      </c>
      <c r="M1182" s="132">
        <v>-3799801.65</v>
      </c>
      <c r="N1182" s="132">
        <v>-3799801.65</v>
      </c>
      <c r="O1182" s="132">
        <v>-3799801.65</v>
      </c>
      <c r="P1182" s="132">
        <v>-3799801.65</v>
      </c>
      <c r="Q1182" s="127">
        <v>-3799801.65</v>
      </c>
    </row>
    <row r="1183" spans="1:17" ht="13.5" thickBot="1" x14ac:dyDescent="0.25">
      <c r="A1183" s="33">
        <v>262144</v>
      </c>
      <c r="B1183" s="136" t="s">
        <v>534</v>
      </c>
      <c r="C1183" s="147" t="s">
        <v>600</v>
      </c>
      <c r="D1183" s="134" t="s">
        <v>2078</v>
      </c>
      <c r="E1183" s="143">
        <v>-24752873.489999998</v>
      </c>
      <c r="F1183" s="130">
        <v>-24752873.489999998</v>
      </c>
      <c r="G1183" s="130">
        <v>-24526881.629999999</v>
      </c>
      <c r="H1183" s="130">
        <v>-24526881.629999999</v>
      </c>
      <c r="I1183" s="130">
        <v>-24526881.629999999</v>
      </c>
      <c r="J1183" s="130">
        <v>-24370720.699999999</v>
      </c>
      <c r="K1183" s="130">
        <v>-24370720.699999999</v>
      </c>
      <c r="L1183" s="130">
        <v>-24370720.699999999</v>
      </c>
      <c r="M1183" s="130">
        <v>-24207046.300000001</v>
      </c>
      <c r="N1183" s="130">
        <v>-24207046.300000001</v>
      </c>
      <c r="O1183" s="130">
        <v>-24207046.300000001</v>
      </c>
      <c r="P1183" s="130">
        <v>-28166748.32</v>
      </c>
      <c r="Q1183" s="127">
        <v>-28166748.32</v>
      </c>
    </row>
    <row r="1184" spans="1:17" ht="13.5" thickBot="1" x14ac:dyDescent="0.25">
      <c r="A1184" s="33">
        <v>262145</v>
      </c>
      <c r="B1184" s="136" t="s">
        <v>535</v>
      </c>
      <c r="C1184" s="147" t="s">
        <v>599</v>
      </c>
      <c r="D1184" s="134" t="s">
        <v>2078</v>
      </c>
      <c r="E1184" s="144">
        <v>-194059.54</v>
      </c>
      <c r="F1184" s="132">
        <v>-194059.54</v>
      </c>
      <c r="G1184" s="132">
        <v>-194059.54</v>
      </c>
      <c r="H1184" s="132">
        <v>-194059.54</v>
      </c>
      <c r="I1184" s="132">
        <v>-194059.54</v>
      </c>
      <c r="J1184" s="132">
        <v>-194059.54</v>
      </c>
      <c r="K1184" s="132">
        <v>-194059.54</v>
      </c>
      <c r="L1184" s="132">
        <v>-194059.54</v>
      </c>
      <c r="M1184" s="132">
        <v>-194059.54</v>
      </c>
      <c r="N1184" s="132">
        <v>-194059.54</v>
      </c>
      <c r="O1184" s="132">
        <v>-194059.54</v>
      </c>
      <c r="P1184" s="132">
        <v>-194059.54</v>
      </c>
      <c r="Q1184" s="127">
        <v>-194059.54</v>
      </c>
    </row>
    <row r="1185" spans="1:17" ht="13.5" thickBot="1" x14ac:dyDescent="0.25">
      <c r="A1185" s="33">
        <v>262146</v>
      </c>
      <c r="B1185" s="136" t="s">
        <v>536</v>
      </c>
      <c r="C1185" s="147" t="s">
        <v>598</v>
      </c>
      <c r="D1185" s="134" t="s">
        <v>2078</v>
      </c>
      <c r="E1185" s="143">
        <v>-10532100.300000001</v>
      </c>
      <c r="F1185" s="130">
        <v>-10532100.300000001</v>
      </c>
      <c r="G1185" s="130">
        <v>-10532100.300000001</v>
      </c>
      <c r="H1185" s="130">
        <v>-10532100.300000001</v>
      </c>
      <c r="I1185" s="130">
        <v>-10532100.300000001</v>
      </c>
      <c r="J1185" s="130">
        <v>-10532100.300000001</v>
      </c>
      <c r="K1185" s="130">
        <v>-10532100.300000001</v>
      </c>
      <c r="L1185" s="130">
        <v>-10532100.300000001</v>
      </c>
      <c r="M1185" s="130">
        <v>-10532100.300000001</v>
      </c>
      <c r="N1185" s="130">
        <v>-10532100.300000001</v>
      </c>
      <c r="O1185" s="130">
        <v>-10532100.300000001</v>
      </c>
      <c r="P1185" s="130">
        <v>-10532100.300000001</v>
      </c>
      <c r="Q1185" s="127">
        <v>-10532100.300000001</v>
      </c>
    </row>
    <row r="1186" spans="1:17" ht="13.5" thickBot="1" x14ac:dyDescent="0.25">
      <c r="A1186" s="33">
        <v>262147</v>
      </c>
      <c r="B1186" s="136" t="s">
        <v>537</v>
      </c>
      <c r="C1186" s="147" t="s">
        <v>597</v>
      </c>
      <c r="D1186" s="134" t="s">
        <v>2078</v>
      </c>
      <c r="E1186" s="144">
        <v>-789061.79</v>
      </c>
      <c r="F1186" s="132">
        <v>-789061.79</v>
      </c>
      <c r="G1186" s="132">
        <v>-790576.99</v>
      </c>
      <c r="H1186" s="132">
        <v>-790576.99</v>
      </c>
      <c r="I1186" s="132">
        <v>-790576.99</v>
      </c>
      <c r="J1186" s="132">
        <v>-790576.99</v>
      </c>
      <c r="K1186" s="132">
        <v>-790576.99</v>
      </c>
      <c r="L1186" s="132">
        <v>-790576.99</v>
      </c>
      <c r="M1186" s="132">
        <v>-790576.99</v>
      </c>
      <c r="N1186" s="132">
        <v>-790576.99</v>
      </c>
      <c r="O1186" s="132">
        <v>-790576.99</v>
      </c>
      <c r="P1186" s="132">
        <v>-787654.24</v>
      </c>
      <c r="Q1186" s="127">
        <v>-787654.24</v>
      </c>
    </row>
    <row r="1187" spans="1:17" ht="13.5" thickBot="1" x14ac:dyDescent="0.25">
      <c r="A1187" s="33">
        <v>262148</v>
      </c>
      <c r="B1187" s="136" t="s">
        <v>1598</v>
      </c>
      <c r="C1187" s="147" t="s">
        <v>596</v>
      </c>
      <c r="D1187" s="134" t="s">
        <v>2078</v>
      </c>
      <c r="E1187" s="143">
        <v>-16379573.050000001</v>
      </c>
      <c r="F1187" s="130">
        <v>-16379573.050000001</v>
      </c>
      <c r="G1187" s="130">
        <v>-16248157.539999999</v>
      </c>
      <c r="H1187" s="130">
        <v>-16248157.539999999</v>
      </c>
      <c r="I1187" s="130">
        <v>-16248157.539999999</v>
      </c>
      <c r="J1187" s="130">
        <v>-16602561.58</v>
      </c>
      <c r="K1187" s="130">
        <v>-16602561.58</v>
      </c>
      <c r="L1187" s="130">
        <v>-16602561.58</v>
      </c>
      <c r="M1187" s="130">
        <v>-16516100.449999999</v>
      </c>
      <c r="N1187" s="130">
        <v>-16516100.449999999</v>
      </c>
      <c r="O1187" s="130">
        <v>-16516100.449999999</v>
      </c>
      <c r="P1187" s="130">
        <v>-16887639.510000002</v>
      </c>
      <c r="Q1187" s="127">
        <v>-16887639.510000002</v>
      </c>
    </row>
    <row r="1188" spans="1:17" ht="13.5" thickBot="1" x14ac:dyDescent="0.25">
      <c r="A1188" s="33">
        <v>262149</v>
      </c>
      <c r="B1188" s="136" t="s">
        <v>538</v>
      </c>
      <c r="C1188" s="147" t="s">
        <v>595</v>
      </c>
      <c r="D1188" s="134" t="s">
        <v>2078</v>
      </c>
      <c r="E1188" s="144">
        <v>-158120.4</v>
      </c>
      <c r="F1188" s="132">
        <v>-158120.4</v>
      </c>
      <c r="G1188" s="132">
        <v>-158120.4</v>
      </c>
      <c r="H1188" s="132">
        <v>-158120.4</v>
      </c>
      <c r="I1188" s="132">
        <v>-158120.4</v>
      </c>
      <c r="J1188" s="132">
        <v>-158120.4</v>
      </c>
      <c r="K1188" s="132">
        <v>-158120.4</v>
      </c>
      <c r="L1188" s="132">
        <v>-158120.4</v>
      </c>
      <c r="M1188" s="132">
        <v>-158120.4</v>
      </c>
      <c r="N1188" s="132">
        <v>-158120.4</v>
      </c>
      <c r="O1188" s="132">
        <v>-158120.4</v>
      </c>
      <c r="P1188" s="132">
        <v>-158120.4</v>
      </c>
      <c r="Q1188" s="127">
        <v>-158120.4</v>
      </c>
    </row>
    <row r="1189" spans="1:17" ht="13.5" thickBot="1" x14ac:dyDescent="0.25">
      <c r="A1189" s="33">
        <v>262150</v>
      </c>
      <c r="B1189" s="136" t="s">
        <v>539</v>
      </c>
      <c r="C1189" s="147" t="s">
        <v>594</v>
      </c>
      <c r="D1189" s="134" t="s">
        <v>2078</v>
      </c>
      <c r="E1189" s="143">
        <v>70486848.079999998</v>
      </c>
      <c r="F1189" s="130">
        <v>70486848.079999998</v>
      </c>
      <c r="G1189" s="130">
        <v>73763334.819999993</v>
      </c>
      <c r="H1189" s="130">
        <v>73763334.819999993</v>
      </c>
      <c r="I1189" s="130">
        <v>73763334.819999993</v>
      </c>
      <c r="J1189" s="130">
        <v>77225493.120000005</v>
      </c>
      <c r="K1189" s="130">
        <v>77225493.120000005</v>
      </c>
      <c r="L1189" s="130">
        <v>77225493.120000005</v>
      </c>
      <c r="M1189" s="130">
        <v>80078057.150000006</v>
      </c>
      <c r="N1189" s="130">
        <v>80078057.150000006</v>
      </c>
      <c r="O1189" s="130">
        <v>80078057.150000006</v>
      </c>
      <c r="P1189" s="130">
        <v>83744501.420000002</v>
      </c>
      <c r="Q1189" s="127">
        <v>83744501.420000002</v>
      </c>
    </row>
    <row r="1190" spans="1:17" ht="13.5" thickBot="1" x14ac:dyDescent="0.25">
      <c r="A1190" s="33">
        <v>262151</v>
      </c>
      <c r="B1190" s="136" t="s">
        <v>540</v>
      </c>
      <c r="C1190" s="147" t="s">
        <v>593</v>
      </c>
      <c r="D1190" s="134" t="s">
        <v>2078</v>
      </c>
      <c r="E1190" s="144">
        <v>3799801.65</v>
      </c>
      <c r="F1190" s="132">
        <v>3799801.65</v>
      </c>
      <c r="G1190" s="132">
        <v>3799801.65</v>
      </c>
      <c r="H1190" s="132">
        <v>3799801.65</v>
      </c>
      <c r="I1190" s="132">
        <v>3799801.65</v>
      </c>
      <c r="J1190" s="132">
        <v>3799801.65</v>
      </c>
      <c r="K1190" s="132">
        <v>3799801.65</v>
      </c>
      <c r="L1190" s="132">
        <v>3799801.65</v>
      </c>
      <c r="M1190" s="132">
        <v>3799801.65</v>
      </c>
      <c r="N1190" s="132">
        <v>3799801.65</v>
      </c>
      <c r="O1190" s="132">
        <v>3799801.65</v>
      </c>
      <c r="P1190" s="132">
        <v>3799801.65</v>
      </c>
      <c r="Q1190" s="127">
        <v>3799801.65</v>
      </c>
    </row>
    <row r="1191" spans="1:17" ht="13.5" thickBot="1" x14ac:dyDescent="0.25">
      <c r="A1191" s="33">
        <v>262152</v>
      </c>
      <c r="B1191" s="136" t="s">
        <v>541</v>
      </c>
      <c r="C1191" s="147" t="s">
        <v>592</v>
      </c>
      <c r="D1191" s="134" t="s">
        <v>2078</v>
      </c>
      <c r="E1191" s="143">
        <v>19035873.489999998</v>
      </c>
      <c r="F1191" s="130">
        <v>19035873.489999998</v>
      </c>
      <c r="G1191" s="130">
        <v>19219131.629999999</v>
      </c>
      <c r="H1191" s="130">
        <v>19219131.629999999</v>
      </c>
      <c r="I1191" s="130">
        <v>19219131.629999999</v>
      </c>
      <c r="J1191" s="130">
        <v>19444720.699999999</v>
      </c>
      <c r="K1191" s="130">
        <v>19444720.699999999</v>
      </c>
      <c r="L1191" s="130">
        <v>19444720.699999999</v>
      </c>
      <c r="M1191" s="130">
        <v>19665296.300000001</v>
      </c>
      <c r="N1191" s="130">
        <v>19665296.300000001</v>
      </c>
      <c r="O1191" s="130">
        <v>19665296.300000001</v>
      </c>
      <c r="P1191" s="130">
        <v>19856005.32</v>
      </c>
      <c r="Q1191" s="127">
        <v>19856005.32</v>
      </c>
    </row>
    <row r="1192" spans="1:17" ht="13.5" thickBot="1" x14ac:dyDescent="0.25">
      <c r="A1192" s="33">
        <v>262153</v>
      </c>
      <c r="B1192" s="136" t="s">
        <v>542</v>
      </c>
      <c r="C1192" s="147" t="s">
        <v>591</v>
      </c>
      <c r="D1192" s="134" t="s">
        <v>2078</v>
      </c>
      <c r="E1192" s="144">
        <v>10532100.300000001</v>
      </c>
      <c r="F1192" s="132">
        <v>10532100.300000001</v>
      </c>
      <c r="G1192" s="132">
        <v>10532100.300000001</v>
      </c>
      <c r="H1192" s="132">
        <v>10532100.300000001</v>
      </c>
      <c r="I1192" s="132">
        <v>10532100.300000001</v>
      </c>
      <c r="J1192" s="132">
        <v>10532100.300000001</v>
      </c>
      <c r="K1192" s="132">
        <v>10532100.300000001</v>
      </c>
      <c r="L1192" s="132">
        <v>10532100.300000001</v>
      </c>
      <c r="M1192" s="132">
        <v>10532100.300000001</v>
      </c>
      <c r="N1192" s="132">
        <v>10532100.300000001</v>
      </c>
      <c r="O1192" s="132">
        <v>10532100.300000001</v>
      </c>
      <c r="P1192" s="132">
        <v>10532100.300000001</v>
      </c>
      <c r="Q1192" s="127">
        <v>10532100.300000001</v>
      </c>
    </row>
    <row r="1193" spans="1:17" ht="13.5" thickBot="1" x14ac:dyDescent="0.25">
      <c r="A1193" s="33">
        <v>262154</v>
      </c>
      <c r="B1193" s="136" t="s">
        <v>543</v>
      </c>
      <c r="C1193" s="147" t="s">
        <v>590</v>
      </c>
      <c r="D1193" s="134" t="s">
        <v>2078</v>
      </c>
      <c r="E1193" s="143">
        <v>95652.5</v>
      </c>
      <c r="F1193" s="130">
        <v>95652.5</v>
      </c>
      <c r="G1193" s="130">
        <v>95652.5</v>
      </c>
      <c r="H1193" s="130">
        <v>95652.5</v>
      </c>
      <c r="I1193" s="130">
        <v>95652.5</v>
      </c>
      <c r="J1193" s="130">
        <v>95652.5</v>
      </c>
      <c r="K1193" s="130">
        <v>95652.5</v>
      </c>
      <c r="L1193" s="130">
        <v>95652.5</v>
      </c>
      <c r="M1193" s="130">
        <v>95652.5</v>
      </c>
      <c r="N1193" s="130">
        <v>95652.5</v>
      </c>
      <c r="O1193" s="130">
        <v>95652.5</v>
      </c>
      <c r="P1193" s="130">
        <v>95652.5</v>
      </c>
      <c r="Q1193" s="127">
        <v>95652.5</v>
      </c>
    </row>
    <row r="1194" spans="1:17" ht="13.5" thickBot="1" x14ac:dyDescent="0.25">
      <c r="A1194" s="33">
        <v>262155</v>
      </c>
      <c r="B1194" s="136" t="s">
        <v>544</v>
      </c>
      <c r="C1194" s="147" t="s">
        <v>589</v>
      </c>
      <c r="D1194" s="134" t="s">
        <v>2078</v>
      </c>
      <c r="E1194" s="144">
        <v>4613523.05</v>
      </c>
      <c r="F1194" s="132">
        <v>4613523.05</v>
      </c>
      <c r="G1194" s="132">
        <v>4763855.54</v>
      </c>
      <c r="H1194" s="132">
        <v>4763855.54</v>
      </c>
      <c r="I1194" s="132">
        <v>4763855.54</v>
      </c>
      <c r="J1194" s="132">
        <v>5013787.58</v>
      </c>
      <c r="K1194" s="132">
        <v>5013787.58</v>
      </c>
      <c r="L1194" s="132">
        <v>5013787.58</v>
      </c>
      <c r="M1194" s="132">
        <v>5162686.45</v>
      </c>
      <c r="N1194" s="132">
        <v>5162686.45</v>
      </c>
      <c r="O1194" s="132">
        <v>5162686.45</v>
      </c>
      <c r="P1194" s="132">
        <v>5482775.5099999998</v>
      </c>
      <c r="Q1194" s="127">
        <v>5482775.5099999998</v>
      </c>
    </row>
    <row r="1195" spans="1:17" ht="13.5" thickBot="1" x14ac:dyDescent="0.25">
      <c r="A1195" s="33">
        <v>262156</v>
      </c>
      <c r="B1195" s="136" t="s">
        <v>545</v>
      </c>
      <c r="C1195" s="147" t="s">
        <v>588</v>
      </c>
      <c r="D1195" s="134" t="s">
        <v>2078</v>
      </c>
      <c r="E1195" s="143">
        <v>14982.33</v>
      </c>
      <c r="F1195" s="130">
        <v>14982.33</v>
      </c>
      <c r="G1195" s="130">
        <v>14982.33</v>
      </c>
      <c r="H1195" s="130">
        <v>14982.33</v>
      </c>
      <c r="I1195" s="130">
        <v>14982.33</v>
      </c>
      <c r="J1195" s="130">
        <v>14982.33</v>
      </c>
      <c r="K1195" s="130">
        <v>14982.33</v>
      </c>
      <c r="L1195" s="130">
        <v>14982.33</v>
      </c>
      <c r="M1195" s="130">
        <v>14982.33</v>
      </c>
      <c r="N1195" s="130">
        <v>14982.33</v>
      </c>
      <c r="O1195" s="130">
        <v>14982.33</v>
      </c>
      <c r="P1195" s="130">
        <v>14982.33</v>
      </c>
      <c r="Q1195" s="127">
        <v>14982.33</v>
      </c>
    </row>
    <row r="1196" spans="1:17" ht="13.5" thickBot="1" x14ac:dyDescent="0.25">
      <c r="A1196" s="33">
        <v>262157</v>
      </c>
      <c r="B1196" s="136" t="s">
        <v>546</v>
      </c>
      <c r="C1196" s="147" t="s">
        <v>587</v>
      </c>
      <c r="D1196" s="134" t="s">
        <v>2078</v>
      </c>
      <c r="E1196" s="144">
        <v>764061.79</v>
      </c>
      <c r="F1196" s="132">
        <v>764061.79</v>
      </c>
      <c r="G1196" s="132">
        <v>765576.99</v>
      </c>
      <c r="H1196" s="132">
        <v>765576.99</v>
      </c>
      <c r="I1196" s="132">
        <v>765576.99</v>
      </c>
      <c r="J1196" s="132">
        <v>765576.99</v>
      </c>
      <c r="K1196" s="132">
        <v>765576.99</v>
      </c>
      <c r="L1196" s="132">
        <v>765576.99</v>
      </c>
      <c r="M1196" s="132">
        <v>765576.99</v>
      </c>
      <c r="N1196" s="132">
        <v>765576.99</v>
      </c>
      <c r="O1196" s="132">
        <v>765576.99</v>
      </c>
      <c r="P1196" s="132">
        <v>777654.24</v>
      </c>
      <c r="Q1196" s="127">
        <v>777654.24</v>
      </c>
    </row>
    <row r="1197" spans="1:17" ht="13.5" thickBot="1" x14ac:dyDescent="0.25">
      <c r="A1197" s="33">
        <v>262159</v>
      </c>
      <c r="B1197" s="136" t="s">
        <v>1599</v>
      </c>
      <c r="C1197" s="147" t="s">
        <v>586</v>
      </c>
      <c r="D1197" s="134" t="s">
        <v>2078</v>
      </c>
      <c r="E1197" s="143">
        <v>158120.4</v>
      </c>
      <c r="F1197" s="130">
        <v>158120.4</v>
      </c>
      <c r="G1197" s="130">
        <v>158120.4</v>
      </c>
      <c r="H1197" s="130">
        <v>158120.4</v>
      </c>
      <c r="I1197" s="130">
        <v>158120.4</v>
      </c>
      <c r="J1197" s="130">
        <v>158120.4</v>
      </c>
      <c r="K1197" s="130">
        <v>158120.4</v>
      </c>
      <c r="L1197" s="130">
        <v>158120.4</v>
      </c>
      <c r="M1197" s="130">
        <v>158120.4</v>
      </c>
      <c r="N1197" s="130">
        <v>158120.4</v>
      </c>
      <c r="O1197" s="130">
        <v>158120.4</v>
      </c>
      <c r="P1197" s="130">
        <v>158120.4</v>
      </c>
      <c r="Q1197" s="127">
        <v>158120.4</v>
      </c>
    </row>
    <row r="1198" spans="1:17" ht="13.5" thickBot="1" x14ac:dyDescent="0.25">
      <c r="A1198" s="33">
        <v>263002</v>
      </c>
      <c r="B1198" s="136" t="s">
        <v>547</v>
      </c>
      <c r="C1198" s="147" t="s">
        <v>585</v>
      </c>
      <c r="D1198" s="134" t="s">
        <v>2078</v>
      </c>
      <c r="E1198" s="144">
        <v>-4195050.2699999996</v>
      </c>
      <c r="F1198" s="132">
        <v>-4525704.22</v>
      </c>
      <c r="G1198" s="132">
        <v>-4617892.1100000003</v>
      </c>
      <c r="H1198" s="132">
        <v>-4848094.87</v>
      </c>
      <c r="I1198" s="132">
        <v>-4864125.33</v>
      </c>
      <c r="J1198" s="132">
        <v>-5090926.78</v>
      </c>
      <c r="K1198" s="132">
        <v>-4817827.6100000003</v>
      </c>
      <c r="L1198" s="132">
        <v>-4739993.9000000004</v>
      </c>
      <c r="M1198" s="132">
        <v>-4711608.18</v>
      </c>
      <c r="N1198" s="132">
        <v>-4984850.6399999997</v>
      </c>
      <c r="O1198" s="132">
        <v>-4833854.43</v>
      </c>
      <c r="P1198" s="132">
        <v>-4050426.26</v>
      </c>
      <c r="Q1198" s="127">
        <v>-4050426.26</v>
      </c>
    </row>
    <row r="1199" spans="1:17" ht="13.5" thickBot="1" x14ac:dyDescent="0.25">
      <c r="A1199" s="33">
        <v>263012</v>
      </c>
      <c r="B1199" s="136" t="s">
        <v>547</v>
      </c>
      <c r="C1199" s="147" t="s">
        <v>584</v>
      </c>
      <c r="D1199" s="134" t="s">
        <v>2078</v>
      </c>
      <c r="E1199" s="143">
        <v>0</v>
      </c>
      <c r="F1199" s="130">
        <v>0</v>
      </c>
      <c r="G1199" s="130">
        <v>0</v>
      </c>
      <c r="H1199" s="130">
        <v>0</v>
      </c>
      <c r="I1199" s="130">
        <v>0</v>
      </c>
      <c r="J1199" s="130">
        <v>0</v>
      </c>
      <c r="K1199" s="130">
        <v>0</v>
      </c>
      <c r="L1199" s="130">
        <v>0</v>
      </c>
      <c r="M1199" s="130">
        <v>0</v>
      </c>
      <c r="N1199" s="130">
        <v>0</v>
      </c>
      <c r="O1199" s="130">
        <v>0</v>
      </c>
      <c r="P1199" s="130">
        <v>0</v>
      </c>
      <c r="Q1199" s="127">
        <v>0</v>
      </c>
    </row>
  </sheetData>
  <mergeCells count="3">
    <mergeCell ref="B3:C4"/>
    <mergeCell ref="B5:C5"/>
    <mergeCell ref="B6:D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B2914-DDAD-4BB1-B51B-957E221FC71D}">
  <sheetPr>
    <tabColor rgb="FF3C98E4"/>
    <pageSetUpPr fitToPage="1"/>
  </sheetPr>
  <dimension ref="A1:CK51"/>
  <sheetViews>
    <sheetView showGridLines="0" tabSelected="1" zoomScale="90" zoomScaleNormal="90" zoomScaleSheetLayoutView="90" workbookViewId="0">
      <pane xSplit="2" ySplit="7" topLeftCell="BK8" activePane="bottomRight" state="frozen"/>
      <selection activeCell="DJ30" sqref="DJ30"/>
      <selection pane="topRight" activeCell="DJ30" sqref="DJ30"/>
      <selection pane="bottomLeft" activeCell="DJ30" sqref="DJ30"/>
      <selection pane="bottomRight" activeCell="BW10" sqref="BW10"/>
    </sheetView>
  </sheetViews>
  <sheetFormatPr defaultColWidth="15.7109375" defaultRowHeight="12.75" outlineLevelCol="1" x14ac:dyDescent="0.2"/>
  <cols>
    <col min="1" max="1" width="5.7109375" style="42" customWidth="1"/>
    <col min="2" max="2" width="29.85546875" style="42" bestFit="1" customWidth="1"/>
    <col min="3" max="14" width="15.7109375" style="42" hidden="1" customWidth="1" outlineLevel="1"/>
    <col min="15" max="15" width="18.7109375" style="42" hidden="1" customWidth="1" outlineLevel="1" collapsed="1"/>
    <col min="16" max="18" width="18.7109375" style="42" hidden="1" customWidth="1" outlineLevel="1"/>
    <col min="19" max="25" width="17.7109375" style="42" hidden="1" customWidth="1" outlineLevel="1"/>
    <col min="26" max="50" width="18.7109375" style="42" hidden="1" customWidth="1" outlineLevel="1"/>
    <col min="51" max="51" width="18.7109375" style="42" customWidth="1" collapsed="1"/>
    <col min="52" max="62" width="18.7109375" style="42" hidden="1" customWidth="1" outlineLevel="1"/>
    <col min="63" max="63" width="18.7109375" style="42" customWidth="1" collapsed="1"/>
    <col min="64" max="74" width="18.7109375" style="42" hidden="1" customWidth="1" outlineLevel="1"/>
    <col min="75" max="75" width="18.7109375" style="42" customWidth="1" collapsed="1"/>
    <col min="76" max="87" width="18.7109375" style="42" customWidth="1"/>
    <col min="88" max="88" width="15.7109375" style="42"/>
    <col min="89" max="89" width="16.5703125" style="42" bestFit="1" customWidth="1"/>
    <col min="90" max="16384" width="15.7109375" style="42"/>
  </cols>
  <sheetData>
    <row r="1" spans="1:89" x14ac:dyDescent="0.2">
      <c r="A1" s="41" t="s">
        <v>549</v>
      </c>
    </row>
    <row r="2" spans="1:89" x14ac:dyDescent="0.2">
      <c r="A2" s="41" t="s">
        <v>550</v>
      </c>
    </row>
    <row r="3" spans="1:89" x14ac:dyDescent="0.2">
      <c r="A3" s="83" t="s">
        <v>2697</v>
      </c>
    </row>
    <row r="4" spans="1:89" x14ac:dyDescent="0.2">
      <c r="A4" s="41" t="s">
        <v>551</v>
      </c>
      <c r="E4" s="62"/>
      <c r="BL4" s="271"/>
      <c r="BM4" s="271"/>
      <c r="BN4" s="271"/>
      <c r="BO4" s="271"/>
      <c r="BP4" s="271"/>
      <c r="BQ4" s="271"/>
      <c r="BR4" s="271"/>
      <c r="BS4" s="271"/>
      <c r="BT4" s="271"/>
      <c r="BU4" s="271"/>
      <c r="BV4" s="271"/>
      <c r="BW4" s="271"/>
    </row>
    <row r="5" spans="1:89" x14ac:dyDescent="0.2">
      <c r="BL5" s="271"/>
      <c r="BM5" s="271"/>
      <c r="BN5" s="271" t="s">
        <v>2792</v>
      </c>
      <c r="BO5" s="271"/>
      <c r="BP5" s="271"/>
      <c r="BQ5" s="271"/>
      <c r="BR5" s="271"/>
      <c r="BS5" s="271"/>
      <c r="BT5" s="271"/>
      <c r="BU5" s="271"/>
      <c r="BV5" s="271"/>
      <c r="BW5" s="271"/>
    </row>
    <row r="6" spans="1:89" x14ac:dyDescent="0.2">
      <c r="C6" s="82">
        <v>2014</v>
      </c>
      <c r="D6" s="43">
        <f>+C6+1</f>
        <v>2015</v>
      </c>
      <c r="E6" s="43">
        <f>+D6</f>
        <v>2015</v>
      </c>
      <c r="F6" s="43">
        <f t="shared" ref="F6:O6" si="0">+E6</f>
        <v>2015</v>
      </c>
      <c r="G6" s="43">
        <f t="shared" si="0"/>
        <v>2015</v>
      </c>
      <c r="H6" s="43">
        <f t="shared" si="0"/>
        <v>2015</v>
      </c>
      <c r="I6" s="43">
        <f t="shared" si="0"/>
        <v>2015</v>
      </c>
      <c r="J6" s="43">
        <f t="shared" si="0"/>
        <v>2015</v>
      </c>
      <c r="K6" s="43">
        <f t="shared" si="0"/>
        <v>2015</v>
      </c>
      <c r="L6" s="43">
        <f t="shared" si="0"/>
        <v>2015</v>
      </c>
      <c r="M6" s="43">
        <f t="shared" si="0"/>
        <v>2015</v>
      </c>
      <c r="N6" s="43">
        <f t="shared" si="0"/>
        <v>2015</v>
      </c>
      <c r="O6" s="43">
        <f t="shared" si="0"/>
        <v>2015</v>
      </c>
      <c r="P6" s="43">
        <v>2016</v>
      </c>
      <c r="Q6" s="43">
        <v>2016</v>
      </c>
      <c r="R6" s="43">
        <v>2016</v>
      </c>
      <c r="S6" s="43">
        <v>2016</v>
      </c>
      <c r="T6" s="43">
        <v>2016</v>
      </c>
      <c r="U6" s="43">
        <v>2016</v>
      </c>
      <c r="V6" s="43">
        <v>2016</v>
      </c>
      <c r="W6" s="43">
        <v>2016</v>
      </c>
      <c r="X6" s="43">
        <v>2016</v>
      </c>
      <c r="Y6" s="43">
        <v>2016</v>
      </c>
      <c r="Z6" s="43">
        <v>2016</v>
      </c>
      <c r="AA6" s="43">
        <v>2016</v>
      </c>
      <c r="AB6" s="120">
        <v>2017</v>
      </c>
      <c r="AC6" s="43">
        <f>$AB$6</f>
        <v>2017</v>
      </c>
      <c r="AD6" s="43">
        <f t="shared" ref="AD6:AM6" si="1">$AB$6</f>
        <v>2017</v>
      </c>
      <c r="AE6" s="43">
        <f t="shared" si="1"/>
        <v>2017</v>
      </c>
      <c r="AF6" s="43">
        <f t="shared" si="1"/>
        <v>2017</v>
      </c>
      <c r="AG6" s="43">
        <f t="shared" si="1"/>
        <v>2017</v>
      </c>
      <c r="AH6" s="43">
        <f t="shared" si="1"/>
        <v>2017</v>
      </c>
      <c r="AI6" s="43">
        <f t="shared" si="1"/>
        <v>2017</v>
      </c>
      <c r="AJ6" s="43">
        <f t="shared" si="1"/>
        <v>2017</v>
      </c>
      <c r="AK6" s="43">
        <f t="shared" si="1"/>
        <v>2017</v>
      </c>
      <c r="AL6" s="43">
        <f t="shared" si="1"/>
        <v>2017</v>
      </c>
      <c r="AM6" s="43">
        <f t="shared" si="1"/>
        <v>2017</v>
      </c>
      <c r="AN6" s="43">
        <v>2018</v>
      </c>
      <c r="AO6" s="43">
        <v>2018</v>
      </c>
      <c r="AP6" s="43">
        <v>2018</v>
      </c>
      <c r="AQ6" s="43">
        <v>2018</v>
      </c>
      <c r="AR6" s="43">
        <v>2018</v>
      </c>
      <c r="AS6" s="43">
        <v>2018</v>
      </c>
      <c r="AT6" s="43">
        <v>2018</v>
      </c>
      <c r="AU6" s="43">
        <v>2018</v>
      </c>
      <c r="AV6" s="43">
        <v>2018</v>
      </c>
      <c r="AW6" s="43">
        <v>2018</v>
      </c>
      <c r="AX6" s="43">
        <v>2018</v>
      </c>
      <c r="AY6" s="43">
        <v>2018</v>
      </c>
      <c r="AZ6" s="43">
        <v>2019</v>
      </c>
      <c r="BA6" s="43">
        <v>2019</v>
      </c>
      <c r="BB6" s="43">
        <v>2019</v>
      </c>
      <c r="BC6" s="43">
        <v>2019</v>
      </c>
      <c r="BD6" s="43">
        <v>2019</v>
      </c>
      <c r="BE6" s="43">
        <v>2019</v>
      </c>
      <c r="BF6" s="43">
        <v>2019</v>
      </c>
      <c r="BG6" s="43">
        <v>2019</v>
      </c>
      <c r="BH6" s="43">
        <v>2019</v>
      </c>
      <c r="BI6" s="43">
        <v>2019</v>
      </c>
      <c r="BJ6" s="43">
        <v>2019</v>
      </c>
      <c r="BK6" s="43">
        <v>2019</v>
      </c>
      <c r="BL6" s="328">
        <v>2020</v>
      </c>
      <c r="BM6" s="328">
        <v>2020</v>
      </c>
      <c r="BN6" s="328">
        <v>2020</v>
      </c>
      <c r="BO6" s="328">
        <v>2020</v>
      </c>
      <c r="BP6" s="328">
        <v>2020</v>
      </c>
      <c r="BQ6" s="328">
        <v>2020</v>
      </c>
      <c r="BR6" s="328">
        <v>2020</v>
      </c>
      <c r="BS6" s="328">
        <v>2020</v>
      </c>
      <c r="BT6" s="328">
        <v>2020</v>
      </c>
      <c r="BU6" s="328">
        <v>2020</v>
      </c>
      <c r="BV6" s="328">
        <v>2020</v>
      </c>
      <c r="BW6" s="328">
        <v>2020</v>
      </c>
      <c r="BX6" s="43">
        <v>2021</v>
      </c>
      <c r="BY6" s="43">
        <v>2021</v>
      </c>
      <c r="BZ6" s="43">
        <v>2021</v>
      </c>
      <c r="CA6" s="43">
        <v>2021</v>
      </c>
      <c r="CB6" s="43">
        <v>2021</v>
      </c>
      <c r="CC6" s="43">
        <v>2021</v>
      </c>
      <c r="CD6" s="43">
        <v>2021</v>
      </c>
      <c r="CE6" s="43">
        <v>2021</v>
      </c>
      <c r="CF6" s="43">
        <v>2021</v>
      </c>
      <c r="CG6" s="43">
        <v>2021</v>
      </c>
      <c r="CH6" s="43">
        <v>2021</v>
      </c>
      <c r="CI6" s="43">
        <v>2021</v>
      </c>
      <c r="CJ6" s="61" t="s">
        <v>1983</v>
      </c>
      <c r="CK6" s="271"/>
    </row>
    <row r="7" spans="1:89" x14ac:dyDescent="0.2">
      <c r="C7" s="44" t="s">
        <v>553</v>
      </c>
      <c r="D7" s="44" t="s">
        <v>554</v>
      </c>
      <c r="E7" s="44" t="s">
        <v>555</v>
      </c>
      <c r="F7" s="44" t="s">
        <v>556</v>
      </c>
      <c r="G7" s="44" t="s">
        <v>557</v>
      </c>
      <c r="H7" s="44" t="s">
        <v>558</v>
      </c>
      <c r="I7" s="44" t="s">
        <v>559</v>
      </c>
      <c r="J7" s="44" t="s">
        <v>560</v>
      </c>
      <c r="K7" s="44" t="s">
        <v>561</v>
      </c>
      <c r="L7" s="44" t="s">
        <v>562</v>
      </c>
      <c r="M7" s="44" t="s">
        <v>563</v>
      </c>
      <c r="N7" s="44" t="s">
        <v>564</v>
      </c>
      <c r="O7" s="44" t="s">
        <v>553</v>
      </c>
      <c r="P7" s="44" t="s">
        <v>554</v>
      </c>
      <c r="Q7" s="44" t="s">
        <v>555</v>
      </c>
      <c r="R7" s="44" t="s">
        <v>556</v>
      </c>
      <c r="S7" s="44" t="s">
        <v>557</v>
      </c>
      <c r="T7" s="44" t="s">
        <v>558</v>
      </c>
      <c r="U7" s="44" t="s">
        <v>559</v>
      </c>
      <c r="V7" s="44" t="s">
        <v>560</v>
      </c>
      <c r="W7" s="44" t="s">
        <v>561</v>
      </c>
      <c r="X7" s="44" t="s">
        <v>562</v>
      </c>
      <c r="Y7" s="44" t="s">
        <v>563</v>
      </c>
      <c r="Z7" s="44" t="s">
        <v>564</v>
      </c>
      <c r="AA7" s="44" t="s">
        <v>553</v>
      </c>
      <c r="AB7" s="44" t="s">
        <v>554</v>
      </c>
      <c r="AC7" s="44" t="s">
        <v>555</v>
      </c>
      <c r="AD7" s="44" t="s">
        <v>556</v>
      </c>
      <c r="AE7" s="44" t="s">
        <v>557</v>
      </c>
      <c r="AF7" s="44" t="s">
        <v>558</v>
      </c>
      <c r="AG7" s="44" t="s">
        <v>559</v>
      </c>
      <c r="AH7" s="44" t="s">
        <v>560</v>
      </c>
      <c r="AI7" s="44" t="s">
        <v>561</v>
      </c>
      <c r="AJ7" s="44" t="s">
        <v>562</v>
      </c>
      <c r="AK7" s="44" t="s">
        <v>563</v>
      </c>
      <c r="AL7" s="44" t="s">
        <v>564</v>
      </c>
      <c r="AM7" s="44" t="s">
        <v>553</v>
      </c>
      <c r="AN7" s="44" t="s">
        <v>554</v>
      </c>
      <c r="AO7" s="44" t="s">
        <v>555</v>
      </c>
      <c r="AP7" s="44" t="s">
        <v>556</v>
      </c>
      <c r="AQ7" s="44" t="s">
        <v>557</v>
      </c>
      <c r="AR7" s="44" t="s">
        <v>558</v>
      </c>
      <c r="AS7" s="44" t="s">
        <v>559</v>
      </c>
      <c r="AT7" s="44" t="s">
        <v>560</v>
      </c>
      <c r="AU7" s="44" t="s">
        <v>561</v>
      </c>
      <c r="AV7" s="44" t="s">
        <v>562</v>
      </c>
      <c r="AW7" s="44" t="s">
        <v>563</v>
      </c>
      <c r="AX7" s="44" t="s">
        <v>564</v>
      </c>
      <c r="AY7" s="44" t="s">
        <v>553</v>
      </c>
      <c r="AZ7" s="44" t="s">
        <v>554</v>
      </c>
      <c r="BA7" s="44" t="s">
        <v>555</v>
      </c>
      <c r="BB7" s="44" t="s">
        <v>556</v>
      </c>
      <c r="BC7" s="44" t="s">
        <v>557</v>
      </c>
      <c r="BD7" s="44" t="s">
        <v>558</v>
      </c>
      <c r="BE7" s="44" t="s">
        <v>559</v>
      </c>
      <c r="BF7" s="44" t="s">
        <v>560</v>
      </c>
      <c r="BG7" s="44" t="s">
        <v>561</v>
      </c>
      <c r="BH7" s="44" t="s">
        <v>562</v>
      </c>
      <c r="BI7" s="44" t="s">
        <v>563</v>
      </c>
      <c r="BJ7" s="44" t="s">
        <v>564</v>
      </c>
      <c r="BK7" s="44" t="s">
        <v>553</v>
      </c>
      <c r="BL7" s="45" t="s">
        <v>554</v>
      </c>
      <c r="BM7" s="45" t="s">
        <v>555</v>
      </c>
      <c r="BN7" s="45" t="s">
        <v>556</v>
      </c>
      <c r="BO7" s="45" t="s">
        <v>557</v>
      </c>
      <c r="BP7" s="45" t="s">
        <v>558</v>
      </c>
      <c r="BQ7" s="45" t="s">
        <v>559</v>
      </c>
      <c r="BR7" s="45" t="s">
        <v>560</v>
      </c>
      <c r="BS7" s="45" t="s">
        <v>561</v>
      </c>
      <c r="BT7" s="45" t="s">
        <v>562</v>
      </c>
      <c r="BU7" s="45" t="s">
        <v>563</v>
      </c>
      <c r="BV7" s="45" t="s">
        <v>564</v>
      </c>
      <c r="BW7" s="45" t="s">
        <v>553</v>
      </c>
      <c r="BX7" s="44" t="s">
        <v>554</v>
      </c>
      <c r="BY7" s="44" t="s">
        <v>555</v>
      </c>
      <c r="BZ7" s="44" t="s">
        <v>556</v>
      </c>
      <c r="CA7" s="44" t="s">
        <v>557</v>
      </c>
      <c r="CB7" s="44" t="s">
        <v>558</v>
      </c>
      <c r="CC7" s="44" t="s">
        <v>559</v>
      </c>
      <c r="CD7" s="44" t="s">
        <v>560</v>
      </c>
      <c r="CE7" s="44" t="s">
        <v>561</v>
      </c>
      <c r="CF7" s="44" t="s">
        <v>562</v>
      </c>
      <c r="CG7" s="44" t="s">
        <v>563</v>
      </c>
      <c r="CH7" s="44" t="s">
        <v>564</v>
      </c>
      <c r="CI7" s="44" t="s">
        <v>553</v>
      </c>
      <c r="CJ7" s="45" t="s">
        <v>565</v>
      </c>
      <c r="CK7" s="331"/>
    </row>
    <row r="8" spans="1:89" x14ac:dyDescent="0.2">
      <c r="A8" s="46">
        <v>1</v>
      </c>
      <c r="B8" s="47" t="s">
        <v>566</v>
      </c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329"/>
      <c r="BM8" s="329"/>
      <c r="BN8" s="329"/>
      <c r="BO8" s="329"/>
      <c r="BP8" s="329"/>
      <c r="BQ8" s="329"/>
      <c r="BR8" s="329"/>
      <c r="BS8" s="329"/>
      <c r="BT8" s="329"/>
      <c r="BU8" s="329"/>
      <c r="BV8" s="329"/>
      <c r="BW8" s="329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K8" s="271"/>
    </row>
    <row r="9" spans="1:89" x14ac:dyDescent="0.2">
      <c r="A9" s="46">
        <f t="shared" ref="A9:A39" si="2">+A8+1</f>
        <v>2</v>
      </c>
      <c r="B9" s="42" t="s">
        <v>572</v>
      </c>
      <c r="C9" s="155">
        <f>+'2018 OR'!AO9</f>
        <v>601700000</v>
      </c>
      <c r="D9" s="155">
        <f>+'2018 OR'!AP9</f>
        <v>601700000</v>
      </c>
      <c r="E9" s="155">
        <f>+'2018 OR'!AQ9</f>
        <v>601700000</v>
      </c>
      <c r="F9" s="155">
        <f>+'2018 OR'!AR9</f>
        <v>601700000</v>
      </c>
      <c r="G9" s="155">
        <f>+'2018 OR'!AS9</f>
        <v>601700000</v>
      </c>
      <c r="H9" s="155">
        <f>+'2018 OR'!AT9</f>
        <v>601700000</v>
      </c>
      <c r="I9" s="155">
        <f>+'2018 OR'!AU9</f>
        <v>561700000</v>
      </c>
      <c r="J9" s="155">
        <f>+'2018 OR'!AV9</f>
        <v>561700000</v>
      </c>
      <c r="K9" s="155">
        <f>+'2018 OR'!AW9</f>
        <v>561700000</v>
      </c>
      <c r="L9" s="155">
        <f>+'2018 OR'!AX9</f>
        <v>561700000</v>
      </c>
      <c r="M9" s="155">
        <f>+'2018 OR'!AY9</f>
        <v>561700000</v>
      </c>
      <c r="N9" s="155">
        <f>+'2018 OR'!AZ9</f>
        <v>561700000</v>
      </c>
      <c r="O9" s="155">
        <f>+'2018 OR'!BA9</f>
        <v>561700000</v>
      </c>
      <c r="P9" s="155">
        <f>+'2018 OR'!BB9</f>
        <v>561700000</v>
      </c>
      <c r="Q9" s="155">
        <f>+'2018 OR'!BC9</f>
        <v>561700000</v>
      </c>
      <c r="R9" s="155">
        <f>+'2018 OR'!BD9</f>
        <v>561700000</v>
      </c>
      <c r="S9" s="155">
        <f>+'2018 OR'!BE9</f>
        <v>561700000</v>
      </c>
      <c r="T9" s="155">
        <f>+'2018 OR'!BF9</f>
        <v>561700000</v>
      </c>
      <c r="U9" s="155">
        <f>+'2018 OR'!BG9</f>
        <v>561700000</v>
      </c>
      <c r="V9" s="155">
        <f>+'2018 OR'!BH9</f>
        <v>561700000</v>
      </c>
      <c r="W9" s="155">
        <f>+'2018 OR'!BI9</f>
        <v>561700000</v>
      </c>
      <c r="X9" s="155">
        <f>+'2018 OR'!BJ9</f>
        <v>561700000</v>
      </c>
      <c r="Y9" s="155">
        <f>+'2018 OR'!BK9</f>
        <v>561700000</v>
      </c>
      <c r="Z9" s="155">
        <f>+'2018 OR'!BL9</f>
        <v>561700000</v>
      </c>
      <c r="AA9" s="155">
        <f>+'2018 OR'!BM9</f>
        <v>686700000</v>
      </c>
      <c r="AB9" s="155">
        <f>+'2018 OR'!BN9</f>
        <v>686700000</v>
      </c>
      <c r="AC9" s="155">
        <f>+'2018 OR'!BO9</f>
        <v>686700000</v>
      </c>
      <c r="AD9" s="155">
        <f>+'2018 OR'!BP9</f>
        <v>686700000</v>
      </c>
      <c r="AE9" s="155">
        <f>+'2018 OR'!BQ9</f>
        <v>686700000</v>
      </c>
      <c r="AF9" s="155">
        <f>+'2018 OR'!BR9</f>
        <v>686700000</v>
      </c>
      <c r="AG9" s="155">
        <f>+'2018 OR'!BS9</f>
        <v>686700000</v>
      </c>
      <c r="AH9" s="155">
        <f>+'2018 OR'!BT9</f>
        <v>686700000</v>
      </c>
      <c r="AI9" s="155">
        <f>+'2018 OR'!BU9</f>
        <v>686700000</v>
      </c>
      <c r="AJ9" s="155">
        <f>+'2018 OR'!BV9</f>
        <v>686700000</v>
      </c>
      <c r="AK9" s="155">
        <f>+'2018 OR'!BW9</f>
        <v>686700000</v>
      </c>
      <c r="AL9" s="155">
        <f>+'2018 OR'!BX9</f>
        <v>686700000</v>
      </c>
      <c r="AM9" s="155">
        <f>+'2018 OR'!BY9</f>
        <v>686700000</v>
      </c>
      <c r="AN9" s="155">
        <f>+'2018 OR'!BZ9</f>
        <v>786700000</v>
      </c>
      <c r="AO9" s="155">
        <f>+'2018 OR'!CA9</f>
        <v>786700000</v>
      </c>
      <c r="AP9" s="155">
        <f>+'2018 OR'!CB9</f>
        <v>764700000</v>
      </c>
      <c r="AQ9" s="155">
        <f>+'2018 OR'!CC9</f>
        <v>764700000</v>
      </c>
      <c r="AR9" s="155">
        <f>+'2018 OR'!CD9</f>
        <v>764700000</v>
      </c>
      <c r="AS9" s="155">
        <f>+'2018 OR'!CE9</f>
        <v>764700000</v>
      </c>
      <c r="AT9" s="155">
        <f>+'2018 OR'!CF9</f>
        <v>764700000</v>
      </c>
      <c r="AU9" s="155">
        <f>+'2018 OR'!CG9</f>
        <v>764700000</v>
      </c>
      <c r="AV9" s="155">
        <f>+'2018 OR'!CH9</f>
        <v>814700000</v>
      </c>
      <c r="AW9" s="155">
        <f>+'2018 OR'!CI9</f>
        <v>814700000</v>
      </c>
      <c r="AX9" s="155">
        <f>+'2018 OR'!CJ9</f>
        <v>814700000</v>
      </c>
      <c r="AY9" s="155">
        <f>+'2018 OR'!CK9</f>
        <v>739700000</v>
      </c>
      <c r="AZ9" s="155">
        <f>'2019 OR'!CL9</f>
        <v>739700000</v>
      </c>
      <c r="BA9" s="155">
        <f>'2019 OR'!CM9</f>
        <v>739700000</v>
      </c>
      <c r="BB9" s="155">
        <f>'2019 OR'!CN9</f>
        <v>739700000</v>
      </c>
      <c r="BC9" s="155">
        <f>'2019 OR'!CO9</f>
        <v>739700000</v>
      </c>
      <c r="BD9" s="155">
        <f>'2019 OR'!CP9</f>
        <v>739700000</v>
      </c>
      <c r="BE9" s="155">
        <f>'2019 OR'!CQ9</f>
        <v>879700000</v>
      </c>
      <c r="BF9" s="155">
        <f>'2019 OR'!CR9</f>
        <v>879700000</v>
      </c>
      <c r="BG9" s="155">
        <f>'2019 OR'!CS9</f>
        <v>879700000</v>
      </c>
      <c r="BH9" s="155">
        <f>'2019 OR'!CT9</f>
        <v>869700000</v>
      </c>
      <c r="BI9" s="155">
        <f>'2019 OR'!CU9</f>
        <v>869700000</v>
      </c>
      <c r="BJ9" s="155">
        <f>'2019 OR'!CV9</f>
        <v>869700000</v>
      </c>
      <c r="BK9" s="155">
        <f>'2019 OR'!CW9</f>
        <v>849700000</v>
      </c>
      <c r="BL9" s="330">
        <f>'2020 OR'!CX9</f>
        <v>849700000</v>
      </c>
      <c r="BM9" s="330">
        <f>'2020 OR'!CY9</f>
        <v>774700000</v>
      </c>
      <c r="BN9" s="330">
        <f>'2020 OR'!CZ9</f>
        <v>924700000</v>
      </c>
      <c r="BO9" s="330">
        <f>'2020 OR'!DA9</f>
        <v>924700000</v>
      </c>
      <c r="BP9" s="330">
        <f>'2020 OR'!DB9</f>
        <v>924700000</v>
      </c>
      <c r="BQ9" s="330">
        <f>'2020 OR'!DC9</f>
        <v>924700000</v>
      </c>
      <c r="BR9" s="330">
        <f>'2020 OR'!DD9</f>
        <v>924700000</v>
      </c>
      <c r="BS9" s="330">
        <f>'2020 OR'!DE9</f>
        <v>924700000</v>
      </c>
      <c r="BT9" s="330">
        <f>'2020 OR'!DF9</f>
        <v>924700000</v>
      </c>
      <c r="BU9" s="330">
        <f>'2020 OR'!DG9</f>
        <v>924700000</v>
      </c>
      <c r="BV9" s="330">
        <f>'2020 OR'!DH9</f>
        <v>924700000</v>
      </c>
      <c r="BW9" s="330">
        <f>'2020 OR'!DI9</f>
        <v>924700000</v>
      </c>
      <c r="BX9" s="155">
        <f>'2021 OR'!DJ9</f>
        <v>924700000</v>
      </c>
      <c r="BY9" s="155">
        <f>'2021 OR'!DK9</f>
        <v>924700000</v>
      </c>
      <c r="BZ9" s="155">
        <f>'2021 OR'!DL9</f>
        <v>924700000</v>
      </c>
      <c r="CA9" s="155">
        <f>'2021 OR'!DM9</f>
        <v>924700000</v>
      </c>
      <c r="CB9" s="155">
        <f>'2021 OR'!DN9</f>
        <v>924700000</v>
      </c>
      <c r="CC9" s="155">
        <f>'2021 OR'!DO9</f>
        <v>924700000</v>
      </c>
      <c r="CD9" s="155">
        <f>'2021 OR'!DP9</f>
        <v>924700000</v>
      </c>
      <c r="CE9" s="155">
        <f>'2021 OR'!DQ9</f>
        <v>914700000</v>
      </c>
      <c r="CF9" s="155">
        <f>'2021 OR'!DR9</f>
        <v>864700000</v>
      </c>
      <c r="CG9" s="155">
        <f>'2021 OR'!DS9</f>
        <v>864700000</v>
      </c>
      <c r="CH9" s="155">
        <f>'2021 OR'!DT9</f>
        <v>994700000</v>
      </c>
      <c r="CI9" s="155">
        <f>'2021 OR'!DU9</f>
        <v>994700000</v>
      </c>
      <c r="CJ9" s="156">
        <f>((BW9/2)+SUM(BX9:CH9)+(CI9/2))/12</f>
        <v>922616666.66666663</v>
      </c>
      <c r="CK9" s="332"/>
    </row>
    <row r="10" spans="1:89" ht="15" x14ac:dyDescent="0.25">
      <c r="A10" s="46">
        <f t="shared" si="2"/>
        <v>3</v>
      </c>
      <c r="B10" s="42" t="s">
        <v>1295</v>
      </c>
      <c r="C10" s="158">
        <v>6939236.8327223007</v>
      </c>
      <c r="D10" s="158">
        <v>7564209.8387544975</v>
      </c>
      <c r="E10" s="158">
        <v>6744686.3280023411</v>
      </c>
      <c r="F10" s="158">
        <v>6136546.654586372</v>
      </c>
      <c r="G10" s="158">
        <v>3825009.3930701474</v>
      </c>
      <c r="H10" s="158">
        <v>3831987.5912174708</v>
      </c>
      <c r="I10" s="158">
        <v>4158337.6905271239</v>
      </c>
      <c r="J10" s="158">
        <v>3685049.8668486718</v>
      </c>
      <c r="K10" s="158">
        <v>5385603.7251340169</v>
      </c>
      <c r="L10" s="158">
        <v>7548522.2004360911</v>
      </c>
      <c r="M10" s="158">
        <v>6979588.0317599699</v>
      </c>
      <c r="N10" s="158">
        <v>8982872.8128322605</v>
      </c>
      <c r="O10" s="159">
        <v>142363995.75489998</v>
      </c>
      <c r="P10" s="160">
        <v>127197006.94409791</v>
      </c>
      <c r="Q10" s="160">
        <v>125785292.16907519</v>
      </c>
      <c r="R10" s="160">
        <v>115104912.04346998</v>
      </c>
      <c r="S10" s="160">
        <v>88770103.780734003</v>
      </c>
      <c r="T10" s="160">
        <v>92482075.015638977</v>
      </c>
      <c r="U10" s="160">
        <v>91977193.046303973</v>
      </c>
      <c r="V10" s="160">
        <v>85729429.083763987</v>
      </c>
      <c r="W10" s="160">
        <v>96296199.367777988</v>
      </c>
      <c r="X10" s="160">
        <v>90650070.547830015</v>
      </c>
      <c r="Y10" s="160">
        <v>91140672.200224012</v>
      </c>
      <c r="Z10" s="160">
        <v>124326838.12285</v>
      </c>
      <c r="AA10" s="157">
        <v>53300000</v>
      </c>
      <c r="AB10" s="20">
        <v>9997268.2400000002</v>
      </c>
      <c r="AC10" s="20">
        <v>0.04</v>
      </c>
      <c r="AD10" s="20">
        <v>0.04</v>
      </c>
      <c r="AE10" s="20">
        <v>0.04</v>
      </c>
      <c r="AF10" s="20">
        <v>0.04</v>
      </c>
      <c r="AG10" s="20">
        <v>0.04</v>
      </c>
      <c r="AH10" s="20">
        <v>825000.04</v>
      </c>
      <c r="AI10" s="20">
        <v>76747499.180000007</v>
      </c>
      <c r="AJ10" s="20">
        <v>0.08</v>
      </c>
      <c r="AK10" s="20">
        <v>0.08</v>
      </c>
      <c r="AL10" s="20">
        <v>45000000.100000001</v>
      </c>
      <c r="AM10" s="20">
        <v>54199996.32</v>
      </c>
      <c r="AN10" s="20">
        <f>-'2018 Balance Sheet'!E695</f>
        <v>22399999.989999998</v>
      </c>
      <c r="AO10" s="20">
        <f>-'2018 Balance Sheet'!F695</f>
        <v>50000000</v>
      </c>
      <c r="AP10" s="20">
        <f>-'2018 Balance Sheet'!G695</f>
        <v>50000000</v>
      </c>
      <c r="AQ10" s="20">
        <f>-'2018 Balance Sheet'!H695</f>
        <v>27400000.010000002</v>
      </c>
      <c r="AR10" s="20">
        <f>-'2018 Balance Sheet'!I695</f>
        <v>29500000.02</v>
      </c>
      <c r="AS10" s="20">
        <f>-'2018 Balance Sheet'!J695</f>
        <v>47100000.030000001</v>
      </c>
      <c r="AT10" s="20">
        <f>-'2018 Balance Sheet'!K695</f>
        <v>66700000.039999999</v>
      </c>
      <c r="AU10" s="20">
        <f>-'2018 Balance Sheet'!L695</f>
        <v>105700000.03</v>
      </c>
      <c r="AV10" s="20">
        <f>-'2018 Balance Sheet'!M695</f>
        <v>100500000.05</v>
      </c>
      <c r="AW10" s="20">
        <f>-'2018 Balance Sheet'!N695</f>
        <v>124800000.05</v>
      </c>
      <c r="AX10" s="20">
        <f>-'2018 Balance Sheet'!O695</f>
        <v>143500000.06999999</v>
      </c>
      <c r="AY10" s="20">
        <f>-'2018 Balance Sheet'!P695</f>
        <v>217500000.12</v>
      </c>
      <c r="AZ10" s="157">
        <v>177500000.13999999</v>
      </c>
      <c r="BA10" s="157">
        <v>198000000.11000001</v>
      </c>
      <c r="BB10" s="157">
        <v>176299999.66</v>
      </c>
      <c r="BC10" s="157">
        <v>157700000</v>
      </c>
      <c r="BD10" s="157">
        <v>161900000</v>
      </c>
      <c r="BE10" s="157">
        <v>0</v>
      </c>
      <c r="BF10" s="157">
        <v>0</v>
      </c>
      <c r="BG10" s="157">
        <v>0.01</v>
      </c>
      <c r="BH10" s="157">
        <v>45500000.009999998</v>
      </c>
      <c r="BI10" s="157">
        <v>64900000</v>
      </c>
      <c r="BJ10" s="157">
        <v>131300000</v>
      </c>
      <c r="BK10" s="255">
        <v>125100000</v>
      </c>
      <c r="BL10" s="152">
        <f>-'2020 BS'!D784</f>
        <v>106900000.03</v>
      </c>
      <c r="BM10" s="152">
        <f>-'2020 BS'!E784</f>
        <v>176100000.05000001</v>
      </c>
      <c r="BN10" s="152">
        <f>-'2020 BS'!F784+SUM('2020 BS'!F786:F787)</f>
        <v>73000000.069999993</v>
      </c>
      <c r="BO10" s="152">
        <f>-'2020 BS'!G784+SUM('2020 BS'!G786:G787)</f>
        <v>10000000.069999993</v>
      </c>
      <c r="BP10" s="152">
        <f>-'2020 BS'!H784+SUM('2020 BS'!H786:H787)</f>
        <v>2000000</v>
      </c>
      <c r="BQ10" s="152">
        <f>-'2020 BS'!I784+SUM('2020 BS'!I786:I787)</f>
        <v>3000000</v>
      </c>
      <c r="BR10" s="152">
        <f>-'2020 BS'!J784+SUM('2020 BS'!J786:J787)</f>
        <v>2000000</v>
      </c>
      <c r="BS10" s="152">
        <f>-'2020 BS'!K784+SUM('2020 BS'!K786:K787)</f>
        <v>2000000</v>
      </c>
      <c r="BT10" s="152">
        <f>-'2020 BS'!L784+SUM('2020 BS'!L786:L787)</f>
        <v>0</v>
      </c>
      <c r="BU10" s="152">
        <f>'2020 BS'!M784</f>
        <v>-195025000</v>
      </c>
      <c r="BV10" s="152">
        <f>'2020 BS'!N784</f>
        <v>-220025000.00999999</v>
      </c>
      <c r="BW10" s="152">
        <f>'2020 BS'!O784</f>
        <v>-231525000.00999999</v>
      </c>
      <c r="BX10" s="152">
        <f>-'2021 BS'!F787</f>
        <v>212425000.00999999</v>
      </c>
      <c r="BY10" s="152">
        <f>-'2021 BS'!G787</f>
        <v>204125000.00999999</v>
      </c>
      <c r="BZ10" s="152">
        <f>-'2021 BS'!H787</f>
        <v>175225000</v>
      </c>
      <c r="CA10" s="152">
        <f>-'2021 BS'!I787</f>
        <v>160300000</v>
      </c>
      <c r="CB10" s="152">
        <f>-'2021 BS'!J787</f>
        <v>173400000</v>
      </c>
      <c r="CC10" s="152">
        <f>-'2021 BS'!K787</f>
        <v>197999999.99000001</v>
      </c>
      <c r="CD10" s="152">
        <f>-'2021 BS'!L787</f>
        <v>228299999.99000001</v>
      </c>
      <c r="CE10" s="152">
        <f>-'2021 BS'!M787</f>
        <v>278400000</v>
      </c>
      <c r="CF10" s="152">
        <f>-'2021 BS'!N787</f>
        <v>370500000</v>
      </c>
      <c r="CG10" s="152">
        <f>-'2021 BS'!O787</f>
        <v>381300000</v>
      </c>
      <c r="CH10" s="152">
        <f>-'2021 BS'!P787</f>
        <v>225100000</v>
      </c>
      <c r="CI10" s="152">
        <f>-'2021 BS'!Q787</f>
        <v>245500000</v>
      </c>
      <c r="CJ10" s="156">
        <f>((BW10/2)+SUM(BX10:CH10)+(CI10/2))/12</f>
        <v>217838541.66624999</v>
      </c>
      <c r="CK10" s="332"/>
    </row>
    <row r="11" spans="1:89" x14ac:dyDescent="0.2">
      <c r="A11" s="46">
        <f t="shared" si="2"/>
        <v>4</v>
      </c>
      <c r="B11" s="42" t="s">
        <v>568</v>
      </c>
      <c r="C11" s="67">
        <v>0</v>
      </c>
      <c r="D11" s="67">
        <v>0</v>
      </c>
      <c r="E11" s="67">
        <v>0</v>
      </c>
      <c r="F11" s="67"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v>0</v>
      </c>
      <c r="P11" s="67">
        <v>0</v>
      </c>
      <c r="Q11" s="67">
        <v>0</v>
      </c>
      <c r="R11" s="67">
        <v>0</v>
      </c>
      <c r="S11" s="67"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v>0</v>
      </c>
      <c r="AC11" s="67">
        <v>0</v>
      </c>
      <c r="AD11" s="67"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7">
        <v>0</v>
      </c>
      <c r="AM11" s="67">
        <v>0</v>
      </c>
      <c r="AN11" s="67">
        <v>0</v>
      </c>
      <c r="AO11" s="67">
        <v>0</v>
      </c>
      <c r="AP11" s="67">
        <v>0</v>
      </c>
      <c r="AQ11" s="67">
        <v>0</v>
      </c>
      <c r="AR11" s="67">
        <v>0</v>
      </c>
      <c r="AS11" s="67">
        <v>0</v>
      </c>
      <c r="AT11" s="67">
        <v>0</v>
      </c>
      <c r="AU11" s="67">
        <v>0</v>
      </c>
      <c r="AV11" s="67">
        <v>0</v>
      </c>
      <c r="AW11" s="67">
        <v>0</v>
      </c>
      <c r="AX11" s="67">
        <v>0</v>
      </c>
      <c r="AY11" s="67">
        <v>0</v>
      </c>
      <c r="AZ11" s="67">
        <v>0</v>
      </c>
      <c r="BA11" s="67">
        <v>0</v>
      </c>
      <c r="BB11" s="67">
        <v>0</v>
      </c>
      <c r="BC11" s="67">
        <v>0</v>
      </c>
      <c r="BD11" s="67">
        <v>0</v>
      </c>
      <c r="BE11" s="67">
        <v>0</v>
      </c>
      <c r="BF11" s="67">
        <v>0</v>
      </c>
      <c r="BG11" s="67">
        <v>0</v>
      </c>
      <c r="BH11" s="67">
        <v>0</v>
      </c>
      <c r="BI11" s="67">
        <v>0</v>
      </c>
      <c r="BJ11" s="67">
        <v>0</v>
      </c>
      <c r="BK11" s="67">
        <v>0</v>
      </c>
      <c r="BL11" s="67"/>
      <c r="BM11" s="67"/>
      <c r="BN11" s="67"/>
      <c r="BO11" s="67"/>
      <c r="BP11" s="67"/>
      <c r="BQ11" s="67"/>
      <c r="BR11" s="67"/>
      <c r="BS11" s="67"/>
      <c r="BT11" s="67"/>
      <c r="BU11" s="67"/>
      <c r="BV11" s="67"/>
      <c r="BW11" s="67"/>
      <c r="BX11" s="67"/>
      <c r="BY11" s="67"/>
      <c r="BZ11" s="67"/>
      <c r="CA11" s="67"/>
      <c r="CB11" s="67"/>
      <c r="CC11" s="67"/>
      <c r="CD11" s="67"/>
      <c r="CE11" s="67"/>
      <c r="CF11" s="67"/>
      <c r="CG11" s="67"/>
      <c r="CH11" s="67"/>
      <c r="CI11" s="67"/>
      <c r="CJ11" s="66">
        <f t="shared" ref="CJ11:CJ12" si="3">((BW11/2)+SUM(BX11:CH11)+(CI11/2))/12</f>
        <v>0</v>
      </c>
      <c r="CK11" s="332"/>
    </row>
    <row r="12" spans="1:89" x14ac:dyDescent="0.2">
      <c r="A12" s="46">
        <f t="shared" si="2"/>
        <v>5</v>
      </c>
      <c r="B12" s="42" t="s">
        <v>573</v>
      </c>
      <c r="C12" s="69">
        <f>+'2018 OR'!AO11</f>
        <v>609176750.48000002</v>
      </c>
      <c r="D12" s="69">
        <f>+'2018 OR'!AP11</f>
        <v>614072689.5999999</v>
      </c>
      <c r="E12" s="69">
        <f>+'2018 OR'!AQ11</f>
        <v>626736262.42999983</v>
      </c>
      <c r="F12" s="69">
        <f>+'2018 OR'!AR11</f>
        <v>628594241.57999969</v>
      </c>
      <c r="G12" s="69">
        <f>+'2018 OR'!AS11</f>
        <v>621080091.98000002</v>
      </c>
      <c r="H12" s="69">
        <f>+'2018 OR'!AT11</f>
        <v>621188045.9599998</v>
      </c>
      <c r="I12" s="69">
        <f>+'2018 OR'!AU11</f>
        <v>620432264.83999979</v>
      </c>
      <c r="J12" s="69">
        <f>+'2018 OR'!AV11</f>
        <v>605534153.52999985</v>
      </c>
      <c r="K12" s="69">
        <f>+'2018 OR'!AW11</f>
        <v>603903490.84999979</v>
      </c>
      <c r="L12" s="69">
        <f>+'2018 OR'!AX11</f>
        <v>604023492.24999988</v>
      </c>
      <c r="M12" s="69">
        <f>+'2018 OR'!AY11</f>
        <v>595043700.06000006</v>
      </c>
      <c r="N12" s="69">
        <f>+'2018 OR'!AZ11</f>
        <v>607089322.06999981</v>
      </c>
      <c r="O12" s="69">
        <f>+'2018 OR'!BA11</f>
        <v>614798710.91479588</v>
      </c>
      <c r="P12" s="69">
        <f>+'2018 OR'!BB11</f>
        <v>622367837.95238209</v>
      </c>
      <c r="Q12" s="69">
        <f>+'2018 OR'!BC11</f>
        <v>633710713.82429588</v>
      </c>
      <c r="R12" s="69">
        <f>+'2018 OR'!BD11</f>
        <v>643958225.1143899</v>
      </c>
      <c r="S12" s="69">
        <f>+'2018 OR'!BE11</f>
        <v>635454240.29780412</v>
      </c>
      <c r="T12" s="69">
        <f>+'2018 OR'!BF11</f>
        <v>636856983.78687</v>
      </c>
      <c r="U12" s="69">
        <f>+'2018 OR'!BG11</f>
        <v>638346717.45547402</v>
      </c>
      <c r="V12" s="69">
        <f>+'2018 OR'!BH11</f>
        <v>623170809.84777796</v>
      </c>
      <c r="W12" s="69">
        <f>+'2018 OR'!BI11</f>
        <v>621133694.34965003</v>
      </c>
      <c r="X12" s="69">
        <f>+'2018 OR'!BJ11</f>
        <v>618754932.97332191</v>
      </c>
      <c r="Y12" s="69">
        <f>+'2018 OR'!BK11</f>
        <v>608564788.48446393</v>
      </c>
      <c r="Z12" s="69">
        <f>+'2018 OR'!BL11</f>
        <v>677122864.24556601</v>
      </c>
      <c r="AA12" s="69">
        <f>+'2018 OR'!BM11</f>
        <v>696353713.25920975</v>
      </c>
      <c r="AB12" s="69">
        <f>+'2018 OR'!BN11</f>
        <v>704485495.09618771</v>
      </c>
      <c r="AC12" s="69">
        <f>+'2018 OR'!BO11</f>
        <v>717557371.85491979</v>
      </c>
      <c r="AD12" s="69">
        <f>+'2018 OR'!BP11</f>
        <v>722461159.63231575</v>
      </c>
      <c r="AE12" s="69">
        <f>+'2018 OR'!BQ11</f>
        <v>714363485.10224974</v>
      </c>
      <c r="AF12" s="69">
        <f>+'2018 OR'!BR11</f>
        <v>715162372.31186187</v>
      </c>
      <c r="AG12" s="69">
        <f>+'2018 OR'!BS11</f>
        <v>714454384.6121279</v>
      </c>
      <c r="AH12" s="69">
        <f>+'2018 OR'!BT11</f>
        <v>698091953.10583198</v>
      </c>
      <c r="AI12" s="69">
        <f>+'2018 OR'!BU11</f>
        <v>695165769.92047</v>
      </c>
      <c r="AJ12" s="69">
        <f>+'2018 OR'!BV11</f>
        <v>696431704.938362</v>
      </c>
      <c r="AK12" s="69">
        <f>+'2018 OR'!BW11</f>
        <v>685207996.33645201</v>
      </c>
      <c r="AL12" s="69">
        <f>+'2018 OR'!BX11</f>
        <v>697183058.66838205</v>
      </c>
      <c r="AM12" s="69">
        <f>+'2018 OR'!BY11</f>
        <v>714850526.03315008</v>
      </c>
      <c r="AN12" s="69">
        <f>+'2018 OR'!BZ11</f>
        <v>721641948.14365685</v>
      </c>
      <c r="AO12" s="69">
        <f>+'2018 OR'!CA11</f>
        <v>737665279.36644089</v>
      </c>
      <c r="AP12" s="69">
        <f>+'2018 OR'!CB11</f>
        <v>747544145.74568677</v>
      </c>
      <c r="AQ12" s="69">
        <f>+'2018 OR'!CC11</f>
        <v>739073292.57874477</v>
      </c>
      <c r="AR12" s="69">
        <f>+'2018 OR'!CD11</f>
        <v>738763094.22346282</v>
      </c>
      <c r="AS12" s="69">
        <f>+'2018 OR'!CE11</f>
        <v>736679083.56109929</v>
      </c>
      <c r="AT12" s="69">
        <f>+'2018 OR'!CF11</f>
        <v>719188574.54007089</v>
      </c>
      <c r="AU12" s="69">
        <f>+'2018 OR'!CG11</f>
        <v>716064116.47956121</v>
      </c>
      <c r="AV12" s="69">
        <f>+'2018 OR'!CH11</f>
        <v>714858662.4394505</v>
      </c>
      <c r="AW12" s="69">
        <f>+'2018 OR'!CI11</f>
        <v>749409869.02475286</v>
      </c>
      <c r="AX12" s="69">
        <f>+'2018 OR'!CJ11</f>
        <v>762949354.41137087</v>
      </c>
      <c r="AY12" s="69">
        <f>'2019 OR'!CK11</f>
        <v>720703298.59467888</v>
      </c>
      <c r="AZ12" s="69">
        <f>'2019 OR'!CL11</f>
        <v>741401549.58765948</v>
      </c>
      <c r="BA12" s="69">
        <f>'2019 OR'!CM11</f>
        <v>747701219.46485245</v>
      </c>
      <c r="BB12" s="69">
        <f>'2019 OR'!CN11</f>
        <v>747442410.44061232</v>
      </c>
      <c r="BC12" s="69">
        <f>'2019 OR'!CO11</f>
        <v>753082951.91026866</v>
      </c>
      <c r="BD12" s="69">
        <f>'2019 OR'!CP11</f>
        <v>737424483.11944389</v>
      </c>
      <c r="BE12" s="69">
        <f>'2019 OR'!CQ11</f>
        <v>830176986.81847227</v>
      </c>
      <c r="BF12" s="69">
        <f>'2019 OR'!CR11</f>
        <v>823886959.13069975</v>
      </c>
      <c r="BG12" s="69">
        <f>'2019 OR'!CS11</f>
        <v>804638974.24959195</v>
      </c>
      <c r="BH12" s="69">
        <f>'2019 OR'!CT11</f>
        <v>798975925.18485332</v>
      </c>
      <c r="BI12" s="69">
        <f>'2019 OR'!CU11</f>
        <v>801855435.98576963</v>
      </c>
      <c r="BJ12" s="69">
        <f>'2019 OR'!CV11</f>
        <v>803841451.22725761</v>
      </c>
      <c r="BK12" s="69">
        <f>'2019 OR'!CW11</f>
        <v>822396768.47508216</v>
      </c>
      <c r="BL12" s="69">
        <f>'2020 OR'!CX11</f>
        <v>844992113.17212331</v>
      </c>
      <c r="BM12" s="69">
        <f>'2020 OR'!CY11</f>
        <v>849218800.42278361</v>
      </c>
      <c r="BN12" s="69">
        <f>'2020 OR'!CZ11</f>
        <v>857858010.68101943</v>
      </c>
      <c r="BO12" s="69">
        <f>'2020 OR'!DA11</f>
        <v>861339854.9089818</v>
      </c>
      <c r="BP12" s="69">
        <f>'2020 OR'!DB11</f>
        <v>845245991.68882251</v>
      </c>
      <c r="BQ12" s="69">
        <f>'2020 OR'!DC11</f>
        <v>839437549.51688242</v>
      </c>
      <c r="BR12" s="69">
        <f>'2020 OR'!DD11</f>
        <v>830907304.73708606</v>
      </c>
      <c r="BS12" s="69">
        <f>'2020 OR'!DE11</f>
        <v>810200544.07440364</v>
      </c>
      <c r="BT12" s="69">
        <f>'2020 OR'!DF11</f>
        <v>805543627.41955566</v>
      </c>
      <c r="BU12" s="69">
        <f>'2020 OR'!DG11</f>
        <v>805585192.34331048</v>
      </c>
      <c r="BV12" s="69">
        <f>'2020 OR'!DH11</f>
        <v>809612267.10188162</v>
      </c>
      <c r="BW12" s="69">
        <f>'2020 OR'!DI11</f>
        <v>835214333.1572206</v>
      </c>
      <c r="BX12" s="69">
        <f>'2021 OR'!DJ11</f>
        <v>860915951.04641736</v>
      </c>
      <c r="BY12" s="69">
        <f>'2021 OR'!DK11</f>
        <v>870861025.93334162</v>
      </c>
      <c r="BZ12" s="69">
        <f>'2021 OR'!DL11</f>
        <v>881606789.12552881</v>
      </c>
      <c r="CA12" s="69">
        <f>'2021 OR'!DM11</f>
        <v>887765096.49378121</v>
      </c>
      <c r="CB12" s="69">
        <f>'2021 OR'!DN11</f>
        <v>873445101.05961967</v>
      </c>
      <c r="CC12" s="69">
        <f>'2021 OR'!DO11</f>
        <v>868449970.14972079</v>
      </c>
      <c r="CD12" s="69">
        <f>'2021 OR'!DP11</f>
        <v>861071058.20374727</v>
      </c>
      <c r="CE12" s="69">
        <f>'2021 OR'!DQ11</f>
        <v>841747599.45247781</v>
      </c>
      <c r="CF12" s="69">
        <f>'2021 OR'!DR11</f>
        <v>835817950.42387879</v>
      </c>
      <c r="CG12" s="69">
        <f>'2021 OR'!DS11</f>
        <v>848312512.3692075</v>
      </c>
      <c r="CH12" s="69">
        <f>'2021 OR'!DT11</f>
        <v>942003840.39217818</v>
      </c>
      <c r="CI12" s="69">
        <f>'2021 OR'!DU11</f>
        <v>978170500.51900482</v>
      </c>
      <c r="CJ12" s="70">
        <f t="shared" si="3"/>
        <v>873224109.29066753</v>
      </c>
      <c r="CK12" s="332"/>
    </row>
    <row r="13" spans="1:89" x14ac:dyDescent="0.2">
      <c r="A13" s="46">
        <f t="shared" si="2"/>
        <v>6</v>
      </c>
      <c r="C13" s="65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6">
        <f t="shared" ref="CJ13" si="4">((AY13/2)+SUM(AZ13:BJ13)+(BK13/2))/12</f>
        <v>0</v>
      </c>
      <c r="CK13" s="333"/>
    </row>
    <row r="14" spans="1:89" ht="13.5" thickBot="1" x14ac:dyDescent="0.25">
      <c r="A14" s="46">
        <f t="shared" si="2"/>
        <v>7</v>
      </c>
      <c r="B14" s="42" t="s">
        <v>570</v>
      </c>
      <c r="C14" s="71">
        <v>1177956908.21</v>
      </c>
      <c r="D14" s="71">
        <f t="shared" ref="D14:BO14" si="5">SUM(D9:D12)</f>
        <v>1223336899.4387546</v>
      </c>
      <c r="E14" s="71">
        <f t="shared" si="5"/>
        <v>1235180948.7580023</v>
      </c>
      <c r="F14" s="71">
        <f t="shared" si="5"/>
        <v>1236430788.234586</v>
      </c>
      <c r="G14" s="71">
        <f t="shared" si="5"/>
        <v>1226605101.3730702</v>
      </c>
      <c r="H14" s="71">
        <f t="shared" si="5"/>
        <v>1226720033.5512173</v>
      </c>
      <c r="I14" s="71">
        <f t="shared" si="5"/>
        <v>1186290602.5305269</v>
      </c>
      <c r="J14" s="71">
        <f t="shared" si="5"/>
        <v>1170919203.3968487</v>
      </c>
      <c r="K14" s="71">
        <f t="shared" si="5"/>
        <v>1170989094.5751338</v>
      </c>
      <c r="L14" s="71">
        <f t="shared" si="5"/>
        <v>1173272014.4504361</v>
      </c>
      <c r="M14" s="71">
        <f t="shared" si="5"/>
        <v>1163723288.0917602</v>
      </c>
      <c r="N14" s="71">
        <f t="shared" si="5"/>
        <v>1177772194.8828321</v>
      </c>
      <c r="O14" s="71">
        <f t="shared" si="5"/>
        <v>1318862706.6696959</v>
      </c>
      <c r="P14" s="71">
        <f t="shared" si="5"/>
        <v>1311264844.8964801</v>
      </c>
      <c r="Q14" s="71">
        <f t="shared" si="5"/>
        <v>1321196005.993371</v>
      </c>
      <c r="R14" s="71">
        <f t="shared" si="5"/>
        <v>1320763137.1578598</v>
      </c>
      <c r="S14" s="71">
        <f t="shared" si="5"/>
        <v>1285924344.0785382</v>
      </c>
      <c r="T14" s="71">
        <f t="shared" si="5"/>
        <v>1291039058.8025088</v>
      </c>
      <c r="U14" s="71">
        <f t="shared" si="5"/>
        <v>1292023910.5017781</v>
      </c>
      <c r="V14" s="71">
        <f t="shared" si="5"/>
        <v>1270600238.9315419</v>
      </c>
      <c r="W14" s="71">
        <f t="shared" si="5"/>
        <v>1279129893.717428</v>
      </c>
      <c r="X14" s="71">
        <f t="shared" si="5"/>
        <v>1271105003.521152</v>
      </c>
      <c r="Y14" s="71">
        <f t="shared" si="5"/>
        <v>1261405460.6846881</v>
      </c>
      <c r="Z14" s="71">
        <f t="shared" si="5"/>
        <v>1363149702.3684158</v>
      </c>
      <c r="AA14" s="71">
        <f t="shared" si="5"/>
        <v>1436353713.2592096</v>
      </c>
      <c r="AB14" s="71">
        <f t="shared" si="5"/>
        <v>1401182763.3361878</v>
      </c>
      <c r="AC14" s="71">
        <f t="shared" si="5"/>
        <v>1404257371.8949199</v>
      </c>
      <c r="AD14" s="71">
        <f t="shared" si="5"/>
        <v>1409161159.6723156</v>
      </c>
      <c r="AE14" s="71">
        <f t="shared" si="5"/>
        <v>1401063485.1422496</v>
      </c>
      <c r="AF14" s="71">
        <f t="shared" si="5"/>
        <v>1401862372.351862</v>
      </c>
      <c r="AG14" s="71">
        <f t="shared" si="5"/>
        <v>1401154384.6521277</v>
      </c>
      <c r="AH14" s="71">
        <f t="shared" si="5"/>
        <v>1385616953.1458321</v>
      </c>
      <c r="AI14" s="71">
        <f t="shared" si="5"/>
        <v>1458613269.1004701</v>
      </c>
      <c r="AJ14" s="71">
        <f t="shared" si="5"/>
        <v>1383131705.018362</v>
      </c>
      <c r="AK14" s="71">
        <f t="shared" si="5"/>
        <v>1371907996.4164519</v>
      </c>
      <c r="AL14" s="71">
        <f t="shared" si="5"/>
        <v>1428883058.7683821</v>
      </c>
      <c r="AM14" s="71">
        <f t="shared" si="5"/>
        <v>1455750522.3531501</v>
      </c>
      <c r="AN14" s="71">
        <f t="shared" si="5"/>
        <v>1530741948.133657</v>
      </c>
      <c r="AO14" s="71">
        <f t="shared" si="5"/>
        <v>1574365279.3664408</v>
      </c>
      <c r="AP14" s="71">
        <f t="shared" si="5"/>
        <v>1562244145.7456868</v>
      </c>
      <c r="AQ14" s="71">
        <f t="shared" si="5"/>
        <v>1531173292.5887446</v>
      </c>
      <c r="AR14" s="71">
        <f t="shared" si="5"/>
        <v>1532963094.2434628</v>
      </c>
      <c r="AS14" s="71">
        <f t="shared" si="5"/>
        <v>1548479083.5910993</v>
      </c>
      <c r="AT14" s="71">
        <f t="shared" si="5"/>
        <v>1550588574.580071</v>
      </c>
      <c r="AU14" s="71">
        <f t="shared" si="5"/>
        <v>1586464116.5095611</v>
      </c>
      <c r="AV14" s="71">
        <f t="shared" si="5"/>
        <v>1630058662.4894505</v>
      </c>
      <c r="AW14" s="71">
        <f t="shared" si="5"/>
        <v>1688909869.0747528</v>
      </c>
      <c r="AX14" s="71">
        <f t="shared" si="5"/>
        <v>1721149354.4813709</v>
      </c>
      <c r="AY14" s="71">
        <f t="shared" si="5"/>
        <v>1677903298.7146788</v>
      </c>
      <c r="AZ14" s="71">
        <f t="shared" si="5"/>
        <v>1658601549.7276595</v>
      </c>
      <c r="BA14" s="71">
        <f t="shared" si="5"/>
        <v>1685401219.5748525</v>
      </c>
      <c r="BB14" s="71">
        <f t="shared" si="5"/>
        <v>1663442410.1006122</v>
      </c>
      <c r="BC14" s="71">
        <f t="shared" si="5"/>
        <v>1650482951.9102688</v>
      </c>
      <c r="BD14" s="71">
        <f t="shared" si="5"/>
        <v>1639024483.1194439</v>
      </c>
      <c r="BE14" s="71">
        <f t="shared" si="5"/>
        <v>1709876986.8184724</v>
      </c>
      <c r="BF14" s="71">
        <f t="shared" si="5"/>
        <v>1703586959.1306996</v>
      </c>
      <c r="BG14" s="71">
        <f t="shared" si="5"/>
        <v>1684338974.2595921</v>
      </c>
      <c r="BH14" s="71">
        <f t="shared" si="5"/>
        <v>1714175925.1948533</v>
      </c>
      <c r="BI14" s="71">
        <f t="shared" si="5"/>
        <v>1736455435.9857697</v>
      </c>
      <c r="BJ14" s="71">
        <f t="shared" si="5"/>
        <v>1804841451.2272577</v>
      </c>
      <c r="BK14" s="71">
        <f t="shared" si="5"/>
        <v>1797196768.4750822</v>
      </c>
      <c r="BL14" s="71">
        <f t="shared" si="5"/>
        <v>1801592113.2021232</v>
      </c>
      <c r="BM14" s="71">
        <f t="shared" si="5"/>
        <v>1800018800.4727836</v>
      </c>
      <c r="BN14" s="71">
        <f t="shared" si="5"/>
        <v>1855558010.7510195</v>
      </c>
      <c r="BO14" s="71">
        <f t="shared" si="5"/>
        <v>1796039854.9789817</v>
      </c>
      <c r="BP14" s="71">
        <f t="shared" ref="BP14:CG14" si="6">SUM(BP9:BP12)</f>
        <v>1771945991.6888225</v>
      </c>
      <c r="BQ14" s="71">
        <f t="shared" si="6"/>
        <v>1767137549.5168824</v>
      </c>
      <c r="BR14" s="71">
        <f t="shared" si="6"/>
        <v>1757607304.7370861</v>
      </c>
      <c r="BS14" s="71">
        <f t="shared" si="6"/>
        <v>1736900544.0744038</v>
      </c>
      <c r="BT14" s="71">
        <f t="shared" si="6"/>
        <v>1730243627.4195557</v>
      </c>
      <c r="BU14" s="71">
        <f t="shared" si="6"/>
        <v>1535260192.3433104</v>
      </c>
      <c r="BV14" s="71">
        <f t="shared" si="6"/>
        <v>1514287267.0918818</v>
      </c>
      <c r="BW14" s="71">
        <f t="shared" si="6"/>
        <v>1528389333.1472206</v>
      </c>
      <c r="BX14" s="71">
        <f t="shared" si="6"/>
        <v>1998040951.0564175</v>
      </c>
      <c r="BY14" s="71">
        <f t="shared" si="6"/>
        <v>1999686025.9433417</v>
      </c>
      <c r="BZ14" s="71">
        <f t="shared" si="6"/>
        <v>1981531789.1255288</v>
      </c>
      <c r="CA14" s="71">
        <f t="shared" si="6"/>
        <v>1972765096.4937811</v>
      </c>
      <c r="CB14" s="71">
        <f t="shared" si="6"/>
        <v>1971545101.0596197</v>
      </c>
      <c r="CC14" s="71">
        <f t="shared" si="6"/>
        <v>1991149970.1397209</v>
      </c>
      <c r="CD14" s="71">
        <f t="shared" si="6"/>
        <v>2014071058.1937473</v>
      </c>
      <c r="CE14" s="71">
        <f t="shared" si="6"/>
        <v>2034847599.4524779</v>
      </c>
      <c r="CF14" s="71">
        <f t="shared" si="6"/>
        <v>2071017950.4238787</v>
      </c>
      <c r="CG14" s="71">
        <f t="shared" si="6"/>
        <v>2094312512.3692074</v>
      </c>
      <c r="CH14" s="71">
        <f>SUM(CH9:CH12)</f>
        <v>2161803840.3921781</v>
      </c>
      <c r="CI14" s="71">
        <f>SUM(CI9:CI12)</f>
        <v>2218370500.5190048</v>
      </c>
      <c r="CJ14" s="71">
        <f>((BW14/2)+SUM(BX14:CH14)+(CI14/2))/12</f>
        <v>2013679317.6235845</v>
      </c>
      <c r="CK14" s="332"/>
    </row>
    <row r="15" spans="1:89" ht="13.5" thickTop="1" x14ac:dyDescent="0.2">
      <c r="A15" s="46">
        <f t="shared" si="2"/>
        <v>8</v>
      </c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K15" s="271"/>
    </row>
    <row r="16" spans="1:89" x14ac:dyDescent="0.2">
      <c r="A16" s="46">
        <f t="shared" si="2"/>
        <v>9</v>
      </c>
    </row>
    <row r="17" spans="1:88" x14ac:dyDescent="0.2">
      <c r="A17" s="46">
        <f t="shared" si="2"/>
        <v>10</v>
      </c>
      <c r="B17" s="47" t="s">
        <v>571</v>
      </c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</row>
    <row r="18" spans="1:88" x14ac:dyDescent="0.2">
      <c r="A18" s="46">
        <f t="shared" si="2"/>
        <v>11</v>
      </c>
      <c r="B18" s="42" t="s">
        <v>572</v>
      </c>
      <c r="C18" s="51">
        <f t="shared" ref="C18:BJ18" si="7">+C9/C14</f>
        <v>0.51079967001028193</v>
      </c>
      <c r="D18" s="51">
        <f t="shared" si="7"/>
        <v>0.49185142725282738</v>
      </c>
      <c r="E18" s="51">
        <f t="shared" si="7"/>
        <v>0.4871351040550137</v>
      </c>
      <c r="F18" s="51">
        <f t="shared" si="7"/>
        <v>0.48664268612974754</v>
      </c>
      <c r="G18" s="51">
        <f t="shared" si="7"/>
        <v>0.4905409241543614</v>
      </c>
      <c r="H18" s="51">
        <f t="shared" si="7"/>
        <v>0.49049496506398921</v>
      </c>
      <c r="I18" s="51">
        <f t="shared" si="7"/>
        <v>0.47349275026019244</v>
      </c>
      <c r="J18" s="51">
        <f t="shared" si="7"/>
        <v>0.47970858994412469</v>
      </c>
      <c r="K18" s="51">
        <f t="shared" si="7"/>
        <v>0.47967995825255727</v>
      </c>
      <c r="L18" s="51">
        <f t="shared" si="7"/>
        <v>0.47874661040398364</v>
      </c>
      <c r="M18" s="51">
        <f t="shared" si="7"/>
        <v>0.48267488134662961</v>
      </c>
      <c r="N18" s="51">
        <f t="shared" si="7"/>
        <v>0.47691735502032245</v>
      </c>
      <c r="O18" s="51">
        <f t="shared" si="7"/>
        <v>0.4258972500772028</v>
      </c>
      <c r="P18" s="51">
        <f t="shared" si="7"/>
        <v>0.42836502647513919</v>
      </c>
      <c r="Q18" s="51">
        <f t="shared" si="7"/>
        <v>0.42514509387853711</v>
      </c>
      <c r="R18" s="51">
        <f t="shared" si="7"/>
        <v>0.4252844315512303</v>
      </c>
      <c r="S18" s="51">
        <f t="shared" si="7"/>
        <v>0.43680641290176403</v>
      </c>
      <c r="T18" s="51">
        <f t="shared" si="7"/>
        <v>0.43507591514775668</v>
      </c>
      <c r="U18" s="51">
        <f t="shared" si="7"/>
        <v>0.4347442763515536</v>
      </c>
      <c r="V18" s="51">
        <f t="shared" si="7"/>
        <v>0.44207452728982494</v>
      </c>
      <c r="W18" s="51">
        <f t="shared" si="7"/>
        <v>0.4391266303436771</v>
      </c>
      <c r="X18" s="51">
        <f t="shared" si="7"/>
        <v>0.44189897643704218</v>
      </c>
      <c r="Y18" s="51">
        <f t="shared" si="7"/>
        <v>0.44529694654652158</v>
      </c>
      <c r="Z18" s="51">
        <f t="shared" si="7"/>
        <v>0.41206039147723073</v>
      </c>
      <c r="AA18" s="51">
        <f t="shared" si="7"/>
        <v>0.47808558133067297</v>
      </c>
      <c r="AB18" s="51">
        <f t="shared" si="7"/>
        <v>0.49008596021048761</v>
      </c>
      <c r="AC18" s="51">
        <f t="shared" si="7"/>
        <v>0.48901292152261211</v>
      </c>
      <c r="AD18" s="51">
        <f t="shared" si="7"/>
        <v>0.48731118884917624</v>
      </c>
      <c r="AE18" s="51">
        <f t="shared" si="7"/>
        <v>0.49012768320793082</v>
      </c>
      <c r="AF18" s="51">
        <f t="shared" si="7"/>
        <v>0.48984837138323661</v>
      </c>
      <c r="AG18" s="51">
        <f t="shared" si="7"/>
        <v>0.49009588630769674</v>
      </c>
      <c r="AH18" s="51">
        <f t="shared" si="7"/>
        <v>0.49559151137762303</v>
      </c>
      <c r="AI18" s="51">
        <f t="shared" si="7"/>
        <v>0.47078962912732131</v>
      </c>
      <c r="AJ18" s="51">
        <f t="shared" si="7"/>
        <v>0.49648200349140548</v>
      </c>
      <c r="AK18" s="51">
        <f t="shared" si="7"/>
        <v>0.50054376954848478</v>
      </c>
      <c r="AL18" s="51">
        <f t="shared" si="7"/>
        <v>0.48058516460535078</v>
      </c>
      <c r="AM18" s="51">
        <f t="shared" si="7"/>
        <v>0.47171544124880871</v>
      </c>
      <c r="AN18" s="51">
        <f t="shared" si="7"/>
        <v>0.51393378286861269</v>
      </c>
      <c r="AO18" s="51">
        <f t="shared" si="7"/>
        <v>0.49969343856248238</v>
      </c>
      <c r="AP18" s="51">
        <f t="shared" si="7"/>
        <v>0.48948815208073332</v>
      </c>
      <c r="AQ18" s="51">
        <f t="shared" si="7"/>
        <v>0.49942093667734155</v>
      </c>
      <c r="AR18" s="51">
        <f t="shared" si="7"/>
        <v>0.49883784082707444</v>
      </c>
      <c r="AS18" s="51">
        <f t="shared" si="7"/>
        <v>0.49383941191286462</v>
      </c>
      <c r="AT18" s="51">
        <f t="shared" si="7"/>
        <v>0.49316757038990527</v>
      </c>
      <c r="AU18" s="51">
        <f t="shared" si="7"/>
        <v>0.48201531446071721</v>
      </c>
      <c r="AV18" s="51">
        <f t="shared" si="7"/>
        <v>0.49979796356272094</v>
      </c>
      <c r="AW18" s="51">
        <f t="shared" si="7"/>
        <v>0.48238216551267044</v>
      </c>
      <c r="AX18" s="51">
        <f t="shared" si="7"/>
        <v>0.47334648668272677</v>
      </c>
      <c r="AY18" s="51">
        <f t="shared" si="7"/>
        <v>0.44084781320033822</v>
      </c>
      <c r="AZ18" s="51">
        <f t="shared" si="7"/>
        <v>0.44597811941117377</v>
      </c>
      <c r="BA18" s="51">
        <f t="shared" si="7"/>
        <v>0.43888659353562798</v>
      </c>
      <c r="BB18" s="51">
        <f t="shared" si="7"/>
        <v>0.44468025794488414</v>
      </c>
      <c r="BC18" s="51">
        <f t="shared" si="7"/>
        <v>0.44817185124140257</v>
      </c>
      <c r="BD18" s="51">
        <f t="shared" si="7"/>
        <v>0.451305033950548</v>
      </c>
      <c r="BE18" s="51">
        <f t="shared" si="7"/>
        <v>0.51448145497111863</v>
      </c>
      <c r="BF18" s="51">
        <f t="shared" si="7"/>
        <v>0.51638103666213209</v>
      </c>
      <c r="BG18" s="51">
        <f t="shared" si="7"/>
        <v>0.52228204265516198</v>
      </c>
      <c r="BH18" s="51">
        <f t="shared" si="7"/>
        <v>0.50735749301877497</v>
      </c>
      <c r="BI18" s="51">
        <f t="shared" si="7"/>
        <v>0.50084786627782318</v>
      </c>
      <c r="BJ18" s="51">
        <f t="shared" si="7"/>
        <v>0.48187058171155178</v>
      </c>
      <c r="BK18" s="51">
        <f>+BK9/BK14</f>
        <v>0.47279185835670556</v>
      </c>
      <c r="BL18" s="51">
        <f>+BL9/BL14</f>
        <v>0.47163838794218288</v>
      </c>
      <c r="BM18" s="51">
        <f t="shared" ref="BM18:BW18" si="8">+BM9/BM14</f>
        <v>0.43038439364995595</v>
      </c>
      <c r="BN18" s="51">
        <f t="shared" si="8"/>
        <v>0.49834065798122712</v>
      </c>
      <c r="BO18" s="51">
        <f t="shared" si="8"/>
        <v>0.51485494458073777</v>
      </c>
      <c r="BP18" s="51">
        <f t="shared" si="8"/>
        <v>0.5218556346171016</v>
      </c>
      <c r="BQ18" s="51">
        <f t="shared" si="8"/>
        <v>0.52327562178326392</v>
      </c>
      <c r="BR18" s="51">
        <f t="shared" si="8"/>
        <v>0.52611297046146632</v>
      </c>
      <c r="BS18" s="51">
        <f t="shared" si="8"/>
        <v>0.53238511736017313</v>
      </c>
      <c r="BT18" s="51">
        <f t="shared" si="8"/>
        <v>0.53443340888304591</v>
      </c>
      <c r="BU18" s="51">
        <f t="shared" si="8"/>
        <v>0.60230832832876668</v>
      </c>
      <c r="BV18" s="51">
        <f t="shared" si="8"/>
        <v>0.61065031721216501</v>
      </c>
      <c r="BW18" s="51">
        <f t="shared" si="8"/>
        <v>0.60501599948743501</v>
      </c>
      <c r="BX18" s="51">
        <f t="shared" ref="BX18:CI18" si="9">+BX9/BX14</f>
        <v>0.46280332718460376</v>
      </c>
      <c r="BY18" s="51">
        <f t="shared" si="9"/>
        <v>0.46242259434891908</v>
      </c>
      <c r="BZ18" s="51">
        <f t="shared" si="9"/>
        <v>0.4666591800720391</v>
      </c>
      <c r="CA18" s="51">
        <f t="shared" si="9"/>
        <v>0.46873294830868628</v>
      </c>
      <c r="CB18" s="51">
        <f t="shared" si="9"/>
        <v>0.46902300104776401</v>
      </c>
      <c r="CC18" s="51">
        <f t="shared" si="9"/>
        <v>0.46440499905444738</v>
      </c>
      <c r="CD18" s="51">
        <f t="shared" si="9"/>
        <v>0.45911984894380364</v>
      </c>
      <c r="CE18" s="51">
        <f t="shared" si="9"/>
        <v>0.44951769373102973</v>
      </c>
      <c r="CF18" s="51">
        <f t="shared" si="9"/>
        <v>0.41752414546818412</v>
      </c>
      <c r="CG18" s="51">
        <f t="shared" si="9"/>
        <v>0.4128801193198246</v>
      </c>
      <c r="CH18" s="51">
        <f t="shared" si="9"/>
        <v>0.46012500367265008</v>
      </c>
      <c r="CI18" s="51">
        <f t="shared" si="9"/>
        <v>0.44839218686296195</v>
      </c>
      <c r="CJ18" s="51">
        <f>((BW18/2)+SUM(BX18:CH18)+(CI18/2))/12</f>
        <v>0.45999307952726259</v>
      </c>
    </row>
    <row r="19" spans="1:88" x14ac:dyDescent="0.2">
      <c r="A19" s="46">
        <f t="shared" si="2"/>
        <v>12</v>
      </c>
      <c r="B19" s="42" t="s">
        <v>1295</v>
      </c>
      <c r="C19" s="52">
        <f t="shared" ref="C19:BN19" si="10">+C10/C14</f>
        <v>5.8909088985835889E-3</v>
      </c>
      <c r="D19" s="52">
        <f t="shared" si="10"/>
        <v>6.1832597726961588E-3</v>
      </c>
      <c r="E19" s="52">
        <f t="shared" si="10"/>
        <v>5.4604844211564715E-3</v>
      </c>
      <c r="F19" s="52">
        <f t="shared" si="10"/>
        <v>4.9631137569360615E-3</v>
      </c>
      <c r="G19" s="52">
        <f t="shared" si="10"/>
        <v>3.1183706873454263E-3</v>
      </c>
      <c r="H19" s="52">
        <f t="shared" si="10"/>
        <v>3.1237670262254506E-3</v>
      </c>
      <c r="I19" s="52">
        <f t="shared" si="10"/>
        <v>3.5053280213606995E-3</v>
      </c>
      <c r="J19" s="52">
        <f t="shared" si="10"/>
        <v>3.1471427372258515E-3</v>
      </c>
      <c r="K19" s="52">
        <f t="shared" si="10"/>
        <v>4.5991920420813638E-3</v>
      </c>
      <c r="L19" s="52">
        <f t="shared" si="10"/>
        <v>6.4337358323268623E-3</v>
      </c>
      <c r="M19" s="52">
        <f t="shared" si="10"/>
        <v>5.997635437205091E-3</v>
      </c>
      <c r="N19" s="52">
        <f t="shared" si="10"/>
        <v>7.6270036360689434E-3</v>
      </c>
      <c r="O19" s="52">
        <f t="shared" si="10"/>
        <v>0.10794451540326593</v>
      </c>
      <c r="P19" s="52">
        <f t="shared" si="10"/>
        <v>9.700329223280571E-2</v>
      </c>
      <c r="Q19" s="52">
        <f t="shared" si="10"/>
        <v>9.5205625507852401E-2</v>
      </c>
      <c r="R19" s="52">
        <f t="shared" si="10"/>
        <v>8.7150306368455568E-2</v>
      </c>
      <c r="S19" s="52">
        <f t="shared" si="10"/>
        <v>6.9032135669182371E-2</v>
      </c>
      <c r="T19" s="52">
        <f t="shared" si="10"/>
        <v>7.1633831978267073E-2</v>
      </c>
      <c r="U19" s="52">
        <f t="shared" si="10"/>
        <v>7.1188460444654739E-2</v>
      </c>
      <c r="V19" s="52">
        <f t="shared" si="10"/>
        <v>6.7471598428042609E-2</v>
      </c>
      <c r="W19" s="52">
        <f t="shared" si="10"/>
        <v>7.5282580636060678E-2</v>
      </c>
      <c r="X19" s="52">
        <f t="shared" si="10"/>
        <v>7.1315957609100492E-2</v>
      </c>
      <c r="Y19" s="52">
        <f t="shared" si="10"/>
        <v>7.2253272275159694E-2</v>
      </c>
      <c r="Z19" s="52">
        <f t="shared" si="10"/>
        <v>9.1205564514915197E-2</v>
      </c>
      <c r="AA19" s="52">
        <f t="shared" si="10"/>
        <v>3.7107851295944183E-2</v>
      </c>
      <c r="AB19" s="52">
        <f t="shared" si="10"/>
        <v>7.1348781198226465E-3</v>
      </c>
      <c r="AC19" s="52">
        <f t="shared" si="10"/>
        <v>2.8484806845645093E-11</v>
      </c>
      <c r="AD19" s="52">
        <f t="shared" si="10"/>
        <v>2.8385681598903524E-11</v>
      </c>
      <c r="AE19" s="52">
        <f t="shared" si="10"/>
        <v>2.8549741267390757E-11</v>
      </c>
      <c r="AF19" s="52">
        <f t="shared" si="10"/>
        <v>2.8533471465457207E-11</v>
      </c>
      <c r="AG19" s="52">
        <f t="shared" si="10"/>
        <v>2.8547889110685701E-11</v>
      </c>
      <c r="AH19" s="52">
        <f t="shared" si="10"/>
        <v>5.9540267469083952E-4</v>
      </c>
      <c r="AI19" s="52">
        <f t="shared" si="10"/>
        <v>5.2616756480852775E-2</v>
      </c>
      <c r="AJ19" s="52">
        <f t="shared" si="10"/>
        <v>5.7839755758427898E-11</v>
      </c>
      <c r="AK19" s="52">
        <f t="shared" si="10"/>
        <v>5.8312948250879252E-11</v>
      </c>
      <c r="AL19" s="52">
        <f t="shared" si="10"/>
        <v>3.1493130122760012E-2</v>
      </c>
      <c r="AM19" s="52">
        <f t="shared" si="10"/>
        <v>3.7231651637938852E-2</v>
      </c>
      <c r="AN19" s="52">
        <f t="shared" si="10"/>
        <v>1.4633426631648131E-2</v>
      </c>
      <c r="AO19" s="52">
        <f t="shared" si="10"/>
        <v>3.1758830466663432E-2</v>
      </c>
      <c r="AP19" s="52">
        <f t="shared" si="10"/>
        <v>3.2005240753284508E-2</v>
      </c>
      <c r="AQ19" s="52">
        <f t="shared" si="10"/>
        <v>1.7894773989738943E-2</v>
      </c>
      <c r="AR19" s="52">
        <f t="shared" si="10"/>
        <v>1.9243777055545249E-2</v>
      </c>
      <c r="AS19" s="52">
        <f t="shared" si="10"/>
        <v>3.0416943004983793E-2</v>
      </c>
      <c r="AT19" s="52">
        <f t="shared" si="10"/>
        <v>4.3015923845604008E-2</v>
      </c>
      <c r="AU19" s="52">
        <f t="shared" si="10"/>
        <v>6.6626152416579404E-2</v>
      </c>
      <c r="AV19" s="52">
        <f t="shared" si="10"/>
        <v>6.1654222858774213E-2</v>
      </c>
      <c r="AW19" s="52">
        <f t="shared" si="10"/>
        <v>7.389381892733568E-2</v>
      </c>
      <c r="AX19" s="52">
        <f t="shared" si="10"/>
        <v>8.3374519298030608E-2</v>
      </c>
      <c r="AY19" s="52">
        <f t="shared" si="10"/>
        <v>0.12962606384206476</v>
      </c>
      <c r="AZ19" s="52">
        <f t="shared" si="10"/>
        <v>0.1070178670513996</v>
      </c>
      <c r="BA19" s="52">
        <f t="shared" si="10"/>
        <v>0.11747944513766645</v>
      </c>
      <c r="BB19" s="52">
        <f t="shared" si="10"/>
        <v>0.10598503356021602</v>
      </c>
      <c r="BC19" s="52">
        <f t="shared" si="10"/>
        <v>9.5547790916275771E-2</v>
      </c>
      <c r="BD19" s="52">
        <f t="shared" si="10"/>
        <v>9.8778268212239714E-2</v>
      </c>
      <c r="BE19" s="52">
        <f t="shared" si="10"/>
        <v>0</v>
      </c>
      <c r="BF19" s="52">
        <f>+BF10/BF14</f>
        <v>0</v>
      </c>
      <c r="BG19" s="52">
        <f t="shared" si="10"/>
        <v>5.9370472053559396E-12</v>
      </c>
      <c r="BH19" s="52">
        <f t="shared" si="10"/>
        <v>2.654336660621805E-2</v>
      </c>
      <c r="BI19" s="52">
        <f t="shared" si="10"/>
        <v>3.7374987376601963E-2</v>
      </c>
      <c r="BJ19" s="52">
        <f t="shared" si="10"/>
        <v>7.2748772425809766E-2</v>
      </c>
      <c r="BK19" s="52">
        <f t="shared" si="10"/>
        <v>6.9608404708042679E-2</v>
      </c>
      <c r="BL19" s="52">
        <f t="shared" si="10"/>
        <v>5.9336405419758154E-2</v>
      </c>
      <c r="BM19" s="52">
        <f t="shared" si="10"/>
        <v>9.7832311531272059E-2</v>
      </c>
      <c r="BN19" s="52">
        <f t="shared" si="10"/>
        <v>3.9341265348235559E-2</v>
      </c>
      <c r="BO19" s="52">
        <f t="shared" ref="BO19:BW19" si="11">+BO10/BO14</f>
        <v>5.5678052144989944E-3</v>
      </c>
      <c r="BP19" s="52">
        <f t="shared" si="11"/>
        <v>1.1287025729795645E-3</v>
      </c>
      <c r="BQ19" s="52">
        <f t="shared" si="11"/>
        <v>1.6976607173675698E-3</v>
      </c>
      <c r="BR19" s="52">
        <f t="shared" si="11"/>
        <v>1.137910609844201E-3</v>
      </c>
      <c r="BS19" s="52">
        <f t="shared" si="11"/>
        <v>1.1514764082625134E-3</v>
      </c>
      <c r="BT19" s="52">
        <f t="shared" si="11"/>
        <v>0</v>
      </c>
      <c r="BU19" s="52">
        <f t="shared" si="11"/>
        <v>-0.12703058476513215</v>
      </c>
      <c r="BV19" s="52">
        <f t="shared" si="11"/>
        <v>-0.14529937931298054</v>
      </c>
      <c r="BW19" s="52">
        <f t="shared" si="11"/>
        <v>-0.1514829991212053</v>
      </c>
      <c r="BX19" s="52">
        <f t="shared" ref="BX19:CI19" si="12">+BX10/BX14</f>
        <v>0.10631663975539903</v>
      </c>
      <c r="BY19" s="52">
        <f t="shared" si="12"/>
        <v>0.10207852500929743</v>
      </c>
      <c r="BZ19" s="52">
        <f t="shared" si="12"/>
        <v>8.8429063294174381E-2</v>
      </c>
      <c r="CA19" s="52">
        <f t="shared" si="12"/>
        <v>8.125650655767537E-2</v>
      </c>
      <c r="CB19" s="52">
        <f t="shared" si="12"/>
        <v>8.7951323003873996E-2</v>
      </c>
      <c r="CC19" s="52">
        <f t="shared" si="12"/>
        <v>9.9440023584012688E-2</v>
      </c>
      <c r="CD19" s="52">
        <f t="shared" si="12"/>
        <v>0.11335250514683592</v>
      </c>
      <c r="CE19" s="52">
        <f t="shared" si="12"/>
        <v>0.13681614292633507</v>
      </c>
      <c r="CF19" s="52">
        <f t="shared" si="12"/>
        <v>0.17889753197173841</v>
      </c>
      <c r="CG19" s="52">
        <f t="shared" si="12"/>
        <v>0.18206451890441672</v>
      </c>
      <c r="CH19" s="52">
        <f t="shared" si="12"/>
        <v>0.10412600615935813</v>
      </c>
      <c r="CI19" s="52">
        <f t="shared" si="12"/>
        <v>0.11066681599965533</v>
      </c>
      <c r="CJ19" s="52">
        <f t="shared" ref="CJ19:CJ20" si="13">((BW19/2)+SUM(BX19:CH19)+(CI19/2))/12</f>
        <v>0.10502672456269517</v>
      </c>
    </row>
    <row r="20" spans="1:88" x14ac:dyDescent="0.2">
      <c r="A20" s="46">
        <f t="shared" si="2"/>
        <v>13</v>
      </c>
      <c r="B20" s="42" t="s">
        <v>568</v>
      </c>
      <c r="C20" s="52">
        <f t="shared" ref="C20:BN20" si="14">+C11/C14</f>
        <v>0</v>
      </c>
      <c r="D20" s="52">
        <f t="shared" si="14"/>
        <v>0</v>
      </c>
      <c r="E20" s="52">
        <f t="shared" si="14"/>
        <v>0</v>
      </c>
      <c r="F20" s="52">
        <f t="shared" si="14"/>
        <v>0</v>
      </c>
      <c r="G20" s="52">
        <f t="shared" si="14"/>
        <v>0</v>
      </c>
      <c r="H20" s="52">
        <f t="shared" si="14"/>
        <v>0</v>
      </c>
      <c r="I20" s="52">
        <f t="shared" si="14"/>
        <v>0</v>
      </c>
      <c r="J20" s="52">
        <f t="shared" si="14"/>
        <v>0</v>
      </c>
      <c r="K20" s="52">
        <f t="shared" si="14"/>
        <v>0</v>
      </c>
      <c r="L20" s="52">
        <f t="shared" si="14"/>
        <v>0</v>
      </c>
      <c r="M20" s="52">
        <f t="shared" si="14"/>
        <v>0</v>
      </c>
      <c r="N20" s="52">
        <f t="shared" si="14"/>
        <v>0</v>
      </c>
      <c r="O20" s="52">
        <f t="shared" si="14"/>
        <v>0</v>
      </c>
      <c r="P20" s="52">
        <f t="shared" si="14"/>
        <v>0</v>
      </c>
      <c r="Q20" s="52">
        <f t="shared" si="14"/>
        <v>0</v>
      </c>
      <c r="R20" s="52">
        <f t="shared" si="14"/>
        <v>0</v>
      </c>
      <c r="S20" s="52">
        <f t="shared" si="14"/>
        <v>0</v>
      </c>
      <c r="T20" s="52">
        <f t="shared" si="14"/>
        <v>0</v>
      </c>
      <c r="U20" s="52">
        <f t="shared" si="14"/>
        <v>0</v>
      </c>
      <c r="V20" s="52">
        <f t="shared" si="14"/>
        <v>0</v>
      </c>
      <c r="W20" s="52">
        <f t="shared" si="14"/>
        <v>0</v>
      </c>
      <c r="X20" s="52">
        <f t="shared" si="14"/>
        <v>0</v>
      </c>
      <c r="Y20" s="52">
        <f t="shared" si="14"/>
        <v>0</v>
      </c>
      <c r="Z20" s="52">
        <f t="shared" si="14"/>
        <v>0</v>
      </c>
      <c r="AA20" s="52">
        <f t="shared" si="14"/>
        <v>0</v>
      </c>
      <c r="AB20" s="52">
        <f t="shared" si="14"/>
        <v>0</v>
      </c>
      <c r="AC20" s="52">
        <f t="shared" si="14"/>
        <v>0</v>
      </c>
      <c r="AD20" s="52">
        <f t="shared" si="14"/>
        <v>0</v>
      </c>
      <c r="AE20" s="52">
        <f t="shared" si="14"/>
        <v>0</v>
      </c>
      <c r="AF20" s="52">
        <f t="shared" si="14"/>
        <v>0</v>
      </c>
      <c r="AG20" s="52">
        <f t="shared" si="14"/>
        <v>0</v>
      </c>
      <c r="AH20" s="52">
        <f t="shared" si="14"/>
        <v>0</v>
      </c>
      <c r="AI20" s="52">
        <f t="shared" si="14"/>
        <v>0</v>
      </c>
      <c r="AJ20" s="52">
        <f t="shared" si="14"/>
        <v>0</v>
      </c>
      <c r="AK20" s="52">
        <f t="shared" si="14"/>
        <v>0</v>
      </c>
      <c r="AL20" s="52">
        <f t="shared" si="14"/>
        <v>0</v>
      </c>
      <c r="AM20" s="52">
        <f t="shared" si="14"/>
        <v>0</v>
      </c>
      <c r="AN20" s="52">
        <f t="shared" si="14"/>
        <v>0</v>
      </c>
      <c r="AO20" s="52">
        <f t="shared" si="14"/>
        <v>0</v>
      </c>
      <c r="AP20" s="52">
        <f t="shared" si="14"/>
        <v>0</v>
      </c>
      <c r="AQ20" s="52">
        <f t="shared" si="14"/>
        <v>0</v>
      </c>
      <c r="AR20" s="52">
        <f t="shared" si="14"/>
        <v>0</v>
      </c>
      <c r="AS20" s="52">
        <f t="shared" si="14"/>
        <v>0</v>
      </c>
      <c r="AT20" s="52">
        <f t="shared" si="14"/>
        <v>0</v>
      </c>
      <c r="AU20" s="52">
        <f t="shared" si="14"/>
        <v>0</v>
      </c>
      <c r="AV20" s="52">
        <f t="shared" si="14"/>
        <v>0</v>
      </c>
      <c r="AW20" s="52">
        <f t="shared" si="14"/>
        <v>0</v>
      </c>
      <c r="AX20" s="52">
        <f t="shared" si="14"/>
        <v>0</v>
      </c>
      <c r="AY20" s="52">
        <f t="shared" si="14"/>
        <v>0</v>
      </c>
      <c r="AZ20" s="52">
        <f t="shared" si="14"/>
        <v>0</v>
      </c>
      <c r="BA20" s="52">
        <f t="shared" si="14"/>
        <v>0</v>
      </c>
      <c r="BB20" s="52">
        <f t="shared" si="14"/>
        <v>0</v>
      </c>
      <c r="BC20" s="52">
        <f t="shared" si="14"/>
        <v>0</v>
      </c>
      <c r="BD20" s="52">
        <f t="shared" si="14"/>
        <v>0</v>
      </c>
      <c r="BE20" s="52">
        <f t="shared" si="14"/>
        <v>0</v>
      </c>
      <c r="BF20" s="52">
        <f t="shared" si="14"/>
        <v>0</v>
      </c>
      <c r="BG20" s="52">
        <f t="shared" si="14"/>
        <v>0</v>
      </c>
      <c r="BH20" s="52">
        <f t="shared" si="14"/>
        <v>0</v>
      </c>
      <c r="BI20" s="52">
        <f t="shared" si="14"/>
        <v>0</v>
      </c>
      <c r="BJ20" s="52">
        <f t="shared" si="14"/>
        <v>0</v>
      </c>
      <c r="BK20" s="52">
        <f t="shared" si="14"/>
        <v>0</v>
      </c>
      <c r="BL20" s="52">
        <f t="shared" si="14"/>
        <v>0</v>
      </c>
      <c r="BM20" s="52">
        <f t="shared" si="14"/>
        <v>0</v>
      </c>
      <c r="BN20" s="52">
        <f t="shared" si="14"/>
        <v>0</v>
      </c>
      <c r="BO20" s="52">
        <f t="shared" ref="BO20:BW20" si="15">+BO11/BO14</f>
        <v>0</v>
      </c>
      <c r="BP20" s="52">
        <f t="shared" si="15"/>
        <v>0</v>
      </c>
      <c r="BQ20" s="52">
        <f t="shared" si="15"/>
        <v>0</v>
      </c>
      <c r="BR20" s="52">
        <f t="shared" si="15"/>
        <v>0</v>
      </c>
      <c r="BS20" s="52">
        <f t="shared" si="15"/>
        <v>0</v>
      </c>
      <c r="BT20" s="52">
        <f t="shared" si="15"/>
        <v>0</v>
      </c>
      <c r="BU20" s="52">
        <f t="shared" si="15"/>
        <v>0</v>
      </c>
      <c r="BV20" s="52">
        <f t="shared" si="15"/>
        <v>0</v>
      </c>
      <c r="BW20" s="52">
        <f t="shared" si="15"/>
        <v>0</v>
      </c>
      <c r="BX20" s="52">
        <f t="shared" ref="BX20:CI20" si="16">+BX11/BX14</f>
        <v>0</v>
      </c>
      <c r="BY20" s="52">
        <f t="shared" si="16"/>
        <v>0</v>
      </c>
      <c r="BZ20" s="52">
        <f t="shared" si="16"/>
        <v>0</v>
      </c>
      <c r="CA20" s="52">
        <f t="shared" si="16"/>
        <v>0</v>
      </c>
      <c r="CB20" s="52">
        <f t="shared" si="16"/>
        <v>0</v>
      </c>
      <c r="CC20" s="52">
        <f t="shared" si="16"/>
        <v>0</v>
      </c>
      <c r="CD20" s="52">
        <f t="shared" si="16"/>
        <v>0</v>
      </c>
      <c r="CE20" s="52">
        <f t="shared" si="16"/>
        <v>0</v>
      </c>
      <c r="CF20" s="52">
        <f t="shared" si="16"/>
        <v>0</v>
      </c>
      <c r="CG20" s="52">
        <f t="shared" si="16"/>
        <v>0</v>
      </c>
      <c r="CH20" s="52">
        <f t="shared" si="16"/>
        <v>0</v>
      </c>
      <c r="CI20" s="52">
        <f t="shared" si="16"/>
        <v>0</v>
      </c>
      <c r="CJ20" s="52">
        <f t="shared" si="13"/>
        <v>0</v>
      </c>
    </row>
    <row r="21" spans="1:88" x14ac:dyDescent="0.2">
      <c r="A21" s="46">
        <f t="shared" si="2"/>
        <v>14</v>
      </c>
      <c r="B21" s="42" t="s">
        <v>573</v>
      </c>
      <c r="C21" s="51">
        <f t="shared" ref="C21:BN21" si="17">+C12/C14</f>
        <v>0.51714688901964412</v>
      </c>
      <c r="D21" s="51">
        <f t="shared" si="17"/>
        <v>0.50196531297447633</v>
      </c>
      <c r="E21" s="51">
        <f t="shared" si="17"/>
        <v>0.50740441152382976</v>
      </c>
      <c r="F21" s="51">
        <f t="shared" si="17"/>
        <v>0.50839420011331649</v>
      </c>
      <c r="G21" s="51">
        <f t="shared" si="17"/>
        <v>0.5063407051582931</v>
      </c>
      <c r="H21" s="51">
        <f t="shared" si="17"/>
        <v>0.50638126790978533</v>
      </c>
      <c r="I21" s="51">
        <f t="shared" si="17"/>
        <v>0.52300192171844684</v>
      </c>
      <c r="J21" s="51">
        <f t="shared" si="17"/>
        <v>0.51714426731864938</v>
      </c>
      <c r="K21" s="51">
        <f t="shared" si="17"/>
        <v>0.51572084970536136</v>
      </c>
      <c r="L21" s="51">
        <f t="shared" si="17"/>
        <v>0.51481965376368932</v>
      </c>
      <c r="M21" s="51">
        <f t="shared" si="17"/>
        <v>0.51132748321616517</v>
      </c>
      <c r="N21" s="51">
        <f t="shared" si="17"/>
        <v>0.51545564134360866</v>
      </c>
      <c r="O21" s="51">
        <f t="shared" si="17"/>
        <v>0.46615823451953126</v>
      </c>
      <c r="P21" s="51">
        <f t="shared" si="17"/>
        <v>0.47463168129205502</v>
      </c>
      <c r="Q21" s="51">
        <f t="shared" si="17"/>
        <v>0.47964928061361056</v>
      </c>
      <c r="R21" s="51">
        <f t="shared" si="17"/>
        <v>0.4875652620803142</v>
      </c>
      <c r="S21" s="51">
        <f t="shared" si="17"/>
        <v>0.49416145142905354</v>
      </c>
      <c r="T21" s="51">
        <f t="shared" si="17"/>
        <v>0.49329025287397638</v>
      </c>
      <c r="U21" s="51">
        <f t="shared" si="17"/>
        <v>0.49406726320379152</v>
      </c>
      <c r="V21" s="51">
        <f t="shared" si="17"/>
        <v>0.4904538742821325</v>
      </c>
      <c r="W21" s="51">
        <f t="shared" si="17"/>
        <v>0.48559078902026226</v>
      </c>
      <c r="X21" s="51">
        <f t="shared" si="17"/>
        <v>0.48678506595385723</v>
      </c>
      <c r="Y21" s="51">
        <f t="shared" si="17"/>
        <v>0.4824497811783186</v>
      </c>
      <c r="Z21" s="51">
        <f t="shared" si="17"/>
        <v>0.4967340440078542</v>
      </c>
      <c r="AA21" s="51">
        <f t="shared" si="17"/>
        <v>0.4848065673733829</v>
      </c>
      <c r="AB21" s="51">
        <f t="shared" si="17"/>
        <v>0.50277916166968972</v>
      </c>
      <c r="AC21" s="51">
        <f t="shared" si="17"/>
        <v>0.51098707844890301</v>
      </c>
      <c r="AD21" s="51">
        <f t="shared" si="17"/>
        <v>0.51268881112243814</v>
      </c>
      <c r="AE21" s="51">
        <f t="shared" si="17"/>
        <v>0.50987231676351952</v>
      </c>
      <c r="AF21" s="51">
        <f t="shared" si="17"/>
        <v>0.51015162858822982</v>
      </c>
      <c r="AG21" s="51">
        <f t="shared" si="17"/>
        <v>0.50990411366375543</v>
      </c>
      <c r="AH21" s="51">
        <f t="shared" si="17"/>
        <v>0.50381308594768603</v>
      </c>
      <c r="AI21" s="51">
        <f t="shared" si="17"/>
        <v>0.4765936143918259</v>
      </c>
      <c r="AJ21" s="51">
        <f t="shared" si="17"/>
        <v>0.50351799645075479</v>
      </c>
      <c r="AK21" s="51">
        <f t="shared" si="17"/>
        <v>0.49945623039320231</v>
      </c>
      <c r="AL21" s="51">
        <f t="shared" si="17"/>
        <v>0.48792170527188922</v>
      </c>
      <c r="AM21" s="51">
        <f t="shared" si="17"/>
        <v>0.49105290711325239</v>
      </c>
      <c r="AN21" s="51">
        <f t="shared" si="17"/>
        <v>0.47143279049973913</v>
      </c>
      <c r="AO21" s="51">
        <f t="shared" si="17"/>
        <v>0.46854773097085428</v>
      </c>
      <c r="AP21" s="51">
        <f t="shared" si="17"/>
        <v>0.4785066071659822</v>
      </c>
      <c r="AQ21" s="51">
        <f t="shared" si="17"/>
        <v>0.48268428933291957</v>
      </c>
      <c r="AR21" s="51">
        <f t="shared" si="17"/>
        <v>0.48191838211738031</v>
      </c>
      <c r="AS21" s="51">
        <f t="shared" si="17"/>
        <v>0.47574364508215161</v>
      </c>
      <c r="AT21" s="51">
        <f t="shared" si="17"/>
        <v>0.46381650576449068</v>
      </c>
      <c r="AU21" s="51">
        <f t="shared" si="17"/>
        <v>0.45135853312270346</v>
      </c>
      <c r="AV21" s="51">
        <f t="shared" si="17"/>
        <v>0.43854781357850486</v>
      </c>
      <c r="AW21" s="51">
        <f t="shared" si="17"/>
        <v>0.44372401555999391</v>
      </c>
      <c r="AX21" s="51">
        <f t="shared" si="17"/>
        <v>0.44327899401924259</v>
      </c>
      <c r="AY21" s="51">
        <f t="shared" si="17"/>
        <v>0.42952612295759707</v>
      </c>
      <c r="AZ21" s="51">
        <f t="shared" si="17"/>
        <v>0.44700401353742664</v>
      </c>
      <c r="BA21" s="51">
        <f t="shared" si="17"/>
        <v>0.44363396132670552</v>
      </c>
      <c r="BB21" s="51">
        <f t="shared" si="17"/>
        <v>0.44933470849489993</v>
      </c>
      <c r="BC21" s="51">
        <f t="shared" si="17"/>
        <v>0.45628035784232157</v>
      </c>
      <c r="BD21" s="51">
        <f t="shared" si="17"/>
        <v>0.44991669783721228</v>
      </c>
      <c r="BE21" s="51">
        <f t="shared" si="17"/>
        <v>0.48551854502888125</v>
      </c>
      <c r="BF21" s="51">
        <f t="shared" si="17"/>
        <v>0.48361896333786791</v>
      </c>
      <c r="BG21" s="51">
        <f t="shared" si="17"/>
        <v>0.47771795733890093</v>
      </c>
      <c r="BH21" s="51">
        <f t="shared" si="17"/>
        <v>0.46609914037500694</v>
      </c>
      <c r="BI21" s="51">
        <f t="shared" si="17"/>
        <v>0.46177714634557476</v>
      </c>
      <c r="BJ21" s="51">
        <f t="shared" si="17"/>
        <v>0.44538064586263837</v>
      </c>
      <c r="BK21" s="51">
        <f t="shared" si="17"/>
        <v>0.45759973693525174</v>
      </c>
      <c r="BL21" s="51">
        <f t="shared" si="17"/>
        <v>0.46902520663805908</v>
      </c>
      <c r="BM21" s="51">
        <f t="shared" si="17"/>
        <v>0.47178329481877201</v>
      </c>
      <c r="BN21" s="51">
        <f t="shared" si="17"/>
        <v>0.46231807667053726</v>
      </c>
      <c r="BO21" s="51">
        <f t="shared" ref="BO21:BW21" si="18">+BO12/BO14</f>
        <v>0.47957725020476322</v>
      </c>
      <c r="BP21" s="51">
        <f t="shared" si="18"/>
        <v>0.47701566280991881</v>
      </c>
      <c r="BQ21" s="51">
        <f t="shared" si="18"/>
        <v>0.47502671749936848</v>
      </c>
      <c r="BR21" s="51">
        <f t="shared" si="18"/>
        <v>0.47274911892868948</v>
      </c>
      <c r="BS21" s="51">
        <f t="shared" si="18"/>
        <v>0.46646340623156429</v>
      </c>
      <c r="BT21" s="51">
        <f t="shared" si="18"/>
        <v>0.46556659111695403</v>
      </c>
      <c r="BU21" s="51">
        <f t="shared" si="18"/>
        <v>0.52472225643636561</v>
      </c>
      <c r="BV21" s="51">
        <f t="shared" si="18"/>
        <v>0.53464906210081542</v>
      </c>
      <c r="BW21" s="51">
        <f t="shared" si="18"/>
        <v>0.54646699963377032</v>
      </c>
      <c r="BX21" s="51">
        <f t="shared" ref="BX21:CI21" si="19">+BX12/BX14</f>
        <v>0.43088003305999717</v>
      </c>
      <c r="BY21" s="51">
        <f t="shared" si="19"/>
        <v>0.43549888064178344</v>
      </c>
      <c r="BZ21" s="51">
        <f t="shared" si="19"/>
        <v>0.44491175663378651</v>
      </c>
      <c r="CA21" s="51">
        <f t="shared" si="19"/>
        <v>0.45001054513363842</v>
      </c>
      <c r="CB21" s="51">
        <f t="shared" si="19"/>
        <v>0.44302567594836201</v>
      </c>
      <c r="CC21" s="51">
        <f t="shared" si="19"/>
        <v>0.43615497736153991</v>
      </c>
      <c r="CD21" s="51">
        <f t="shared" si="19"/>
        <v>0.42752764590936043</v>
      </c>
      <c r="CE21" s="51">
        <f t="shared" si="19"/>
        <v>0.41366616334263517</v>
      </c>
      <c r="CF21" s="51">
        <f t="shared" si="19"/>
        <v>0.40357832256007753</v>
      </c>
      <c r="CG21" s="51">
        <f t="shared" si="19"/>
        <v>0.40505536177575874</v>
      </c>
      <c r="CH21" s="51">
        <f t="shared" si="19"/>
        <v>0.43574899016799185</v>
      </c>
      <c r="CI21" s="51">
        <f t="shared" si="19"/>
        <v>0.44094099713738272</v>
      </c>
      <c r="CJ21" s="51">
        <f>((BW21/2)+SUM(BX21:CH21)+(CI21/2))/12</f>
        <v>0.43498019591004228</v>
      </c>
    </row>
    <row r="22" spans="1:88" ht="13.5" thickBot="1" x14ac:dyDescent="0.25">
      <c r="A22" s="46">
        <f t="shared" si="2"/>
        <v>15</v>
      </c>
      <c r="C22" s="53">
        <v>1</v>
      </c>
      <c r="D22" s="53">
        <f t="shared" ref="D22:BO22" si="20">SUM(D18:D21)</f>
        <v>0.99999999999999989</v>
      </c>
      <c r="E22" s="53">
        <f t="shared" si="20"/>
        <v>1</v>
      </c>
      <c r="F22" s="53">
        <f t="shared" si="20"/>
        <v>1</v>
      </c>
      <c r="G22" s="53">
        <f t="shared" si="20"/>
        <v>1</v>
      </c>
      <c r="H22" s="53">
        <f t="shared" si="20"/>
        <v>1</v>
      </c>
      <c r="I22" s="53">
        <f t="shared" si="20"/>
        <v>1</v>
      </c>
      <c r="J22" s="53">
        <f t="shared" si="20"/>
        <v>0.99999999999999989</v>
      </c>
      <c r="K22" s="53">
        <f t="shared" si="20"/>
        <v>1</v>
      </c>
      <c r="L22" s="53">
        <f t="shared" si="20"/>
        <v>0.99999999999999978</v>
      </c>
      <c r="M22" s="53">
        <f t="shared" si="20"/>
        <v>0.99999999999999989</v>
      </c>
      <c r="N22" s="53">
        <f t="shared" si="20"/>
        <v>1</v>
      </c>
      <c r="O22" s="53">
        <f t="shared" si="20"/>
        <v>1</v>
      </c>
      <c r="P22" s="53">
        <f t="shared" si="20"/>
        <v>0.99999999999999989</v>
      </c>
      <c r="Q22" s="53">
        <f t="shared" si="20"/>
        <v>1</v>
      </c>
      <c r="R22" s="53">
        <f t="shared" si="20"/>
        <v>1</v>
      </c>
      <c r="S22" s="53">
        <f t="shared" si="20"/>
        <v>1</v>
      </c>
      <c r="T22" s="53">
        <f t="shared" si="20"/>
        <v>1.0000000000000002</v>
      </c>
      <c r="U22" s="53">
        <f t="shared" si="20"/>
        <v>0.99999999999999978</v>
      </c>
      <c r="V22" s="53">
        <f t="shared" si="20"/>
        <v>1</v>
      </c>
      <c r="W22" s="53">
        <f t="shared" si="20"/>
        <v>1</v>
      </c>
      <c r="X22" s="53">
        <f t="shared" si="20"/>
        <v>1</v>
      </c>
      <c r="Y22" s="53">
        <f t="shared" si="20"/>
        <v>0.99999999999999989</v>
      </c>
      <c r="Z22" s="53">
        <f t="shared" si="20"/>
        <v>1.0000000000000002</v>
      </c>
      <c r="AA22" s="53">
        <f t="shared" si="20"/>
        <v>1</v>
      </c>
      <c r="AB22" s="53">
        <f t="shared" si="20"/>
        <v>1</v>
      </c>
      <c r="AC22" s="53">
        <f t="shared" si="20"/>
        <v>1</v>
      </c>
      <c r="AD22" s="53">
        <f t="shared" si="20"/>
        <v>1</v>
      </c>
      <c r="AE22" s="53">
        <f t="shared" si="20"/>
        <v>1</v>
      </c>
      <c r="AF22" s="53">
        <f t="shared" si="20"/>
        <v>0.99999999999999989</v>
      </c>
      <c r="AG22" s="53">
        <f t="shared" si="20"/>
        <v>1</v>
      </c>
      <c r="AH22" s="53">
        <f t="shared" si="20"/>
        <v>0.99999999999999989</v>
      </c>
      <c r="AI22" s="53">
        <f t="shared" si="20"/>
        <v>1</v>
      </c>
      <c r="AJ22" s="53">
        <f t="shared" si="20"/>
        <v>1</v>
      </c>
      <c r="AK22" s="53">
        <f t="shared" si="20"/>
        <v>1</v>
      </c>
      <c r="AL22" s="53">
        <f t="shared" si="20"/>
        <v>1</v>
      </c>
      <c r="AM22" s="53">
        <f t="shared" si="20"/>
        <v>1</v>
      </c>
      <c r="AN22" s="53">
        <f t="shared" si="20"/>
        <v>1</v>
      </c>
      <c r="AO22" s="53">
        <f t="shared" si="20"/>
        <v>1</v>
      </c>
      <c r="AP22" s="53">
        <f t="shared" si="20"/>
        <v>1</v>
      </c>
      <c r="AQ22" s="53">
        <f t="shared" si="20"/>
        <v>1</v>
      </c>
      <c r="AR22" s="53">
        <f t="shared" si="20"/>
        <v>1</v>
      </c>
      <c r="AS22" s="53">
        <f t="shared" si="20"/>
        <v>1</v>
      </c>
      <c r="AT22" s="53">
        <f t="shared" si="20"/>
        <v>1</v>
      </c>
      <c r="AU22" s="53">
        <f t="shared" si="20"/>
        <v>1</v>
      </c>
      <c r="AV22" s="53">
        <f t="shared" si="20"/>
        <v>1</v>
      </c>
      <c r="AW22" s="53">
        <f t="shared" si="20"/>
        <v>1</v>
      </c>
      <c r="AX22" s="53">
        <f t="shared" si="20"/>
        <v>1</v>
      </c>
      <c r="AY22" s="53">
        <f t="shared" si="20"/>
        <v>1</v>
      </c>
      <c r="AZ22" s="53">
        <f t="shared" si="20"/>
        <v>1</v>
      </c>
      <c r="BA22" s="53">
        <f t="shared" si="20"/>
        <v>1</v>
      </c>
      <c r="BB22" s="53">
        <f t="shared" si="20"/>
        <v>1</v>
      </c>
      <c r="BC22" s="53">
        <f t="shared" si="20"/>
        <v>0.99999999999999989</v>
      </c>
      <c r="BD22" s="53">
        <f t="shared" si="20"/>
        <v>1</v>
      </c>
      <c r="BE22" s="53">
        <f t="shared" si="20"/>
        <v>0.99999999999999989</v>
      </c>
      <c r="BF22" s="53">
        <f t="shared" si="20"/>
        <v>1</v>
      </c>
      <c r="BG22" s="53">
        <f t="shared" si="20"/>
        <v>1</v>
      </c>
      <c r="BH22" s="53">
        <f t="shared" si="20"/>
        <v>1</v>
      </c>
      <c r="BI22" s="53">
        <f t="shared" si="20"/>
        <v>0.99999999999999989</v>
      </c>
      <c r="BJ22" s="53">
        <f t="shared" si="20"/>
        <v>0.99999999999999989</v>
      </c>
      <c r="BK22" s="53">
        <f t="shared" si="20"/>
        <v>1</v>
      </c>
      <c r="BL22" s="53">
        <f t="shared" si="20"/>
        <v>1.0000000000000002</v>
      </c>
      <c r="BM22" s="53">
        <f t="shared" si="20"/>
        <v>1</v>
      </c>
      <c r="BN22" s="53">
        <f t="shared" si="20"/>
        <v>0.99999999999999989</v>
      </c>
      <c r="BO22" s="53">
        <f t="shared" si="20"/>
        <v>1</v>
      </c>
      <c r="BP22" s="53">
        <f t="shared" ref="BP22:BW22" si="21">SUM(BP18:BP21)</f>
        <v>1</v>
      </c>
      <c r="BQ22" s="53">
        <f t="shared" si="21"/>
        <v>1</v>
      </c>
      <c r="BR22" s="53">
        <f t="shared" si="21"/>
        <v>1</v>
      </c>
      <c r="BS22" s="53">
        <f t="shared" si="21"/>
        <v>1</v>
      </c>
      <c r="BT22" s="53">
        <f t="shared" si="21"/>
        <v>1</v>
      </c>
      <c r="BU22" s="53">
        <f t="shared" si="21"/>
        <v>1</v>
      </c>
      <c r="BV22" s="53">
        <f t="shared" si="21"/>
        <v>0.99999999999999989</v>
      </c>
      <c r="BW22" s="53">
        <f t="shared" si="21"/>
        <v>1</v>
      </c>
      <c r="BX22" s="53">
        <f t="shared" ref="BX22:CI22" si="22">SUM(BX18:BX21)</f>
        <v>1</v>
      </c>
      <c r="BY22" s="53">
        <f t="shared" si="22"/>
        <v>1</v>
      </c>
      <c r="BZ22" s="53">
        <f t="shared" si="22"/>
        <v>1</v>
      </c>
      <c r="CA22" s="53">
        <f t="shared" si="22"/>
        <v>1</v>
      </c>
      <c r="CB22" s="53">
        <f t="shared" si="22"/>
        <v>1</v>
      </c>
      <c r="CC22" s="53">
        <f t="shared" si="22"/>
        <v>1</v>
      </c>
      <c r="CD22" s="53">
        <f t="shared" si="22"/>
        <v>1</v>
      </c>
      <c r="CE22" s="53">
        <f t="shared" si="22"/>
        <v>1</v>
      </c>
      <c r="CF22" s="53">
        <f t="shared" si="22"/>
        <v>1</v>
      </c>
      <c r="CG22" s="53">
        <f t="shared" si="22"/>
        <v>1</v>
      </c>
      <c r="CH22" s="53">
        <f t="shared" si="22"/>
        <v>1</v>
      </c>
      <c r="CI22" s="53">
        <f t="shared" si="22"/>
        <v>1</v>
      </c>
      <c r="CJ22" s="53">
        <f>((BW22/2)+SUM(BX22:CH22)+(CI22/2))/12</f>
        <v>1</v>
      </c>
    </row>
    <row r="23" spans="1:88" ht="13.5" thickTop="1" x14ac:dyDescent="0.2">
      <c r="A23" s="46">
        <f t="shared" si="2"/>
        <v>16</v>
      </c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60"/>
    </row>
    <row r="24" spans="1:88" x14ac:dyDescent="0.2">
      <c r="A24" s="46">
        <f t="shared" si="2"/>
        <v>17</v>
      </c>
      <c r="B24" s="47" t="s">
        <v>574</v>
      </c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60"/>
    </row>
    <row r="25" spans="1:88" x14ac:dyDescent="0.2">
      <c r="A25" s="46">
        <f t="shared" si="2"/>
        <v>18</v>
      </c>
      <c r="B25" s="42" t="s">
        <v>572</v>
      </c>
      <c r="C25" s="54">
        <f>+'2018 OR'!AO22</f>
        <v>6.0690000000000001E-2</v>
      </c>
      <c r="D25" s="54">
        <f>+'2018 OR'!AP22</f>
        <v>6.0690000000000001E-2</v>
      </c>
      <c r="E25" s="54">
        <f>+'2018 OR'!AQ22</f>
        <v>6.0690000000000001E-2</v>
      </c>
      <c r="F25" s="54">
        <f>+'2018 OR'!AR22</f>
        <v>6.0690000000000001E-2</v>
      </c>
      <c r="G25" s="54">
        <f>+'2018 OR'!AS22</f>
        <v>6.0690000000000001E-2</v>
      </c>
      <c r="H25" s="54">
        <f>+'2018 OR'!AT22</f>
        <v>6.0690000000000001E-2</v>
      </c>
      <c r="I25" s="54">
        <f>+'2018 OR'!AU22</f>
        <v>6.1519999999999998E-2</v>
      </c>
      <c r="J25" s="54">
        <f>+'2018 OR'!AV22</f>
        <v>6.1519999999999998E-2</v>
      </c>
      <c r="K25" s="54">
        <f>+'2018 OR'!AW22</f>
        <v>6.1519999999999998E-2</v>
      </c>
      <c r="L25" s="54">
        <f>+'2018 OR'!AX22</f>
        <v>6.1519999999999998E-2</v>
      </c>
      <c r="M25" s="54">
        <f>+'2018 OR'!AY22</f>
        <v>6.1519999999999998E-2</v>
      </c>
      <c r="N25" s="54">
        <f>+'2018 OR'!AZ22</f>
        <v>6.1519999999999998E-2</v>
      </c>
      <c r="O25" s="54">
        <f>+'2018 OR'!BA22</f>
        <v>6.1519999999999998E-2</v>
      </c>
      <c r="P25" s="54">
        <f>+'2018 OR'!BB22</f>
        <v>6.1519999999999998E-2</v>
      </c>
      <c r="Q25" s="54">
        <f>+'2018 OR'!BC22</f>
        <v>6.1519999999999998E-2</v>
      </c>
      <c r="R25" s="54">
        <f>+'2018 OR'!BD22</f>
        <v>6.1519999999999998E-2</v>
      </c>
      <c r="S25" s="54">
        <f>+'2018 OR'!BE22</f>
        <v>6.1519999999999998E-2</v>
      </c>
      <c r="T25" s="54">
        <f>+'2018 OR'!BF22</f>
        <v>6.1519999999999998E-2</v>
      </c>
      <c r="U25" s="54">
        <f>+'2018 OR'!BG22</f>
        <v>6.1519999999999998E-2</v>
      </c>
      <c r="V25" s="54">
        <f>+'2018 OR'!BH22</f>
        <v>6.1519999999999998E-2</v>
      </c>
      <c r="W25" s="54">
        <f>+'2018 OR'!BI22</f>
        <v>6.1519999999999998E-2</v>
      </c>
      <c r="X25" s="54">
        <f>+'2018 OR'!BJ22</f>
        <v>6.1519999999999998E-2</v>
      </c>
      <c r="Y25" s="54">
        <f>+'2018 OR'!BK22</f>
        <v>6.1519999999999998E-2</v>
      </c>
      <c r="Z25" s="54">
        <f>+'2018 OR'!BL22</f>
        <v>6.1519999999999998E-2</v>
      </c>
      <c r="AA25" s="111">
        <f>+'2018 OR'!BM22</f>
        <v>5.5109999999999999E-2</v>
      </c>
      <c r="AB25" s="111">
        <f>+'2018 OR'!BN22</f>
        <v>5.5109999999999999E-2</v>
      </c>
      <c r="AC25" s="111">
        <f>+'2018 OR'!BO22</f>
        <v>5.5109999999999999E-2</v>
      </c>
      <c r="AD25" s="111">
        <f>+'2018 OR'!BP22</f>
        <v>5.5109999999999999E-2</v>
      </c>
      <c r="AE25" s="111">
        <f>+'2018 OR'!BQ22</f>
        <v>5.5109999999999999E-2</v>
      </c>
      <c r="AF25" s="111">
        <f>+'2018 OR'!BR22</f>
        <v>5.5109999999999999E-2</v>
      </c>
      <c r="AG25" s="111">
        <f>+'2018 OR'!BS22</f>
        <v>5.5109999999999999E-2</v>
      </c>
      <c r="AH25" s="111">
        <f>+'2018 OR'!BT22</f>
        <v>5.5109999999999999E-2</v>
      </c>
      <c r="AI25" s="111">
        <f>+'2018 OR'!BU22</f>
        <v>5.4190000000000002E-2</v>
      </c>
      <c r="AJ25" s="111">
        <f>+'2018 OR'!BV22</f>
        <v>5.1839999999999997E-2</v>
      </c>
      <c r="AK25" s="111">
        <f>+'2018 OR'!BW22</f>
        <v>5.1839999999999997E-2</v>
      </c>
      <c r="AL25" s="111">
        <f>+'2018 OR'!BX22</f>
        <v>5.1839999999999997E-2</v>
      </c>
      <c r="AM25" s="111">
        <f>+'2018 OR'!BY22</f>
        <v>5.1839999999999997E-2</v>
      </c>
      <c r="AN25" s="111">
        <f>+'2018 OR'!BZ22</f>
        <v>5.1830000000000001E-2</v>
      </c>
      <c r="AO25" s="111">
        <f>+'2018 OR'!CA22</f>
        <v>5.1830000000000001E-2</v>
      </c>
      <c r="AP25" s="111">
        <f>+'2018 OR'!CB22</f>
        <v>5.126E-2</v>
      </c>
      <c r="AQ25" s="111">
        <f>+'2018 OR'!CC22</f>
        <v>5.126E-2</v>
      </c>
      <c r="AR25" s="111">
        <f>+'2018 OR'!CD22</f>
        <v>5.126E-2</v>
      </c>
      <c r="AS25" s="111">
        <f>+'2018 OR'!CE22</f>
        <v>5.126E-2</v>
      </c>
      <c r="AT25" s="111">
        <f>+'2018 OR'!CF22</f>
        <v>5.126E-2</v>
      </c>
      <c r="AU25" s="111">
        <f>+'2018 OR'!CG22</f>
        <v>5.126E-2</v>
      </c>
      <c r="AV25" s="111">
        <f>+'2018 OR'!CH22</f>
        <v>5.0659999999999997E-2</v>
      </c>
      <c r="AW25" s="111">
        <f>+'2018 OR'!CI22</f>
        <v>5.0659999999999997E-2</v>
      </c>
      <c r="AX25" s="111">
        <f>+'2018 OR'!CJ22</f>
        <v>5.0659999999999997E-2</v>
      </c>
      <c r="AY25" s="111">
        <f>+'2018 OR'!CK22</f>
        <v>5.3789999999999998E-2</v>
      </c>
      <c r="AZ25" s="111">
        <f>'2019 OR'!CL22</f>
        <v>5.3789999999999998E-2</v>
      </c>
      <c r="BA25" s="111">
        <f>'2019 OR'!CM22</f>
        <v>5.3789999999999998E-2</v>
      </c>
      <c r="BB25" s="111">
        <f>'2019 OR'!CN22</f>
        <v>5.3789999999999998E-2</v>
      </c>
      <c r="BC25" s="111">
        <f>'2019 OR'!CO22</f>
        <v>5.3789999999999998E-2</v>
      </c>
      <c r="BD25" s="111">
        <f>'2019 OR'!CP22</f>
        <v>5.3789999999999998E-2</v>
      </c>
      <c r="BE25" s="111">
        <f>'2019 OR'!CQ22</f>
        <v>5.1110000000000003E-2</v>
      </c>
      <c r="BF25" s="111">
        <f>'2019 OR'!CR22</f>
        <v>5.1110000000000003E-2</v>
      </c>
      <c r="BG25" s="111">
        <f>'2019 OR'!CS22</f>
        <v>5.1119999999999999E-2</v>
      </c>
      <c r="BH25" s="111">
        <f>'2019 OR'!CT22</f>
        <v>5.0610000000000002E-2</v>
      </c>
      <c r="BI25" s="111">
        <f>'2019 OR'!CU22</f>
        <v>5.0610000000000002E-2</v>
      </c>
      <c r="BJ25" s="111">
        <f>'2019 OR'!CV22</f>
        <v>5.0610000000000002E-2</v>
      </c>
      <c r="BK25" s="111">
        <f>'2019 OR'!CW22</f>
        <v>4.999E-2</v>
      </c>
      <c r="BL25" s="111">
        <f>'2020 OR'!CX22</f>
        <v>4.9987240202424385E-2</v>
      </c>
      <c r="BM25" s="111">
        <f>'2020 OR'!CY22</f>
        <v>4.7733197366722602E-2</v>
      </c>
      <c r="BN25" s="111">
        <f>'2020 OR'!CZ22</f>
        <v>4.5977514869687465E-2</v>
      </c>
      <c r="BO25" s="111">
        <f>'2020 OR'!DA22</f>
        <v>4.5977514869687465E-2</v>
      </c>
      <c r="BP25" s="111">
        <f>'2020 OR'!DB22</f>
        <v>4.5975892721963882E-2</v>
      </c>
      <c r="BQ25" s="111">
        <f>'2020 OR'!DC22</f>
        <v>4.5974270574240292E-2</v>
      </c>
      <c r="BR25" s="111">
        <f>'2020 OR'!DD22</f>
        <v>4.5974270574240292E-2</v>
      </c>
      <c r="BS25" s="111">
        <f>'2020 OR'!DE22</f>
        <v>4.5974270574240292E-2</v>
      </c>
      <c r="BT25" s="111">
        <f>'2020 OR'!DF22</f>
        <v>4.5974270574240292E-2</v>
      </c>
      <c r="BU25" s="111">
        <f>'2020 OR'!DG22</f>
        <v>4.5974270574240292E-2</v>
      </c>
      <c r="BV25" s="111">
        <f>'2020 OR'!DH22</f>
        <v>4.5974270574240292E-2</v>
      </c>
      <c r="BW25" s="111">
        <f>'2020 OR'!DI22</f>
        <v>4.5974270574240292E-2</v>
      </c>
      <c r="BX25" s="111">
        <f>'2021 OR'!DJ22</f>
        <v>4.5974270574240292E-2</v>
      </c>
      <c r="BY25" s="111">
        <f>'2021 OR'!DK22</f>
        <v>4.5974270574240292E-2</v>
      </c>
      <c r="BZ25" s="111">
        <f>'2021 OR'!DL22</f>
        <v>4.5974270574240292E-2</v>
      </c>
      <c r="CA25" s="111">
        <f>'2021 OR'!DM22</f>
        <v>4.5974270574240292E-2</v>
      </c>
      <c r="CB25" s="111">
        <f>'2021 OR'!DN22</f>
        <v>4.5975892721963882E-2</v>
      </c>
      <c r="CC25" s="111">
        <f>'2021 OR'!DO22</f>
        <v>4.5975892721963882E-2</v>
      </c>
      <c r="CD25" s="111">
        <f>'2021 OR'!DP22</f>
        <v>4.5975892721963882E-2</v>
      </c>
      <c r="CE25" s="111">
        <f>'2021 OR'!DQ22</f>
        <v>4.5476777085383183E-2</v>
      </c>
      <c r="CF25" s="111">
        <f>'2021 OR'!DR22</f>
        <v>4.6187241817971549E-2</v>
      </c>
      <c r="CG25" s="111">
        <f>'2021 OR'!DS22</f>
        <v>4.6187241817971549E-2</v>
      </c>
      <c r="CH25" s="111">
        <f>'2021 OR'!DT22</f>
        <v>4.4237667638483968E-2</v>
      </c>
      <c r="CI25" s="111">
        <f>'2021 OR'!DU22</f>
        <v>4.4237667638483968E-2</v>
      </c>
      <c r="CJ25" s="119">
        <f t="shared" ref="CJ25:CJ28" si="23">((BW25/2)+SUM(BX25:CH25)+(CI25/2))/12</f>
        <v>4.575163816075211E-2</v>
      </c>
    </row>
    <row r="26" spans="1:88" x14ac:dyDescent="0.2">
      <c r="A26" s="46">
        <f t="shared" si="2"/>
        <v>19</v>
      </c>
      <c r="B26" s="42" t="s">
        <v>1295</v>
      </c>
      <c r="C26" s="85">
        <v>2.8999999999999998E-3</v>
      </c>
      <c r="D26" s="85">
        <v>3.0100000000000001E-3</v>
      </c>
      <c r="E26" s="85">
        <v>3.1700000000000001E-3</v>
      </c>
      <c r="F26" s="85">
        <v>3.3E-3</v>
      </c>
      <c r="G26" s="85">
        <v>3.4099999999999998E-3</v>
      </c>
      <c r="H26" s="85">
        <v>3.5000000000000001E-3</v>
      </c>
      <c r="I26" s="85">
        <v>3.3999999999999998E-3</v>
      </c>
      <c r="J26" s="85">
        <v>3.3999999999999998E-3</v>
      </c>
      <c r="K26" s="85">
        <v>3.5100000000000001E-3</v>
      </c>
      <c r="L26" s="85">
        <v>3.5899999999999999E-3</v>
      </c>
      <c r="M26" s="85">
        <v>3.7000000000000002E-3</v>
      </c>
      <c r="N26" s="85">
        <v>3.8400000000000001E-3</v>
      </c>
      <c r="O26" s="85">
        <v>4.0099999999999997E-3</v>
      </c>
      <c r="P26" s="85">
        <v>4.2199999999999998E-3</v>
      </c>
      <c r="Q26" s="85">
        <v>4.47E-3</v>
      </c>
      <c r="R26" s="85">
        <v>4.7400000000000003E-3</v>
      </c>
      <c r="S26" s="85">
        <v>4.9699999999999996E-3</v>
      </c>
      <c r="T26" s="85">
        <v>5.3200000000000001E-3</v>
      </c>
      <c r="U26" s="85">
        <v>5.4900000000000001E-3</v>
      </c>
      <c r="V26" s="85">
        <v>5.7299999999999999E-3</v>
      </c>
      <c r="W26" s="85">
        <v>6.0099999999999997E-3</v>
      </c>
      <c r="X26" s="85">
        <v>6.28E-3</v>
      </c>
      <c r="Y26" s="85">
        <v>6.6400000000000001E-3</v>
      </c>
      <c r="Z26" s="85">
        <v>6.9499999999999996E-3</v>
      </c>
      <c r="AA26" s="85">
        <v>7.2199999999999999E-3</v>
      </c>
      <c r="AB26" s="85">
        <v>7.3699999999999998E-3</v>
      </c>
      <c r="AC26" s="85">
        <v>7.4000000000000003E-3</v>
      </c>
      <c r="AD26" s="85">
        <v>7.3899999999999999E-3</v>
      </c>
      <c r="AE26" s="85">
        <v>7.3699999999999998E-3</v>
      </c>
      <c r="AF26" s="85">
        <v>7.3800000000000003E-3</v>
      </c>
      <c r="AG26" s="85">
        <v>7.4200000000000004E-3</v>
      </c>
      <c r="AH26" s="85">
        <v>7.4599999999999996E-3</v>
      </c>
      <c r="AI26" s="85">
        <v>7.7099999999999998E-3</v>
      </c>
      <c r="AJ26" s="85">
        <v>8.1700000000000002E-3</v>
      </c>
      <c r="AK26" s="85">
        <v>8.6400000000000001E-3</v>
      </c>
      <c r="AL26" s="85">
        <v>9.5300000000000003E-3</v>
      </c>
      <c r="AM26" s="85">
        <v>1.176E-2</v>
      </c>
      <c r="AN26" s="85">
        <v>1.77E-2</v>
      </c>
      <c r="AO26" s="85">
        <v>1.8800000000000001E-2</v>
      </c>
      <c r="AP26" s="85">
        <v>2.0400000000000001E-2</v>
      </c>
      <c r="AQ26" s="85">
        <v>2.0400000000000001E-2</v>
      </c>
      <c r="AR26" s="85">
        <v>2.0400000000000001E-2</v>
      </c>
      <c r="AS26" s="85">
        <v>2.1299999999999999E-2</v>
      </c>
      <c r="AT26" s="85">
        <v>2.1600000000000001E-2</v>
      </c>
      <c r="AU26" s="85">
        <v>2.1399999999999999E-2</v>
      </c>
      <c r="AV26" s="85">
        <v>2.1860000000000001E-2</v>
      </c>
      <c r="AW26" s="85">
        <v>2.3900000000000001E-2</v>
      </c>
      <c r="AX26" s="85">
        <v>2.5000000000000001E-2</v>
      </c>
      <c r="AY26" s="85">
        <v>2.81E-2</v>
      </c>
      <c r="AZ26" s="85">
        <v>2.9360000000000001E-2</v>
      </c>
      <c r="BA26" s="85">
        <v>2.7640000000000001E-2</v>
      </c>
      <c r="BB26" s="85">
        <v>2.699E-2</v>
      </c>
      <c r="BC26" s="85">
        <v>2.691E-2</v>
      </c>
      <c r="BD26" s="85">
        <v>2.673E-2</v>
      </c>
      <c r="BE26" s="85">
        <v>2.598E-2</v>
      </c>
      <c r="BF26" s="85">
        <f>AVERAGE(0.0254,0.0229)</f>
        <v>2.4149999999999998E-2</v>
      </c>
      <c r="BG26" s="85">
        <v>2.2550000000000001E-2</v>
      </c>
      <c r="BH26" s="85">
        <v>2.2700000000000001E-2</v>
      </c>
      <c r="BI26" s="85">
        <v>2.0330000000000001E-2</v>
      </c>
      <c r="BJ26" s="85">
        <v>1.8100000000000002E-2</v>
      </c>
      <c r="BK26" s="85">
        <v>1.891E-2</v>
      </c>
      <c r="BL26" s="85">
        <v>1.8323318373827845E-2</v>
      </c>
      <c r="BM26" s="85">
        <v>1.7364238647405585E-2</v>
      </c>
      <c r="BN26" s="85">
        <v>1.654757554072625E-2</v>
      </c>
      <c r="BO26" s="85">
        <v>1.7437909116279071E-2</v>
      </c>
      <c r="BP26" s="85">
        <v>1.52E-2</v>
      </c>
      <c r="BQ26" s="85">
        <v>1.3354838236791204E-2</v>
      </c>
      <c r="BR26" s="85">
        <v>7.8156250844594582E-3</v>
      </c>
      <c r="BS26" s="85">
        <v>7.5855629032258063E-3</v>
      </c>
      <c r="BT26" s="85">
        <v>7.5592956348327061E-3</v>
      </c>
      <c r="BU26" s="85">
        <v>7.149335784487028E-3</v>
      </c>
      <c r="BV26" s="85">
        <v>3.9806407928131178E-3</v>
      </c>
      <c r="BW26" s="85">
        <v>3.8735365055745817E-3</v>
      </c>
      <c r="BX26" s="256">
        <v>3.8826592994871986E-3</v>
      </c>
      <c r="BY26" s="256">
        <v>3.6804062409077675E-3</v>
      </c>
      <c r="BZ26" s="256">
        <v>3.3706176364528976E-3</v>
      </c>
      <c r="CA26" s="256">
        <v>3.3502214682228641E-3</v>
      </c>
      <c r="CB26" s="256">
        <v>2.732100702998258E-3</v>
      </c>
      <c r="CC26" s="256">
        <v>3.4217727943546329E-3</v>
      </c>
      <c r="CD26" s="256">
        <v>4.1698862011068961E-3</v>
      </c>
      <c r="CE26" s="256">
        <v>3.8378811428571432E-3</v>
      </c>
      <c r="CF26" s="256">
        <v>3.5238807330737827E-3</v>
      </c>
      <c r="CG26" s="256">
        <v>3.357879894120589E-3</v>
      </c>
      <c r="CH26" s="256">
        <v>3.7898441017090454E-3</v>
      </c>
      <c r="CI26" s="256">
        <v>3.4399182848006984E-3</v>
      </c>
      <c r="CJ26" s="119">
        <f t="shared" si="23"/>
        <v>3.5644898008732264E-3</v>
      </c>
    </row>
    <row r="27" spans="1:88" x14ac:dyDescent="0.2">
      <c r="A27" s="46">
        <f t="shared" si="2"/>
        <v>20</v>
      </c>
      <c r="B27" s="42" t="s">
        <v>568</v>
      </c>
      <c r="C27" s="85">
        <v>0</v>
      </c>
      <c r="D27" s="85">
        <v>0</v>
      </c>
      <c r="E27" s="85">
        <v>0</v>
      </c>
      <c r="F27" s="85">
        <v>0</v>
      </c>
      <c r="G27" s="85">
        <v>0</v>
      </c>
      <c r="H27" s="85">
        <v>0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85">
        <v>0</v>
      </c>
      <c r="AC27" s="85">
        <v>0</v>
      </c>
      <c r="AD27" s="85">
        <v>0</v>
      </c>
      <c r="AE27" s="85">
        <v>0</v>
      </c>
      <c r="AF27" s="85">
        <v>0</v>
      </c>
      <c r="AG27" s="85">
        <v>0</v>
      </c>
      <c r="AH27" s="85">
        <v>0</v>
      </c>
      <c r="AI27" s="85">
        <v>0</v>
      </c>
      <c r="AJ27" s="85">
        <v>0</v>
      </c>
      <c r="AK27" s="85">
        <v>0</v>
      </c>
      <c r="AL27" s="85">
        <v>0</v>
      </c>
      <c r="AM27" s="85">
        <v>0</v>
      </c>
      <c r="AN27" s="85">
        <v>0</v>
      </c>
      <c r="AO27" s="85">
        <v>0</v>
      </c>
      <c r="AP27" s="85">
        <v>0</v>
      </c>
      <c r="AQ27" s="85">
        <v>0</v>
      </c>
      <c r="AR27" s="85">
        <v>0</v>
      </c>
      <c r="AS27" s="85">
        <v>0</v>
      </c>
      <c r="AT27" s="85">
        <v>0</v>
      </c>
      <c r="AU27" s="85">
        <v>0</v>
      </c>
      <c r="AV27" s="85">
        <v>0</v>
      </c>
      <c r="AW27" s="85">
        <v>0</v>
      </c>
      <c r="AX27" s="85">
        <v>0</v>
      </c>
      <c r="AY27" s="85">
        <v>0</v>
      </c>
      <c r="AZ27" s="85">
        <v>0</v>
      </c>
      <c r="BA27" s="85">
        <v>0</v>
      </c>
      <c r="BB27" s="85">
        <v>0</v>
      </c>
      <c r="BC27" s="85">
        <v>0</v>
      </c>
      <c r="BD27" s="85">
        <v>0</v>
      </c>
      <c r="BE27" s="85">
        <v>0</v>
      </c>
      <c r="BF27" s="85">
        <v>0</v>
      </c>
      <c r="BG27" s="85">
        <v>0</v>
      </c>
      <c r="BH27" s="85">
        <v>0</v>
      </c>
      <c r="BI27" s="85">
        <v>0</v>
      </c>
      <c r="BJ27" s="85">
        <v>0</v>
      </c>
      <c r="BK27" s="85">
        <v>0</v>
      </c>
      <c r="BL27" s="85">
        <v>0</v>
      </c>
      <c r="BM27" s="85">
        <v>0</v>
      </c>
      <c r="BN27" s="85">
        <v>0</v>
      </c>
      <c r="BO27" s="85">
        <v>0</v>
      </c>
      <c r="BP27" s="85">
        <v>0</v>
      </c>
      <c r="BQ27" s="85">
        <v>0</v>
      </c>
      <c r="BR27" s="85">
        <v>0</v>
      </c>
      <c r="BS27" s="85">
        <v>0</v>
      </c>
      <c r="BT27" s="85">
        <v>0</v>
      </c>
      <c r="BU27" s="85">
        <v>0</v>
      </c>
      <c r="BV27" s="85">
        <v>0</v>
      </c>
      <c r="BW27" s="85">
        <v>0</v>
      </c>
      <c r="BX27" s="256">
        <v>0</v>
      </c>
      <c r="BY27" s="256">
        <v>0</v>
      </c>
      <c r="BZ27" s="256">
        <v>0</v>
      </c>
      <c r="CA27" s="256">
        <v>0</v>
      </c>
      <c r="CB27" s="256">
        <v>0</v>
      </c>
      <c r="CC27" s="256">
        <v>0</v>
      </c>
      <c r="CD27" s="256">
        <v>0</v>
      </c>
      <c r="CE27" s="256">
        <v>0</v>
      </c>
      <c r="CF27" s="256">
        <v>0</v>
      </c>
      <c r="CG27" s="256">
        <v>0</v>
      </c>
      <c r="CH27" s="256">
        <v>0</v>
      </c>
      <c r="CI27" s="256">
        <v>0</v>
      </c>
      <c r="CJ27" s="119">
        <f t="shared" si="23"/>
        <v>0</v>
      </c>
    </row>
    <row r="28" spans="1:88" x14ac:dyDescent="0.2">
      <c r="A28" s="46">
        <f t="shared" si="2"/>
        <v>21</v>
      </c>
      <c r="B28" s="42" t="s">
        <v>573</v>
      </c>
      <c r="C28" s="85">
        <v>0.10100000000000001</v>
      </c>
      <c r="D28" s="85">
        <v>0.10100000000000001</v>
      </c>
      <c r="E28" s="85">
        <v>0.10100000000000001</v>
      </c>
      <c r="F28" s="85">
        <v>0.10100000000000001</v>
      </c>
      <c r="G28" s="85">
        <v>0.10100000000000001</v>
      </c>
      <c r="H28" s="85">
        <v>0.10100000000000001</v>
      </c>
      <c r="I28" s="85">
        <v>0.10100000000000001</v>
      </c>
      <c r="J28" s="85">
        <v>0.10100000000000001</v>
      </c>
      <c r="K28" s="85">
        <v>0.10100000000000001</v>
      </c>
      <c r="L28" s="85">
        <v>0.10100000000000001</v>
      </c>
      <c r="M28" s="85">
        <v>0.10100000000000001</v>
      </c>
      <c r="N28" s="85">
        <v>0.10100000000000001</v>
      </c>
      <c r="O28" s="85">
        <v>0.10100000000000001</v>
      </c>
      <c r="P28" s="85">
        <v>0.10100000000000001</v>
      </c>
      <c r="Q28" s="85">
        <v>0.10100000000000001</v>
      </c>
      <c r="R28" s="85">
        <v>0.10100000000000001</v>
      </c>
      <c r="S28" s="85">
        <v>0.10100000000000001</v>
      </c>
      <c r="T28" s="85">
        <v>0.10100000000000001</v>
      </c>
      <c r="U28" s="85">
        <v>0.10100000000000001</v>
      </c>
      <c r="V28" s="85">
        <v>0.10100000000000001</v>
      </c>
      <c r="W28" s="85">
        <v>0.10100000000000001</v>
      </c>
      <c r="X28" s="85">
        <v>0.10100000000000001</v>
      </c>
      <c r="Y28" s="85">
        <v>0.10100000000000001</v>
      </c>
      <c r="Z28" s="85">
        <v>0.10100000000000001</v>
      </c>
      <c r="AA28" s="85">
        <v>0.10100000000000001</v>
      </c>
      <c r="AB28" s="85">
        <v>0.10100000000000001</v>
      </c>
      <c r="AC28" s="85">
        <v>0.10100000000000001</v>
      </c>
      <c r="AD28" s="85">
        <v>0.10100000000000001</v>
      </c>
      <c r="AE28" s="85">
        <v>0.10100000000000001</v>
      </c>
      <c r="AF28" s="85">
        <v>0.10100000000000001</v>
      </c>
      <c r="AG28" s="85">
        <v>0.10100000000000001</v>
      </c>
      <c r="AH28" s="85">
        <v>0.10100000000000001</v>
      </c>
      <c r="AI28" s="85">
        <v>0.10100000000000001</v>
      </c>
      <c r="AJ28" s="85">
        <v>0.10100000000000001</v>
      </c>
      <c r="AK28" s="85">
        <v>0.10100000000000001</v>
      </c>
      <c r="AL28" s="85">
        <v>0.10100000000000001</v>
      </c>
      <c r="AM28" s="85">
        <v>0.10100000000000001</v>
      </c>
      <c r="AN28" s="85">
        <v>0.10100000000000001</v>
      </c>
      <c r="AO28" s="85">
        <v>0.10100000000000001</v>
      </c>
      <c r="AP28" s="85">
        <v>0.10100000000000001</v>
      </c>
      <c r="AQ28" s="85">
        <v>0.10100000000000001</v>
      </c>
      <c r="AR28" s="85">
        <v>0.10100000000000001</v>
      </c>
      <c r="AS28" s="85">
        <v>0.10100000000000001</v>
      </c>
      <c r="AT28" s="85">
        <v>0.10100000000000001</v>
      </c>
      <c r="AU28" s="85">
        <v>0.10100000000000001</v>
      </c>
      <c r="AV28" s="85">
        <v>0.10100000000000001</v>
      </c>
      <c r="AW28" s="85">
        <v>0.10100000000000001</v>
      </c>
      <c r="AX28" s="85">
        <v>0.10100000000000001</v>
      </c>
      <c r="AY28" s="85">
        <v>0.10100000000000001</v>
      </c>
      <c r="AZ28" s="85">
        <f>AY28</f>
        <v>0.10100000000000001</v>
      </c>
      <c r="BA28" s="85">
        <f>AZ28</f>
        <v>0.10100000000000001</v>
      </c>
      <c r="BB28" s="85">
        <f>BA28</f>
        <v>0.10100000000000001</v>
      </c>
      <c r="BC28" s="85">
        <f t="shared" ref="BC28:BI28" si="24">BB28</f>
        <v>0.10100000000000001</v>
      </c>
      <c r="BD28" s="85">
        <f t="shared" si="24"/>
        <v>0.10100000000000001</v>
      </c>
      <c r="BE28" s="85">
        <f t="shared" si="24"/>
        <v>0.10100000000000001</v>
      </c>
      <c r="BF28" s="85">
        <f t="shared" si="24"/>
        <v>0.10100000000000001</v>
      </c>
      <c r="BG28" s="85">
        <f t="shared" si="24"/>
        <v>0.10100000000000001</v>
      </c>
      <c r="BH28" s="85">
        <f t="shared" si="24"/>
        <v>0.10100000000000001</v>
      </c>
      <c r="BI28" s="85">
        <f t="shared" si="24"/>
        <v>0.10100000000000001</v>
      </c>
      <c r="BJ28" s="85">
        <v>9.4E-2</v>
      </c>
      <c r="BK28" s="85">
        <f>BJ28</f>
        <v>9.4E-2</v>
      </c>
      <c r="BL28" s="85">
        <f>'2020 OR'!CX24</f>
        <v>9.4E-2</v>
      </c>
      <c r="BM28" s="85">
        <f>'2020 OR'!CY24</f>
        <v>9.4E-2</v>
      </c>
      <c r="BN28" s="85">
        <f>'2020 OR'!CZ24</f>
        <v>9.4E-2</v>
      </c>
      <c r="BO28" s="85">
        <f>'2020 OR'!DA24</f>
        <v>9.4E-2</v>
      </c>
      <c r="BP28" s="85">
        <f>'2020 OR'!DB24</f>
        <v>9.4E-2</v>
      </c>
      <c r="BQ28" s="85">
        <f>'2020 OR'!DC24</f>
        <v>9.4E-2</v>
      </c>
      <c r="BR28" s="85">
        <f>'2020 OR'!DD24</f>
        <v>9.4E-2</v>
      </c>
      <c r="BS28" s="85">
        <f>'2020 OR'!DE24</f>
        <v>9.4E-2</v>
      </c>
      <c r="BT28" s="85">
        <f>'2020 OR'!DF24</f>
        <v>9.4E-2</v>
      </c>
      <c r="BU28" s="85">
        <f>'2020 OR'!DG24</f>
        <v>9.4E-2</v>
      </c>
      <c r="BV28" s="85">
        <f>'2020 OR'!DH24</f>
        <v>9.4E-2</v>
      </c>
      <c r="BW28" s="85">
        <f>'2020 OR'!DI24</f>
        <v>9.4E-2</v>
      </c>
      <c r="BX28" s="256">
        <v>9.4E-2</v>
      </c>
      <c r="BY28" s="256">
        <v>9.4E-2</v>
      </c>
      <c r="BZ28" s="256">
        <v>9.4E-2</v>
      </c>
      <c r="CA28" s="256">
        <v>9.4E-2</v>
      </c>
      <c r="CB28" s="256">
        <v>9.4E-2</v>
      </c>
      <c r="CC28" s="256">
        <v>9.4E-2</v>
      </c>
      <c r="CD28" s="256">
        <v>9.4E-2</v>
      </c>
      <c r="CE28" s="256">
        <v>9.4E-2</v>
      </c>
      <c r="CF28" s="256">
        <v>9.4E-2</v>
      </c>
      <c r="CG28" s="256">
        <v>9.4E-2</v>
      </c>
      <c r="CH28" s="256">
        <v>9.4E-2</v>
      </c>
      <c r="CI28" s="256">
        <v>9.4E-2</v>
      </c>
      <c r="CJ28" s="119">
        <f t="shared" si="23"/>
        <v>9.3999999999999972E-2</v>
      </c>
    </row>
    <row r="29" spans="1:88" x14ac:dyDescent="0.2">
      <c r="A29" s="46">
        <f t="shared" si="2"/>
        <v>22</v>
      </c>
    </row>
    <row r="30" spans="1:88" x14ac:dyDescent="0.2">
      <c r="A30" s="46">
        <f t="shared" si="2"/>
        <v>23</v>
      </c>
    </row>
    <row r="31" spans="1:88" x14ac:dyDescent="0.2">
      <c r="A31" s="46">
        <f t="shared" si="2"/>
        <v>24</v>
      </c>
      <c r="B31" s="47" t="s">
        <v>575</v>
      </c>
    </row>
    <row r="32" spans="1:88" x14ac:dyDescent="0.2">
      <c r="A32" s="46">
        <f t="shared" si="2"/>
        <v>25</v>
      </c>
      <c r="B32" s="42" t="s">
        <v>572</v>
      </c>
      <c r="C32" s="55">
        <v>3.3300000000000003E-2</v>
      </c>
      <c r="D32" s="56">
        <f t="shared" ref="D32:AX35" si="25">ROUND((+D25*D18),4)</f>
        <v>2.9899999999999999E-2</v>
      </c>
      <c r="E32" s="56">
        <f t="shared" si="25"/>
        <v>2.9600000000000001E-2</v>
      </c>
      <c r="F32" s="56">
        <f t="shared" si="25"/>
        <v>2.9499999999999998E-2</v>
      </c>
      <c r="G32" s="56">
        <f t="shared" si="25"/>
        <v>2.98E-2</v>
      </c>
      <c r="H32" s="56">
        <f t="shared" si="25"/>
        <v>2.98E-2</v>
      </c>
      <c r="I32" s="56">
        <f t="shared" si="25"/>
        <v>2.9100000000000001E-2</v>
      </c>
      <c r="J32" s="56">
        <f t="shared" si="25"/>
        <v>2.9499999999999998E-2</v>
      </c>
      <c r="K32" s="56">
        <f t="shared" si="25"/>
        <v>2.9499999999999998E-2</v>
      </c>
      <c r="L32" s="56">
        <f t="shared" si="25"/>
        <v>2.9499999999999998E-2</v>
      </c>
      <c r="M32" s="56">
        <f t="shared" si="25"/>
        <v>2.9700000000000001E-2</v>
      </c>
      <c r="N32" s="56">
        <f t="shared" si="25"/>
        <v>2.93E-2</v>
      </c>
      <c r="O32" s="56">
        <f t="shared" si="25"/>
        <v>2.6200000000000001E-2</v>
      </c>
      <c r="P32" s="56">
        <f t="shared" si="25"/>
        <v>2.64E-2</v>
      </c>
      <c r="Q32" s="56">
        <f t="shared" si="25"/>
        <v>2.6200000000000001E-2</v>
      </c>
      <c r="R32" s="56">
        <f t="shared" si="25"/>
        <v>2.6200000000000001E-2</v>
      </c>
      <c r="S32" s="56">
        <f t="shared" si="25"/>
        <v>2.69E-2</v>
      </c>
      <c r="T32" s="56">
        <f t="shared" si="25"/>
        <v>2.6800000000000001E-2</v>
      </c>
      <c r="U32" s="56">
        <f t="shared" si="25"/>
        <v>2.6700000000000002E-2</v>
      </c>
      <c r="V32" s="56">
        <f t="shared" si="25"/>
        <v>2.7199999999999998E-2</v>
      </c>
      <c r="W32" s="56">
        <f t="shared" si="25"/>
        <v>2.7E-2</v>
      </c>
      <c r="X32" s="56">
        <f t="shared" si="25"/>
        <v>2.7199999999999998E-2</v>
      </c>
      <c r="Y32" s="56">
        <f t="shared" si="25"/>
        <v>2.7400000000000001E-2</v>
      </c>
      <c r="Z32" s="56">
        <f t="shared" si="25"/>
        <v>2.53E-2</v>
      </c>
      <c r="AA32" s="56">
        <f t="shared" si="25"/>
        <v>2.63E-2</v>
      </c>
      <c r="AB32" s="56">
        <f t="shared" si="25"/>
        <v>2.7E-2</v>
      </c>
      <c r="AC32" s="56">
        <f t="shared" si="25"/>
        <v>2.69E-2</v>
      </c>
      <c r="AD32" s="56">
        <f t="shared" si="25"/>
        <v>2.69E-2</v>
      </c>
      <c r="AE32" s="56">
        <f t="shared" si="25"/>
        <v>2.7E-2</v>
      </c>
      <c r="AF32" s="56">
        <f t="shared" si="25"/>
        <v>2.7E-2</v>
      </c>
      <c r="AG32" s="56">
        <f t="shared" si="25"/>
        <v>2.7E-2</v>
      </c>
      <c r="AH32" s="56">
        <f t="shared" si="25"/>
        <v>2.7300000000000001E-2</v>
      </c>
      <c r="AI32" s="56">
        <f t="shared" si="25"/>
        <v>2.5499999999999998E-2</v>
      </c>
      <c r="AJ32" s="56">
        <f t="shared" si="25"/>
        <v>2.5700000000000001E-2</v>
      </c>
      <c r="AK32" s="56">
        <f t="shared" si="25"/>
        <v>2.5899999999999999E-2</v>
      </c>
      <c r="AL32" s="56">
        <f t="shared" si="25"/>
        <v>2.4899999999999999E-2</v>
      </c>
      <c r="AM32" s="56">
        <f t="shared" si="25"/>
        <v>2.4500000000000001E-2</v>
      </c>
      <c r="AN32" s="56">
        <f t="shared" si="25"/>
        <v>2.6599999999999999E-2</v>
      </c>
      <c r="AO32" s="56">
        <f t="shared" si="25"/>
        <v>2.5899999999999999E-2</v>
      </c>
      <c r="AP32" s="56">
        <f t="shared" si="25"/>
        <v>2.5100000000000001E-2</v>
      </c>
      <c r="AQ32" s="56">
        <f t="shared" si="25"/>
        <v>2.5600000000000001E-2</v>
      </c>
      <c r="AR32" s="56">
        <f t="shared" si="25"/>
        <v>2.5600000000000001E-2</v>
      </c>
      <c r="AS32" s="56">
        <f t="shared" si="25"/>
        <v>2.53E-2</v>
      </c>
      <c r="AT32" s="56">
        <f t="shared" si="25"/>
        <v>2.53E-2</v>
      </c>
      <c r="AU32" s="56">
        <f t="shared" si="25"/>
        <v>2.47E-2</v>
      </c>
      <c r="AV32" s="56">
        <f t="shared" si="25"/>
        <v>2.53E-2</v>
      </c>
      <c r="AW32" s="56">
        <f t="shared" si="25"/>
        <v>2.4400000000000002E-2</v>
      </c>
      <c r="AX32" s="56">
        <f t="shared" si="25"/>
        <v>2.4E-2</v>
      </c>
      <c r="AY32" s="56">
        <f>ROUND((+AY25*AY18),4)</f>
        <v>2.3699999999999999E-2</v>
      </c>
      <c r="AZ32" s="56">
        <f t="shared" ref="AZ32:BW35" si="26">ROUND((+AZ25*AZ18),4)</f>
        <v>2.4E-2</v>
      </c>
      <c r="BA32" s="56">
        <f t="shared" si="26"/>
        <v>2.3599999999999999E-2</v>
      </c>
      <c r="BB32" s="56">
        <f t="shared" si="26"/>
        <v>2.3900000000000001E-2</v>
      </c>
      <c r="BC32" s="56">
        <f t="shared" si="26"/>
        <v>2.41E-2</v>
      </c>
      <c r="BD32" s="56">
        <f t="shared" si="26"/>
        <v>2.4299999999999999E-2</v>
      </c>
      <c r="BE32" s="56">
        <f t="shared" si="26"/>
        <v>2.63E-2</v>
      </c>
      <c r="BF32" s="56">
        <f t="shared" si="26"/>
        <v>2.64E-2</v>
      </c>
      <c r="BG32" s="56">
        <f t="shared" si="26"/>
        <v>2.6700000000000002E-2</v>
      </c>
      <c r="BH32" s="56">
        <f t="shared" si="26"/>
        <v>2.5700000000000001E-2</v>
      </c>
      <c r="BI32" s="56">
        <f t="shared" si="26"/>
        <v>2.53E-2</v>
      </c>
      <c r="BJ32" s="56">
        <f t="shared" si="26"/>
        <v>2.4400000000000002E-2</v>
      </c>
      <c r="BK32" s="56">
        <f t="shared" si="26"/>
        <v>2.3599999999999999E-2</v>
      </c>
      <c r="BL32" s="56">
        <f t="shared" si="26"/>
        <v>2.3599999999999999E-2</v>
      </c>
      <c r="BM32" s="56">
        <f t="shared" si="26"/>
        <v>2.0500000000000001E-2</v>
      </c>
      <c r="BN32" s="56">
        <f t="shared" si="26"/>
        <v>2.29E-2</v>
      </c>
      <c r="BO32" s="56">
        <f t="shared" si="26"/>
        <v>2.3699999999999999E-2</v>
      </c>
      <c r="BP32" s="56">
        <f t="shared" si="26"/>
        <v>2.4E-2</v>
      </c>
      <c r="BQ32" s="56">
        <f t="shared" si="26"/>
        <v>2.41E-2</v>
      </c>
      <c r="BR32" s="56">
        <f t="shared" si="26"/>
        <v>2.4199999999999999E-2</v>
      </c>
      <c r="BS32" s="56">
        <f t="shared" si="26"/>
        <v>2.4500000000000001E-2</v>
      </c>
      <c r="BT32" s="56">
        <f t="shared" si="26"/>
        <v>2.46E-2</v>
      </c>
      <c r="BU32" s="56">
        <f t="shared" si="26"/>
        <v>2.7699999999999999E-2</v>
      </c>
      <c r="BV32" s="56">
        <f t="shared" si="26"/>
        <v>2.81E-2</v>
      </c>
      <c r="BW32" s="56">
        <f>ROUND((+BW25*BW18),4)</f>
        <v>2.7799999999999998E-2</v>
      </c>
      <c r="BX32" s="56">
        <f t="shared" ref="BX32:CI32" si="27">ROUND((+BX25*BX18),4)</f>
        <v>2.1299999999999999E-2</v>
      </c>
      <c r="BY32" s="56">
        <f t="shared" si="27"/>
        <v>2.1299999999999999E-2</v>
      </c>
      <c r="BZ32" s="56">
        <f t="shared" si="27"/>
        <v>2.1499999999999998E-2</v>
      </c>
      <c r="CA32" s="56">
        <f t="shared" si="27"/>
        <v>2.1499999999999998E-2</v>
      </c>
      <c r="CB32" s="56">
        <f t="shared" si="27"/>
        <v>2.1600000000000001E-2</v>
      </c>
      <c r="CC32" s="56">
        <f t="shared" si="27"/>
        <v>2.1399999999999999E-2</v>
      </c>
      <c r="CD32" s="56">
        <f t="shared" si="27"/>
        <v>2.1100000000000001E-2</v>
      </c>
      <c r="CE32" s="56">
        <f t="shared" si="27"/>
        <v>2.0400000000000001E-2</v>
      </c>
      <c r="CF32" s="56">
        <f t="shared" si="27"/>
        <v>1.9300000000000001E-2</v>
      </c>
      <c r="CG32" s="56">
        <f t="shared" si="27"/>
        <v>1.9099999999999999E-2</v>
      </c>
      <c r="CH32" s="56">
        <f t="shared" si="27"/>
        <v>2.0400000000000001E-2</v>
      </c>
      <c r="CI32" s="56">
        <f t="shared" si="27"/>
        <v>1.9800000000000002E-2</v>
      </c>
      <c r="CJ32" s="119">
        <f t="shared" ref="CJ32:CJ36" si="28">((BW32/2)+SUM(BX32:CH32)+(CI32/2))/12</f>
        <v>2.1058333333333335E-2</v>
      </c>
    </row>
    <row r="33" spans="1:88" x14ac:dyDescent="0.2">
      <c r="A33" s="46">
        <f t="shared" si="2"/>
        <v>26</v>
      </c>
      <c r="B33" s="42" t="s">
        <v>1295</v>
      </c>
      <c r="C33" s="55">
        <v>4.0000000000000002E-4</v>
      </c>
      <c r="D33" s="56">
        <f t="shared" si="25"/>
        <v>0</v>
      </c>
      <c r="E33" s="56">
        <f t="shared" si="25"/>
        <v>0</v>
      </c>
      <c r="F33" s="56">
        <f t="shared" si="25"/>
        <v>0</v>
      </c>
      <c r="G33" s="56">
        <f t="shared" si="25"/>
        <v>0</v>
      </c>
      <c r="H33" s="56">
        <f t="shared" si="25"/>
        <v>0</v>
      </c>
      <c r="I33" s="56">
        <f t="shared" si="25"/>
        <v>0</v>
      </c>
      <c r="J33" s="56">
        <f t="shared" si="25"/>
        <v>0</v>
      </c>
      <c r="K33" s="56">
        <f t="shared" si="25"/>
        <v>0</v>
      </c>
      <c r="L33" s="56">
        <f t="shared" si="25"/>
        <v>0</v>
      </c>
      <c r="M33" s="56">
        <f t="shared" si="25"/>
        <v>0</v>
      </c>
      <c r="N33" s="56">
        <f t="shared" si="25"/>
        <v>0</v>
      </c>
      <c r="O33" s="56">
        <f t="shared" si="25"/>
        <v>4.0000000000000002E-4</v>
      </c>
      <c r="P33" s="56">
        <f t="shared" si="25"/>
        <v>4.0000000000000002E-4</v>
      </c>
      <c r="Q33" s="56">
        <f t="shared" si="25"/>
        <v>4.0000000000000002E-4</v>
      </c>
      <c r="R33" s="56">
        <f t="shared" si="25"/>
        <v>4.0000000000000002E-4</v>
      </c>
      <c r="S33" s="56">
        <f t="shared" si="25"/>
        <v>2.9999999999999997E-4</v>
      </c>
      <c r="T33" s="56">
        <f t="shared" si="25"/>
        <v>4.0000000000000002E-4</v>
      </c>
      <c r="U33" s="56">
        <f t="shared" si="25"/>
        <v>4.0000000000000002E-4</v>
      </c>
      <c r="V33" s="56">
        <f t="shared" si="25"/>
        <v>4.0000000000000002E-4</v>
      </c>
      <c r="W33" s="56">
        <f t="shared" si="25"/>
        <v>5.0000000000000001E-4</v>
      </c>
      <c r="X33" s="56">
        <f t="shared" si="25"/>
        <v>4.0000000000000002E-4</v>
      </c>
      <c r="Y33" s="56">
        <f t="shared" si="25"/>
        <v>5.0000000000000001E-4</v>
      </c>
      <c r="Z33" s="56">
        <f t="shared" si="25"/>
        <v>5.9999999999999995E-4</v>
      </c>
      <c r="AA33" s="56">
        <f t="shared" si="25"/>
        <v>2.9999999999999997E-4</v>
      </c>
      <c r="AB33" s="56">
        <f t="shared" si="25"/>
        <v>1E-4</v>
      </c>
      <c r="AC33" s="56">
        <f t="shared" si="25"/>
        <v>0</v>
      </c>
      <c r="AD33" s="56">
        <f t="shared" si="25"/>
        <v>0</v>
      </c>
      <c r="AE33" s="56">
        <f t="shared" si="25"/>
        <v>0</v>
      </c>
      <c r="AF33" s="56">
        <f t="shared" si="25"/>
        <v>0</v>
      </c>
      <c r="AG33" s="56">
        <f t="shared" si="25"/>
        <v>0</v>
      </c>
      <c r="AH33" s="56">
        <f t="shared" si="25"/>
        <v>0</v>
      </c>
      <c r="AI33" s="56">
        <f t="shared" si="25"/>
        <v>4.0000000000000002E-4</v>
      </c>
      <c r="AJ33" s="56">
        <f t="shared" si="25"/>
        <v>0</v>
      </c>
      <c r="AK33" s="56">
        <f t="shared" si="25"/>
        <v>0</v>
      </c>
      <c r="AL33" s="56">
        <f t="shared" si="25"/>
        <v>2.9999999999999997E-4</v>
      </c>
      <c r="AM33" s="56">
        <f t="shared" si="25"/>
        <v>4.0000000000000002E-4</v>
      </c>
      <c r="AN33" s="56">
        <f t="shared" si="25"/>
        <v>2.9999999999999997E-4</v>
      </c>
      <c r="AO33" s="56">
        <f t="shared" si="25"/>
        <v>5.9999999999999995E-4</v>
      </c>
      <c r="AP33" s="56">
        <f t="shared" si="25"/>
        <v>6.9999999999999999E-4</v>
      </c>
      <c r="AQ33" s="56">
        <f t="shared" si="25"/>
        <v>4.0000000000000002E-4</v>
      </c>
      <c r="AR33" s="56">
        <f t="shared" si="25"/>
        <v>4.0000000000000002E-4</v>
      </c>
      <c r="AS33" s="56">
        <f t="shared" si="25"/>
        <v>5.9999999999999995E-4</v>
      </c>
      <c r="AT33" s="56">
        <f t="shared" si="25"/>
        <v>8.9999999999999998E-4</v>
      </c>
      <c r="AU33" s="56">
        <f t="shared" si="25"/>
        <v>1.4E-3</v>
      </c>
      <c r="AV33" s="56">
        <f t="shared" si="25"/>
        <v>1.2999999999999999E-3</v>
      </c>
      <c r="AW33" s="56">
        <f t="shared" si="25"/>
        <v>1.8E-3</v>
      </c>
      <c r="AX33" s="56">
        <f t="shared" si="25"/>
        <v>2.0999999999999999E-3</v>
      </c>
      <c r="AY33" s="56">
        <f>ROUND((+AY26*AY19),4)</f>
        <v>3.5999999999999999E-3</v>
      </c>
      <c r="AZ33" s="56">
        <f t="shared" si="26"/>
        <v>3.0999999999999999E-3</v>
      </c>
      <c r="BA33" s="56">
        <f t="shared" si="26"/>
        <v>3.2000000000000002E-3</v>
      </c>
      <c r="BB33" s="56">
        <f t="shared" si="26"/>
        <v>2.8999999999999998E-3</v>
      </c>
      <c r="BC33" s="56">
        <f t="shared" si="26"/>
        <v>2.5999999999999999E-3</v>
      </c>
      <c r="BD33" s="56">
        <f t="shared" si="26"/>
        <v>2.5999999999999999E-3</v>
      </c>
      <c r="BE33" s="56">
        <f t="shared" si="26"/>
        <v>0</v>
      </c>
      <c r="BF33" s="56">
        <f>ROUND((+BF26*BF19),4)</f>
        <v>0</v>
      </c>
      <c r="BG33" s="56">
        <f t="shared" si="26"/>
        <v>0</v>
      </c>
      <c r="BH33" s="56">
        <f t="shared" si="26"/>
        <v>5.9999999999999995E-4</v>
      </c>
      <c r="BI33" s="56">
        <f t="shared" si="26"/>
        <v>8.0000000000000004E-4</v>
      </c>
      <c r="BJ33" s="56">
        <f t="shared" si="26"/>
        <v>1.2999999999999999E-3</v>
      </c>
      <c r="BK33" s="56">
        <f t="shared" si="26"/>
        <v>1.2999999999999999E-3</v>
      </c>
      <c r="BL33" s="56">
        <f t="shared" si="26"/>
        <v>1.1000000000000001E-3</v>
      </c>
      <c r="BM33" s="56">
        <f t="shared" si="26"/>
        <v>1.6999999999999999E-3</v>
      </c>
      <c r="BN33" s="56">
        <f t="shared" si="26"/>
        <v>6.9999999999999999E-4</v>
      </c>
      <c r="BO33" s="56">
        <f t="shared" si="26"/>
        <v>1E-4</v>
      </c>
      <c r="BP33" s="56">
        <f t="shared" si="26"/>
        <v>0</v>
      </c>
      <c r="BQ33" s="56">
        <f t="shared" si="26"/>
        <v>0</v>
      </c>
      <c r="BR33" s="56">
        <f t="shared" si="26"/>
        <v>0</v>
      </c>
      <c r="BS33" s="56">
        <f t="shared" si="26"/>
        <v>0</v>
      </c>
      <c r="BT33" s="56">
        <f t="shared" si="26"/>
        <v>0</v>
      </c>
      <c r="BU33" s="56">
        <f t="shared" si="26"/>
        <v>-8.9999999999999998E-4</v>
      </c>
      <c r="BV33" s="56">
        <f t="shared" si="26"/>
        <v>-5.9999999999999995E-4</v>
      </c>
      <c r="BW33" s="56">
        <f t="shared" si="26"/>
        <v>-5.9999999999999995E-4</v>
      </c>
      <c r="BX33" s="56">
        <f t="shared" ref="BX33:CI33" si="29">ROUND((+BX26*BX19),4)</f>
        <v>4.0000000000000002E-4</v>
      </c>
      <c r="BY33" s="56">
        <f t="shared" si="29"/>
        <v>4.0000000000000002E-4</v>
      </c>
      <c r="BZ33" s="56">
        <f t="shared" si="29"/>
        <v>2.9999999999999997E-4</v>
      </c>
      <c r="CA33" s="56">
        <f t="shared" si="29"/>
        <v>2.9999999999999997E-4</v>
      </c>
      <c r="CB33" s="56">
        <f t="shared" si="29"/>
        <v>2.0000000000000001E-4</v>
      </c>
      <c r="CC33" s="56">
        <f t="shared" si="29"/>
        <v>2.9999999999999997E-4</v>
      </c>
      <c r="CD33" s="56">
        <f t="shared" si="29"/>
        <v>5.0000000000000001E-4</v>
      </c>
      <c r="CE33" s="56">
        <f t="shared" si="29"/>
        <v>5.0000000000000001E-4</v>
      </c>
      <c r="CF33" s="56">
        <f t="shared" si="29"/>
        <v>5.9999999999999995E-4</v>
      </c>
      <c r="CG33" s="56">
        <f t="shared" si="29"/>
        <v>5.9999999999999995E-4</v>
      </c>
      <c r="CH33" s="56">
        <f t="shared" si="29"/>
        <v>4.0000000000000002E-4</v>
      </c>
      <c r="CI33" s="56">
        <f t="shared" si="29"/>
        <v>4.0000000000000002E-4</v>
      </c>
      <c r="CJ33" s="57">
        <f t="shared" si="28"/>
        <v>3.6666666666666667E-4</v>
      </c>
    </row>
    <row r="34" spans="1:88" x14ac:dyDescent="0.2">
      <c r="A34" s="46">
        <f t="shared" si="2"/>
        <v>27</v>
      </c>
      <c r="B34" s="42" t="s">
        <v>568</v>
      </c>
      <c r="C34" s="55">
        <v>0</v>
      </c>
      <c r="D34" s="56">
        <f t="shared" si="25"/>
        <v>0</v>
      </c>
      <c r="E34" s="56">
        <f t="shared" si="25"/>
        <v>0</v>
      </c>
      <c r="F34" s="56">
        <f t="shared" si="25"/>
        <v>0</v>
      </c>
      <c r="G34" s="56">
        <f t="shared" si="25"/>
        <v>0</v>
      </c>
      <c r="H34" s="56">
        <f t="shared" si="25"/>
        <v>0</v>
      </c>
      <c r="I34" s="56">
        <f t="shared" si="25"/>
        <v>0</v>
      </c>
      <c r="J34" s="56">
        <f t="shared" si="25"/>
        <v>0</v>
      </c>
      <c r="K34" s="56">
        <f t="shared" si="25"/>
        <v>0</v>
      </c>
      <c r="L34" s="56">
        <f t="shared" si="25"/>
        <v>0</v>
      </c>
      <c r="M34" s="56">
        <f t="shared" si="25"/>
        <v>0</v>
      </c>
      <c r="N34" s="56">
        <f t="shared" si="25"/>
        <v>0</v>
      </c>
      <c r="O34" s="56">
        <f t="shared" si="25"/>
        <v>0</v>
      </c>
      <c r="P34" s="56">
        <f t="shared" si="25"/>
        <v>0</v>
      </c>
      <c r="Q34" s="56">
        <f t="shared" si="25"/>
        <v>0</v>
      </c>
      <c r="R34" s="56">
        <f t="shared" si="25"/>
        <v>0</v>
      </c>
      <c r="S34" s="56">
        <f t="shared" si="25"/>
        <v>0</v>
      </c>
      <c r="T34" s="56">
        <f t="shared" si="25"/>
        <v>0</v>
      </c>
      <c r="U34" s="56">
        <f t="shared" si="25"/>
        <v>0</v>
      </c>
      <c r="V34" s="56">
        <f t="shared" si="25"/>
        <v>0</v>
      </c>
      <c r="W34" s="56">
        <f t="shared" si="25"/>
        <v>0</v>
      </c>
      <c r="X34" s="56">
        <f t="shared" si="25"/>
        <v>0</v>
      </c>
      <c r="Y34" s="56">
        <f t="shared" si="25"/>
        <v>0</v>
      </c>
      <c r="Z34" s="56">
        <f t="shared" si="25"/>
        <v>0</v>
      </c>
      <c r="AA34" s="56">
        <f t="shared" si="25"/>
        <v>0</v>
      </c>
      <c r="AB34" s="56">
        <f t="shared" si="25"/>
        <v>0</v>
      </c>
      <c r="AC34" s="56">
        <f t="shared" si="25"/>
        <v>0</v>
      </c>
      <c r="AD34" s="56">
        <f t="shared" si="25"/>
        <v>0</v>
      </c>
      <c r="AE34" s="56">
        <f t="shared" si="25"/>
        <v>0</v>
      </c>
      <c r="AF34" s="56">
        <f t="shared" si="25"/>
        <v>0</v>
      </c>
      <c r="AG34" s="56">
        <f t="shared" si="25"/>
        <v>0</v>
      </c>
      <c r="AH34" s="56">
        <f t="shared" si="25"/>
        <v>0</v>
      </c>
      <c r="AI34" s="56">
        <f t="shared" si="25"/>
        <v>0</v>
      </c>
      <c r="AJ34" s="56">
        <f t="shared" si="25"/>
        <v>0</v>
      </c>
      <c r="AK34" s="56">
        <f t="shared" si="25"/>
        <v>0</v>
      </c>
      <c r="AL34" s="56">
        <f t="shared" si="25"/>
        <v>0</v>
      </c>
      <c r="AM34" s="56">
        <f t="shared" si="25"/>
        <v>0</v>
      </c>
      <c r="AN34" s="56">
        <f t="shared" si="25"/>
        <v>0</v>
      </c>
      <c r="AO34" s="56">
        <f t="shared" si="25"/>
        <v>0</v>
      </c>
      <c r="AP34" s="56">
        <f t="shared" si="25"/>
        <v>0</v>
      </c>
      <c r="AQ34" s="56">
        <f t="shared" si="25"/>
        <v>0</v>
      </c>
      <c r="AR34" s="56">
        <f t="shared" si="25"/>
        <v>0</v>
      </c>
      <c r="AS34" s="56">
        <f t="shared" si="25"/>
        <v>0</v>
      </c>
      <c r="AT34" s="56">
        <f t="shared" si="25"/>
        <v>0</v>
      </c>
      <c r="AU34" s="56">
        <f t="shared" si="25"/>
        <v>0</v>
      </c>
      <c r="AV34" s="56">
        <f t="shared" si="25"/>
        <v>0</v>
      </c>
      <c r="AW34" s="56">
        <f t="shared" si="25"/>
        <v>0</v>
      </c>
      <c r="AX34" s="56">
        <f t="shared" si="25"/>
        <v>0</v>
      </c>
      <c r="AY34" s="56">
        <f>ROUND((+AY27*AY20),4)</f>
        <v>0</v>
      </c>
      <c r="AZ34" s="56">
        <f t="shared" si="26"/>
        <v>0</v>
      </c>
      <c r="BA34" s="56">
        <f t="shared" si="26"/>
        <v>0</v>
      </c>
      <c r="BB34" s="56">
        <f t="shared" si="26"/>
        <v>0</v>
      </c>
      <c r="BC34" s="56">
        <f t="shared" si="26"/>
        <v>0</v>
      </c>
      <c r="BD34" s="56">
        <f t="shared" si="26"/>
        <v>0</v>
      </c>
      <c r="BE34" s="56">
        <f t="shared" si="26"/>
        <v>0</v>
      </c>
      <c r="BF34" s="56">
        <f t="shared" si="26"/>
        <v>0</v>
      </c>
      <c r="BG34" s="56">
        <f t="shared" si="26"/>
        <v>0</v>
      </c>
      <c r="BH34" s="56">
        <f t="shared" si="26"/>
        <v>0</v>
      </c>
      <c r="BI34" s="56">
        <f t="shared" si="26"/>
        <v>0</v>
      </c>
      <c r="BJ34" s="56">
        <f t="shared" si="26"/>
        <v>0</v>
      </c>
      <c r="BK34" s="56">
        <f t="shared" si="26"/>
        <v>0</v>
      </c>
      <c r="BL34" s="56">
        <f t="shared" si="26"/>
        <v>0</v>
      </c>
      <c r="BM34" s="56">
        <f t="shared" si="26"/>
        <v>0</v>
      </c>
      <c r="BN34" s="56">
        <f t="shared" si="26"/>
        <v>0</v>
      </c>
      <c r="BO34" s="56">
        <f t="shared" si="26"/>
        <v>0</v>
      </c>
      <c r="BP34" s="56">
        <f t="shared" si="26"/>
        <v>0</v>
      </c>
      <c r="BQ34" s="56">
        <f t="shared" si="26"/>
        <v>0</v>
      </c>
      <c r="BR34" s="56">
        <f t="shared" si="26"/>
        <v>0</v>
      </c>
      <c r="BS34" s="56">
        <f t="shared" si="26"/>
        <v>0</v>
      </c>
      <c r="BT34" s="56">
        <f t="shared" si="26"/>
        <v>0</v>
      </c>
      <c r="BU34" s="56">
        <f t="shared" si="26"/>
        <v>0</v>
      </c>
      <c r="BV34" s="56">
        <f t="shared" si="26"/>
        <v>0</v>
      </c>
      <c r="BW34" s="56">
        <f t="shared" si="26"/>
        <v>0</v>
      </c>
      <c r="BX34" s="56">
        <f t="shared" ref="BX34:CI34" si="30">ROUND((+BX27*BX20),4)</f>
        <v>0</v>
      </c>
      <c r="BY34" s="56">
        <f t="shared" si="30"/>
        <v>0</v>
      </c>
      <c r="BZ34" s="56">
        <f t="shared" si="30"/>
        <v>0</v>
      </c>
      <c r="CA34" s="56">
        <f t="shared" si="30"/>
        <v>0</v>
      </c>
      <c r="CB34" s="56">
        <f t="shared" si="30"/>
        <v>0</v>
      </c>
      <c r="CC34" s="56">
        <f t="shared" si="30"/>
        <v>0</v>
      </c>
      <c r="CD34" s="56">
        <f t="shared" si="30"/>
        <v>0</v>
      </c>
      <c r="CE34" s="56">
        <f t="shared" si="30"/>
        <v>0</v>
      </c>
      <c r="CF34" s="56">
        <f t="shared" si="30"/>
        <v>0</v>
      </c>
      <c r="CG34" s="56">
        <f t="shared" si="30"/>
        <v>0</v>
      </c>
      <c r="CH34" s="56">
        <f t="shared" si="30"/>
        <v>0</v>
      </c>
      <c r="CI34" s="56">
        <f t="shared" si="30"/>
        <v>0</v>
      </c>
      <c r="CJ34" s="57">
        <f t="shared" si="28"/>
        <v>0</v>
      </c>
    </row>
    <row r="35" spans="1:88" x14ac:dyDescent="0.2">
      <c r="A35" s="46">
        <f t="shared" si="2"/>
        <v>28</v>
      </c>
      <c r="B35" s="42" t="s">
        <v>573</v>
      </c>
      <c r="C35" s="58">
        <v>4.1399999999999999E-2</v>
      </c>
      <c r="D35" s="58">
        <f t="shared" si="25"/>
        <v>5.0700000000000002E-2</v>
      </c>
      <c r="E35" s="58">
        <f t="shared" si="25"/>
        <v>5.1200000000000002E-2</v>
      </c>
      <c r="F35" s="58">
        <f t="shared" si="25"/>
        <v>5.1299999999999998E-2</v>
      </c>
      <c r="G35" s="58">
        <f t="shared" si="25"/>
        <v>5.11E-2</v>
      </c>
      <c r="H35" s="58">
        <f t="shared" si="25"/>
        <v>5.11E-2</v>
      </c>
      <c r="I35" s="58">
        <f t="shared" si="25"/>
        <v>5.28E-2</v>
      </c>
      <c r="J35" s="58">
        <f t="shared" si="25"/>
        <v>5.2200000000000003E-2</v>
      </c>
      <c r="K35" s="58">
        <f t="shared" si="25"/>
        <v>5.21E-2</v>
      </c>
      <c r="L35" s="58">
        <f t="shared" si="25"/>
        <v>5.1999999999999998E-2</v>
      </c>
      <c r="M35" s="58">
        <f t="shared" si="25"/>
        <v>5.16E-2</v>
      </c>
      <c r="N35" s="58">
        <f t="shared" si="25"/>
        <v>5.21E-2</v>
      </c>
      <c r="O35" s="58">
        <f t="shared" si="25"/>
        <v>4.7100000000000003E-2</v>
      </c>
      <c r="P35" s="58">
        <f t="shared" si="25"/>
        <v>4.7899999999999998E-2</v>
      </c>
      <c r="Q35" s="58">
        <f t="shared" si="25"/>
        <v>4.8399999999999999E-2</v>
      </c>
      <c r="R35" s="58">
        <f t="shared" si="25"/>
        <v>4.9200000000000001E-2</v>
      </c>
      <c r="S35" s="58">
        <f t="shared" si="25"/>
        <v>4.99E-2</v>
      </c>
      <c r="T35" s="58">
        <f t="shared" si="25"/>
        <v>4.9799999999999997E-2</v>
      </c>
      <c r="U35" s="58">
        <f t="shared" si="25"/>
        <v>4.99E-2</v>
      </c>
      <c r="V35" s="58">
        <f t="shared" si="25"/>
        <v>4.9500000000000002E-2</v>
      </c>
      <c r="W35" s="58">
        <f t="shared" si="25"/>
        <v>4.9000000000000002E-2</v>
      </c>
      <c r="X35" s="58">
        <f t="shared" si="25"/>
        <v>4.9200000000000001E-2</v>
      </c>
      <c r="Y35" s="58">
        <f t="shared" si="25"/>
        <v>4.87E-2</v>
      </c>
      <c r="Z35" s="58">
        <f t="shared" si="25"/>
        <v>5.0200000000000002E-2</v>
      </c>
      <c r="AA35" s="58">
        <f t="shared" si="25"/>
        <v>4.9000000000000002E-2</v>
      </c>
      <c r="AB35" s="58">
        <f t="shared" si="25"/>
        <v>5.0799999999999998E-2</v>
      </c>
      <c r="AC35" s="58">
        <f t="shared" si="25"/>
        <v>5.16E-2</v>
      </c>
      <c r="AD35" s="58">
        <f t="shared" si="25"/>
        <v>5.1799999999999999E-2</v>
      </c>
      <c r="AE35" s="58">
        <f t="shared" si="25"/>
        <v>5.1499999999999997E-2</v>
      </c>
      <c r="AF35" s="58">
        <f t="shared" si="25"/>
        <v>5.1499999999999997E-2</v>
      </c>
      <c r="AG35" s="58">
        <f t="shared" si="25"/>
        <v>5.1499999999999997E-2</v>
      </c>
      <c r="AH35" s="58">
        <f t="shared" si="25"/>
        <v>5.0900000000000001E-2</v>
      </c>
      <c r="AI35" s="58">
        <f t="shared" si="25"/>
        <v>4.8099999999999997E-2</v>
      </c>
      <c r="AJ35" s="58">
        <f t="shared" si="25"/>
        <v>5.0900000000000001E-2</v>
      </c>
      <c r="AK35" s="58">
        <f t="shared" si="25"/>
        <v>5.04E-2</v>
      </c>
      <c r="AL35" s="58">
        <f t="shared" si="25"/>
        <v>4.9299999999999997E-2</v>
      </c>
      <c r="AM35" s="58">
        <f t="shared" si="25"/>
        <v>4.9599999999999998E-2</v>
      </c>
      <c r="AN35" s="58">
        <f t="shared" si="25"/>
        <v>4.7600000000000003E-2</v>
      </c>
      <c r="AO35" s="58">
        <f t="shared" si="25"/>
        <v>4.7300000000000002E-2</v>
      </c>
      <c r="AP35" s="58">
        <f t="shared" si="25"/>
        <v>4.8300000000000003E-2</v>
      </c>
      <c r="AQ35" s="58">
        <f t="shared" si="25"/>
        <v>4.8800000000000003E-2</v>
      </c>
      <c r="AR35" s="58">
        <f t="shared" si="25"/>
        <v>4.87E-2</v>
      </c>
      <c r="AS35" s="58">
        <f t="shared" si="25"/>
        <v>4.8099999999999997E-2</v>
      </c>
      <c r="AT35" s="58">
        <f t="shared" si="25"/>
        <v>4.6800000000000001E-2</v>
      </c>
      <c r="AU35" s="58">
        <f t="shared" si="25"/>
        <v>4.5600000000000002E-2</v>
      </c>
      <c r="AV35" s="58">
        <f t="shared" si="25"/>
        <v>4.4299999999999999E-2</v>
      </c>
      <c r="AW35" s="58">
        <f t="shared" si="25"/>
        <v>4.48E-2</v>
      </c>
      <c r="AX35" s="58">
        <f t="shared" si="25"/>
        <v>4.48E-2</v>
      </c>
      <c r="AY35" s="58">
        <f>ROUND((+AY28*AY21),4)</f>
        <v>4.3400000000000001E-2</v>
      </c>
      <c r="AZ35" s="58">
        <f t="shared" si="26"/>
        <v>4.5100000000000001E-2</v>
      </c>
      <c r="BA35" s="58">
        <f t="shared" si="26"/>
        <v>4.48E-2</v>
      </c>
      <c r="BB35" s="58">
        <f t="shared" si="26"/>
        <v>4.5400000000000003E-2</v>
      </c>
      <c r="BC35" s="58">
        <f t="shared" si="26"/>
        <v>4.6100000000000002E-2</v>
      </c>
      <c r="BD35" s="58">
        <f t="shared" si="26"/>
        <v>4.5400000000000003E-2</v>
      </c>
      <c r="BE35" s="58">
        <f t="shared" si="26"/>
        <v>4.9000000000000002E-2</v>
      </c>
      <c r="BF35" s="58">
        <f>ROUND((+BF28*BF21),4)</f>
        <v>4.8800000000000003E-2</v>
      </c>
      <c r="BG35" s="58">
        <f t="shared" si="26"/>
        <v>4.82E-2</v>
      </c>
      <c r="BH35" s="58">
        <f t="shared" si="26"/>
        <v>4.7100000000000003E-2</v>
      </c>
      <c r="BI35" s="58">
        <f t="shared" si="26"/>
        <v>4.6600000000000003E-2</v>
      </c>
      <c r="BJ35" s="58">
        <f t="shared" si="26"/>
        <v>4.19E-2</v>
      </c>
      <c r="BK35" s="58">
        <f t="shared" si="26"/>
        <v>4.2999999999999997E-2</v>
      </c>
      <c r="BL35" s="58">
        <f t="shared" si="26"/>
        <v>4.41E-2</v>
      </c>
      <c r="BM35" s="58">
        <f t="shared" si="26"/>
        <v>4.4299999999999999E-2</v>
      </c>
      <c r="BN35" s="58">
        <f t="shared" si="26"/>
        <v>4.3499999999999997E-2</v>
      </c>
      <c r="BO35" s="58">
        <f t="shared" si="26"/>
        <v>4.5100000000000001E-2</v>
      </c>
      <c r="BP35" s="58">
        <f t="shared" si="26"/>
        <v>4.48E-2</v>
      </c>
      <c r="BQ35" s="58">
        <f t="shared" si="26"/>
        <v>4.4699999999999997E-2</v>
      </c>
      <c r="BR35" s="58">
        <f t="shared" si="26"/>
        <v>4.4400000000000002E-2</v>
      </c>
      <c r="BS35" s="58">
        <f t="shared" si="26"/>
        <v>4.3799999999999999E-2</v>
      </c>
      <c r="BT35" s="58">
        <f t="shared" si="26"/>
        <v>4.3799999999999999E-2</v>
      </c>
      <c r="BU35" s="58">
        <f t="shared" si="26"/>
        <v>4.9299999999999997E-2</v>
      </c>
      <c r="BV35" s="58">
        <f t="shared" si="26"/>
        <v>5.0299999999999997E-2</v>
      </c>
      <c r="BW35" s="58">
        <f t="shared" si="26"/>
        <v>5.1400000000000001E-2</v>
      </c>
      <c r="BX35" s="58">
        <f t="shared" ref="BX35:CI35" si="31">ROUND((+BX28*BX21),4)</f>
        <v>4.0500000000000001E-2</v>
      </c>
      <c r="BY35" s="58">
        <f t="shared" si="31"/>
        <v>4.0899999999999999E-2</v>
      </c>
      <c r="BZ35" s="58">
        <f t="shared" si="31"/>
        <v>4.1799999999999997E-2</v>
      </c>
      <c r="CA35" s="58">
        <f t="shared" si="31"/>
        <v>4.2299999999999997E-2</v>
      </c>
      <c r="CB35" s="58">
        <f t="shared" si="31"/>
        <v>4.1599999999999998E-2</v>
      </c>
      <c r="CC35" s="58">
        <f t="shared" si="31"/>
        <v>4.1000000000000002E-2</v>
      </c>
      <c r="CD35" s="58">
        <f t="shared" si="31"/>
        <v>4.02E-2</v>
      </c>
      <c r="CE35" s="58">
        <f t="shared" si="31"/>
        <v>3.8899999999999997E-2</v>
      </c>
      <c r="CF35" s="58">
        <f t="shared" si="31"/>
        <v>3.7900000000000003E-2</v>
      </c>
      <c r="CG35" s="58">
        <f t="shared" si="31"/>
        <v>3.8100000000000002E-2</v>
      </c>
      <c r="CH35" s="58">
        <f t="shared" si="31"/>
        <v>4.1000000000000002E-2</v>
      </c>
      <c r="CI35" s="58">
        <f t="shared" si="31"/>
        <v>4.1399999999999999E-2</v>
      </c>
      <c r="CJ35" s="59">
        <f t="shared" si="28"/>
        <v>4.0883333333333334E-2</v>
      </c>
    </row>
    <row r="36" spans="1:88" x14ac:dyDescent="0.2">
      <c r="A36" s="46">
        <f t="shared" si="2"/>
        <v>29</v>
      </c>
      <c r="C36" s="60">
        <v>7.51E-2</v>
      </c>
      <c r="D36" s="60">
        <f t="shared" ref="D36:AA36" si="32">SUM(D32:D35)</f>
        <v>8.0600000000000005E-2</v>
      </c>
      <c r="E36" s="60">
        <f t="shared" si="32"/>
        <v>8.0800000000000011E-2</v>
      </c>
      <c r="F36" s="60">
        <f t="shared" si="32"/>
        <v>8.0799999999999997E-2</v>
      </c>
      <c r="G36" s="60">
        <f t="shared" si="32"/>
        <v>8.09E-2</v>
      </c>
      <c r="H36" s="60">
        <f t="shared" si="32"/>
        <v>8.09E-2</v>
      </c>
      <c r="I36" s="60">
        <f t="shared" si="32"/>
        <v>8.1900000000000001E-2</v>
      </c>
      <c r="J36" s="60">
        <f t="shared" si="32"/>
        <v>8.1699999999999995E-2</v>
      </c>
      <c r="K36" s="60">
        <f t="shared" si="32"/>
        <v>8.1600000000000006E-2</v>
      </c>
      <c r="L36" s="60">
        <f t="shared" si="32"/>
        <v>8.1499999999999989E-2</v>
      </c>
      <c r="M36" s="60">
        <f t="shared" si="32"/>
        <v>8.1299999999999997E-2</v>
      </c>
      <c r="N36" s="60">
        <f t="shared" si="32"/>
        <v>8.14E-2</v>
      </c>
      <c r="O36" s="60">
        <f t="shared" si="32"/>
        <v>7.3700000000000002E-2</v>
      </c>
      <c r="P36" s="60">
        <f t="shared" si="32"/>
        <v>7.4700000000000003E-2</v>
      </c>
      <c r="Q36" s="60">
        <f t="shared" si="32"/>
        <v>7.4999999999999997E-2</v>
      </c>
      <c r="R36" s="60">
        <f t="shared" si="32"/>
        <v>7.5800000000000006E-2</v>
      </c>
      <c r="S36" s="60">
        <f t="shared" si="32"/>
        <v>7.7100000000000002E-2</v>
      </c>
      <c r="T36" s="60">
        <f t="shared" si="32"/>
        <v>7.6999999999999999E-2</v>
      </c>
      <c r="U36" s="60">
        <f t="shared" si="32"/>
        <v>7.6999999999999999E-2</v>
      </c>
      <c r="V36" s="60">
        <f t="shared" si="32"/>
        <v>7.7100000000000002E-2</v>
      </c>
      <c r="W36" s="60">
        <f t="shared" si="32"/>
        <v>7.6499999999999999E-2</v>
      </c>
      <c r="X36" s="60">
        <f t="shared" si="32"/>
        <v>7.6800000000000007E-2</v>
      </c>
      <c r="Y36" s="60">
        <f t="shared" si="32"/>
        <v>7.6600000000000001E-2</v>
      </c>
      <c r="Z36" s="60">
        <f t="shared" si="32"/>
        <v>7.6100000000000001E-2</v>
      </c>
      <c r="AA36" s="60">
        <f t="shared" si="32"/>
        <v>7.5600000000000001E-2</v>
      </c>
      <c r="AB36" s="60">
        <f t="shared" ref="AB36:AX36" si="33">SUM(AB32:AB35)</f>
        <v>7.7899999999999997E-2</v>
      </c>
      <c r="AC36" s="60">
        <f t="shared" si="33"/>
        <v>7.85E-2</v>
      </c>
      <c r="AD36" s="60">
        <f t="shared" si="33"/>
        <v>7.8699999999999992E-2</v>
      </c>
      <c r="AE36" s="60">
        <f t="shared" si="33"/>
        <v>7.85E-2</v>
      </c>
      <c r="AF36" s="60">
        <f t="shared" si="33"/>
        <v>7.85E-2</v>
      </c>
      <c r="AG36" s="60">
        <f t="shared" si="33"/>
        <v>7.85E-2</v>
      </c>
      <c r="AH36" s="60">
        <f t="shared" si="33"/>
        <v>7.8200000000000006E-2</v>
      </c>
      <c r="AI36" s="60">
        <f t="shared" si="33"/>
        <v>7.3999999999999996E-2</v>
      </c>
      <c r="AJ36" s="60">
        <f t="shared" si="33"/>
        <v>7.6600000000000001E-2</v>
      </c>
      <c r="AK36" s="60">
        <f t="shared" si="33"/>
        <v>7.6300000000000007E-2</v>
      </c>
      <c r="AL36" s="60">
        <f t="shared" si="33"/>
        <v>7.4499999999999997E-2</v>
      </c>
      <c r="AM36" s="60">
        <f t="shared" si="33"/>
        <v>7.4499999999999997E-2</v>
      </c>
      <c r="AN36" s="60">
        <f t="shared" si="33"/>
        <v>7.4500000000000011E-2</v>
      </c>
      <c r="AO36" s="60">
        <f t="shared" si="33"/>
        <v>7.3800000000000004E-2</v>
      </c>
      <c r="AP36" s="60">
        <f t="shared" si="33"/>
        <v>7.4099999999999999E-2</v>
      </c>
      <c r="AQ36" s="60">
        <f t="shared" si="33"/>
        <v>7.4800000000000005E-2</v>
      </c>
      <c r="AR36" s="60">
        <f t="shared" si="33"/>
        <v>7.4700000000000003E-2</v>
      </c>
      <c r="AS36" s="60">
        <f t="shared" si="33"/>
        <v>7.3999999999999996E-2</v>
      </c>
      <c r="AT36" s="60">
        <f t="shared" si="33"/>
        <v>7.3000000000000009E-2</v>
      </c>
      <c r="AU36" s="60">
        <f t="shared" si="33"/>
        <v>7.17E-2</v>
      </c>
      <c r="AV36" s="60">
        <f t="shared" si="33"/>
        <v>7.0899999999999991E-2</v>
      </c>
      <c r="AW36" s="60">
        <f t="shared" si="33"/>
        <v>7.1000000000000008E-2</v>
      </c>
      <c r="AX36" s="60">
        <f t="shared" si="33"/>
        <v>7.0900000000000005E-2</v>
      </c>
      <c r="AY36" s="60">
        <f>SUM(AY32:AY35)</f>
        <v>7.0699999999999999E-2</v>
      </c>
      <c r="AZ36" s="60">
        <f t="shared" ref="AZ36:BW36" si="34">SUM(AZ32:AZ35)</f>
        <v>7.22E-2</v>
      </c>
      <c r="BA36" s="60">
        <f t="shared" si="34"/>
        <v>7.1599999999999997E-2</v>
      </c>
      <c r="BB36" s="60">
        <f t="shared" si="34"/>
        <v>7.22E-2</v>
      </c>
      <c r="BC36" s="60">
        <f t="shared" si="34"/>
        <v>7.2800000000000004E-2</v>
      </c>
      <c r="BD36" s="60">
        <f t="shared" si="34"/>
        <v>7.2300000000000003E-2</v>
      </c>
      <c r="BE36" s="60">
        <f t="shared" si="34"/>
        <v>7.5300000000000006E-2</v>
      </c>
      <c r="BF36" s="60">
        <f>SUM(BF32:BF35)</f>
        <v>7.5200000000000003E-2</v>
      </c>
      <c r="BG36" s="60">
        <f t="shared" si="34"/>
        <v>7.4899999999999994E-2</v>
      </c>
      <c r="BH36" s="60">
        <f t="shared" si="34"/>
        <v>7.3400000000000007E-2</v>
      </c>
      <c r="BI36" s="60">
        <f t="shared" si="34"/>
        <v>7.2700000000000001E-2</v>
      </c>
      <c r="BJ36" s="60">
        <f t="shared" si="34"/>
        <v>6.7599999999999993E-2</v>
      </c>
      <c r="BK36" s="60">
        <f t="shared" si="34"/>
        <v>6.7899999999999988E-2</v>
      </c>
      <c r="BL36" s="60">
        <f t="shared" si="34"/>
        <v>6.88E-2</v>
      </c>
      <c r="BM36" s="60">
        <f t="shared" si="34"/>
        <v>6.6500000000000004E-2</v>
      </c>
      <c r="BN36" s="60">
        <f t="shared" si="34"/>
        <v>6.7099999999999993E-2</v>
      </c>
      <c r="BO36" s="60">
        <f t="shared" si="34"/>
        <v>6.8900000000000003E-2</v>
      </c>
      <c r="BP36" s="60">
        <f t="shared" si="34"/>
        <v>6.88E-2</v>
      </c>
      <c r="BQ36" s="60">
        <f t="shared" si="34"/>
        <v>6.88E-2</v>
      </c>
      <c r="BR36" s="60">
        <f t="shared" si="34"/>
        <v>6.8599999999999994E-2</v>
      </c>
      <c r="BS36" s="60">
        <f t="shared" si="34"/>
        <v>6.83E-2</v>
      </c>
      <c r="BT36" s="60">
        <f t="shared" si="34"/>
        <v>6.8400000000000002E-2</v>
      </c>
      <c r="BU36" s="60">
        <f t="shared" si="34"/>
        <v>7.6100000000000001E-2</v>
      </c>
      <c r="BV36" s="60">
        <f t="shared" si="34"/>
        <v>7.7799999999999994E-2</v>
      </c>
      <c r="BW36" s="60">
        <f t="shared" si="34"/>
        <v>7.8600000000000003E-2</v>
      </c>
      <c r="BX36" s="60">
        <f t="shared" ref="BX36:CI36" si="35">SUM(BX32:BX35)</f>
        <v>6.2200000000000005E-2</v>
      </c>
      <c r="BY36" s="60">
        <f t="shared" si="35"/>
        <v>6.2600000000000003E-2</v>
      </c>
      <c r="BZ36" s="60">
        <f t="shared" si="35"/>
        <v>6.359999999999999E-2</v>
      </c>
      <c r="CA36" s="60">
        <f t="shared" si="35"/>
        <v>6.409999999999999E-2</v>
      </c>
      <c r="CB36" s="60">
        <f t="shared" si="35"/>
        <v>6.3399999999999998E-2</v>
      </c>
      <c r="CC36" s="60">
        <f t="shared" si="35"/>
        <v>6.2700000000000006E-2</v>
      </c>
      <c r="CD36" s="60">
        <f t="shared" si="35"/>
        <v>6.1800000000000001E-2</v>
      </c>
      <c r="CE36" s="60">
        <f t="shared" si="35"/>
        <v>5.9799999999999999E-2</v>
      </c>
      <c r="CF36" s="60">
        <f t="shared" si="35"/>
        <v>5.7800000000000004E-2</v>
      </c>
      <c r="CG36" s="60">
        <f t="shared" si="35"/>
        <v>5.7800000000000004E-2</v>
      </c>
      <c r="CH36" s="60">
        <f t="shared" si="35"/>
        <v>6.1800000000000008E-2</v>
      </c>
      <c r="CI36" s="60">
        <f t="shared" si="35"/>
        <v>6.1600000000000002E-2</v>
      </c>
      <c r="CJ36" s="60">
        <f t="shared" si="28"/>
        <v>6.2308333333333334E-2</v>
      </c>
    </row>
    <row r="37" spans="1:88" x14ac:dyDescent="0.2">
      <c r="A37" s="46">
        <f t="shared" si="2"/>
        <v>30</v>
      </c>
    </row>
    <row r="38" spans="1:88" x14ac:dyDescent="0.2">
      <c r="A38" s="46">
        <f t="shared" si="2"/>
        <v>31</v>
      </c>
    </row>
    <row r="39" spans="1:88" x14ac:dyDescent="0.2">
      <c r="A39" s="46">
        <f t="shared" si="2"/>
        <v>32</v>
      </c>
      <c r="H39" s="72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  <c r="BR39" s="66"/>
      <c r="BS39" s="66"/>
      <c r="BT39" s="66"/>
      <c r="BU39" s="66"/>
      <c r="BV39" s="66"/>
      <c r="BW39" s="66"/>
      <c r="BX39" s="66"/>
      <c r="BY39" s="66"/>
      <c r="BZ39" s="66"/>
      <c r="CA39" s="66"/>
      <c r="CB39" s="66"/>
      <c r="CC39" s="66"/>
      <c r="CD39" s="66"/>
      <c r="CE39" s="66"/>
      <c r="CF39" s="66"/>
      <c r="CG39" s="66"/>
      <c r="CH39" s="66"/>
      <c r="CI39" s="66"/>
    </row>
    <row r="40" spans="1:88" x14ac:dyDescent="0.2">
      <c r="H40" s="72"/>
    </row>
    <row r="41" spans="1:88" x14ac:dyDescent="0.2">
      <c r="H41" s="72"/>
    </row>
    <row r="42" spans="1:88" x14ac:dyDescent="0.2">
      <c r="H42" s="72"/>
    </row>
    <row r="43" spans="1:88" x14ac:dyDescent="0.2">
      <c r="H43" s="72"/>
    </row>
    <row r="44" spans="1:88" x14ac:dyDescent="0.2">
      <c r="H44" s="72"/>
    </row>
    <row r="45" spans="1:88" x14ac:dyDescent="0.2">
      <c r="H45" s="72"/>
    </row>
    <row r="46" spans="1:88" x14ac:dyDescent="0.2">
      <c r="H46" s="72"/>
    </row>
    <row r="47" spans="1:88" x14ac:dyDescent="0.2">
      <c r="H47" s="72"/>
    </row>
    <row r="48" spans="1:88" x14ac:dyDescent="0.2">
      <c r="H48" s="72"/>
    </row>
    <row r="49" spans="8:8" x14ac:dyDescent="0.2">
      <c r="H49" s="72"/>
    </row>
    <row r="50" spans="8:8" x14ac:dyDescent="0.2">
      <c r="H50" s="72"/>
    </row>
    <row r="51" spans="8:8" x14ac:dyDescent="0.2">
      <c r="H51" s="72"/>
    </row>
  </sheetData>
  <printOptions horizontalCentered="1"/>
  <pageMargins left="0.5" right="0.5" top="0.5" bottom="0.5" header="0.25" footer="0.25"/>
  <pageSetup scale="45" orientation="landscape" r:id="rId1"/>
  <headerFooter alignWithMargins="0">
    <oddFooter>&amp;C&amp;Z&amp;F</oddFooter>
  </headerFooter>
  <colBreaks count="1" manualBreakCount="1">
    <brk id="10" max="3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5183F-C250-480F-BC5B-8559F2A87F85}">
  <sheetPr>
    <tabColor rgb="FF3C98E4"/>
  </sheetPr>
  <dimension ref="A1:R1334"/>
  <sheetViews>
    <sheetView showGridLines="0" zoomScale="110" zoomScaleNormal="110" workbookViewId="0">
      <pane xSplit="3" ySplit="6" topLeftCell="D768" activePane="bottomRight" state="frozen"/>
      <selection pane="topRight" activeCell="D1" sqref="D1"/>
      <selection pane="bottomLeft" activeCell="A7" sqref="A7"/>
      <selection pane="bottomRight" activeCell="R790" sqref="R790"/>
    </sheetView>
  </sheetViews>
  <sheetFormatPr defaultRowHeight="12.75" outlineLevelCol="1" x14ac:dyDescent="0.2"/>
  <cols>
    <col min="1" max="1" width="33.28515625" customWidth="1"/>
    <col min="2" max="2" width="11.28515625" customWidth="1"/>
    <col min="3" max="3" width="9.140625" customWidth="1"/>
    <col min="4" max="4" width="14.5703125" bestFit="1" customWidth="1"/>
    <col min="5" max="5" width="14.5703125" hidden="1" customWidth="1" outlineLevel="1"/>
    <col min="6" max="6" width="14.5703125" bestFit="1" customWidth="1" collapsed="1"/>
    <col min="7" max="18" width="14.5703125" bestFit="1" customWidth="1"/>
  </cols>
  <sheetData>
    <row r="1" spans="1:18" x14ac:dyDescent="0.2">
      <c r="A1" s="121" t="s">
        <v>0</v>
      </c>
    </row>
    <row r="2" spans="1:18" ht="13.5" thickBot="1" x14ac:dyDescent="0.25">
      <c r="A2" s="266">
        <v>44571</v>
      </c>
    </row>
    <row r="3" spans="1:18" ht="13.5" thickBot="1" x14ac:dyDescent="0.25">
      <c r="A3" s="335"/>
      <c r="B3" s="336"/>
      <c r="C3" s="123"/>
      <c r="D3" s="124" t="s">
        <v>1</v>
      </c>
      <c r="E3" s="124" t="s">
        <v>1</v>
      </c>
      <c r="F3" s="124" t="s">
        <v>1</v>
      </c>
      <c r="G3" s="124" t="s">
        <v>1</v>
      </c>
      <c r="H3" s="124" t="s">
        <v>1</v>
      </c>
      <c r="I3" s="124" t="s">
        <v>1</v>
      </c>
      <c r="J3" s="124" t="s">
        <v>1</v>
      </c>
      <c r="K3" s="124" t="s">
        <v>1</v>
      </c>
      <c r="L3" s="124" t="s">
        <v>1</v>
      </c>
      <c r="M3" s="124" t="s">
        <v>1</v>
      </c>
      <c r="N3" s="124" t="s">
        <v>1</v>
      </c>
      <c r="O3" s="124" t="s">
        <v>1</v>
      </c>
      <c r="P3" s="124" t="s">
        <v>1</v>
      </c>
      <c r="Q3" s="124" t="s">
        <v>1</v>
      </c>
      <c r="R3" s="124" t="s">
        <v>1</v>
      </c>
    </row>
    <row r="4" spans="1:18" ht="23.25" thickBot="1" x14ac:dyDescent="0.25">
      <c r="A4" s="337"/>
      <c r="B4" s="338"/>
      <c r="C4" s="123" t="s">
        <v>1310</v>
      </c>
      <c r="D4" s="124" t="s">
        <v>2681</v>
      </c>
      <c r="E4" s="124" t="s">
        <v>2793</v>
      </c>
      <c r="F4" s="124" t="s">
        <v>2791</v>
      </c>
      <c r="G4" s="124" t="s">
        <v>2790</v>
      </c>
      <c r="H4" s="124" t="s">
        <v>2789</v>
      </c>
      <c r="I4" s="124" t="s">
        <v>2788</v>
      </c>
      <c r="J4" s="124" t="s">
        <v>2787</v>
      </c>
      <c r="K4" s="124" t="s">
        <v>2786</v>
      </c>
      <c r="L4" s="124" t="s">
        <v>2785</v>
      </c>
      <c r="M4" s="124" t="s">
        <v>2784</v>
      </c>
      <c r="N4" s="124" t="s">
        <v>2783</v>
      </c>
      <c r="O4" s="124" t="s">
        <v>2782</v>
      </c>
      <c r="P4" s="124" t="s">
        <v>2781</v>
      </c>
      <c r="Q4" s="124" t="s">
        <v>2780</v>
      </c>
      <c r="R4" s="125" t="s">
        <v>1291</v>
      </c>
    </row>
    <row r="5" spans="1:18" ht="23.25" thickBot="1" x14ac:dyDescent="0.25">
      <c r="A5" s="339" t="s">
        <v>2</v>
      </c>
      <c r="B5" s="340"/>
      <c r="C5" s="124" t="s">
        <v>1311</v>
      </c>
      <c r="D5" s="123" t="s">
        <v>1292</v>
      </c>
      <c r="E5" s="123" t="s">
        <v>1292</v>
      </c>
      <c r="F5" s="123" t="s">
        <v>1292</v>
      </c>
      <c r="G5" s="123" t="s">
        <v>1292</v>
      </c>
      <c r="H5" s="123" t="s">
        <v>1292</v>
      </c>
      <c r="I5" s="123" t="s">
        <v>1292</v>
      </c>
      <c r="J5" s="123" t="s">
        <v>1292</v>
      </c>
      <c r="K5" s="123" t="s">
        <v>1292</v>
      </c>
      <c r="L5" s="123" t="s">
        <v>1292</v>
      </c>
      <c r="M5" s="123" t="s">
        <v>1292</v>
      </c>
      <c r="N5" s="123" t="s">
        <v>1292</v>
      </c>
      <c r="O5" s="123" t="s">
        <v>1292</v>
      </c>
      <c r="P5" s="123" t="s">
        <v>1292</v>
      </c>
      <c r="Q5" s="123" t="s">
        <v>1292</v>
      </c>
      <c r="R5" s="126" t="s">
        <v>1292</v>
      </c>
    </row>
    <row r="6" spans="1:18" ht="13.5" thickBot="1" x14ac:dyDescent="0.25">
      <c r="A6" s="341" t="s">
        <v>1291</v>
      </c>
      <c r="B6" s="342"/>
      <c r="C6" s="343"/>
      <c r="D6" s="127">
        <v>0</v>
      </c>
      <c r="E6" s="127">
        <v>0</v>
      </c>
      <c r="F6" s="127">
        <v>0</v>
      </c>
      <c r="G6" s="127">
        <v>0</v>
      </c>
      <c r="H6" s="127">
        <v>0</v>
      </c>
      <c r="I6" s="127">
        <v>0</v>
      </c>
      <c r="J6" s="127">
        <v>0</v>
      </c>
      <c r="K6" s="127">
        <v>0</v>
      </c>
      <c r="L6" s="127">
        <v>0</v>
      </c>
      <c r="M6" s="127">
        <v>0</v>
      </c>
      <c r="N6" s="127">
        <v>0</v>
      </c>
      <c r="O6" s="127">
        <v>0</v>
      </c>
      <c r="P6" s="127">
        <v>0</v>
      </c>
      <c r="Q6" s="127">
        <v>0</v>
      </c>
      <c r="R6" s="127">
        <v>0</v>
      </c>
    </row>
    <row r="7" spans="1:18" ht="13.5" thickBot="1" x14ac:dyDescent="0.25">
      <c r="A7" s="128" t="s">
        <v>1312</v>
      </c>
      <c r="B7" s="128" t="s">
        <v>2243</v>
      </c>
      <c r="C7" s="129"/>
      <c r="D7" s="130">
        <v>3625713875.2600002</v>
      </c>
      <c r="E7" s="130">
        <v>3625713875.2600002</v>
      </c>
      <c r="F7" s="130">
        <v>3618785648.3099999</v>
      </c>
      <c r="G7" s="130">
        <v>3681303623.8600001</v>
      </c>
      <c r="H7" s="130">
        <v>3647230692.6599998</v>
      </c>
      <c r="I7" s="130">
        <v>3611790226.23</v>
      </c>
      <c r="J7" s="130">
        <v>3612868605.1799998</v>
      </c>
      <c r="K7" s="130">
        <v>3667864583.5</v>
      </c>
      <c r="L7" s="130">
        <v>3672704087.7600002</v>
      </c>
      <c r="M7" s="130">
        <v>3694017708.2600002</v>
      </c>
      <c r="N7" s="130">
        <v>3810189649.6799998</v>
      </c>
      <c r="O7" s="130">
        <v>3868150799.3899999</v>
      </c>
      <c r="P7" s="130">
        <v>3947843111.3600001</v>
      </c>
      <c r="Q7" s="130">
        <v>3959407070.4899998</v>
      </c>
      <c r="R7" s="127">
        <v>3959407070.4899998</v>
      </c>
    </row>
    <row r="8" spans="1:18" ht="13.5" thickBot="1" x14ac:dyDescent="0.25">
      <c r="A8" s="131" t="s">
        <v>1313</v>
      </c>
      <c r="B8" s="162" t="s">
        <v>2244</v>
      </c>
      <c r="C8" s="141"/>
      <c r="D8" s="132">
        <v>2606007446.1300001</v>
      </c>
      <c r="E8" s="132">
        <v>2606007446.1300001</v>
      </c>
      <c r="F8" s="132">
        <v>2616700601.9299998</v>
      </c>
      <c r="G8" s="132">
        <v>2627114278.5999999</v>
      </c>
      <c r="H8" s="132">
        <v>2646450177.4899998</v>
      </c>
      <c r="I8" s="132">
        <v>2660562588.9899998</v>
      </c>
      <c r="J8" s="132">
        <v>2678254553.5700002</v>
      </c>
      <c r="K8" s="132">
        <v>2703020031.5300002</v>
      </c>
      <c r="L8" s="132">
        <v>2717311253.23</v>
      </c>
      <c r="M8" s="132">
        <v>2730962282.0700002</v>
      </c>
      <c r="N8" s="132">
        <v>2746177442.79</v>
      </c>
      <c r="O8" s="132">
        <v>2765718897.6900001</v>
      </c>
      <c r="P8" s="132">
        <v>2781103562.4200001</v>
      </c>
      <c r="Q8" s="132">
        <v>2802149302.1500001</v>
      </c>
      <c r="R8" s="127">
        <v>2802149302.1500001</v>
      </c>
    </row>
    <row r="9" spans="1:18" ht="13.5" thickBot="1" x14ac:dyDescent="0.25">
      <c r="A9" s="133" t="s">
        <v>2245</v>
      </c>
      <c r="B9" s="134" t="s">
        <v>2246</v>
      </c>
      <c r="C9" s="142"/>
      <c r="D9" s="130">
        <v>1809252.61</v>
      </c>
      <c r="E9" s="130">
        <v>1809252.61</v>
      </c>
      <c r="F9" s="130">
        <v>1401600.37</v>
      </c>
      <c r="G9" s="130">
        <v>1735050.47</v>
      </c>
      <c r="H9" s="130">
        <v>1871819.85</v>
      </c>
      <c r="I9" s="130">
        <v>1727582.8</v>
      </c>
      <c r="J9" s="130">
        <v>1792317.68</v>
      </c>
      <c r="K9" s="130">
        <v>1880189.86</v>
      </c>
      <c r="L9" s="130">
        <v>1784562.52</v>
      </c>
      <c r="M9" s="130">
        <v>1780682.14</v>
      </c>
      <c r="N9" s="130">
        <v>1943063.01</v>
      </c>
      <c r="O9" s="130">
        <v>1829867.86</v>
      </c>
      <c r="P9" s="130">
        <v>1825872.29</v>
      </c>
      <c r="Q9" s="130">
        <v>2076081.14</v>
      </c>
      <c r="R9" s="127">
        <v>2076081.14</v>
      </c>
    </row>
    <row r="10" spans="1:18" ht="13.5" thickBot="1" x14ac:dyDescent="0.25">
      <c r="A10" s="135" t="s">
        <v>2247</v>
      </c>
      <c r="B10" s="134" t="s">
        <v>2248</v>
      </c>
      <c r="C10" s="142"/>
      <c r="D10" s="132">
        <v>1809252.61</v>
      </c>
      <c r="E10" s="132">
        <v>1809252.61</v>
      </c>
      <c r="F10" s="132">
        <v>1401600.37</v>
      </c>
      <c r="G10" s="132">
        <v>1735050.47</v>
      </c>
      <c r="H10" s="132">
        <v>1871819.85</v>
      </c>
      <c r="I10" s="132">
        <v>1727582.8</v>
      </c>
      <c r="J10" s="132">
        <v>1792317.68</v>
      </c>
      <c r="K10" s="132">
        <v>1880189.86</v>
      </c>
      <c r="L10" s="132">
        <v>1784562.52</v>
      </c>
      <c r="M10" s="132">
        <v>1780682.14</v>
      </c>
      <c r="N10" s="132">
        <v>1943063.01</v>
      </c>
      <c r="O10" s="132">
        <v>1829867.86</v>
      </c>
      <c r="P10" s="132">
        <v>1825872.29</v>
      </c>
      <c r="Q10" s="132">
        <v>2076081.14</v>
      </c>
      <c r="R10" s="127">
        <v>2076081.14</v>
      </c>
    </row>
    <row r="11" spans="1:18" ht="13.5" thickBot="1" x14ac:dyDescent="0.25">
      <c r="A11" s="136" t="s">
        <v>2249</v>
      </c>
      <c r="B11" s="134" t="s">
        <v>2250</v>
      </c>
      <c r="C11" s="134" t="s">
        <v>2078</v>
      </c>
      <c r="D11" s="130">
        <v>1227473.94</v>
      </c>
      <c r="E11" s="130">
        <v>1227473.94</v>
      </c>
      <c r="F11" s="130">
        <v>1433574.94</v>
      </c>
      <c r="G11" s="130">
        <v>1771482.94</v>
      </c>
      <c r="H11" s="130">
        <v>1771482.94</v>
      </c>
      <c r="I11" s="130">
        <v>1771482.94</v>
      </c>
      <c r="J11" s="130">
        <v>1840241.94</v>
      </c>
      <c r="K11" s="130">
        <v>1840241.94</v>
      </c>
      <c r="L11" s="130">
        <v>1840241.94</v>
      </c>
      <c r="M11" s="130">
        <v>1840241.94</v>
      </c>
      <c r="N11" s="130">
        <v>1897661.94</v>
      </c>
      <c r="O11" s="130">
        <v>1897661.94</v>
      </c>
      <c r="P11" s="130">
        <v>1897661.94</v>
      </c>
      <c r="Q11" s="130">
        <v>1897661.94</v>
      </c>
      <c r="R11" s="127">
        <v>1897661.94</v>
      </c>
    </row>
    <row r="12" spans="1:18" ht="13.5" thickBot="1" x14ac:dyDescent="0.25">
      <c r="A12" s="136" t="s">
        <v>2553</v>
      </c>
      <c r="B12" s="134" t="s">
        <v>2554</v>
      </c>
      <c r="C12" s="134" t="s">
        <v>2078</v>
      </c>
      <c r="D12" s="132">
        <v>610756</v>
      </c>
      <c r="E12" s="132">
        <v>610756</v>
      </c>
      <c r="F12" s="132">
        <v>0</v>
      </c>
      <c r="G12" s="132">
        <v>0</v>
      </c>
      <c r="H12" s="132">
        <v>140506</v>
      </c>
      <c r="I12" s="132">
        <v>0</v>
      </c>
      <c r="J12" s="132">
        <v>0</v>
      </c>
      <c r="K12" s="132">
        <v>91747</v>
      </c>
      <c r="L12" s="132">
        <v>0</v>
      </c>
      <c r="M12" s="132">
        <v>0</v>
      </c>
      <c r="N12" s="132">
        <v>109194</v>
      </c>
      <c r="O12" s="132">
        <v>0</v>
      </c>
      <c r="P12" s="132">
        <v>0</v>
      </c>
      <c r="Q12" s="132">
        <v>254210</v>
      </c>
      <c r="R12" s="127">
        <v>254210</v>
      </c>
    </row>
    <row r="13" spans="1:18" ht="13.5" thickBot="1" x14ac:dyDescent="0.25">
      <c r="A13" s="136" t="s">
        <v>2251</v>
      </c>
      <c r="B13" s="134" t="s">
        <v>2252</v>
      </c>
      <c r="C13" s="134" t="s">
        <v>2078</v>
      </c>
      <c r="D13" s="130">
        <v>-28977.33</v>
      </c>
      <c r="E13" s="130">
        <v>-28977.33</v>
      </c>
      <c r="F13" s="130">
        <v>-31974.57</v>
      </c>
      <c r="G13" s="130">
        <v>-36432.47</v>
      </c>
      <c r="H13" s="130">
        <v>-40169.089999999997</v>
      </c>
      <c r="I13" s="130">
        <v>-43900.14</v>
      </c>
      <c r="J13" s="130">
        <v>-47924.26</v>
      </c>
      <c r="K13" s="130">
        <v>-51799.08</v>
      </c>
      <c r="L13" s="130">
        <v>-55679.42</v>
      </c>
      <c r="M13" s="130">
        <v>-59559.8</v>
      </c>
      <c r="N13" s="130">
        <v>-63792.93</v>
      </c>
      <c r="O13" s="130">
        <v>-67794.080000000002</v>
      </c>
      <c r="P13" s="130">
        <v>-71789.649999999994</v>
      </c>
      <c r="Q13" s="130">
        <v>-75790.8</v>
      </c>
      <c r="R13" s="127">
        <v>-75790.8</v>
      </c>
    </row>
    <row r="14" spans="1:18" ht="13.5" thickBot="1" x14ac:dyDescent="0.25">
      <c r="A14" s="133" t="s">
        <v>1314</v>
      </c>
      <c r="B14" s="134" t="s">
        <v>2253</v>
      </c>
      <c r="C14" s="142"/>
      <c r="D14" s="132">
        <v>2552503044.5700002</v>
      </c>
      <c r="E14" s="132">
        <v>2552503044.5700002</v>
      </c>
      <c r="F14" s="132">
        <v>2563660407.3800001</v>
      </c>
      <c r="G14" s="132">
        <v>2573755280.0100002</v>
      </c>
      <c r="H14" s="132">
        <v>2593028549.3299999</v>
      </c>
      <c r="I14" s="132">
        <v>2607156212.9200001</v>
      </c>
      <c r="J14" s="132">
        <v>2624670732.6900001</v>
      </c>
      <c r="K14" s="132">
        <v>2649148678.9000001</v>
      </c>
      <c r="L14" s="132">
        <v>2663226217.1300001</v>
      </c>
      <c r="M14" s="132">
        <v>2675969597.0700002</v>
      </c>
      <c r="N14" s="132">
        <v>2691084029.3099999</v>
      </c>
      <c r="O14" s="132">
        <v>2710454292.5</v>
      </c>
      <c r="P14" s="132">
        <v>2725643696.1599998</v>
      </c>
      <c r="Q14" s="132">
        <v>2746416533.2600002</v>
      </c>
      <c r="R14" s="127">
        <v>2746416533.2600002</v>
      </c>
    </row>
    <row r="15" spans="1:18" ht="13.5" thickBot="1" x14ac:dyDescent="0.25">
      <c r="A15" s="135" t="s">
        <v>1315</v>
      </c>
      <c r="B15" s="134" t="s">
        <v>2254</v>
      </c>
      <c r="C15" s="142"/>
      <c r="D15" s="130">
        <v>3608282636.5900002</v>
      </c>
      <c r="E15" s="130">
        <v>3608282636.5900002</v>
      </c>
      <c r="F15" s="130">
        <v>3624544944.3400002</v>
      </c>
      <c r="G15" s="130">
        <v>3640020898.3099999</v>
      </c>
      <c r="H15" s="130">
        <v>3660490233.96</v>
      </c>
      <c r="I15" s="130">
        <v>3672910973.0300002</v>
      </c>
      <c r="J15" s="130">
        <v>3694950248.1799998</v>
      </c>
      <c r="K15" s="130">
        <v>3717699681.7199998</v>
      </c>
      <c r="L15" s="130">
        <v>3740424253.2600002</v>
      </c>
      <c r="M15" s="130">
        <v>3759165069.8600001</v>
      </c>
      <c r="N15" s="130">
        <v>3777530661.96</v>
      </c>
      <c r="O15" s="130">
        <v>3804287325</v>
      </c>
      <c r="P15" s="130">
        <v>3820062730.4299998</v>
      </c>
      <c r="Q15" s="130">
        <v>3845055401.77</v>
      </c>
      <c r="R15" s="127">
        <v>3845055401.77</v>
      </c>
    </row>
    <row r="16" spans="1:18" ht="13.5" thickBot="1" x14ac:dyDescent="0.25">
      <c r="A16" s="136" t="s">
        <v>1316</v>
      </c>
      <c r="B16" s="134" t="s">
        <v>2255</v>
      </c>
      <c r="C16" s="142"/>
      <c r="D16" s="132">
        <v>3582892486.7199998</v>
      </c>
      <c r="E16" s="132">
        <v>3582892486.7199998</v>
      </c>
      <c r="F16" s="132">
        <v>3599156590.4699998</v>
      </c>
      <c r="G16" s="132">
        <v>3614602267.75</v>
      </c>
      <c r="H16" s="132">
        <v>3635072926.02</v>
      </c>
      <c r="I16" s="132">
        <v>3647495241.1999998</v>
      </c>
      <c r="J16" s="132">
        <v>3669535606.5500002</v>
      </c>
      <c r="K16" s="132">
        <v>3692286963.5300002</v>
      </c>
      <c r="L16" s="132">
        <v>3715013381.0900002</v>
      </c>
      <c r="M16" s="132">
        <v>3733756071.4299998</v>
      </c>
      <c r="N16" s="132">
        <v>3752123534.3299999</v>
      </c>
      <c r="O16" s="132">
        <v>3778882019.0500002</v>
      </c>
      <c r="P16" s="132">
        <v>3794657491.9299998</v>
      </c>
      <c r="Q16" s="132">
        <v>3819650163.27</v>
      </c>
      <c r="R16" s="127">
        <v>3819650163.27</v>
      </c>
    </row>
    <row r="17" spans="1:18" ht="13.5" thickBot="1" x14ac:dyDescent="0.25">
      <c r="A17" s="137" t="s">
        <v>3</v>
      </c>
      <c r="B17" s="134" t="s">
        <v>1290</v>
      </c>
      <c r="C17" s="134" t="s">
        <v>2078</v>
      </c>
      <c r="D17" s="130">
        <v>2700781842.4499998</v>
      </c>
      <c r="E17" s="130">
        <v>2700781842.4499998</v>
      </c>
      <c r="F17" s="130">
        <v>2710831932.8499999</v>
      </c>
      <c r="G17" s="130">
        <v>2731988366.1799998</v>
      </c>
      <c r="H17" s="130">
        <v>2731390482.5500002</v>
      </c>
      <c r="I17" s="130">
        <v>2728830993.2600002</v>
      </c>
      <c r="J17" s="130">
        <v>2730742097.4200001</v>
      </c>
      <c r="K17" s="130">
        <v>2753942589.98</v>
      </c>
      <c r="L17" s="130">
        <v>2754676548.3099999</v>
      </c>
      <c r="M17" s="130">
        <v>2756879846.6100001</v>
      </c>
      <c r="N17" s="130">
        <v>2757364153.9899998</v>
      </c>
      <c r="O17" s="130">
        <v>2760783793.6700001</v>
      </c>
      <c r="P17" s="130">
        <v>2761068749.8200002</v>
      </c>
      <c r="Q17" s="130">
        <v>2762901617.48</v>
      </c>
      <c r="R17" s="127">
        <v>2762901617.48</v>
      </c>
    </row>
    <row r="18" spans="1:18" ht="13.5" thickBot="1" x14ac:dyDescent="0.25">
      <c r="A18" s="137" t="s">
        <v>2779</v>
      </c>
      <c r="B18" s="134" t="s">
        <v>2778</v>
      </c>
      <c r="C18" s="134" t="s">
        <v>2078</v>
      </c>
      <c r="D18" s="164"/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146074922.34999999</v>
      </c>
      <c r="P18" s="132">
        <v>146074922.34999999</v>
      </c>
      <c r="Q18" s="132">
        <v>146134889.12</v>
      </c>
      <c r="R18" s="127">
        <v>146134889.12</v>
      </c>
    </row>
    <row r="19" spans="1:18" ht="13.5" thickBot="1" x14ac:dyDescent="0.25">
      <c r="A19" s="137" t="s">
        <v>2777</v>
      </c>
      <c r="B19" s="134" t="s">
        <v>2776</v>
      </c>
      <c r="C19" s="134" t="s">
        <v>2078</v>
      </c>
      <c r="D19" s="163"/>
      <c r="E19" s="130">
        <v>0</v>
      </c>
      <c r="F19" s="130">
        <v>0</v>
      </c>
      <c r="G19" s="130">
        <v>0</v>
      </c>
      <c r="H19" s="130">
        <v>827502.89</v>
      </c>
      <c r="I19" s="130">
        <v>827502.89</v>
      </c>
      <c r="J19" s="130">
        <v>827502.89</v>
      </c>
      <c r="K19" s="130">
        <v>827502.89</v>
      </c>
      <c r="L19" s="130">
        <v>827502.89</v>
      </c>
      <c r="M19" s="130">
        <v>827502.89</v>
      </c>
      <c r="N19" s="130">
        <v>827502.89</v>
      </c>
      <c r="O19" s="130">
        <v>827502.89</v>
      </c>
      <c r="P19" s="130">
        <v>827502.89</v>
      </c>
      <c r="Q19" s="130">
        <v>827502.89</v>
      </c>
      <c r="R19" s="127">
        <v>827502.89</v>
      </c>
    </row>
    <row r="20" spans="1:18" ht="13.5" thickBot="1" x14ac:dyDescent="0.25">
      <c r="A20" s="137" t="s">
        <v>2079</v>
      </c>
      <c r="B20" s="134" t="s">
        <v>2080</v>
      </c>
      <c r="C20" s="134" t="s">
        <v>2078</v>
      </c>
      <c r="D20" s="132">
        <v>-1162110.4099999999</v>
      </c>
      <c r="E20" s="132">
        <v>-1162110.4099999999</v>
      </c>
      <c r="F20" s="132">
        <v>-1162110.4099999999</v>
      </c>
      <c r="G20" s="132">
        <v>-1162110.4099999999</v>
      </c>
      <c r="H20" s="132">
        <v>-1162110.4099999999</v>
      </c>
      <c r="I20" s="132">
        <v>-1162110.4099999999</v>
      </c>
      <c r="J20" s="132">
        <v>-1162110.4099999999</v>
      </c>
      <c r="K20" s="132">
        <v>-1162110.4099999999</v>
      </c>
      <c r="L20" s="132">
        <v>-1162110.4099999999</v>
      </c>
      <c r="M20" s="132">
        <v>-1162110.4099999999</v>
      </c>
      <c r="N20" s="132">
        <v>-1162110.4099999999</v>
      </c>
      <c r="O20" s="132">
        <v>-1162110.4099999999</v>
      </c>
      <c r="P20" s="132">
        <v>-1162110.4099999999</v>
      </c>
      <c r="Q20" s="132">
        <v>-1162110.4099999999</v>
      </c>
      <c r="R20" s="127">
        <v>-1162110.4099999999</v>
      </c>
    </row>
    <row r="21" spans="1:18" ht="13.5" thickBot="1" x14ac:dyDescent="0.25">
      <c r="A21" s="137" t="s">
        <v>2256</v>
      </c>
      <c r="B21" s="134" t="s">
        <v>2257</v>
      </c>
      <c r="C21" s="134" t="s">
        <v>2078</v>
      </c>
      <c r="D21" s="130">
        <v>-148773000</v>
      </c>
      <c r="E21" s="130">
        <v>-148773000</v>
      </c>
      <c r="F21" s="130">
        <v>-148773000</v>
      </c>
      <c r="G21" s="130">
        <v>-148773000</v>
      </c>
      <c r="H21" s="130">
        <v>-148773000</v>
      </c>
      <c r="I21" s="130">
        <v>-148773000</v>
      </c>
      <c r="J21" s="130">
        <v>-148773000</v>
      </c>
      <c r="K21" s="130">
        <v>-148773000</v>
      </c>
      <c r="L21" s="130">
        <v>-148773000</v>
      </c>
      <c r="M21" s="130">
        <v>-148773000</v>
      </c>
      <c r="N21" s="130">
        <v>-148773000</v>
      </c>
      <c r="O21" s="130">
        <v>-148773000</v>
      </c>
      <c r="P21" s="130">
        <v>-148773000</v>
      </c>
      <c r="Q21" s="130">
        <v>-148773000</v>
      </c>
      <c r="R21" s="127">
        <v>-148773000</v>
      </c>
    </row>
    <row r="22" spans="1:18" ht="13.5" thickBot="1" x14ac:dyDescent="0.25">
      <c r="A22" s="137" t="s">
        <v>4</v>
      </c>
      <c r="B22" s="134" t="s">
        <v>1289</v>
      </c>
      <c r="C22" s="134" t="s">
        <v>2078</v>
      </c>
      <c r="D22" s="132">
        <v>970068.12</v>
      </c>
      <c r="E22" s="132">
        <v>970068.12</v>
      </c>
      <c r="F22" s="132">
        <v>970068.12</v>
      </c>
      <c r="G22" s="132">
        <v>970068.12</v>
      </c>
      <c r="H22" s="132">
        <v>970068.12</v>
      </c>
      <c r="I22" s="132">
        <v>970068.12</v>
      </c>
      <c r="J22" s="132">
        <v>970068.12</v>
      </c>
      <c r="K22" s="132">
        <v>970068.12</v>
      </c>
      <c r="L22" s="132">
        <v>970068.12</v>
      </c>
      <c r="M22" s="132">
        <v>970068.12</v>
      </c>
      <c r="N22" s="132">
        <v>970068.12</v>
      </c>
      <c r="O22" s="132">
        <v>970068.12</v>
      </c>
      <c r="P22" s="132">
        <v>970068.12</v>
      </c>
      <c r="Q22" s="132">
        <v>970068.12</v>
      </c>
      <c r="R22" s="127">
        <v>970068.12</v>
      </c>
    </row>
    <row r="23" spans="1:18" ht="13.5" thickBot="1" x14ac:dyDescent="0.25">
      <c r="A23" s="137" t="s">
        <v>5</v>
      </c>
      <c r="B23" s="134" t="s">
        <v>1288</v>
      </c>
      <c r="C23" s="134" t="s">
        <v>2078</v>
      </c>
      <c r="D23" s="130">
        <v>822775187.48000002</v>
      </c>
      <c r="E23" s="130">
        <v>822775187.48000002</v>
      </c>
      <c r="F23" s="130">
        <v>832580301.19000006</v>
      </c>
      <c r="G23" s="130">
        <v>822194656.67999995</v>
      </c>
      <c r="H23" s="130">
        <v>836762631.21000004</v>
      </c>
      <c r="I23" s="130">
        <v>852119141.21000004</v>
      </c>
      <c r="J23" s="130">
        <v>861482051.40999997</v>
      </c>
      <c r="K23" s="130">
        <v>842736095.17999995</v>
      </c>
      <c r="L23" s="130">
        <v>854369607.99000001</v>
      </c>
      <c r="M23" s="130">
        <v>858694585.88999999</v>
      </c>
      <c r="N23" s="130">
        <v>879731783.03999996</v>
      </c>
      <c r="O23" s="130">
        <v>888475583.05999994</v>
      </c>
      <c r="P23" s="130">
        <v>906823063.97000003</v>
      </c>
      <c r="Q23" s="130">
        <v>930588411.74000001</v>
      </c>
      <c r="R23" s="127">
        <v>930588411.74000001</v>
      </c>
    </row>
    <row r="24" spans="1:18" ht="13.5" thickBot="1" x14ac:dyDescent="0.25">
      <c r="A24" s="137" t="s">
        <v>2260</v>
      </c>
      <c r="B24" s="134" t="s">
        <v>2261</v>
      </c>
      <c r="C24" s="134" t="s">
        <v>2078</v>
      </c>
      <c r="D24" s="132">
        <v>146722866.34</v>
      </c>
      <c r="E24" s="132">
        <v>146722866.34</v>
      </c>
      <c r="F24" s="132">
        <v>146855554.02000001</v>
      </c>
      <c r="G24" s="132">
        <v>146861641.72999999</v>
      </c>
      <c r="H24" s="132">
        <v>146881621.46000001</v>
      </c>
      <c r="I24" s="132">
        <v>146884227.90000001</v>
      </c>
      <c r="J24" s="132">
        <v>147205794.18000001</v>
      </c>
      <c r="K24" s="132">
        <v>147206616.80000001</v>
      </c>
      <c r="L24" s="132">
        <v>147206616.80000001</v>
      </c>
      <c r="M24" s="132">
        <v>147311899.68000001</v>
      </c>
      <c r="N24" s="132">
        <v>147326654.06</v>
      </c>
      <c r="O24" s="132">
        <v>1272885.48</v>
      </c>
      <c r="P24" s="132">
        <v>2326347.61</v>
      </c>
      <c r="Q24" s="132">
        <v>2419970.63</v>
      </c>
      <c r="R24" s="127">
        <v>2419970.63</v>
      </c>
    </row>
    <row r="25" spans="1:18" ht="13.5" thickBot="1" x14ac:dyDescent="0.25">
      <c r="A25" s="137" t="s">
        <v>6</v>
      </c>
      <c r="B25" s="134" t="s">
        <v>1287</v>
      </c>
      <c r="C25" s="134" t="s">
        <v>2078</v>
      </c>
      <c r="D25" s="130">
        <v>0</v>
      </c>
      <c r="E25" s="130">
        <v>0</v>
      </c>
      <c r="F25" s="130">
        <v>0</v>
      </c>
      <c r="G25" s="130">
        <v>0</v>
      </c>
      <c r="H25" s="130">
        <v>0</v>
      </c>
      <c r="I25" s="130">
        <v>0</v>
      </c>
      <c r="J25" s="130">
        <v>0</v>
      </c>
      <c r="K25" s="130">
        <v>0</v>
      </c>
      <c r="L25" s="130">
        <v>0</v>
      </c>
      <c r="M25" s="130">
        <v>0</v>
      </c>
      <c r="N25" s="130">
        <v>0</v>
      </c>
      <c r="O25" s="130">
        <v>0</v>
      </c>
      <c r="P25" s="130">
        <v>0</v>
      </c>
      <c r="Q25" s="130">
        <v>0</v>
      </c>
      <c r="R25" s="127">
        <v>0</v>
      </c>
    </row>
    <row r="26" spans="1:18" ht="13.5" thickBot="1" x14ac:dyDescent="0.25">
      <c r="A26" s="137" t="s">
        <v>6</v>
      </c>
      <c r="B26" s="134" t="s">
        <v>1600</v>
      </c>
      <c r="C26" s="134" t="s">
        <v>2078</v>
      </c>
      <c r="D26" s="132">
        <v>-153.31</v>
      </c>
      <c r="E26" s="132">
        <v>-153.31</v>
      </c>
      <c r="F26" s="132">
        <v>-153.31</v>
      </c>
      <c r="G26" s="132">
        <v>-153.31</v>
      </c>
      <c r="H26" s="132">
        <v>-153.31</v>
      </c>
      <c r="I26" s="132">
        <v>-153.31</v>
      </c>
      <c r="J26" s="132">
        <v>-153.31</v>
      </c>
      <c r="K26" s="132">
        <v>-153.31</v>
      </c>
      <c r="L26" s="132">
        <v>-153.31</v>
      </c>
      <c r="M26" s="132">
        <v>-153.31</v>
      </c>
      <c r="N26" s="132">
        <v>-153.31</v>
      </c>
      <c r="O26" s="132">
        <v>-153.31</v>
      </c>
      <c r="P26" s="132">
        <v>-153.31</v>
      </c>
      <c r="Q26" s="132">
        <v>-153.31</v>
      </c>
      <c r="R26" s="127">
        <v>-153.31</v>
      </c>
    </row>
    <row r="27" spans="1:18" ht="13.5" thickBot="1" x14ac:dyDescent="0.25">
      <c r="A27" s="137" t="s">
        <v>7</v>
      </c>
      <c r="B27" s="134" t="s">
        <v>1286</v>
      </c>
      <c r="C27" s="134" t="s">
        <v>2078</v>
      </c>
      <c r="D27" s="130">
        <v>61577786.049999997</v>
      </c>
      <c r="E27" s="130">
        <v>61577786.049999997</v>
      </c>
      <c r="F27" s="130">
        <v>57853998.009999998</v>
      </c>
      <c r="G27" s="130">
        <v>62522798.759999998</v>
      </c>
      <c r="H27" s="130">
        <v>68175883.510000005</v>
      </c>
      <c r="I27" s="130">
        <v>67798571.540000007</v>
      </c>
      <c r="J27" s="130">
        <v>78243356.25</v>
      </c>
      <c r="K27" s="130">
        <v>96539354.280000001</v>
      </c>
      <c r="L27" s="130">
        <v>106898300.7</v>
      </c>
      <c r="M27" s="130">
        <v>119007431.95999999</v>
      </c>
      <c r="N27" s="130">
        <v>115838635.95</v>
      </c>
      <c r="O27" s="130">
        <v>130412527.2</v>
      </c>
      <c r="P27" s="130">
        <v>126502100.89</v>
      </c>
      <c r="Q27" s="130">
        <v>125742967.01000001</v>
      </c>
      <c r="R27" s="127">
        <v>125742967.01000001</v>
      </c>
    </row>
    <row r="28" spans="1:18" ht="13.5" thickBot="1" x14ac:dyDescent="0.25">
      <c r="A28" s="136" t="s">
        <v>1317</v>
      </c>
      <c r="B28" s="134" t="s">
        <v>2268</v>
      </c>
      <c r="C28" s="142"/>
      <c r="D28" s="132">
        <v>25390149.870000001</v>
      </c>
      <c r="E28" s="132">
        <v>25390149.870000001</v>
      </c>
      <c r="F28" s="132">
        <v>25388353.870000001</v>
      </c>
      <c r="G28" s="132">
        <v>25418630.559999999</v>
      </c>
      <c r="H28" s="132">
        <v>25417307.940000001</v>
      </c>
      <c r="I28" s="132">
        <v>25415731.829999998</v>
      </c>
      <c r="J28" s="132">
        <v>25414641.629999999</v>
      </c>
      <c r="K28" s="132">
        <v>25412718.190000001</v>
      </c>
      <c r="L28" s="132">
        <v>25410872.170000002</v>
      </c>
      <c r="M28" s="132">
        <v>25408998.43</v>
      </c>
      <c r="N28" s="132">
        <v>25407127.629999999</v>
      </c>
      <c r="O28" s="132">
        <v>25405305.949999999</v>
      </c>
      <c r="P28" s="132">
        <v>25405238.5</v>
      </c>
      <c r="Q28" s="132">
        <v>25405238.5</v>
      </c>
      <c r="R28" s="127">
        <v>25405238.5</v>
      </c>
    </row>
    <row r="29" spans="1:18" ht="13.5" thickBot="1" x14ac:dyDescent="0.25">
      <c r="A29" s="137" t="s">
        <v>8</v>
      </c>
      <c r="B29" s="134" t="s">
        <v>1285</v>
      </c>
      <c r="C29" s="134" t="s">
        <v>2078</v>
      </c>
      <c r="D29" s="130">
        <v>4513899.24</v>
      </c>
      <c r="E29" s="130">
        <v>4513899.24</v>
      </c>
      <c r="F29" s="130">
        <v>4513899.24</v>
      </c>
      <c r="G29" s="130">
        <v>4513899.24</v>
      </c>
      <c r="H29" s="130">
        <v>4513899.24</v>
      </c>
      <c r="I29" s="130">
        <v>4513899.24</v>
      </c>
      <c r="J29" s="130">
        <v>4513899.24</v>
      </c>
      <c r="K29" s="130">
        <v>4513899.24</v>
      </c>
      <c r="L29" s="130">
        <v>4513899.24</v>
      </c>
      <c r="M29" s="130">
        <v>4513899.24</v>
      </c>
      <c r="N29" s="130">
        <v>4513899.24</v>
      </c>
      <c r="O29" s="130">
        <v>4513899.24</v>
      </c>
      <c r="P29" s="130">
        <v>4513899.24</v>
      </c>
      <c r="Q29" s="130">
        <v>4513899.24</v>
      </c>
      <c r="R29" s="127">
        <v>4513899.24</v>
      </c>
    </row>
    <row r="30" spans="1:18" ht="13.5" thickBot="1" x14ac:dyDescent="0.25">
      <c r="A30" s="137" t="s">
        <v>9</v>
      </c>
      <c r="B30" s="134" t="s">
        <v>1284</v>
      </c>
      <c r="C30" s="134" t="s">
        <v>2078</v>
      </c>
      <c r="D30" s="132">
        <v>6660213.9900000002</v>
      </c>
      <c r="E30" s="132">
        <v>6660213.9900000002</v>
      </c>
      <c r="F30" s="132">
        <v>6660213.9900000002</v>
      </c>
      <c r="G30" s="132">
        <v>6660213.9900000002</v>
      </c>
      <c r="H30" s="132">
        <v>6660213.9900000002</v>
      </c>
      <c r="I30" s="132">
        <v>6660213.9900000002</v>
      </c>
      <c r="J30" s="132">
        <v>6660213.9900000002</v>
      </c>
      <c r="K30" s="132">
        <v>6660213.9900000002</v>
      </c>
      <c r="L30" s="132">
        <v>6660213.9900000002</v>
      </c>
      <c r="M30" s="132">
        <v>6660213.9900000002</v>
      </c>
      <c r="N30" s="132">
        <v>6660213.9900000002</v>
      </c>
      <c r="O30" s="132">
        <v>6660213.9900000002</v>
      </c>
      <c r="P30" s="132">
        <v>6660213.9900000002</v>
      </c>
      <c r="Q30" s="132">
        <v>6660213.9900000002</v>
      </c>
      <c r="R30" s="127">
        <v>6660213.9900000002</v>
      </c>
    </row>
    <row r="31" spans="1:18" ht="13.5" thickBot="1" x14ac:dyDescent="0.25">
      <c r="A31" s="137" t="s">
        <v>8</v>
      </c>
      <c r="B31" s="134" t="s">
        <v>1283</v>
      </c>
      <c r="C31" s="134" t="s">
        <v>2078</v>
      </c>
      <c r="D31" s="130">
        <v>1111928.98</v>
      </c>
      <c r="E31" s="130">
        <v>1111928.98</v>
      </c>
      <c r="F31" s="130">
        <v>1111928.98</v>
      </c>
      <c r="G31" s="130">
        <v>1111928.98</v>
      </c>
      <c r="H31" s="130">
        <v>1111928.98</v>
      </c>
      <c r="I31" s="130">
        <v>1111928.98</v>
      </c>
      <c r="J31" s="130">
        <v>1111928.98</v>
      </c>
      <c r="K31" s="130">
        <v>1111928.98</v>
      </c>
      <c r="L31" s="130">
        <v>1111928.98</v>
      </c>
      <c r="M31" s="130">
        <v>1111928.98</v>
      </c>
      <c r="N31" s="130">
        <v>1111928.98</v>
      </c>
      <c r="O31" s="130">
        <v>1111928.98</v>
      </c>
      <c r="P31" s="130">
        <v>1111928.98</v>
      </c>
      <c r="Q31" s="130">
        <v>1111928.98</v>
      </c>
      <c r="R31" s="127">
        <v>1111928.98</v>
      </c>
    </row>
    <row r="32" spans="1:18" ht="13.5" thickBot="1" x14ac:dyDescent="0.25">
      <c r="A32" s="137" t="s">
        <v>9</v>
      </c>
      <c r="B32" s="134" t="s">
        <v>1282</v>
      </c>
      <c r="C32" s="134" t="s">
        <v>2078</v>
      </c>
      <c r="D32" s="132">
        <v>2691335.28</v>
      </c>
      <c r="E32" s="132">
        <v>2691335.28</v>
      </c>
      <c r="F32" s="132">
        <v>2691335.28</v>
      </c>
      <c r="G32" s="132">
        <v>2691335.28</v>
      </c>
      <c r="H32" s="132">
        <v>2691335.28</v>
      </c>
      <c r="I32" s="132">
        <v>2691335.28</v>
      </c>
      <c r="J32" s="132">
        <v>2691335.28</v>
      </c>
      <c r="K32" s="132">
        <v>2691335.28</v>
      </c>
      <c r="L32" s="132">
        <v>2691335.28</v>
      </c>
      <c r="M32" s="132">
        <v>2691335.28</v>
      </c>
      <c r="N32" s="132">
        <v>2691335.28</v>
      </c>
      <c r="O32" s="132">
        <v>2691335.28</v>
      </c>
      <c r="P32" s="132">
        <v>2691335.28</v>
      </c>
      <c r="Q32" s="132">
        <v>2691335.28</v>
      </c>
      <c r="R32" s="127">
        <v>2691335.28</v>
      </c>
    </row>
    <row r="33" spans="1:18" ht="13.5" thickBot="1" x14ac:dyDescent="0.25">
      <c r="A33" s="137" t="s">
        <v>10</v>
      </c>
      <c r="B33" s="134" t="s">
        <v>1281</v>
      </c>
      <c r="C33" s="134" t="s">
        <v>2078</v>
      </c>
      <c r="D33" s="130">
        <v>8001510.9199999999</v>
      </c>
      <c r="E33" s="130">
        <v>8001510.9199999999</v>
      </c>
      <c r="F33" s="130">
        <v>8001510.9199999999</v>
      </c>
      <c r="G33" s="130">
        <v>8001510.9199999999</v>
      </c>
      <c r="H33" s="130">
        <v>8001510.9199999999</v>
      </c>
      <c r="I33" s="130">
        <v>8001510.9199999999</v>
      </c>
      <c r="J33" s="130">
        <v>8001510.9199999999</v>
      </c>
      <c r="K33" s="130">
        <v>8001510.9199999999</v>
      </c>
      <c r="L33" s="130">
        <v>8001510.9199999999</v>
      </c>
      <c r="M33" s="130">
        <v>8001510.9199999999</v>
      </c>
      <c r="N33" s="130">
        <v>8001510.9199999999</v>
      </c>
      <c r="O33" s="130">
        <v>8001510.9199999999</v>
      </c>
      <c r="P33" s="130">
        <v>8001510.9199999999</v>
      </c>
      <c r="Q33" s="130">
        <v>8001510.9199999999</v>
      </c>
      <c r="R33" s="127">
        <v>8001510.9199999999</v>
      </c>
    </row>
    <row r="34" spans="1:18" ht="13.5" thickBot="1" x14ac:dyDescent="0.25">
      <c r="A34" s="137" t="s">
        <v>11</v>
      </c>
      <c r="B34" s="134" t="s">
        <v>1280</v>
      </c>
      <c r="C34" s="134" t="s">
        <v>2078</v>
      </c>
      <c r="D34" s="132">
        <v>1243759.1299999999</v>
      </c>
      <c r="E34" s="132">
        <v>1243759.1299999999</v>
      </c>
      <c r="F34" s="132">
        <v>1243759.1299999999</v>
      </c>
      <c r="G34" s="132">
        <v>1243759.1299999999</v>
      </c>
      <c r="H34" s="132">
        <v>1243759.1299999999</v>
      </c>
      <c r="I34" s="132">
        <v>1243759.1299999999</v>
      </c>
      <c r="J34" s="132">
        <v>1243759.1299999999</v>
      </c>
      <c r="K34" s="132">
        <v>1243759.1299999999</v>
      </c>
      <c r="L34" s="132">
        <v>1243759.1299999999</v>
      </c>
      <c r="M34" s="132">
        <v>1243759.1299999999</v>
      </c>
      <c r="N34" s="132">
        <v>1243759.1299999999</v>
      </c>
      <c r="O34" s="132">
        <v>1243759.1299999999</v>
      </c>
      <c r="P34" s="132">
        <v>1243759.1299999999</v>
      </c>
      <c r="Q34" s="132">
        <v>1243759.1299999999</v>
      </c>
      <c r="R34" s="127">
        <v>1243759.1299999999</v>
      </c>
    </row>
    <row r="35" spans="1:18" ht="13.5" thickBot="1" x14ac:dyDescent="0.25">
      <c r="A35" s="137" t="s">
        <v>12</v>
      </c>
      <c r="B35" s="134" t="s">
        <v>1279</v>
      </c>
      <c r="C35" s="134" t="s">
        <v>2078</v>
      </c>
      <c r="D35" s="130">
        <v>1169762.17</v>
      </c>
      <c r="E35" s="130">
        <v>1169762.17</v>
      </c>
      <c r="F35" s="130">
        <v>1169762.17</v>
      </c>
      <c r="G35" s="130">
        <v>1169762.17</v>
      </c>
      <c r="H35" s="130">
        <v>1169762.17</v>
      </c>
      <c r="I35" s="130">
        <v>1169762.17</v>
      </c>
      <c r="J35" s="130">
        <v>1169762.17</v>
      </c>
      <c r="K35" s="130">
        <v>1169762.17</v>
      </c>
      <c r="L35" s="130">
        <v>1169762.17</v>
      </c>
      <c r="M35" s="130">
        <v>1169762.17</v>
      </c>
      <c r="N35" s="130">
        <v>1169762.17</v>
      </c>
      <c r="O35" s="130">
        <v>1169762.17</v>
      </c>
      <c r="P35" s="130">
        <v>1169762.17</v>
      </c>
      <c r="Q35" s="130">
        <v>1169762.17</v>
      </c>
      <c r="R35" s="127">
        <v>1169762.17</v>
      </c>
    </row>
    <row r="36" spans="1:18" ht="13.5" thickBot="1" x14ac:dyDescent="0.25">
      <c r="A36" s="137" t="s">
        <v>13</v>
      </c>
      <c r="B36" s="134" t="s">
        <v>1278</v>
      </c>
      <c r="C36" s="134" t="s">
        <v>2078</v>
      </c>
      <c r="D36" s="132">
        <v>-2259.84</v>
      </c>
      <c r="E36" s="132">
        <v>-2259.84</v>
      </c>
      <c r="F36" s="132">
        <v>-4055.84</v>
      </c>
      <c r="G36" s="132">
        <v>26220.85</v>
      </c>
      <c r="H36" s="132">
        <v>24898.23</v>
      </c>
      <c r="I36" s="132">
        <v>23322.12</v>
      </c>
      <c r="J36" s="132">
        <v>22231.919999999998</v>
      </c>
      <c r="K36" s="132">
        <v>20308.48</v>
      </c>
      <c r="L36" s="132">
        <v>18462.46</v>
      </c>
      <c r="M36" s="132">
        <v>16588.72</v>
      </c>
      <c r="N36" s="132">
        <v>14717.92</v>
      </c>
      <c r="O36" s="132">
        <v>12896.24</v>
      </c>
      <c r="P36" s="132">
        <v>12828.79</v>
      </c>
      <c r="Q36" s="132">
        <v>12828.79</v>
      </c>
      <c r="R36" s="127">
        <v>12828.79</v>
      </c>
    </row>
    <row r="37" spans="1:18" ht="13.5" thickBot="1" x14ac:dyDescent="0.25">
      <c r="A37" s="135" t="s">
        <v>1318</v>
      </c>
      <c r="B37" s="134" t="s">
        <v>2269</v>
      </c>
      <c r="C37" s="142"/>
      <c r="D37" s="130">
        <v>-1055779592.02</v>
      </c>
      <c r="E37" s="130">
        <v>-1055779592.02</v>
      </c>
      <c r="F37" s="130">
        <v>-1060884536.96</v>
      </c>
      <c r="G37" s="130">
        <v>-1066265618.3</v>
      </c>
      <c r="H37" s="130">
        <v>-1067461684.63</v>
      </c>
      <c r="I37" s="130">
        <v>-1065754760.11</v>
      </c>
      <c r="J37" s="130">
        <v>-1070279515.49</v>
      </c>
      <c r="K37" s="130">
        <v>-1068551002.8200001</v>
      </c>
      <c r="L37" s="130">
        <v>-1077198036.1300001</v>
      </c>
      <c r="M37" s="130">
        <v>-1083195472.79</v>
      </c>
      <c r="N37" s="130">
        <v>-1086446632.6500001</v>
      </c>
      <c r="O37" s="130">
        <v>-1093833032.5</v>
      </c>
      <c r="P37" s="130">
        <v>-1094419034.27</v>
      </c>
      <c r="Q37" s="130">
        <v>-1098638868.51</v>
      </c>
      <c r="R37" s="127">
        <v>-1098638868.51</v>
      </c>
    </row>
    <row r="38" spans="1:18" ht="13.5" thickBot="1" x14ac:dyDescent="0.25">
      <c r="A38" s="136" t="s">
        <v>14</v>
      </c>
      <c r="B38" s="134" t="s">
        <v>1277</v>
      </c>
      <c r="C38" s="134" t="s">
        <v>2078</v>
      </c>
      <c r="D38" s="132">
        <v>52396592.840000004</v>
      </c>
      <c r="E38" s="132">
        <v>52396592.840000004</v>
      </c>
      <c r="F38" s="132">
        <v>53326556.469999999</v>
      </c>
      <c r="G38" s="132">
        <v>53942299.490000002</v>
      </c>
      <c r="H38" s="132">
        <v>55214775.200000003</v>
      </c>
      <c r="I38" s="132">
        <v>56553523.950000003</v>
      </c>
      <c r="J38" s="132">
        <v>57563442.799999997</v>
      </c>
      <c r="K38" s="132">
        <v>57329638.600000001</v>
      </c>
      <c r="L38" s="132">
        <v>53830056.299999997</v>
      </c>
      <c r="M38" s="132">
        <v>53997456.439999998</v>
      </c>
      <c r="N38" s="132">
        <v>54676519.359999999</v>
      </c>
      <c r="O38" s="132">
        <v>54888819.890000001</v>
      </c>
      <c r="P38" s="132">
        <v>55234936.25</v>
      </c>
      <c r="Q38" s="132">
        <v>55935642.840000004</v>
      </c>
      <c r="R38" s="127">
        <v>55935642.840000004</v>
      </c>
    </row>
    <row r="39" spans="1:18" ht="13.5" thickBot="1" x14ac:dyDescent="0.25">
      <c r="A39" s="136" t="s">
        <v>15</v>
      </c>
      <c r="B39" s="134" t="s">
        <v>1276</v>
      </c>
      <c r="C39" s="134" t="s">
        <v>2078</v>
      </c>
      <c r="D39" s="130">
        <v>10055330.93</v>
      </c>
      <c r="E39" s="130">
        <v>10055330.93</v>
      </c>
      <c r="F39" s="130">
        <v>10072233.289999999</v>
      </c>
      <c r="G39" s="130">
        <v>10067374.59</v>
      </c>
      <c r="H39" s="130">
        <v>10103440.529999999</v>
      </c>
      <c r="I39" s="130">
        <v>10138178.82</v>
      </c>
      <c r="J39" s="130">
        <v>10117820.6</v>
      </c>
      <c r="K39" s="130">
        <v>10133930.99</v>
      </c>
      <c r="L39" s="130">
        <v>10157682.17</v>
      </c>
      <c r="M39" s="130">
        <v>10111601.470000001</v>
      </c>
      <c r="N39" s="130">
        <v>10182220.51</v>
      </c>
      <c r="O39" s="130">
        <v>10215347.85</v>
      </c>
      <c r="P39" s="130">
        <v>10252005.5</v>
      </c>
      <c r="Q39" s="130">
        <v>10261508.189999999</v>
      </c>
      <c r="R39" s="127">
        <v>10261508.189999999</v>
      </c>
    </row>
    <row r="40" spans="1:18" ht="13.5" thickBot="1" x14ac:dyDescent="0.25">
      <c r="A40" s="136" t="s">
        <v>16</v>
      </c>
      <c r="B40" s="134" t="s">
        <v>1275</v>
      </c>
      <c r="C40" s="134" t="s">
        <v>2078</v>
      </c>
      <c r="D40" s="132">
        <v>27435.61</v>
      </c>
      <c r="E40" s="132">
        <v>27435.61</v>
      </c>
      <c r="F40" s="132">
        <v>57043.33</v>
      </c>
      <c r="G40" s="132">
        <v>68469.84</v>
      </c>
      <c r="H40" s="132">
        <v>66588.97</v>
      </c>
      <c r="I40" s="132">
        <v>81335.850000000006</v>
      </c>
      <c r="J40" s="132">
        <v>89634.67</v>
      </c>
      <c r="K40" s="132">
        <v>71199.039999999994</v>
      </c>
      <c r="L40" s="132">
        <v>538.24</v>
      </c>
      <c r="M40" s="132">
        <v>-78778.759999999995</v>
      </c>
      <c r="N40" s="132">
        <v>-55964.38</v>
      </c>
      <c r="O40" s="132">
        <v>-65064.56</v>
      </c>
      <c r="P40" s="132">
        <v>-30332.2</v>
      </c>
      <c r="Q40" s="132">
        <v>6036.35</v>
      </c>
      <c r="R40" s="127">
        <v>6036.35</v>
      </c>
    </row>
    <row r="41" spans="1:18" ht="13.5" thickBot="1" x14ac:dyDescent="0.25">
      <c r="A41" s="136" t="s">
        <v>17</v>
      </c>
      <c r="B41" s="134" t="s">
        <v>1274</v>
      </c>
      <c r="C41" s="134" t="s">
        <v>2078</v>
      </c>
      <c r="D41" s="130">
        <v>-573093.78</v>
      </c>
      <c r="E41" s="130">
        <v>-573093.78</v>
      </c>
      <c r="F41" s="130">
        <v>-621342.23</v>
      </c>
      <c r="G41" s="130">
        <v>-612442.68999999994</v>
      </c>
      <c r="H41" s="130">
        <v>-605821.43000000005</v>
      </c>
      <c r="I41" s="130">
        <v>-595818.53</v>
      </c>
      <c r="J41" s="130">
        <v>-680842.4</v>
      </c>
      <c r="K41" s="130">
        <v>-670568.05000000005</v>
      </c>
      <c r="L41" s="130">
        <v>-824835.95</v>
      </c>
      <c r="M41" s="130">
        <v>-824835.95</v>
      </c>
      <c r="N41" s="130">
        <v>-823128.13</v>
      </c>
      <c r="O41" s="130">
        <v>-812728.08</v>
      </c>
      <c r="P41" s="130">
        <v>-802635.9</v>
      </c>
      <c r="Q41" s="130">
        <v>-792176.54</v>
      </c>
      <c r="R41" s="127">
        <v>-792176.54</v>
      </c>
    </row>
    <row r="42" spans="1:18" ht="13.5" thickBot="1" x14ac:dyDescent="0.25">
      <c r="A42" s="136" t="s">
        <v>2270</v>
      </c>
      <c r="B42" s="134" t="s">
        <v>2271</v>
      </c>
      <c r="C42" s="134" t="s">
        <v>2078</v>
      </c>
      <c r="D42" s="132">
        <v>101561.62</v>
      </c>
      <c r="E42" s="132">
        <v>101561.62</v>
      </c>
      <c r="F42" s="132">
        <v>107565.19</v>
      </c>
      <c r="G42" s="132">
        <v>112988.25</v>
      </c>
      <c r="H42" s="132">
        <v>118992.75</v>
      </c>
      <c r="I42" s="132">
        <v>124803.9</v>
      </c>
      <c r="J42" s="132">
        <v>130813.87</v>
      </c>
      <c r="K42" s="132">
        <v>136630.41</v>
      </c>
      <c r="L42" s="132">
        <v>142665.79999999999</v>
      </c>
      <c r="M42" s="132">
        <v>142665.79999999999</v>
      </c>
      <c r="N42" s="132">
        <v>154557.71</v>
      </c>
      <c r="O42" s="132">
        <v>160602.09</v>
      </c>
      <c r="P42" s="132">
        <v>166453.85999999999</v>
      </c>
      <c r="Q42" s="132">
        <v>172193.51</v>
      </c>
      <c r="R42" s="127">
        <v>172193.51</v>
      </c>
    </row>
    <row r="43" spans="1:18" ht="13.5" thickBot="1" x14ac:dyDescent="0.25">
      <c r="A43" s="136" t="s">
        <v>2081</v>
      </c>
      <c r="B43" s="134" t="s">
        <v>2082</v>
      </c>
      <c r="C43" s="134" t="s">
        <v>2078</v>
      </c>
      <c r="D43" s="130">
        <v>2689669.58</v>
      </c>
      <c r="E43" s="130">
        <v>2689669.58</v>
      </c>
      <c r="F43" s="130">
        <v>2793118.41</v>
      </c>
      <c r="G43" s="130">
        <v>2896567.24</v>
      </c>
      <c r="H43" s="130">
        <v>3000016.07</v>
      </c>
      <c r="I43" s="130">
        <v>3103464.9</v>
      </c>
      <c r="J43" s="130">
        <v>3206913.73</v>
      </c>
      <c r="K43" s="130">
        <v>3310362.56</v>
      </c>
      <c r="L43" s="130">
        <v>3413811.39</v>
      </c>
      <c r="M43" s="130">
        <v>3517260.22</v>
      </c>
      <c r="N43" s="130">
        <v>3620709.05</v>
      </c>
      <c r="O43" s="130">
        <v>3724157.88</v>
      </c>
      <c r="P43" s="130">
        <v>3827606.71</v>
      </c>
      <c r="Q43" s="130">
        <v>3931055.54</v>
      </c>
      <c r="R43" s="127">
        <v>3931055.54</v>
      </c>
    </row>
    <row r="44" spans="1:18" ht="13.5" thickBot="1" x14ac:dyDescent="0.25">
      <c r="A44" s="136" t="s">
        <v>2272</v>
      </c>
      <c r="B44" s="134" t="s">
        <v>1273</v>
      </c>
      <c r="C44" s="134" t="s">
        <v>2078</v>
      </c>
      <c r="D44" s="132">
        <v>61899447.649999999</v>
      </c>
      <c r="E44" s="132">
        <v>61899447.649999999</v>
      </c>
      <c r="F44" s="132">
        <v>62497672.509999998</v>
      </c>
      <c r="G44" s="132">
        <v>62929938.520000003</v>
      </c>
      <c r="H44" s="132">
        <v>63409786.68</v>
      </c>
      <c r="I44" s="132">
        <v>67050761.640000001</v>
      </c>
      <c r="J44" s="132">
        <v>67168694.200000003</v>
      </c>
      <c r="K44" s="132">
        <v>70032001.760000005</v>
      </c>
      <c r="L44" s="132">
        <v>70462546.069999993</v>
      </c>
      <c r="M44" s="132">
        <v>71379928.180000007</v>
      </c>
      <c r="N44" s="132">
        <v>72370654.409999996</v>
      </c>
      <c r="O44" s="132">
        <v>72713740.359999999</v>
      </c>
      <c r="P44" s="132">
        <v>73682894.340000004</v>
      </c>
      <c r="Q44" s="132">
        <v>74361730.319999993</v>
      </c>
      <c r="R44" s="127">
        <v>74361730.319999993</v>
      </c>
    </row>
    <row r="45" spans="1:18" ht="13.5" thickBot="1" x14ac:dyDescent="0.25">
      <c r="A45" s="136" t="s">
        <v>19</v>
      </c>
      <c r="B45" s="134" t="s">
        <v>1272</v>
      </c>
      <c r="C45" s="134" t="s">
        <v>2078</v>
      </c>
      <c r="D45" s="130">
        <v>-1166724301.5</v>
      </c>
      <c r="E45" s="130">
        <v>-1166724301.5</v>
      </c>
      <c r="F45" s="130">
        <v>-1172797792.6900001</v>
      </c>
      <c r="G45" s="130">
        <v>-1178867966.55</v>
      </c>
      <c r="H45" s="130">
        <v>-1184908561.1199999</v>
      </c>
      <c r="I45" s="130">
        <v>-1188179975.5599999</v>
      </c>
      <c r="J45" s="130">
        <v>-1194547299.22</v>
      </c>
      <c r="K45" s="130">
        <v>-1195453165.4000001</v>
      </c>
      <c r="L45" s="130">
        <v>-1201693784.9300001</v>
      </c>
      <c r="M45" s="130">
        <v>-1207499238.8599999</v>
      </c>
      <c r="N45" s="130">
        <v>-1213037401.79</v>
      </c>
      <c r="O45" s="130">
        <v>-1219412162.6199999</v>
      </c>
      <c r="P45" s="130">
        <v>-1221310547.5</v>
      </c>
      <c r="Q45" s="130">
        <v>-1227192270.49</v>
      </c>
      <c r="R45" s="127">
        <v>-1227192270.49</v>
      </c>
    </row>
    <row r="46" spans="1:18" ht="13.5" thickBot="1" x14ac:dyDescent="0.25">
      <c r="A46" s="136" t="s">
        <v>20</v>
      </c>
      <c r="B46" s="134" t="s">
        <v>1271</v>
      </c>
      <c r="C46" s="134" t="s">
        <v>2078</v>
      </c>
      <c r="D46" s="132">
        <v>-18964818.260000002</v>
      </c>
      <c r="E46" s="132">
        <v>-18964818.260000002</v>
      </c>
      <c r="F46" s="132">
        <v>-19312343.57</v>
      </c>
      <c r="G46" s="132">
        <v>-19558669.129999999</v>
      </c>
      <c r="H46" s="132">
        <v>-19815767.52</v>
      </c>
      <c r="I46" s="132">
        <v>-20134197.780000001</v>
      </c>
      <c r="J46" s="132">
        <v>-20200007.77</v>
      </c>
      <c r="K46" s="132">
        <v>-20550077.829999998</v>
      </c>
      <c r="L46" s="132">
        <v>-20461155.300000001</v>
      </c>
      <c r="M46" s="132">
        <v>-20530960.079999998</v>
      </c>
      <c r="N46" s="132">
        <v>-20577650</v>
      </c>
      <c r="O46" s="132">
        <v>-20869266.710000001</v>
      </c>
      <c r="P46" s="132">
        <v>-21221919.93</v>
      </c>
      <c r="Q46" s="132">
        <v>-21578553.940000001</v>
      </c>
      <c r="R46" s="127">
        <v>-21578553.940000001</v>
      </c>
    </row>
    <row r="47" spans="1:18" ht="13.5" thickBot="1" x14ac:dyDescent="0.25">
      <c r="A47" s="136" t="s">
        <v>21</v>
      </c>
      <c r="B47" s="134" t="s">
        <v>1270</v>
      </c>
      <c r="C47" s="134" t="s">
        <v>2078</v>
      </c>
      <c r="D47" s="130">
        <v>4269789.57</v>
      </c>
      <c r="E47" s="130">
        <v>4269789.57</v>
      </c>
      <c r="F47" s="130">
        <v>4269789.57</v>
      </c>
      <c r="G47" s="130">
        <v>4348724.33</v>
      </c>
      <c r="H47" s="130">
        <v>4390708.1100000003</v>
      </c>
      <c r="I47" s="130">
        <v>4413330.2699999996</v>
      </c>
      <c r="J47" s="130">
        <v>4477118.63</v>
      </c>
      <c r="K47" s="130">
        <v>4477118.63</v>
      </c>
      <c r="L47" s="130">
        <v>4587251.07</v>
      </c>
      <c r="M47" s="130">
        <v>4728592.99</v>
      </c>
      <c r="N47" s="130">
        <v>4858181.51</v>
      </c>
      <c r="O47" s="130">
        <v>4860425.1900000004</v>
      </c>
      <c r="P47" s="130">
        <v>4860425.1900000004</v>
      </c>
      <c r="Q47" s="130">
        <v>4860425.1900000004</v>
      </c>
      <c r="R47" s="127">
        <v>4860425.1900000004</v>
      </c>
    </row>
    <row r="48" spans="1:18" ht="13.5" thickBot="1" x14ac:dyDescent="0.25">
      <c r="A48" s="136" t="s">
        <v>22</v>
      </c>
      <c r="B48" s="134" t="s">
        <v>1269</v>
      </c>
      <c r="C48" s="134" t="s">
        <v>2078</v>
      </c>
      <c r="D48" s="132">
        <v>1094550.83</v>
      </c>
      <c r="E48" s="132">
        <v>1094550.83</v>
      </c>
      <c r="F48" s="132">
        <v>1094550.83</v>
      </c>
      <c r="G48" s="132">
        <v>1093801.1299999999</v>
      </c>
      <c r="H48" s="132">
        <v>1093801.1299999999</v>
      </c>
      <c r="I48" s="132">
        <v>1093801.1299999999</v>
      </c>
      <c r="J48" s="132">
        <v>1191429.42</v>
      </c>
      <c r="K48" s="132">
        <v>1191429.42</v>
      </c>
      <c r="L48" s="132">
        <v>1406903.81</v>
      </c>
      <c r="M48" s="132">
        <v>1406903.81</v>
      </c>
      <c r="N48" s="132">
        <v>1397568.02</v>
      </c>
      <c r="O48" s="132">
        <v>1397568.02</v>
      </c>
      <c r="P48" s="132">
        <v>1397568.02</v>
      </c>
      <c r="Q48" s="132">
        <v>1397568.02</v>
      </c>
      <c r="R48" s="127">
        <v>1397568.02</v>
      </c>
    </row>
    <row r="49" spans="1:18" ht="13.5" thickBot="1" x14ac:dyDescent="0.25">
      <c r="A49" s="136" t="s">
        <v>23</v>
      </c>
      <c r="B49" s="134" t="s">
        <v>1268</v>
      </c>
      <c r="C49" s="134" t="s">
        <v>2078</v>
      </c>
      <c r="D49" s="130">
        <v>-3495279.17</v>
      </c>
      <c r="E49" s="130">
        <v>-3495279.17</v>
      </c>
      <c r="F49" s="130">
        <v>-3544940.2</v>
      </c>
      <c r="G49" s="130">
        <v>-3589766.45</v>
      </c>
      <c r="H49" s="130">
        <v>-3640651.05</v>
      </c>
      <c r="I49" s="130">
        <v>-3692693.76</v>
      </c>
      <c r="J49" s="130">
        <v>-3616671.86</v>
      </c>
      <c r="K49" s="130">
        <v>-3670778.55</v>
      </c>
      <c r="L49" s="130">
        <v>-3287400.77</v>
      </c>
      <c r="M49" s="130">
        <v>-3340604.95</v>
      </c>
      <c r="N49" s="130">
        <v>-3333274.29</v>
      </c>
      <c r="O49" s="130">
        <v>-3386935.04</v>
      </c>
      <c r="P49" s="130">
        <v>-3440928.05</v>
      </c>
      <c r="Q49" s="130">
        <v>-3495030.13</v>
      </c>
      <c r="R49" s="127">
        <v>-3495030.13</v>
      </c>
    </row>
    <row r="50" spans="1:18" ht="13.5" thickBot="1" x14ac:dyDescent="0.25">
      <c r="A50" s="136" t="s">
        <v>2273</v>
      </c>
      <c r="B50" s="134" t="s">
        <v>2274</v>
      </c>
      <c r="C50" s="134" t="s">
        <v>2078</v>
      </c>
      <c r="D50" s="132">
        <v>-5214185.92</v>
      </c>
      <c r="E50" s="132">
        <v>-5214185.92</v>
      </c>
      <c r="F50" s="132">
        <v>-5484355.8499999996</v>
      </c>
      <c r="G50" s="132">
        <v>-5754644.8499999996</v>
      </c>
      <c r="H50" s="132">
        <v>-6024955.2199999997</v>
      </c>
      <c r="I50" s="132">
        <v>-6295283.8700000001</v>
      </c>
      <c r="J50" s="132">
        <v>-6566115.4000000004</v>
      </c>
      <c r="K50" s="132">
        <v>-6837448.6299999999</v>
      </c>
      <c r="L50" s="132">
        <v>-7108782.9699999997</v>
      </c>
      <c r="M50" s="132">
        <v>-7380198.0199999996</v>
      </c>
      <c r="N50" s="132">
        <v>-7651701.5700000003</v>
      </c>
      <c r="O50" s="132">
        <v>-7923225.4299999997</v>
      </c>
      <c r="P50" s="132">
        <v>-8195725.7199999997</v>
      </c>
      <c r="Q50" s="132">
        <v>-8469664.8699999992</v>
      </c>
      <c r="R50" s="127">
        <v>-8469664.8699999992</v>
      </c>
    </row>
    <row r="51" spans="1:18" ht="13.5" thickBot="1" x14ac:dyDescent="0.25">
      <c r="A51" s="136" t="s">
        <v>2775</v>
      </c>
      <c r="B51" s="134" t="s">
        <v>2774</v>
      </c>
      <c r="C51" s="134" t="s">
        <v>2078</v>
      </c>
      <c r="D51" s="163"/>
      <c r="E51" s="130">
        <v>0</v>
      </c>
      <c r="F51" s="130">
        <v>0</v>
      </c>
      <c r="G51" s="130">
        <v>0</v>
      </c>
      <c r="H51" s="130">
        <v>-757.44</v>
      </c>
      <c r="I51" s="130">
        <v>-2272.3000000000002</v>
      </c>
      <c r="J51" s="130">
        <v>-3787.19</v>
      </c>
      <c r="K51" s="130">
        <v>-5302.06</v>
      </c>
      <c r="L51" s="130">
        <v>-6816.93</v>
      </c>
      <c r="M51" s="130">
        <v>-8331.7900000000009</v>
      </c>
      <c r="N51" s="130">
        <v>-9846.66</v>
      </c>
      <c r="O51" s="130">
        <v>-11361.54</v>
      </c>
      <c r="P51" s="130">
        <v>-12876.42</v>
      </c>
      <c r="Q51" s="130">
        <v>-14391.29</v>
      </c>
      <c r="R51" s="127">
        <v>-14391.29</v>
      </c>
    </row>
    <row r="52" spans="1:18" ht="13.5" thickBot="1" x14ac:dyDescent="0.25">
      <c r="A52" s="136" t="s">
        <v>2773</v>
      </c>
      <c r="B52" s="134" t="s">
        <v>2772</v>
      </c>
      <c r="C52" s="134" t="s">
        <v>2078</v>
      </c>
      <c r="D52" s="164"/>
      <c r="E52" s="132">
        <v>0</v>
      </c>
      <c r="F52" s="132">
        <v>0</v>
      </c>
      <c r="G52" s="132">
        <v>0</v>
      </c>
      <c r="H52" s="132">
        <v>202000</v>
      </c>
      <c r="I52" s="132">
        <v>202000</v>
      </c>
      <c r="J52" s="132">
        <v>202000</v>
      </c>
      <c r="K52" s="132">
        <v>202000</v>
      </c>
      <c r="L52" s="132">
        <v>202000</v>
      </c>
      <c r="M52" s="132">
        <v>202000</v>
      </c>
      <c r="N52" s="132">
        <v>202000</v>
      </c>
      <c r="O52" s="132">
        <v>202000</v>
      </c>
      <c r="P52" s="132">
        <v>202000</v>
      </c>
      <c r="Q52" s="132">
        <v>202000</v>
      </c>
      <c r="R52" s="127">
        <v>202000</v>
      </c>
    </row>
    <row r="53" spans="1:18" ht="13.5" thickBot="1" x14ac:dyDescent="0.25">
      <c r="A53" s="136" t="s">
        <v>2083</v>
      </c>
      <c r="B53" s="134" t="s">
        <v>2084</v>
      </c>
      <c r="C53" s="134" t="s">
        <v>2078</v>
      </c>
      <c r="D53" s="130">
        <v>388026.84</v>
      </c>
      <c r="E53" s="130">
        <v>388026.84</v>
      </c>
      <c r="F53" s="130">
        <v>388026.84</v>
      </c>
      <c r="G53" s="130">
        <v>388026.84</v>
      </c>
      <c r="H53" s="130">
        <v>418867.8</v>
      </c>
      <c r="I53" s="130">
        <v>418867.8</v>
      </c>
      <c r="J53" s="130">
        <v>418867.8</v>
      </c>
      <c r="K53" s="130">
        <v>449708.75</v>
      </c>
      <c r="L53" s="130">
        <v>449708.75</v>
      </c>
      <c r="M53" s="130">
        <v>449708.75</v>
      </c>
      <c r="N53" s="130">
        <v>479943.71</v>
      </c>
      <c r="O53" s="130">
        <v>479943.71</v>
      </c>
      <c r="P53" s="130">
        <v>479943.71</v>
      </c>
      <c r="Q53" s="130">
        <v>511390.67</v>
      </c>
      <c r="R53" s="127">
        <v>511390.67</v>
      </c>
    </row>
    <row r="54" spans="1:18" ht="13.5" thickBot="1" x14ac:dyDescent="0.25">
      <c r="A54" s="136" t="s">
        <v>2275</v>
      </c>
      <c r="B54" s="134" t="s">
        <v>2276</v>
      </c>
      <c r="C54" s="134" t="s">
        <v>2078</v>
      </c>
      <c r="D54" s="132">
        <v>6269681.1399999997</v>
      </c>
      <c r="E54" s="132">
        <v>6269681.1399999997</v>
      </c>
      <c r="F54" s="132">
        <v>6269681.1399999997</v>
      </c>
      <c r="G54" s="132">
        <v>6269681.1399999997</v>
      </c>
      <c r="H54" s="132">
        <v>7239677.3300000001</v>
      </c>
      <c r="I54" s="132">
        <v>7239677.3300000001</v>
      </c>
      <c r="J54" s="132">
        <v>7239677.3300000001</v>
      </c>
      <c r="K54" s="132">
        <v>8209673.5199999996</v>
      </c>
      <c r="L54" s="132">
        <v>8209673.5199999996</v>
      </c>
      <c r="M54" s="132">
        <v>8209673.5199999996</v>
      </c>
      <c r="N54" s="132">
        <v>9179669.7100000009</v>
      </c>
      <c r="O54" s="132">
        <v>9179669.7100000009</v>
      </c>
      <c r="P54" s="132">
        <v>9179669.7100000009</v>
      </c>
      <c r="Q54" s="132">
        <v>10149665.9</v>
      </c>
      <c r="R54" s="127">
        <v>10149665.9</v>
      </c>
    </row>
    <row r="55" spans="1:18" ht="13.5" thickBot="1" x14ac:dyDescent="0.25">
      <c r="A55" s="136" t="s">
        <v>2555</v>
      </c>
      <c r="B55" s="134" t="s">
        <v>2556</v>
      </c>
      <c r="C55" s="134" t="s">
        <v>2078</v>
      </c>
      <c r="D55" s="130">
        <v>0</v>
      </c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  <c r="R55" s="127">
        <v>0</v>
      </c>
    </row>
    <row r="56" spans="1:18" ht="13.5" thickBot="1" x14ac:dyDescent="0.25">
      <c r="A56" s="136" t="s">
        <v>2771</v>
      </c>
      <c r="B56" s="134" t="s">
        <v>2770</v>
      </c>
      <c r="C56" s="134" t="s">
        <v>2078</v>
      </c>
      <c r="D56" s="164"/>
      <c r="E56" s="132">
        <v>0</v>
      </c>
      <c r="F56" s="132">
        <v>0</v>
      </c>
      <c r="G56" s="132">
        <v>0</v>
      </c>
      <c r="H56" s="132">
        <v>2082613.68</v>
      </c>
      <c r="I56" s="132">
        <v>2474539.2000000002</v>
      </c>
      <c r="J56" s="132">
        <v>3145035.6</v>
      </c>
      <c r="K56" s="132">
        <v>2738662.92</v>
      </c>
      <c r="L56" s="132">
        <v>2909806.2</v>
      </c>
      <c r="M56" s="132">
        <v>2050755.84</v>
      </c>
      <c r="N56" s="132">
        <v>1760330.88</v>
      </c>
      <c r="O56" s="132">
        <v>749029.68</v>
      </c>
      <c r="P56" s="132">
        <v>1170219.96</v>
      </c>
      <c r="Q56" s="132">
        <v>1006855.92</v>
      </c>
      <c r="R56" s="127">
        <v>1006855.92</v>
      </c>
    </row>
    <row r="57" spans="1:18" ht="13.5" thickBot="1" x14ac:dyDescent="0.25">
      <c r="A57" s="136" t="s">
        <v>2769</v>
      </c>
      <c r="B57" s="134" t="s">
        <v>2768</v>
      </c>
      <c r="C57" s="134" t="s">
        <v>2078</v>
      </c>
      <c r="D57" s="163"/>
      <c r="E57" s="130">
        <v>0</v>
      </c>
      <c r="F57" s="130">
        <v>0</v>
      </c>
      <c r="G57" s="130">
        <v>0</v>
      </c>
      <c r="H57" s="130">
        <v>193560.9</v>
      </c>
      <c r="I57" s="130">
        <v>251196.9</v>
      </c>
      <c r="J57" s="130">
        <v>383759.7</v>
      </c>
      <c r="K57" s="130">
        <v>353981.1</v>
      </c>
      <c r="L57" s="130">
        <v>412097.4</v>
      </c>
      <c r="M57" s="130">
        <v>270928.59999999998</v>
      </c>
      <c r="N57" s="130">
        <v>159979.29999999999</v>
      </c>
      <c r="O57" s="130">
        <v>76407.100000000006</v>
      </c>
      <c r="P57" s="130">
        <v>142208.20000000001</v>
      </c>
      <c r="Q57" s="130">
        <v>107146.3</v>
      </c>
      <c r="R57" s="127">
        <v>107146.3</v>
      </c>
    </row>
    <row r="58" spans="1:18" ht="13.5" thickBot="1" x14ac:dyDescent="0.25">
      <c r="A58" s="133" t="s">
        <v>1319</v>
      </c>
      <c r="B58" s="134" t="s">
        <v>2277</v>
      </c>
      <c r="C58" s="142"/>
      <c r="D58" s="132">
        <v>51695148.950000003</v>
      </c>
      <c r="E58" s="132">
        <v>51695148.950000003</v>
      </c>
      <c r="F58" s="132">
        <v>51638594.18</v>
      </c>
      <c r="G58" s="132">
        <v>51623948.119999997</v>
      </c>
      <c r="H58" s="132">
        <v>51549808.310000002</v>
      </c>
      <c r="I58" s="132">
        <v>51678793.270000003</v>
      </c>
      <c r="J58" s="132">
        <v>51791503.200000003</v>
      </c>
      <c r="K58" s="132">
        <v>51991162.770000003</v>
      </c>
      <c r="L58" s="132">
        <v>52300473.579999998</v>
      </c>
      <c r="M58" s="132">
        <v>53212002.859999999</v>
      </c>
      <c r="N58" s="132">
        <v>53150350.469999999</v>
      </c>
      <c r="O58" s="132">
        <v>53434737.329999998</v>
      </c>
      <c r="P58" s="132">
        <v>53633993.969999999</v>
      </c>
      <c r="Q58" s="132">
        <v>53656687.75</v>
      </c>
      <c r="R58" s="127">
        <v>53656687.75</v>
      </c>
    </row>
    <row r="59" spans="1:18" ht="13.5" thickBot="1" x14ac:dyDescent="0.25">
      <c r="A59" s="135" t="s">
        <v>1320</v>
      </c>
      <c r="B59" s="134" t="s">
        <v>2278</v>
      </c>
      <c r="C59" s="142"/>
      <c r="D59" s="130">
        <v>71332439.840000004</v>
      </c>
      <c r="E59" s="130">
        <v>71332439.840000004</v>
      </c>
      <c r="F59" s="130">
        <v>71359619.159999996</v>
      </c>
      <c r="G59" s="130">
        <v>71428767.769999996</v>
      </c>
      <c r="H59" s="130">
        <v>71438377.099999994</v>
      </c>
      <c r="I59" s="130">
        <v>71651123.769999996</v>
      </c>
      <c r="J59" s="130">
        <v>71847579.299999997</v>
      </c>
      <c r="K59" s="130">
        <v>72131000.760000005</v>
      </c>
      <c r="L59" s="130">
        <v>72524057.269999996</v>
      </c>
      <c r="M59" s="130">
        <v>73519836.409999996</v>
      </c>
      <c r="N59" s="130">
        <v>73541441.540000007</v>
      </c>
      <c r="O59" s="130">
        <v>73909584.879999995</v>
      </c>
      <c r="P59" s="130">
        <v>74193720.040000007</v>
      </c>
      <c r="Q59" s="130">
        <v>74302803.969999999</v>
      </c>
      <c r="R59" s="127">
        <v>74302803.969999999</v>
      </c>
    </row>
    <row r="60" spans="1:18" ht="13.5" thickBot="1" x14ac:dyDescent="0.25">
      <c r="A60" s="136" t="s">
        <v>24</v>
      </c>
      <c r="B60" s="134" t="s">
        <v>1267</v>
      </c>
      <c r="C60" s="134" t="s">
        <v>2078</v>
      </c>
      <c r="D60" s="132">
        <v>1946033.46</v>
      </c>
      <c r="E60" s="132">
        <v>1946033.46</v>
      </c>
      <c r="F60" s="132">
        <v>1946033.46</v>
      </c>
      <c r="G60" s="132">
        <v>1946033.46</v>
      </c>
      <c r="H60" s="132">
        <v>1946033.46</v>
      </c>
      <c r="I60" s="132">
        <v>1946033.46</v>
      </c>
      <c r="J60" s="132">
        <v>1946033.46</v>
      </c>
      <c r="K60" s="132">
        <v>1946033.46</v>
      </c>
      <c r="L60" s="132">
        <v>1946033.46</v>
      </c>
      <c r="M60" s="132">
        <v>1946033.46</v>
      </c>
      <c r="N60" s="132">
        <v>1946033.46</v>
      </c>
      <c r="O60" s="132">
        <v>1946033.46</v>
      </c>
      <c r="P60" s="132">
        <v>1946033.46</v>
      </c>
      <c r="Q60" s="132">
        <v>1946033.46</v>
      </c>
      <c r="R60" s="127">
        <v>1946033.46</v>
      </c>
    </row>
    <row r="61" spans="1:18" ht="13.5" thickBot="1" x14ac:dyDescent="0.25">
      <c r="A61" s="136" t="s">
        <v>25</v>
      </c>
      <c r="B61" s="134" t="s">
        <v>1266</v>
      </c>
      <c r="C61" s="134" t="s">
        <v>2078</v>
      </c>
      <c r="D61" s="130">
        <v>125101.86</v>
      </c>
      <c r="E61" s="130">
        <v>125101.86</v>
      </c>
      <c r="F61" s="130">
        <v>125101.86</v>
      </c>
      <c r="G61" s="130">
        <v>125101.86</v>
      </c>
      <c r="H61" s="130">
        <v>125101.86</v>
      </c>
      <c r="I61" s="130">
        <v>125101.86</v>
      </c>
      <c r="J61" s="130">
        <v>125101.86</v>
      </c>
      <c r="K61" s="130">
        <v>125101.86</v>
      </c>
      <c r="L61" s="130">
        <v>125101.86</v>
      </c>
      <c r="M61" s="130">
        <v>125101.86</v>
      </c>
      <c r="N61" s="130">
        <v>125101.86</v>
      </c>
      <c r="O61" s="130">
        <v>125101.86</v>
      </c>
      <c r="P61" s="130">
        <v>125101.86</v>
      </c>
      <c r="Q61" s="130">
        <v>125101.86</v>
      </c>
      <c r="R61" s="127">
        <v>125101.86</v>
      </c>
    </row>
    <row r="62" spans="1:18" ht="13.5" thickBot="1" x14ac:dyDescent="0.25">
      <c r="A62" s="136" t="s">
        <v>26</v>
      </c>
      <c r="B62" s="134" t="s">
        <v>1265</v>
      </c>
      <c r="C62" s="134" t="s">
        <v>2078</v>
      </c>
      <c r="D62" s="132">
        <v>4676720.24</v>
      </c>
      <c r="E62" s="132">
        <v>4676720.24</v>
      </c>
      <c r="F62" s="132">
        <v>4676720.24</v>
      </c>
      <c r="G62" s="132">
        <v>4676720.24</v>
      </c>
      <c r="H62" s="132">
        <v>4676720.24</v>
      </c>
      <c r="I62" s="132">
        <v>4676720.24</v>
      </c>
      <c r="J62" s="132">
        <v>4676720.24</v>
      </c>
      <c r="K62" s="132">
        <v>4676720.24</v>
      </c>
      <c r="L62" s="132">
        <v>4676720.24</v>
      </c>
      <c r="M62" s="132">
        <v>4676720.24</v>
      </c>
      <c r="N62" s="132">
        <v>4676720.24</v>
      </c>
      <c r="O62" s="132">
        <v>4676720.24</v>
      </c>
      <c r="P62" s="132">
        <v>4676720.24</v>
      </c>
      <c r="Q62" s="132">
        <v>5891878.8099999996</v>
      </c>
      <c r="R62" s="127">
        <v>5891878.8099999996</v>
      </c>
    </row>
    <row r="63" spans="1:18" ht="13.5" thickBot="1" x14ac:dyDescent="0.25">
      <c r="A63" s="136" t="s">
        <v>27</v>
      </c>
      <c r="B63" s="134" t="s">
        <v>1264</v>
      </c>
      <c r="C63" s="134" t="s">
        <v>2078</v>
      </c>
      <c r="D63" s="130">
        <v>64906.32</v>
      </c>
      <c r="E63" s="130">
        <v>64906.32</v>
      </c>
      <c r="F63" s="130">
        <v>64906.32</v>
      </c>
      <c r="G63" s="130">
        <v>64906.32</v>
      </c>
      <c r="H63" s="130">
        <v>64906.32</v>
      </c>
      <c r="I63" s="130">
        <v>64906.32</v>
      </c>
      <c r="J63" s="130">
        <v>64906.32</v>
      </c>
      <c r="K63" s="130">
        <v>64906.32</v>
      </c>
      <c r="L63" s="130">
        <v>64906.32</v>
      </c>
      <c r="M63" s="130">
        <v>64906.32</v>
      </c>
      <c r="N63" s="130">
        <v>64906.32</v>
      </c>
      <c r="O63" s="130">
        <v>64906.32</v>
      </c>
      <c r="P63" s="130">
        <v>64906.32</v>
      </c>
      <c r="Q63" s="130">
        <v>64906.32</v>
      </c>
      <c r="R63" s="127">
        <v>64906.32</v>
      </c>
    </row>
    <row r="64" spans="1:18" ht="13.5" thickBot="1" x14ac:dyDescent="0.25">
      <c r="A64" s="136" t="s">
        <v>28</v>
      </c>
      <c r="B64" s="134" t="s">
        <v>1263</v>
      </c>
      <c r="C64" s="134" t="s">
        <v>2078</v>
      </c>
      <c r="D64" s="132">
        <v>55065792.710000001</v>
      </c>
      <c r="E64" s="132">
        <v>55065792.710000001</v>
      </c>
      <c r="F64" s="132">
        <v>55075321.640000001</v>
      </c>
      <c r="G64" s="132">
        <v>55083335.93</v>
      </c>
      <c r="H64" s="132">
        <v>55079184.460000001</v>
      </c>
      <c r="I64" s="132">
        <v>55079532.689999998</v>
      </c>
      <c r="J64" s="132">
        <v>55079525.159999996</v>
      </c>
      <c r="K64" s="132">
        <v>55079517.890000001</v>
      </c>
      <c r="L64" s="132">
        <v>55079510.369999997</v>
      </c>
      <c r="M64" s="132">
        <v>55079502.840000004</v>
      </c>
      <c r="N64" s="132">
        <v>55079495.600000001</v>
      </c>
      <c r="O64" s="132">
        <v>55092461.189999998</v>
      </c>
      <c r="P64" s="132">
        <v>56843868.530000001</v>
      </c>
      <c r="Q64" s="132">
        <v>56882921.119999997</v>
      </c>
      <c r="R64" s="127">
        <v>56882921.119999997</v>
      </c>
    </row>
    <row r="65" spans="1:18" ht="13.5" thickBot="1" x14ac:dyDescent="0.25">
      <c r="A65" s="136" t="s">
        <v>29</v>
      </c>
      <c r="B65" s="134" t="s">
        <v>1262</v>
      </c>
      <c r="C65" s="134" t="s">
        <v>2078</v>
      </c>
      <c r="D65" s="130">
        <v>438739</v>
      </c>
      <c r="E65" s="130">
        <v>438739</v>
      </c>
      <c r="F65" s="130">
        <v>438739</v>
      </c>
      <c r="G65" s="130">
        <v>438739</v>
      </c>
      <c r="H65" s="130">
        <v>438739</v>
      </c>
      <c r="I65" s="130">
        <v>438739</v>
      </c>
      <c r="J65" s="130">
        <v>438739</v>
      </c>
      <c r="K65" s="130">
        <v>438739</v>
      </c>
      <c r="L65" s="130">
        <v>438739</v>
      </c>
      <c r="M65" s="130">
        <v>438739</v>
      </c>
      <c r="N65" s="130">
        <v>438739</v>
      </c>
      <c r="O65" s="130">
        <v>438739</v>
      </c>
      <c r="P65" s="130">
        <v>438739</v>
      </c>
      <c r="Q65" s="130">
        <v>438739</v>
      </c>
      <c r="R65" s="127">
        <v>438739</v>
      </c>
    </row>
    <row r="66" spans="1:18" ht="13.5" thickBot="1" x14ac:dyDescent="0.25">
      <c r="A66" s="136" t="s">
        <v>30</v>
      </c>
      <c r="B66" s="134" t="s">
        <v>1261</v>
      </c>
      <c r="C66" s="134" t="s">
        <v>2078</v>
      </c>
      <c r="D66" s="132">
        <v>475081.66</v>
      </c>
      <c r="E66" s="132">
        <v>475081.66</v>
      </c>
      <c r="F66" s="132">
        <v>475081.66</v>
      </c>
      <c r="G66" s="132">
        <v>475081.66</v>
      </c>
      <c r="H66" s="132">
        <v>475081.66</v>
      </c>
      <c r="I66" s="132">
        <v>475081.66</v>
      </c>
      <c r="J66" s="132">
        <v>475081.66</v>
      </c>
      <c r="K66" s="132">
        <v>475081.66</v>
      </c>
      <c r="L66" s="132">
        <v>475081.66</v>
      </c>
      <c r="M66" s="132">
        <v>475081.66</v>
      </c>
      <c r="N66" s="132">
        <v>475081.66</v>
      </c>
      <c r="O66" s="132">
        <v>475081.66</v>
      </c>
      <c r="P66" s="132">
        <v>475081.66</v>
      </c>
      <c r="Q66" s="132">
        <v>475081.66</v>
      </c>
      <c r="R66" s="127">
        <v>475081.66</v>
      </c>
    </row>
    <row r="67" spans="1:18" ht="13.5" thickBot="1" x14ac:dyDescent="0.25">
      <c r="A67" s="136" t="s">
        <v>31</v>
      </c>
      <c r="B67" s="134" t="s">
        <v>1260</v>
      </c>
      <c r="C67" s="134" t="s">
        <v>2078</v>
      </c>
      <c r="D67" s="130">
        <v>0</v>
      </c>
      <c r="E67" s="130">
        <v>0</v>
      </c>
      <c r="F67" s="130">
        <v>0</v>
      </c>
      <c r="G67" s="130">
        <v>0</v>
      </c>
      <c r="H67" s="130">
        <v>0</v>
      </c>
      <c r="I67" s="130">
        <v>0</v>
      </c>
      <c r="J67" s="130">
        <v>0</v>
      </c>
      <c r="K67" s="130">
        <v>0</v>
      </c>
      <c r="L67" s="130">
        <v>0</v>
      </c>
      <c r="M67" s="130">
        <v>0</v>
      </c>
      <c r="N67" s="130">
        <v>0</v>
      </c>
      <c r="O67" s="130">
        <v>0</v>
      </c>
      <c r="P67" s="130">
        <v>0</v>
      </c>
      <c r="Q67" s="130">
        <v>0</v>
      </c>
      <c r="R67" s="127">
        <v>0</v>
      </c>
    </row>
    <row r="68" spans="1:18" ht="13.5" thickBot="1" x14ac:dyDescent="0.25">
      <c r="A68" s="136" t="s">
        <v>32</v>
      </c>
      <c r="B68" s="134" t="s">
        <v>1259</v>
      </c>
      <c r="C68" s="134" t="s">
        <v>2078</v>
      </c>
      <c r="D68" s="132">
        <v>3507589.83</v>
      </c>
      <c r="E68" s="132">
        <v>3507589.83</v>
      </c>
      <c r="F68" s="132">
        <v>3507589.83</v>
      </c>
      <c r="G68" s="132">
        <v>3507589.83</v>
      </c>
      <c r="H68" s="132">
        <v>3507589.83</v>
      </c>
      <c r="I68" s="132">
        <v>3507589.83</v>
      </c>
      <c r="J68" s="132">
        <v>3507589.83</v>
      </c>
      <c r="K68" s="132">
        <v>3507589.83</v>
      </c>
      <c r="L68" s="132">
        <v>3507589.83</v>
      </c>
      <c r="M68" s="132">
        <v>3507589.83</v>
      </c>
      <c r="N68" s="132">
        <v>3507589.83</v>
      </c>
      <c r="O68" s="132">
        <v>3507589.83</v>
      </c>
      <c r="P68" s="132">
        <v>3507589.83</v>
      </c>
      <c r="Q68" s="132">
        <v>3507589.83</v>
      </c>
      <c r="R68" s="127">
        <v>3507589.83</v>
      </c>
    </row>
    <row r="69" spans="1:18" ht="13.5" thickBot="1" x14ac:dyDescent="0.25">
      <c r="A69" s="136" t="s">
        <v>2085</v>
      </c>
      <c r="B69" s="134" t="s">
        <v>2086</v>
      </c>
      <c r="C69" s="134" t="s">
        <v>2078</v>
      </c>
      <c r="D69" s="130">
        <v>0</v>
      </c>
      <c r="E69" s="130">
        <v>0</v>
      </c>
      <c r="F69" s="130">
        <v>0</v>
      </c>
      <c r="G69" s="130">
        <v>0</v>
      </c>
      <c r="H69" s="130">
        <v>0</v>
      </c>
      <c r="I69" s="130">
        <v>0</v>
      </c>
      <c r="J69" s="130">
        <v>0</v>
      </c>
      <c r="K69" s="130">
        <v>0</v>
      </c>
      <c r="L69" s="130">
        <v>0</v>
      </c>
      <c r="M69" s="130">
        <v>0</v>
      </c>
      <c r="N69" s="130">
        <v>0</v>
      </c>
      <c r="O69" s="130">
        <v>0</v>
      </c>
      <c r="P69" s="130">
        <v>0</v>
      </c>
      <c r="Q69" s="130">
        <v>0</v>
      </c>
      <c r="R69" s="127">
        <v>0</v>
      </c>
    </row>
    <row r="70" spans="1:18" ht="13.5" thickBot="1" x14ac:dyDescent="0.25">
      <c r="A70" s="136" t="s">
        <v>33</v>
      </c>
      <c r="B70" s="134" t="s">
        <v>1258</v>
      </c>
      <c r="C70" s="134" t="s">
        <v>2078</v>
      </c>
      <c r="D70" s="132">
        <v>5032474.76</v>
      </c>
      <c r="E70" s="132">
        <v>5032474.76</v>
      </c>
      <c r="F70" s="132">
        <v>5050125.1500000004</v>
      </c>
      <c r="G70" s="132">
        <v>5111259.47</v>
      </c>
      <c r="H70" s="132">
        <v>5125020.2699999996</v>
      </c>
      <c r="I70" s="132">
        <v>5337418.71</v>
      </c>
      <c r="J70" s="132">
        <v>5533881.7699999996</v>
      </c>
      <c r="K70" s="132">
        <v>5817310.5</v>
      </c>
      <c r="L70" s="132">
        <v>6210374.5300000003</v>
      </c>
      <c r="M70" s="132">
        <v>7206161.2000000002</v>
      </c>
      <c r="N70" s="132">
        <v>7227773.5700000003</v>
      </c>
      <c r="O70" s="132">
        <v>7582951.3200000003</v>
      </c>
      <c r="P70" s="132">
        <v>6115679.1399999997</v>
      </c>
      <c r="Q70" s="132">
        <v>4970551.91</v>
      </c>
      <c r="R70" s="127">
        <v>4970551.91</v>
      </c>
    </row>
    <row r="71" spans="1:18" ht="13.5" thickBot="1" x14ac:dyDescent="0.25">
      <c r="A71" s="135" t="s">
        <v>1323</v>
      </c>
      <c r="B71" s="134" t="s">
        <v>2279</v>
      </c>
      <c r="C71" s="142"/>
      <c r="D71" s="130">
        <v>-19637290.890000001</v>
      </c>
      <c r="E71" s="130">
        <v>-19637290.890000001</v>
      </c>
      <c r="F71" s="130">
        <v>-19721024.98</v>
      </c>
      <c r="G71" s="130">
        <v>-19804819.649999999</v>
      </c>
      <c r="H71" s="130">
        <v>-19888568.789999999</v>
      </c>
      <c r="I71" s="130">
        <v>-19972330.5</v>
      </c>
      <c r="J71" s="130">
        <v>-20056076.100000001</v>
      </c>
      <c r="K71" s="130">
        <v>-20139837.989999998</v>
      </c>
      <c r="L71" s="130">
        <v>-20223583.690000001</v>
      </c>
      <c r="M71" s="130">
        <v>-20307833.550000001</v>
      </c>
      <c r="N71" s="130">
        <v>-20391091.07</v>
      </c>
      <c r="O71" s="130">
        <v>-20474847.550000001</v>
      </c>
      <c r="P71" s="130">
        <v>-20559726.07</v>
      </c>
      <c r="Q71" s="130">
        <v>-20646116.219999999</v>
      </c>
      <c r="R71" s="127">
        <v>-20646116.219999999</v>
      </c>
    </row>
    <row r="72" spans="1:18" ht="13.5" thickBot="1" x14ac:dyDescent="0.25">
      <c r="A72" s="136" t="s">
        <v>34</v>
      </c>
      <c r="B72" s="134" t="s">
        <v>1257</v>
      </c>
      <c r="C72" s="134" t="s">
        <v>2078</v>
      </c>
      <c r="D72" s="132">
        <v>112419.79</v>
      </c>
      <c r="E72" s="132">
        <v>112419.79</v>
      </c>
      <c r="F72" s="132">
        <v>112923.99</v>
      </c>
      <c r="G72" s="132">
        <v>113379.52</v>
      </c>
      <c r="H72" s="132">
        <v>113883.76</v>
      </c>
      <c r="I72" s="132">
        <v>114371.75</v>
      </c>
      <c r="J72" s="132">
        <v>114876.02</v>
      </c>
      <c r="K72" s="132">
        <v>115364.03</v>
      </c>
      <c r="L72" s="132">
        <v>115868.3</v>
      </c>
      <c r="M72" s="132">
        <v>115868.3</v>
      </c>
      <c r="N72" s="132">
        <v>116860.62</v>
      </c>
      <c r="O72" s="132">
        <v>117365.15</v>
      </c>
      <c r="P72" s="132">
        <v>117853.41</v>
      </c>
      <c r="Q72" s="132">
        <v>118357.95</v>
      </c>
      <c r="R72" s="127">
        <v>118357.95</v>
      </c>
    </row>
    <row r="73" spans="1:18" ht="13.5" thickBot="1" x14ac:dyDescent="0.25">
      <c r="A73" s="136" t="s">
        <v>37</v>
      </c>
      <c r="B73" s="134" t="s">
        <v>1324</v>
      </c>
      <c r="C73" s="134" t="s">
        <v>2078</v>
      </c>
      <c r="D73" s="130">
        <v>-1033.52</v>
      </c>
      <c r="E73" s="130">
        <v>-1033.52</v>
      </c>
      <c r="F73" s="130">
        <v>-1033.52</v>
      </c>
      <c r="G73" s="130">
        <v>-1033.52</v>
      </c>
      <c r="H73" s="130">
        <v>-1033.52</v>
      </c>
      <c r="I73" s="130">
        <v>-1033.52</v>
      </c>
      <c r="J73" s="130">
        <v>-1033.52</v>
      </c>
      <c r="K73" s="130">
        <v>-1033.52</v>
      </c>
      <c r="L73" s="130">
        <v>-1033.52</v>
      </c>
      <c r="M73" s="130">
        <v>-1033.52</v>
      </c>
      <c r="N73" s="130">
        <v>-1033.52</v>
      </c>
      <c r="O73" s="130">
        <v>-1033.52</v>
      </c>
      <c r="P73" s="130">
        <v>-1033.52</v>
      </c>
      <c r="Q73" s="130">
        <v>-1033.52</v>
      </c>
      <c r="R73" s="127">
        <v>-1033.52</v>
      </c>
    </row>
    <row r="74" spans="1:18" ht="13.5" thickBot="1" x14ac:dyDescent="0.25">
      <c r="A74" s="136" t="s">
        <v>35</v>
      </c>
      <c r="B74" s="134" t="s">
        <v>1256</v>
      </c>
      <c r="C74" s="134" t="s">
        <v>2078</v>
      </c>
      <c r="D74" s="132">
        <v>-4476241.82</v>
      </c>
      <c r="E74" s="132">
        <v>-4476241.82</v>
      </c>
      <c r="F74" s="132">
        <v>-4479656.01</v>
      </c>
      <c r="G74" s="132">
        <v>-4483070.21</v>
      </c>
      <c r="H74" s="132">
        <v>-4486484.42</v>
      </c>
      <c r="I74" s="132">
        <v>-4489898.66</v>
      </c>
      <c r="J74" s="132">
        <v>-4493312.84</v>
      </c>
      <c r="K74" s="132">
        <v>-4496727.0599999996</v>
      </c>
      <c r="L74" s="132">
        <v>-4500141.24</v>
      </c>
      <c r="M74" s="132">
        <v>-4503555.47</v>
      </c>
      <c r="N74" s="132">
        <v>-4506969.66</v>
      </c>
      <c r="O74" s="132">
        <v>-4510383.88</v>
      </c>
      <c r="P74" s="132">
        <v>-4513798.09</v>
      </c>
      <c r="Q74" s="132">
        <v>-4517622.4400000004</v>
      </c>
      <c r="R74" s="127">
        <v>-4517622.4400000004</v>
      </c>
    </row>
    <row r="75" spans="1:18" ht="13.5" thickBot="1" x14ac:dyDescent="0.25">
      <c r="A75" s="136" t="s">
        <v>36</v>
      </c>
      <c r="B75" s="134" t="s">
        <v>1255</v>
      </c>
      <c r="C75" s="134" t="s">
        <v>2078</v>
      </c>
      <c r="D75" s="130">
        <v>-16036830.300000001</v>
      </c>
      <c r="E75" s="130">
        <v>-16036830.300000001</v>
      </c>
      <c r="F75" s="130">
        <v>-16117654.4</v>
      </c>
      <c r="G75" s="130">
        <v>-16198490.4</v>
      </c>
      <c r="H75" s="130">
        <v>-16279329.57</v>
      </c>
      <c r="I75" s="130">
        <v>-16360165.029999999</v>
      </c>
      <c r="J75" s="130">
        <v>-16441000.720000001</v>
      </c>
      <c r="K75" s="130">
        <v>-16521836.4</v>
      </c>
      <c r="L75" s="130">
        <v>-16602672.189999999</v>
      </c>
      <c r="M75" s="130">
        <v>-16683507.82</v>
      </c>
      <c r="N75" s="130">
        <v>-16764343.470000001</v>
      </c>
      <c r="O75" s="130">
        <v>-16845190.260000002</v>
      </c>
      <c r="P75" s="130">
        <v>-16927142.829999998</v>
      </c>
      <c r="Q75" s="130">
        <v>-17010213.170000002</v>
      </c>
      <c r="R75" s="127">
        <v>-17010213.170000002</v>
      </c>
    </row>
    <row r="76" spans="1:18" ht="13.5" thickBot="1" x14ac:dyDescent="0.25">
      <c r="A76" s="136" t="s">
        <v>37</v>
      </c>
      <c r="B76" s="134" t="s">
        <v>1254</v>
      </c>
      <c r="C76" s="134" t="s">
        <v>2078</v>
      </c>
      <c r="D76" s="132">
        <v>764394.96</v>
      </c>
      <c r="E76" s="132">
        <v>764394.96</v>
      </c>
      <c r="F76" s="132">
        <v>764394.96</v>
      </c>
      <c r="G76" s="132">
        <v>764394.96</v>
      </c>
      <c r="H76" s="132">
        <v>764394.96</v>
      </c>
      <c r="I76" s="132">
        <v>764394.96</v>
      </c>
      <c r="J76" s="132">
        <v>764394.96</v>
      </c>
      <c r="K76" s="132">
        <v>764394.96</v>
      </c>
      <c r="L76" s="132">
        <v>764394.96</v>
      </c>
      <c r="M76" s="132">
        <v>764394.96</v>
      </c>
      <c r="N76" s="132">
        <v>764394.96</v>
      </c>
      <c r="O76" s="132">
        <v>764394.96</v>
      </c>
      <c r="P76" s="132">
        <v>764394.96</v>
      </c>
      <c r="Q76" s="132">
        <v>764394.96</v>
      </c>
      <c r="R76" s="127">
        <v>764394.96</v>
      </c>
    </row>
    <row r="77" spans="1:18" ht="13.5" thickBot="1" x14ac:dyDescent="0.25">
      <c r="A77" s="131" t="s">
        <v>1325</v>
      </c>
      <c r="B77" s="162" t="s">
        <v>2280</v>
      </c>
      <c r="C77" s="141"/>
      <c r="D77" s="130">
        <v>268887507.23000002</v>
      </c>
      <c r="E77" s="130">
        <v>268887507.23000002</v>
      </c>
      <c r="F77" s="130">
        <v>253341694.59</v>
      </c>
      <c r="G77" s="130">
        <v>285748054.35000002</v>
      </c>
      <c r="H77" s="130">
        <v>267682582.12</v>
      </c>
      <c r="I77" s="130">
        <v>196904369.37</v>
      </c>
      <c r="J77" s="130">
        <v>178290369.58000001</v>
      </c>
      <c r="K77" s="130">
        <v>239502721.56</v>
      </c>
      <c r="L77" s="130">
        <v>189539098.93000001</v>
      </c>
      <c r="M77" s="130">
        <v>191591517.74000001</v>
      </c>
      <c r="N77" s="130">
        <v>327451772.06</v>
      </c>
      <c r="O77" s="130">
        <v>304890610.52999997</v>
      </c>
      <c r="P77" s="130">
        <v>370774402.14999998</v>
      </c>
      <c r="Q77" s="130">
        <v>406760183.50999999</v>
      </c>
      <c r="R77" s="127">
        <v>406760183.50999999</v>
      </c>
    </row>
    <row r="78" spans="1:18" ht="13.5" thickBot="1" x14ac:dyDescent="0.25">
      <c r="A78" s="133" t="s">
        <v>1326</v>
      </c>
      <c r="B78" s="134" t="s">
        <v>2281</v>
      </c>
      <c r="C78" s="142"/>
      <c r="D78" s="132">
        <v>9901045</v>
      </c>
      <c r="E78" s="132">
        <v>9901045</v>
      </c>
      <c r="F78" s="132">
        <v>8658190.2100000009</v>
      </c>
      <c r="G78" s="132">
        <v>13010785.390000001</v>
      </c>
      <c r="H78" s="132">
        <v>9718572.1799999997</v>
      </c>
      <c r="I78" s="132">
        <v>8448439.5199999996</v>
      </c>
      <c r="J78" s="132">
        <v>8492519.4199999999</v>
      </c>
      <c r="K78" s="132">
        <v>10709778.439999999</v>
      </c>
      <c r="L78" s="132">
        <v>8931793.2799999993</v>
      </c>
      <c r="M78" s="132">
        <v>8631948.2300000004</v>
      </c>
      <c r="N78" s="132">
        <v>8901353.4900000002</v>
      </c>
      <c r="O78" s="132">
        <v>9608323.9199999999</v>
      </c>
      <c r="P78" s="132">
        <v>21669179.149999999</v>
      </c>
      <c r="Q78" s="132">
        <v>9540246.1999999993</v>
      </c>
      <c r="R78" s="127">
        <v>9540246.1999999993</v>
      </c>
    </row>
    <row r="79" spans="1:18" ht="13.5" thickBot="1" x14ac:dyDescent="0.25">
      <c r="A79" s="135" t="s">
        <v>38</v>
      </c>
      <c r="B79" s="134" t="s">
        <v>1253</v>
      </c>
      <c r="C79" s="134" t="s">
        <v>2078</v>
      </c>
      <c r="D79" s="130">
        <v>2013480.66</v>
      </c>
      <c r="E79" s="130">
        <v>2013480.66</v>
      </c>
      <c r="F79" s="130">
        <v>2565835.79</v>
      </c>
      <c r="G79" s="130">
        <v>411636.11</v>
      </c>
      <c r="H79" s="130">
        <v>101249.3</v>
      </c>
      <c r="I79" s="130">
        <v>516981.18</v>
      </c>
      <c r="J79" s="130">
        <v>291330.73</v>
      </c>
      <c r="K79" s="130">
        <v>1704391.51</v>
      </c>
      <c r="L79" s="130">
        <v>436429.93</v>
      </c>
      <c r="M79" s="130">
        <v>556476.80000000005</v>
      </c>
      <c r="N79" s="130">
        <v>229431.48</v>
      </c>
      <c r="O79" s="130">
        <v>168405.06</v>
      </c>
      <c r="P79" s="130">
        <v>-779854.69</v>
      </c>
      <c r="Q79" s="130">
        <v>3244300.77</v>
      </c>
      <c r="R79" s="127">
        <v>3244300.77</v>
      </c>
    </row>
    <row r="80" spans="1:18" ht="13.5" thickBot="1" x14ac:dyDescent="0.25">
      <c r="A80" s="135" t="s">
        <v>39</v>
      </c>
      <c r="B80" s="134" t="s">
        <v>1252</v>
      </c>
      <c r="C80" s="134" t="s">
        <v>2078</v>
      </c>
      <c r="D80" s="132">
        <v>75986.720000000001</v>
      </c>
      <c r="E80" s="132">
        <v>75986.720000000001</v>
      </c>
      <c r="F80" s="132">
        <v>185526.39</v>
      </c>
      <c r="G80" s="132">
        <v>101083.93</v>
      </c>
      <c r="H80" s="132">
        <v>64504.72</v>
      </c>
      <c r="I80" s="132">
        <v>80802.2</v>
      </c>
      <c r="J80" s="132">
        <v>52185.31</v>
      </c>
      <c r="K80" s="132">
        <v>86365.48</v>
      </c>
      <c r="L80" s="132">
        <v>159402.35999999999</v>
      </c>
      <c r="M80" s="132">
        <v>136178.95000000001</v>
      </c>
      <c r="N80" s="132">
        <v>146719.53</v>
      </c>
      <c r="O80" s="132">
        <v>78807.75</v>
      </c>
      <c r="P80" s="132">
        <v>172290.43</v>
      </c>
      <c r="Q80" s="132">
        <v>84416.67</v>
      </c>
      <c r="R80" s="127">
        <v>84416.67</v>
      </c>
    </row>
    <row r="81" spans="1:18" ht="13.5" thickBot="1" x14ac:dyDescent="0.25">
      <c r="A81" s="135" t="s">
        <v>1327</v>
      </c>
      <c r="B81" s="134" t="s">
        <v>1328</v>
      </c>
      <c r="C81" s="134" t="s">
        <v>2078</v>
      </c>
      <c r="D81" s="130">
        <v>0</v>
      </c>
      <c r="E81" s="130">
        <v>0</v>
      </c>
      <c r="F81" s="130">
        <v>0</v>
      </c>
      <c r="G81" s="130">
        <v>0</v>
      </c>
      <c r="H81" s="130">
        <v>0</v>
      </c>
      <c r="I81" s="130">
        <v>0</v>
      </c>
      <c r="J81" s="130">
        <v>0</v>
      </c>
      <c r="K81" s="130">
        <v>0</v>
      </c>
      <c r="L81" s="130">
        <v>0</v>
      </c>
      <c r="M81" s="130">
        <v>0</v>
      </c>
      <c r="N81" s="130">
        <v>0</v>
      </c>
      <c r="O81" s="130">
        <v>0</v>
      </c>
      <c r="P81" s="130">
        <v>0</v>
      </c>
      <c r="Q81" s="130">
        <v>0</v>
      </c>
      <c r="R81" s="127">
        <v>0</v>
      </c>
    </row>
    <row r="82" spans="1:18" ht="13.5" thickBot="1" x14ac:dyDescent="0.25">
      <c r="A82" s="135" t="s">
        <v>40</v>
      </c>
      <c r="B82" s="134" t="s">
        <v>1251</v>
      </c>
      <c r="C82" s="134" t="s">
        <v>2078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2">
        <v>0</v>
      </c>
      <c r="Q82" s="132">
        <v>0</v>
      </c>
      <c r="R82" s="127">
        <v>0</v>
      </c>
    </row>
    <row r="83" spans="1:18" ht="13.5" thickBot="1" x14ac:dyDescent="0.25">
      <c r="A83" s="135" t="s">
        <v>41</v>
      </c>
      <c r="B83" s="134" t="s">
        <v>1250</v>
      </c>
      <c r="C83" s="134" t="s">
        <v>2078</v>
      </c>
      <c r="D83" s="130">
        <v>0</v>
      </c>
      <c r="E83" s="130">
        <v>0</v>
      </c>
      <c r="F83" s="130">
        <v>0</v>
      </c>
      <c r="G83" s="130">
        <v>0</v>
      </c>
      <c r="H83" s="130">
        <v>0</v>
      </c>
      <c r="I83" s="130">
        <v>0</v>
      </c>
      <c r="J83" s="130">
        <v>0</v>
      </c>
      <c r="K83" s="130">
        <v>0</v>
      </c>
      <c r="L83" s="130">
        <v>0</v>
      </c>
      <c r="M83" s="130">
        <v>0</v>
      </c>
      <c r="N83" s="130">
        <v>0</v>
      </c>
      <c r="O83" s="130">
        <v>0</v>
      </c>
      <c r="P83" s="130">
        <v>0</v>
      </c>
      <c r="Q83" s="130">
        <v>0</v>
      </c>
      <c r="R83" s="127">
        <v>0</v>
      </c>
    </row>
    <row r="84" spans="1:18" ht="13.5" thickBot="1" x14ac:dyDescent="0.25">
      <c r="A84" s="135" t="s">
        <v>42</v>
      </c>
      <c r="B84" s="134" t="s">
        <v>1249</v>
      </c>
      <c r="C84" s="134" t="s">
        <v>2078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2">
        <v>0</v>
      </c>
      <c r="Q84" s="132">
        <v>0</v>
      </c>
      <c r="R84" s="127">
        <v>0</v>
      </c>
    </row>
    <row r="85" spans="1:18" ht="13.5" thickBot="1" x14ac:dyDescent="0.25">
      <c r="A85" s="135" t="s">
        <v>43</v>
      </c>
      <c r="B85" s="134" t="s">
        <v>1248</v>
      </c>
      <c r="C85" s="134" t="s">
        <v>2078</v>
      </c>
      <c r="D85" s="130">
        <v>0</v>
      </c>
      <c r="E85" s="130">
        <v>0</v>
      </c>
      <c r="F85" s="130">
        <v>0</v>
      </c>
      <c r="G85" s="130">
        <v>0</v>
      </c>
      <c r="H85" s="130">
        <v>0</v>
      </c>
      <c r="I85" s="130">
        <v>0</v>
      </c>
      <c r="J85" s="130">
        <v>0</v>
      </c>
      <c r="K85" s="130">
        <v>0</v>
      </c>
      <c r="L85" s="130">
        <v>0</v>
      </c>
      <c r="M85" s="130">
        <v>0</v>
      </c>
      <c r="N85" s="130">
        <v>0</v>
      </c>
      <c r="O85" s="130">
        <v>0</v>
      </c>
      <c r="P85" s="130">
        <v>0</v>
      </c>
      <c r="Q85" s="130">
        <v>0</v>
      </c>
      <c r="R85" s="127">
        <v>0</v>
      </c>
    </row>
    <row r="86" spans="1:18" ht="13.5" thickBot="1" x14ac:dyDescent="0.25">
      <c r="A86" s="135" t="s">
        <v>44</v>
      </c>
      <c r="B86" s="134" t="s">
        <v>1247</v>
      </c>
      <c r="C86" s="134" t="s">
        <v>2078</v>
      </c>
      <c r="D86" s="132">
        <v>1762959.86</v>
      </c>
      <c r="E86" s="132">
        <v>1762959.86</v>
      </c>
      <c r="F86" s="132">
        <v>820022.63</v>
      </c>
      <c r="G86" s="132">
        <v>1570498.75</v>
      </c>
      <c r="H86" s="132">
        <v>1796839.41</v>
      </c>
      <c r="I86" s="132">
        <v>1232366.01</v>
      </c>
      <c r="J86" s="132">
        <v>-16458.3</v>
      </c>
      <c r="K86" s="132">
        <v>619196.17000000004</v>
      </c>
      <c r="L86" s="132">
        <v>532349.43000000005</v>
      </c>
      <c r="M86" s="132">
        <v>507599.59</v>
      </c>
      <c r="N86" s="132">
        <v>258027.94</v>
      </c>
      <c r="O86" s="132">
        <v>768005.33</v>
      </c>
      <c r="P86" s="132">
        <v>2839537.75</v>
      </c>
      <c r="Q86" s="132">
        <v>2985524.51</v>
      </c>
      <c r="R86" s="127">
        <v>2985524.51</v>
      </c>
    </row>
    <row r="87" spans="1:18" ht="13.5" thickBot="1" x14ac:dyDescent="0.25">
      <c r="A87" s="135" t="s">
        <v>45</v>
      </c>
      <c r="B87" s="134" t="s">
        <v>1246</v>
      </c>
      <c r="C87" s="134" t="s">
        <v>2078</v>
      </c>
      <c r="D87" s="130">
        <v>0</v>
      </c>
      <c r="E87" s="130">
        <v>0</v>
      </c>
      <c r="F87" s="130">
        <v>0</v>
      </c>
      <c r="G87" s="130">
        <v>0</v>
      </c>
      <c r="H87" s="130">
        <v>0</v>
      </c>
      <c r="I87" s="130">
        <v>0</v>
      </c>
      <c r="J87" s="130">
        <v>0</v>
      </c>
      <c r="K87" s="130">
        <v>0</v>
      </c>
      <c r="L87" s="130">
        <v>0</v>
      </c>
      <c r="M87" s="130">
        <v>0</v>
      </c>
      <c r="N87" s="130">
        <v>0</v>
      </c>
      <c r="O87" s="130">
        <v>0</v>
      </c>
      <c r="P87" s="130">
        <v>0</v>
      </c>
      <c r="Q87" s="130">
        <v>0</v>
      </c>
      <c r="R87" s="127">
        <v>0</v>
      </c>
    </row>
    <row r="88" spans="1:18" ht="13.5" thickBot="1" x14ac:dyDescent="0.25">
      <c r="A88" s="135" t="s">
        <v>46</v>
      </c>
      <c r="B88" s="134" t="s">
        <v>1245</v>
      </c>
      <c r="C88" s="134" t="s">
        <v>2078</v>
      </c>
      <c r="D88" s="132">
        <v>455.75</v>
      </c>
      <c r="E88" s="132">
        <v>455.75</v>
      </c>
      <c r="F88" s="132">
        <v>0</v>
      </c>
      <c r="G88" s="132">
        <v>0</v>
      </c>
      <c r="H88" s="132">
        <v>0</v>
      </c>
      <c r="I88" s="132">
        <v>0</v>
      </c>
      <c r="J88" s="132">
        <v>0</v>
      </c>
      <c r="K88" s="132">
        <v>0</v>
      </c>
      <c r="L88" s="132">
        <v>0</v>
      </c>
      <c r="M88" s="132">
        <v>0</v>
      </c>
      <c r="N88" s="132">
        <v>0</v>
      </c>
      <c r="O88" s="132">
        <v>0</v>
      </c>
      <c r="P88" s="132">
        <v>0</v>
      </c>
      <c r="Q88" s="132">
        <v>0</v>
      </c>
      <c r="R88" s="127">
        <v>0</v>
      </c>
    </row>
    <row r="89" spans="1:18" ht="13.5" thickBot="1" x14ac:dyDescent="0.25">
      <c r="A89" s="135" t="s">
        <v>47</v>
      </c>
      <c r="B89" s="134" t="s">
        <v>1244</v>
      </c>
      <c r="C89" s="134" t="s">
        <v>2078</v>
      </c>
      <c r="D89" s="130">
        <v>0</v>
      </c>
      <c r="E89" s="130">
        <v>0</v>
      </c>
      <c r="F89" s="130">
        <v>0</v>
      </c>
      <c r="G89" s="130">
        <v>0</v>
      </c>
      <c r="H89" s="130">
        <v>0</v>
      </c>
      <c r="I89" s="130">
        <v>0</v>
      </c>
      <c r="J89" s="130">
        <v>0</v>
      </c>
      <c r="K89" s="130">
        <v>0</v>
      </c>
      <c r="L89" s="130">
        <v>0</v>
      </c>
      <c r="M89" s="130">
        <v>0</v>
      </c>
      <c r="N89" s="130">
        <v>0</v>
      </c>
      <c r="O89" s="130">
        <v>0</v>
      </c>
      <c r="P89" s="130">
        <v>0</v>
      </c>
      <c r="Q89" s="130">
        <v>0</v>
      </c>
      <c r="R89" s="127">
        <v>0</v>
      </c>
    </row>
    <row r="90" spans="1:18" ht="13.5" thickBot="1" x14ac:dyDescent="0.25">
      <c r="A90" s="135" t="s">
        <v>2282</v>
      </c>
      <c r="B90" s="134" t="s">
        <v>1330</v>
      </c>
      <c r="C90" s="134" t="s">
        <v>2078</v>
      </c>
      <c r="D90" s="132">
        <v>0.26</v>
      </c>
      <c r="E90" s="132">
        <v>0.26</v>
      </c>
      <c r="F90" s="132">
        <v>0.26</v>
      </c>
      <c r="G90" s="132">
        <v>0.26</v>
      </c>
      <c r="H90" s="132">
        <v>0.26</v>
      </c>
      <c r="I90" s="132">
        <v>0.17</v>
      </c>
      <c r="J90" s="132">
        <v>0.17</v>
      </c>
      <c r="K90" s="132">
        <v>40.17</v>
      </c>
      <c r="L90" s="132">
        <v>40.17</v>
      </c>
      <c r="M90" s="132">
        <v>40.17</v>
      </c>
      <c r="N90" s="132">
        <v>40.17</v>
      </c>
      <c r="O90" s="132">
        <v>40.26</v>
      </c>
      <c r="P90" s="132">
        <v>40.26</v>
      </c>
      <c r="Q90" s="132">
        <v>40.26</v>
      </c>
      <c r="R90" s="127">
        <v>40.26</v>
      </c>
    </row>
    <row r="91" spans="1:18" ht="13.5" thickBot="1" x14ac:dyDescent="0.25">
      <c r="A91" s="135" t="s">
        <v>2557</v>
      </c>
      <c r="B91" s="134" t="s">
        <v>2558</v>
      </c>
      <c r="C91" s="134" t="s">
        <v>2078</v>
      </c>
      <c r="D91" s="130">
        <v>0</v>
      </c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27">
        <v>0</v>
      </c>
    </row>
    <row r="92" spans="1:18" ht="13.5" thickBot="1" x14ac:dyDescent="0.25">
      <c r="A92" s="135" t="s">
        <v>1331</v>
      </c>
      <c r="B92" s="134" t="s">
        <v>1332</v>
      </c>
      <c r="C92" s="134" t="s">
        <v>2078</v>
      </c>
      <c r="D92" s="132">
        <v>-1669124.96</v>
      </c>
      <c r="E92" s="132">
        <v>-1669124.96</v>
      </c>
      <c r="F92" s="132">
        <v>-1632731.15</v>
      </c>
      <c r="G92" s="132">
        <v>-3369737.05</v>
      </c>
      <c r="H92" s="132">
        <v>-1084571.1599999999</v>
      </c>
      <c r="I92" s="132">
        <v>-2094125.39</v>
      </c>
      <c r="J92" s="132">
        <v>-3381134.16</v>
      </c>
      <c r="K92" s="132">
        <v>-5408042.1600000001</v>
      </c>
      <c r="L92" s="132">
        <v>-3860994.31</v>
      </c>
      <c r="M92" s="132">
        <v>-1874246.96</v>
      </c>
      <c r="N92" s="132">
        <v>-3218149.54</v>
      </c>
      <c r="O92" s="132">
        <v>-7691082.5300000003</v>
      </c>
      <c r="P92" s="132">
        <v>-1386309.15</v>
      </c>
      <c r="Q92" s="132">
        <v>-2658.18</v>
      </c>
      <c r="R92" s="127">
        <v>-2658.18</v>
      </c>
    </row>
    <row r="93" spans="1:18" ht="13.5" thickBot="1" x14ac:dyDescent="0.25">
      <c r="A93" s="135" t="s">
        <v>1333</v>
      </c>
      <c r="B93" s="134" t="s">
        <v>1334</v>
      </c>
      <c r="C93" s="134" t="s">
        <v>2078</v>
      </c>
      <c r="D93" s="130">
        <v>-4405946.62</v>
      </c>
      <c r="E93" s="130">
        <v>-4405946.62</v>
      </c>
      <c r="F93" s="130">
        <v>-2769308.37</v>
      </c>
      <c r="G93" s="130">
        <v>-4280737.07</v>
      </c>
      <c r="H93" s="130">
        <v>-1500357.54</v>
      </c>
      <c r="I93" s="130">
        <v>-2325925.27</v>
      </c>
      <c r="J93" s="130">
        <v>-1448090.71</v>
      </c>
      <c r="K93" s="130">
        <v>-1215785.58</v>
      </c>
      <c r="L93" s="130">
        <v>-3008638.64</v>
      </c>
      <c r="M93" s="130">
        <v>-1824300.3</v>
      </c>
      <c r="N93" s="130">
        <v>-1477240.5</v>
      </c>
      <c r="O93" s="130">
        <v>-1718118.54</v>
      </c>
      <c r="P93" s="130">
        <v>-2243347.71</v>
      </c>
      <c r="Q93" s="130">
        <v>-1610365.27</v>
      </c>
      <c r="R93" s="127">
        <v>-1610365.27</v>
      </c>
    </row>
    <row r="94" spans="1:18" ht="13.5" thickBot="1" x14ac:dyDescent="0.25">
      <c r="A94" s="135" t="s">
        <v>2283</v>
      </c>
      <c r="B94" s="134" t="s">
        <v>1336</v>
      </c>
      <c r="C94" s="134" t="s">
        <v>2078</v>
      </c>
      <c r="D94" s="132">
        <v>223670.23</v>
      </c>
      <c r="E94" s="132">
        <v>223670.23</v>
      </c>
      <c r="F94" s="132">
        <v>235157.14</v>
      </c>
      <c r="G94" s="132">
        <v>232361.8</v>
      </c>
      <c r="H94" s="132">
        <v>247535.85</v>
      </c>
      <c r="I94" s="132">
        <v>250723.07</v>
      </c>
      <c r="J94" s="132">
        <v>-615545.42000000004</v>
      </c>
      <c r="K94" s="132">
        <v>287044.45</v>
      </c>
      <c r="L94" s="132">
        <v>240944.31</v>
      </c>
      <c r="M94" s="132">
        <v>260774.94</v>
      </c>
      <c r="N94" s="132">
        <v>251177.35</v>
      </c>
      <c r="O94" s="132">
        <v>526556.21</v>
      </c>
      <c r="P94" s="132">
        <v>246798.33</v>
      </c>
      <c r="Q94" s="132">
        <v>233259.17</v>
      </c>
      <c r="R94" s="127">
        <v>233259.17</v>
      </c>
    </row>
    <row r="95" spans="1:18" ht="13.5" thickBot="1" x14ac:dyDescent="0.25">
      <c r="A95" s="135" t="s">
        <v>1337</v>
      </c>
      <c r="B95" s="134" t="s">
        <v>1338</v>
      </c>
      <c r="C95" s="134" t="s">
        <v>2078</v>
      </c>
      <c r="D95" s="130">
        <v>-1973.87</v>
      </c>
      <c r="E95" s="130">
        <v>-1973.87</v>
      </c>
      <c r="F95" s="130">
        <v>0</v>
      </c>
      <c r="G95" s="130">
        <v>3930.42</v>
      </c>
      <c r="H95" s="130">
        <v>968.93</v>
      </c>
      <c r="I95" s="130">
        <v>0</v>
      </c>
      <c r="J95" s="130">
        <v>0</v>
      </c>
      <c r="K95" s="130">
        <v>0</v>
      </c>
      <c r="L95" s="130">
        <v>0</v>
      </c>
      <c r="M95" s="130">
        <v>-1035</v>
      </c>
      <c r="N95" s="130">
        <v>0</v>
      </c>
      <c r="O95" s="130">
        <v>353.55</v>
      </c>
      <c r="P95" s="130">
        <v>236.79</v>
      </c>
      <c r="Q95" s="130">
        <v>236.79</v>
      </c>
      <c r="R95" s="127">
        <v>236.79</v>
      </c>
    </row>
    <row r="96" spans="1:18" ht="13.5" thickBot="1" x14ac:dyDescent="0.25">
      <c r="A96" s="135" t="s">
        <v>2284</v>
      </c>
      <c r="B96" s="134" t="s">
        <v>1340</v>
      </c>
      <c r="C96" s="134" t="s">
        <v>2078</v>
      </c>
      <c r="D96" s="132">
        <v>-50727.44</v>
      </c>
      <c r="E96" s="132">
        <v>-50727.44</v>
      </c>
      <c r="F96" s="132">
        <v>-415957.96</v>
      </c>
      <c r="G96" s="132">
        <v>3311743.29</v>
      </c>
      <c r="H96" s="132">
        <v>-67381.679999999993</v>
      </c>
      <c r="I96" s="132">
        <v>-817493.15</v>
      </c>
      <c r="J96" s="132">
        <v>82874.850000000006</v>
      </c>
      <c r="K96" s="132">
        <v>75418.570000000007</v>
      </c>
      <c r="L96" s="132">
        <v>-211823.12</v>
      </c>
      <c r="M96" s="132">
        <v>-502312.76</v>
      </c>
      <c r="N96" s="132">
        <v>18439.8</v>
      </c>
      <c r="O96" s="132">
        <v>61848.72</v>
      </c>
      <c r="P96" s="132">
        <v>-2796.57</v>
      </c>
      <c r="Q96" s="132">
        <v>-4009080.31</v>
      </c>
      <c r="R96" s="127">
        <v>-4009080.31</v>
      </c>
    </row>
    <row r="97" spans="1:18" ht="13.5" thickBot="1" x14ac:dyDescent="0.25">
      <c r="A97" s="135" t="s">
        <v>1341</v>
      </c>
      <c r="B97" s="134" t="s">
        <v>1342</v>
      </c>
      <c r="C97" s="134" t="s">
        <v>2078</v>
      </c>
      <c r="D97" s="130">
        <v>-660562.27</v>
      </c>
      <c r="E97" s="130">
        <v>-660562.27</v>
      </c>
      <c r="F97" s="130">
        <v>-673563.81</v>
      </c>
      <c r="G97" s="130">
        <v>-691719.48</v>
      </c>
      <c r="H97" s="130">
        <v>-804438.41</v>
      </c>
      <c r="I97" s="130">
        <v>-760890.08</v>
      </c>
      <c r="J97" s="130">
        <v>-723499.99</v>
      </c>
      <c r="K97" s="130">
        <v>-669570.56000000006</v>
      </c>
      <c r="L97" s="130">
        <v>-627024.66</v>
      </c>
      <c r="M97" s="130">
        <v>-609899.88</v>
      </c>
      <c r="N97" s="130">
        <v>-619929.06999999995</v>
      </c>
      <c r="O97" s="130">
        <v>-415875.44</v>
      </c>
      <c r="P97" s="130">
        <v>-446555.13</v>
      </c>
      <c r="Q97" s="130">
        <v>-466765.43</v>
      </c>
      <c r="R97" s="127">
        <v>-466765.43</v>
      </c>
    </row>
    <row r="98" spans="1:18" ht="13.5" thickBot="1" x14ac:dyDescent="0.25">
      <c r="A98" s="135" t="s">
        <v>1343</v>
      </c>
      <c r="B98" s="134" t="s">
        <v>1344</v>
      </c>
      <c r="C98" s="134" t="s">
        <v>2078</v>
      </c>
      <c r="D98" s="132">
        <v>28400.71</v>
      </c>
      <c r="E98" s="132">
        <v>28400.71</v>
      </c>
      <c r="F98" s="132">
        <v>14801.21</v>
      </c>
      <c r="G98" s="132">
        <v>20625.61</v>
      </c>
      <c r="H98" s="132">
        <v>30956.85</v>
      </c>
      <c r="I98" s="132">
        <v>15717.62</v>
      </c>
      <c r="J98" s="132">
        <v>19359.91</v>
      </c>
      <c r="K98" s="132">
        <v>20633.14</v>
      </c>
      <c r="L98" s="132">
        <v>1244.6300000000001</v>
      </c>
      <c r="M98" s="132">
        <v>20862.490000000002</v>
      </c>
      <c r="N98" s="132">
        <v>18757.45</v>
      </c>
      <c r="O98" s="132">
        <v>35294.050000000003</v>
      </c>
      <c r="P98" s="132">
        <v>26641.16</v>
      </c>
      <c r="Q98" s="132">
        <v>1366.71</v>
      </c>
      <c r="R98" s="127">
        <v>1366.71</v>
      </c>
    </row>
    <row r="99" spans="1:18" ht="13.5" thickBot="1" x14ac:dyDescent="0.25">
      <c r="A99" s="135" t="s">
        <v>48</v>
      </c>
      <c r="B99" s="134" t="s">
        <v>1243</v>
      </c>
      <c r="C99" s="134" t="s">
        <v>2078</v>
      </c>
      <c r="D99" s="130">
        <v>3886889.99</v>
      </c>
      <c r="E99" s="130">
        <v>3886889.99</v>
      </c>
      <c r="F99" s="130">
        <v>1629392.79</v>
      </c>
      <c r="G99" s="130">
        <v>7002545.5300000003</v>
      </c>
      <c r="H99" s="130">
        <v>2235174.36</v>
      </c>
      <c r="I99" s="130">
        <v>3652346.24</v>
      </c>
      <c r="J99" s="130">
        <v>5153439.3899999997</v>
      </c>
      <c r="K99" s="130">
        <v>6132351.6100000003</v>
      </c>
      <c r="L99" s="130">
        <v>6192218.54</v>
      </c>
      <c r="M99" s="130">
        <v>2882290.35</v>
      </c>
      <c r="N99" s="130">
        <v>4214741.04</v>
      </c>
      <c r="O99" s="130">
        <v>8713845.9900000002</v>
      </c>
      <c r="P99" s="130">
        <v>14162436.17</v>
      </c>
      <c r="Q99" s="130">
        <v>0</v>
      </c>
      <c r="R99" s="127">
        <v>0</v>
      </c>
    </row>
    <row r="100" spans="1:18" ht="13.5" thickBot="1" x14ac:dyDescent="0.25">
      <c r="A100" s="135" t="s">
        <v>1345</v>
      </c>
      <c r="B100" s="134" t="s">
        <v>1242</v>
      </c>
      <c r="C100" s="134" t="s">
        <v>2078</v>
      </c>
      <c r="D100" s="132">
        <v>4523118.87</v>
      </c>
      <c r="E100" s="132">
        <v>4523118.87</v>
      </c>
      <c r="F100" s="132">
        <v>4523227.63</v>
      </c>
      <c r="G100" s="132">
        <v>4523227.63</v>
      </c>
      <c r="H100" s="132">
        <v>4523227.63</v>
      </c>
      <c r="I100" s="132">
        <v>4523349.9000000004</v>
      </c>
      <c r="J100" s="132">
        <v>4904163.62</v>
      </c>
      <c r="K100" s="132">
        <v>4904163.62</v>
      </c>
      <c r="L100" s="132">
        <v>4904163.62</v>
      </c>
      <c r="M100" s="132">
        <v>4904283.3899999997</v>
      </c>
      <c r="N100" s="132">
        <v>4904283.3899999997</v>
      </c>
      <c r="O100" s="132">
        <v>4904448.54</v>
      </c>
      <c r="P100" s="132">
        <v>4904448.54</v>
      </c>
      <c r="Q100" s="132">
        <v>4904448.54</v>
      </c>
      <c r="R100" s="127">
        <v>4904448.54</v>
      </c>
    </row>
    <row r="101" spans="1:18" ht="13.5" thickBot="1" x14ac:dyDescent="0.25">
      <c r="A101" s="135" t="s">
        <v>1346</v>
      </c>
      <c r="B101" s="134" t="s">
        <v>1347</v>
      </c>
      <c r="C101" s="134" t="s">
        <v>2078</v>
      </c>
      <c r="D101" s="130">
        <v>345207.97</v>
      </c>
      <c r="E101" s="130">
        <v>345207.97</v>
      </c>
      <c r="F101" s="130">
        <v>345216.58</v>
      </c>
      <c r="G101" s="130">
        <v>345216.58</v>
      </c>
      <c r="H101" s="130">
        <v>345216.58</v>
      </c>
      <c r="I101" s="130">
        <v>345226.46</v>
      </c>
      <c r="J101" s="130">
        <v>345226.46</v>
      </c>
      <c r="K101" s="130">
        <v>345226.46</v>
      </c>
      <c r="L101" s="130">
        <v>345226.46</v>
      </c>
      <c r="M101" s="130">
        <v>346974.01</v>
      </c>
      <c r="N101" s="130">
        <v>346974.01</v>
      </c>
      <c r="O101" s="130">
        <v>347864.03</v>
      </c>
      <c r="P101" s="130">
        <v>347864.03</v>
      </c>
      <c r="Q101" s="130">
        <v>347864.03</v>
      </c>
      <c r="R101" s="127">
        <v>347864.03</v>
      </c>
    </row>
    <row r="102" spans="1:18" ht="13.5" thickBot="1" x14ac:dyDescent="0.25">
      <c r="A102" s="135" t="s">
        <v>1348</v>
      </c>
      <c r="B102" s="134" t="s">
        <v>1349</v>
      </c>
      <c r="C102" s="134" t="s">
        <v>2078</v>
      </c>
      <c r="D102" s="132">
        <v>3621733.14</v>
      </c>
      <c r="E102" s="132">
        <v>3621733.14</v>
      </c>
      <c r="F102" s="132">
        <v>3621877.08</v>
      </c>
      <c r="G102" s="132">
        <v>3621877.08</v>
      </c>
      <c r="H102" s="132">
        <v>3621877.08</v>
      </c>
      <c r="I102" s="132">
        <v>3622052.56</v>
      </c>
      <c r="J102" s="132">
        <v>3622052.56</v>
      </c>
      <c r="K102" s="132">
        <v>3622052.56</v>
      </c>
      <c r="L102" s="132">
        <v>3622052.56</v>
      </c>
      <c r="M102" s="132">
        <v>3622242.44</v>
      </c>
      <c r="N102" s="132">
        <v>3622242.44</v>
      </c>
      <c r="O102" s="132">
        <v>3622365.94</v>
      </c>
      <c r="P102" s="132">
        <v>3622365.94</v>
      </c>
      <c r="Q102" s="132">
        <v>3622365.94</v>
      </c>
      <c r="R102" s="127">
        <v>3622365.94</v>
      </c>
    </row>
    <row r="103" spans="1:18" ht="13.5" thickBot="1" x14ac:dyDescent="0.25">
      <c r="A103" s="135" t="s">
        <v>2285</v>
      </c>
      <c r="B103" s="134" t="s">
        <v>2286</v>
      </c>
      <c r="C103" s="134" t="s">
        <v>2078</v>
      </c>
      <c r="D103" s="130">
        <v>0</v>
      </c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27">
        <v>0</v>
      </c>
    </row>
    <row r="104" spans="1:18" ht="13.5" thickBot="1" x14ac:dyDescent="0.25">
      <c r="A104" s="135" t="s">
        <v>49</v>
      </c>
      <c r="B104" s="134" t="s">
        <v>1241</v>
      </c>
      <c r="C104" s="134" t="s">
        <v>2078</v>
      </c>
      <c r="D104" s="132">
        <v>3276</v>
      </c>
      <c r="E104" s="132">
        <v>3276</v>
      </c>
      <c r="F104" s="132">
        <v>4494</v>
      </c>
      <c r="G104" s="132">
        <v>4032</v>
      </c>
      <c r="H104" s="132">
        <v>3570</v>
      </c>
      <c r="I104" s="132">
        <v>3108</v>
      </c>
      <c r="J104" s="132">
        <v>2415</v>
      </c>
      <c r="K104" s="132">
        <v>2093</v>
      </c>
      <c r="L104" s="132">
        <v>2002</v>
      </c>
      <c r="M104" s="132">
        <v>1820</v>
      </c>
      <c r="N104" s="132">
        <v>1638</v>
      </c>
      <c r="O104" s="132">
        <v>1365</v>
      </c>
      <c r="P104" s="132">
        <v>1183</v>
      </c>
      <c r="Q104" s="132">
        <v>1092</v>
      </c>
      <c r="R104" s="127">
        <v>1092</v>
      </c>
    </row>
    <row r="105" spans="1:18" ht="13.5" thickBot="1" x14ac:dyDescent="0.25">
      <c r="A105" s="135" t="s">
        <v>50</v>
      </c>
      <c r="B105" s="134" t="s">
        <v>1240</v>
      </c>
      <c r="C105" s="134" t="s">
        <v>2078</v>
      </c>
      <c r="D105" s="130">
        <v>0</v>
      </c>
      <c r="E105" s="130">
        <v>0</v>
      </c>
      <c r="F105" s="130">
        <v>0</v>
      </c>
      <c r="G105" s="130">
        <v>0</v>
      </c>
      <c r="H105" s="130">
        <v>0</v>
      </c>
      <c r="I105" s="130">
        <v>0</v>
      </c>
      <c r="J105" s="130">
        <v>0</v>
      </c>
      <c r="K105" s="130">
        <v>0</v>
      </c>
      <c r="L105" s="130">
        <v>0</v>
      </c>
      <c r="M105" s="130">
        <v>0</v>
      </c>
      <c r="N105" s="130">
        <v>0</v>
      </c>
      <c r="O105" s="130">
        <v>0</v>
      </c>
      <c r="P105" s="130">
        <v>0</v>
      </c>
      <c r="Q105" s="130">
        <v>0</v>
      </c>
      <c r="R105" s="127">
        <v>0</v>
      </c>
    </row>
    <row r="106" spans="1:18" ht="13.5" thickBot="1" x14ac:dyDescent="0.25">
      <c r="A106" s="135" t="s">
        <v>1350</v>
      </c>
      <c r="B106" s="134" t="s">
        <v>1239</v>
      </c>
      <c r="C106" s="134" t="s">
        <v>2078</v>
      </c>
      <c r="D106" s="132">
        <v>300</v>
      </c>
      <c r="E106" s="132">
        <v>300</v>
      </c>
      <c r="F106" s="132">
        <v>300</v>
      </c>
      <c r="G106" s="132">
        <v>300</v>
      </c>
      <c r="H106" s="132">
        <v>300</v>
      </c>
      <c r="I106" s="132">
        <v>300</v>
      </c>
      <c r="J106" s="132">
        <v>300</v>
      </c>
      <c r="K106" s="132">
        <v>300</v>
      </c>
      <c r="L106" s="132">
        <v>300</v>
      </c>
      <c r="M106" s="132">
        <v>300</v>
      </c>
      <c r="N106" s="132">
        <v>300</v>
      </c>
      <c r="O106" s="132">
        <v>300</v>
      </c>
      <c r="P106" s="132">
        <v>300</v>
      </c>
      <c r="Q106" s="132">
        <v>300</v>
      </c>
      <c r="R106" s="127">
        <v>300</v>
      </c>
    </row>
    <row r="107" spans="1:18" ht="13.5" thickBot="1" x14ac:dyDescent="0.25">
      <c r="A107" s="135" t="s">
        <v>51</v>
      </c>
      <c r="B107" s="134" t="s">
        <v>1238</v>
      </c>
      <c r="C107" s="134" t="s">
        <v>2078</v>
      </c>
      <c r="D107" s="130">
        <v>25000</v>
      </c>
      <c r="E107" s="130">
        <v>25000</v>
      </c>
      <c r="F107" s="130">
        <v>25000</v>
      </c>
      <c r="G107" s="130">
        <v>25000</v>
      </c>
      <c r="H107" s="130">
        <v>25000</v>
      </c>
      <c r="I107" s="130">
        <v>25000</v>
      </c>
      <c r="J107" s="130">
        <v>25000</v>
      </c>
      <c r="K107" s="130">
        <v>25000</v>
      </c>
      <c r="L107" s="130">
        <v>25000</v>
      </c>
      <c r="M107" s="130">
        <v>25000</v>
      </c>
      <c r="N107" s="130">
        <v>25000</v>
      </c>
      <c r="O107" s="130">
        <v>25000</v>
      </c>
      <c r="P107" s="130">
        <v>25000</v>
      </c>
      <c r="Q107" s="130">
        <v>25000</v>
      </c>
      <c r="R107" s="127">
        <v>25000</v>
      </c>
    </row>
    <row r="108" spans="1:18" ht="13.5" thickBot="1" x14ac:dyDescent="0.25">
      <c r="A108" s="135" t="s">
        <v>52</v>
      </c>
      <c r="B108" s="134" t="s">
        <v>1237</v>
      </c>
      <c r="C108" s="134" t="s">
        <v>2078</v>
      </c>
      <c r="D108" s="132">
        <v>1900</v>
      </c>
      <c r="E108" s="132">
        <v>1900</v>
      </c>
      <c r="F108" s="132">
        <v>1900</v>
      </c>
      <c r="G108" s="132">
        <v>1900</v>
      </c>
      <c r="H108" s="132">
        <v>1900</v>
      </c>
      <c r="I108" s="132">
        <v>1900</v>
      </c>
      <c r="J108" s="132">
        <v>1900</v>
      </c>
      <c r="K108" s="132">
        <v>1900</v>
      </c>
      <c r="L108" s="132">
        <v>1900</v>
      </c>
      <c r="M108" s="132">
        <v>1900</v>
      </c>
      <c r="N108" s="132">
        <v>1900</v>
      </c>
      <c r="O108" s="132">
        <v>1900</v>
      </c>
      <c r="P108" s="132">
        <v>1900</v>
      </c>
      <c r="Q108" s="132">
        <v>1900</v>
      </c>
      <c r="R108" s="127">
        <v>1900</v>
      </c>
    </row>
    <row r="109" spans="1:18" ht="13.5" thickBot="1" x14ac:dyDescent="0.25">
      <c r="A109" s="135" t="s">
        <v>52</v>
      </c>
      <c r="B109" s="134" t="s">
        <v>1236</v>
      </c>
      <c r="C109" s="134" t="s">
        <v>2078</v>
      </c>
      <c r="D109" s="130">
        <v>3000</v>
      </c>
      <c r="E109" s="130">
        <v>3000</v>
      </c>
      <c r="F109" s="130">
        <v>3000</v>
      </c>
      <c r="G109" s="130">
        <v>3000</v>
      </c>
      <c r="H109" s="130">
        <v>3000</v>
      </c>
      <c r="I109" s="130">
        <v>3000</v>
      </c>
      <c r="J109" s="130">
        <v>3000</v>
      </c>
      <c r="K109" s="130">
        <v>3000</v>
      </c>
      <c r="L109" s="130">
        <v>3000</v>
      </c>
      <c r="M109" s="130">
        <v>3000</v>
      </c>
      <c r="N109" s="130">
        <v>3000</v>
      </c>
      <c r="O109" s="130">
        <v>3000</v>
      </c>
      <c r="P109" s="130">
        <v>3000</v>
      </c>
      <c r="Q109" s="130">
        <v>3000</v>
      </c>
      <c r="R109" s="127">
        <v>3000</v>
      </c>
    </row>
    <row r="110" spans="1:18" ht="13.5" thickBot="1" x14ac:dyDescent="0.25">
      <c r="A110" s="135" t="s">
        <v>53</v>
      </c>
      <c r="B110" s="134" t="s">
        <v>1235</v>
      </c>
      <c r="C110" s="134" t="s">
        <v>2078</v>
      </c>
      <c r="D110" s="132">
        <v>5000</v>
      </c>
      <c r="E110" s="132">
        <v>5000</v>
      </c>
      <c r="F110" s="132">
        <v>5000</v>
      </c>
      <c r="G110" s="132">
        <v>5000</v>
      </c>
      <c r="H110" s="132">
        <v>5000</v>
      </c>
      <c r="I110" s="132">
        <v>5000</v>
      </c>
      <c r="J110" s="132">
        <v>5000</v>
      </c>
      <c r="K110" s="132">
        <v>5000</v>
      </c>
      <c r="L110" s="132">
        <v>5000</v>
      </c>
      <c r="M110" s="132">
        <v>5000</v>
      </c>
      <c r="N110" s="132">
        <v>5000</v>
      </c>
      <c r="O110" s="132">
        <v>5000</v>
      </c>
      <c r="P110" s="132">
        <v>5000</v>
      </c>
      <c r="Q110" s="132">
        <v>5000</v>
      </c>
      <c r="R110" s="127">
        <v>5000</v>
      </c>
    </row>
    <row r="111" spans="1:18" ht="13.5" thickBot="1" x14ac:dyDescent="0.25">
      <c r="A111" s="135" t="s">
        <v>55</v>
      </c>
      <c r="B111" s="134" t="s">
        <v>1233</v>
      </c>
      <c r="C111" s="134" t="s">
        <v>2078</v>
      </c>
      <c r="D111" s="130">
        <v>169000</v>
      </c>
      <c r="E111" s="130">
        <v>169000</v>
      </c>
      <c r="F111" s="130">
        <v>169000</v>
      </c>
      <c r="G111" s="130">
        <v>169000</v>
      </c>
      <c r="H111" s="130">
        <v>169000</v>
      </c>
      <c r="I111" s="130">
        <v>169000</v>
      </c>
      <c r="J111" s="130">
        <v>169000</v>
      </c>
      <c r="K111" s="130">
        <v>169000</v>
      </c>
      <c r="L111" s="130">
        <v>169000</v>
      </c>
      <c r="M111" s="130">
        <v>169000</v>
      </c>
      <c r="N111" s="130">
        <v>169000</v>
      </c>
      <c r="O111" s="130">
        <v>169000</v>
      </c>
      <c r="P111" s="130">
        <v>169000</v>
      </c>
      <c r="Q111" s="130">
        <v>169000</v>
      </c>
      <c r="R111" s="127">
        <v>169000</v>
      </c>
    </row>
    <row r="112" spans="1:18" ht="13.5" thickBot="1" x14ac:dyDescent="0.25">
      <c r="A112" s="135" t="s">
        <v>56</v>
      </c>
      <c r="B112" s="134" t="s">
        <v>1232</v>
      </c>
      <c r="C112" s="134" t="s">
        <v>2078</v>
      </c>
      <c r="D112" s="132">
        <v>0</v>
      </c>
      <c r="E112" s="132">
        <v>0</v>
      </c>
      <c r="F112" s="132">
        <v>0</v>
      </c>
      <c r="G112" s="132">
        <v>0</v>
      </c>
      <c r="H112" s="132">
        <v>0</v>
      </c>
      <c r="I112" s="132">
        <v>0</v>
      </c>
      <c r="J112" s="132">
        <v>0</v>
      </c>
      <c r="K112" s="132">
        <v>0</v>
      </c>
      <c r="L112" s="132">
        <v>0</v>
      </c>
      <c r="M112" s="132">
        <v>0</v>
      </c>
      <c r="N112" s="132">
        <v>0</v>
      </c>
      <c r="O112" s="132">
        <v>0</v>
      </c>
      <c r="P112" s="132">
        <v>0</v>
      </c>
      <c r="Q112" s="132">
        <v>0</v>
      </c>
      <c r="R112" s="127">
        <v>0</v>
      </c>
    </row>
    <row r="113" spans="1:18" ht="13.5" thickBot="1" x14ac:dyDescent="0.25">
      <c r="A113" s="133" t="s">
        <v>1351</v>
      </c>
      <c r="B113" s="134" t="s">
        <v>2287</v>
      </c>
      <c r="C113" s="142"/>
      <c r="D113" s="130">
        <v>78546784.189999998</v>
      </c>
      <c r="E113" s="130">
        <v>78546784.189999998</v>
      </c>
      <c r="F113" s="130">
        <v>95383899.989999995</v>
      </c>
      <c r="G113" s="130">
        <v>137150935.49000001</v>
      </c>
      <c r="H113" s="130">
        <v>96081425.280000001</v>
      </c>
      <c r="I113" s="130">
        <v>77247740.689999998</v>
      </c>
      <c r="J113" s="130">
        <v>62766001.170000002</v>
      </c>
      <c r="K113" s="130">
        <v>50983739.990000002</v>
      </c>
      <c r="L113" s="130">
        <v>42450769.340000004</v>
      </c>
      <c r="M113" s="130">
        <v>36406677.170000002</v>
      </c>
      <c r="N113" s="130">
        <v>36243210.07</v>
      </c>
      <c r="O113" s="130">
        <v>42310578.869999997</v>
      </c>
      <c r="P113" s="130">
        <v>56169637.229999997</v>
      </c>
      <c r="Q113" s="130">
        <v>97639505.170000002</v>
      </c>
      <c r="R113" s="127">
        <v>97639505.170000002</v>
      </c>
    </row>
    <row r="114" spans="1:18" ht="13.5" thickBot="1" x14ac:dyDescent="0.25">
      <c r="A114" s="135" t="s">
        <v>58</v>
      </c>
      <c r="B114" s="134" t="s">
        <v>1230</v>
      </c>
      <c r="C114" s="134" t="s">
        <v>2078</v>
      </c>
      <c r="D114" s="132">
        <v>44379605.5</v>
      </c>
      <c r="E114" s="132">
        <v>44379605.5</v>
      </c>
      <c r="F114" s="132">
        <v>57361509</v>
      </c>
      <c r="G114" s="132">
        <v>57422508.799999997</v>
      </c>
      <c r="H114" s="132">
        <v>56417090.140000001</v>
      </c>
      <c r="I114" s="132">
        <v>44953518.789999999</v>
      </c>
      <c r="J114" s="132">
        <v>36158044.200000003</v>
      </c>
      <c r="K114" s="132">
        <v>29146176.710000001</v>
      </c>
      <c r="L114" s="132">
        <v>22081899.719999999</v>
      </c>
      <c r="M114" s="132">
        <v>17087266.75</v>
      </c>
      <c r="N114" s="132">
        <v>16117281.57</v>
      </c>
      <c r="O114" s="132">
        <v>20158263.09</v>
      </c>
      <c r="P114" s="132">
        <v>28416481.25</v>
      </c>
      <c r="Q114" s="132">
        <v>54279484.280000001</v>
      </c>
      <c r="R114" s="127">
        <v>54279484.280000001</v>
      </c>
    </row>
    <row r="115" spans="1:18" ht="13.5" thickBot="1" x14ac:dyDescent="0.25">
      <c r="A115" s="135" t="s">
        <v>1352</v>
      </c>
      <c r="B115" s="134" t="s">
        <v>1353</v>
      </c>
      <c r="C115" s="134" t="s">
        <v>2078</v>
      </c>
      <c r="D115" s="130">
        <v>0</v>
      </c>
      <c r="E115" s="130">
        <v>0</v>
      </c>
      <c r="F115" s="130">
        <v>0</v>
      </c>
      <c r="G115" s="130">
        <v>0</v>
      </c>
      <c r="H115" s="130">
        <v>0</v>
      </c>
      <c r="I115" s="130">
        <v>0</v>
      </c>
      <c r="J115" s="130">
        <v>0</v>
      </c>
      <c r="K115" s="130">
        <v>0</v>
      </c>
      <c r="L115" s="130">
        <v>0</v>
      </c>
      <c r="M115" s="130">
        <v>0</v>
      </c>
      <c r="N115" s="130">
        <v>0</v>
      </c>
      <c r="O115" s="130">
        <v>0</v>
      </c>
      <c r="P115" s="130">
        <v>0</v>
      </c>
      <c r="Q115" s="130">
        <v>0</v>
      </c>
      <c r="R115" s="127">
        <v>0</v>
      </c>
    </row>
    <row r="116" spans="1:18" ht="13.5" thickBot="1" x14ac:dyDescent="0.25">
      <c r="A116" s="135" t="s">
        <v>59</v>
      </c>
      <c r="B116" s="134" t="s">
        <v>1229</v>
      </c>
      <c r="C116" s="134" t="s">
        <v>2078</v>
      </c>
      <c r="D116" s="132">
        <v>-74209.570000000007</v>
      </c>
      <c r="E116" s="132">
        <v>-74209.570000000007</v>
      </c>
      <c r="F116" s="132">
        <v>-73784.81</v>
      </c>
      <c r="G116" s="132">
        <v>-76057.8</v>
      </c>
      <c r="H116" s="132">
        <v>-74612.34</v>
      </c>
      <c r="I116" s="132">
        <v>-70808.210000000006</v>
      </c>
      <c r="J116" s="132">
        <v>-64787.51</v>
      </c>
      <c r="K116" s="132">
        <v>-65868.649999999994</v>
      </c>
      <c r="L116" s="132">
        <v>-62964.800000000003</v>
      </c>
      <c r="M116" s="132">
        <v>-63134.43</v>
      </c>
      <c r="N116" s="132">
        <v>-60634.11</v>
      </c>
      <c r="O116" s="132">
        <v>-60657.21</v>
      </c>
      <c r="P116" s="132">
        <v>-60185.67</v>
      </c>
      <c r="Q116" s="132">
        <v>-56860.67</v>
      </c>
      <c r="R116" s="127">
        <v>-56860.67</v>
      </c>
    </row>
    <row r="117" spans="1:18" ht="13.5" thickBot="1" x14ac:dyDescent="0.25">
      <c r="A117" s="135" t="s">
        <v>60</v>
      </c>
      <c r="B117" s="134" t="s">
        <v>1228</v>
      </c>
      <c r="C117" s="134" t="s">
        <v>2078</v>
      </c>
      <c r="D117" s="130">
        <v>1723559.39</v>
      </c>
      <c r="E117" s="130">
        <v>1723559.39</v>
      </c>
      <c r="F117" s="130">
        <v>3420941.39</v>
      </c>
      <c r="G117" s="130">
        <v>5839433.3899999997</v>
      </c>
      <c r="H117" s="130">
        <v>6328215.0599999996</v>
      </c>
      <c r="I117" s="130">
        <v>5218815.0599999996</v>
      </c>
      <c r="J117" s="130">
        <v>2587000.9700000002</v>
      </c>
      <c r="K117" s="130">
        <v>744265.38</v>
      </c>
      <c r="L117" s="130">
        <v>743832.71</v>
      </c>
      <c r="M117" s="130">
        <v>743832.71</v>
      </c>
      <c r="N117" s="130">
        <v>740291.51</v>
      </c>
      <c r="O117" s="130">
        <v>-0.02</v>
      </c>
      <c r="P117" s="130">
        <v>660284.43999999994</v>
      </c>
      <c r="Q117" s="130">
        <v>2380459.4500000002</v>
      </c>
      <c r="R117" s="127">
        <v>2380459.4500000002</v>
      </c>
    </row>
    <row r="118" spans="1:18" ht="13.5" thickBot="1" x14ac:dyDescent="0.25">
      <c r="A118" s="135" t="s">
        <v>61</v>
      </c>
      <c r="B118" s="134" t="s">
        <v>1227</v>
      </c>
      <c r="C118" s="134" t="s">
        <v>2078</v>
      </c>
      <c r="D118" s="132">
        <v>21381857.600000001</v>
      </c>
      <c r="E118" s="132">
        <v>21381857.600000001</v>
      </c>
      <c r="F118" s="132">
        <v>24967025.100000001</v>
      </c>
      <c r="G118" s="132">
        <v>24450810.41</v>
      </c>
      <c r="H118" s="132">
        <v>20492355.390000001</v>
      </c>
      <c r="I118" s="132">
        <v>15000089.02</v>
      </c>
      <c r="J118" s="132">
        <v>11018898.779999999</v>
      </c>
      <c r="K118" s="132">
        <v>8744634.8699999992</v>
      </c>
      <c r="L118" s="132">
        <v>7341027.6299999999</v>
      </c>
      <c r="M118" s="132">
        <v>6515967.21</v>
      </c>
      <c r="N118" s="132">
        <v>7476406.54</v>
      </c>
      <c r="O118" s="132">
        <v>10106540.890000001</v>
      </c>
      <c r="P118" s="132">
        <v>14106000.77</v>
      </c>
      <c r="Q118" s="132">
        <v>25711217.84</v>
      </c>
      <c r="R118" s="127">
        <v>25711217.84</v>
      </c>
    </row>
    <row r="119" spans="1:18" ht="13.5" thickBot="1" x14ac:dyDescent="0.25">
      <c r="A119" s="135" t="s">
        <v>62</v>
      </c>
      <c r="B119" s="134" t="s">
        <v>1226</v>
      </c>
      <c r="C119" s="134" t="s">
        <v>2078</v>
      </c>
      <c r="D119" s="130">
        <v>2687820.64</v>
      </c>
      <c r="E119" s="130">
        <v>2687820.64</v>
      </c>
      <c r="F119" s="130">
        <v>2831680.11</v>
      </c>
      <c r="G119" s="130">
        <v>2104677.36</v>
      </c>
      <c r="H119" s="130">
        <v>2680893.8199999998</v>
      </c>
      <c r="I119" s="130">
        <v>2081369.23</v>
      </c>
      <c r="J119" s="130">
        <v>1880468.37</v>
      </c>
      <c r="K119" s="130">
        <v>1579212.11</v>
      </c>
      <c r="L119" s="130">
        <v>1553632.41</v>
      </c>
      <c r="M119" s="130">
        <v>1493997.6</v>
      </c>
      <c r="N119" s="130">
        <v>1604025.24</v>
      </c>
      <c r="O119" s="130">
        <v>2017266.23</v>
      </c>
      <c r="P119" s="130">
        <v>2293531.83</v>
      </c>
      <c r="Q119" s="130">
        <v>3215404.3</v>
      </c>
      <c r="R119" s="127">
        <v>3215404.3</v>
      </c>
    </row>
    <row r="120" spans="1:18" ht="13.5" thickBot="1" x14ac:dyDescent="0.25">
      <c r="A120" s="135" t="s">
        <v>63</v>
      </c>
      <c r="B120" s="134" t="s">
        <v>1225</v>
      </c>
      <c r="C120" s="134" t="s">
        <v>2078</v>
      </c>
      <c r="D120" s="132">
        <v>1455280.34</v>
      </c>
      <c r="E120" s="132">
        <v>1455280.34</v>
      </c>
      <c r="F120" s="132">
        <v>1382293.96</v>
      </c>
      <c r="G120" s="132">
        <v>1491869.12</v>
      </c>
      <c r="H120" s="132">
        <v>1632796.68</v>
      </c>
      <c r="I120" s="132">
        <v>1505367.85</v>
      </c>
      <c r="J120" s="132">
        <v>1605586.68</v>
      </c>
      <c r="K120" s="132">
        <v>1600855.92</v>
      </c>
      <c r="L120" s="132">
        <v>1752042.09</v>
      </c>
      <c r="M120" s="132">
        <v>1772429.9</v>
      </c>
      <c r="N120" s="132">
        <v>1651820.48</v>
      </c>
      <c r="O120" s="132">
        <v>1850718.62</v>
      </c>
      <c r="P120" s="132">
        <v>1872283.97</v>
      </c>
      <c r="Q120" s="132">
        <v>1954711.35</v>
      </c>
      <c r="R120" s="127">
        <v>1954711.35</v>
      </c>
    </row>
    <row r="121" spans="1:18" ht="13.5" thickBot="1" x14ac:dyDescent="0.25">
      <c r="A121" s="135" t="s">
        <v>64</v>
      </c>
      <c r="B121" s="134" t="s">
        <v>1224</v>
      </c>
      <c r="C121" s="134" t="s">
        <v>2078</v>
      </c>
      <c r="D121" s="130">
        <v>3542556.15</v>
      </c>
      <c r="E121" s="130">
        <v>3542556.15</v>
      </c>
      <c r="F121" s="130">
        <v>2623693.2999999998</v>
      </c>
      <c r="G121" s="130">
        <v>3582210.03</v>
      </c>
      <c r="H121" s="130">
        <v>2556315.08</v>
      </c>
      <c r="I121" s="130">
        <v>2335861.98</v>
      </c>
      <c r="J121" s="130">
        <v>2706725.41</v>
      </c>
      <c r="K121" s="130">
        <v>1314868.67</v>
      </c>
      <c r="L121" s="130">
        <v>1249796.8899999999</v>
      </c>
      <c r="M121" s="130">
        <v>1396840.89</v>
      </c>
      <c r="N121" s="130">
        <v>1446761.91</v>
      </c>
      <c r="O121" s="130">
        <v>1950055.27</v>
      </c>
      <c r="P121" s="130">
        <v>2784186.75</v>
      </c>
      <c r="Q121" s="130">
        <v>3784111.88</v>
      </c>
      <c r="R121" s="127">
        <v>3784111.88</v>
      </c>
    </row>
    <row r="122" spans="1:18" ht="13.5" thickBot="1" x14ac:dyDescent="0.25">
      <c r="A122" s="135" t="s">
        <v>65</v>
      </c>
      <c r="B122" s="134" t="s">
        <v>1223</v>
      </c>
      <c r="C122" s="134" t="s">
        <v>2078</v>
      </c>
      <c r="D122" s="132">
        <v>504141.16</v>
      </c>
      <c r="E122" s="132">
        <v>504141.16</v>
      </c>
      <c r="F122" s="132">
        <v>422579.44</v>
      </c>
      <c r="G122" s="132">
        <v>626694.9</v>
      </c>
      <c r="H122" s="132">
        <v>550232.73</v>
      </c>
      <c r="I122" s="132">
        <v>638430.76</v>
      </c>
      <c r="J122" s="132">
        <v>659983.43000000005</v>
      </c>
      <c r="K122" s="132">
        <v>631737.53</v>
      </c>
      <c r="L122" s="132">
        <v>891097.92</v>
      </c>
      <c r="M122" s="132">
        <v>1064338.1100000001</v>
      </c>
      <c r="N122" s="132">
        <v>779679.98</v>
      </c>
      <c r="O122" s="132">
        <v>767863.17</v>
      </c>
      <c r="P122" s="132">
        <v>625198.55000000005</v>
      </c>
      <c r="Q122" s="132">
        <v>841690.29</v>
      </c>
      <c r="R122" s="127">
        <v>841690.29</v>
      </c>
    </row>
    <row r="123" spans="1:18" ht="13.5" thickBot="1" x14ac:dyDescent="0.25">
      <c r="A123" s="135" t="s">
        <v>66</v>
      </c>
      <c r="B123" s="134" t="s">
        <v>1222</v>
      </c>
      <c r="C123" s="134" t="s">
        <v>2078</v>
      </c>
      <c r="D123" s="130">
        <v>19447.61</v>
      </c>
      <c r="E123" s="130">
        <v>19447.61</v>
      </c>
      <c r="F123" s="130">
        <v>33259.46</v>
      </c>
      <c r="G123" s="130">
        <v>41481.46</v>
      </c>
      <c r="H123" s="130">
        <v>48312.88</v>
      </c>
      <c r="I123" s="130">
        <v>65660.78</v>
      </c>
      <c r="J123" s="130">
        <v>82196.86</v>
      </c>
      <c r="K123" s="130">
        <v>95887.86</v>
      </c>
      <c r="L123" s="130">
        <v>121740.14</v>
      </c>
      <c r="M123" s="130">
        <v>129170.99</v>
      </c>
      <c r="N123" s="130">
        <v>136216.03</v>
      </c>
      <c r="O123" s="130">
        <v>136140.68</v>
      </c>
      <c r="P123" s="130">
        <v>-352.37</v>
      </c>
      <c r="Q123" s="130">
        <v>-352.37</v>
      </c>
      <c r="R123" s="127">
        <v>-352.37</v>
      </c>
    </row>
    <row r="124" spans="1:18" ht="13.5" thickBot="1" x14ac:dyDescent="0.25">
      <c r="A124" s="135" t="s">
        <v>67</v>
      </c>
      <c r="B124" s="134" t="s">
        <v>1221</v>
      </c>
      <c r="C124" s="134" t="s">
        <v>2078</v>
      </c>
      <c r="D124" s="132">
        <v>411135.78</v>
      </c>
      <c r="E124" s="132">
        <v>411135.78</v>
      </c>
      <c r="F124" s="132">
        <v>354911.33</v>
      </c>
      <c r="G124" s="132">
        <v>886311.55</v>
      </c>
      <c r="H124" s="132">
        <v>415058.44</v>
      </c>
      <c r="I124" s="132">
        <v>70593.279999999999</v>
      </c>
      <c r="J124" s="132">
        <v>28574.7</v>
      </c>
      <c r="K124" s="132">
        <v>23634.83</v>
      </c>
      <c r="L124" s="132">
        <v>16536.57</v>
      </c>
      <c r="M124" s="132">
        <v>42830.01</v>
      </c>
      <c r="N124" s="132">
        <v>75078.77</v>
      </c>
      <c r="O124" s="132">
        <v>8028.75</v>
      </c>
      <c r="P124" s="132">
        <v>266736.63</v>
      </c>
      <c r="Q124" s="132">
        <v>32152.51</v>
      </c>
      <c r="R124" s="127">
        <v>32152.51</v>
      </c>
    </row>
    <row r="125" spans="1:18" ht="13.5" thickBot="1" x14ac:dyDescent="0.25">
      <c r="A125" s="135" t="s">
        <v>68</v>
      </c>
      <c r="B125" s="134" t="s">
        <v>1220</v>
      </c>
      <c r="C125" s="134" t="s">
        <v>2078</v>
      </c>
      <c r="D125" s="130">
        <v>1697803.69</v>
      </c>
      <c r="E125" s="130">
        <v>1697803.69</v>
      </c>
      <c r="F125" s="130">
        <v>1234997.1000000001</v>
      </c>
      <c r="G125" s="130">
        <v>39930339.479999997</v>
      </c>
      <c r="H125" s="130">
        <v>1796591.13</v>
      </c>
      <c r="I125" s="130">
        <v>2197660.98</v>
      </c>
      <c r="J125" s="130">
        <v>3285588.97</v>
      </c>
      <c r="K125" s="130">
        <v>4097051.39</v>
      </c>
      <c r="L125" s="130">
        <v>3690214.49</v>
      </c>
      <c r="M125" s="130">
        <v>3139988.47</v>
      </c>
      <c r="N125" s="130">
        <v>3201256.38</v>
      </c>
      <c r="O125" s="130">
        <v>2282760.87</v>
      </c>
      <c r="P125" s="130">
        <v>2115352.04</v>
      </c>
      <c r="Q125" s="130">
        <v>2345343.12</v>
      </c>
      <c r="R125" s="127">
        <v>2345343.12</v>
      </c>
    </row>
    <row r="126" spans="1:18" ht="13.5" thickBot="1" x14ac:dyDescent="0.25">
      <c r="A126" s="135" t="s">
        <v>69</v>
      </c>
      <c r="B126" s="134" t="s">
        <v>1219</v>
      </c>
      <c r="C126" s="134" t="s">
        <v>2078</v>
      </c>
      <c r="D126" s="132">
        <v>0</v>
      </c>
      <c r="E126" s="132">
        <v>0</v>
      </c>
      <c r="F126" s="132">
        <v>0</v>
      </c>
      <c r="G126" s="132">
        <v>0</v>
      </c>
      <c r="H126" s="132">
        <v>0</v>
      </c>
      <c r="I126" s="132">
        <v>0</v>
      </c>
      <c r="J126" s="132">
        <v>0</v>
      </c>
      <c r="K126" s="132">
        <v>0</v>
      </c>
      <c r="L126" s="132">
        <v>0</v>
      </c>
      <c r="M126" s="132">
        <v>0</v>
      </c>
      <c r="N126" s="132">
        <v>0</v>
      </c>
      <c r="O126" s="132">
        <v>0</v>
      </c>
      <c r="P126" s="132">
        <v>0</v>
      </c>
      <c r="Q126" s="132">
        <v>0</v>
      </c>
      <c r="R126" s="127">
        <v>0</v>
      </c>
    </row>
    <row r="127" spans="1:18" ht="13.5" thickBot="1" x14ac:dyDescent="0.25">
      <c r="A127" s="135" t="s">
        <v>1354</v>
      </c>
      <c r="B127" s="134" t="s">
        <v>1218</v>
      </c>
      <c r="C127" s="134" t="s">
        <v>2078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0</v>
      </c>
      <c r="M127" s="130">
        <v>0</v>
      </c>
      <c r="N127" s="130">
        <v>0</v>
      </c>
      <c r="O127" s="130">
        <v>0</v>
      </c>
      <c r="P127" s="130">
        <v>0</v>
      </c>
      <c r="Q127" s="130">
        <v>0</v>
      </c>
      <c r="R127" s="127">
        <v>0</v>
      </c>
    </row>
    <row r="128" spans="1:18" ht="13.5" thickBot="1" x14ac:dyDescent="0.25">
      <c r="A128" s="135" t="s">
        <v>1355</v>
      </c>
      <c r="B128" s="134" t="s">
        <v>1217</v>
      </c>
      <c r="C128" s="134" t="s">
        <v>2078</v>
      </c>
      <c r="D128" s="132">
        <v>0</v>
      </c>
      <c r="E128" s="132">
        <v>0</v>
      </c>
      <c r="F128" s="132">
        <v>0</v>
      </c>
      <c r="G128" s="132">
        <v>0</v>
      </c>
      <c r="H128" s="132">
        <v>0</v>
      </c>
      <c r="I128" s="132">
        <v>0</v>
      </c>
      <c r="J128" s="132">
        <v>0</v>
      </c>
      <c r="K128" s="132">
        <v>0</v>
      </c>
      <c r="L128" s="132">
        <v>0</v>
      </c>
      <c r="M128" s="132">
        <v>0</v>
      </c>
      <c r="N128" s="132">
        <v>0</v>
      </c>
      <c r="O128" s="132">
        <v>0</v>
      </c>
      <c r="P128" s="132">
        <v>0</v>
      </c>
      <c r="Q128" s="132">
        <v>0</v>
      </c>
      <c r="R128" s="127">
        <v>0</v>
      </c>
    </row>
    <row r="129" spans="1:18" ht="13.5" thickBot="1" x14ac:dyDescent="0.25">
      <c r="A129" s="135" t="s">
        <v>70</v>
      </c>
      <c r="B129" s="134" t="s">
        <v>1216</v>
      </c>
      <c r="C129" s="134" t="s">
        <v>2078</v>
      </c>
      <c r="D129" s="130">
        <v>1541.69</v>
      </c>
      <c r="E129" s="130">
        <v>1541.69</v>
      </c>
      <c r="F129" s="130">
        <v>1647.75</v>
      </c>
      <c r="G129" s="130">
        <v>1598.08</v>
      </c>
      <c r="H129" s="130">
        <v>106.76</v>
      </c>
      <c r="I129" s="130">
        <v>47.59</v>
      </c>
      <c r="J129" s="130">
        <v>47.59</v>
      </c>
      <c r="K129" s="130">
        <v>4550.66</v>
      </c>
      <c r="L129" s="130">
        <v>7266.23</v>
      </c>
      <c r="M129" s="130">
        <v>200.88</v>
      </c>
      <c r="N129" s="130">
        <v>361.91</v>
      </c>
      <c r="O129" s="130">
        <v>251.72</v>
      </c>
      <c r="P129" s="130">
        <v>144.82</v>
      </c>
      <c r="Q129" s="130">
        <v>-106.29</v>
      </c>
      <c r="R129" s="127">
        <v>-106.29</v>
      </c>
    </row>
    <row r="130" spans="1:18" ht="13.5" thickBot="1" x14ac:dyDescent="0.25">
      <c r="A130" s="135" t="s">
        <v>71</v>
      </c>
      <c r="B130" s="134" t="s">
        <v>1215</v>
      </c>
      <c r="C130" s="134" t="s">
        <v>2078</v>
      </c>
      <c r="D130" s="132">
        <v>181523.92</v>
      </c>
      <c r="E130" s="132">
        <v>181523.92</v>
      </c>
      <c r="F130" s="132">
        <v>180754.84</v>
      </c>
      <c r="G130" s="132">
        <v>182293</v>
      </c>
      <c r="H130" s="132">
        <v>2555142</v>
      </c>
      <c r="I130" s="132">
        <v>2555142</v>
      </c>
      <c r="J130" s="132">
        <v>2178593</v>
      </c>
      <c r="K130" s="132">
        <v>2178593</v>
      </c>
      <c r="L130" s="132">
        <v>2178593</v>
      </c>
      <c r="M130" s="132">
        <v>2178593</v>
      </c>
      <c r="N130" s="132">
        <v>2175871</v>
      </c>
      <c r="O130" s="132">
        <v>2175871</v>
      </c>
      <c r="P130" s="132">
        <v>2175871</v>
      </c>
      <c r="Q130" s="132">
        <v>2234451</v>
      </c>
      <c r="R130" s="127">
        <v>2234451</v>
      </c>
    </row>
    <row r="131" spans="1:18" ht="13.5" thickBot="1" x14ac:dyDescent="0.25">
      <c r="A131" s="135" t="s">
        <v>72</v>
      </c>
      <c r="B131" s="134" t="s">
        <v>1214</v>
      </c>
      <c r="C131" s="134" t="s">
        <v>2078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0</v>
      </c>
      <c r="M131" s="130">
        <v>0</v>
      </c>
      <c r="N131" s="130">
        <v>0</v>
      </c>
      <c r="O131" s="130">
        <v>0</v>
      </c>
      <c r="P131" s="130">
        <v>0</v>
      </c>
      <c r="Q131" s="130">
        <v>0</v>
      </c>
      <c r="R131" s="127">
        <v>0</v>
      </c>
    </row>
    <row r="132" spans="1:18" ht="13.5" thickBot="1" x14ac:dyDescent="0.25">
      <c r="A132" s="135" t="s">
        <v>1356</v>
      </c>
      <c r="B132" s="134" t="s">
        <v>1213</v>
      </c>
      <c r="C132" s="134" t="s">
        <v>2078</v>
      </c>
      <c r="D132" s="132">
        <v>434010.16</v>
      </c>
      <c r="E132" s="132">
        <v>434010.16</v>
      </c>
      <c r="F132" s="132">
        <v>441145.12</v>
      </c>
      <c r="G132" s="132">
        <v>464204.79999999999</v>
      </c>
      <c r="H132" s="132">
        <v>478901.58</v>
      </c>
      <c r="I132" s="132">
        <v>486004.71</v>
      </c>
      <c r="J132" s="132">
        <v>508503.62</v>
      </c>
      <c r="K132" s="132">
        <v>517428.51</v>
      </c>
      <c r="L132" s="132">
        <v>514147</v>
      </c>
      <c r="M132" s="132">
        <v>531053.09</v>
      </c>
      <c r="N132" s="132">
        <v>523984.92</v>
      </c>
      <c r="O132" s="132">
        <v>540576.52</v>
      </c>
      <c r="P132" s="132">
        <v>540773.61</v>
      </c>
      <c r="Q132" s="132">
        <v>540773.61</v>
      </c>
      <c r="R132" s="127">
        <v>540773.61</v>
      </c>
    </row>
    <row r="133" spans="1:18" ht="13.5" thickBot="1" x14ac:dyDescent="0.25">
      <c r="A133" s="135" t="s">
        <v>2089</v>
      </c>
      <c r="B133" s="134" t="s">
        <v>2090</v>
      </c>
      <c r="C133" s="134" t="s">
        <v>2078</v>
      </c>
      <c r="D133" s="130">
        <v>113380.96</v>
      </c>
      <c r="E133" s="130">
        <v>113380.96</v>
      </c>
      <c r="F133" s="130">
        <v>117987.78</v>
      </c>
      <c r="G133" s="130">
        <v>122821.87</v>
      </c>
      <c r="H133" s="130">
        <v>127428.69</v>
      </c>
      <c r="I133" s="130">
        <v>135815.67000000001</v>
      </c>
      <c r="J133" s="130">
        <v>57492.75</v>
      </c>
      <c r="K133" s="130">
        <v>297505.25</v>
      </c>
      <c r="L133" s="130">
        <v>297505.25</v>
      </c>
      <c r="M133" s="130">
        <v>297505.25</v>
      </c>
      <c r="N133" s="130">
        <v>297505.25</v>
      </c>
      <c r="O133" s="130">
        <v>298618.61</v>
      </c>
      <c r="P133" s="130">
        <v>298618.61</v>
      </c>
      <c r="Q133" s="130">
        <v>298618.61</v>
      </c>
      <c r="R133" s="127">
        <v>298618.61</v>
      </c>
    </row>
    <row r="134" spans="1:18" ht="13.5" thickBot="1" x14ac:dyDescent="0.25">
      <c r="A134" s="135" t="s">
        <v>2559</v>
      </c>
      <c r="B134" s="134" t="s">
        <v>2560</v>
      </c>
      <c r="C134" s="134" t="s">
        <v>2078</v>
      </c>
      <c r="D134" s="132">
        <v>9672.7900000000009</v>
      </c>
      <c r="E134" s="132">
        <v>9672.7900000000009</v>
      </c>
      <c r="F134" s="132">
        <v>12756.7</v>
      </c>
      <c r="G134" s="132">
        <v>15785.61</v>
      </c>
      <c r="H134" s="132">
        <v>19189.52</v>
      </c>
      <c r="I134" s="132">
        <v>22218.43</v>
      </c>
      <c r="J134" s="132">
        <v>25247.34</v>
      </c>
      <c r="K134" s="132">
        <v>28276.25</v>
      </c>
      <c r="L134" s="132">
        <v>31360.16</v>
      </c>
      <c r="M134" s="132">
        <v>34389.07</v>
      </c>
      <c r="N134" s="132">
        <v>37472.26</v>
      </c>
      <c r="O134" s="132">
        <v>40501.89</v>
      </c>
      <c r="P134" s="132">
        <v>40501.89</v>
      </c>
      <c r="Q134" s="132">
        <v>46643.65</v>
      </c>
      <c r="R134" s="127">
        <v>46643.65</v>
      </c>
    </row>
    <row r="135" spans="1:18" ht="13.5" thickBot="1" x14ac:dyDescent="0.25">
      <c r="A135" s="135" t="s">
        <v>2794</v>
      </c>
      <c r="B135" s="134" t="s">
        <v>2795</v>
      </c>
      <c r="C135" s="134" t="s">
        <v>2078</v>
      </c>
      <c r="D135" s="163"/>
      <c r="E135" s="130">
        <v>0</v>
      </c>
      <c r="F135" s="130">
        <v>0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0</v>
      </c>
      <c r="M135" s="130">
        <v>0</v>
      </c>
      <c r="N135" s="130">
        <v>0</v>
      </c>
      <c r="O135" s="130">
        <v>0</v>
      </c>
      <c r="P135" s="130">
        <v>0</v>
      </c>
      <c r="Q135" s="130">
        <v>3494.62</v>
      </c>
      <c r="R135" s="127">
        <v>3494.62</v>
      </c>
    </row>
    <row r="136" spans="1:18" ht="13.5" thickBot="1" x14ac:dyDescent="0.25">
      <c r="A136" s="135" t="s">
        <v>1998</v>
      </c>
      <c r="B136" s="134" t="s">
        <v>1999</v>
      </c>
      <c r="C136" s="134" t="s">
        <v>2078</v>
      </c>
      <c r="D136" s="132">
        <v>77656.38</v>
      </c>
      <c r="E136" s="132">
        <v>77656.38</v>
      </c>
      <c r="F136" s="132">
        <v>70502.42</v>
      </c>
      <c r="G136" s="132">
        <v>63953.43</v>
      </c>
      <c r="H136" s="132">
        <v>57407.72</v>
      </c>
      <c r="I136" s="132">
        <v>51952.77</v>
      </c>
      <c r="J136" s="132">
        <v>47836.01</v>
      </c>
      <c r="K136" s="132">
        <v>44929.7</v>
      </c>
      <c r="L136" s="132">
        <v>43041.93</v>
      </c>
      <c r="M136" s="132">
        <v>41407.67</v>
      </c>
      <c r="N136" s="132">
        <v>39830.43</v>
      </c>
      <c r="O136" s="132">
        <v>37778.79</v>
      </c>
      <c r="P136" s="132">
        <v>34209.11</v>
      </c>
      <c r="Q136" s="132">
        <v>28267.99</v>
      </c>
      <c r="R136" s="127">
        <v>28267.99</v>
      </c>
    </row>
    <row r="137" spans="1:18" ht="13.5" thickBot="1" x14ac:dyDescent="0.25">
      <c r="A137" s="133" t="s">
        <v>1357</v>
      </c>
      <c r="B137" s="134" t="s">
        <v>2288</v>
      </c>
      <c r="C137" s="142"/>
      <c r="D137" s="130">
        <v>57890054.75</v>
      </c>
      <c r="E137" s="130">
        <v>57890054.75</v>
      </c>
      <c r="F137" s="130">
        <v>51708572.520000003</v>
      </c>
      <c r="G137" s="130">
        <v>46856029.359999999</v>
      </c>
      <c r="H137" s="130">
        <v>41817392.810000002</v>
      </c>
      <c r="I137" s="130">
        <v>26106720.960000001</v>
      </c>
      <c r="J137" s="130">
        <v>20454801.300000001</v>
      </c>
      <c r="K137" s="130">
        <v>13473916.23</v>
      </c>
      <c r="L137" s="130">
        <v>12842389.789999999</v>
      </c>
      <c r="M137" s="130">
        <v>14303202.76</v>
      </c>
      <c r="N137" s="130">
        <v>16701629</v>
      </c>
      <c r="O137" s="130">
        <v>34570333.899999999</v>
      </c>
      <c r="P137" s="130">
        <v>59411068.090000004</v>
      </c>
      <c r="Q137" s="130">
        <v>82028211.439999998</v>
      </c>
      <c r="R137" s="127">
        <v>82028211.439999998</v>
      </c>
    </row>
    <row r="138" spans="1:18" ht="13.5" thickBot="1" x14ac:dyDescent="0.25">
      <c r="A138" s="135" t="s">
        <v>73</v>
      </c>
      <c r="B138" s="134" t="s">
        <v>1212</v>
      </c>
      <c r="C138" s="134" t="s">
        <v>2078</v>
      </c>
      <c r="D138" s="132">
        <v>55320513.590000004</v>
      </c>
      <c r="E138" s="132">
        <v>55320513.590000004</v>
      </c>
      <c r="F138" s="132">
        <v>50966528.899999999</v>
      </c>
      <c r="G138" s="132">
        <v>48052120.140000001</v>
      </c>
      <c r="H138" s="132">
        <v>43705477.890000001</v>
      </c>
      <c r="I138" s="132">
        <v>24077663.969999999</v>
      </c>
      <c r="J138" s="132">
        <v>20454801.300000001</v>
      </c>
      <c r="K138" s="132">
        <v>13473916.23</v>
      </c>
      <c r="L138" s="132">
        <v>12842389.789999999</v>
      </c>
      <c r="M138" s="132">
        <v>14303202.76</v>
      </c>
      <c r="N138" s="132">
        <v>16701629</v>
      </c>
      <c r="O138" s="132">
        <v>34570333.899999999</v>
      </c>
      <c r="P138" s="132">
        <v>55243910.189999998</v>
      </c>
      <c r="Q138" s="132">
        <v>83046566.269999996</v>
      </c>
      <c r="R138" s="127">
        <v>83046566.269999996</v>
      </c>
    </row>
    <row r="139" spans="1:18" ht="13.5" thickBot="1" x14ac:dyDescent="0.25">
      <c r="A139" s="135" t="s">
        <v>74</v>
      </c>
      <c r="B139" s="134" t="s">
        <v>1211</v>
      </c>
      <c r="C139" s="134" t="s">
        <v>2078</v>
      </c>
      <c r="D139" s="130">
        <v>2569541.16</v>
      </c>
      <c r="E139" s="130">
        <v>2569541.16</v>
      </c>
      <c r="F139" s="130">
        <v>742043.62</v>
      </c>
      <c r="G139" s="130">
        <v>-1196090.78</v>
      </c>
      <c r="H139" s="130">
        <v>-1888085.08</v>
      </c>
      <c r="I139" s="130">
        <v>2029056.99</v>
      </c>
      <c r="J139" s="130">
        <v>0</v>
      </c>
      <c r="K139" s="130">
        <v>0</v>
      </c>
      <c r="L139" s="130">
        <v>0</v>
      </c>
      <c r="M139" s="130">
        <v>0</v>
      </c>
      <c r="N139" s="130">
        <v>0</v>
      </c>
      <c r="O139" s="130">
        <v>0</v>
      </c>
      <c r="P139" s="130">
        <v>4167157.9</v>
      </c>
      <c r="Q139" s="130">
        <v>-1018354.83</v>
      </c>
      <c r="R139" s="127">
        <v>-1018354.83</v>
      </c>
    </row>
    <row r="140" spans="1:18" ht="13.5" thickBot="1" x14ac:dyDescent="0.25">
      <c r="A140" s="133" t="s">
        <v>1358</v>
      </c>
      <c r="B140" s="134" t="s">
        <v>2289</v>
      </c>
      <c r="C140" s="142"/>
      <c r="D140" s="132">
        <v>-3106852.84</v>
      </c>
      <c r="E140" s="132">
        <v>-3106852.84</v>
      </c>
      <c r="F140" s="132">
        <v>-3174198.71</v>
      </c>
      <c r="G140" s="132">
        <v>-3225774.27</v>
      </c>
      <c r="H140" s="132">
        <v>-3459552.11</v>
      </c>
      <c r="I140" s="132">
        <v>-3292926.72</v>
      </c>
      <c r="J140" s="132">
        <v>-3128265.12</v>
      </c>
      <c r="K140" s="132">
        <v>-3238850.2</v>
      </c>
      <c r="L140" s="132">
        <v>-3016855.33</v>
      </c>
      <c r="M140" s="132">
        <v>-2797298.95</v>
      </c>
      <c r="N140" s="132">
        <v>-2658374.63</v>
      </c>
      <c r="O140" s="132">
        <v>-2476989.96</v>
      </c>
      <c r="P140" s="132">
        <v>-2779535.76</v>
      </c>
      <c r="Q140" s="132">
        <v>-1961738.71</v>
      </c>
      <c r="R140" s="127">
        <v>-1961738.71</v>
      </c>
    </row>
    <row r="141" spans="1:18" ht="13.5" thickBot="1" x14ac:dyDescent="0.25">
      <c r="A141" s="135" t="s">
        <v>75</v>
      </c>
      <c r="B141" s="134" t="s">
        <v>1210</v>
      </c>
      <c r="C141" s="134" t="s">
        <v>2078</v>
      </c>
      <c r="D141" s="130">
        <v>-2043022.28</v>
      </c>
      <c r="E141" s="130">
        <v>-2043022.28</v>
      </c>
      <c r="F141" s="130">
        <v>-2119125.5699999998</v>
      </c>
      <c r="G141" s="130">
        <v>-2195745.15</v>
      </c>
      <c r="H141" s="130">
        <v>-2754101.52</v>
      </c>
      <c r="I141" s="130">
        <v>-2677981.96</v>
      </c>
      <c r="J141" s="130">
        <v>-2550529.36</v>
      </c>
      <c r="K141" s="130">
        <v>-2766097.04</v>
      </c>
      <c r="L141" s="130">
        <v>-2563144.9500000002</v>
      </c>
      <c r="M141" s="130">
        <v>-2398084.6</v>
      </c>
      <c r="N141" s="130">
        <v>-2321976.1800000002</v>
      </c>
      <c r="O141" s="130">
        <v>-2120587.65</v>
      </c>
      <c r="P141" s="130">
        <v>-2048098.49</v>
      </c>
      <c r="Q141" s="130">
        <v>-1405029.43</v>
      </c>
      <c r="R141" s="127">
        <v>-1405029.43</v>
      </c>
    </row>
    <row r="142" spans="1:18" ht="13.5" thickBot="1" x14ac:dyDescent="0.25">
      <c r="A142" s="135" t="s">
        <v>76</v>
      </c>
      <c r="B142" s="134" t="s">
        <v>1209</v>
      </c>
      <c r="C142" s="134" t="s">
        <v>2078</v>
      </c>
      <c r="D142" s="132">
        <v>-703762.92</v>
      </c>
      <c r="E142" s="132">
        <v>-703762.92</v>
      </c>
      <c r="F142" s="132">
        <v>-704534.1</v>
      </c>
      <c r="G142" s="132">
        <v>-683456.99</v>
      </c>
      <c r="H142" s="132">
        <v>-388848.24</v>
      </c>
      <c r="I142" s="132">
        <v>-361841.65</v>
      </c>
      <c r="J142" s="132">
        <v>-327346.87</v>
      </c>
      <c r="K142" s="132">
        <v>-206372.86</v>
      </c>
      <c r="L142" s="132">
        <v>-183558.03</v>
      </c>
      <c r="M142" s="132">
        <v>-166266.4</v>
      </c>
      <c r="N142" s="132">
        <v>-63911.79</v>
      </c>
      <c r="O142" s="132">
        <v>-82678.710000000006</v>
      </c>
      <c r="P142" s="132">
        <v>-97591.57</v>
      </c>
      <c r="Q142" s="132">
        <v>-177564.75</v>
      </c>
      <c r="R142" s="127">
        <v>-177564.75</v>
      </c>
    </row>
    <row r="143" spans="1:18" ht="13.5" thickBot="1" x14ac:dyDescent="0.25">
      <c r="A143" s="135" t="s">
        <v>77</v>
      </c>
      <c r="B143" s="134" t="s">
        <v>1208</v>
      </c>
      <c r="C143" s="134" t="s">
        <v>2078</v>
      </c>
      <c r="D143" s="130">
        <v>-95122.240000000005</v>
      </c>
      <c r="E143" s="130">
        <v>-95122.240000000005</v>
      </c>
      <c r="F143" s="130">
        <v>-100897.7</v>
      </c>
      <c r="G143" s="130">
        <v>-102510.53</v>
      </c>
      <c r="H143" s="130">
        <v>-35347.26</v>
      </c>
      <c r="I143" s="130">
        <v>-38493.870000000003</v>
      </c>
      <c r="J143" s="130">
        <v>-39899.21</v>
      </c>
      <c r="K143" s="130">
        <v>-24308.41</v>
      </c>
      <c r="L143" s="130">
        <v>-25820.639999999999</v>
      </c>
      <c r="M143" s="130">
        <v>-27186.89</v>
      </c>
      <c r="N143" s="130">
        <v>18294.37</v>
      </c>
      <c r="O143" s="130">
        <v>16615.02</v>
      </c>
      <c r="P143" s="130">
        <v>15612.68</v>
      </c>
      <c r="Q143" s="130">
        <v>-2517.61</v>
      </c>
      <c r="R143" s="127">
        <v>-2517.61</v>
      </c>
    </row>
    <row r="144" spans="1:18" ht="13.5" thickBot="1" x14ac:dyDescent="0.25">
      <c r="A144" s="135" t="s">
        <v>78</v>
      </c>
      <c r="B144" s="134" t="s">
        <v>1207</v>
      </c>
      <c r="C144" s="134" t="s">
        <v>2078</v>
      </c>
      <c r="D144" s="132">
        <v>-46459.95</v>
      </c>
      <c r="E144" s="132">
        <v>-46459.95</v>
      </c>
      <c r="F144" s="132">
        <v>-48042.51</v>
      </c>
      <c r="G144" s="132">
        <v>-49267.69</v>
      </c>
      <c r="H144" s="132">
        <v>-51040.13</v>
      </c>
      <c r="I144" s="132">
        <v>-52462.94</v>
      </c>
      <c r="J144" s="132">
        <v>-53808.58</v>
      </c>
      <c r="K144" s="132">
        <v>-55075.17</v>
      </c>
      <c r="L144" s="132">
        <v>-56359.33</v>
      </c>
      <c r="M144" s="132">
        <v>-57697.77</v>
      </c>
      <c r="N144" s="132">
        <v>-58930.69</v>
      </c>
      <c r="O144" s="132">
        <v>-60570.68</v>
      </c>
      <c r="P144" s="132">
        <v>-62466.46</v>
      </c>
      <c r="Q144" s="132">
        <v>-64620.59</v>
      </c>
      <c r="R144" s="127">
        <v>-64620.59</v>
      </c>
    </row>
    <row r="145" spans="1:18" ht="13.5" thickBot="1" x14ac:dyDescent="0.25">
      <c r="A145" s="135" t="s">
        <v>79</v>
      </c>
      <c r="B145" s="134" t="s">
        <v>1206</v>
      </c>
      <c r="C145" s="134" t="s">
        <v>2078</v>
      </c>
      <c r="D145" s="130">
        <v>-65082.83</v>
      </c>
      <c r="E145" s="130">
        <v>-65082.83</v>
      </c>
      <c r="F145" s="130">
        <v>-59960.83</v>
      </c>
      <c r="G145" s="130">
        <v>-56531.83</v>
      </c>
      <c r="H145" s="130">
        <v>-51417.83</v>
      </c>
      <c r="I145" s="130">
        <v>-28325.83</v>
      </c>
      <c r="J145" s="130">
        <v>-24063.83</v>
      </c>
      <c r="K145" s="130">
        <v>-15850.83</v>
      </c>
      <c r="L145" s="130">
        <v>-15107.83</v>
      </c>
      <c r="M145" s="130">
        <v>-16826.830000000002</v>
      </c>
      <c r="N145" s="130">
        <v>-19648.830000000002</v>
      </c>
      <c r="O145" s="130">
        <v>-40670.83</v>
      </c>
      <c r="P145" s="130">
        <v>-53618.83</v>
      </c>
      <c r="Q145" s="130">
        <v>-80603.83</v>
      </c>
      <c r="R145" s="127">
        <v>-80603.83</v>
      </c>
    </row>
    <row r="146" spans="1:18" ht="13.5" thickBot="1" x14ac:dyDescent="0.25">
      <c r="A146" s="135" t="s">
        <v>79</v>
      </c>
      <c r="B146" s="134" t="s">
        <v>1205</v>
      </c>
      <c r="C146" s="134" t="s">
        <v>2078</v>
      </c>
      <c r="D146" s="132">
        <v>-3083.44</v>
      </c>
      <c r="E146" s="132">
        <v>-3083.44</v>
      </c>
      <c r="F146" s="132">
        <v>-890.44</v>
      </c>
      <c r="G146" s="132">
        <v>1435.32</v>
      </c>
      <c r="H146" s="132">
        <v>2265.71</v>
      </c>
      <c r="I146" s="132">
        <v>-2434.86</v>
      </c>
      <c r="J146" s="132">
        <v>0.01</v>
      </c>
      <c r="K146" s="132">
        <v>0.01</v>
      </c>
      <c r="L146" s="132">
        <v>0.01</v>
      </c>
      <c r="M146" s="132">
        <v>0.01</v>
      </c>
      <c r="N146" s="132">
        <v>0.01</v>
      </c>
      <c r="O146" s="132">
        <v>0.01</v>
      </c>
      <c r="P146" s="132">
        <v>-412548.62</v>
      </c>
      <c r="Q146" s="132">
        <v>1008.18</v>
      </c>
      <c r="R146" s="127">
        <v>1008.18</v>
      </c>
    </row>
    <row r="147" spans="1:18" ht="13.5" thickBot="1" x14ac:dyDescent="0.25">
      <c r="A147" s="135" t="s">
        <v>80</v>
      </c>
      <c r="B147" s="134" t="s">
        <v>1204</v>
      </c>
      <c r="C147" s="134" t="s">
        <v>2078</v>
      </c>
      <c r="D147" s="130">
        <v>-150319.18</v>
      </c>
      <c r="E147" s="130">
        <v>-150319.18</v>
      </c>
      <c r="F147" s="130">
        <v>-140747.56</v>
      </c>
      <c r="G147" s="130">
        <v>-139697.4</v>
      </c>
      <c r="H147" s="130">
        <v>-181062.84</v>
      </c>
      <c r="I147" s="130">
        <v>-131385.60999999999</v>
      </c>
      <c r="J147" s="130">
        <v>-132617.28</v>
      </c>
      <c r="K147" s="130">
        <v>-171145.9</v>
      </c>
      <c r="L147" s="130">
        <v>-172864.56</v>
      </c>
      <c r="M147" s="130">
        <v>-131236.47</v>
      </c>
      <c r="N147" s="130">
        <v>-212201.52</v>
      </c>
      <c r="O147" s="130">
        <v>-189097.12</v>
      </c>
      <c r="P147" s="130">
        <v>-120824.47</v>
      </c>
      <c r="Q147" s="130">
        <v>-232410.68</v>
      </c>
      <c r="R147" s="127">
        <v>-232410.68</v>
      </c>
    </row>
    <row r="148" spans="1:18" ht="13.5" thickBot="1" x14ac:dyDescent="0.25">
      <c r="A148" s="133" t="s">
        <v>1359</v>
      </c>
      <c r="B148" s="134" t="s">
        <v>2290</v>
      </c>
      <c r="C148" s="142"/>
      <c r="D148" s="132">
        <v>31744845.079999998</v>
      </c>
      <c r="E148" s="132">
        <v>31744845.079999998</v>
      </c>
      <c r="F148" s="132">
        <v>13537114</v>
      </c>
      <c r="G148" s="132">
        <v>13537114</v>
      </c>
      <c r="H148" s="132">
        <v>47788654.659999996</v>
      </c>
      <c r="I148" s="132">
        <v>10377747</v>
      </c>
      <c r="J148" s="132">
        <v>10377747</v>
      </c>
      <c r="K148" s="132">
        <v>60672417.399999999</v>
      </c>
      <c r="L148" s="132">
        <v>12732919.59</v>
      </c>
      <c r="M148" s="132">
        <v>12732919.59</v>
      </c>
      <c r="N148" s="132">
        <v>80637844.030000001</v>
      </c>
      <c r="O148" s="132">
        <v>19157742.25</v>
      </c>
      <c r="P148" s="132">
        <v>19157742.25</v>
      </c>
      <c r="Q148" s="132">
        <v>72939263.590000004</v>
      </c>
      <c r="R148" s="127">
        <v>72939263.590000004</v>
      </c>
    </row>
    <row r="149" spans="1:18" ht="13.5" thickBot="1" x14ac:dyDescent="0.25">
      <c r="A149" s="135" t="s">
        <v>1360</v>
      </c>
      <c r="B149" s="134" t="s">
        <v>2291</v>
      </c>
      <c r="C149" s="142"/>
      <c r="D149" s="130">
        <v>20416157.079999998</v>
      </c>
      <c r="E149" s="130">
        <v>20416157.079999998</v>
      </c>
      <c r="F149" s="130">
        <v>2208426</v>
      </c>
      <c r="G149" s="130">
        <v>2208426</v>
      </c>
      <c r="H149" s="130">
        <v>39619333.659999996</v>
      </c>
      <c r="I149" s="130">
        <v>2208426</v>
      </c>
      <c r="J149" s="130">
        <v>2208426</v>
      </c>
      <c r="K149" s="130">
        <v>50147923.810000002</v>
      </c>
      <c r="L149" s="130">
        <v>2208426</v>
      </c>
      <c r="M149" s="130">
        <v>2208426</v>
      </c>
      <c r="N149" s="130">
        <v>63688527.780000001</v>
      </c>
      <c r="O149" s="130">
        <v>2208426</v>
      </c>
      <c r="P149" s="130">
        <v>2208426</v>
      </c>
      <c r="Q149" s="130">
        <v>55406532.939999998</v>
      </c>
      <c r="R149" s="127">
        <v>55406532.939999998</v>
      </c>
    </row>
    <row r="150" spans="1:18" ht="13.5" thickBot="1" x14ac:dyDescent="0.25">
      <c r="A150" s="136" t="s">
        <v>81</v>
      </c>
      <c r="B150" s="134" t="s">
        <v>1203</v>
      </c>
      <c r="C150" s="134" t="s">
        <v>2078</v>
      </c>
      <c r="D150" s="132">
        <v>13215324.439999999</v>
      </c>
      <c r="E150" s="132">
        <v>13215324.439999999</v>
      </c>
      <c r="F150" s="132">
        <v>0</v>
      </c>
      <c r="G150" s="132">
        <v>0</v>
      </c>
      <c r="H150" s="132">
        <v>32014409</v>
      </c>
      <c r="I150" s="132">
        <v>0</v>
      </c>
      <c r="J150" s="132">
        <v>0</v>
      </c>
      <c r="K150" s="132">
        <v>42251810.130000003</v>
      </c>
      <c r="L150" s="132">
        <v>0</v>
      </c>
      <c r="M150" s="132">
        <v>0</v>
      </c>
      <c r="N150" s="132">
        <v>54412499.810000002</v>
      </c>
      <c r="O150" s="132">
        <v>0</v>
      </c>
      <c r="P150" s="132">
        <v>0</v>
      </c>
      <c r="Q150" s="132">
        <v>46503704.799999997</v>
      </c>
      <c r="R150" s="127">
        <v>46503704.799999997</v>
      </c>
    </row>
    <row r="151" spans="1:18" ht="13.5" thickBot="1" x14ac:dyDescent="0.25">
      <c r="A151" s="136" t="s">
        <v>1293</v>
      </c>
      <c r="B151" s="134" t="s">
        <v>1361</v>
      </c>
      <c r="C151" s="134" t="s">
        <v>2078</v>
      </c>
      <c r="D151" s="130">
        <v>2208426</v>
      </c>
      <c r="E151" s="130">
        <v>2208426</v>
      </c>
      <c r="F151" s="130">
        <v>2208426</v>
      </c>
      <c r="G151" s="130">
        <v>2208426</v>
      </c>
      <c r="H151" s="130">
        <v>2208426</v>
      </c>
      <c r="I151" s="130">
        <v>2208426</v>
      </c>
      <c r="J151" s="130">
        <v>2208426</v>
      </c>
      <c r="K151" s="130">
        <v>2208426</v>
      </c>
      <c r="L151" s="130">
        <v>2208426</v>
      </c>
      <c r="M151" s="130">
        <v>2208426</v>
      </c>
      <c r="N151" s="130">
        <v>2208426</v>
      </c>
      <c r="O151" s="130">
        <v>2208426</v>
      </c>
      <c r="P151" s="130">
        <v>2208426</v>
      </c>
      <c r="Q151" s="130">
        <v>2208426</v>
      </c>
      <c r="R151" s="127">
        <v>2208426</v>
      </c>
    </row>
    <row r="152" spans="1:18" ht="13.5" thickBot="1" x14ac:dyDescent="0.25">
      <c r="A152" s="136" t="s">
        <v>1362</v>
      </c>
      <c r="B152" s="134" t="s">
        <v>1363</v>
      </c>
      <c r="C152" s="134" t="s">
        <v>2078</v>
      </c>
      <c r="D152" s="132">
        <v>4992406.6399999997</v>
      </c>
      <c r="E152" s="132">
        <v>4992406.6399999997</v>
      </c>
      <c r="F152" s="132">
        <v>0</v>
      </c>
      <c r="G152" s="132">
        <v>0</v>
      </c>
      <c r="H152" s="132">
        <v>5396498.6600000001</v>
      </c>
      <c r="I152" s="132">
        <v>0</v>
      </c>
      <c r="J152" s="132">
        <v>0</v>
      </c>
      <c r="K152" s="132">
        <v>5687687.6799999997</v>
      </c>
      <c r="L152" s="132">
        <v>0</v>
      </c>
      <c r="M152" s="132">
        <v>0</v>
      </c>
      <c r="N152" s="132">
        <v>7067601.9699999997</v>
      </c>
      <c r="O152" s="132">
        <v>0</v>
      </c>
      <c r="P152" s="132">
        <v>0</v>
      </c>
      <c r="Q152" s="132">
        <v>6694402.1399999997</v>
      </c>
      <c r="R152" s="127">
        <v>6694402.1399999997</v>
      </c>
    </row>
    <row r="153" spans="1:18" ht="13.5" thickBot="1" x14ac:dyDescent="0.25">
      <c r="A153" s="135" t="s">
        <v>2292</v>
      </c>
      <c r="B153" s="134" t="s">
        <v>2293</v>
      </c>
      <c r="C153" s="142"/>
      <c r="D153" s="130">
        <v>7131059</v>
      </c>
      <c r="E153" s="130">
        <v>7131059</v>
      </c>
      <c r="F153" s="130">
        <v>7131059</v>
      </c>
      <c r="G153" s="130">
        <v>7131059</v>
      </c>
      <c r="H153" s="130">
        <v>7131059</v>
      </c>
      <c r="I153" s="130">
        <v>7131059</v>
      </c>
      <c r="J153" s="130">
        <v>7131059</v>
      </c>
      <c r="K153" s="130">
        <v>7131059</v>
      </c>
      <c r="L153" s="130">
        <v>7131059</v>
      </c>
      <c r="M153" s="130">
        <v>7131059</v>
      </c>
      <c r="N153" s="130">
        <v>7131059</v>
      </c>
      <c r="O153" s="130">
        <v>7131059</v>
      </c>
      <c r="P153" s="130">
        <v>7131059</v>
      </c>
      <c r="Q153" s="130">
        <v>7131059</v>
      </c>
      <c r="R153" s="127">
        <v>7131059</v>
      </c>
    </row>
    <row r="154" spans="1:18" ht="13.5" thickBot="1" x14ac:dyDescent="0.25">
      <c r="A154" s="136" t="s">
        <v>2294</v>
      </c>
      <c r="B154" s="134" t="s">
        <v>2295</v>
      </c>
      <c r="C154" s="134" t="s">
        <v>2078</v>
      </c>
      <c r="D154" s="132">
        <v>7131059</v>
      </c>
      <c r="E154" s="132">
        <v>7131059</v>
      </c>
      <c r="F154" s="132">
        <v>7131059</v>
      </c>
      <c r="G154" s="132">
        <v>7131059</v>
      </c>
      <c r="H154" s="132">
        <v>7131059</v>
      </c>
      <c r="I154" s="132">
        <v>7131059</v>
      </c>
      <c r="J154" s="132">
        <v>7131059</v>
      </c>
      <c r="K154" s="132">
        <v>7131059</v>
      </c>
      <c r="L154" s="132">
        <v>7131059</v>
      </c>
      <c r="M154" s="132">
        <v>7131059</v>
      </c>
      <c r="N154" s="132">
        <v>7131059</v>
      </c>
      <c r="O154" s="132">
        <v>7131059</v>
      </c>
      <c r="P154" s="132">
        <v>7131059</v>
      </c>
      <c r="Q154" s="132">
        <v>7131059</v>
      </c>
      <c r="R154" s="127">
        <v>7131059</v>
      </c>
    </row>
    <row r="155" spans="1:18" ht="13.5" thickBot="1" x14ac:dyDescent="0.25">
      <c r="A155" s="136" t="s">
        <v>2296</v>
      </c>
      <c r="B155" s="134" t="s">
        <v>2297</v>
      </c>
      <c r="C155" s="134" t="s">
        <v>2078</v>
      </c>
      <c r="D155" s="130">
        <v>0</v>
      </c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27">
        <v>0</v>
      </c>
    </row>
    <row r="156" spans="1:18" ht="13.5" thickBot="1" x14ac:dyDescent="0.25">
      <c r="A156" s="135" t="s">
        <v>1364</v>
      </c>
      <c r="B156" s="134" t="s">
        <v>2298</v>
      </c>
      <c r="C156" s="142"/>
      <c r="D156" s="132">
        <v>4197629</v>
      </c>
      <c r="E156" s="132">
        <v>4197629</v>
      </c>
      <c r="F156" s="132">
        <v>4197629</v>
      </c>
      <c r="G156" s="132">
        <v>4197629</v>
      </c>
      <c r="H156" s="132">
        <v>1038262</v>
      </c>
      <c r="I156" s="132">
        <v>1038262</v>
      </c>
      <c r="J156" s="132">
        <v>1038262</v>
      </c>
      <c r="K156" s="132">
        <v>3393434.59</v>
      </c>
      <c r="L156" s="132">
        <v>3393434.59</v>
      </c>
      <c r="M156" s="132">
        <v>3393434.59</v>
      </c>
      <c r="N156" s="132">
        <v>9818257.25</v>
      </c>
      <c r="O156" s="132">
        <v>9818257.25</v>
      </c>
      <c r="P156" s="132">
        <v>9818257.25</v>
      </c>
      <c r="Q156" s="132">
        <v>10401671.65</v>
      </c>
      <c r="R156" s="127">
        <v>10401671.65</v>
      </c>
    </row>
    <row r="157" spans="1:18" ht="13.5" thickBot="1" x14ac:dyDescent="0.25">
      <c r="A157" s="136" t="s">
        <v>82</v>
      </c>
      <c r="B157" s="134" t="s">
        <v>1202</v>
      </c>
      <c r="C157" s="134" t="s">
        <v>2078</v>
      </c>
      <c r="D157" s="130">
        <v>2779378</v>
      </c>
      <c r="E157" s="130">
        <v>2779378</v>
      </c>
      <c r="F157" s="130">
        <v>2779378</v>
      </c>
      <c r="G157" s="130">
        <v>2779378</v>
      </c>
      <c r="H157" s="130">
        <v>537402</v>
      </c>
      <c r="I157" s="130">
        <v>537402</v>
      </c>
      <c r="J157" s="130">
        <v>537402</v>
      </c>
      <c r="K157" s="130">
        <v>1460776.59</v>
      </c>
      <c r="L157" s="130">
        <v>1460776.59</v>
      </c>
      <c r="M157" s="130">
        <v>1460776.59</v>
      </c>
      <c r="N157" s="130">
        <v>4168323.25</v>
      </c>
      <c r="O157" s="130">
        <v>4168323.25</v>
      </c>
      <c r="P157" s="130">
        <v>4168323.25</v>
      </c>
      <c r="Q157" s="130">
        <v>6027902.6500000004</v>
      </c>
      <c r="R157" s="127">
        <v>6027902.6500000004</v>
      </c>
    </row>
    <row r="158" spans="1:18" ht="13.5" thickBot="1" x14ac:dyDescent="0.25">
      <c r="A158" s="136" t="s">
        <v>82</v>
      </c>
      <c r="B158" s="134" t="s">
        <v>1201</v>
      </c>
      <c r="C158" s="134" t="s">
        <v>2078</v>
      </c>
      <c r="D158" s="132">
        <v>728781</v>
      </c>
      <c r="E158" s="132">
        <v>728781</v>
      </c>
      <c r="F158" s="132">
        <v>728781</v>
      </c>
      <c r="G158" s="132">
        <v>728781</v>
      </c>
      <c r="H158" s="132">
        <v>161012</v>
      </c>
      <c r="I158" s="132">
        <v>161012</v>
      </c>
      <c r="J158" s="132">
        <v>161012</v>
      </c>
      <c r="K158" s="132">
        <v>1723810</v>
      </c>
      <c r="L158" s="132">
        <v>1723810</v>
      </c>
      <c r="M158" s="132">
        <v>1723810</v>
      </c>
      <c r="N158" s="132">
        <v>4733331</v>
      </c>
      <c r="O158" s="132">
        <v>4733331</v>
      </c>
      <c r="P158" s="132">
        <v>4733331</v>
      </c>
      <c r="Q158" s="132">
        <v>3259350</v>
      </c>
      <c r="R158" s="127">
        <v>3259350</v>
      </c>
    </row>
    <row r="159" spans="1:18" ht="13.5" thickBot="1" x14ac:dyDescent="0.25">
      <c r="A159" s="136" t="s">
        <v>83</v>
      </c>
      <c r="B159" s="134" t="s">
        <v>1200</v>
      </c>
      <c r="C159" s="134" t="s">
        <v>2078</v>
      </c>
      <c r="D159" s="130">
        <v>689470</v>
      </c>
      <c r="E159" s="130">
        <v>689470</v>
      </c>
      <c r="F159" s="130">
        <v>689470</v>
      </c>
      <c r="G159" s="130">
        <v>689470</v>
      </c>
      <c r="H159" s="130">
        <v>339848</v>
      </c>
      <c r="I159" s="130">
        <v>339848</v>
      </c>
      <c r="J159" s="130">
        <v>339848</v>
      </c>
      <c r="K159" s="130">
        <v>208848</v>
      </c>
      <c r="L159" s="130">
        <v>208848</v>
      </c>
      <c r="M159" s="130">
        <v>208848</v>
      </c>
      <c r="N159" s="130">
        <v>916603</v>
      </c>
      <c r="O159" s="130">
        <v>916603</v>
      </c>
      <c r="P159" s="130">
        <v>916603</v>
      </c>
      <c r="Q159" s="130">
        <v>1114419</v>
      </c>
      <c r="R159" s="127">
        <v>1114419</v>
      </c>
    </row>
    <row r="160" spans="1:18" ht="13.5" thickBot="1" x14ac:dyDescent="0.25">
      <c r="A160" s="133" t="s">
        <v>1365</v>
      </c>
      <c r="B160" s="134" t="s">
        <v>2299</v>
      </c>
      <c r="C160" s="142"/>
      <c r="D160" s="132">
        <v>13678268.939999999</v>
      </c>
      <c r="E160" s="132">
        <v>13678268.939999999</v>
      </c>
      <c r="F160" s="132">
        <v>13678268.939999999</v>
      </c>
      <c r="G160" s="132">
        <v>13678268.939999999</v>
      </c>
      <c r="H160" s="132">
        <v>19913965.420000002</v>
      </c>
      <c r="I160" s="132">
        <v>19913965.420000002</v>
      </c>
      <c r="J160" s="132">
        <v>19913965.420000002</v>
      </c>
      <c r="K160" s="132">
        <v>46167729.049999997</v>
      </c>
      <c r="L160" s="132">
        <v>46167729.049999997</v>
      </c>
      <c r="M160" s="132">
        <v>46167729.049999997</v>
      </c>
      <c r="N160" s="132">
        <v>105174634.73999999</v>
      </c>
      <c r="O160" s="132">
        <v>105174634.73999999</v>
      </c>
      <c r="P160" s="132">
        <v>105174634.73999999</v>
      </c>
      <c r="Q160" s="132">
        <v>48129843.210000001</v>
      </c>
      <c r="R160" s="127">
        <v>48129843.210000001</v>
      </c>
    </row>
    <row r="161" spans="1:18" ht="13.5" thickBot="1" x14ac:dyDescent="0.25">
      <c r="A161" s="135" t="s">
        <v>84</v>
      </c>
      <c r="B161" s="134" t="s">
        <v>1199</v>
      </c>
      <c r="C161" s="134" t="s">
        <v>2078</v>
      </c>
      <c r="D161" s="130">
        <v>12635447.939999999</v>
      </c>
      <c r="E161" s="130">
        <v>12635447.939999999</v>
      </c>
      <c r="F161" s="130">
        <v>12635447.939999999</v>
      </c>
      <c r="G161" s="130">
        <v>12635447.939999999</v>
      </c>
      <c r="H161" s="130">
        <v>19403323.420000002</v>
      </c>
      <c r="I161" s="130">
        <v>19403323.420000002</v>
      </c>
      <c r="J161" s="130">
        <v>19403323.420000002</v>
      </c>
      <c r="K161" s="130">
        <v>45222084.049999997</v>
      </c>
      <c r="L161" s="130">
        <v>45222084.049999997</v>
      </c>
      <c r="M161" s="130">
        <v>45222084.049999997</v>
      </c>
      <c r="N161" s="130">
        <v>103310749.73999999</v>
      </c>
      <c r="O161" s="130">
        <v>103310749.73999999</v>
      </c>
      <c r="P161" s="130">
        <v>103310749.73999999</v>
      </c>
      <c r="Q161" s="130">
        <v>46937392.210000001</v>
      </c>
      <c r="R161" s="127">
        <v>46937392.210000001</v>
      </c>
    </row>
    <row r="162" spans="1:18" ht="13.5" thickBot="1" x14ac:dyDescent="0.25">
      <c r="A162" s="135" t="s">
        <v>85</v>
      </c>
      <c r="B162" s="134" t="s">
        <v>1198</v>
      </c>
      <c r="C162" s="134" t="s">
        <v>2078</v>
      </c>
      <c r="D162" s="132">
        <v>919244</v>
      </c>
      <c r="E162" s="132">
        <v>919244</v>
      </c>
      <c r="F162" s="132">
        <v>919244</v>
      </c>
      <c r="G162" s="132">
        <v>919244</v>
      </c>
      <c r="H162" s="132">
        <v>505135</v>
      </c>
      <c r="I162" s="132">
        <v>505135</v>
      </c>
      <c r="J162" s="132">
        <v>505135</v>
      </c>
      <c r="K162" s="132">
        <v>939065</v>
      </c>
      <c r="L162" s="132">
        <v>939065</v>
      </c>
      <c r="M162" s="132">
        <v>939065</v>
      </c>
      <c r="N162" s="132">
        <v>1415443</v>
      </c>
      <c r="O162" s="132">
        <v>1415443</v>
      </c>
      <c r="P162" s="132">
        <v>1415443</v>
      </c>
      <c r="Q162" s="132">
        <v>1005400</v>
      </c>
      <c r="R162" s="127">
        <v>1005400</v>
      </c>
    </row>
    <row r="163" spans="1:18" ht="13.5" thickBot="1" x14ac:dyDescent="0.25">
      <c r="A163" s="135" t="s">
        <v>86</v>
      </c>
      <c r="B163" s="134" t="s">
        <v>1197</v>
      </c>
      <c r="C163" s="134" t="s">
        <v>2078</v>
      </c>
      <c r="D163" s="130">
        <v>123577</v>
      </c>
      <c r="E163" s="130">
        <v>123577</v>
      </c>
      <c r="F163" s="130">
        <v>123577</v>
      </c>
      <c r="G163" s="130">
        <v>123577</v>
      </c>
      <c r="H163" s="130">
        <v>5507</v>
      </c>
      <c r="I163" s="130">
        <v>5507</v>
      </c>
      <c r="J163" s="130">
        <v>5507</v>
      </c>
      <c r="K163" s="130">
        <v>6580</v>
      </c>
      <c r="L163" s="130">
        <v>6580</v>
      </c>
      <c r="M163" s="130">
        <v>6580</v>
      </c>
      <c r="N163" s="130">
        <v>448442</v>
      </c>
      <c r="O163" s="130">
        <v>448442</v>
      </c>
      <c r="P163" s="130">
        <v>448442</v>
      </c>
      <c r="Q163" s="130">
        <v>187051</v>
      </c>
      <c r="R163" s="127">
        <v>187051</v>
      </c>
    </row>
    <row r="164" spans="1:18" ht="13.5" thickBot="1" x14ac:dyDescent="0.25">
      <c r="A164" s="133" t="s">
        <v>1366</v>
      </c>
      <c r="B164" s="134" t="s">
        <v>2300</v>
      </c>
      <c r="C164" s="142"/>
      <c r="D164" s="132">
        <v>42324556.719999999</v>
      </c>
      <c r="E164" s="132">
        <v>42324556.719999999</v>
      </c>
      <c r="F164" s="132">
        <v>35964606.649999999</v>
      </c>
      <c r="G164" s="132">
        <v>28645582.989999998</v>
      </c>
      <c r="H164" s="132">
        <v>25736365.989999998</v>
      </c>
      <c r="I164" s="132">
        <v>27931416.629999999</v>
      </c>
      <c r="J164" s="132">
        <v>32040613.289999999</v>
      </c>
      <c r="K164" s="132">
        <v>38549168.439999998</v>
      </c>
      <c r="L164" s="132">
        <v>45459669.030000001</v>
      </c>
      <c r="M164" s="132">
        <v>52866321.090000004</v>
      </c>
      <c r="N164" s="132">
        <v>59640929.380000003</v>
      </c>
      <c r="O164" s="132">
        <v>67197021</v>
      </c>
      <c r="P164" s="132">
        <v>67505210.120000005</v>
      </c>
      <c r="Q164" s="132">
        <v>56752082.670000002</v>
      </c>
      <c r="R164" s="127">
        <v>56752082.670000002</v>
      </c>
    </row>
    <row r="165" spans="1:18" ht="13.5" thickBot="1" x14ac:dyDescent="0.25">
      <c r="A165" s="135" t="s">
        <v>1367</v>
      </c>
      <c r="B165" s="134" t="s">
        <v>2301</v>
      </c>
      <c r="C165" s="142"/>
      <c r="D165" s="130">
        <v>24716064.420000002</v>
      </c>
      <c r="E165" s="130">
        <v>24716064.420000002</v>
      </c>
      <c r="F165" s="130">
        <v>18532201.609999999</v>
      </c>
      <c r="G165" s="130">
        <v>11181355.17</v>
      </c>
      <c r="H165" s="130">
        <v>8742881.5899999999</v>
      </c>
      <c r="I165" s="130">
        <v>11389459.199999999</v>
      </c>
      <c r="J165" s="130">
        <v>15727189.119999999</v>
      </c>
      <c r="K165" s="130">
        <v>21027157.23</v>
      </c>
      <c r="L165" s="130">
        <v>26860577.34</v>
      </c>
      <c r="M165" s="130">
        <v>34478157.920000002</v>
      </c>
      <c r="N165" s="130">
        <v>40162293.600000001</v>
      </c>
      <c r="O165" s="130">
        <v>48668518.689999998</v>
      </c>
      <c r="P165" s="130">
        <v>48540316.549999997</v>
      </c>
      <c r="Q165" s="130">
        <v>37378766.810000002</v>
      </c>
      <c r="R165" s="127">
        <v>37378766.810000002</v>
      </c>
    </row>
    <row r="166" spans="1:18" ht="13.5" thickBot="1" x14ac:dyDescent="0.25">
      <c r="A166" s="136" t="s">
        <v>87</v>
      </c>
      <c r="B166" s="134" t="s">
        <v>1196</v>
      </c>
      <c r="C166" s="134" t="s">
        <v>2078</v>
      </c>
      <c r="D166" s="132">
        <v>21049415.530000001</v>
      </c>
      <c r="E166" s="132">
        <v>21049415.530000001</v>
      </c>
      <c r="F166" s="132">
        <v>16919279.309999999</v>
      </c>
      <c r="G166" s="132">
        <v>11686004.539999999</v>
      </c>
      <c r="H166" s="132">
        <v>9964347.5999999996</v>
      </c>
      <c r="I166" s="132">
        <v>11328029.43</v>
      </c>
      <c r="J166" s="132">
        <v>13028336.42</v>
      </c>
      <c r="K166" s="132">
        <v>16382082.289999999</v>
      </c>
      <c r="L166" s="132">
        <v>21234520.030000001</v>
      </c>
      <c r="M166" s="132">
        <v>27618865.190000001</v>
      </c>
      <c r="N166" s="132">
        <v>31488179.969999999</v>
      </c>
      <c r="O166" s="132">
        <v>38833562.090000004</v>
      </c>
      <c r="P166" s="132">
        <v>39845112.07</v>
      </c>
      <c r="Q166" s="132">
        <v>31395892.460000001</v>
      </c>
      <c r="R166" s="127">
        <v>31395892.460000001</v>
      </c>
    </row>
    <row r="167" spans="1:18" ht="13.5" thickBot="1" x14ac:dyDescent="0.25">
      <c r="A167" s="136" t="s">
        <v>2091</v>
      </c>
      <c r="B167" s="134" t="s">
        <v>2092</v>
      </c>
      <c r="C167" s="134" t="s">
        <v>2078</v>
      </c>
      <c r="D167" s="130">
        <v>0</v>
      </c>
      <c r="E167" s="130">
        <v>0</v>
      </c>
      <c r="F167" s="130">
        <v>0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0</v>
      </c>
      <c r="M167" s="130">
        <v>0</v>
      </c>
      <c r="N167" s="130">
        <v>0</v>
      </c>
      <c r="O167" s="130">
        <v>0</v>
      </c>
      <c r="P167" s="130">
        <v>0</v>
      </c>
      <c r="Q167" s="130">
        <v>0</v>
      </c>
      <c r="R167" s="127">
        <v>0</v>
      </c>
    </row>
    <row r="168" spans="1:18" ht="13.5" thickBot="1" x14ac:dyDescent="0.25">
      <c r="A168" s="136" t="s">
        <v>88</v>
      </c>
      <c r="B168" s="134" t="s">
        <v>1195</v>
      </c>
      <c r="C168" s="134" t="s">
        <v>2078</v>
      </c>
      <c r="D168" s="132">
        <v>2390249.96</v>
      </c>
      <c r="E168" s="132">
        <v>2390249.96</v>
      </c>
      <c r="F168" s="132">
        <v>2107177.81</v>
      </c>
      <c r="G168" s="132">
        <v>3203906.21</v>
      </c>
      <c r="H168" s="132">
        <v>2769861.81</v>
      </c>
      <c r="I168" s="132">
        <v>2769861.81</v>
      </c>
      <c r="J168" s="132">
        <v>2769861.81</v>
      </c>
      <c r="K168" s="132">
        <v>2769861.81</v>
      </c>
      <c r="L168" s="132">
        <v>3500186.31</v>
      </c>
      <c r="M168" s="132">
        <v>4254059</v>
      </c>
      <c r="N168" s="132">
        <v>5281160.0999999996</v>
      </c>
      <c r="O168" s="132">
        <v>5008972.99</v>
      </c>
      <c r="P168" s="132">
        <v>4634308.96</v>
      </c>
      <c r="Q168" s="132">
        <v>4335531.37</v>
      </c>
      <c r="R168" s="127">
        <v>4335531.37</v>
      </c>
    </row>
    <row r="169" spans="1:18" ht="13.5" thickBot="1" x14ac:dyDescent="0.25">
      <c r="A169" s="136" t="s">
        <v>1368</v>
      </c>
      <c r="B169" s="134" t="s">
        <v>1369</v>
      </c>
      <c r="C169" s="134" t="s">
        <v>2078</v>
      </c>
      <c r="D169" s="130">
        <v>0</v>
      </c>
      <c r="E169" s="130">
        <v>0</v>
      </c>
      <c r="F169" s="130">
        <v>0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0</v>
      </c>
      <c r="M169" s="130">
        <v>0</v>
      </c>
      <c r="N169" s="130">
        <v>0</v>
      </c>
      <c r="O169" s="130">
        <v>0</v>
      </c>
      <c r="P169" s="130">
        <v>0</v>
      </c>
      <c r="Q169" s="130">
        <v>0</v>
      </c>
      <c r="R169" s="127">
        <v>0</v>
      </c>
    </row>
    <row r="170" spans="1:18" ht="13.5" thickBot="1" x14ac:dyDescent="0.25">
      <c r="A170" s="136" t="s">
        <v>89</v>
      </c>
      <c r="B170" s="134" t="s">
        <v>1194</v>
      </c>
      <c r="C170" s="134" t="s">
        <v>2078</v>
      </c>
      <c r="D170" s="132">
        <v>713738.17</v>
      </c>
      <c r="E170" s="132">
        <v>713738.17</v>
      </c>
      <c r="F170" s="132">
        <v>688766.9</v>
      </c>
      <c r="G170" s="132">
        <v>666838.04</v>
      </c>
      <c r="H170" s="132">
        <v>641547.44999999995</v>
      </c>
      <c r="I170" s="132">
        <v>629222.57999999996</v>
      </c>
      <c r="J170" s="132">
        <v>682733.92</v>
      </c>
      <c r="K170" s="132">
        <v>846355.37</v>
      </c>
      <c r="L170" s="132">
        <v>1045441.54</v>
      </c>
      <c r="M170" s="132">
        <v>1258919.92</v>
      </c>
      <c r="N170" s="132">
        <v>1375347.59</v>
      </c>
      <c r="O170" s="132">
        <v>1381273.74</v>
      </c>
      <c r="P170" s="132">
        <v>1359869.08</v>
      </c>
      <c r="Q170" s="132">
        <v>1322015.82</v>
      </c>
      <c r="R170" s="127">
        <v>1322015.82</v>
      </c>
    </row>
    <row r="171" spans="1:18" ht="13.5" thickBot="1" x14ac:dyDescent="0.25">
      <c r="A171" s="136" t="s">
        <v>90</v>
      </c>
      <c r="B171" s="134" t="s">
        <v>1193</v>
      </c>
      <c r="C171" s="134" t="s">
        <v>2078</v>
      </c>
      <c r="D171" s="130">
        <v>0</v>
      </c>
      <c r="E171" s="130">
        <v>0</v>
      </c>
      <c r="F171" s="130">
        <v>0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0</v>
      </c>
      <c r="M171" s="130">
        <v>0</v>
      </c>
      <c r="N171" s="130">
        <v>0</v>
      </c>
      <c r="O171" s="130">
        <v>0</v>
      </c>
      <c r="P171" s="130">
        <v>0</v>
      </c>
      <c r="Q171" s="130">
        <v>0</v>
      </c>
      <c r="R171" s="127">
        <v>0</v>
      </c>
    </row>
    <row r="172" spans="1:18" ht="13.5" thickBot="1" x14ac:dyDescent="0.25">
      <c r="A172" s="136" t="s">
        <v>91</v>
      </c>
      <c r="B172" s="134" t="s">
        <v>1192</v>
      </c>
      <c r="C172" s="134" t="s">
        <v>2078</v>
      </c>
      <c r="D172" s="132">
        <v>2286220.15</v>
      </c>
      <c r="E172" s="132">
        <v>2286220.15</v>
      </c>
      <c r="F172" s="132">
        <v>2237918.98</v>
      </c>
      <c r="G172" s="132">
        <v>1464039.77</v>
      </c>
      <c r="H172" s="132">
        <v>1695339.79</v>
      </c>
      <c r="I172" s="132">
        <v>1881160.44</v>
      </c>
      <c r="J172" s="132">
        <v>1833257.94</v>
      </c>
      <c r="K172" s="132">
        <v>1773123.14</v>
      </c>
      <c r="L172" s="132">
        <v>1824262.17</v>
      </c>
      <c r="M172" s="132">
        <v>2090146.52</v>
      </c>
      <c r="N172" s="132">
        <v>2757897.45</v>
      </c>
      <c r="O172" s="132">
        <v>3444709.85</v>
      </c>
      <c r="P172" s="132">
        <v>3361310.88</v>
      </c>
      <c r="Q172" s="132">
        <v>2705786.61</v>
      </c>
      <c r="R172" s="127">
        <v>2705786.61</v>
      </c>
    </row>
    <row r="173" spans="1:18" ht="13.5" thickBot="1" x14ac:dyDescent="0.25">
      <c r="A173" s="136" t="s">
        <v>92</v>
      </c>
      <c r="B173" s="134" t="s">
        <v>1191</v>
      </c>
      <c r="C173" s="134" t="s">
        <v>2078</v>
      </c>
      <c r="D173" s="130">
        <v>-1723559.39</v>
      </c>
      <c r="E173" s="130">
        <v>-1723559.39</v>
      </c>
      <c r="F173" s="130">
        <v>-3420941.39</v>
      </c>
      <c r="G173" s="130">
        <v>-5839433.3899999997</v>
      </c>
      <c r="H173" s="130">
        <v>-6328215.0599999996</v>
      </c>
      <c r="I173" s="130">
        <v>-5218815.0599999996</v>
      </c>
      <c r="J173" s="130">
        <v>-2587000.9700000002</v>
      </c>
      <c r="K173" s="130">
        <v>-744265.38</v>
      </c>
      <c r="L173" s="130">
        <v>-743832.71</v>
      </c>
      <c r="M173" s="130">
        <v>-743832.71</v>
      </c>
      <c r="N173" s="130">
        <v>-740291.51</v>
      </c>
      <c r="O173" s="130">
        <v>0.02</v>
      </c>
      <c r="P173" s="130">
        <v>-660284.43999999994</v>
      </c>
      <c r="Q173" s="130">
        <v>-2380459.4500000002</v>
      </c>
      <c r="R173" s="127">
        <v>-2380459.4500000002</v>
      </c>
    </row>
    <row r="174" spans="1:18" ht="13.5" thickBot="1" x14ac:dyDescent="0.25">
      <c r="A174" s="135" t="s">
        <v>1370</v>
      </c>
      <c r="B174" s="134" t="s">
        <v>2302</v>
      </c>
      <c r="C174" s="142"/>
      <c r="D174" s="132">
        <v>17608492.300000001</v>
      </c>
      <c r="E174" s="132">
        <v>17608492.300000001</v>
      </c>
      <c r="F174" s="132">
        <v>17432405.039999999</v>
      </c>
      <c r="G174" s="132">
        <v>17464227.82</v>
      </c>
      <c r="H174" s="132">
        <v>16993484.399999999</v>
      </c>
      <c r="I174" s="132">
        <v>16541957.43</v>
      </c>
      <c r="J174" s="132">
        <v>16313424.17</v>
      </c>
      <c r="K174" s="132">
        <v>17522011.210000001</v>
      </c>
      <c r="L174" s="132">
        <v>18599091.690000001</v>
      </c>
      <c r="M174" s="132">
        <v>18388163.170000002</v>
      </c>
      <c r="N174" s="132">
        <v>19478635.780000001</v>
      </c>
      <c r="O174" s="132">
        <v>18528502.309999999</v>
      </c>
      <c r="P174" s="132">
        <v>18964893.57</v>
      </c>
      <c r="Q174" s="132">
        <v>19373315.859999999</v>
      </c>
      <c r="R174" s="127">
        <v>19373315.859999999</v>
      </c>
    </row>
    <row r="175" spans="1:18" ht="13.5" thickBot="1" x14ac:dyDescent="0.25">
      <c r="A175" s="136" t="s">
        <v>93</v>
      </c>
      <c r="B175" s="134" t="s">
        <v>1190</v>
      </c>
      <c r="C175" s="134" t="s">
        <v>2078</v>
      </c>
      <c r="D175" s="130">
        <v>15568878.630000001</v>
      </c>
      <c r="E175" s="130">
        <v>15568878.630000001</v>
      </c>
      <c r="F175" s="130">
        <v>16038696.02</v>
      </c>
      <c r="G175" s="130">
        <v>16074832.130000001</v>
      </c>
      <c r="H175" s="130">
        <v>15498192.029999999</v>
      </c>
      <c r="I175" s="130">
        <v>15032620.26</v>
      </c>
      <c r="J175" s="130">
        <v>14778328.390000001</v>
      </c>
      <c r="K175" s="130">
        <v>16032550.32</v>
      </c>
      <c r="L175" s="130">
        <v>16841832.600000001</v>
      </c>
      <c r="M175" s="130">
        <v>16709016.9</v>
      </c>
      <c r="N175" s="130">
        <v>16701283.34</v>
      </c>
      <c r="O175" s="130">
        <v>16820506.02</v>
      </c>
      <c r="P175" s="130">
        <v>16945450.739999998</v>
      </c>
      <c r="Q175" s="130">
        <v>17968759.300000001</v>
      </c>
      <c r="R175" s="127">
        <v>17968759.300000001</v>
      </c>
    </row>
    <row r="176" spans="1:18" ht="13.5" thickBot="1" x14ac:dyDescent="0.25">
      <c r="A176" s="136" t="s">
        <v>94</v>
      </c>
      <c r="B176" s="134" t="s">
        <v>1189</v>
      </c>
      <c r="C176" s="134" t="s">
        <v>2078</v>
      </c>
      <c r="D176" s="132">
        <v>968529.25</v>
      </c>
      <c r="E176" s="132">
        <v>968529.25</v>
      </c>
      <c r="F176" s="132">
        <v>961704.23</v>
      </c>
      <c r="G176" s="132">
        <v>1005119.01</v>
      </c>
      <c r="H176" s="132">
        <v>1055246.6399999999</v>
      </c>
      <c r="I176" s="132">
        <v>1039523.49</v>
      </c>
      <c r="J176" s="132">
        <v>1080920.3700000001</v>
      </c>
      <c r="K176" s="132">
        <v>1081532.02</v>
      </c>
      <c r="L176" s="132">
        <v>1211304.3899999999</v>
      </c>
      <c r="M176" s="132">
        <v>1144587.3400000001</v>
      </c>
      <c r="N176" s="132">
        <v>1135948.3400000001</v>
      </c>
      <c r="O176" s="132">
        <v>1159080.51</v>
      </c>
      <c r="P176" s="132">
        <v>1086315.54</v>
      </c>
      <c r="Q176" s="132">
        <v>1160800.72</v>
      </c>
      <c r="R176" s="127">
        <v>1160800.72</v>
      </c>
    </row>
    <row r="177" spans="1:18" ht="13.5" thickBot="1" x14ac:dyDescent="0.25">
      <c r="A177" s="136" t="s">
        <v>95</v>
      </c>
      <c r="B177" s="134" t="s">
        <v>1188</v>
      </c>
      <c r="C177" s="134" t="s">
        <v>2078</v>
      </c>
      <c r="D177" s="130">
        <v>0</v>
      </c>
      <c r="E177" s="130">
        <v>0</v>
      </c>
      <c r="F177" s="130">
        <v>0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0</v>
      </c>
      <c r="M177" s="130">
        <v>0</v>
      </c>
      <c r="N177" s="130">
        <v>0</v>
      </c>
      <c r="O177" s="130">
        <v>0</v>
      </c>
      <c r="P177" s="130">
        <v>0</v>
      </c>
      <c r="Q177" s="130">
        <v>0</v>
      </c>
      <c r="R177" s="127">
        <v>0</v>
      </c>
    </row>
    <row r="178" spans="1:18" ht="13.5" thickBot="1" x14ac:dyDescent="0.25">
      <c r="A178" s="136" t="s">
        <v>96</v>
      </c>
      <c r="B178" s="134" t="s">
        <v>1187</v>
      </c>
      <c r="C178" s="134" t="s">
        <v>2078</v>
      </c>
      <c r="D178" s="132">
        <v>0</v>
      </c>
      <c r="E178" s="132">
        <v>0</v>
      </c>
      <c r="F178" s="132">
        <v>0</v>
      </c>
      <c r="G178" s="132">
        <v>0</v>
      </c>
      <c r="H178" s="132">
        <v>0</v>
      </c>
      <c r="I178" s="132">
        <v>0</v>
      </c>
      <c r="J178" s="132">
        <v>0</v>
      </c>
      <c r="K178" s="132">
        <v>0</v>
      </c>
      <c r="L178" s="132">
        <v>0</v>
      </c>
      <c r="M178" s="132">
        <v>0</v>
      </c>
      <c r="N178" s="132">
        <v>0</v>
      </c>
      <c r="O178" s="132">
        <v>0</v>
      </c>
      <c r="P178" s="132">
        <v>0</v>
      </c>
      <c r="Q178" s="132">
        <v>0</v>
      </c>
      <c r="R178" s="127">
        <v>0</v>
      </c>
    </row>
    <row r="179" spans="1:18" ht="13.5" thickBot="1" x14ac:dyDescent="0.25">
      <c r="A179" s="136" t="s">
        <v>97</v>
      </c>
      <c r="B179" s="134" t="s">
        <v>1186</v>
      </c>
      <c r="C179" s="134" t="s">
        <v>2078</v>
      </c>
      <c r="D179" s="130">
        <v>192656.54</v>
      </c>
      <c r="E179" s="130">
        <v>192656.54</v>
      </c>
      <c r="F179" s="130">
        <v>204904.33</v>
      </c>
      <c r="G179" s="130">
        <v>183561.28</v>
      </c>
      <c r="H179" s="130">
        <v>149258.23999999999</v>
      </c>
      <c r="I179" s="130">
        <v>202708.81</v>
      </c>
      <c r="J179" s="130">
        <v>203983.17</v>
      </c>
      <c r="K179" s="130">
        <v>175304.39</v>
      </c>
      <c r="L179" s="130">
        <v>210802.29</v>
      </c>
      <c r="M179" s="130">
        <v>186585.44</v>
      </c>
      <c r="N179" s="130">
        <v>182464.92</v>
      </c>
      <c r="O179" s="130">
        <v>238403.99</v>
      </c>
      <c r="P179" s="130">
        <v>620066.48</v>
      </c>
      <c r="Q179" s="130">
        <v>0</v>
      </c>
      <c r="R179" s="127">
        <v>0</v>
      </c>
    </row>
    <row r="180" spans="1:18" ht="13.5" thickBot="1" x14ac:dyDescent="0.25">
      <c r="A180" s="136" t="s">
        <v>2093</v>
      </c>
      <c r="B180" s="134" t="s">
        <v>2094</v>
      </c>
      <c r="C180" s="134" t="s">
        <v>2078</v>
      </c>
      <c r="D180" s="132">
        <v>610448.48</v>
      </c>
      <c r="E180" s="132">
        <v>610448.48</v>
      </c>
      <c r="F180" s="132">
        <v>0</v>
      </c>
      <c r="G180" s="132">
        <v>0</v>
      </c>
      <c r="H180" s="132">
        <v>0</v>
      </c>
      <c r="I180" s="132">
        <v>0</v>
      </c>
      <c r="J180" s="132">
        <v>0</v>
      </c>
      <c r="K180" s="132">
        <v>0</v>
      </c>
      <c r="L180" s="132">
        <v>0</v>
      </c>
      <c r="M180" s="132">
        <v>0</v>
      </c>
      <c r="N180" s="132">
        <v>0</v>
      </c>
      <c r="O180" s="132">
        <v>0</v>
      </c>
      <c r="P180" s="132">
        <v>0</v>
      </c>
      <c r="Q180" s="132">
        <v>0</v>
      </c>
      <c r="R180" s="127">
        <v>0</v>
      </c>
    </row>
    <row r="181" spans="1:18" ht="13.5" thickBot="1" x14ac:dyDescent="0.25">
      <c r="A181" s="136" t="s">
        <v>2095</v>
      </c>
      <c r="B181" s="134" t="s">
        <v>1185</v>
      </c>
      <c r="C181" s="134" t="s">
        <v>2078</v>
      </c>
      <c r="D181" s="130">
        <v>-5222.6000000000004</v>
      </c>
      <c r="E181" s="130">
        <v>-5222.6000000000004</v>
      </c>
      <c r="F181" s="130">
        <v>-5222.6000000000004</v>
      </c>
      <c r="G181" s="130">
        <v>-5222.6000000000004</v>
      </c>
      <c r="H181" s="130">
        <v>-5222.6000000000004</v>
      </c>
      <c r="I181" s="130">
        <v>-5222.6000000000004</v>
      </c>
      <c r="J181" s="130">
        <v>-5222.6000000000004</v>
      </c>
      <c r="K181" s="130">
        <v>-5222.6000000000004</v>
      </c>
      <c r="L181" s="130">
        <v>-5222.6000000000004</v>
      </c>
      <c r="M181" s="130">
        <v>-5222.6000000000004</v>
      </c>
      <c r="N181" s="130">
        <v>-5222.6000000000004</v>
      </c>
      <c r="O181" s="130">
        <v>-5222.6000000000004</v>
      </c>
      <c r="P181" s="130">
        <v>-5222.6000000000004</v>
      </c>
      <c r="Q181" s="130">
        <v>0</v>
      </c>
      <c r="R181" s="127">
        <v>0</v>
      </c>
    </row>
    <row r="182" spans="1:18" ht="13.5" thickBot="1" x14ac:dyDescent="0.25">
      <c r="A182" s="136" t="s">
        <v>98</v>
      </c>
      <c r="B182" s="134" t="s">
        <v>1184</v>
      </c>
      <c r="C182" s="134" t="s">
        <v>2078</v>
      </c>
      <c r="D182" s="132">
        <v>210336.7</v>
      </c>
      <c r="E182" s="132">
        <v>210336.7</v>
      </c>
      <c r="F182" s="132">
        <v>174692.7</v>
      </c>
      <c r="G182" s="132">
        <v>133345.66</v>
      </c>
      <c r="H182" s="132">
        <v>212421.08</v>
      </c>
      <c r="I182" s="132">
        <v>194482.04</v>
      </c>
      <c r="J182" s="132">
        <v>179926.52</v>
      </c>
      <c r="K182" s="132">
        <v>168690.68</v>
      </c>
      <c r="L182" s="132">
        <v>265003.27</v>
      </c>
      <c r="M182" s="132">
        <v>254000.66</v>
      </c>
      <c r="N182" s="132">
        <v>242211.54</v>
      </c>
      <c r="O182" s="132">
        <v>223123.38</v>
      </c>
      <c r="P182" s="132">
        <v>198970.58</v>
      </c>
      <c r="Q182" s="132">
        <v>156091.38</v>
      </c>
      <c r="R182" s="127">
        <v>156091.38</v>
      </c>
    </row>
    <row r="183" spans="1:18" ht="13.5" thickBot="1" x14ac:dyDescent="0.25">
      <c r="A183" s="136" t="s">
        <v>99</v>
      </c>
      <c r="B183" s="134" t="s">
        <v>1183</v>
      </c>
      <c r="C183" s="134" t="s">
        <v>2078</v>
      </c>
      <c r="D183" s="130">
        <v>15192.12</v>
      </c>
      <c r="E183" s="130">
        <v>15192.12</v>
      </c>
      <c r="F183" s="130">
        <v>15192.12</v>
      </c>
      <c r="G183" s="130">
        <v>15192.12</v>
      </c>
      <c r="H183" s="130">
        <v>15192.12</v>
      </c>
      <c r="I183" s="130">
        <v>15192.12</v>
      </c>
      <c r="J183" s="130">
        <v>15192.12</v>
      </c>
      <c r="K183" s="130">
        <v>15192.12</v>
      </c>
      <c r="L183" s="130">
        <v>15192.12</v>
      </c>
      <c r="M183" s="130">
        <v>15192.12</v>
      </c>
      <c r="N183" s="130">
        <v>15192.12</v>
      </c>
      <c r="O183" s="130">
        <v>15192.12</v>
      </c>
      <c r="P183" s="130">
        <v>15192.12</v>
      </c>
      <c r="Q183" s="130">
        <v>0</v>
      </c>
      <c r="R183" s="127">
        <v>0</v>
      </c>
    </row>
    <row r="184" spans="1:18" ht="13.5" thickBot="1" x14ac:dyDescent="0.25">
      <c r="A184" s="136" t="s">
        <v>100</v>
      </c>
      <c r="B184" s="134" t="s">
        <v>1182</v>
      </c>
      <c r="C184" s="134" t="s">
        <v>2078</v>
      </c>
      <c r="D184" s="132">
        <v>12995.97</v>
      </c>
      <c r="E184" s="132">
        <v>12995.97</v>
      </c>
      <c r="F184" s="132">
        <v>11057.21</v>
      </c>
      <c r="G184" s="132">
        <v>14994.43</v>
      </c>
      <c r="H184" s="132">
        <v>13425.15</v>
      </c>
      <c r="I184" s="132">
        <v>17831.22</v>
      </c>
      <c r="J184" s="132">
        <v>14745.29</v>
      </c>
      <c r="K184" s="132">
        <v>13570.47</v>
      </c>
      <c r="L184" s="132">
        <v>11036.65</v>
      </c>
      <c r="M184" s="132">
        <v>17918.990000000002</v>
      </c>
      <c r="N184" s="132">
        <v>22681.85</v>
      </c>
      <c r="O184" s="132">
        <v>18233.84</v>
      </c>
      <c r="P184" s="132">
        <v>22118.49</v>
      </c>
      <c r="Q184" s="132">
        <v>20453.04</v>
      </c>
      <c r="R184" s="127">
        <v>20453.04</v>
      </c>
    </row>
    <row r="185" spans="1:18" ht="13.5" thickBot="1" x14ac:dyDescent="0.25">
      <c r="A185" s="136" t="s">
        <v>101</v>
      </c>
      <c r="B185" s="134" t="s">
        <v>1181</v>
      </c>
      <c r="C185" s="134" t="s">
        <v>2078</v>
      </c>
      <c r="D185" s="130">
        <v>34677.21</v>
      </c>
      <c r="E185" s="130">
        <v>34677.21</v>
      </c>
      <c r="F185" s="130">
        <v>31381.03</v>
      </c>
      <c r="G185" s="130">
        <v>42405.79</v>
      </c>
      <c r="H185" s="130">
        <v>54971.74</v>
      </c>
      <c r="I185" s="130">
        <v>44822.09</v>
      </c>
      <c r="J185" s="130">
        <v>45550.91</v>
      </c>
      <c r="K185" s="130">
        <v>40393.81</v>
      </c>
      <c r="L185" s="130">
        <v>49142.97</v>
      </c>
      <c r="M185" s="130">
        <v>66084.320000000007</v>
      </c>
      <c r="N185" s="130">
        <v>61982.67</v>
      </c>
      <c r="O185" s="130">
        <v>59185.05</v>
      </c>
      <c r="P185" s="130">
        <v>82002.22</v>
      </c>
      <c r="Q185" s="130">
        <v>67211.42</v>
      </c>
      <c r="R185" s="127">
        <v>67211.42</v>
      </c>
    </row>
    <row r="186" spans="1:18" ht="13.5" thickBot="1" x14ac:dyDescent="0.25">
      <c r="A186" s="136" t="s">
        <v>102</v>
      </c>
      <c r="B186" s="134" t="s">
        <v>1180</v>
      </c>
      <c r="C186" s="134" t="s">
        <v>2078</v>
      </c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2">
        <v>0</v>
      </c>
      <c r="Q186" s="132">
        <v>0</v>
      </c>
      <c r="R186" s="127">
        <v>0</v>
      </c>
    </row>
    <row r="187" spans="1:18" ht="13.5" thickBot="1" x14ac:dyDescent="0.25">
      <c r="A187" s="136" t="s">
        <v>103</v>
      </c>
      <c r="B187" s="134" t="s">
        <v>1179</v>
      </c>
      <c r="C187" s="134" t="s">
        <v>2078</v>
      </c>
      <c r="D187" s="130">
        <v>0</v>
      </c>
      <c r="E187" s="130">
        <v>0</v>
      </c>
      <c r="F187" s="130">
        <v>0</v>
      </c>
      <c r="G187" s="130">
        <v>0</v>
      </c>
      <c r="H187" s="130">
        <v>0</v>
      </c>
      <c r="I187" s="130">
        <v>0</v>
      </c>
      <c r="J187" s="130">
        <v>0</v>
      </c>
      <c r="K187" s="130">
        <v>0</v>
      </c>
      <c r="L187" s="130">
        <v>0</v>
      </c>
      <c r="M187" s="130">
        <v>0</v>
      </c>
      <c r="N187" s="130">
        <v>0</v>
      </c>
      <c r="O187" s="130">
        <v>0</v>
      </c>
      <c r="P187" s="130">
        <v>0</v>
      </c>
      <c r="Q187" s="130">
        <v>0</v>
      </c>
      <c r="R187" s="127">
        <v>0</v>
      </c>
    </row>
    <row r="188" spans="1:18" ht="13.5" thickBot="1" x14ac:dyDescent="0.25">
      <c r="A188" s="136" t="s">
        <v>2767</v>
      </c>
      <c r="B188" s="134" t="s">
        <v>2766</v>
      </c>
      <c r="C188" s="134" t="s">
        <v>2078</v>
      </c>
      <c r="D188" s="164"/>
      <c r="E188" s="132">
        <v>0</v>
      </c>
      <c r="F188" s="132">
        <v>0</v>
      </c>
      <c r="G188" s="132">
        <v>0</v>
      </c>
      <c r="H188" s="132">
        <v>0</v>
      </c>
      <c r="I188" s="132">
        <v>0</v>
      </c>
      <c r="J188" s="132">
        <v>0</v>
      </c>
      <c r="K188" s="132">
        <v>0</v>
      </c>
      <c r="L188" s="132">
        <v>0</v>
      </c>
      <c r="M188" s="132">
        <v>0</v>
      </c>
      <c r="N188" s="132">
        <v>1122093.6000000001</v>
      </c>
      <c r="O188" s="132">
        <v>0</v>
      </c>
      <c r="P188" s="132">
        <v>0</v>
      </c>
      <c r="Q188" s="132">
        <v>0</v>
      </c>
      <c r="R188" s="127">
        <v>0</v>
      </c>
    </row>
    <row r="189" spans="1:18" ht="13.5" thickBot="1" x14ac:dyDescent="0.25">
      <c r="A189" s="136" t="s">
        <v>104</v>
      </c>
      <c r="B189" s="134" t="s">
        <v>1178</v>
      </c>
      <c r="C189" s="134" t="s">
        <v>2078</v>
      </c>
      <c r="D189" s="130">
        <v>0</v>
      </c>
      <c r="E189" s="130">
        <v>0</v>
      </c>
      <c r="F189" s="130">
        <v>0</v>
      </c>
      <c r="G189" s="130">
        <v>0</v>
      </c>
      <c r="H189" s="130">
        <v>0</v>
      </c>
      <c r="I189" s="130">
        <v>0</v>
      </c>
      <c r="J189" s="130">
        <v>0</v>
      </c>
      <c r="K189" s="130">
        <v>0</v>
      </c>
      <c r="L189" s="130">
        <v>0</v>
      </c>
      <c r="M189" s="130">
        <v>0</v>
      </c>
      <c r="N189" s="130">
        <v>0</v>
      </c>
      <c r="O189" s="130">
        <v>0</v>
      </c>
      <c r="P189" s="130">
        <v>0</v>
      </c>
      <c r="Q189" s="130">
        <v>0</v>
      </c>
      <c r="R189" s="127">
        <v>0</v>
      </c>
    </row>
    <row r="190" spans="1:18" ht="13.5" thickBot="1" x14ac:dyDescent="0.25">
      <c r="A190" s="136" t="s">
        <v>105</v>
      </c>
      <c r="B190" s="134" t="s">
        <v>1177</v>
      </c>
      <c r="C190" s="134" t="s">
        <v>2078</v>
      </c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2">
        <v>0</v>
      </c>
      <c r="Q190" s="132">
        <v>0</v>
      </c>
      <c r="R190" s="127">
        <v>0</v>
      </c>
    </row>
    <row r="191" spans="1:18" ht="13.5" thickBot="1" x14ac:dyDescent="0.25">
      <c r="A191" s="133" t="s">
        <v>1372</v>
      </c>
      <c r="B191" s="134" t="s">
        <v>2305</v>
      </c>
      <c r="C191" s="142"/>
      <c r="D191" s="130">
        <v>37908805.390000001</v>
      </c>
      <c r="E191" s="130">
        <v>37908805.390000001</v>
      </c>
      <c r="F191" s="130">
        <v>37585240.990000002</v>
      </c>
      <c r="G191" s="130">
        <v>36095112.450000003</v>
      </c>
      <c r="H191" s="130">
        <v>30085757.890000001</v>
      </c>
      <c r="I191" s="130">
        <v>30171265.870000001</v>
      </c>
      <c r="J191" s="130">
        <v>27372987.100000001</v>
      </c>
      <c r="K191" s="130">
        <v>22184822.210000001</v>
      </c>
      <c r="L191" s="130">
        <v>23970684.18</v>
      </c>
      <c r="M191" s="130">
        <v>23280018.800000001</v>
      </c>
      <c r="N191" s="130">
        <v>22810545.98</v>
      </c>
      <c r="O191" s="130">
        <v>29348965.809999999</v>
      </c>
      <c r="P191" s="130">
        <v>44466466.329999998</v>
      </c>
      <c r="Q191" s="130">
        <v>41692769.939999998</v>
      </c>
      <c r="R191" s="127">
        <v>41692769.939999998</v>
      </c>
    </row>
    <row r="192" spans="1:18" ht="13.5" thickBot="1" x14ac:dyDescent="0.25">
      <c r="A192" s="135" t="s">
        <v>1373</v>
      </c>
      <c r="B192" s="134" t="s">
        <v>2306</v>
      </c>
      <c r="C192" s="142"/>
      <c r="D192" s="132">
        <v>25766982.09</v>
      </c>
      <c r="E192" s="132">
        <v>25766982.09</v>
      </c>
      <c r="F192" s="132">
        <v>26401258.370000001</v>
      </c>
      <c r="G192" s="132">
        <v>23903758.489999998</v>
      </c>
      <c r="H192" s="132">
        <v>17442753.09</v>
      </c>
      <c r="I192" s="132">
        <v>16997990.079999998</v>
      </c>
      <c r="J192" s="132">
        <v>14085750.960000001</v>
      </c>
      <c r="K192" s="132">
        <v>8929804.5600000005</v>
      </c>
      <c r="L192" s="132">
        <v>10707564.01</v>
      </c>
      <c r="M192" s="132">
        <v>10076356.369999999</v>
      </c>
      <c r="N192" s="132">
        <v>9621518.0800000001</v>
      </c>
      <c r="O192" s="132">
        <v>16129113.189999999</v>
      </c>
      <c r="P192" s="132">
        <v>31425980.620000001</v>
      </c>
      <c r="Q192" s="132">
        <v>28122996.109999999</v>
      </c>
      <c r="R192" s="127">
        <v>28122996.109999999</v>
      </c>
    </row>
    <row r="193" spans="1:18" ht="13.5" thickBot="1" x14ac:dyDescent="0.25">
      <c r="A193" s="136" t="s">
        <v>106</v>
      </c>
      <c r="B193" s="134" t="s">
        <v>1176</v>
      </c>
      <c r="C193" s="134" t="s">
        <v>2078</v>
      </c>
      <c r="D193" s="130">
        <v>207024.17</v>
      </c>
      <c r="E193" s="130">
        <v>207024.17</v>
      </c>
      <c r="F193" s="130">
        <v>138331.43</v>
      </c>
      <c r="G193" s="130">
        <v>90438.87</v>
      </c>
      <c r="H193" s="130">
        <v>53956.49</v>
      </c>
      <c r="I193" s="130">
        <v>29635.46</v>
      </c>
      <c r="J193" s="130">
        <v>8724.6</v>
      </c>
      <c r="K193" s="130">
        <v>7891.46</v>
      </c>
      <c r="L193" s="130">
        <v>11804.91</v>
      </c>
      <c r="M193" s="130">
        <v>22928.36</v>
      </c>
      <c r="N193" s="130">
        <v>52074.67</v>
      </c>
      <c r="O193" s="130">
        <v>23648.42</v>
      </c>
      <c r="P193" s="130">
        <v>12214.57</v>
      </c>
      <c r="Q193" s="130">
        <v>78781.070000000007</v>
      </c>
      <c r="R193" s="127">
        <v>78781.070000000007</v>
      </c>
    </row>
    <row r="194" spans="1:18" ht="13.5" thickBot="1" x14ac:dyDescent="0.25">
      <c r="A194" s="136" t="s">
        <v>1993</v>
      </c>
      <c r="B194" s="134" t="s">
        <v>1175</v>
      </c>
      <c r="C194" s="134" t="s">
        <v>2078</v>
      </c>
      <c r="D194" s="132">
        <v>0</v>
      </c>
      <c r="E194" s="132">
        <v>0</v>
      </c>
      <c r="F194" s="132">
        <v>0</v>
      </c>
      <c r="G194" s="132">
        <v>0</v>
      </c>
      <c r="H194" s="132">
        <v>0</v>
      </c>
      <c r="I194" s="132">
        <v>0</v>
      </c>
      <c r="J194" s="132">
        <v>0</v>
      </c>
      <c r="K194" s="132">
        <v>0</v>
      </c>
      <c r="L194" s="132">
        <v>0</v>
      </c>
      <c r="M194" s="132">
        <v>0</v>
      </c>
      <c r="N194" s="132">
        <v>0</v>
      </c>
      <c r="O194" s="132">
        <v>0</v>
      </c>
      <c r="P194" s="132">
        <v>0</v>
      </c>
      <c r="Q194" s="132">
        <v>0</v>
      </c>
      <c r="R194" s="127">
        <v>0</v>
      </c>
    </row>
    <row r="195" spans="1:18" ht="13.5" thickBot="1" x14ac:dyDescent="0.25">
      <c r="A195" s="136" t="s">
        <v>107</v>
      </c>
      <c r="B195" s="134" t="s">
        <v>1174</v>
      </c>
      <c r="C195" s="134" t="s">
        <v>2078</v>
      </c>
      <c r="D195" s="130">
        <v>0</v>
      </c>
      <c r="E195" s="130">
        <v>0</v>
      </c>
      <c r="F195" s="130">
        <v>0</v>
      </c>
      <c r="G195" s="130">
        <v>0</v>
      </c>
      <c r="H195" s="130">
        <v>0</v>
      </c>
      <c r="I195" s="130">
        <v>0</v>
      </c>
      <c r="J195" s="130">
        <v>0</v>
      </c>
      <c r="K195" s="130">
        <v>0</v>
      </c>
      <c r="L195" s="130">
        <v>0</v>
      </c>
      <c r="M195" s="130">
        <v>0</v>
      </c>
      <c r="N195" s="130">
        <v>0</v>
      </c>
      <c r="O195" s="130">
        <v>0</v>
      </c>
      <c r="P195" s="130">
        <v>0</v>
      </c>
      <c r="Q195" s="130">
        <v>0</v>
      </c>
      <c r="R195" s="127">
        <v>0</v>
      </c>
    </row>
    <row r="196" spans="1:18" ht="13.5" thickBot="1" x14ac:dyDescent="0.25">
      <c r="A196" s="136" t="s">
        <v>108</v>
      </c>
      <c r="B196" s="134" t="s">
        <v>1173</v>
      </c>
      <c r="C196" s="134" t="s">
        <v>2078</v>
      </c>
      <c r="D196" s="132">
        <v>13404211.369999999</v>
      </c>
      <c r="E196" s="132">
        <v>13404211.369999999</v>
      </c>
      <c r="F196" s="132">
        <v>11170176.140000001</v>
      </c>
      <c r="G196" s="132">
        <v>8936140.9100000001</v>
      </c>
      <c r="H196" s="132">
        <v>6702105.6799999997</v>
      </c>
      <c r="I196" s="132">
        <v>4468070.45</v>
      </c>
      <c r="J196" s="132">
        <v>2234035.2200000002</v>
      </c>
      <c r="K196" s="132">
        <v>0</v>
      </c>
      <c r="L196" s="132">
        <v>0</v>
      </c>
      <c r="M196" s="132">
        <v>0</v>
      </c>
      <c r="N196" s="132">
        <v>0</v>
      </c>
      <c r="O196" s="132">
        <v>0</v>
      </c>
      <c r="P196" s="132">
        <v>16915007.440000001</v>
      </c>
      <c r="Q196" s="132">
        <v>14508151.710000001</v>
      </c>
      <c r="R196" s="127">
        <v>14508151.710000001</v>
      </c>
    </row>
    <row r="197" spans="1:18" ht="13.5" thickBot="1" x14ac:dyDescent="0.25">
      <c r="A197" s="136" t="s">
        <v>109</v>
      </c>
      <c r="B197" s="134" t="s">
        <v>1172</v>
      </c>
      <c r="C197" s="134" t="s">
        <v>2078</v>
      </c>
      <c r="D197" s="130">
        <v>0</v>
      </c>
      <c r="E197" s="130">
        <v>0</v>
      </c>
      <c r="F197" s="130">
        <v>0</v>
      </c>
      <c r="G197" s="130">
        <v>920691.49</v>
      </c>
      <c r="H197" s="130">
        <v>828622.34</v>
      </c>
      <c r="I197" s="130">
        <v>736553.19</v>
      </c>
      <c r="J197" s="130">
        <v>644484.04</v>
      </c>
      <c r="K197" s="130">
        <v>552414.89</v>
      </c>
      <c r="L197" s="130">
        <v>460345.74</v>
      </c>
      <c r="M197" s="130">
        <v>368276.59</v>
      </c>
      <c r="N197" s="130">
        <v>276207.44</v>
      </c>
      <c r="O197" s="130">
        <v>184138.29</v>
      </c>
      <c r="P197" s="130">
        <v>92069.14</v>
      </c>
      <c r="Q197" s="130">
        <v>0</v>
      </c>
      <c r="R197" s="127">
        <v>0</v>
      </c>
    </row>
    <row r="198" spans="1:18" ht="13.5" thickBot="1" x14ac:dyDescent="0.25">
      <c r="A198" s="136" t="s">
        <v>1376</v>
      </c>
      <c r="B198" s="134" t="s">
        <v>1377</v>
      </c>
      <c r="C198" s="134" t="s">
        <v>2078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2">
        <v>0</v>
      </c>
      <c r="Q198" s="132">
        <v>0</v>
      </c>
      <c r="R198" s="127">
        <v>0</v>
      </c>
    </row>
    <row r="199" spans="1:18" ht="13.5" thickBot="1" x14ac:dyDescent="0.25">
      <c r="A199" s="136" t="s">
        <v>110</v>
      </c>
      <c r="B199" s="134" t="s">
        <v>1171</v>
      </c>
      <c r="C199" s="134" t="s">
        <v>2078</v>
      </c>
      <c r="D199" s="130">
        <v>287906.55</v>
      </c>
      <c r="E199" s="130">
        <v>287906.55</v>
      </c>
      <c r="F199" s="130">
        <v>451771.87</v>
      </c>
      <c r="G199" s="130">
        <v>421570.19</v>
      </c>
      <c r="H199" s="130">
        <v>399093.51</v>
      </c>
      <c r="I199" s="130">
        <v>439120.76</v>
      </c>
      <c r="J199" s="130">
        <v>551931.44999999995</v>
      </c>
      <c r="K199" s="130">
        <v>424824.14</v>
      </c>
      <c r="L199" s="130">
        <v>324852.33</v>
      </c>
      <c r="M199" s="130">
        <v>288544.52</v>
      </c>
      <c r="N199" s="130">
        <v>252236.71</v>
      </c>
      <c r="O199" s="130">
        <v>215928.85</v>
      </c>
      <c r="P199" s="130">
        <v>181135.67</v>
      </c>
      <c r="Q199" s="130">
        <v>188110.13</v>
      </c>
      <c r="R199" s="127">
        <v>188110.13</v>
      </c>
    </row>
    <row r="200" spans="1:18" ht="13.5" thickBot="1" x14ac:dyDescent="0.25">
      <c r="A200" s="136" t="s">
        <v>1378</v>
      </c>
      <c r="B200" s="134" t="s">
        <v>1170</v>
      </c>
      <c r="C200" s="134" t="s">
        <v>2078</v>
      </c>
      <c r="D200" s="132">
        <v>3446238.27</v>
      </c>
      <c r="E200" s="132">
        <v>3446238.27</v>
      </c>
      <c r="F200" s="132">
        <v>5403783.7599999998</v>
      </c>
      <c r="G200" s="132">
        <v>5057121</v>
      </c>
      <c r="H200" s="132">
        <v>3486840.52</v>
      </c>
      <c r="I200" s="132">
        <v>4846931.29</v>
      </c>
      <c r="J200" s="132">
        <v>4517940</v>
      </c>
      <c r="K200" s="132">
        <v>3284782.75</v>
      </c>
      <c r="L200" s="132">
        <v>4256869.99</v>
      </c>
      <c r="M200" s="132">
        <v>3763141.82</v>
      </c>
      <c r="N200" s="132">
        <v>4115200.57</v>
      </c>
      <c r="O200" s="132">
        <v>4514697.05</v>
      </c>
      <c r="P200" s="132">
        <v>3991763.31</v>
      </c>
      <c r="Q200" s="132">
        <v>3837628.56</v>
      </c>
      <c r="R200" s="127">
        <v>3837628.56</v>
      </c>
    </row>
    <row r="201" spans="1:18" ht="13.5" thickBot="1" x14ac:dyDescent="0.25">
      <c r="A201" s="136" t="s">
        <v>1379</v>
      </c>
      <c r="B201" s="134" t="s">
        <v>1380</v>
      </c>
      <c r="C201" s="134" t="s">
        <v>2078</v>
      </c>
      <c r="D201" s="130">
        <v>104362.53</v>
      </c>
      <c r="E201" s="130">
        <v>104362.53</v>
      </c>
      <c r="F201" s="130">
        <v>88458.35</v>
      </c>
      <c r="G201" s="130">
        <v>73929.17</v>
      </c>
      <c r="H201" s="130">
        <v>60041.67</v>
      </c>
      <c r="I201" s="130">
        <v>48812.51</v>
      </c>
      <c r="J201" s="130">
        <v>58666.67</v>
      </c>
      <c r="K201" s="130">
        <v>46520.83</v>
      </c>
      <c r="L201" s="130">
        <v>52983.33</v>
      </c>
      <c r="M201" s="130">
        <v>45145.83</v>
      </c>
      <c r="N201" s="130">
        <v>46016.67</v>
      </c>
      <c r="O201" s="130">
        <v>52387.51</v>
      </c>
      <c r="P201" s="130">
        <v>73883.350000000006</v>
      </c>
      <c r="Q201" s="130">
        <v>73150.03</v>
      </c>
      <c r="R201" s="127">
        <v>73150.03</v>
      </c>
    </row>
    <row r="202" spans="1:18" ht="13.5" thickBot="1" x14ac:dyDescent="0.25">
      <c r="A202" s="136" t="s">
        <v>111</v>
      </c>
      <c r="B202" s="134" t="s">
        <v>1169</v>
      </c>
      <c r="C202" s="134" t="s">
        <v>2078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2">
        <v>0</v>
      </c>
      <c r="Q202" s="132">
        <v>0</v>
      </c>
      <c r="R202" s="127">
        <v>0</v>
      </c>
    </row>
    <row r="203" spans="1:18" ht="13.5" thickBot="1" x14ac:dyDescent="0.25">
      <c r="A203" s="136" t="s">
        <v>1381</v>
      </c>
      <c r="B203" s="134" t="s">
        <v>1382</v>
      </c>
      <c r="C203" s="134" t="s">
        <v>2078</v>
      </c>
      <c r="D203" s="130">
        <v>80456.78</v>
      </c>
      <c r="E203" s="130">
        <v>80456.78</v>
      </c>
      <c r="F203" s="130">
        <v>70399.679999999993</v>
      </c>
      <c r="G203" s="130">
        <v>60342.58</v>
      </c>
      <c r="H203" s="130">
        <v>50285.48</v>
      </c>
      <c r="I203" s="130">
        <v>40228.379999999997</v>
      </c>
      <c r="J203" s="130">
        <v>30171.279999999999</v>
      </c>
      <c r="K203" s="130">
        <v>20114.18</v>
      </c>
      <c r="L203" s="130">
        <v>10057.08</v>
      </c>
      <c r="M203" s="130">
        <v>0</v>
      </c>
      <c r="N203" s="130">
        <v>105531.21</v>
      </c>
      <c r="O203" s="130">
        <v>95937.52</v>
      </c>
      <c r="P203" s="130">
        <v>86343.83</v>
      </c>
      <c r="Q203" s="130">
        <v>76750.14</v>
      </c>
      <c r="R203" s="127">
        <v>76750.14</v>
      </c>
    </row>
    <row r="204" spans="1:18" ht="13.5" thickBot="1" x14ac:dyDescent="0.25">
      <c r="A204" s="136" t="s">
        <v>112</v>
      </c>
      <c r="B204" s="134" t="s">
        <v>1168</v>
      </c>
      <c r="C204" s="134" t="s">
        <v>2078</v>
      </c>
      <c r="D204" s="132">
        <v>3922539.14</v>
      </c>
      <c r="E204" s="132">
        <v>3922539.14</v>
      </c>
      <c r="F204" s="132">
        <v>3518886.92</v>
      </c>
      <c r="G204" s="132">
        <v>3133303.92</v>
      </c>
      <c r="H204" s="132">
        <v>2747720.92</v>
      </c>
      <c r="I204" s="132">
        <v>2362137.92</v>
      </c>
      <c r="J204" s="132">
        <v>1976554.92</v>
      </c>
      <c r="K204" s="132">
        <v>1590636.92</v>
      </c>
      <c r="L204" s="132">
        <v>1205053.92</v>
      </c>
      <c r="M204" s="132">
        <v>771165.92</v>
      </c>
      <c r="N204" s="132">
        <v>385582.92</v>
      </c>
      <c r="O204" s="132">
        <v>5689461.1699999999</v>
      </c>
      <c r="P204" s="132">
        <v>4912291.01</v>
      </c>
      <c r="Q204" s="132">
        <v>4474501.82</v>
      </c>
      <c r="R204" s="127">
        <v>4474501.82</v>
      </c>
    </row>
    <row r="205" spans="1:18" ht="13.5" thickBot="1" x14ac:dyDescent="0.25">
      <c r="A205" s="136" t="s">
        <v>2765</v>
      </c>
      <c r="B205" s="134" t="s">
        <v>2764</v>
      </c>
      <c r="C205" s="134" t="s">
        <v>2078</v>
      </c>
      <c r="D205" s="163"/>
      <c r="E205" s="130">
        <v>0</v>
      </c>
      <c r="F205" s="130">
        <v>0</v>
      </c>
      <c r="G205" s="130">
        <v>0</v>
      </c>
      <c r="H205" s="130">
        <v>0</v>
      </c>
      <c r="I205" s="130">
        <v>0</v>
      </c>
      <c r="J205" s="130">
        <v>0</v>
      </c>
      <c r="K205" s="130">
        <v>0</v>
      </c>
      <c r="L205" s="130">
        <v>0</v>
      </c>
      <c r="M205" s="130">
        <v>32370</v>
      </c>
      <c r="N205" s="130">
        <v>39036</v>
      </c>
      <c r="O205" s="130">
        <v>39036</v>
      </c>
      <c r="P205" s="130">
        <v>23422</v>
      </c>
      <c r="Q205" s="130">
        <v>39636</v>
      </c>
      <c r="R205" s="127">
        <v>39636</v>
      </c>
    </row>
    <row r="206" spans="1:18" ht="13.5" thickBot="1" x14ac:dyDescent="0.25">
      <c r="A206" s="136" t="s">
        <v>113</v>
      </c>
      <c r="B206" s="134" t="s">
        <v>1167</v>
      </c>
      <c r="C206" s="134" t="s">
        <v>2078</v>
      </c>
      <c r="D206" s="132">
        <v>50232.94</v>
      </c>
      <c r="E206" s="132">
        <v>50232.94</v>
      </c>
      <c r="F206" s="132">
        <v>50232.94</v>
      </c>
      <c r="G206" s="132">
        <v>50232.94</v>
      </c>
      <c r="H206" s="132">
        <v>50232.94</v>
      </c>
      <c r="I206" s="132">
        <v>50232.94</v>
      </c>
      <c r="J206" s="132">
        <v>50232.94</v>
      </c>
      <c r="K206" s="132">
        <v>43929.08</v>
      </c>
      <c r="L206" s="132">
        <v>39536.86</v>
      </c>
      <c r="M206" s="132">
        <v>38229.54</v>
      </c>
      <c r="N206" s="132">
        <v>297270.46000000002</v>
      </c>
      <c r="O206" s="132">
        <v>172131.99</v>
      </c>
      <c r="P206" s="132">
        <v>101012.44</v>
      </c>
      <c r="Q206" s="132">
        <v>29139.7</v>
      </c>
      <c r="R206" s="127">
        <v>29139.7</v>
      </c>
    </row>
    <row r="207" spans="1:18" ht="13.5" thickBot="1" x14ac:dyDescent="0.25">
      <c r="A207" s="136" t="s">
        <v>1383</v>
      </c>
      <c r="B207" s="134" t="s">
        <v>1384</v>
      </c>
      <c r="C207" s="134" t="s">
        <v>2078</v>
      </c>
      <c r="D207" s="130">
        <v>469336.95</v>
      </c>
      <c r="E207" s="130">
        <v>469336.95</v>
      </c>
      <c r="F207" s="130">
        <v>442725.45</v>
      </c>
      <c r="G207" s="130">
        <v>416113.95</v>
      </c>
      <c r="H207" s="130">
        <v>389502.45</v>
      </c>
      <c r="I207" s="130">
        <v>362890.95</v>
      </c>
      <c r="J207" s="130">
        <v>336279.45</v>
      </c>
      <c r="K207" s="130">
        <v>309667.95</v>
      </c>
      <c r="L207" s="130">
        <v>283056.45</v>
      </c>
      <c r="M207" s="130">
        <v>256444.95</v>
      </c>
      <c r="N207" s="130">
        <v>229833.45</v>
      </c>
      <c r="O207" s="130">
        <v>203221.95</v>
      </c>
      <c r="P207" s="130">
        <v>176610.45</v>
      </c>
      <c r="Q207" s="130">
        <v>479352.83</v>
      </c>
      <c r="R207" s="127">
        <v>479352.83</v>
      </c>
    </row>
    <row r="208" spans="1:18" ht="13.5" thickBot="1" x14ac:dyDescent="0.25">
      <c r="A208" s="136" t="s">
        <v>2763</v>
      </c>
      <c r="B208" s="134" t="s">
        <v>2762</v>
      </c>
      <c r="C208" s="134" t="s">
        <v>2078</v>
      </c>
      <c r="D208" s="164"/>
      <c r="E208" s="132">
        <v>0</v>
      </c>
      <c r="F208" s="132">
        <v>0</v>
      </c>
      <c r="G208" s="132">
        <v>0</v>
      </c>
      <c r="H208" s="132">
        <v>0</v>
      </c>
      <c r="I208" s="132">
        <v>0</v>
      </c>
      <c r="J208" s="132">
        <v>0</v>
      </c>
      <c r="K208" s="132">
        <v>0</v>
      </c>
      <c r="L208" s="132">
        <v>0</v>
      </c>
      <c r="M208" s="132">
        <v>0</v>
      </c>
      <c r="N208" s="132">
        <v>0</v>
      </c>
      <c r="O208" s="132">
        <v>0</v>
      </c>
      <c r="P208" s="132">
        <v>0</v>
      </c>
      <c r="Q208" s="132">
        <v>625000</v>
      </c>
      <c r="R208" s="127">
        <v>625000</v>
      </c>
    </row>
    <row r="209" spans="1:18" ht="13.5" thickBot="1" x14ac:dyDescent="0.25">
      <c r="A209" s="136" t="s">
        <v>2761</v>
      </c>
      <c r="B209" s="134" t="s">
        <v>2760</v>
      </c>
      <c r="C209" s="134" t="s">
        <v>2078</v>
      </c>
      <c r="D209" s="163"/>
      <c r="E209" s="130">
        <v>0</v>
      </c>
      <c r="F209" s="130">
        <v>0</v>
      </c>
      <c r="G209" s="130">
        <v>0</v>
      </c>
      <c r="H209" s="130">
        <v>0</v>
      </c>
      <c r="I209" s="130">
        <v>0</v>
      </c>
      <c r="J209" s="130">
        <v>0</v>
      </c>
      <c r="K209" s="130">
        <v>0</v>
      </c>
      <c r="L209" s="130">
        <v>0</v>
      </c>
      <c r="M209" s="130">
        <v>0</v>
      </c>
      <c r="N209" s="130">
        <v>0</v>
      </c>
      <c r="O209" s="130">
        <v>0</v>
      </c>
      <c r="P209" s="130">
        <v>0</v>
      </c>
      <c r="Q209" s="130">
        <v>229691.76</v>
      </c>
      <c r="R209" s="127">
        <v>229691.76</v>
      </c>
    </row>
    <row r="210" spans="1:18" ht="13.5" thickBot="1" x14ac:dyDescent="0.25">
      <c r="A210" s="136" t="s">
        <v>114</v>
      </c>
      <c r="B210" s="134" t="s">
        <v>1166</v>
      </c>
      <c r="C210" s="134" t="s">
        <v>2078</v>
      </c>
      <c r="D210" s="132">
        <v>2044000</v>
      </c>
      <c r="E210" s="132">
        <v>2044000</v>
      </c>
      <c r="F210" s="132">
        <v>937000</v>
      </c>
      <c r="G210" s="132">
        <v>359000</v>
      </c>
      <c r="H210" s="132">
        <v>49000</v>
      </c>
      <c r="I210" s="132">
        <v>0</v>
      </c>
      <c r="J210" s="132">
        <v>327000</v>
      </c>
      <c r="K210" s="132">
        <v>1031000</v>
      </c>
      <c r="L210" s="132">
        <v>1749000</v>
      </c>
      <c r="M210" s="132">
        <v>2465000</v>
      </c>
      <c r="N210" s="132">
        <v>3181000</v>
      </c>
      <c r="O210" s="132">
        <v>3411000</v>
      </c>
      <c r="P210" s="132">
        <v>3021000</v>
      </c>
      <c r="Q210" s="132">
        <v>2044000</v>
      </c>
      <c r="R210" s="127">
        <v>2044000</v>
      </c>
    </row>
    <row r="211" spans="1:18" ht="13.5" thickBot="1" x14ac:dyDescent="0.25">
      <c r="A211" s="136" t="s">
        <v>115</v>
      </c>
      <c r="B211" s="134" t="s">
        <v>1165</v>
      </c>
      <c r="C211" s="134" t="s">
        <v>2078</v>
      </c>
      <c r="D211" s="130">
        <v>1492736.07</v>
      </c>
      <c r="E211" s="130">
        <v>1492736.07</v>
      </c>
      <c r="F211" s="130">
        <v>2440620.2000000002</v>
      </c>
      <c r="G211" s="130">
        <v>2726924.52</v>
      </c>
      <c r="H211" s="130">
        <v>2342773.65</v>
      </c>
      <c r="I211" s="130">
        <v>1996653.81</v>
      </c>
      <c r="J211" s="130">
        <v>1760661.25</v>
      </c>
      <c r="K211" s="130">
        <v>1194607.4099999999</v>
      </c>
      <c r="L211" s="130">
        <v>749794.85</v>
      </c>
      <c r="M211" s="130">
        <v>480835.29</v>
      </c>
      <c r="N211" s="130">
        <v>237878.45</v>
      </c>
      <c r="O211" s="130">
        <v>0.5</v>
      </c>
      <c r="P211" s="130">
        <v>311900.56</v>
      </c>
      <c r="Q211" s="130">
        <v>1062482.8899999999</v>
      </c>
      <c r="R211" s="127">
        <v>1062482.8899999999</v>
      </c>
    </row>
    <row r="212" spans="1:18" ht="13.5" thickBot="1" x14ac:dyDescent="0.25">
      <c r="A212" s="136" t="s">
        <v>2000</v>
      </c>
      <c r="B212" s="134" t="s">
        <v>2001</v>
      </c>
      <c r="C212" s="134" t="s">
        <v>2078</v>
      </c>
      <c r="D212" s="132">
        <v>257937.32</v>
      </c>
      <c r="E212" s="132">
        <v>257937.32</v>
      </c>
      <c r="F212" s="132">
        <v>1688871.63</v>
      </c>
      <c r="G212" s="132">
        <v>1657948.95</v>
      </c>
      <c r="H212" s="132">
        <v>282577.44</v>
      </c>
      <c r="I212" s="132">
        <v>1616722.42</v>
      </c>
      <c r="J212" s="132">
        <v>1589069.14</v>
      </c>
      <c r="K212" s="132">
        <v>423414.95</v>
      </c>
      <c r="L212" s="132">
        <v>1564208.55</v>
      </c>
      <c r="M212" s="132">
        <v>1544273.55</v>
      </c>
      <c r="N212" s="132">
        <v>403649.53</v>
      </c>
      <c r="O212" s="132">
        <v>1527523.94</v>
      </c>
      <c r="P212" s="132">
        <v>1527326.85</v>
      </c>
      <c r="Q212" s="132">
        <v>376619.47</v>
      </c>
      <c r="R212" s="127">
        <v>376619.47</v>
      </c>
    </row>
    <row r="213" spans="1:18" ht="13.5" thickBot="1" x14ac:dyDescent="0.25">
      <c r="A213" s="135" t="s">
        <v>1385</v>
      </c>
      <c r="B213" s="134" t="s">
        <v>2309</v>
      </c>
      <c r="C213" s="142"/>
      <c r="D213" s="130">
        <v>12141823.300000001</v>
      </c>
      <c r="E213" s="130">
        <v>12141823.300000001</v>
      </c>
      <c r="F213" s="130">
        <v>11183982.619999999</v>
      </c>
      <c r="G213" s="130">
        <v>12191353.960000001</v>
      </c>
      <c r="H213" s="130">
        <v>12643004.800000001</v>
      </c>
      <c r="I213" s="130">
        <v>13173275.789999999</v>
      </c>
      <c r="J213" s="130">
        <v>13287236.140000001</v>
      </c>
      <c r="K213" s="130">
        <v>13255017.65</v>
      </c>
      <c r="L213" s="130">
        <v>13263120.17</v>
      </c>
      <c r="M213" s="130">
        <v>13203662.43</v>
      </c>
      <c r="N213" s="130">
        <v>13189027.9</v>
      </c>
      <c r="O213" s="130">
        <v>13219852.619999999</v>
      </c>
      <c r="P213" s="130">
        <v>13040485.710000001</v>
      </c>
      <c r="Q213" s="130">
        <v>13569773.83</v>
      </c>
      <c r="R213" s="127">
        <v>13569773.83</v>
      </c>
    </row>
    <row r="214" spans="1:18" ht="13.5" thickBot="1" x14ac:dyDescent="0.25">
      <c r="A214" s="136" t="s">
        <v>116</v>
      </c>
      <c r="B214" s="134" t="s">
        <v>1164</v>
      </c>
      <c r="C214" s="134" t="s">
        <v>2078</v>
      </c>
      <c r="D214" s="132">
        <v>1238172.83</v>
      </c>
      <c r="E214" s="132">
        <v>1238172.83</v>
      </c>
      <c r="F214" s="132">
        <v>1377259.76</v>
      </c>
      <c r="G214" s="132">
        <v>1636754.31</v>
      </c>
      <c r="H214" s="132">
        <v>1725778.39</v>
      </c>
      <c r="I214" s="132">
        <v>1874104.58</v>
      </c>
      <c r="J214" s="132">
        <v>1909493.81</v>
      </c>
      <c r="K214" s="132">
        <v>1890986.23</v>
      </c>
      <c r="L214" s="132">
        <v>1837060.28</v>
      </c>
      <c r="M214" s="132">
        <v>1737108.46</v>
      </c>
      <c r="N214" s="132">
        <v>1732775.75</v>
      </c>
      <c r="O214" s="132">
        <v>1676231.96</v>
      </c>
      <c r="P214" s="132">
        <v>1559979.06</v>
      </c>
      <c r="Q214" s="132">
        <v>1611112.75</v>
      </c>
      <c r="R214" s="127">
        <v>1611112.75</v>
      </c>
    </row>
    <row r="215" spans="1:18" ht="13.5" thickBot="1" x14ac:dyDescent="0.25">
      <c r="A215" s="136" t="s">
        <v>117</v>
      </c>
      <c r="B215" s="134" t="s">
        <v>1163</v>
      </c>
      <c r="C215" s="134" t="s">
        <v>2078</v>
      </c>
      <c r="D215" s="130">
        <v>3714745.99</v>
      </c>
      <c r="E215" s="130">
        <v>3714745.99</v>
      </c>
      <c r="F215" s="130">
        <v>4280638.8099999996</v>
      </c>
      <c r="G215" s="130">
        <v>5012107.0599999996</v>
      </c>
      <c r="H215" s="130">
        <v>5379068.5199999996</v>
      </c>
      <c r="I215" s="130">
        <v>5805111.6799999997</v>
      </c>
      <c r="J215" s="130">
        <v>5970791.04</v>
      </c>
      <c r="K215" s="130">
        <v>6081336.1399999997</v>
      </c>
      <c r="L215" s="130">
        <v>6169615.3899999997</v>
      </c>
      <c r="M215" s="130">
        <v>6244963.2800000003</v>
      </c>
      <c r="N215" s="130">
        <v>6249349.5700000003</v>
      </c>
      <c r="O215" s="130">
        <v>6328250.8499999996</v>
      </c>
      <c r="P215" s="130">
        <v>6204254.6600000001</v>
      </c>
      <c r="Q215" s="130">
        <v>6587276.1500000004</v>
      </c>
      <c r="R215" s="127">
        <v>6587276.1500000004</v>
      </c>
    </row>
    <row r="216" spans="1:18" ht="13.5" thickBot="1" x14ac:dyDescent="0.25">
      <c r="A216" s="136" t="s">
        <v>118</v>
      </c>
      <c r="B216" s="134" t="s">
        <v>1162</v>
      </c>
      <c r="C216" s="134" t="s">
        <v>2078</v>
      </c>
      <c r="D216" s="132">
        <v>333500.53999999998</v>
      </c>
      <c r="E216" s="132">
        <v>333500.53999999998</v>
      </c>
      <c r="F216" s="132">
        <v>472859.3</v>
      </c>
      <c r="G216" s="132">
        <v>489267.84</v>
      </c>
      <c r="H216" s="132">
        <v>500396.61</v>
      </c>
      <c r="I216" s="132">
        <v>456298.25</v>
      </c>
      <c r="J216" s="132">
        <v>369190.01</v>
      </c>
      <c r="K216" s="132">
        <v>253190.95</v>
      </c>
      <c r="L216" s="132">
        <v>226940.17</v>
      </c>
      <c r="M216" s="132">
        <v>192086.36</v>
      </c>
      <c r="N216" s="132">
        <v>187830.83</v>
      </c>
      <c r="O216" s="132">
        <v>196298.06</v>
      </c>
      <c r="P216" s="132">
        <v>257180.24</v>
      </c>
      <c r="Q216" s="132">
        <v>362745.76</v>
      </c>
      <c r="R216" s="127">
        <v>362745.76</v>
      </c>
    </row>
    <row r="217" spans="1:18" ht="13.5" thickBot="1" x14ac:dyDescent="0.25">
      <c r="A217" s="136" t="s">
        <v>2310</v>
      </c>
      <c r="B217" s="134" t="s">
        <v>2311</v>
      </c>
      <c r="C217" s="134" t="s">
        <v>2078</v>
      </c>
      <c r="D217" s="130">
        <v>5053224.75</v>
      </c>
      <c r="E217" s="130">
        <v>5053224.75</v>
      </c>
      <c r="F217" s="130">
        <v>5053224.75</v>
      </c>
      <c r="G217" s="130">
        <v>5053224.75</v>
      </c>
      <c r="H217" s="130">
        <v>5037761.28</v>
      </c>
      <c r="I217" s="130">
        <v>5037761.28</v>
      </c>
      <c r="J217" s="130">
        <v>5037761.28</v>
      </c>
      <c r="K217" s="130">
        <v>5029504.33</v>
      </c>
      <c r="L217" s="130">
        <v>5029504.33</v>
      </c>
      <c r="M217" s="130">
        <v>5029504.33</v>
      </c>
      <c r="N217" s="130">
        <v>5019071.75</v>
      </c>
      <c r="O217" s="130">
        <v>5019071.75</v>
      </c>
      <c r="P217" s="130">
        <v>5019071.75</v>
      </c>
      <c r="Q217" s="130">
        <v>5008639.17</v>
      </c>
      <c r="R217" s="127">
        <v>5008639.17</v>
      </c>
    </row>
    <row r="218" spans="1:18" ht="13.5" thickBot="1" x14ac:dyDescent="0.25">
      <c r="A218" s="136" t="s">
        <v>2098</v>
      </c>
      <c r="B218" s="134" t="s">
        <v>2099</v>
      </c>
      <c r="C218" s="134" t="s">
        <v>2078</v>
      </c>
      <c r="D218" s="132">
        <v>1802179.19</v>
      </c>
      <c r="E218" s="132">
        <v>1802179.19</v>
      </c>
      <c r="F218" s="132">
        <v>0</v>
      </c>
      <c r="G218" s="132">
        <v>0</v>
      </c>
      <c r="H218" s="132">
        <v>0</v>
      </c>
      <c r="I218" s="132">
        <v>0</v>
      </c>
      <c r="J218" s="132">
        <v>0</v>
      </c>
      <c r="K218" s="132">
        <v>0</v>
      </c>
      <c r="L218" s="132">
        <v>0</v>
      </c>
      <c r="M218" s="132">
        <v>0</v>
      </c>
      <c r="N218" s="132">
        <v>0</v>
      </c>
      <c r="O218" s="132">
        <v>0</v>
      </c>
      <c r="P218" s="132">
        <v>0</v>
      </c>
      <c r="Q218" s="132">
        <v>0</v>
      </c>
      <c r="R218" s="127">
        <v>0</v>
      </c>
    </row>
    <row r="219" spans="1:18" ht="13.5" thickBot="1" x14ac:dyDescent="0.25">
      <c r="A219" s="131" t="s">
        <v>1386</v>
      </c>
      <c r="B219" s="162" t="s">
        <v>2312</v>
      </c>
      <c r="C219" s="141"/>
      <c r="D219" s="130">
        <v>77294450.189999998</v>
      </c>
      <c r="E219" s="130">
        <v>77294450.189999998</v>
      </c>
      <c r="F219" s="130">
        <v>76169388.489999995</v>
      </c>
      <c r="G219" s="130">
        <v>75913817.579999998</v>
      </c>
      <c r="H219" s="130">
        <v>75684179.170000002</v>
      </c>
      <c r="I219" s="130">
        <v>73655381.819999993</v>
      </c>
      <c r="J219" s="130">
        <v>72789530.379999995</v>
      </c>
      <c r="K219" s="130">
        <v>71830816.700000003</v>
      </c>
      <c r="L219" s="130">
        <v>70870860.129999995</v>
      </c>
      <c r="M219" s="130">
        <v>71004559.519999996</v>
      </c>
      <c r="N219" s="130">
        <v>70673020.170000002</v>
      </c>
      <c r="O219" s="130">
        <v>71141471.099999994</v>
      </c>
      <c r="P219" s="130">
        <v>72909368.310000002</v>
      </c>
      <c r="Q219" s="130">
        <v>75010024.099999994</v>
      </c>
      <c r="R219" s="127">
        <v>75010024.099999994</v>
      </c>
    </row>
    <row r="220" spans="1:18" ht="13.5" thickBot="1" x14ac:dyDescent="0.25">
      <c r="A220" s="133" t="s">
        <v>1387</v>
      </c>
      <c r="B220" s="134" t="s">
        <v>2313</v>
      </c>
      <c r="C220" s="142"/>
      <c r="D220" s="132">
        <v>660306.63</v>
      </c>
      <c r="E220" s="132">
        <v>660306.63</v>
      </c>
      <c r="F220" s="132">
        <v>137774.93</v>
      </c>
      <c r="G220" s="132">
        <v>293229.02</v>
      </c>
      <c r="H220" s="132">
        <v>1676562.61</v>
      </c>
      <c r="I220" s="132">
        <v>281649.26</v>
      </c>
      <c r="J220" s="132">
        <v>202722.82</v>
      </c>
      <c r="K220" s="132">
        <v>371793.14</v>
      </c>
      <c r="L220" s="132">
        <v>255419.57</v>
      </c>
      <c r="M220" s="132">
        <v>155153.96</v>
      </c>
      <c r="N220" s="132">
        <v>655927.61</v>
      </c>
      <c r="O220" s="132">
        <v>295734.53999999998</v>
      </c>
      <c r="P220" s="132">
        <v>712275.75</v>
      </c>
      <c r="Q220" s="132">
        <v>262611.53999999998</v>
      </c>
      <c r="R220" s="127">
        <v>262611.53999999998</v>
      </c>
    </row>
    <row r="221" spans="1:18" ht="13.5" thickBot="1" x14ac:dyDescent="0.25">
      <c r="A221" s="135" t="s">
        <v>2108</v>
      </c>
      <c r="B221" s="134" t="s">
        <v>2109</v>
      </c>
      <c r="C221" s="134" t="s">
        <v>2078</v>
      </c>
      <c r="D221" s="130">
        <v>338500.51</v>
      </c>
      <c r="E221" s="130">
        <v>338500.51</v>
      </c>
      <c r="F221" s="130">
        <v>8729.7099999999991</v>
      </c>
      <c r="G221" s="130">
        <v>17228</v>
      </c>
      <c r="H221" s="130">
        <v>1266673.08</v>
      </c>
      <c r="I221" s="130">
        <v>39006.35</v>
      </c>
      <c r="J221" s="130">
        <v>25999.29</v>
      </c>
      <c r="K221" s="130">
        <v>26692.37</v>
      </c>
      <c r="L221" s="130">
        <v>45365.47</v>
      </c>
      <c r="M221" s="130">
        <v>7770.15</v>
      </c>
      <c r="N221" s="130">
        <v>349506.4</v>
      </c>
      <c r="O221" s="130">
        <v>51736.97</v>
      </c>
      <c r="P221" s="130">
        <v>24720.79</v>
      </c>
      <c r="Q221" s="130">
        <v>40320.86</v>
      </c>
      <c r="R221" s="127">
        <v>40320.86</v>
      </c>
    </row>
    <row r="222" spans="1:18" ht="13.5" thickBot="1" x14ac:dyDescent="0.25">
      <c r="A222" s="135" t="s">
        <v>2315</v>
      </c>
      <c r="B222" s="134" t="s">
        <v>2316</v>
      </c>
      <c r="C222" s="134" t="s">
        <v>2078</v>
      </c>
      <c r="D222" s="132">
        <v>4848.75</v>
      </c>
      <c r="E222" s="132">
        <v>4848.75</v>
      </c>
      <c r="F222" s="132">
        <v>0</v>
      </c>
      <c r="G222" s="132">
        <v>0</v>
      </c>
      <c r="H222" s="132">
        <v>0</v>
      </c>
      <c r="I222" s="132">
        <v>0</v>
      </c>
      <c r="J222" s="132">
        <v>0</v>
      </c>
      <c r="K222" s="132">
        <v>0</v>
      </c>
      <c r="L222" s="132">
        <v>0</v>
      </c>
      <c r="M222" s="132">
        <v>71.97</v>
      </c>
      <c r="N222" s="132">
        <v>0</v>
      </c>
      <c r="O222" s="132">
        <v>0</v>
      </c>
      <c r="P222" s="132">
        <v>0</v>
      </c>
      <c r="Q222" s="132">
        <v>0</v>
      </c>
      <c r="R222" s="127">
        <v>0</v>
      </c>
    </row>
    <row r="223" spans="1:18" ht="13.5" thickBot="1" x14ac:dyDescent="0.25">
      <c r="A223" s="135" t="s">
        <v>2317</v>
      </c>
      <c r="B223" s="134" t="s">
        <v>2318</v>
      </c>
      <c r="C223" s="134" t="s">
        <v>2078</v>
      </c>
      <c r="D223" s="130">
        <v>4848.75</v>
      </c>
      <c r="E223" s="130">
        <v>4848.75</v>
      </c>
      <c r="F223" s="130">
        <v>0</v>
      </c>
      <c r="G223" s="130">
        <v>0</v>
      </c>
      <c r="H223" s="130">
        <v>0</v>
      </c>
      <c r="I223" s="130">
        <v>0</v>
      </c>
      <c r="J223" s="130">
        <v>0</v>
      </c>
      <c r="K223" s="130">
        <v>0</v>
      </c>
      <c r="L223" s="130">
        <v>0</v>
      </c>
      <c r="M223" s="130">
        <v>0</v>
      </c>
      <c r="N223" s="130">
        <v>0</v>
      </c>
      <c r="O223" s="130">
        <v>0</v>
      </c>
      <c r="P223" s="130">
        <v>0</v>
      </c>
      <c r="Q223" s="130">
        <v>0</v>
      </c>
      <c r="R223" s="127">
        <v>0</v>
      </c>
    </row>
    <row r="224" spans="1:18" ht="13.5" thickBot="1" x14ac:dyDescent="0.25">
      <c r="A224" s="135" t="s">
        <v>2110</v>
      </c>
      <c r="B224" s="134" t="s">
        <v>1155</v>
      </c>
      <c r="C224" s="134" t="s">
        <v>2078</v>
      </c>
      <c r="D224" s="132">
        <v>-18999.38</v>
      </c>
      <c r="E224" s="132">
        <v>-18999.38</v>
      </c>
      <c r="F224" s="132">
        <v>-4553.7299999999996</v>
      </c>
      <c r="G224" s="132">
        <v>-18946.490000000002</v>
      </c>
      <c r="H224" s="132">
        <v>-32397.53</v>
      </c>
      <c r="I224" s="132">
        <v>-14771.38</v>
      </c>
      <c r="J224" s="132">
        <v>-27909.81</v>
      </c>
      <c r="K224" s="132">
        <v>-40100.620000000003</v>
      </c>
      <c r="L224" s="132">
        <v>-54513.89</v>
      </c>
      <c r="M224" s="132">
        <v>-27325.119999999999</v>
      </c>
      <c r="N224" s="132">
        <v>-41394.379999999997</v>
      </c>
      <c r="O224" s="132">
        <v>-5370.21</v>
      </c>
      <c r="P224" s="132">
        <v>-16261.18</v>
      </c>
      <c r="Q224" s="132">
        <v>-22083.48</v>
      </c>
      <c r="R224" s="127">
        <v>-22083.48</v>
      </c>
    </row>
    <row r="225" spans="1:18" ht="13.5" thickBot="1" x14ac:dyDescent="0.25">
      <c r="A225" s="135" t="s">
        <v>2682</v>
      </c>
      <c r="B225" s="134" t="s">
        <v>2683</v>
      </c>
      <c r="C225" s="134" t="s">
        <v>2078</v>
      </c>
      <c r="D225" s="130">
        <v>0</v>
      </c>
      <c r="E225" s="130">
        <v>0</v>
      </c>
      <c r="F225" s="130">
        <v>0</v>
      </c>
      <c r="G225" s="130">
        <v>0</v>
      </c>
      <c r="H225" s="130">
        <v>7752</v>
      </c>
      <c r="I225" s="130">
        <v>42604.32</v>
      </c>
      <c r="J225" s="130">
        <v>0</v>
      </c>
      <c r="K225" s="130">
        <v>70295.91</v>
      </c>
      <c r="L225" s="130">
        <v>27652.67</v>
      </c>
      <c r="M225" s="130">
        <v>14455.97</v>
      </c>
      <c r="N225" s="130">
        <v>27943.34</v>
      </c>
      <c r="O225" s="130">
        <v>24032.57</v>
      </c>
      <c r="P225" s="130">
        <v>26679.59</v>
      </c>
      <c r="Q225" s="130">
        <v>1470</v>
      </c>
      <c r="R225" s="127">
        <v>1470</v>
      </c>
    </row>
    <row r="226" spans="1:18" ht="13.5" thickBot="1" x14ac:dyDescent="0.25">
      <c r="A226" s="135" t="s">
        <v>2100</v>
      </c>
      <c r="B226" s="134" t="s">
        <v>1160</v>
      </c>
      <c r="C226" s="134" t="s">
        <v>2078</v>
      </c>
      <c r="D226" s="132">
        <v>8349.73</v>
      </c>
      <c r="E226" s="132">
        <v>8349.73</v>
      </c>
      <c r="F226" s="132">
        <v>52.16</v>
      </c>
      <c r="G226" s="132">
        <v>52.16</v>
      </c>
      <c r="H226" s="132">
        <v>52.16</v>
      </c>
      <c r="I226" s="132">
        <v>52.16</v>
      </c>
      <c r="J226" s="132">
        <v>52.16</v>
      </c>
      <c r="K226" s="132">
        <v>106.16</v>
      </c>
      <c r="L226" s="132">
        <v>2058.9</v>
      </c>
      <c r="M226" s="132">
        <v>1943.9</v>
      </c>
      <c r="N226" s="132">
        <v>8045.55</v>
      </c>
      <c r="O226" s="132">
        <v>150.72999999999999</v>
      </c>
      <c r="P226" s="132">
        <v>2024.31</v>
      </c>
      <c r="Q226" s="132">
        <v>0</v>
      </c>
      <c r="R226" s="127">
        <v>0</v>
      </c>
    </row>
    <row r="227" spans="1:18" ht="13.5" thickBot="1" x14ac:dyDescent="0.25">
      <c r="A227" s="135" t="s">
        <v>2101</v>
      </c>
      <c r="B227" s="134" t="s">
        <v>2102</v>
      </c>
      <c r="C227" s="134" t="s">
        <v>2078</v>
      </c>
      <c r="D227" s="130">
        <v>189269.11</v>
      </c>
      <c r="E227" s="130">
        <v>189269.11</v>
      </c>
      <c r="F227" s="130">
        <v>82991.350000000006</v>
      </c>
      <c r="G227" s="130">
        <v>237212.65</v>
      </c>
      <c r="H227" s="130">
        <v>240980.39</v>
      </c>
      <c r="I227" s="130">
        <v>158660.10999999999</v>
      </c>
      <c r="J227" s="130">
        <v>151848.39000000001</v>
      </c>
      <c r="K227" s="130">
        <v>252848.07</v>
      </c>
      <c r="L227" s="130">
        <v>190650.11</v>
      </c>
      <c r="M227" s="130">
        <v>107376.15</v>
      </c>
      <c r="N227" s="130">
        <v>250028.87</v>
      </c>
      <c r="O227" s="130">
        <v>174690.91</v>
      </c>
      <c r="P227" s="130">
        <v>637499.89</v>
      </c>
      <c r="Q227" s="130">
        <v>222535.31</v>
      </c>
      <c r="R227" s="127">
        <v>222535.31</v>
      </c>
    </row>
    <row r="228" spans="1:18" ht="13.5" thickBot="1" x14ac:dyDescent="0.25">
      <c r="A228" s="135" t="s">
        <v>2103</v>
      </c>
      <c r="B228" s="134" t="s">
        <v>1159</v>
      </c>
      <c r="C228" s="134" t="s">
        <v>2078</v>
      </c>
      <c r="D228" s="132">
        <v>0</v>
      </c>
      <c r="E228" s="132">
        <v>0</v>
      </c>
      <c r="F228" s="132">
        <v>0</v>
      </c>
      <c r="G228" s="132">
        <v>0</v>
      </c>
      <c r="H228" s="132">
        <v>0</v>
      </c>
      <c r="I228" s="132">
        <v>0</v>
      </c>
      <c r="J228" s="132">
        <v>0</v>
      </c>
      <c r="K228" s="132">
        <v>0</v>
      </c>
      <c r="L228" s="132">
        <v>0</v>
      </c>
      <c r="M228" s="132">
        <v>0</v>
      </c>
      <c r="N228" s="132">
        <v>0</v>
      </c>
      <c r="O228" s="132">
        <v>0</v>
      </c>
      <c r="P228" s="132">
        <v>0</v>
      </c>
      <c r="Q228" s="132">
        <v>0</v>
      </c>
      <c r="R228" s="127">
        <v>0</v>
      </c>
    </row>
    <row r="229" spans="1:18" ht="13.5" thickBot="1" x14ac:dyDescent="0.25">
      <c r="A229" s="135" t="s">
        <v>2104</v>
      </c>
      <c r="B229" s="134" t="s">
        <v>1158</v>
      </c>
      <c r="C229" s="134" t="s">
        <v>2078</v>
      </c>
      <c r="D229" s="130">
        <v>133489.16</v>
      </c>
      <c r="E229" s="130">
        <v>133489.16</v>
      </c>
      <c r="F229" s="130">
        <v>50555.44</v>
      </c>
      <c r="G229" s="130">
        <v>57682.7</v>
      </c>
      <c r="H229" s="130">
        <v>193502.51</v>
      </c>
      <c r="I229" s="130">
        <v>56097.7</v>
      </c>
      <c r="J229" s="130">
        <v>52732.79</v>
      </c>
      <c r="K229" s="130">
        <v>61951.25</v>
      </c>
      <c r="L229" s="130">
        <v>44206.31</v>
      </c>
      <c r="M229" s="130">
        <v>50860.94</v>
      </c>
      <c r="N229" s="130">
        <v>61797.83</v>
      </c>
      <c r="O229" s="130">
        <v>50493.57</v>
      </c>
      <c r="P229" s="130">
        <v>37612.35</v>
      </c>
      <c r="Q229" s="130">
        <v>20368.849999999999</v>
      </c>
      <c r="R229" s="127">
        <v>20368.849999999999</v>
      </c>
    </row>
    <row r="230" spans="1:18" ht="13.5" thickBot="1" x14ac:dyDescent="0.25">
      <c r="A230" s="135" t="s">
        <v>120</v>
      </c>
      <c r="B230" s="134" t="s">
        <v>1157</v>
      </c>
      <c r="C230" s="134" t="s">
        <v>2078</v>
      </c>
      <c r="D230" s="132">
        <v>0</v>
      </c>
      <c r="E230" s="132">
        <v>0</v>
      </c>
      <c r="F230" s="132">
        <v>0</v>
      </c>
      <c r="G230" s="132">
        <v>0</v>
      </c>
      <c r="H230" s="132">
        <v>0</v>
      </c>
      <c r="I230" s="132">
        <v>0</v>
      </c>
      <c r="J230" s="132">
        <v>0</v>
      </c>
      <c r="K230" s="132">
        <v>0</v>
      </c>
      <c r="L230" s="132">
        <v>0</v>
      </c>
      <c r="M230" s="132">
        <v>0</v>
      </c>
      <c r="N230" s="132">
        <v>0</v>
      </c>
      <c r="O230" s="132">
        <v>0</v>
      </c>
      <c r="P230" s="132">
        <v>0</v>
      </c>
      <c r="Q230" s="132">
        <v>0</v>
      </c>
      <c r="R230" s="127">
        <v>0</v>
      </c>
    </row>
    <row r="231" spans="1:18" ht="13.5" thickBot="1" x14ac:dyDescent="0.25">
      <c r="A231" s="135" t="s">
        <v>121</v>
      </c>
      <c r="B231" s="134" t="s">
        <v>1156</v>
      </c>
      <c r="C231" s="134" t="s">
        <v>2078</v>
      </c>
      <c r="D231" s="130">
        <v>0</v>
      </c>
      <c r="E231" s="130">
        <v>0</v>
      </c>
      <c r="F231" s="130">
        <v>0</v>
      </c>
      <c r="G231" s="130">
        <v>0</v>
      </c>
      <c r="H231" s="130">
        <v>0</v>
      </c>
      <c r="I231" s="130">
        <v>0</v>
      </c>
      <c r="J231" s="130">
        <v>0</v>
      </c>
      <c r="K231" s="130">
        <v>0</v>
      </c>
      <c r="L231" s="130">
        <v>0</v>
      </c>
      <c r="M231" s="130">
        <v>0</v>
      </c>
      <c r="N231" s="130">
        <v>0</v>
      </c>
      <c r="O231" s="130">
        <v>0</v>
      </c>
      <c r="P231" s="130">
        <v>0</v>
      </c>
      <c r="Q231" s="130">
        <v>0</v>
      </c>
      <c r="R231" s="127">
        <v>0</v>
      </c>
    </row>
    <row r="232" spans="1:18" ht="13.5" thickBot="1" x14ac:dyDescent="0.25">
      <c r="A232" s="133" t="s">
        <v>1386</v>
      </c>
      <c r="B232" s="134" t="s">
        <v>2320</v>
      </c>
      <c r="C232" s="142"/>
      <c r="D232" s="132">
        <v>76634143.560000002</v>
      </c>
      <c r="E232" s="132">
        <v>76634143.560000002</v>
      </c>
      <c r="F232" s="132">
        <v>76031613.560000002</v>
      </c>
      <c r="G232" s="132">
        <v>75620588.560000002</v>
      </c>
      <c r="H232" s="132">
        <v>74007616.560000002</v>
      </c>
      <c r="I232" s="132">
        <v>73373732.560000002</v>
      </c>
      <c r="J232" s="132">
        <v>72586807.560000002</v>
      </c>
      <c r="K232" s="132">
        <v>71459023.560000002</v>
      </c>
      <c r="L232" s="132">
        <v>70615440.560000002</v>
      </c>
      <c r="M232" s="132">
        <v>70849405.560000002</v>
      </c>
      <c r="N232" s="132">
        <v>70017092.560000002</v>
      </c>
      <c r="O232" s="132">
        <v>70845736.560000002</v>
      </c>
      <c r="P232" s="132">
        <v>72197092.560000002</v>
      </c>
      <c r="Q232" s="132">
        <v>74747412.560000002</v>
      </c>
      <c r="R232" s="127">
        <v>74747412.560000002</v>
      </c>
    </row>
    <row r="233" spans="1:18" ht="13.5" thickBot="1" x14ac:dyDescent="0.25">
      <c r="A233" s="135" t="s">
        <v>1297</v>
      </c>
      <c r="B233" s="134" t="s">
        <v>1389</v>
      </c>
      <c r="C233" s="134" t="s">
        <v>2078</v>
      </c>
      <c r="D233" s="130">
        <v>73952232.439999998</v>
      </c>
      <c r="E233" s="130">
        <v>73952232.439999998</v>
      </c>
      <c r="F233" s="130">
        <v>73349702.439999998</v>
      </c>
      <c r="G233" s="130">
        <v>72789400.439999998</v>
      </c>
      <c r="H233" s="130">
        <v>71176428.439999998</v>
      </c>
      <c r="I233" s="130">
        <v>70542544.439999998</v>
      </c>
      <c r="J233" s="130">
        <v>69690829.439999998</v>
      </c>
      <c r="K233" s="130">
        <v>67963273.439999998</v>
      </c>
      <c r="L233" s="130">
        <v>67044906.439999998</v>
      </c>
      <c r="M233" s="130">
        <v>66524091.439999998</v>
      </c>
      <c r="N233" s="130">
        <v>64992032.439999998</v>
      </c>
      <c r="O233" s="130">
        <v>64805902.439999998</v>
      </c>
      <c r="P233" s="130">
        <v>65107512.439999998</v>
      </c>
      <c r="Q233" s="130">
        <v>63107832.439999998</v>
      </c>
      <c r="R233" s="127">
        <v>63107832.439999998</v>
      </c>
    </row>
    <row r="234" spans="1:18" ht="13.5" thickBot="1" x14ac:dyDescent="0.25">
      <c r="A234" s="135" t="s">
        <v>2690</v>
      </c>
      <c r="B234" s="134" t="s">
        <v>2691</v>
      </c>
      <c r="C234" s="134" t="s">
        <v>2078</v>
      </c>
      <c r="D234" s="132">
        <v>2681911.12</v>
      </c>
      <c r="E234" s="132">
        <v>2681911.12</v>
      </c>
      <c r="F234" s="132">
        <v>2681911.12</v>
      </c>
      <c r="G234" s="132">
        <v>2831188.12</v>
      </c>
      <c r="H234" s="132">
        <v>2831188.12</v>
      </c>
      <c r="I234" s="132">
        <v>2831188.12</v>
      </c>
      <c r="J234" s="132">
        <v>2895978.12</v>
      </c>
      <c r="K234" s="132">
        <v>3495750.12</v>
      </c>
      <c r="L234" s="132">
        <v>3570534.12</v>
      </c>
      <c r="M234" s="132">
        <v>4325314.12</v>
      </c>
      <c r="N234" s="132">
        <v>5025060.12</v>
      </c>
      <c r="O234" s="132">
        <v>6039834.1200000001</v>
      </c>
      <c r="P234" s="132">
        <v>7089580.1200000001</v>
      </c>
      <c r="Q234" s="132">
        <v>11639580.119999999</v>
      </c>
      <c r="R234" s="127">
        <v>11639580.119999999</v>
      </c>
    </row>
    <row r="235" spans="1:18" ht="13.5" thickBot="1" x14ac:dyDescent="0.25">
      <c r="A235" s="135" t="s">
        <v>124</v>
      </c>
      <c r="B235" s="134" t="s">
        <v>1151</v>
      </c>
      <c r="C235" s="134" t="s">
        <v>2078</v>
      </c>
      <c r="D235" s="130">
        <v>0</v>
      </c>
      <c r="E235" s="130">
        <v>0</v>
      </c>
      <c r="F235" s="130">
        <v>0</v>
      </c>
      <c r="G235" s="130">
        <v>0</v>
      </c>
      <c r="H235" s="130">
        <v>0</v>
      </c>
      <c r="I235" s="130">
        <v>0</v>
      </c>
      <c r="J235" s="130">
        <v>0</v>
      </c>
      <c r="K235" s="130">
        <v>0</v>
      </c>
      <c r="L235" s="130">
        <v>0</v>
      </c>
      <c r="M235" s="130">
        <v>0</v>
      </c>
      <c r="N235" s="130">
        <v>0</v>
      </c>
      <c r="O235" s="130">
        <v>0</v>
      </c>
      <c r="P235" s="130">
        <v>0</v>
      </c>
      <c r="Q235" s="130">
        <v>0</v>
      </c>
      <c r="R235" s="127">
        <v>0</v>
      </c>
    </row>
    <row r="236" spans="1:18" ht="13.5" thickBot="1" x14ac:dyDescent="0.25">
      <c r="A236" s="131" t="s">
        <v>1390</v>
      </c>
      <c r="B236" s="162" t="s">
        <v>2321</v>
      </c>
      <c r="C236" s="141"/>
      <c r="D236" s="132">
        <v>673524471.71000004</v>
      </c>
      <c r="E236" s="132">
        <v>673524471.71000004</v>
      </c>
      <c r="F236" s="132">
        <v>672573963.29999995</v>
      </c>
      <c r="G236" s="132">
        <v>692527473.33000004</v>
      </c>
      <c r="H236" s="132">
        <v>657413753.88</v>
      </c>
      <c r="I236" s="132">
        <v>680667886.04999995</v>
      </c>
      <c r="J236" s="132">
        <v>683534151.64999998</v>
      </c>
      <c r="K236" s="132">
        <v>653511013.71000004</v>
      </c>
      <c r="L236" s="132">
        <v>694982875.47000003</v>
      </c>
      <c r="M236" s="132">
        <v>700459348.92999995</v>
      </c>
      <c r="N236" s="132">
        <v>665887414.65999997</v>
      </c>
      <c r="O236" s="132">
        <v>726399820.07000005</v>
      </c>
      <c r="P236" s="132">
        <v>723055778.48000002</v>
      </c>
      <c r="Q236" s="132">
        <v>675487560.73000002</v>
      </c>
      <c r="R236" s="127">
        <v>675487560.73000002</v>
      </c>
    </row>
    <row r="237" spans="1:18" ht="13.5" thickBot="1" x14ac:dyDescent="0.25">
      <c r="A237" s="133" t="s">
        <v>2322</v>
      </c>
      <c r="B237" s="134" t="s">
        <v>2323</v>
      </c>
      <c r="C237" s="142"/>
      <c r="D237" s="130">
        <v>77328108.349999994</v>
      </c>
      <c r="E237" s="130">
        <v>77328108.349999994</v>
      </c>
      <c r="F237" s="130">
        <v>77120812.680000007</v>
      </c>
      <c r="G237" s="130">
        <v>76913429.379999995</v>
      </c>
      <c r="H237" s="130">
        <v>76856508.920000002</v>
      </c>
      <c r="I237" s="130">
        <v>76641485.969999999</v>
      </c>
      <c r="J237" s="130">
        <v>76426366.299999997</v>
      </c>
      <c r="K237" s="130">
        <v>76211113.430000007</v>
      </c>
      <c r="L237" s="130">
        <v>75995762.829999998</v>
      </c>
      <c r="M237" s="130">
        <v>75780314.170000002</v>
      </c>
      <c r="N237" s="130">
        <v>75564767.060000002</v>
      </c>
      <c r="O237" s="130">
        <v>75418512.579999998</v>
      </c>
      <c r="P237" s="130">
        <v>75202669.189999998</v>
      </c>
      <c r="Q237" s="130">
        <v>74986730.560000002</v>
      </c>
      <c r="R237" s="127">
        <v>74986730.560000002</v>
      </c>
    </row>
    <row r="238" spans="1:18" ht="13.5" thickBot="1" x14ac:dyDescent="0.25">
      <c r="A238" s="135" t="s">
        <v>2324</v>
      </c>
      <c r="B238" s="134" t="s">
        <v>2325</v>
      </c>
      <c r="C238" s="134" t="s">
        <v>2078</v>
      </c>
      <c r="D238" s="132">
        <v>85743380.459999993</v>
      </c>
      <c r="E238" s="132">
        <v>85743380.459999993</v>
      </c>
      <c r="F238" s="132">
        <v>85743380.459999993</v>
      </c>
      <c r="G238" s="132">
        <v>85743380.459999993</v>
      </c>
      <c r="H238" s="132">
        <v>85896913.340000004</v>
      </c>
      <c r="I238" s="132">
        <v>85896913.340000004</v>
      </c>
      <c r="J238" s="132">
        <v>85896913.340000004</v>
      </c>
      <c r="K238" s="132">
        <v>85896913.340000004</v>
      </c>
      <c r="L238" s="132">
        <v>85896913.340000004</v>
      </c>
      <c r="M238" s="132">
        <v>85896913.340000004</v>
      </c>
      <c r="N238" s="132">
        <v>85896913.340000004</v>
      </c>
      <c r="O238" s="132">
        <v>85966407.459999993</v>
      </c>
      <c r="P238" s="132">
        <v>85966407.459999993</v>
      </c>
      <c r="Q238" s="132">
        <v>85966407.459999993</v>
      </c>
      <c r="R238" s="127">
        <v>85966407.459999993</v>
      </c>
    </row>
    <row r="239" spans="1:18" ht="13.5" thickBot="1" x14ac:dyDescent="0.25">
      <c r="A239" s="135" t="s">
        <v>2561</v>
      </c>
      <c r="B239" s="134" t="s">
        <v>2562</v>
      </c>
      <c r="C239" s="134" t="s">
        <v>2078</v>
      </c>
      <c r="D239" s="130">
        <v>0</v>
      </c>
      <c r="E239" s="163"/>
      <c r="F239" s="163"/>
      <c r="G239" s="163"/>
      <c r="H239" s="163"/>
      <c r="I239" s="163"/>
      <c r="J239" s="163"/>
      <c r="K239" s="163"/>
      <c r="L239" s="163"/>
      <c r="M239" s="163"/>
      <c r="N239" s="163"/>
      <c r="O239" s="163"/>
      <c r="P239" s="163"/>
      <c r="Q239" s="163"/>
      <c r="R239" s="127">
        <v>0</v>
      </c>
    </row>
    <row r="240" spans="1:18" ht="13.5" thickBot="1" x14ac:dyDescent="0.25">
      <c r="A240" s="135" t="s">
        <v>2326</v>
      </c>
      <c r="B240" s="134" t="s">
        <v>2327</v>
      </c>
      <c r="C240" s="134" t="s">
        <v>2078</v>
      </c>
      <c r="D240" s="132">
        <v>-8415272.1099999994</v>
      </c>
      <c r="E240" s="132">
        <v>-8415272.1099999994</v>
      </c>
      <c r="F240" s="132">
        <v>-8622567.7799999993</v>
      </c>
      <c r="G240" s="132">
        <v>-8829951.0800000001</v>
      </c>
      <c r="H240" s="132">
        <v>-9040404.4199999999</v>
      </c>
      <c r="I240" s="132">
        <v>-9255427.3699999992</v>
      </c>
      <c r="J240" s="132">
        <v>-9470547.0399999991</v>
      </c>
      <c r="K240" s="132">
        <v>-9685799.9100000001</v>
      </c>
      <c r="L240" s="132">
        <v>-9901150.5099999998</v>
      </c>
      <c r="M240" s="132">
        <v>-10116599.17</v>
      </c>
      <c r="N240" s="132">
        <v>-10332146.279999999</v>
      </c>
      <c r="O240" s="132">
        <v>-10547894.880000001</v>
      </c>
      <c r="P240" s="132">
        <v>-10763738.27</v>
      </c>
      <c r="Q240" s="132">
        <v>-10979676.9</v>
      </c>
      <c r="R240" s="127">
        <v>-10979676.9</v>
      </c>
    </row>
    <row r="241" spans="1:18" ht="13.5" thickBot="1" x14ac:dyDescent="0.25">
      <c r="A241" s="135" t="s">
        <v>2563</v>
      </c>
      <c r="B241" s="134" t="s">
        <v>2564</v>
      </c>
      <c r="C241" s="134" t="s">
        <v>2078</v>
      </c>
      <c r="D241" s="130">
        <v>0</v>
      </c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163"/>
      <c r="P241" s="163"/>
      <c r="Q241" s="163"/>
      <c r="R241" s="127">
        <v>0</v>
      </c>
    </row>
    <row r="242" spans="1:18" ht="13.5" thickBot="1" x14ac:dyDescent="0.25">
      <c r="A242" s="133" t="s">
        <v>1391</v>
      </c>
      <c r="B242" s="134" t="s">
        <v>2328</v>
      </c>
      <c r="C242" s="142"/>
      <c r="D242" s="132">
        <v>348887283.38</v>
      </c>
      <c r="E242" s="132">
        <v>348887283.38</v>
      </c>
      <c r="F242" s="132">
        <v>351049485</v>
      </c>
      <c r="G242" s="132">
        <v>371198792</v>
      </c>
      <c r="H242" s="132">
        <v>338644729.06999999</v>
      </c>
      <c r="I242" s="132">
        <v>362724599.11000001</v>
      </c>
      <c r="J242" s="132">
        <v>366522741.80000001</v>
      </c>
      <c r="K242" s="132">
        <v>330618279.81</v>
      </c>
      <c r="L242" s="132">
        <v>375160320.86000001</v>
      </c>
      <c r="M242" s="132">
        <v>378660813.86000001</v>
      </c>
      <c r="N242" s="132">
        <v>324955564.42000002</v>
      </c>
      <c r="O242" s="132">
        <v>388065868.44999999</v>
      </c>
      <c r="P242" s="132">
        <v>384605594.12</v>
      </c>
      <c r="Q242" s="132">
        <v>347723454.88</v>
      </c>
      <c r="R242" s="127">
        <v>347723454.88</v>
      </c>
    </row>
    <row r="243" spans="1:18" ht="13.5" thickBot="1" x14ac:dyDescent="0.25">
      <c r="A243" s="135" t="s">
        <v>1392</v>
      </c>
      <c r="B243" s="134" t="s">
        <v>2329</v>
      </c>
      <c r="C243" s="142"/>
      <c r="D243" s="130">
        <v>1261516</v>
      </c>
      <c r="E243" s="130">
        <v>1261516</v>
      </c>
      <c r="F243" s="130">
        <v>1240047</v>
      </c>
      <c r="G243" s="130">
        <v>1218578</v>
      </c>
      <c r="H243" s="130">
        <v>1197109</v>
      </c>
      <c r="I243" s="130">
        <v>1175640</v>
      </c>
      <c r="J243" s="130">
        <v>1156135</v>
      </c>
      <c r="K243" s="130">
        <v>1136630</v>
      </c>
      <c r="L243" s="130">
        <v>1117125</v>
      </c>
      <c r="M243" s="130">
        <v>1097620</v>
      </c>
      <c r="N243" s="130">
        <v>1078115</v>
      </c>
      <c r="O243" s="130">
        <v>1058610</v>
      </c>
      <c r="P243" s="130">
        <v>1039105</v>
      </c>
      <c r="Q243" s="130">
        <v>1019600</v>
      </c>
      <c r="R243" s="127">
        <v>1019600</v>
      </c>
    </row>
    <row r="244" spans="1:18" ht="13.5" thickBot="1" x14ac:dyDescent="0.25">
      <c r="A244" s="136" t="s">
        <v>127</v>
      </c>
      <c r="B244" s="134" t="s">
        <v>1148</v>
      </c>
      <c r="C244" s="134" t="s">
        <v>2078</v>
      </c>
      <c r="D244" s="132">
        <v>843180</v>
      </c>
      <c r="E244" s="132">
        <v>843180</v>
      </c>
      <c r="F244" s="132">
        <v>834015</v>
      </c>
      <c r="G244" s="132">
        <v>824850</v>
      </c>
      <c r="H244" s="132">
        <v>815685</v>
      </c>
      <c r="I244" s="132">
        <v>806520</v>
      </c>
      <c r="J244" s="132">
        <v>799319</v>
      </c>
      <c r="K244" s="132">
        <v>792118</v>
      </c>
      <c r="L244" s="132">
        <v>784917</v>
      </c>
      <c r="M244" s="132">
        <v>777716</v>
      </c>
      <c r="N244" s="132">
        <v>770515</v>
      </c>
      <c r="O244" s="132">
        <v>763314</v>
      </c>
      <c r="P244" s="132">
        <v>756113</v>
      </c>
      <c r="Q244" s="132">
        <v>748912</v>
      </c>
      <c r="R244" s="127">
        <v>748912</v>
      </c>
    </row>
    <row r="245" spans="1:18" ht="13.5" thickBot="1" x14ac:dyDescent="0.25">
      <c r="A245" s="136" t="s">
        <v>128</v>
      </c>
      <c r="B245" s="134" t="s">
        <v>1147</v>
      </c>
      <c r="C245" s="134" t="s">
        <v>2078</v>
      </c>
      <c r="D245" s="130">
        <v>418336</v>
      </c>
      <c r="E245" s="130">
        <v>418336</v>
      </c>
      <c r="F245" s="130">
        <v>406032</v>
      </c>
      <c r="G245" s="130">
        <v>393728</v>
      </c>
      <c r="H245" s="130">
        <v>381424</v>
      </c>
      <c r="I245" s="130">
        <v>369120</v>
      </c>
      <c r="J245" s="130">
        <v>356816</v>
      </c>
      <c r="K245" s="130">
        <v>344512</v>
      </c>
      <c r="L245" s="130">
        <v>332208</v>
      </c>
      <c r="M245" s="130">
        <v>319904</v>
      </c>
      <c r="N245" s="130">
        <v>307600</v>
      </c>
      <c r="O245" s="130">
        <v>295296</v>
      </c>
      <c r="P245" s="130">
        <v>282992</v>
      </c>
      <c r="Q245" s="130">
        <v>270688</v>
      </c>
      <c r="R245" s="127">
        <v>270688</v>
      </c>
    </row>
    <row r="246" spans="1:18" ht="13.5" thickBot="1" x14ac:dyDescent="0.25">
      <c r="A246" s="135" t="s">
        <v>1364</v>
      </c>
      <c r="B246" s="134" t="s">
        <v>2330</v>
      </c>
      <c r="C246" s="142"/>
      <c r="D246" s="132">
        <v>2851643</v>
      </c>
      <c r="E246" s="132">
        <v>2851643</v>
      </c>
      <c r="F246" s="132">
        <v>2851643</v>
      </c>
      <c r="G246" s="132">
        <v>2851643</v>
      </c>
      <c r="H246" s="132">
        <v>1272114</v>
      </c>
      <c r="I246" s="132">
        <v>1272114</v>
      </c>
      <c r="J246" s="132">
        <v>1272114</v>
      </c>
      <c r="K246" s="132">
        <v>452599</v>
      </c>
      <c r="L246" s="132">
        <v>452599</v>
      </c>
      <c r="M246" s="132">
        <v>452599</v>
      </c>
      <c r="N246" s="132">
        <v>267911</v>
      </c>
      <c r="O246" s="132">
        <v>267911</v>
      </c>
      <c r="P246" s="132">
        <v>267911</v>
      </c>
      <c r="Q246" s="132">
        <v>411607</v>
      </c>
      <c r="R246" s="127">
        <v>411607</v>
      </c>
    </row>
    <row r="247" spans="1:18" ht="13.5" thickBot="1" x14ac:dyDescent="0.25">
      <c r="A247" s="136" t="s">
        <v>129</v>
      </c>
      <c r="B247" s="134" t="s">
        <v>1146</v>
      </c>
      <c r="C247" s="134" t="s">
        <v>2078</v>
      </c>
      <c r="D247" s="130">
        <v>2851643</v>
      </c>
      <c r="E247" s="130">
        <v>2851643</v>
      </c>
      <c r="F247" s="130">
        <v>2851643</v>
      </c>
      <c r="G247" s="130">
        <v>2851643</v>
      </c>
      <c r="H247" s="130">
        <v>1272114</v>
      </c>
      <c r="I247" s="130">
        <v>1272114</v>
      </c>
      <c r="J247" s="130">
        <v>1272114</v>
      </c>
      <c r="K247" s="130">
        <v>216930</v>
      </c>
      <c r="L247" s="130">
        <v>216930</v>
      </c>
      <c r="M247" s="130">
        <v>216930</v>
      </c>
      <c r="N247" s="130">
        <v>0</v>
      </c>
      <c r="O247" s="130">
        <v>0</v>
      </c>
      <c r="P247" s="130">
        <v>0</v>
      </c>
      <c r="Q247" s="130">
        <v>411607</v>
      </c>
      <c r="R247" s="127">
        <v>411607</v>
      </c>
    </row>
    <row r="248" spans="1:18" ht="13.5" thickBot="1" x14ac:dyDescent="0.25">
      <c r="A248" s="136" t="s">
        <v>129</v>
      </c>
      <c r="B248" s="134" t="s">
        <v>1145</v>
      </c>
      <c r="C248" s="134" t="s">
        <v>2078</v>
      </c>
      <c r="D248" s="132">
        <v>0</v>
      </c>
      <c r="E248" s="132">
        <v>0</v>
      </c>
      <c r="F248" s="132">
        <v>0</v>
      </c>
      <c r="G248" s="132">
        <v>0</v>
      </c>
      <c r="H248" s="132">
        <v>0</v>
      </c>
      <c r="I248" s="132">
        <v>0</v>
      </c>
      <c r="J248" s="132">
        <v>0</v>
      </c>
      <c r="K248" s="132">
        <v>235669</v>
      </c>
      <c r="L248" s="132">
        <v>235669</v>
      </c>
      <c r="M248" s="132">
        <v>235669</v>
      </c>
      <c r="N248" s="132">
        <v>103936</v>
      </c>
      <c r="O248" s="132">
        <v>103936</v>
      </c>
      <c r="P248" s="132">
        <v>103936</v>
      </c>
      <c r="Q248" s="132">
        <v>0</v>
      </c>
      <c r="R248" s="127">
        <v>0</v>
      </c>
    </row>
    <row r="249" spans="1:18" ht="13.5" thickBot="1" x14ac:dyDescent="0.25">
      <c r="A249" s="136" t="s">
        <v>130</v>
      </c>
      <c r="B249" s="134" t="s">
        <v>1144</v>
      </c>
      <c r="C249" s="134" t="s">
        <v>2078</v>
      </c>
      <c r="D249" s="130">
        <v>0</v>
      </c>
      <c r="E249" s="130">
        <v>0</v>
      </c>
      <c r="F249" s="130">
        <v>0</v>
      </c>
      <c r="G249" s="130">
        <v>0</v>
      </c>
      <c r="H249" s="130">
        <v>0</v>
      </c>
      <c r="I249" s="130">
        <v>0</v>
      </c>
      <c r="J249" s="130">
        <v>0</v>
      </c>
      <c r="K249" s="130">
        <v>0</v>
      </c>
      <c r="L249" s="130">
        <v>0</v>
      </c>
      <c r="M249" s="130">
        <v>0</v>
      </c>
      <c r="N249" s="130">
        <v>163975</v>
      </c>
      <c r="O249" s="130">
        <v>163975</v>
      </c>
      <c r="P249" s="130">
        <v>163975</v>
      </c>
      <c r="Q249" s="130">
        <v>0</v>
      </c>
      <c r="R249" s="127">
        <v>0</v>
      </c>
    </row>
    <row r="250" spans="1:18" ht="13.5" thickBot="1" x14ac:dyDescent="0.25">
      <c r="A250" s="135" t="s">
        <v>1393</v>
      </c>
      <c r="B250" s="134" t="s">
        <v>2331</v>
      </c>
      <c r="C250" s="142"/>
      <c r="D250" s="132">
        <v>14895361.02</v>
      </c>
      <c r="E250" s="132">
        <v>14895361.02</v>
      </c>
      <c r="F250" s="132">
        <v>14895361.02</v>
      </c>
      <c r="G250" s="132">
        <v>14895361.02</v>
      </c>
      <c r="H250" s="132">
        <v>13414805.02</v>
      </c>
      <c r="I250" s="132">
        <v>13414805.02</v>
      </c>
      <c r="J250" s="132">
        <v>13414805.02</v>
      </c>
      <c r="K250" s="132">
        <v>13414805.02</v>
      </c>
      <c r="L250" s="132">
        <v>13414805.02</v>
      </c>
      <c r="M250" s="132">
        <v>13414805.02</v>
      </c>
      <c r="N250" s="132">
        <v>13414805.02</v>
      </c>
      <c r="O250" s="132">
        <v>13414805.02</v>
      </c>
      <c r="P250" s="132">
        <v>13414805.02</v>
      </c>
      <c r="Q250" s="132">
        <v>12609217.02</v>
      </c>
      <c r="R250" s="127">
        <v>12609217.02</v>
      </c>
    </row>
    <row r="251" spans="1:18" ht="13.5" thickBot="1" x14ac:dyDescent="0.25">
      <c r="A251" s="136" t="s">
        <v>131</v>
      </c>
      <c r="B251" s="134" t="s">
        <v>1143</v>
      </c>
      <c r="C251" s="134" t="s">
        <v>2078</v>
      </c>
      <c r="D251" s="130">
        <v>12431681.380000001</v>
      </c>
      <c r="E251" s="130">
        <v>12431681.380000001</v>
      </c>
      <c r="F251" s="130">
        <v>12431681.380000001</v>
      </c>
      <c r="G251" s="130">
        <v>12431681.380000001</v>
      </c>
      <c r="H251" s="130">
        <v>10996281.380000001</v>
      </c>
      <c r="I251" s="130">
        <v>10996281.380000001</v>
      </c>
      <c r="J251" s="130">
        <v>10996281.380000001</v>
      </c>
      <c r="K251" s="130">
        <v>10996281.380000001</v>
      </c>
      <c r="L251" s="130">
        <v>10996281.380000001</v>
      </c>
      <c r="M251" s="130">
        <v>10996281.380000001</v>
      </c>
      <c r="N251" s="130">
        <v>10996281.380000001</v>
      </c>
      <c r="O251" s="130">
        <v>10996281.380000001</v>
      </c>
      <c r="P251" s="130">
        <v>10996281.380000001</v>
      </c>
      <c r="Q251" s="130">
        <v>10223255.380000001</v>
      </c>
      <c r="R251" s="127">
        <v>10223255.380000001</v>
      </c>
    </row>
    <row r="252" spans="1:18" ht="13.5" thickBot="1" x14ac:dyDescent="0.25">
      <c r="A252" s="136" t="s">
        <v>2003</v>
      </c>
      <c r="B252" s="134" t="s">
        <v>2004</v>
      </c>
      <c r="C252" s="134" t="s">
        <v>2078</v>
      </c>
      <c r="D252" s="132">
        <v>1087383.6399999999</v>
      </c>
      <c r="E252" s="132">
        <v>1087383.6399999999</v>
      </c>
      <c r="F252" s="132">
        <v>1087383.6399999999</v>
      </c>
      <c r="G252" s="132">
        <v>1087383.6399999999</v>
      </c>
      <c r="H252" s="132">
        <v>1060426.6399999999</v>
      </c>
      <c r="I252" s="132">
        <v>1060426.6399999999</v>
      </c>
      <c r="J252" s="132">
        <v>1060426.6399999999</v>
      </c>
      <c r="K252" s="132">
        <v>1060426.6399999999</v>
      </c>
      <c r="L252" s="132">
        <v>1060426.6399999999</v>
      </c>
      <c r="M252" s="132">
        <v>1060426.6399999999</v>
      </c>
      <c r="N252" s="132">
        <v>1060426.6399999999</v>
      </c>
      <c r="O252" s="132">
        <v>1060426.6399999999</v>
      </c>
      <c r="P252" s="132">
        <v>1060426.6399999999</v>
      </c>
      <c r="Q252" s="132">
        <v>1037664.64</v>
      </c>
      <c r="R252" s="127">
        <v>1037664.64</v>
      </c>
    </row>
    <row r="253" spans="1:18" ht="13.5" thickBot="1" x14ac:dyDescent="0.25">
      <c r="A253" s="136" t="s">
        <v>2332</v>
      </c>
      <c r="B253" s="134" t="s">
        <v>2333</v>
      </c>
      <c r="C253" s="134" t="s">
        <v>2078</v>
      </c>
      <c r="D253" s="130">
        <v>1376296</v>
      </c>
      <c r="E253" s="130">
        <v>1376296</v>
      </c>
      <c r="F253" s="130">
        <v>1376296</v>
      </c>
      <c r="G253" s="130">
        <v>1376296</v>
      </c>
      <c r="H253" s="130">
        <v>1358097</v>
      </c>
      <c r="I253" s="130">
        <v>1358097</v>
      </c>
      <c r="J253" s="130">
        <v>1358097</v>
      </c>
      <c r="K253" s="130">
        <v>1358097</v>
      </c>
      <c r="L253" s="130">
        <v>1358097</v>
      </c>
      <c r="M253" s="130">
        <v>1358097</v>
      </c>
      <c r="N253" s="130">
        <v>1358097</v>
      </c>
      <c r="O253" s="130">
        <v>1358097</v>
      </c>
      <c r="P253" s="130">
        <v>1358097</v>
      </c>
      <c r="Q253" s="130">
        <v>1348297</v>
      </c>
      <c r="R253" s="127">
        <v>1348297</v>
      </c>
    </row>
    <row r="254" spans="1:18" ht="13.5" thickBot="1" x14ac:dyDescent="0.25">
      <c r="A254" s="135" t="s">
        <v>1394</v>
      </c>
      <c r="B254" s="134" t="s">
        <v>2334</v>
      </c>
      <c r="C254" s="142"/>
      <c r="D254" s="132">
        <v>99162712.400000006</v>
      </c>
      <c r="E254" s="132">
        <v>99162712.400000006</v>
      </c>
      <c r="F254" s="132">
        <v>100865634.31</v>
      </c>
      <c r="G254" s="132">
        <v>101251268.33</v>
      </c>
      <c r="H254" s="132">
        <v>93933209.099999994</v>
      </c>
      <c r="I254" s="132">
        <v>95319968.75</v>
      </c>
      <c r="J254" s="132">
        <v>96832435.989999995</v>
      </c>
      <c r="K254" s="132">
        <v>94682331.379999995</v>
      </c>
      <c r="L254" s="132">
        <v>96586747.140000001</v>
      </c>
      <c r="M254" s="132">
        <v>97206116.349999994</v>
      </c>
      <c r="N254" s="132">
        <v>91070916.359999999</v>
      </c>
      <c r="O254" s="132">
        <v>91733307.650000006</v>
      </c>
      <c r="P254" s="132">
        <v>91530229.849999994</v>
      </c>
      <c r="Q254" s="132">
        <v>101330745.87</v>
      </c>
      <c r="R254" s="127">
        <v>101330745.87</v>
      </c>
    </row>
    <row r="255" spans="1:18" ht="13.5" thickBot="1" x14ac:dyDescent="0.25">
      <c r="A255" s="136" t="s">
        <v>132</v>
      </c>
      <c r="B255" s="134" t="s">
        <v>1142</v>
      </c>
      <c r="C255" s="134" t="s">
        <v>2078</v>
      </c>
      <c r="D255" s="130">
        <v>124242127.89</v>
      </c>
      <c r="E255" s="130">
        <v>124242127.89</v>
      </c>
      <c r="F255" s="130">
        <v>126323931</v>
      </c>
      <c r="G255" s="130">
        <v>127799947.23999999</v>
      </c>
      <c r="H255" s="130">
        <v>123727331.20999999</v>
      </c>
      <c r="I255" s="130">
        <v>125732659.72</v>
      </c>
      <c r="J255" s="130">
        <v>127465402.39</v>
      </c>
      <c r="K255" s="130">
        <v>126017015.75</v>
      </c>
      <c r="L255" s="130">
        <v>127960901.73999999</v>
      </c>
      <c r="M255" s="130">
        <v>128599858.05</v>
      </c>
      <c r="N255" s="130">
        <v>108037086.17</v>
      </c>
      <c r="O255" s="130">
        <v>109046510.47</v>
      </c>
      <c r="P255" s="130">
        <v>109719476.3</v>
      </c>
      <c r="Q255" s="130">
        <v>117392685.98999999</v>
      </c>
      <c r="R255" s="127">
        <v>117392685.98999999</v>
      </c>
    </row>
    <row r="256" spans="1:18" ht="13.5" thickBot="1" x14ac:dyDescent="0.25">
      <c r="A256" s="136" t="s">
        <v>133</v>
      </c>
      <c r="B256" s="134" t="s">
        <v>1141</v>
      </c>
      <c r="C256" s="134" t="s">
        <v>2078</v>
      </c>
      <c r="D256" s="132">
        <v>0</v>
      </c>
      <c r="E256" s="132">
        <v>0</v>
      </c>
      <c r="F256" s="132">
        <v>0</v>
      </c>
      <c r="G256" s="132">
        <v>0</v>
      </c>
      <c r="H256" s="132">
        <v>0</v>
      </c>
      <c r="I256" s="132">
        <v>0</v>
      </c>
      <c r="J256" s="132">
        <v>0</v>
      </c>
      <c r="K256" s="132">
        <v>0</v>
      </c>
      <c r="L256" s="132">
        <v>0</v>
      </c>
      <c r="M256" s="132">
        <v>0</v>
      </c>
      <c r="N256" s="132">
        <v>0</v>
      </c>
      <c r="O256" s="132">
        <v>0</v>
      </c>
      <c r="P256" s="132">
        <v>0</v>
      </c>
      <c r="Q256" s="132">
        <v>0</v>
      </c>
      <c r="R256" s="127">
        <v>0</v>
      </c>
    </row>
    <row r="257" spans="1:18" ht="13.5" thickBot="1" x14ac:dyDescent="0.25">
      <c r="A257" s="136" t="s">
        <v>134</v>
      </c>
      <c r="B257" s="134" t="s">
        <v>1140</v>
      </c>
      <c r="C257" s="134" t="s">
        <v>2078</v>
      </c>
      <c r="D257" s="130">
        <v>0.01</v>
      </c>
      <c r="E257" s="130">
        <v>0.01</v>
      </c>
      <c r="F257" s="130">
        <v>0.01</v>
      </c>
      <c r="G257" s="130">
        <v>0.01</v>
      </c>
      <c r="H257" s="130">
        <v>0.01</v>
      </c>
      <c r="I257" s="130">
        <v>0.01</v>
      </c>
      <c r="J257" s="130">
        <v>0.01</v>
      </c>
      <c r="K257" s="130">
        <v>0.01</v>
      </c>
      <c r="L257" s="130">
        <v>0.01</v>
      </c>
      <c r="M257" s="130">
        <v>0.01</v>
      </c>
      <c r="N257" s="130">
        <v>0.01</v>
      </c>
      <c r="O257" s="130">
        <v>0.01</v>
      </c>
      <c r="P257" s="130">
        <v>0.01</v>
      </c>
      <c r="Q257" s="130">
        <v>0.01</v>
      </c>
      <c r="R257" s="127">
        <v>0.01</v>
      </c>
    </row>
    <row r="258" spans="1:18" ht="13.5" thickBot="1" x14ac:dyDescent="0.25">
      <c r="A258" s="136" t="s">
        <v>135</v>
      </c>
      <c r="B258" s="134" t="s">
        <v>1139</v>
      </c>
      <c r="C258" s="134" t="s">
        <v>2078</v>
      </c>
      <c r="D258" s="132">
        <v>10035612.98</v>
      </c>
      <c r="E258" s="132">
        <v>10035612.98</v>
      </c>
      <c r="F258" s="132">
        <v>10097154.039999999</v>
      </c>
      <c r="G258" s="132">
        <v>10201243.85</v>
      </c>
      <c r="H258" s="132">
        <v>10525321.6</v>
      </c>
      <c r="I258" s="132">
        <v>10646938.76</v>
      </c>
      <c r="J258" s="132">
        <v>10834558.49</v>
      </c>
      <c r="K258" s="132">
        <v>10601665.15</v>
      </c>
      <c r="L258" s="132">
        <v>10697499.93</v>
      </c>
      <c r="M258" s="132">
        <v>10896327.16</v>
      </c>
      <c r="N258" s="132">
        <v>9641635.7400000002</v>
      </c>
      <c r="O258" s="132">
        <v>9795114.2100000009</v>
      </c>
      <c r="P258" s="132">
        <v>9973556.7100000009</v>
      </c>
      <c r="Q258" s="132">
        <v>13721670.24</v>
      </c>
      <c r="R258" s="127">
        <v>13721670.24</v>
      </c>
    </row>
    <row r="259" spans="1:18" ht="13.5" thickBot="1" x14ac:dyDescent="0.25">
      <c r="A259" s="136" t="s">
        <v>136</v>
      </c>
      <c r="B259" s="134" t="s">
        <v>1138</v>
      </c>
      <c r="C259" s="134" t="s">
        <v>2078</v>
      </c>
      <c r="D259" s="130">
        <v>14542985.550000001</v>
      </c>
      <c r="E259" s="130">
        <v>14542985.550000001</v>
      </c>
      <c r="F259" s="130">
        <v>15486119.98</v>
      </c>
      <c r="G259" s="130">
        <v>15577671.800000001</v>
      </c>
      <c r="H259" s="130">
        <v>13196739.02</v>
      </c>
      <c r="I259" s="130">
        <v>13284232.789999999</v>
      </c>
      <c r="J259" s="130">
        <v>13369607.93</v>
      </c>
      <c r="K259" s="130">
        <v>13277852.73</v>
      </c>
      <c r="L259" s="130">
        <v>13392393.470000001</v>
      </c>
      <c r="M259" s="130">
        <v>13455648.57</v>
      </c>
      <c r="N259" s="130">
        <v>3154510.12</v>
      </c>
      <c r="O259" s="130">
        <v>3191873.73</v>
      </c>
      <c r="P259" s="130">
        <v>3195271.35</v>
      </c>
      <c r="Q259" s="130">
        <v>3234710.89</v>
      </c>
      <c r="R259" s="127">
        <v>3234710.89</v>
      </c>
    </row>
    <row r="260" spans="1:18" ht="13.5" thickBot="1" x14ac:dyDescent="0.25">
      <c r="A260" s="136" t="s">
        <v>1395</v>
      </c>
      <c r="B260" s="134" t="s">
        <v>1137</v>
      </c>
      <c r="C260" s="134" t="s">
        <v>2078</v>
      </c>
      <c r="D260" s="132">
        <v>0</v>
      </c>
      <c r="E260" s="132">
        <v>0</v>
      </c>
      <c r="F260" s="132">
        <v>0</v>
      </c>
      <c r="G260" s="132">
        <v>0</v>
      </c>
      <c r="H260" s="132">
        <v>0</v>
      </c>
      <c r="I260" s="132">
        <v>0</v>
      </c>
      <c r="J260" s="132">
        <v>0</v>
      </c>
      <c r="K260" s="132">
        <v>0</v>
      </c>
      <c r="L260" s="132">
        <v>0</v>
      </c>
      <c r="M260" s="132">
        <v>0</v>
      </c>
      <c r="N260" s="132">
        <v>0</v>
      </c>
      <c r="O260" s="132">
        <v>0</v>
      </c>
      <c r="P260" s="132">
        <v>0</v>
      </c>
      <c r="Q260" s="132">
        <v>0</v>
      </c>
      <c r="R260" s="127">
        <v>0</v>
      </c>
    </row>
    <row r="261" spans="1:18" ht="13.5" thickBot="1" x14ac:dyDescent="0.25">
      <c r="A261" s="136" t="s">
        <v>137</v>
      </c>
      <c r="B261" s="134" t="s">
        <v>1136</v>
      </c>
      <c r="C261" s="134" t="s">
        <v>2078</v>
      </c>
      <c r="D261" s="130">
        <v>179077.21</v>
      </c>
      <c r="E261" s="130">
        <v>179077.21</v>
      </c>
      <c r="F261" s="130">
        <v>179077.21</v>
      </c>
      <c r="G261" s="130">
        <v>179077.21</v>
      </c>
      <c r="H261" s="130">
        <v>179077.21</v>
      </c>
      <c r="I261" s="130">
        <v>179077.21</v>
      </c>
      <c r="J261" s="130">
        <v>179077.21</v>
      </c>
      <c r="K261" s="130">
        <v>179077.21</v>
      </c>
      <c r="L261" s="130">
        <v>179077.21</v>
      </c>
      <c r="M261" s="130">
        <v>179077.21</v>
      </c>
      <c r="N261" s="130">
        <v>179077.21</v>
      </c>
      <c r="O261" s="130">
        <v>179077.21</v>
      </c>
      <c r="P261" s="130">
        <v>179077.21</v>
      </c>
      <c r="Q261" s="130">
        <v>179077.21</v>
      </c>
      <c r="R261" s="127">
        <v>179077.21</v>
      </c>
    </row>
    <row r="262" spans="1:18" ht="13.5" thickBot="1" x14ac:dyDescent="0.25">
      <c r="A262" s="136" t="s">
        <v>138</v>
      </c>
      <c r="B262" s="134" t="s">
        <v>1135</v>
      </c>
      <c r="C262" s="134" t="s">
        <v>2078</v>
      </c>
      <c r="D262" s="132">
        <v>0.03</v>
      </c>
      <c r="E262" s="132">
        <v>0.03</v>
      </c>
      <c r="F262" s="132">
        <v>0.03</v>
      </c>
      <c r="G262" s="132">
        <v>0.03</v>
      </c>
      <c r="H262" s="132">
        <v>0.03</v>
      </c>
      <c r="I262" s="132">
        <v>0.03</v>
      </c>
      <c r="J262" s="132">
        <v>0.03</v>
      </c>
      <c r="K262" s="132">
        <v>0.03</v>
      </c>
      <c r="L262" s="132">
        <v>0.03</v>
      </c>
      <c r="M262" s="132">
        <v>0.03</v>
      </c>
      <c r="N262" s="132">
        <v>0.04</v>
      </c>
      <c r="O262" s="132">
        <v>0.04</v>
      </c>
      <c r="P262" s="132">
        <v>0.04</v>
      </c>
      <c r="Q262" s="132">
        <v>0.04</v>
      </c>
      <c r="R262" s="127">
        <v>0.04</v>
      </c>
    </row>
    <row r="263" spans="1:18" ht="13.5" thickBot="1" x14ac:dyDescent="0.25">
      <c r="A263" s="136" t="s">
        <v>139</v>
      </c>
      <c r="B263" s="134" t="s">
        <v>1134</v>
      </c>
      <c r="C263" s="134" t="s">
        <v>2078</v>
      </c>
      <c r="D263" s="130">
        <v>0</v>
      </c>
      <c r="E263" s="130">
        <v>0</v>
      </c>
      <c r="F263" s="130">
        <v>0</v>
      </c>
      <c r="G263" s="130">
        <v>0</v>
      </c>
      <c r="H263" s="130">
        <v>0</v>
      </c>
      <c r="I263" s="130">
        <v>0</v>
      </c>
      <c r="J263" s="130">
        <v>0</v>
      </c>
      <c r="K263" s="130">
        <v>0</v>
      </c>
      <c r="L263" s="130">
        <v>0</v>
      </c>
      <c r="M263" s="130">
        <v>0</v>
      </c>
      <c r="N263" s="130">
        <v>0</v>
      </c>
      <c r="O263" s="130">
        <v>0</v>
      </c>
      <c r="P263" s="130">
        <v>0</v>
      </c>
      <c r="Q263" s="130">
        <v>0</v>
      </c>
      <c r="R263" s="127">
        <v>0</v>
      </c>
    </row>
    <row r="264" spans="1:18" ht="13.5" thickBot="1" x14ac:dyDescent="0.25">
      <c r="A264" s="136" t="s">
        <v>140</v>
      </c>
      <c r="B264" s="134" t="s">
        <v>1133</v>
      </c>
      <c r="C264" s="134" t="s">
        <v>2078</v>
      </c>
      <c r="D264" s="132">
        <v>0</v>
      </c>
      <c r="E264" s="132">
        <v>0</v>
      </c>
      <c r="F264" s="132">
        <v>0</v>
      </c>
      <c r="G264" s="132">
        <v>0</v>
      </c>
      <c r="H264" s="132">
        <v>0</v>
      </c>
      <c r="I264" s="132">
        <v>0</v>
      </c>
      <c r="J264" s="132">
        <v>0</v>
      </c>
      <c r="K264" s="132">
        <v>0</v>
      </c>
      <c r="L264" s="132">
        <v>0</v>
      </c>
      <c r="M264" s="132">
        <v>0</v>
      </c>
      <c r="N264" s="132">
        <v>0</v>
      </c>
      <c r="O264" s="132">
        <v>0</v>
      </c>
      <c r="P264" s="132">
        <v>0</v>
      </c>
      <c r="Q264" s="132">
        <v>0</v>
      </c>
      <c r="R264" s="127">
        <v>0</v>
      </c>
    </row>
    <row r="265" spans="1:18" ht="13.5" thickBot="1" x14ac:dyDescent="0.25">
      <c r="A265" s="136" t="s">
        <v>1396</v>
      </c>
      <c r="B265" s="134" t="s">
        <v>1132</v>
      </c>
      <c r="C265" s="134" t="s">
        <v>2078</v>
      </c>
      <c r="D265" s="130">
        <v>0</v>
      </c>
      <c r="E265" s="130">
        <v>0</v>
      </c>
      <c r="F265" s="130">
        <v>0</v>
      </c>
      <c r="G265" s="130">
        <v>0</v>
      </c>
      <c r="H265" s="130">
        <v>0</v>
      </c>
      <c r="I265" s="130">
        <v>0</v>
      </c>
      <c r="J265" s="130">
        <v>0</v>
      </c>
      <c r="K265" s="130">
        <v>0</v>
      </c>
      <c r="L265" s="130">
        <v>0</v>
      </c>
      <c r="M265" s="130">
        <v>0</v>
      </c>
      <c r="N265" s="130">
        <v>0</v>
      </c>
      <c r="O265" s="130">
        <v>0</v>
      </c>
      <c r="P265" s="130">
        <v>0</v>
      </c>
      <c r="Q265" s="130">
        <v>0</v>
      </c>
      <c r="R265" s="127">
        <v>0</v>
      </c>
    </row>
    <row r="266" spans="1:18" ht="13.5" thickBot="1" x14ac:dyDescent="0.25">
      <c r="A266" s="136" t="s">
        <v>1303</v>
      </c>
      <c r="B266" s="134" t="s">
        <v>1397</v>
      </c>
      <c r="C266" s="134" t="s">
        <v>2078</v>
      </c>
      <c r="D266" s="132">
        <v>0</v>
      </c>
      <c r="E266" s="132">
        <v>0</v>
      </c>
      <c r="F266" s="132">
        <v>0</v>
      </c>
      <c r="G266" s="132">
        <v>0</v>
      </c>
      <c r="H266" s="132">
        <v>0</v>
      </c>
      <c r="I266" s="132">
        <v>0</v>
      </c>
      <c r="J266" s="132">
        <v>0</v>
      </c>
      <c r="K266" s="132">
        <v>0</v>
      </c>
      <c r="L266" s="132">
        <v>0</v>
      </c>
      <c r="M266" s="132">
        <v>0</v>
      </c>
      <c r="N266" s="132">
        <v>0</v>
      </c>
      <c r="O266" s="132">
        <v>0</v>
      </c>
      <c r="P266" s="132">
        <v>0</v>
      </c>
      <c r="Q266" s="132">
        <v>0</v>
      </c>
      <c r="R266" s="127">
        <v>0</v>
      </c>
    </row>
    <row r="267" spans="1:18" ht="13.5" thickBot="1" x14ac:dyDescent="0.25">
      <c r="A267" s="136" t="s">
        <v>1398</v>
      </c>
      <c r="B267" s="134" t="s">
        <v>1131</v>
      </c>
      <c r="C267" s="134" t="s">
        <v>2078</v>
      </c>
      <c r="D267" s="130">
        <v>-63959446.460000001</v>
      </c>
      <c r="E267" s="130">
        <v>-63959446.460000001</v>
      </c>
      <c r="F267" s="130">
        <v>-64034065.840000004</v>
      </c>
      <c r="G267" s="130">
        <v>-64108772.270000003</v>
      </c>
      <c r="H267" s="130">
        <v>-64187499.43</v>
      </c>
      <c r="I267" s="130">
        <v>-64262384.869999997</v>
      </c>
      <c r="J267" s="130">
        <v>-64337357.670000002</v>
      </c>
      <c r="K267" s="130">
        <v>-64414919.890000001</v>
      </c>
      <c r="L267" s="130">
        <v>-64490070.630000003</v>
      </c>
      <c r="M267" s="130">
        <v>-64565309.049999997</v>
      </c>
      <c r="N267" s="130">
        <v>-57811058.060000002</v>
      </c>
      <c r="O267" s="130">
        <v>-57878359.359999999</v>
      </c>
      <c r="P267" s="130">
        <v>-57945884.109999999</v>
      </c>
      <c r="Q267" s="130">
        <v>-58014083.240000002</v>
      </c>
      <c r="R267" s="127">
        <v>-58014083.240000002</v>
      </c>
    </row>
    <row r="268" spans="1:18" ht="13.5" thickBot="1" x14ac:dyDescent="0.25">
      <c r="A268" s="136" t="s">
        <v>1399</v>
      </c>
      <c r="B268" s="134" t="s">
        <v>1400</v>
      </c>
      <c r="C268" s="134" t="s">
        <v>2078</v>
      </c>
      <c r="D268" s="132">
        <v>-5000000</v>
      </c>
      <c r="E268" s="132">
        <v>-5000000</v>
      </c>
      <c r="F268" s="132">
        <v>-5773630.04</v>
      </c>
      <c r="G268" s="132">
        <v>-6411682.9100000001</v>
      </c>
      <c r="H268" s="132">
        <v>-6982880.7300000004</v>
      </c>
      <c r="I268" s="132">
        <v>-7401261.9800000004</v>
      </c>
      <c r="J268" s="132">
        <v>-7669525.0599999996</v>
      </c>
      <c r="K268" s="132">
        <v>-7854068.0099999998</v>
      </c>
      <c r="L268" s="132">
        <v>-7998179.3799999999</v>
      </c>
      <c r="M268" s="132">
        <v>-8141591.6200000001</v>
      </c>
      <c r="N268" s="132">
        <v>-3294125.16</v>
      </c>
      <c r="O268" s="132">
        <v>-3627825.87</v>
      </c>
      <c r="P268" s="132">
        <v>-4204268.8499999996</v>
      </c>
      <c r="Q268" s="132">
        <v>-5000000.26</v>
      </c>
      <c r="R268" s="127">
        <v>-5000000.26</v>
      </c>
    </row>
    <row r="269" spans="1:18" ht="13.5" thickBot="1" x14ac:dyDescent="0.25">
      <c r="A269" s="136" t="s">
        <v>141</v>
      </c>
      <c r="B269" s="134" t="s">
        <v>1130</v>
      </c>
      <c r="C269" s="134" t="s">
        <v>2078</v>
      </c>
      <c r="D269" s="130">
        <v>592188.72</v>
      </c>
      <c r="E269" s="130">
        <v>592188.72</v>
      </c>
      <c r="F269" s="130">
        <v>661017.67000000004</v>
      </c>
      <c r="G269" s="130">
        <v>709028.4</v>
      </c>
      <c r="H269" s="130">
        <v>726075.9</v>
      </c>
      <c r="I269" s="130">
        <v>792018.83</v>
      </c>
      <c r="J269" s="130">
        <v>848229.69</v>
      </c>
      <c r="K269" s="130">
        <v>887589.43</v>
      </c>
      <c r="L269" s="130">
        <v>950428.51</v>
      </c>
      <c r="M269" s="130">
        <v>968207.97</v>
      </c>
      <c r="N269" s="130">
        <v>1029822.33</v>
      </c>
      <c r="O269" s="130">
        <v>1062572.4099999999</v>
      </c>
      <c r="P269" s="130">
        <v>491412.63</v>
      </c>
      <c r="Q269" s="130">
        <v>526641.35</v>
      </c>
      <c r="R269" s="127">
        <v>526641.35</v>
      </c>
    </row>
    <row r="270" spans="1:18" ht="13.5" thickBot="1" x14ac:dyDescent="0.25">
      <c r="A270" s="136" t="s">
        <v>142</v>
      </c>
      <c r="B270" s="134" t="s">
        <v>1129</v>
      </c>
      <c r="C270" s="134" t="s">
        <v>2078</v>
      </c>
      <c r="D270" s="132">
        <v>0</v>
      </c>
      <c r="E270" s="132">
        <v>0</v>
      </c>
      <c r="F270" s="132">
        <v>0</v>
      </c>
      <c r="G270" s="132">
        <v>0</v>
      </c>
      <c r="H270" s="132">
        <v>0</v>
      </c>
      <c r="I270" s="132">
        <v>0</v>
      </c>
      <c r="J270" s="132">
        <v>0</v>
      </c>
      <c r="K270" s="132">
        <v>0</v>
      </c>
      <c r="L270" s="132">
        <v>0</v>
      </c>
      <c r="M270" s="132">
        <v>0</v>
      </c>
      <c r="N270" s="132">
        <v>0</v>
      </c>
      <c r="O270" s="132">
        <v>0</v>
      </c>
      <c r="P270" s="132">
        <v>0</v>
      </c>
      <c r="Q270" s="132">
        <v>0</v>
      </c>
      <c r="R270" s="127">
        <v>0</v>
      </c>
    </row>
    <row r="271" spans="1:18" ht="13.5" thickBot="1" x14ac:dyDescent="0.25">
      <c r="A271" s="136" t="s">
        <v>143</v>
      </c>
      <c r="B271" s="134" t="s">
        <v>1128</v>
      </c>
      <c r="C271" s="134" t="s">
        <v>2078</v>
      </c>
      <c r="D271" s="130">
        <v>0</v>
      </c>
      <c r="E271" s="130">
        <v>0</v>
      </c>
      <c r="F271" s="130">
        <v>0</v>
      </c>
      <c r="G271" s="130">
        <v>0</v>
      </c>
      <c r="H271" s="130">
        <v>0</v>
      </c>
      <c r="I271" s="130">
        <v>0</v>
      </c>
      <c r="J271" s="130">
        <v>0</v>
      </c>
      <c r="K271" s="130">
        <v>0</v>
      </c>
      <c r="L271" s="130">
        <v>0</v>
      </c>
      <c r="M271" s="130">
        <v>0</v>
      </c>
      <c r="N271" s="130">
        <v>0</v>
      </c>
      <c r="O271" s="130">
        <v>0</v>
      </c>
      <c r="P271" s="130">
        <v>0</v>
      </c>
      <c r="Q271" s="130">
        <v>0</v>
      </c>
      <c r="R271" s="127">
        <v>0</v>
      </c>
    </row>
    <row r="272" spans="1:18" ht="13.5" thickBot="1" x14ac:dyDescent="0.25">
      <c r="A272" s="136" t="s">
        <v>144</v>
      </c>
      <c r="B272" s="134" t="s">
        <v>1127</v>
      </c>
      <c r="C272" s="134" t="s">
        <v>2078</v>
      </c>
      <c r="D272" s="132">
        <v>42475.53</v>
      </c>
      <c r="E272" s="132">
        <v>42475.53</v>
      </c>
      <c r="F272" s="132">
        <v>44416.53</v>
      </c>
      <c r="G272" s="132">
        <v>47817.66</v>
      </c>
      <c r="H272" s="132">
        <v>52129.14</v>
      </c>
      <c r="I272" s="132">
        <v>56118.57</v>
      </c>
      <c r="J272" s="132">
        <v>62343.8</v>
      </c>
      <c r="K272" s="132">
        <v>65479.17</v>
      </c>
      <c r="L272" s="132">
        <v>68504.759999999995</v>
      </c>
      <c r="M272" s="132">
        <v>75037.84</v>
      </c>
      <c r="N272" s="132">
        <v>82162.44</v>
      </c>
      <c r="O272" s="132">
        <v>87241.07</v>
      </c>
      <c r="P272" s="132">
        <v>50668.46</v>
      </c>
      <c r="Q272" s="132">
        <v>56572.66</v>
      </c>
      <c r="R272" s="127">
        <v>56572.66</v>
      </c>
    </row>
    <row r="273" spans="1:18" ht="13.5" thickBot="1" x14ac:dyDescent="0.25">
      <c r="A273" s="136" t="s">
        <v>145</v>
      </c>
      <c r="B273" s="134" t="s">
        <v>1126</v>
      </c>
      <c r="C273" s="134" t="s">
        <v>2078</v>
      </c>
      <c r="D273" s="130">
        <v>0</v>
      </c>
      <c r="E273" s="130">
        <v>0</v>
      </c>
      <c r="F273" s="130">
        <v>0</v>
      </c>
      <c r="G273" s="130">
        <v>0</v>
      </c>
      <c r="H273" s="130">
        <v>0</v>
      </c>
      <c r="I273" s="130">
        <v>0</v>
      </c>
      <c r="J273" s="130">
        <v>0</v>
      </c>
      <c r="K273" s="130">
        <v>0</v>
      </c>
      <c r="L273" s="130">
        <v>0</v>
      </c>
      <c r="M273" s="130">
        <v>0</v>
      </c>
      <c r="N273" s="130">
        <v>0</v>
      </c>
      <c r="O273" s="130">
        <v>0</v>
      </c>
      <c r="P273" s="130">
        <v>0</v>
      </c>
      <c r="Q273" s="130">
        <v>0</v>
      </c>
      <c r="R273" s="127">
        <v>0</v>
      </c>
    </row>
    <row r="274" spans="1:18" ht="13.5" thickBot="1" x14ac:dyDescent="0.25">
      <c r="A274" s="136" t="s">
        <v>1294</v>
      </c>
      <c r="B274" s="134" t="s">
        <v>1401</v>
      </c>
      <c r="C274" s="134" t="s">
        <v>2078</v>
      </c>
      <c r="D274" s="132">
        <v>-1746356.81</v>
      </c>
      <c r="E274" s="132">
        <v>-1746356.81</v>
      </c>
      <c r="F274" s="132">
        <v>-1737625.32</v>
      </c>
      <c r="G274" s="132">
        <v>-1737625.32</v>
      </c>
      <c r="H274" s="132">
        <v>-1743927.46</v>
      </c>
      <c r="I274" s="132">
        <v>-1743927.46</v>
      </c>
      <c r="J274" s="132">
        <v>-1743927.46</v>
      </c>
      <c r="K274" s="132">
        <v>-1744013.33</v>
      </c>
      <c r="L274" s="132">
        <v>-1744013.33</v>
      </c>
      <c r="M274" s="132">
        <v>-1744013.33</v>
      </c>
      <c r="N274" s="132">
        <v>-1744146.55</v>
      </c>
      <c r="O274" s="132">
        <v>-1744141.58</v>
      </c>
      <c r="P274" s="132">
        <v>-1550386.86</v>
      </c>
      <c r="Q274" s="132">
        <v>-1550386.86</v>
      </c>
      <c r="R274" s="127">
        <v>-1550386.86</v>
      </c>
    </row>
    <row r="275" spans="1:18" ht="13.5" thickBot="1" x14ac:dyDescent="0.25">
      <c r="A275" s="136" t="s">
        <v>1402</v>
      </c>
      <c r="B275" s="134" t="s">
        <v>1403</v>
      </c>
      <c r="C275" s="134" t="s">
        <v>2078</v>
      </c>
      <c r="D275" s="130">
        <v>0.01</v>
      </c>
      <c r="E275" s="130">
        <v>0.01</v>
      </c>
      <c r="F275" s="130">
        <v>0.01</v>
      </c>
      <c r="G275" s="130">
        <v>0.01</v>
      </c>
      <c r="H275" s="130">
        <v>0.01</v>
      </c>
      <c r="I275" s="130">
        <v>0.01</v>
      </c>
      <c r="J275" s="130">
        <v>0.01</v>
      </c>
      <c r="K275" s="130">
        <v>0.01</v>
      </c>
      <c r="L275" s="130">
        <v>0.01</v>
      </c>
      <c r="M275" s="130">
        <v>0.01</v>
      </c>
      <c r="N275" s="130">
        <v>0.01</v>
      </c>
      <c r="O275" s="130">
        <v>0.01</v>
      </c>
      <c r="P275" s="130">
        <v>0.01</v>
      </c>
      <c r="Q275" s="130">
        <v>0.01</v>
      </c>
      <c r="R275" s="127">
        <v>0.01</v>
      </c>
    </row>
    <row r="276" spans="1:18" ht="13.5" thickBot="1" x14ac:dyDescent="0.25">
      <c r="A276" s="136" t="s">
        <v>1404</v>
      </c>
      <c r="B276" s="134" t="s">
        <v>1405</v>
      </c>
      <c r="C276" s="134" t="s">
        <v>2078</v>
      </c>
      <c r="D276" s="132">
        <v>16771333.710000001</v>
      </c>
      <c r="E276" s="132">
        <v>16771333.710000001</v>
      </c>
      <c r="F276" s="132">
        <v>16790900.289999999</v>
      </c>
      <c r="G276" s="132">
        <v>16810489.699999999</v>
      </c>
      <c r="H276" s="132">
        <v>16830101.960000001</v>
      </c>
      <c r="I276" s="132">
        <v>16849737.100000001</v>
      </c>
      <c r="J276" s="132">
        <v>16869395.149999999</v>
      </c>
      <c r="K276" s="132">
        <v>16889076.109999999</v>
      </c>
      <c r="L276" s="132">
        <v>16908780.030000001</v>
      </c>
      <c r="M276" s="132">
        <v>16928506.940000001</v>
      </c>
      <c r="N276" s="132">
        <v>31362272.57</v>
      </c>
      <c r="O276" s="132">
        <v>31398861.890000001</v>
      </c>
      <c r="P276" s="132">
        <v>25114358.5</v>
      </c>
      <c r="Q276" s="132">
        <v>25143658.579999998</v>
      </c>
      <c r="R276" s="127">
        <v>25143658.579999998</v>
      </c>
    </row>
    <row r="277" spans="1:18" ht="13.5" thickBot="1" x14ac:dyDescent="0.25">
      <c r="A277" s="136" t="s">
        <v>1406</v>
      </c>
      <c r="B277" s="134" t="s">
        <v>1407</v>
      </c>
      <c r="C277" s="134" t="s">
        <v>2078</v>
      </c>
      <c r="D277" s="130">
        <v>3281476.15</v>
      </c>
      <c r="E277" s="130">
        <v>3281476.15</v>
      </c>
      <c r="F277" s="130">
        <v>2678753</v>
      </c>
      <c r="G277" s="130">
        <v>2067243.39</v>
      </c>
      <c r="H277" s="130">
        <v>1523289.56</v>
      </c>
      <c r="I277" s="130">
        <v>1120662.33</v>
      </c>
      <c r="J277" s="130">
        <v>900117.68</v>
      </c>
      <c r="K277" s="130">
        <v>732302.35</v>
      </c>
      <c r="L277" s="130">
        <v>622414.18999999994</v>
      </c>
      <c r="M277" s="130">
        <v>521160.99</v>
      </c>
      <c r="N277" s="130">
        <v>407165.14</v>
      </c>
      <c r="O277" s="130">
        <v>206448.03</v>
      </c>
      <c r="P277" s="130">
        <v>6074022.2300000004</v>
      </c>
      <c r="Q277" s="130">
        <v>5261663.82</v>
      </c>
      <c r="R277" s="127">
        <v>5261663.82</v>
      </c>
    </row>
    <row r="278" spans="1:18" ht="13.5" thickBot="1" x14ac:dyDescent="0.25">
      <c r="A278" s="136" t="s">
        <v>2565</v>
      </c>
      <c r="B278" s="134" t="s">
        <v>2566</v>
      </c>
      <c r="C278" s="134" t="s">
        <v>2078</v>
      </c>
      <c r="D278" s="132">
        <v>181237.88</v>
      </c>
      <c r="E278" s="132">
        <v>181237.88</v>
      </c>
      <c r="F278" s="132">
        <v>149585.74</v>
      </c>
      <c r="G278" s="132">
        <v>116829.53</v>
      </c>
      <c r="H278" s="132">
        <v>87451.07</v>
      </c>
      <c r="I278" s="132">
        <v>66097.7</v>
      </c>
      <c r="J278" s="132">
        <v>54513.79</v>
      </c>
      <c r="K278" s="132">
        <v>45274.66</v>
      </c>
      <c r="L278" s="132">
        <v>39010.589999999997</v>
      </c>
      <c r="M278" s="132">
        <v>33205.57</v>
      </c>
      <c r="N278" s="132">
        <v>26514.35</v>
      </c>
      <c r="O278" s="132">
        <v>15935.38</v>
      </c>
      <c r="P278" s="132">
        <v>432926.22</v>
      </c>
      <c r="Q278" s="132">
        <v>378535.43</v>
      </c>
      <c r="R278" s="127">
        <v>378535.43</v>
      </c>
    </row>
    <row r="279" spans="1:18" ht="13.5" thickBot="1" x14ac:dyDescent="0.25">
      <c r="A279" s="135" t="s">
        <v>1408</v>
      </c>
      <c r="B279" s="134" t="s">
        <v>2337</v>
      </c>
      <c r="C279" s="142"/>
      <c r="D279" s="130">
        <v>170812126.11000001</v>
      </c>
      <c r="E279" s="130">
        <v>170812126.11000001</v>
      </c>
      <c r="F279" s="130">
        <v>169074209.44</v>
      </c>
      <c r="G279" s="130">
        <v>167336292.77000001</v>
      </c>
      <c r="H279" s="130">
        <v>165598376.09999999</v>
      </c>
      <c r="I279" s="130">
        <v>163860459.43000001</v>
      </c>
      <c r="J279" s="130">
        <v>162122542.75999999</v>
      </c>
      <c r="K279" s="130">
        <v>160384626.09</v>
      </c>
      <c r="L279" s="130">
        <v>158646709.41999999</v>
      </c>
      <c r="M279" s="130">
        <v>156908792.75</v>
      </c>
      <c r="N279" s="130">
        <v>155077126.11000001</v>
      </c>
      <c r="O279" s="130">
        <v>153328792.78</v>
      </c>
      <c r="P279" s="130">
        <v>151580459.44999999</v>
      </c>
      <c r="Q279" s="130">
        <v>149385496.12</v>
      </c>
      <c r="R279" s="127">
        <v>149385496.12</v>
      </c>
    </row>
    <row r="280" spans="1:18" ht="13.5" thickBot="1" x14ac:dyDescent="0.25">
      <c r="A280" s="136" t="s">
        <v>146</v>
      </c>
      <c r="B280" s="134" t="s">
        <v>1125</v>
      </c>
      <c r="C280" s="134" t="s">
        <v>2078</v>
      </c>
      <c r="D280" s="132">
        <v>164446111</v>
      </c>
      <c r="E280" s="132">
        <v>164446111</v>
      </c>
      <c r="F280" s="132">
        <v>162712861</v>
      </c>
      <c r="G280" s="132">
        <v>160979611</v>
      </c>
      <c r="H280" s="132">
        <v>159246361</v>
      </c>
      <c r="I280" s="132">
        <v>157513111</v>
      </c>
      <c r="J280" s="132">
        <v>155779861</v>
      </c>
      <c r="K280" s="132">
        <v>154046611</v>
      </c>
      <c r="L280" s="132">
        <v>152313361</v>
      </c>
      <c r="M280" s="132">
        <v>150580111</v>
      </c>
      <c r="N280" s="132">
        <v>148846111.03</v>
      </c>
      <c r="O280" s="132">
        <v>147112777.69999999</v>
      </c>
      <c r="P280" s="132">
        <v>145379444.37</v>
      </c>
      <c r="Q280" s="132">
        <v>143196258.03999999</v>
      </c>
      <c r="R280" s="127">
        <v>143196258.03999999</v>
      </c>
    </row>
    <row r="281" spans="1:18" ht="13.5" thickBot="1" x14ac:dyDescent="0.25">
      <c r="A281" s="136" t="s">
        <v>147</v>
      </c>
      <c r="B281" s="134" t="s">
        <v>1124</v>
      </c>
      <c r="C281" s="134" t="s">
        <v>2078</v>
      </c>
      <c r="D281" s="130">
        <v>6366015.1100000003</v>
      </c>
      <c r="E281" s="130">
        <v>6366015.1100000003</v>
      </c>
      <c r="F281" s="130">
        <v>6361348.4400000004</v>
      </c>
      <c r="G281" s="130">
        <v>6356681.7699999996</v>
      </c>
      <c r="H281" s="130">
        <v>6352015.0999999996</v>
      </c>
      <c r="I281" s="130">
        <v>6347348.4299999997</v>
      </c>
      <c r="J281" s="130">
        <v>6342681.7599999998</v>
      </c>
      <c r="K281" s="130">
        <v>6338015.0899999999</v>
      </c>
      <c r="L281" s="130">
        <v>6333348.4199999999</v>
      </c>
      <c r="M281" s="130">
        <v>6328681.75</v>
      </c>
      <c r="N281" s="130">
        <v>6231015.0800000001</v>
      </c>
      <c r="O281" s="130">
        <v>6216015.0800000001</v>
      </c>
      <c r="P281" s="130">
        <v>6201015.0800000001</v>
      </c>
      <c r="Q281" s="130">
        <v>6189238.0800000001</v>
      </c>
      <c r="R281" s="127">
        <v>6189238.0800000001</v>
      </c>
    </row>
    <row r="282" spans="1:18" ht="13.5" thickBot="1" x14ac:dyDescent="0.25">
      <c r="A282" s="135" t="s">
        <v>1409</v>
      </c>
      <c r="B282" s="134" t="s">
        <v>2338</v>
      </c>
      <c r="C282" s="142"/>
      <c r="D282" s="132">
        <v>4471411.08</v>
      </c>
      <c r="E282" s="132">
        <v>4471411.08</v>
      </c>
      <c r="F282" s="132">
        <v>5528936.9000000004</v>
      </c>
      <c r="G282" s="132">
        <v>29742009.149999999</v>
      </c>
      <c r="H282" s="132">
        <v>29884124.300000001</v>
      </c>
      <c r="I282" s="132">
        <v>30374894.629999999</v>
      </c>
      <c r="J282" s="132">
        <v>31556664.93</v>
      </c>
      <c r="K282" s="132">
        <v>33608389.439999998</v>
      </c>
      <c r="L282" s="132">
        <v>36112279.289999999</v>
      </c>
      <c r="M282" s="132">
        <v>38134583.390000001</v>
      </c>
      <c r="N282" s="132">
        <v>41633099.960000001</v>
      </c>
      <c r="O282" s="132">
        <v>48132332.509999998</v>
      </c>
      <c r="P282" s="132">
        <v>49827159.409999996</v>
      </c>
      <c r="Q282" s="132">
        <v>51118138.299999997</v>
      </c>
      <c r="R282" s="127">
        <v>51118138.299999997</v>
      </c>
    </row>
    <row r="283" spans="1:18" ht="13.5" thickBot="1" x14ac:dyDescent="0.25">
      <c r="A283" s="136" t="s">
        <v>148</v>
      </c>
      <c r="B283" s="134" t="s">
        <v>1123</v>
      </c>
      <c r="C283" s="134" t="s">
        <v>2078</v>
      </c>
      <c r="D283" s="130">
        <v>4122669.01</v>
      </c>
      <c r="E283" s="130">
        <v>4122669.01</v>
      </c>
      <c r="F283" s="130">
        <v>4341430.47</v>
      </c>
      <c r="G283" s="130">
        <v>27654982.640000001</v>
      </c>
      <c r="H283" s="130">
        <v>28229679.239999998</v>
      </c>
      <c r="I283" s="130">
        <v>27578382.760000002</v>
      </c>
      <c r="J283" s="130">
        <v>27875298.309999999</v>
      </c>
      <c r="K283" s="130">
        <v>28826380.91</v>
      </c>
      <c r="L283" s="130">
        <v>30247075.75</v>
      </c>
      <c r="M283" s="130">
        <v>31378282.620000001</v>
      </c>
      <c r="N283" s="130">
        <v>33945125.68</v>
      </c>
      <c r="O283" s="130">
        <v>39937663.270000003</v>
      </c>
      <c r="P283" s="130">
        <v>11128838.74</v>
      </c>
      <c r="Q283" s="130">
        <v>16261072.960000001</v>
      </c>
      <c r="R283" s="127">
        <v>16261072.960000001</v>
      </c>
    </row>
    <row r="284" spans="1:18" ht="13.5" thickBot="1" x14ac:dyDescent="0.25">
      <c r="A284" s="136" t="s">
        <v>1410</v>
      </c>
      <c r="B284" s="134" t="s">
        <v>1122</v>
      </c>
      <c r="C284" s="134" t="s">
        <v>2078</v>
      </c>
      <c r="D284" s="132">
        <v>-476528.28</v>
      </c>
      <c r="E284" s="132">
        <v>-476528.28</v>
      </c>
      <c r="F284" s="132">
        <v>-432119</v>
      </c>
      <c r="G284" s="132">
        <v>-387355.56</v>
      </c>
      <c r="H284" s="132">
        <v>-346692.4</v>
      </c>
      <c r="I284" s="132">
        <v>-316303.92</v>
      </c>
      <c r="J284" s="132">
        <v>-299390.21999999997</v>
      </c>
      <c r="K284" s="132">
        <v>-286304.21000000002</v>
      </c>
      <c r="L284" s="132">
        <v>-277461.59000000003</v>
      </c>
      <c r="M284" s="132">
        <v>-269206.37</v>
      </c>
      <c r="N284" s="132">
        <v>-260149.02</v>
      </c>
      <c r="O284" s="132">
        <v>-244464.91</v>
      </c>
      <c r="P284" s="132">
        <v>28136878.309999999</v>
      </c>
      <c r="Q284" s="132">
        <v>24443600.800000001</v>
      </c>
      <c r="R284" s="127">
        <v>24443600.800000001</v>
      </c>
    </row>
    <row r="285" spans="1:18" ht="13.5" thickBot="1" x14ac:dyDescent="0.25">
      <c r="A285" s="136" t="s">
        <v>2005</v>
      </c>
      <c r="B285" s="134" t="s">
        <v>2006</v>
      </c>
      <c r="C285" s="134" t="s">
        <v>2078</v>
      </c>
      <c r="D285" s="130">
        <v>-13623.6</v>
      </c>
      <c r="E285" s="130">
        <v>-13623.6</v>
      </c>
      <c r="F285" s="130">
        <v>-22287.26</v>
      </c>
      <c r="G285" s="130">
        <v>-53755.8</v>
      </c>
      <c r="H285" s="130">
        <v>-108735.24</v>
      </c>
      <c r="I285" s="130">
        <v>-163631.96</v>
      </c>
      <c r="J285" s="130">
        <v>-218532.75</v>
      </c>
      <c r="K285" s="130">
        <v>-274284.05</v>
      </c>
      <c r="L285" s="130">
        <v>-332376.65999999997</v>
      </c>
      <c r="M285" s="130">
        <v>-394258.94</v>
      </c>
      <c r="N285" s="130">
        <v>-457975.35</v>
      </c>
      <c r="O285" s="130">
        <v>-529945.30000000005</v>
      </c>
      <c r="P285" s="130">
        <v>-22765.9</v>
      </c>
      <c r="Q285" s="130">
        <v>-51650.879999999997</v>
      </c>
      <c r="R285" s="127">
        <v>-51650.879999999997</v>
      </c>
    </row>
    <row r="286" spans="1:18" ht="13.5" thickBot="1" x14ac:dyDescent="0.25">
      <c r="A286" s="136" t="s">
        <v>149</v>
      </c>
      <c r="B286" s="134" t="s">
        <v>1121</v>
      </c>
      <c r="C286" s="134" t="s">
        <v>2078</v>
      </c>
      <c r="D286" s="132">
        <v>-283194.40999999997</v>
      </c>
      <c r="E286" s="132">
        <v>-283194.40999999997</v>
      </c>
      <c r="F286" s="132">
        <v>-486683.26</v>
      </c>
      <c r="G286" s="132">
        <v>-437878.22</v>
      </c>
      <c r="H286" s="132">
        <v>-374963.58</v>
      </c>
      <c r="I286" s="132">
        <v>-291342.8</v>
      </c>
      <c r="J286" s="132">
        <v>-125772.64</v>
      </c>
      <c r="K286" s="132">
        <v>15680.41</v>
      </c>
      <c r="L286" s="132">
        <v>152398.26999999999</v>
      </c>
      <c r="M286" s="132">
        <v>294452.01</v>
      </c>
      <c r="N286" s="132">
        <v>407590.99</v>
      </c>
      <c r="O286" s="132">
        <v>558965.38</v>
      </c>
      <c r="P286" s="132">
        <v>635772.02</v>
      </c>
      <c r="Q286" s="132">
        <v>732176.81</v>
      </c>
      <c r="R286" s="127">
        <v>732176.81</v>
      </c>
    </row>
    <row r="287" spans="1:18" ht="13.5" thickBot="1" x14ac:dyDescent="0.25">
      <c r="A287" s="136" t="s">
        <v>1411</v>
      </c>
      <c r="B287" s="134" t="s">
        <v>1120</v>
      </c>
      <c r="C287" s="134" t="s">
        <v>2078</v>
      </c>
      <c r="D287" s="130">
        <v>-285208.25</v>
      </c>
      <c r="E287" s="130">
        <v>-285208.25</v>
      </c>
      <c r="F287" s="130">
        <v>-234553</v>
      </c>
      <c r="G287" s="130">
        <v>-183217.16</v>
      </c>
      <c r="H287" s="130">
        <v>-137238.16</v>
      </c>
      <c r="I287" s="130">
        <v>-102819.81</v>
      </c>
      <c r="J287" s="130">
        <v>-84205.15</v>
      </c>
      <c r="K287" s="130">
        <v>-69829.820000000007</v>
      </c>
      <c r="L287" s="130">
        <v>-60381.66</v>
      </c>
      <c r="M287" s="130">
        <v>-51710.41</v>
      </c>
      <c r="N287" s="130">
        <v>-41871.24</v>
      </c>
      <c r="O287" s="130">
        <v>-24785.9</v>
      </c>
      <c r="P287" s="130">
        <v>2802304.34</v>
      </c>
      <c r="Q287" s="130">
        <v>2435041.64</v>
      </c>
      <c r="R287" s="127">
        <v>2435041.64</v>
      </c>
    </row>
    <row r="288" spans="1:18" ht="13.5" thickBot="1" x14ac:dyDescent="0.25">
      <c r="A288" s="136" t="s">
        <v>1994</v>
      </c>
      <c r="B288" s="134" t="s">
        <v>1995</v>
      </c>
      <c r="C288" s="134" t="s">
        <v>2078</v>
      </c>
      <c r="D288" s="164"/>
      <c r="E288" s="132">
        <v>0</v>
      </c>
      <c r="F288" s="132">
        <v>0</v>
      </c>
      <c r="G288" s="132">
        <v>0</v>
      </c>
      <c r="H288" s="132">
        <v>0</v>
      </c>
      <c r="I288" s="132">
        <v>0</v>
      </c>
      <c r="J288" s="132">
        <v>0</v>
      </c>
      <c r="K288" s="132">
        <v>0</v>
      </c>
      <c r="L288" s="132">
        <v>-165.29</v>
      </c>
      <c r="M288" s="132">
        <v>-614</v>
      </c>
      <c r="N288" s="132">
        <v>-1298.26</v>
      </c>
      <c r="O288" s="132">
        <v>-2240.33</v>
      </c>
      <c r="P288" s="132">
        <v>-1244.33</v>
      </c>
      <c r="Q288" s="132">
        <v>-2688.45</v>
      </c>
      <c r="R288" s="127">
        <v>-2688.45</v>
      </c>
    </row>
    <row r="289" spans="1:18" ht="13.5" thickBot="1" x14ac:dyDescent="0.25">
      <c r="A289" s="136" t="s">
        <v>150</v>
      </c>
      <c r="B289" s="134" t="s">
        <v>1119</v>
      </c>
      <c r="C289" s="134" t="s">
        <v>2078</v>
      </c>
      <c r="D289" s="130">
        <v>24139.86</v>
      </c>
      <c r="E289" s="130">
        <v>24139.86</v>
      </c>
      <c r="F289" s="130">
        <v>31174.6</v>
      </c>
      <c r="G289" s="130">
        <v>-10608.94</v>
      </c>
      <c r="H289" s="130">
        <v>43774.66</v>
      </c>
      <c r="I289" s="130">
        <v>51449.35</v>
      </c>
      <c r="J289" s="130">
        <v>60616.51</v>
      </c>
      <c r="K289" s="130">
        <v>70872.77</v>
      </c>
      <c r="L289" s="130">
        <v>81909.600000000006</v>
      </c>
      <c r="M289" s="130">
        <v>92783.09</v>
      </c>
      <c r="N289" s="130">
        <v>104658.29</v>
      </c>
      <c r="O289" s="130">
        <v>115276.16</v>
      </c>
      <c r="P289" s="130">
        <v>53795.12</v>
      </c>
      <c r="Q289" s="130">
        <v>232677.56</v>
      </c>
      <c r="R289" s="127">
        <v>232677.56</v>
      </c>
    </row>
    <row r="290" spans="1:18" ht="13.5" thickBot="1" x14ac:dyDescent="0.25">
      <c r="A290" s="136" t="s">
        <v>151</v>
      </c>
      <c r="B290" s="134" t="s">
        <v>1118</v>
      </c>
      <c r="C290" s="134" t="s">
        <v>2078</v>
      </c>
      <c r="D290" s="132">
        <v>378250.12</v>
      </c>
      <c r="E290" s="132">
        <v>378250.12</v>
      </c>
      <c r="F290" s="132">
        <v>449994.63</v>
      </c>
      <c r="G290" s="132">
        <v>3608374.63</v>
      </c>
      <c r="H290" s="132">
        <v>3792058.19</v>
      </c>
      <c r="I290" s="132">
        <v>3685018.2</v>
      </c>
      <c r="J290" s="132">
        <v>3696768.08</v>
      </c>
      <c r="K290" s="132">
        <v>3761154.13</v>
      </c>
      <c r="L290" s="132">
        <v>3932304.8</v>
      </c>
      <c r="M290" s="132">
        <v>4141064.36</v>
      </c>
      <c r="N290" s="132">
        <v>4595564.96</v>
      </c>
      <c r="O290" s="132">
        <v>5574251.0499999998</v>
      </c>
      <c r="P290" s="132">
        <v>1771631.12</v>
      </c>
      <c r="Q290" s="132">
        <v>2820903.15</v>
      </c>
      <c r="R290" s="127">
        <v>2820903.15</v>
      </c>
    </row>
    <row r="291" spans="1:18" ht="13.5" thickBot="1" x14ac:dyDescent="0.25">
      <c r="A291" s="136" t="s">
        <v>1412</v>
      </c>
      <c r="B291" s="134" t="s">
        <v>1117</v>
      </c>
      <c r="C291" s="134" t="s">
        <v>2078</v>
      </c>
      <c r="D291" s="130">
        <v>387357.3</v>
      </c>
      <c r="E291" s="130">
        <v>387357.3</v>
      </c>
      <c r="F291" s="130">
        <v>309289.81</v>
      </c>
      <c r="G291" s="130">
        <v>228434.3</v>
      </c>
      <c r="H291" s="130">
        <v>155819.81</v>
      </c>
      <c r="I291" s="130">
        <v>102964.98</v>
      </c>
      <c r="J291" s="130">
        <v>74352.09</v>
      </c>
      <c r="K291" s="130">
        <v>51602.75</v>
      </c>
      <c r="L291" s="130">
        <v>36399.410000000003</v>
      </c>
      <c r="M291" s="130">
        <v>22267.68</v>
      </c>
      <c r="N291" s="130">
        <v>6107.08</v>
      </c>
      <c r="O291" s="130">
        <v>-19515.419999999998</v>
      </c>
      <c r="P291" s="130">
        <v>3981500.94</v>
      </c>
      <c r="Q291" s="130">
        <v>3398869.43</v>
      </c>
      <c r="R291" s="127">
        <v>3398869.43</v>
      </c>
    </row>
    <row r="292" spans="1:18" ht="13.5" thickBot="1" x14ac:dyDescent="0.25">
      <c r="A292" s="136" t="s">
        <v>152</v>
      </c>
      <c r="B292" s="134" t="s">
        <v>1116</v>
      </c>
      <c r="C292" s="134" t="s">
        <v>2078</v>
      </c>
      <c r="D292" s="132">
        <v>-140877.89000000001</v>
      </c>
      <c r="E292" s="132">
        <v>-140877.89000000001</v>
      </c>
      <c r="F292" s="132">
        <v>-603071.88</v>
      </c>
      <c r="G292" s="132">
        <v>-1153683.75</v>
      </c>
      <c r="H292" s="132">
        <v>-1464087.96</v>
      </c>
      <c r="I292" s="132">
        <v>-1349225.62</v>
      </c>
      <c r="J292" s="132">
        <v>-1029009.46</v>
      </c>
      <c r="K292" s="132">
        <v>-617993.98</v>
      </c>
      <c r="L292" s="132">
        <v>-157453.21</v>
      </c>
      <c r="M292" s="132">
        <v>303134.49</v>
      </c>
      <c r="N292" s="132">
        <v>704640.08</v>
      </c>
      <c r="O292" s="132">
        <v>790145.25</v>
      </c>
      <c r="P292" s="132">
        <v>357902.5</v>
      </c>
      <c r="Q292" s="132">
        <v>-320735.94</v>
      </c>
      <c r="R292" s="127">
        <v>-320735.94</v>
      </c>
    </row>
    <row r="293" spans="1:18" ht="13.5" thickBot="1" x14ac:dyDescent="0.25">
      <c r="A293" s="136" t="s">
        <v>1413</v>
      </c>
      <c r="B293" s="134" t="s">
        <v>1115</v>
      </c>
      <c r="C293" s="134" t="s">
        <v>2078</v>
      </c>
      <c r="D293" s="130">
        <v>-246441.38</v>
      </c>
      <c r="E293" s="130">
        <v>-246441.38</v>
      </c>
      <c r="F293" s="130">
        <v>-60719.65</v>
      </c>
      <c r="G293" s="130">
        <v>-1056214.17</v>
      </c>
      <c r="H293" s="130">
        <v>-886540.41</v>
      </c>
      <c r="I293" s="130">
        <v>-763502.8</v>
      </c>
      <c r="J293" s="130">
        <v>-697919.84</v>
      </c>
      <c r="K293" s="130">
        <v>-646125.01</v>
      </c>
      <c r="L293" s="130">
        <v>-612139.73</v>
      </c>
      <c r="M293" s="130">
        <v>-580709.72</v>
      </c>
      <c r="N293" s="130">
        <v>-544527.59</v>
      </c>
      <c r="O293" s="130">
        <v>-486098.14</v>
      </c>
      <c r="P293" s="130">
        <v>24440.26</v>
      </c>
      <c r="Q293" s="130">
        <v>608973.44999999995</v>
      </c>
      <c r="R293" s="127">
        <v>608973.44999999995</v>
      </c>
    </row>
    <row r="294" spans="1:18" ht="13.5" thickBot="1" x14ac:dyDescent="0.25">
      <c r="A294" s="136" t="s">
        <v>1414</v>
      </c>
      <c r="B294" s="134" t="s">
        <v>1114</v>
      </c>
      <c r="C294" s="134" t="s">
        <v>2078</v>
      </c>
      <c r="D294" s="132">
        <v>787806.84</v>
      </c>
      <c r="E294" s="132">
        <v>787806.84</v>
      </c>
      <c r="F294" s="132">
        <v>1912050.83</v>
      </c>
      <c r="G294" s="132">
        <v>1205375.53</v>
      </c>
      <c r="H294" s="132">
        <v>656209.94999999995</v>
      </c>
      <c r="I294" s="132">
        <v>1796525.08</v>
      </c>
      <c r="J294" s="132">
        <v>2258579.6</v>
      </c>
      <c r="K294" s="132">
        <v>2760008.4</v>
      </c>
      <c r="L294" s="132">
        <v>3070497.16</v>
      </c>
      <c r="M294" s="132">
        <v>3148535.1</v>
      </c>
      <c r="N294" s="132">
        <v>3126158.62</v>
      </c>
      <c r="O294" s="132">
        <v>2506164.34</v>
      </c>
      <c r="P294" s="132">
        <v>716725.71</v>
      </c>
      <c r="Q294" s="132">
        <v>247571.19</v>
      </c>
      <c r="R294" s="127">
        <v>247571.19</v>
      </c>
    </row>
    <row r="295" spans="1:18" ht="13.5" thickBot="1" x14ac:dyDescent="0.25">
      <c r="A295" s="136" t="s">
        <v>1415</v>
      </c>
      <c r="B295" s="134" t="s">
        <v>1113</v>
      </c>
      <c r="C295" s="134" t="s">
        <v>2078</v>
      </c>
      <c r="D295" s="130">
        <v>217670</v>
      </c>
      <c r="E295" s="130">
        <v>217670</v>
      </c>
      <c r="F295" s="130">
        <v>327695</v>
      </c>
      <c r="G295" s="130">
        <v>333887</v>
      </c>
      <c r="H295" s="130">
        <v>333003</v>
      </c>
      <c r="I295" s="130">
        <v>157957</v>
      </c>
      <c r="J295" s="130">
        <v>60444</v>
      </c>
      <c r="K295" s="130">
        <v>36726</v>
      </c>
      <c r="L295" s="130">
        <v>56905</v>
      </c>
      <c r="M295" s="130">
        <v>82041</v>
      </c>
      <c r="N295" s="130">
        <v>86669</v>
      </c>
      <c r="O295" s="130">
        <v>0</v>
      </c>
      <c r="P295" s="130">
        <v>241801</v>
      </c>
      <c r="Q295" s="130">
        <v>313765</v>
      </c>
      <c r="R295" s="127">
        <v>313765</v>
      </c>
    </row>
    <row r="296" spans="1:18" ht="13.5" thickBot="1" x14ac:dyDescent="0.25">
      <c r="A296" s="136" t="s">
        <v>1304</v>
      </c>
      <c r="B296" s="134" t="s">
        <v>1416</v>
      </c>
      <c r="C296" s="134" t="s">
        <v>2078</v>
      </c>
      <c r="D296" s="132">
        <v>-608.24</v>
      </c>
      <c r="E296" s="132">
        <v>-608.24</v>
      </c>
      <c r="F296" s="132">
        <v>-3264.39</v>
      </c>
      <c r="G296" s="132">
        <v>-6331.35</v>
      </c>
      <c r="H296" s="132">
        <v>-8162.8</v>
      </c>
      <c r="I296" s="132">
        <v>-10575.83</v>
      </c>
      <c r="J296" s="132">
        <v>-14563.6</v>
      </c>
      <c r="K296" s="132">
        <v>-19498.86</v>
      </c>
      <c r="L296" s="132">
        <v>-25232.560000000001</v>
      </c>
      <c r="M296" s="132">
        <v>-31477.52</v>
      </c>
      <c r="N296" s="132">
        <v>-37593.279999999999</v>
      </c>
      <c r="O296" s="132">
        <v>-43082.94</v>
      </c>
      <c r="P296" s="132">
        <v>-420.42</v>
      </c>
      <c r="Q296" s="132">
        <v>-1438.42</v>
      </c>
      <c r="R296" s="127">
        <v>-1438.42</v>
      </c>
    </row>
    <row r="297" spans="1:18" ht="13.5" thickBot="1" x14ac:dyDescent="0.25">
      <c r="A297" s="135" t="s">
        <v>1417</v>
      </c>
      <c r="B297" s="134" t="s">
        <v>2339</v>
      </c>
      <c r="C297" s="142"/>
      <c r="D297" s="130">
        <v>55432513.770000003</v>
      </c>
      <c r="E297" s="130">
        <v>55432513.770000003</v>
      </c>
      <c r="F297" s="130">
        <v>56593653.329999998</v>
      </c>
      <c r="G297" s="130">
        <v>53903639.729999997</v>
      </c>
      <c r="H297" s="130">
        <v>33344991.550000001</v>
      </c>
      <c r="I297" s="130">
        <v>57306717.280000001</v>
      </c>
      <c r="J297" s="130">
        <v>60168044.100000001</v>
      </c>
      <c r="K297" s="130">
        <v>26938898.879999999</v>
      </c>
      <c r="L297" s="130">
        <v>68830055.989999995</v>
      </c>
      <c r="M297" s="130">
        <v>71446297.349999994</v>
      </c>
      <c r="N297" s="130">
        <v>22413590.969999999</v>
      </c>
      <c r="O297" s="130">
        <v>80130109.489999995</v>
      </c>
      <c r="P297" s="130">
        <v>76945924.390000001</v>
      </c>
      <c r="Q297" s="130">
        <v>31848650.57</v>
      </c>
      <c r="R297" s="127">
        <v>31848650.57</v>
      </c>
    </row>
    <row r="298" spans="1:18" ht="13.5" thickBot="1" x14ac:dyDescent="0.25">
      <c r="A298" s="136" t="s">
        <v>2759</v>
      </c>
      <c r="B298" s="134" t="s">
        <v>2758</v>
      </c>
      <c r="C298" s="134" t="s">
        <v>2078</v>
      </c>
      <c r="D298" s="164"/>
      <c r="E298" s="132">
        <v>0</v>
      </c>
      <c r="F298" s="132">
        <v>0</v>
      </c>
      <c r="G298" s="132">
        <v>0</v>
      </c>
      <c r="H298" s="132">
        <v>0</v>
      </c>
      <c r="I298" s="132">
        <v>0</v>
      </c>
      <c r="J298" s="132">
        <v>0</v>
      </c>
      <c r="K298" s="132">
        <v>0</v>
      </c>
      <c r="L298" s="132">
        <v>0</v>
      </c>
      <c r="M298" s="132">
        <v>0</v>
      </c>
      <c r="N298" s="132">
        <v>25059.99</v>
      </c>
      <c r="O298" s="132">
        <v>205489.09</v>
      </c>
      <c r="P298" s="132">
        <v>307872.02</v>
      </c>
      <c r="Q298" s="132">
        <v>940408.67</v>
      </c>
      <c r="R298" s="127">
        <v>940408.67</v>
      </c>
    </row>
    <row r="299" spans="1:18" ht="13.5" thickBot="1" x14ac:dyDescent="0.25">
      <c r="A299" s="136" t="s">
        <v>2757</v>
      </c>
      <c r="B299" s="134" t="s">
        <v>2756</v>
      </c>
      <c r="C299" s="134" t="s">
        <v>2078</v>
      </c>
      <c r="D299" s="163"/>
      <c r="E299" s="130">
        <v>0</v>
      </c>
      <c r="F299" s="130">
        <v>0</v>
      </c>
      <c r="G299" s="130">
        <v>0</v>
      </c>
      <c r="H299" s="130">
        <v>0</v>
      </c>
      <c r="I299" s="130">
        <v>0</v>
      </c>
      <c r="J299" s="130">
        <v>0</v>
      </c>
      <c r="K299" s="130">
        <v>0</v>
      </c>
      <c r="L299" s="130">
        <v>0</v>
      </c>
      <c r="M299" s="130">
        <v>0</v>
      </c>
      <c r="N299" s="130">
        <v>0</v>
      </c>
      <c r="O299" s="130">
        <v>0.01</v>
      </c>
      <c r="P299" s="130">
        <v>0.01</v>
      </c>
      <c r="Q299" s="130">
        <v>82076.639999999999</v>
      </c>
      <c r="R299" s="127">
        <v>82076.639999999999</v>
      </c>
    </row>
    <row r="300" spans="1:18" ht="13.5" thickBot="1" x14ac:dyDescent="0.25">
      <c r="A300" s="136" t="s">
        <v>153</v>
      </c>
      <c r="B300" s="134" t="s">
        <v>1112</v>
      </c>
      <c r="C300" s="134" t="s">
        <v>2078</v>
      </c>
      <c r="D300" s="132">
        <v>1044506</v>
      </c>
      <c r="E300" s="132">
        <v>1044506</v>
      </c>
      <c r="F300" s="132">
        <v>961139</v>
      </c>
      <c r="G300" s="132">
        <v>888438</v>
      </c>
      <c r="H300" s="132">
        <v>803200</v>
      </c>
      <c r="I300" s="132">
        <v>376436</v>
      </c>
      <c r="J300" s="132">
        <v>299041</v>
      </c>
      <c r="K300" s="132">
        <v>152232</v>
      </c>
      <c r="L300" s="132">
        <v>134714</v>
      </c>
      <c r="M300" s="132">
        <v>144059</v>
      </c>
      <c r="N300" s="132">
        <v>188360</v>
      </c>
      <c r="O300" s="132">
        <v>558862</v>
      </c>
      <c r="P300" s="132">
        <v>-2703717</v>
      </c>
      <c r="Q300" s="132">
        <v>-4163618</v>
      </c>
      <c r="R300" s="127">
        <v>-4163618</v>
      </c>
    </row>
    <row r="301" spans="1:18" ht="13.5" thickBot="1" x14ac:dyDescent="0.25">
      <c r="A301" s="136" t="s">
        <v>2567</v>
      </c>
      <c r="B301" s="134" t="s">
        <v>2568</v>
      </c>
      <c r="C301" s="134" t="s">
        <v>2078</v>
      </c>
      <c r="D301" s="130">
        <v>4247324.59</v>
      </c>
      <c r="E301" s="130">
        <v>4247324.59</v>
      </c>
      <c r="F301" s="130">
        <v>4372413.47</v>
      </c>
      <c r="G301" s="130">
        <v>4497502.3499999996</v>
      </c>
      <c r="H301" s="130">
        <v>4622591.2300000004</v>
      </c>
      <c r="I301" s="130">
        <v>4747680.1100000003</v>
      </c>
      <c r="J301" s="130">
        <v>4872768.99</v>
      </c>
      <c r="K301" s="130">
        <v>4985310.87</v>
      </c>
      <c r="L301" s="130">
        <v>5097852.75</v>
      </c>
      <c r="M301" s="130">
        <v>5210394.63</v>
      </c>
      <c r="N301" s="130">
        <v>5322936.51</v>
      </c>
      <c r="O301" s="130">
        <v>5435478.3899999997</v>
      </c>
      <c r="P301" s="130">
        <v>5548020.2699999996</v>
      </c>
      <c r="Q301" s="130">
        <v>5660562.1500000004</v>
      </c>
      <c r="R301" s="127">
        <v>5660562.1500000004</v>
      </c>
    </row>
    <row r="302" spans="1:18" ht="13.5" thickBot="1" x14ac:dyDescent="0.25">
      <c r="A302" s="136" t="s">
        <v>2569</v>
      </c>
      <c r="B302" s="134" t="s">
        <v>2570</v>
      </c>
      <c r="C302" s="134" t="s">
        <v>2078</v>
      </c>
      <c r="D302" s="132">
        <v>472358.46</v>
      </c>
      <c r="E302" s="132">
        <v>472358.46</v>
      </c>
      <c r="F302" s="132">
        <v>475100.11</v>
      </c>
      <c r="G302" s="132">
        <v>477857.67</v>
      </c>
      <c r="H302" s="132">
        <v>480631.24</v>
      </c>
      <c r="I302" s="132">
        <v>483420.9</v>
      </c>
      <c r="J302" s="132">
        <v>486226.76</v>
      </c>
      <c r="K302" s="132">
        <v>488365.11</v>
      </c>
      <c r="L302" s="132">
        <v>491199.66</v>
      </c>
      <c r="M302" s="132">
        <v>494050.66</v>
      </c>
      <c r="N302" s="132">
        <v>496918.21</v>
      </c>
      <c r="O302" s="132">
        <v>499802.41</v>
      </c>
      <c r="P302" s="132">
        <v>0</v>
      </c>
      <c r="Q302" s="132">
        <v>0</v>
      </c>
      <c r="R302" s="127">
        <v>0</v>
      </c>
    </row>
    <row r="303" spans="1:18" ht="13.5" thickBot="1" x14ac:dyDescent="0.25">
      <c r="A303" s="136" t="s">
        <v>2571</v>
      </c>
      <c r="B303" s="134" t="s">
        <v>2572</v>
      </c>
      <c r="C303" s="134" t="s">
        <v>2078</v>
      </c>
      <c r="D303" s="130">
        <v>1275988.69</v>
      </c>
      <c r="E303" s="130">
        <v>1275988.69</v>
      </c>
      <c r="F303" s="130">
        <v>731563.69</v>
      </c>
      <c r="G303" s="130">
        <v>290094.69</v>
      </c>
      <c r="H303" s="130">
        <v>64635.69</v>
      </c>
      <c r="I303" s="130">
        <v>-60713.31</v>
      </c>
      <c r="J303" s="130">
        <v>-5065.3100000000004</v>
      </c>
      <c r="K303" s="130">
        <v>136633.69</v>
      </c>
      <c r="L303" s="130">
        <v>353417.69</v>
      </c>
      <c r="M303" s="130">
        <v>556523.68999999994</v>
      </c>
      <c r="N303" s="130">
        <v>731566.69</v>
      </c>
      <c r="O303" s="130">
        <v>717124.69</v>
      </c>
      <c r="P303" s="130">
        <v>908056.1</v>
      </c>
      <c r="Q303" s="130">
        <v>908056.1</v>
      </c>
      <c r="R303" s="127">
        <v>908056.1</v>
      </c>
    </row>
    <row r="304" spans="1:18" ht="13.5" thickBot="1" x14ac:dyDescent="0.25">
      <c r="A304" s="136" t="s">
        <v>2573</v>
      </c>
      <c r="B304" s="134" t="s">
        <v>2574</v>
      </c>
      <c r="C304" s="134" t="s">
        <v>2078</v>
      </c>
      <c r="D304" s="132">
        <v>0</v>
      </c>
      <c r="E304" s="164"/>
      <c r="F304" s="164"/>
      <c r="G304" s="164"/>
      <c r="H304" s="164"/>
      <c r="I304" s="164"/>
      <c r="J304" s="164"/>
      <c r="K304" s="164"/>
      <c r="L304" s="164"/>
      <c r="M304" s="164"/>
      <c r="N304" s="164"/>
      <c r="O304" s="164"/>
      <c r="P304" s="164"/>
      <c r="Q304" s="164"/>
      <c r="R304" s="127">
        <v>0</v>
      </c>
    </row>
    <row r="305" spans="1:18" ht="13.5" thickBot="1" x14ac:dyDescent="0.25">
      <c r="A305" s="136" t="s">
        <v>1305</v>
      </c>
      <c r="B305" s="134" t="s">
        <v>1418</v>
      </c>
      <c r="C305" s="134" t="s">
        <v>2078</v>
      </c>
      <c r="D305" s="130">
        <v>-11169.64</v>
      </c>
      <c r="E305" s="130">
        <v>-11169.64</v>
      </c>
      <c r="F305" s="130">
        <v>-16803.13</v>
      </c>
      <c r="G305" s="130">
        <v>-22469.31</v>
      </c>
      <c r="H305" s="130">
        <v>-28168.38</v>
      </c>
      <c r="I305" s="130">
        <v>-34929.620000000003</v>
      </c>
      <c r="J305" s="130">
        <v>-40626.28</v>
      </c>
      <c r="K305" s="130">
        <v>-44393.97</v>
      </c>
      <c r="L305" s="130">
        <v>-34744.39</v>
      </c>
      <c r="M305" s="130">
        <v>-40237.86</v>
      </c>
      <c r="N305" s="130">
        <v>-45600.91</v>
      </c>
      <c r="O305" s="130">
        <v>-53625.83</v>
      </c>
      <c r="P305" s="130">
        <v>-11591.81</v>
      </c>
      <c r="Q305" s="130">
        <v>-17135.47</v>
      </c>
      <c r="R305" s="127">
        <v>-17135.47</v>
      </c>
    </row>
    <row r="306" spans="1:18" ht="13.5" thickBot="1" x14ac:dyDescent="0.25">
      <c r="A306" s="136" t="s">
        <v>155</v>
      </c>
      <c r="B306" s="134" t="s">
        <v>1110</v>
      </c>
      <c r="C306" s="134" t="s">
        <v>2078</v>
      </c>
      <c r="D306" s="132">
        <v>2854807.55</v>
      </c>
      <c r="E306" s="132">
        <v>2854807.55</v>
      </c>
      <c r="F306" s="132">
        <v>2871377.33</v>
      </c>
      <c r="G306" s="132">
        <v>2888043.28</v>
      </c>
      <c r="H306" s="132">
        <v>2904805.96</v>
      </c>
      <c r="I306" s="132">
        <v>4001211.79</v>
      </c>
      <c r="J306" s="132">
        <v>4017974.47</v>
      </c>
      <c r="K306" s="132">
        <v>5599866.1100000003</v>
      </c>
      <c r="L306" s="132">
        <v>5615458.9000000004</v>
      </c>
      <c r="M306" s="132">
        <v>5631289.2699999996</v>
      </c>
      <c r="N306" s="132">
        <v>5647211.5300000003</v>
      </c>
      <c r="O306" s="132">
        <v>8362334.5700000003</v>
      </c>
      <c r="P306" s="132">
        <v>5506064.9900000002</v>
      </c>
      <c r="Q306" s="132">
        <v>5521260.4199999999</v>
      </c>
      <c r="R306" s="127">
        <v>5521260.4199999999</v>
      </c>
    </row>
    <row r="307" spans="1:18" ht="13.5" thickBot="1" x14ac:dyDescent="0.25">
      <c r="A307" s="136" t="s">
        <v>1419</v>
      </c>
      <c r="B307" s="134" t="s">
        <v>1109</v>
      </c>
      <c r="C307" s="134" t="s">
        <v>2078</v>
      </c>
      <c r="D307" s="130">
        <v>2851486.39</v>
      </c>
      <c r="E307" s="130">
        <v>2851486.39</v>
      </c>
      <c r="F307" s="130">
        <v>2495641.6800000002</v>
      </c>
      <c r="G307" s="130">
        <v>2157026.63</v>
      </c>
      <c r="H307" s="130">
        <v>1790429.46</v>
      </c>
      <c r="I307" s="130">
        <v>1478394.11</v>
      </c>
      <c r="J307" s="130">
        <v>1243017.78</v>
      </c>
      <c r="K307" s="130">
        <v>1031265.03</v>
      </c>
      <c r="L307" s="130">
        <v>845169.25</v>
      </c>
      <c r="M307" s="130">
        <v>657249.11</v>
      </c>
      <c r="N307" s="130">
        <v>467702.27</v>
      </c>
      <c r="O307" s="130">
        <v>211999.65</v>
      </c>
      <c r="P307" s="130">
        <v>2816192.7</v>
      </c>
      <c r="Q307" s="130">
        <v>2482581.4500000002</v>
      </c>
      <c r="R307" s="127">
        <v>2482581.4500000002</v>
      </c>
    </row>
    <row r="308" spans="1:18" ht="13.5" thickBot="1" x14ac:dyDescent="0.25">
      <c r="A308" s="136" t="s">
        <v>156</v>
      </c>
      <c r="B308" s="134" t="s">
        <v>1108</v>
      </c>
      <c r="C308" s="134" t="s">
        <v>2078</v>
      </c>
      <c r="D308" s="132">
        <v>101401.04</v>
      </c>
      <c r="E308" s="132">
        <v>101401.04</v>
      </c>
      <c r="F308" s="132">
        <v>166482.67000000001</v>
      </c>
      <c r="G308" s="132">
        <v>211570.6</v>
      </c>
      <c r="H308" s="132">
        <v>272865.71000000002</v>
      </c>
      <c r="I308" s="132">
        <v>351945.08</v>
      </c>
      <c r="J308" s="132">
        <v>398974.68</v>
      </c>
      <c r="K308" s="132">
        <v>435213.17</v>
      </c>
      <c r="L308" s="132">
        <v>448026.26</v>
      </c>
      <c r="M308" s="132">
        <v>470687.74</v>
      </c>
      <c r="N308" s="132">
        <v>483247.01</v>
      </c>
      <c r="O308" s="132">
        <v>496173.14</v>
      </c>
      <c r="P308" s="132">
        <v>45902.03</v>
      </c>
      <c r="Q308" s="132">
        <v>44737.74</v>
      </c>
      <c r="R308" s="127">
        <v>44737.74</v>
      </c>
    </row>
    <row r="309" spans="1:18" ht="13.5" thickBot="1" x14ac:dyDescent="0.25">
      <c r="A309" s="136" t="s">
        <v>157</v>
      </c>
      <c r="B309" s="134" t="s">
        <v>1107</v>
      </c>
      <c r="C309" s="134" t="s">
        <v>2078</v>
      </c>
      <c r="D309" s="130">
        <v>295744.92</v>
      </c>
      <c r="E309" s="130">
        <v>295744.92</v>
      </c>
      <c r="F309" s="130">
        <v>241773.44</v>
      </c>
      <c r="G309" s="130">
        <v>185743.42</v>
      </c>
      <c r="H309" s="130">
        <v>135706.95000000001</v>
      </c>
      <c r="I309" s="130">
        <v>99522.45</v>
      </c>
      <c r="J309" s="130">
        <v>80405.06</v>
      </c>
      <c r="K309" s="130">
        <v>65320.41</v>
      </c>
      <c r="L309" s="130">
        <v>55518.27</v>
      </c>
      <c r="M309" s="130">
        <v>46616.23</v>
      </c>
      <c r="N309" s="130">
        <v>36172.870000000003</v>
      </c>
      <c r="O309" s="130">
        <v>19108.689999999999</v>
      </c>
      <c r="P309" s="130">
        <v>472768.24</v>
      </c>
      <c r="Q309" s="130">
        <v>464301</v>
      </c>
      <c r="R309" s="127">
        <v>464301</v>
      </c>
    </row>
    <row r="310" spans="1:18" ht="13.5" thickBot="1" x14ac:dyDescent="0.25">
      <c r="A310" s="136" t="s">
        <v>158</v>
      </c>
      <c r="B310" s="134" t="s">
        <v>1106</v>
      </c>
      <c r="C310" s="134" t="s">
        <v>2078</v>
      </c>
      <c r="D310" s="132">
        <v>0</v>
      </c>
      <c r="E310" s="132">
        <v>0</v>
      </c>
      <c r="F310" s="132">
        <v>0</v>
      </c>
      <c r="G310" s="132">
        <v>0</v>
      </c>
      <c r="H310" s="132">
        <v>405155.45</v>
      </c>
      <c r="I310" s="132">
        <v>407507.04</v>
      </c>
      <c r="J310" s="132">
        <v>409872.28</v>
      </c>
      <c r="K310" s="132">
        <v>412251.25</v>
      </c>
      <c r="L310" s="132">
        <v>414644.02</v>
      </c>
      <c r="M310" s="132">
        <v>417050.68</v>
      </c>
      <c r="N310" s="132">
        <v>419471.31</v>
      </c>
      <c r="O310" s="132">
        <v>421905.99</v>
      </c>
      <c r="P310" s="132">
        <v>0</v>
      </c>
      <c r="Q310" s="132">
        <v>0</v>
      </c>
      <c r="R310" s="127">
        <v>0</v>
      </c>
    </row>
    <row r="311" spans="1:18" ht="13.5" thickBot="1" x14ac:dyDescent="0.25">
      <c r="A311" s="136" t="s">
        <v>159</v>
      </c>
      <c r="B311" s="134" t="s">
        <v>1105</v>
      </c>
      <c r="C311" s="134" t="s">
        <v>2078</v>
      </c>
      <c r="D311" s="130">
        <v>267384.81</v>
      </c>
      <c r="E311" s="130">
        <v>267384.81</v>
      </c>
      <c r="F311" s="130">
        <v>219718.26</v>
      </c>
      <c r="G311" s="130">
        <v>171472.67</v>
      </c>
      <c r="H311" s="130">
        <v>128209.82</v>
      </c>
      <c r="I311" s="130">
        <v>96001.44</v>
      </c>
      <c r="J311" s="130">
        <v>78318.14</v>
      </c>
      <c r="K311" s="130">
        <v>64730.43</v>
      </c>
      <c r="L311" s="130">
        <v>55692.71</v>
      </c>
      <c r="M311" s="130">
        <v>47320.23</v>
      </c>
      <c r="N311" s="130">
        <v>37985.65</v>
      </c>
      <c r="O311" s="130">
        <v>21729.18</v>
      </c>
      <c r="P311" s="130">
        <v>413281.14</v>
      </c>
      <c r="Q311" s="130">
        <v>358368.27</v>
      </c>
      <c r="R311" s="127">
        <v>358368.27</v>
      </c>
    </row>
    <row r="312" spans="1:18" ht="13.5" thickBot="1" x14ac:dyDescent="0.25">
      <c r="A312" s="136" t="s">
        <v>1420</v>
      </c>
      <c r="B312" s="134" t="s">
        <v>1421</v>
      </c>
      <c r="C312" s="134" t="s">
        <v>2078</v>
      </c>
      <c r="D312" s="132">
        <v>23434.78</v>
      </c>
      <c r="E312" s="132">
        <v>23434.78</v>
      </c>
      <c r="F312" s="132">
        <v>1100564.47</v>
      </c>
      <c r="G312" s="132">
        <v>1089214.1100000001</v>
      </c>
      <c r="H312" s="132">
        <v>1045126.73</v>
      </c>
      <c r="I312" s="132">
        <v>1041253.76</v>
      </c>
      <c r="J312" s="132">
        <v>1653760.45</v>
      </c>
      <c r="K312" s="132">
        <v>1656992.41</v>
      </c>
      <c r="L312" s="132">
        <v>1660007.21</v>
      </c>
      <c r="M312" s="132">
        <v>1662979.34</v>
      </c>
      <c r="N312" s="132">
        <v>1665995.21</v>
      </c>
      <c r="O312" s="132">
        <v>1668915.22</v>
      </c>
      <c r="P312" s="132">
        <v>-526.9</v>
      </c>
      <c r="Q312" s="132">
        <v>450420.42</v>
      </c>
      <c r="R312" s="127">
        <v>450420.42</v>
      </c>
    </row>
    <row r="313" spans="1:18" ht="13.5" thickBot="1" x14ac:dyDescent="0.25">
      <c r="A313" s="136" t="s">
        <v>2007</v>
      </c>
      <c r="B313" s="134" t="s">
        <v>2008</v>
      </c>
      <c r="C313" s="134" t="s">
        <v>2078</v>
      </c>
      <c r="D313" s="130">
        <v>543015.12</v>
      </c>
      <c r="E313" s="130">
        <v>543015.12</v>
      </c>
      <c r="F313" s="130">
        <v>440487.93</v>
      </c>
      <c r="G313" s="130">
        <v>336228.17</v>
      </c>
      <c r="H313" s="130">
        <v>245552.87</v>
      </c>
      <c r="I313" s="130">
        <v>180117.09</v>
      </c>
      <c r="J313" s="130">
        <v>146525.97</v>
      </c>
      <c r="K313" s="130">
        <v>122185.06</v>
      </c>
      <c r="L313" s="130">
        <v>108129.62</v>
      </c>
      <c r="M313" s="130">
        <v>95774.76</v>
      </c>
      <c r="N313" s="130">
        <v>81479.710000000006</v>
      </c>
      <c r="O313" s="130">
        <v>51645.760000000002</v>
      </c>
      <c r="P313" s="130">
        <v>1631676.79</v>
      </c>
      <c r="Q313" s="130">
        <v>1408793.71</v>
      </c>
      <c r="R313" s="127">
        <v>1408793.71</v>
      </c>
    </row>
    <row r="314" spans="1:18" ht="13.5" thickBot="1" x14ac:dyDescent="0.25">
      <c r="A314" s="136" t="s">
        <v>1422</v>
      </c>
      <c r="B314" s="134" t="s">
        <v>1423</v>
      </c>
      <c r="C314" s="134" t="s">
        <v>2078</v>
      </c>
      <c r="D314" s="132">
        <v>32642.33</v>
      </c>
      <c r="E314" s="132">
        <v>32642.33</v>
      </c>
      <c r="F314" s="132">
        <v>891051.53</v>
      </c>
      <c r="G314" s="132">
        <v>862155.46</v>
      </c>
      <c r="H314" s="132">
        <v>804856.77</v>
      </c>
      <c r="I314" s="132">
        <v>777653</v>
      </c>
      <c r="J314" s="132">
        <v>1127415.3500000001</v>
      </c>
      <c r="K314" s="132">
        <v>1129275</v>
      </c>
      <c r="L314" s="132">
        <v>1131232.81</v>
      </c>
      <c r="M314" s="132">
        <v>1133338.08</v>
      </c>
      <c r="N314" s="132">
        <v>1135413.51</v>
      </c>
      <c r="O314" s="132">
        <v>1137545.49</v>
      </c>
      <c r="P314" s="132">
        <v>-113.16</v>
      </c>
      <c r="Q314" s="132">
        <v>502941.19</v>
      </c>
      <c r="R314" s="127">
        <v>502941.19</v>
      </c>
    </row>
    <row r="315" spans="1:18" ht="13.5" thickBot="1" x14ac:dyDescent="0.25">
      <c r="A315" s="136" t="s">
        <v>2009</v>
      </c>
      <c r="B315" s="134" t="s">
        <v>2010</v>
      </c>
      <c r="C315" s="134" t="s">
        <v>2078</v>
      </c>
      <c r="D315" s="130">
        <v>613248.63</v>
      </c>
      <c r="E315" s="130">
        <v>613248.63</v>
      </c>
      <c r="F315" s="130">
        <v>506968.75</v>
      </c>
      <c r="G315" s="130">
        <v>398556.57</v>
      </c>
      <c r="H315" s="130">
        <v>300020.53000000003</v>
      </c>
      <c r="I315" s="130">
        <v>226010.15</v>
      </c>
      <c r="J315" s="130">
        <v>186122.61</v>
      </c>
      <c r="K315" s="130">
        <v>154693.4</v>
      </c>
      <c r="L315" s="130">
        <v>132563.54</v>
      </c>
      <c r="M315" s="130">
        <v>111816.24</v>
      </c>
      <c r="N315" s="130">
        <v>88882.73</v>
      </c>
      <c r="O315" s="130">
        <v>53863.39</v>
      </c>
      <c r="P315" s="130">
        <v>1120832.29</v>
      </c>
      <c r="Q315" s="130">
        <v>972071.46</v>
      </c>
      <c r="R315" s="127">
        <v>972071.46</v>
      </c>
    </row>
    <row r="316" spans="1:18" ht="13.5" thickBot="1" x14ac:dyDescent="0.25">
      <c r="A316" s="136" t="s">
        <v>160</v>
      </c>
      <c r="B316" s="134" t="s">
        <v>1104</v>
      </c>
      <c r="C316" s="134" t="s">
        <v>2078</v>
      </c>
      <c r="D316" s="132">
        <v>0</v>
      </c>
      <c r="E316" s="132">
        <v>0</v>
      </c>
      <c r="F316" s="132">
        <v>0</v>
      </c>
      <c r="G316" s="132">
        <v>0</v>
      </c>
      <c r="H316" s="132">
        <v>0</v>
      </c>
      <c r="I316" s="132">
        <v>0</v>
      </c>
      <c r="J316" s="132">
        <v>0</v>
      </c>
      <c r="K316" s="132">
        <v>0</v>
      </c>
      <c r="L316" s="132">
        <v>0</v>
      </c>
      <c r="M316" s="132">
        <v>0</v>
      </c>
      <c r="N316" s="132">
        <v>0</v>
      </c>
      <c r="O316" s="132">
        <v>0</v>
      </c>
      <c r="P316" s="132">
        <v>0</v>
      </c>
      <c r="Q316" s="132">
        <v>0</v>
      </c>
      <c r="R316" s="127">
        <v>0</v>
      </c>
    </row>
    <row r="317" spans="1:18" ht="13.5" thickBot="1" x14ac:dyDescent="0.25">
      <c r="A317" s="136" t="s">
        <v>1424</v>
      </c>
      <c r="B317" s="134" t="s">
        <v>1425</v>
      </c>
      <c r="C317" s="134" t="s">
        <v>2078</v>
      </c>
      <c r="D317" s="130">
        <v>5154614</v>
      </c>
      <c r="E317" s="130">
        <v>5154614</v>
      </c>
      <c r="F317" s="130">
        <v>5154614</v>
      </c>
      <c r="G317" s="130">
        <v>5154614</v>
      </c>
      <c r="H317" s="130">
        <v>5070449</v>
      </c>
      <c r="I317" s="130">
        <v>5070449</v>
      </c>
      <c r="J317" s="130">
        <v>5070449</v>
      </c>
      <c r="K317" s="130">
        <v>4985526</v>
      </c>
      <c r="L317" s="130">
        <v>4985526</v>
      </c>
      <c r="M317" s="130">
        <v>4985526</v>
      </c>
      <c r="N317" s="130">
        <v>4899839</v>
      </c>
      <c r="O317" s="130">
        <v>4899839</v>
      </c>
      <c r="P317" s="130">
        <v>4899839</v>
      </c>
      <c r="Q317" s="130">
        <v>4813381</v>
      </c>
      <c r="R317" s="127">
        <v>4813381</v>
      </c>
    </row>
    <row r="318" spans="1:18" ht="13.5" thickBot="1" x14ac:dyDescent="0.25">
      <c r="A318" s="136" t="s">
        <v>1426</v>
      </c>
      <c r="B318" s="134" t="s">
        <v>1427</v>
      </c>
      <c r="C318" s="134" t="s">
        <v>2078</v>
      </c>
      <c r="D318" s="132">
        <v>329218</v>
      </c>
      <c r="E318" s="132">
        <v>329218</v>
      </c>
      <c r="F318" s="132">
        <v>329218</v>
      </c>
      <c r="G318" s="132">
        <v>329218</v>
      </c>
      <c r="H318" s="132">
        <v>332181</v>
      </c>
      <c r="I318" s="132">
        <v>332181</v>
      </c>
      <c r="J318" s="132">
        <v>332181</v>
      </c>
      <c r="K318" s="132">
        <v>335171</v>
      </c>
      <c r="L318" s="132">
        <v>335171</v>
      </c>
      <c r="M318" s="132">
        <v>335171</v>
      </c>
      <c r="N318" s="132">
        <v>338188</v>
      </c>
      <c r="O318" s="132">
        <v>338188</v>
      </c>
      <c r="P318" s="132">
        <v>338188</v>
      </c>
      <c r="Q318" s="132">
        <v>341232</v>
      </c>
      <c r="R318" s="127">
        <v>341232</v>
      </c>
    </row>
    <row r="319" spans="1:18" ht="13.5" thickBot="1" x14ac:dyDescent="0.25">
      <c r="A319" s="136" t="s">
        <v>1428</v>
      </c>
      <c r="B319" s="134" t="s">
        <v>1429</v>
      </c>
      <c r="C319" s="134" t="s">
        <v>2078</v>
      </c>
      <c r="D319" s="130">
        <v>595095</v>
      </c>
      <c r="E319" s="130">
        <v>595095</v>
      </c>
      <c r="F319" s="130">
        <v>595095</v>
      </c>
      <c r="G319" s="130">
        <v>595095</v>
      </c>
      <c r="H319" s="130">
        <v>585378</v>
      </c>
      <c r="I319" s="130">
        <v>585378</v>
      </c>
      <c r="J319" s="130">
        <v>585378</v>
      </c>
      <c r="K319" s="130">
        <v>575574</v>
      </c>
      <c r="L319" s="130">
        <v>575574</v>
      </c>
      <c r="M319" s="130">
        <v>575574</v>
      </c>
      <c r="N319" s="130">
        <v>565682</v>
      </c>
      <c r="O319" s="130">
        <v>565682</v>
      </c>
      <c r="P319" s="130">
        <v>565682</v>
      </c>
      <c r="Q319" s="130">
        <v>555701</v>
      </c>
      <c r="R319" s="127">
        <v>555701</v>
      </c>
    </row>
    <row r="320" spans="1:18" ht="13.5" thickBot="1" x14ac:dyDescent="0.25">
      <c r="A320" s="136" t="s">
        <v>1430</v>
      </c>
      <c r="B320" s="134" t="s">
        <v>1431</v>
      </c>
      <c r="C320" s="134" t="s">
        <v>2078</v>
      </c>
      <c r="D320" s="132">
        <v>38007</v>
      </c>
      <c r="E320" s="132">
        <v>38007</v>
      </c>
      <c r="F320" s="132">
        <v>38007</v>
      </c>
      <c r="G320" s="132">
        <v>38007</v>
      </c>
      <c r="H320" s="132">
        <v>38349</v>
      </c>
      <c r="I320" s="132">
        <v>38349</v>
      </c>
      <c r="J320" s="132">
        <v>38349</v>
      </c>
      <c r="K320" s="132">
        <v>38694</v>
      </c>
      <c r="L320" s="132">
        <v>38694</v>
      </c>
      <c r="M320" s="132">
        <v>38694</v>
      </c>
      <c r="N320" s="132">
        <v>39042</v>
      </c>
      <c r="O320" s="132">
        <v>39042</v>
      </c>
      <c r="P320" s="132">
        <v>39042</v>
      </c>
      <c r="Q320" s="132">
        <v>39393</v>
      </c>
      <c r="R320" s="127">
        <v>39393</v>
      </c>
    </row>
    <row r="321" spans="1:18" ht="13.5" thickBot="1" x14ac:dyDescent="0.25">
      <c r="A321" s="136" t="s">
        <v>2119</v>
      </c>
      <c r="B321" s="134" t="s">
        <v>2120</v>
      </c>
      <c r="C321" s="134" t="s">
        <v>2078</v>
      </c>
      <c r="D321" s="130">
        <v>138045.04999999999</v>
      </c>
      <c r="E321" s="130">
        <v>138045.04999999999</v>
      </c>
      <c r="F321" s="130">
        <v>102548.68</v>
      </c>
      <c r="G321" s="130">
        <v>82531.81</v>
      </c>
      <c r="H321" s="130">
        <v>6483.96</v>
      </c>
      <c r="I321" s="130">
        <v>13271.68</v>
      </c>
      <c r="J321" s="130">
        <v>65898.210000000006</v>
      </c>
      <c r="K321" s="130">
        <v>138098.89000000001</v>
      </c>
      <c r="L321" s="130">
        <v>183230.13</v>
      </c>
      <c r="M321" s="130">
        <v>227429.59</v>
      </c>
      <c r="N321" s="130">
        <v>231542.98</v>
      </c>
      <c r="O321" s="130">
        <v>162393.18</v>
      </c>
      <c r="P321" s="130">
        <v>42031.96</v>
      </c>
      <c r="Q321" s="130">
        <v>-79655.679999999993</v>
      </c>
      <c r="R321" s="127">
        <v>-79655.679999999993</v>
      </c>
    </row>
    <row r="322" spans="1:18" ht="13.5" thickBot="1" x14ac:dyDescent="0.25">
      <c r="A322" s="136" t="s">
        <v>2340</v>
      </c>
      <c r="B322" s="134" t="s">
        <v>2341</v>
      </c>
      <c r="C322" s="134" t="s">
        <v>2078</v>
      </c>
      <c r="D322" s="132">
        <v>-29688.04</v>
      </c>
      <c r="E322" s="132">
        <v>-29688.04</v>
      </c>
      <c r="F322" s="132">
        <v>-25040.27</v>
      </c>
      <c r="G322" s="132">
        <v>-20457.03</v>
      </c>
      <c r="H322" s="132">
        <v>-15955.81</v>
      </c>
      <c r="I322" s="132">
        <v>-12421.98</v>
      </c>
      <c r="J322" s="132">
        <v>-10318.719999999999</v>
      </c>
      <c r="K322" s="132">
        <v>-8742.2800000000007</v>
      </c>
      <c r="L322" s="132">
        <v>-7809.43</v>
      </c>
      <c r="M322" s="132">
        <v>-6990.94</v>
      </c>
      <c r="N322" s="132">
        <v>-6006.14</v>
      </c>
      <c r="O322" s="132">
        <v>-4248.76</v>
      </c>
      <c r="P322" s="132">
        <v>134364.51</v>
      </c>
      <c r="Q322" s="132">
        <v>116876.64</v>
      </c>
      <c r="R322" s="127">
        <v>116876.64</v>
      </c>
    </row>
    <row r="323" spans="1:18" ht="13.5" thickBot="1" x14ac:dyDescent="0.25">
      <c r="A323" s="136" t="s">
        <v>2121</v>
      </c>
      <c r="B323" s="134" t="s">
        <v>2122</v>
      </c>
      <c r="C323" s="134" t="s">
        <v>2078</v>
      </c>
      <c r="D323" s="130">
        <v>-543.66999999999996</v>
      </c>
      <c r="E323" s="130">
        <v>-543.66999999999996</v>
      </c>
      <c r="F323" s="130">
        <v>-780.37</v>
      </c>
      <c r="G323" s="130">
        <v>-962.45</v>
      </c>
      <c r="H323" s="130">
        <v>-1050.02</v>
      </c>
      <c r="I323" s="130">
        <v>-1100.51</v>
      </c>
      <c r="J323" s="130">
        <v>-1210.99</v>
      </c>
      <c r="K323" s="130">
        <v>-1412.39</v>
      </c>
      <c r="L323" s="130">
        <v>-1728.38</v>
      </c>
      <c r="M323" s="130">
        <v>-2140.75</v>
      </c>
      <c r="N323" s="130">
        <v>-2588.1</v>
      </c>
      <c r="O323" s="130">
        <v>-2972.06</v>
      </c>
      <c r="P323" s="130">
        <v>-66.61</v>
      </c>
      <c r="Q323" s="130">
        <v>0</v>
      </c>
      <c r="R323" s="127">
        <v>0</v>
      </c>
    </row>
    <row r="324" spans="1:18" ht="13.5" thickBot="1" x14ac:dyDescent="0.25">
      <c r="A324" s="136" t="s">
        <v>2342</v>
      </c>
      <c r="B324" s="134" t="s">
        <v>2343</v>
      </c>
      <c r="C324" s="134" t="s">
        <v>2078</v>
      </c>
      <c r="D324" s="132">
        <v>-2762801.39</v>
      </c>
      <c r="E324" s="132">
        <v>-2762801.39</v>
      </c>
      <c r="F324" s="132">
        <v>-2282230.48</v>
      </c>
      <c r="G324" s="132">
        <v>-1792018.21</v>
      </c>
      <c r="H324" s="132">
        <v>-1346461.27</v>
      </c>
      <c r="I324" s="132">
        <v>-1011798.13</v>
      </c>
      <c r="J324" s="132">
        <v>-831422.79</v>
      </c>
      <c r="K324" s="132">
        <v>-689292.09</v>
      </c>
      <c r="L324" s="132">
        <v>-589208.74</v>
      </c>
      <c r="M324" s="132">
        <v>-495376.61</v>
      </c>
      <c r="N324" s="132">
        <v>-391659.43</v>
      </c>
      <c r="O324" s="132">
        <v>-233295.63</v>
      </c>
      <c r="P324" s="132">
        <v>968388.06</v>
      </c>
      <c r="Q324" s="132">
        <v>852473.46</v>
      </c>
      <c r="R324" s="127">
        <v>852473.46</v>
      </c>
    </row>
    <row r="325" spans="1:18" ht="13.5" thickBot="1" x14ac:dyDescent="0.25">
      <c r="A325" s="136" t="s">
        <v>2123</v>
      </c>
      <c r="B325" s="134" t="s">
        <v>1103</v>
      </c>
      <c r="C325" s="134" t="s">
        <v>2078</v>
      </c>
      <c r="D325" s="130">
        <v>1258207.23</v>
      </c>
      <c r="E325" s="130">
        <v>1258207.23</v>
      </c>
      <c r="F325" s="130">
        <v>849217.69</v>
      </c>
      <c r="G325" s="130">
        <v>347294.06</v>
      </c>
      <c r="H325" s="130">
        <v>-97078.46</v>
      </c>
      <c r="I325" s="130">
        <v>359085.52</v>
      </c>
      <c r="J325" s="130">
        <v>495675.31</v>
      </c>
      <c r="K325" s="130">
        <v>1071258.7</v>
      </c>
      <c r="L325" s="130">
        <v>1366696.38</v>
      </c>
      <c r="M325" s="130">
        <v>1550122.44</v>
      </c>
      <c r="N325" s="130">
        <v>1516941.73</v>
      </c>
      <c r="O325" s="130">
        <v>792735.12</v>
      </c>
      <c r="P325" s="130">
        <v>-65414.9</v>
      </c>
      <c r="Q325" s="130">
        <v>-1114281.0900000001</v>
      </c>
      <c r="R325" s="127">
        <v>-1114281.0900000001</v>
      </c>
    </row>
    <row r="326" spans="1:18" ht="13.5" thickBot="1" x14ac:dyDescent="0.25">
      <c r="A326" s="136" t="s">
        <v>2344</v>
      </c>
      <c r="B326" s="134" t="s">
        <v>1102</v>
      </c>
      <c r="C326" s="134" t="s">
        <v>2078</v>
      </c>
      <c r="D326" s="132">
        <v>-394441.25</v>
      </c>
      <c r="E326" s="132">
        <v>-394441.25</v>
      </c>
      <c r="F326" s="132">
        <v>-327467.68</v>
      </c>
      <c r="G326" s="132">
        <v>-259403.34</v>
      </c>
      <c r="H326" s="132">
        <v>-197002.11</v>
      </c>
      <c r="I326" s="132">
        <v>-149889.07999999999</v>
      </c>
      <c r="J326" s="132">
        <v>-124182.46</v>
      </c>
      <c r="K326" s="132">
        <v>-104058.23</v>
      </c>
      <c r="L326" s="132">
        <v>-90174.76</v>
      </c>
      <c r="M326" s="132">
        <v>-77249.08</v>
      </c>
      <c r="N326" s="132">
        <v>-62832.19</v>
      </c>
      <c r="O326" s="132">
        <v>-40407.03</v>
      </c>
      <c r="P326" s="132">
        <v>0</v>
      </c>
      <c r="Q326" s="132">
        <v>0</v>
      </c>
      <c r="R326" s="127">
        <v>0</v>
      </c>
    </row>
    <row r="327" spans="1:18" ht="13.5" thickBot="1" x14ac:dyDescent="0.25">
      <c r="A327" s="136" t="s">
        <v>1306</v>
      </c>
      <c r="B327" s="134" t="s">
        <v>1432</v>
      </c>
      <c r="C327" s="134" t="s">
        <v>2078</v>
      </c>
      <c r="D327" s="130">
        <v>-3765.64</v>
      </c>
      <c r="E327" s="130">
        <v>-3765.64</v>
      </c>
      <c r="F327" s="130">
        <v>-5838.95</v>
      </c>
      <c r="G327" s="130">
        <v>-7016.09</v>
      </c>
      <c r="H327" s="130">
        <v>-7262.25</v>
      </c>
      <c r="I327" s="130">
        <v>-7520.02</v>
      </c>
      <c r="J327" s="130">
        <v>-8360.59</v>
      </c>
      <c r="K327" s="130">
        <v>-9901.51</v>
      </c>
      <c r="L327" s="130">
        <v>-12298.99</v>
      </c>
      <c r="M327" s="130">
        <v>-15227.97</v>
      </c>
      <c r="N327" s="130">
        <v>-18217.349999999999</v>
      </c>
      <c r="O327" s="130">
        <v>-20468.53</v>
      </c>
      <c r="P327" s="130">
        <v>-892.5</v>
      </c>
      <c r="Q327" s="130">
        <v>-929.19</v>
      </c>
      <c r="R327" s="127">
        <v>-929.19</v>
      </c>
    </row>
    <row r="328" spans="1:18" ht="13.5" thickBot="1" x14ac:dyDescent="0.25">
      <c r="A328" s="136" t="s">
        <v>1308</v>
      </c>
      <c r="B328" s="134" t="s">
        <v>1434</v>
      </c>
      <c r="C328" s="134" t="s">
        <v>2078</v>
      </c>
      <c r="D328" s="132">
        <v>-26843.47</v>
      </c>
      <c r="E328" s="132">
        <v>-26843.47</v>
      </c>
      <c r="F328" s="132">
        <v>-22210.6</v>
      </c>
      <c r="G328" s="132">
        <v>-18244.71</v>
      </c>
      <c r="H328" s="132">
        <v>-14503.35</v>
      </c>
      <c r="I328" s="132">
        <v>-11582.5</v>
      </c>
      <c r="J328" s="132">
        <v>-9391.5400000000009</v>
      </c>
      <c r="K328" s="132">
        <v>-7597.64</v>
      </c>
      <c r="L328" s="132">
        <v>-5970.38</v>
      </c>
      <c r="M328" s="132">
        <v>-4339.71</v>
      </c>
      <c r="N328" s="132">
        <v>-2663.99</v>
      </c>
      <c r="O328" s="132">
        <v>-0.01</v>
      </c>
      <c r="P328" s="132">
        <v>-579145.81000000006</v>
      </c>
      <c r="Q328" s="132">
        <v>-479081.8</v>
      </c>
      <c r="R328" s="127">
        <v>-479081.8</v>
      </c>
    </row>
    <row r="329" spans="1:18" ht="13.5" thickBot="1" x14ac:dyDescent="0.25">
      <c r="A329" s="136" t="s">
        <v>1435</v>
      </c>
      <c r="B329" s="134" t="s">
        <v>1101</v>
      </c>
      <c r="C329" s="134" t="s">
        <v>2078</v>
      </c>
      <c r="D329" s="130">
        <v>-2326291.34</v>
      </c>
      <c r="E329" s="130">
        <v>-2326291.34</v>
      </c>
      <c r="F329" s="130">
        <v>-4697174.2</v>
      </c>
      <c r="G329" s="130">
        <v>-6528859.0300000003</v>
      </c>
      <c r="H329" s="130">
        <v>-7587300.3499999996</v>
      </c>
      <c r="I329" s="130">
        <v>-6088148.8700000001</v>
      </c>
      <c r="J329" s="130">
        <v>-5247916.88</v>
      </c>
      <c r="K329" s="130">
        <v>-3980373.88</v>
      </c>
      <c r="L329" s="130">
        <v>-3474758.5</v>
      </c>
      <c r="M329" s="130">
        <v>-2938682.4</v>
      </c>
      <c r="N329" s="130">
        <v>-3150122.72</v>
      </c>
      <c r="O329" s="130">
        <v>-5279434.84</v>
      </c>
      <c r="P329" s="130">
        <v>-630143.05000000005</v>
      </c>
      <c r="Q329" s="130">
        <v>-3177282.16</v>
      </c>
      <c r="R329" s="127">
        <v>-3177282.16</v>
      </c>
    </row>
    <row r="330" spans="1:18" ht="13.5" thickBot="1" x14ac:dyDescent="0.25">
      <c r="A330" s="136" t="s">
        <v>161</v>
      </c>
      <c r="B330" s="134" t="s">
        <v>1100</v>
      </c>
      <c r="C330" s="134" t="s">
        <v>2078</v>
      </c>
      <c r="D330" s="132">
        <v>0</v>
      </c>
      <c r="E330" s="132">
        <v>0</v>
      </c>
      <c r="F330" s="132">
        <v>101125</v>
      </c>
      <c r="G330" s="132">
        <v>101125</v>
      </c>
      <c r="H330" s="132">
        <v>101125</v>
      </c>
      <c r="I330" s="132">
        <v>101125</v>
      </c>
      <c r="J330" s="132">
        <v>101125</v>
      </c>
      <c r="K330" s="132">
        <v>101125</v>
      </c>
      <c r="L330" s="132">
        <v>101125</v>
      </c>
      <c r="M330" s="132">
        <v>101125</v>
      </c>
      <c r="N330" s="132">
        <v>101125</v>
      </c>
      <c r="O330" s="132">
        <v>101125</v>
      </c>
      <c r="P330" s="132">
        <v>0</v>
      </c>
      <c r="Q330" s="132">
        <v>0</v>
      </c>
      <c r="R330" s="127">
        <v>0</v>
      </c>
    </row>
    <row r="331" spans="1:18" ht="13.5" thickBot="1" x14ac:dyDescent="0.25">
      <c r="A331" s="136" t="s">
        <v>1436</v>
      </c>
      <c r="B331" s="134" t="s">
        <v>1099</v>
      </c>
      <c r="C331" s="134" t="s">
        <v>2078</v>
      </c>
      <c r="D331" s="130">
        <v>-8002817.0999999996</v>
      </c>
      <c r="E331" s="130">
        <v>-8002817.0999999996</v>
      </c>
      <c r="F331" s="130">
        <v>-6462744.9400000004</v>
      </c>
      <c r="G331" s="130">
        <v>-4896652.7</v>
      </c>
      <c r="H331" s="130">
        <v>-3534569.13</v>
      </c>
      <c r="I331" s="130">
        <v>-2551528.34</v>
      </c>
      <c r="J331" s="130">
        <v>-2046725.47</v>
      </c>
      <c r="K331" s="130">
        <v>-1680840.15</v>
      </c>
      <c r="L331" s="130">
        <v>-1469419.75</v>
      </c>
      <c r="M331" s="130">
        <v>-1283537.6499999999</v>
      </c>
      <c r="N331" s="130">
        <v>-1068517.3400000001</v>
      </c>
      <c r="O331" s="130">
        <v>-620135.4</v>
      </c>
      <c r="P331" s="130">
        <v>-4091990.72</v>
      </c>
      <c r="Q331" s="130">
        <v>-3515326.47</v>
      </c>
      <c r="R331" s="127">
        <v>-3515326.47</v>
      </c>
    </row>
    <row r="332" spans="1:18" ht="13.5" thickBot="1" x14ac:dyDescent="0.25">
      <c r="A332" s="136" t="s">
        <v>162</v>
      </c>
      <c r="B332" s="134" t="s">
        <v>1098</v>
      </c>
      <c r="C332" s="134" t="s">
        <v>2078</v>
      </c>
      <c r="D332" s="132">
        <v>0</v>
      </c>
      <c r="E332" s="132">
        <v>0</v>
      </c>
      <c r="F332" s="132">
        <v>0</v>
      </c>
      <c r="G332" s="132">
        <v>0</v>
      </c>
      <c r="H332" s="132">
        <v>0</v>
      </c>
      <c r="I332" s="132">
        <v>11081.33</v>
      </c>
      <c r="J332" s="132">
        <v>11081.33</v>
      </c>
      <c r="K332" s="132">
        <v>11081.33</v>
      </c>
      <c r="L332" s="132">
        <v>11081.33</v>
      </c>
      <c r="M332" s="132">
        <v>11081.33</v>
      </c>
      <c r="N332" s="132">
        <v>11081.33</v>
      </c>
      <c r="O332" s="132">
        <v>11081.33</v>
      </c>
      <c r="P332" s="132">
        <v>40348.949999999997</v>
      </c>
      <c r="Q332" s="132">
        <v>40348.949999999997</v>
      </c>
      <c r="R332" s="127">
        <v>40348.949999999997</v>
      </c>
    </row>
    <row r="333" spans="1:18" ht="13.5" thickBot="1" x14ac:dyDescent="0.25">
      <c r="A333" s="136" t="s">
        <v>1437</v>
      </c>
      <c r="B333" s="134" t="s">
        <v>1438</v>
      </c>
      <c r="C333" s="134" t="s">
        <v>2078</v>
      </c>
      <c r="D333" s="130">
        <v>-1156190.77</v>
      </c>
      <c r="E333" s="130">
        <v>-1156190.77</v>
      </c>
      <c r="F333" s="130">
        <v>-1178596.3700000001</v>
      </c>
      <c r="G333" s="130">
        <v>-1179848.56</v>
      </c>
      <c r="H333" s="130">
        <v>-1128107.8999999999</v>
      </c>
      <c r="I333" s="130">
        <v>-1129195.56</v>
      </c>
      <c r="J333" s="130">
        <v>-1130193.28</v>
      </c>
      <c r="K333" s="130">
        <v>-1128545.6599999999</v>
      </c>
      <c r="L333" s="130">
        <v>-1130505.8400000001</v>
      </c>
      <c r="M333" s="130">
        <v>-1130687.2</v>
      </c>
      <c r="N333" s="130">
        <v>-1138340.43</v>
      </c>
      <c r="O333" s="130">
        <v>-1139541.92</v>
      </c>
      <c r="P333" s="130">
        <v>-1139572.96</v>
      </c>
      <c r="Q333" s="130">
        <v>-1142817.23</v>
      </c>
      <c r="R333" s="127">
        <v>-1142817.23</v>
      </c>
    </row>
    <row r="334" spans="1:18" ht="13.5" thickBot="1" x14ac:dyDescent="0.25">
      <c r="A334" s="136" t="s">
        <v>1439</v>
      </c>
      <c r="B334" s="134" t="s">
        <v>1440</v>
      </c>
      <c r="C334" s="134" t="s">
        <v>2078</v>
      </c>
      <c r="D334" s="132">
        <v>1156190.77</v>
      </c>
      <c r="E334" s="132">
        <v>1156190.77</v>
      </c>
      <c r="F334" s="132">
        <v>1178596.3700000001</v>
      </c>
      <c r="G334" s="132">
        <v>1179848.56</v>
      </c>
      <c r="H334" s="132">
        <v>1128107.8999999999</v>
      </c>
      <c r="I334" s="132">
        <v>1129195.56</v>
      </c>
      <c r="J334" s="132">
        <v>1130193.28</v>
      </c>
      <c r="K334" s="132">
        <v>1128545.6599999999</v>
      </c>
      <c r="L334" s="132">
        <v>1130505.8400000001</v>
      </c>
      <c r="M334" s="132">
        <v>1130687.2</v>
      </c>
      <c r="N334" s="132">
        <v>1138340.43</v>
      </c>
      <c r="O334" s="132">
        <v>1139541.92</v>
      </c>
      <c r="P334" s="132">
        <v>1139572.96</v>
      </c>
      <c r="Q334" s="132">
        <v>1142817.23</v>
      </c>
      <c r="R334" s="127">
        <v>1142817.23</v>
      </c>
    </row>
    <row r="335" spans="1:18" ht="13.5" thickBot="1" x14ac:dyDescent="0.25">
      <c r="A335" s="136" t="s">
        <v>1441</v>
      </c>
      <c r="B335" s="134" t="s">
        <v>1442</v>
      </c>
      <c r="C335" s="134" t="s">
        <v>2078</v>
      </c>
      <c r="D335" s="130">
        <v>-3546873.13</v>
      </c>
      <c r="E335" s="130">
        <v>-3546873.13</v>
      </c>
      <c r="F335" s="130">
        <v>-3551011.15</v>
      </c>
      <c r="G335" s="130">
        <v>-3555154</v>
      </c>
      <c r="H335" s="130">
        <v>-3559301.68</v>
      </c>
      <c r="I335" s="130">
        <v>-3563454.2</v>
      </c>
      <c r="J335" s="130">
        <v>-3567611.56</v>
      </c>
      <c r="K335" s="130">
        <v>-3571773.77</v>
      </c>
      <c r="L335" s="130">
        <v>-3575940.84</v>
      </c>
      <c r="M335" s="130">
        <v>-3580112.77</v>
      </c>
      <c r="N335" s="130">
        <v>-33957.33</v>
      </c>
      <c r="O335" s="130">
        <v>-33996.949999999997</v>
      </c>
      <c r="P335" s="130">
        <v>0</v>
      </c>
      <c r="Q335" s="130">
        <v>0</v>
      </c>
      <c r="R335" s="127">
        <v>0</v>
      </c>
    </row>
    <row r="336" spans="1:18" ht="13.5" thickBot="1" x14ac:dyDescent="0.25">
      <c r="A336" s="136" t="s">
        <v>163</v>
      </c>
      <c r="B336" s="134" t="s">
        <v>1097</v>
      </c>
      <c r="C336" s="134" t="s">
        <v>2078</v>
      </c>
      <c r="D336" s="132">
        <v>136123.96</v>
      </c>
      <c r="E336" s="132">
        <v>136123.96</v>
      </c>
      <c r="F336" s="132">
        <v>136123.96</v>
      </c>
      <c r="G336" s="132">
        <v>136123.96</v>
      </c>
      <c r="H336" s="132">
        <v>136123.96</v>
      </c>
      <c r="I336" s="132">
        <v>136123.96</v>
      </c>
      <c r="J336" s="132">
        <v>136123.96</v>
      </c>
      <c r="K336" s="132">
        <v>136123.96</v>
      </c>
      <c r="L336" s="132">
        <v>136123.96</v>
      </c>
      <c r="M336" s="132">
        <v>136123.96</v>
      </c>
      <c r="N336" s="132">
        <v>136123.96</v>
      </c>
      <c r="O336" s="132">
        <v>136123.96</v>
      </c>
      <c r="P336" s="132">
        <v>0</v>
      </c>
      <c r="Q336" s="132">
        <v>5000</v>
      </c>
      <c r="R336" s="127">
        <v>5000</v>
      </c>
    </row>
    <row r="337" spans="1:18" ht="13.5" thickBot="1" x14ac:dyDescent="0.25">
      <c r="A337" s="136" t="s">
        <v>1443</v>
      </c>
      <c r="B337" s="134" t="s">
        <v>1444</v>
      </c>
      <c r="C337" s="134" t="s">
        <v>2078</v>
      </c>
      <c r="D337" s="130">
        <v>0</v>
      </c>
      <c r="E337" s="130">
        <v>0</v>
      </c>
      <c r="F337" s="130">
        <v>0</v>
      </c>
      <c r="G337" s="130">
        <v>0</v>
      </c>
      <c r="H337" s="130">
        <v>0</v>
      </c>
      <c r="I337" s="130">
        <v>0</v>
      </c>
      <c r="J337" s="130">
        <v>0</v>
      </c>
      <c r="K337" s="130">
        <v>0</v>
      </c>
      <c r="L337" s="130">
        <v>0</v>
      </c>
      <c r="M337" s="130">
        <v>0</v>
      </c>
      <c r="N337" s="130">
        <v>0</v>
      </c>
      <c r="O337" s="130">
        <v>0</v>
      </c>
      <c r="P337" s="130">
        <v>0</v>
      </c>
      <c r="Q337" s="130">
        <v>0</v>
      </c>
      <c r="R337" s="127">
        <v>0</v>
      </c>
    </row>
    <row r="338" spans="1:18" ht="13.5" thickBot="1" x14ac:dyDescent="0.25">
      <c r="A338" s="136" t="s">
        <v>164</v>
      </c>
      <c r="B338" s="134" t="s">
        <v>1096</v>
      </c>
      <c r="C338" s="134" t="s">
        <v>2078</v>
      </c>
      <c r="D338" s="132">
        <v>79482.98</v>
      </c>
      <c r="E338" s="132">
        <v>79482.98</v>
      </c>
      <c r="F338" s="132">
        <v>63605.69</v>
      </c>
      <c r="G338" s="132">
        <v>47460.25</v>
      </c>
      <c r="H338" s="132">
        <v>33417.14</v>
      </c>
      <c r="I338" s="132">
        <v>23280.12</v>
      </c>
      <c r="J338" s="132">
        <v>18071.419999999998</v>
      </c>
      <c r="K338" s="132">
        <v>14294.28</v>
      </c>
      <c r="L338" s="132">
        <v>12108.92</v>
      </c>
      <c r="M338" s="132">
        <v>10186.719999999999</v>
      </c>
      <c r="N338" s="132">
        <v>7964.23</v>
      </c>
      <c r="O338" s="132">
        <v>3336.89</v>
      </c>
      <c r="P338" s="132">
        <v>161911.87</v>
      </c>
      <c r="Q338" s="132">
        <v>139675.60999999999</v>
      </c>
      <c r="R338" s="127">
        <v>139675.60999999999</v>
      </c>
    </row>
    <row r="339" spans="1:18" ht="13.5" thickBot="1" x14ac:dyDescent="0.25">
      <c r="A339" s="136" t="s">
        <v>1445</v>
      </c>
      <c r="B339" s="134" t="s">
        <v>1446</v>
      </c>
      <c r="C339" s="134" t="s">
        <v>2078</v>
      </c>
      <c r="D339" s="130">
        <v>0</v>
      </c>
      <c r="E339" s="130">
        <v>0</v>
      </c>
      <c r="F339" s="130">
        <v>0</v>
      </c>
      <c r="G339" s="130">
        <v>0</v>
      </c>
      <c r="H339" s="130">
        <v>0</v>
      </c>
      <c r="I339" s="130">
        <v>0</v>
      </c>
      <c r="J339" s="130">
        <v>0</v>
      </c>
      <c r="K339" s="130">
        <v>0</v>
      </c>
      <c r="L339" s="130">
        <v>0</v>
      </c>
      <c r="M339" s="130">
        <v>0</v>
      </c>
      <c r="N339" s="130">
        <v>0</v>
      </c>
      <c r="O339" s="130">
        <v>0</v>
      </c>
      <c r="P339" s="130">
        <v>0</v>
      </c>
      <c r="Q339" s="130">
        <v>0</v>
      </c>
      <c r="R339" s="127">
        <v>0</v>
      </c>
    </row>
    <row r="340" spans="1:18" ht="13.5" thickBot="1" x14ac:dyDescent="0.25">
      <c r="A340" s="136" t="s">
        <v>165</v>
      </c>
      <c r="B340" s="134" t="s">
        <v>1095</v>
      </c>
      <c r="C340" s="134" t="s">
        <v>2078</v>
      </c>
      <c r="D340" s="132">
        <v>25596.74</v>
      </c>
      <c r="E340" s="132">
        <v>25596.74</v>
      </c>
      <c r="F340" s="132">
        <v>23138.25</v>
      </c>
      <c r="G340" s="132">
        <v>20806.07</v>
      </c>
      <c r="H340" s="132">
        <v>18293.150000000001</v>
      </c>
      <c r="I340" s="132">
        <v>16056.24</v>
      </c>
      <c r="J340" s="132">
        <v>13930.77</v>
      </c>
      <c r="K340" s="132">
        <v>11978.71</v>
      </c>
      <c r="L340" s="132">
        <v>10016.44</v>
      </c>
      <c r="M340" s="132">
        <v>7941.56</v>
      </c>
      <c r="N340" s="132">
        <v>5898.07</v>
      </c>
      <c r="O340" s="132">
        <v>3608.64</v>
      </c>
      <c r="P340" s="132">
        <v>75930.460000000006</v>
      </c>
      <c r="Q340" s="132">
        <v>68221.8</v>
      </c>
      <c r="R340" s="127">
        <v>68221.8</v>
      </c>
    </row>
    <row r="341" spans="1:18" ht="13.5" thickBot="1" x14ac:dyDescent="0.25">
      <c r="A341" s="136" t="s">
        <v>2755</v>
      </c>
      <c r="B341" s="134" t="s">
        <v>2754</v>
      </c>
      <c r="C341" s="134" t="s">
        <v>2078</v>
      </c>
      <c r="D341" s="163"/>
      <c r="E341" s="130">
        <v>0</v>
      </c>
      <c r="F341" s="130">
        <v>77281</v>
      </c>
      <c r="G341" s="130">
        <v>102828.15</v>
      </c>
      <c r="H341" s="130">
        <v>274078.90999999997</v>
      </c>
      <c r="I341" s="130">
        <v>709994.29</v>
      </c>
      <c r="J341" s="130">
        <v>1208442.98</v>
      </c>
      <c r="K341" s="130">
        <v>2071201.44</v>
      </c>
      <c r="L341" s="130">
        <v>2673722.27</v>
      </c>
      <c r="M341" s="130">
        <v>3406177</v>
      </c>
      <c r="N341" s="130">
        <v>4966028.87</v>
      </c>
      <c r="O341" s="130">
        <v>5783782.5700000003</v>
      </c>
      <c r="P341" s="130">
        <v>5756608.7400000002</v>
      </c>
      <c r="Q341" s="130">
        <v>5951927.3700000001</v>
      </c>
      <c r="R341" s="127">
        <v>5951927.3700000001</v>
      </c>
    </row>
    <row r="342" spans="1:18" ht="13.5" thickBot="1" x14ac:dyDescent="0.25">
      <c r="A342" s="136" t="s">
        <v>2753</v>
      </c>
      <c r="B342" s="134" t="s">
        <v>2752</v>
      </c>
      <c r="C342" s="134" t="s">
        <v>2078</v>
      </c>
      <c r="D342" s="164"/>
      <c r="E342" s="132">
        <v>0</v>
      </c>
      <c r="F342" s="132">
        <v>-223.63</v>
      </c>
      <c r="G342" s="132">
        <v>-744.81</v>
      </c>
      <c r="H342" s="132">
        <v>0</v>
      </c>
      <c r="I342" s="132">
        <v>0</v>
      </c>
      <c r="J342" s="132">
        <v>0</v>
      </c>
      <c r="K342" s="132">
        <v>0</v>
      </c>
      <c r="L342" s="132">
        <v>0</v>
      </c>
      <c r="M342" s="132">
        <v>0</v>
      </c>
      <c r="N342" s="132">
        <v>0</v>
      </c>
      <c r="O342" s="132">
        <v>0</v>
      </c>
      <c r="P342" s="132">
        <v>0</v>
      </c>
      <c r="Q342" s="132">
        <v>0</v>
      </c>
      <c r="R342" s="127">
        <v>0</v>
      </c>
    </row>
    <row r="343" spans="1:18" ht="13.5" thickBot="1" x14ac:dyDescent="0.25">
      <c r="A343" s="136" t="s">
        <v>2751</v>
      </c>
      <c r="B343" s="134" t="s">
        <v>2750</v>
      </c>
      <c r="C343" s="134" t="s">
        <v>2078</v>
      </c>
      <c r="D343" s="163"/>
      <c r="E343" s="130">
        <v>0</v>
      </c>
      <c r="F343" s="130">
        <v>10056.23</v>
      </c>
      <c r="G343" s="130">
        <v>13349.41</v>
      </c>
      <c r="H343" s="130">
        <v>35591.99</v>
      </c>
      <c r="I343" s="130">
        <v>92205.09</v>
      </c>
      <c r="J343" s="130">
        <v>156781.38</v>
      </c>
      <c r="K343" s="130">
        <v>268558.24</v>
      </c>
      <c r="L343" s="130">
        <v>346124.61</v>
      </c>
      <c r="M343" s="130">
        <v>440355.38</v>
      </c>
      <c r="N343" s="130">
        <v>642056.68000000005</v>
      </c>
      <c r="O343" s="130">
        <v>746668.34</v>
      </c>
      <c r="P343" s="130">
        <v>740463.63</v>
      </c>
      <c r="Q343" s="130">
        <v>763536.91</v>
      </c>
      <c r="R343" s="127">
        <v>763536.91</v>
      </c>
    </row>
    <row r="344" spans="1:18" ht="13.5" thickBot="1" x14ac:dyDescent="0.25">
      <c r="A344" s="136" t="s">
        <v>2749</v>
      </c>
      <c r="B344" s="134" t="s">
        <v>2748</v>
      </c>
      <c r="C344" s="134" t="s">
        <v>2078</v>
      </c>
      <c r="D344" s="164"/>
      <c r="E344" s="132">
        <v>0</v>
      </c>
      <c r="F344" s="132">
        <v>-13.6</v>
      </c>
      <c r="G344" s="132">
        <v>-45.25</v>
      </c>
      <c r="H344" s="132">
        <v>0</v>
      </c>
      <c r="I344" s="132">
        <v>0</v>
      </c>
      <c r="J344" s="132">
        <v>0</v>
      </c>
      <c r="K344" s="132">
        <v>0</v>
      </c>
      <c r="L344" s="132">
        <v>0</v>
      </c>
      <c r="M344" s="132">
        <v>0</v>
      </c>
      <c r="N344" s="132">
        <v>0</v>
      </c>
      <c r="O344" s="132">
        <v>0</v>
      </c>
      <c r="P344" s="132">
        <v>0</v>
      </c>
      <c r="Q344" s="132">
        <v>0</v>
      </c>
      <c r="R344" s="127">
        <v>0</v>
      </c>
    </row>
    <row r="345" spans="1:18" ht="13.5" thickBot="1" x14ac:dyDescent="0.25">
      <c r="A345" s="136" t="s">
        <v>166</v>
      </c>
      <c r="B345" s="134" t="s">
        <v>1094</v>
      </c>
      <c r="C345" s="134" t="s">
        <v>2078</v>
      </c>
      <c r="D345" s="130">
        <v>0</v>
      </c>
      <c r="E345" s="130">
        <v>0</v>
      </c>
      <c r="F345" s="130">
        <v>0</v>
      </c>
      <c r="G345" s="130">
        <v>0</v>
      </c>
      <c r="H345" s="130">
        <v>0</v>
      </c>
      <c r="I345" s="130">
        <v>0</v>
      </c>
      <c r="J345" s="130">
        <v>0</v>
      </c>
      <c r="K345" s="130">
        <v>0</v>
      </c>
      <c r="L345" s="130">
        <v>0</v>
      </c>
      <c r="M345" s="130">
        <v>0</v>
      </c>
      <c r="N345" s="130">
        <v>0</v>
      </c>
      <c r="O345" s="130">
        <v>0</v>
      </c>
      <c r="P345" s="130">
        <v>0</v>
      </c>
      <c r="Q345" s="130">
        <v>0</v>
      </c>
      <c r="R345" s="127">
        <v>0</v>
      </c>
    </row>
    <row r="346" spans="1:18" ht="13.5" thickBot="1" x14ac:dyDescent="0.25">
      <c r="A346" s="136" t="s">
        <v>167</v>
      </c>
      <c r="B346" s="134" t="s">
        <v>1093</v>
      </c>
      <c r="C346" s="134" t="s">
        <v>2078</v>
      </c>
      <c r="D346" s="132">
        <v>604.95000000000005</v>
      </c>
      <c r="E346" s="132">
        <v>604.95000000000005</v>
      </c>
      <c r="F346" s="132">
        <v>604.95000000000005</v>
      </c>
      <c r="G346" s="132">
        <v>604.95000000000005</v>
      </c>
      <c r="H346" s="132">
        <v>604.95000000000005</v>
      </c>
      <c r="I346" s="132">
        <v>604.95000000000005</v>
      </c>
      <c r="J346" s="132">
        <v>604.95000000000005</v>
      </c>
      <c r="K346" s="132">
        <v>604.95000000000005</v>
      </c>
      <c r="L346" s="132">
        <v>604.95000000000005</v>
      </c>
      <c r="M346" s="132">
        <v>604.95000000000005</v>
      </c>
      <c r="N346" s="132">
        <v>604.95000000000005</v>
      </c>
      <c r="O346" s="132">
        <v>604.95000000000005</v>
      </c>
      <c r="P346" s="132">
        <v>604.95000000000005</v>
      </c>
      <c r="Q346" s="132">
        <v>604.95000000000005</v>
      </c>
      <c r="R346" s="127">
        <v>604.95000000000005</v>
      </c>
    </row>
    <row r="347" spans="1:18" ht="13.5" thickBot="1" x14ac:dyDescent="0.25">
      <c r="A347" s="136" t="s">
        <v>1447</v>
      </c>
      <c r="B347" s="134" t="s">
        <v>1448</v>
      </c>
      <c r="C347" s="134" t="s">
        <v>2078</v>
      </c>
      <c r="D347" s="130">
        <v>4899.2700000000004</v>
      </c>
      <c r="E347" s="130">
        <v>4899.2700000000004</v>
      </c>
      <c r="F347" s="130">
        <v>4899.2700000000004</v>
      </c>
      <c r="G347" s="130">
        <v>4899.2700000000004</v>
      </c>
      <c r="H347" s="130">
        <v>4899.2700000000004</v>
      </c>
      <c r="I347" s="130">
        <v>4899.2700000000004</v>
      </c>
      <c r="J347" s="130">
        <v>4899.2700000000004</v>
      </c>
      <c r="K347" s="130">
        <v>4899.2700000000004</v>
      </c>
      <c r="L347" s="130">
        <v>4899.2700000000004</v>
      </c>
      <c r="M347" s="130">
        <v>4899.2700000000004</v>
      </c>
      <c r="N347" s="130">
        <v>4899.2700000000004</v>
      </c>
      <c r="O347" s="130">
        <v>4899.2700000000004</v>
      </c>
      <c r="P347" s="130">
        <v>4899.2700000000004</v>
      </c>
      <c r="Q347" s="130">
        <v>-66147.19</v>
      </c>
      <c r="R347" s="127">
        <v>-66147.19</v>
      </c>
    </row>
    <row r="348" spans="1:18" ht="13.5" thickBot="1" x14ac:dyDescent="0.25">
      <c r="A348" s="136" t="s">
        <v>169</v>
      </c>
      <c r="B348" s="134" t="s">
        <v>1091</v>
      </c>
      <c r="C348" s="134" t="s">
        <v>2078</v>
      </c>
      <c r="D348" s="132">
        <v>61109.919999999998</v>
      </c>
      <c r="E348" s="132">
        <v>61109.919999999998</v>
      </c>
      <c r="F348" s="132">
        <v>61513.95</v>
      </c>
      <c r="G348" s="132">
        <v>62675.08</v>
      </c>
      <c r="H348" s="132">
        <v>73774.929999999993</v>
      </c>
      <c r="I348" s="132">
        <v>74339.55</v>
      </c>
      <c r="J348" s="132">
        <v>98051.06</v>
      </c>
      <c r="K348" s="132">
        <v>98803.03</v>
      </c>
      <c r="L348" s="132">
        <v>99496.24</v>
      </c>
      <c r="M348" s="132">
        <v>110150.25</v>
      </c>
      <c r="N348" s="132">
        <v>110874.19</v>
      </c>
      <c r="O348" s="132">
        <v>111824.34</v>
      </c>
      <c r="P348" s="132">
        <v>76966.67</v>
      </c>
      <c r="Q348" s="132">
        <v>77422.2</v>
      </c>
      <c r="R348" s="127">
        <v>77422.2</v>
      </c>
    </row>
    <row r="349" spans="1:18" ht="13.5" thickBot="1" x14ac:dyDescent="0.25">
      <c r="A349" s="136" t="s">
        <v>170</v>
      </c>
      <c r="B349" s="134" t="s">
        <v>1090</v>
      </c>
      <c r="C349" s="134" t="s">
        <v>2078</v>
      </c>
      <c r="D349" s="130">
        <v>254928.73</v>
      </c>
      <c r="E349" s="130">
        <v>254928.73</v>
      </c>
      <c r="F349" s="130">
        <v>208866.11</v>
      </c>
      <c r="G349" s="130">
        <v>161046.76</v>
      </c>
      <c r="H349" s="130">
        <v>118342.66</v>
      </c>
      <c r="I349" s="130">
        <v>87461.71</v>
      </c>
      <c r="J349" s="130">
        <v>71147.850000000006</v>
      </c>
      <c r="K349" s="130">
        <v>58276.35</v>
      </c>
      <c r="L349" s="130">
        <v>49914.04</v>
      </c>
      <c r="M349" s="130">
        <v>42318.96</v>
      </c>
      <c r="N349" s="130">
        <v>33409.129999999997</v>
      </c>
      <c r="O349" s="130">
        <v>18848.23</v>
      </c>
      <c r="P349" s="130">
        <v>50874.04</v>
      </c>
      <c r="Q349" s="130">
        <v>-11695.84</v>
      </c>
      <c r="R349" s="127">
        <v>-11695.84</v>
      </c>
    </row>
    <row r="350" spans="1:18" ht="13.5" thickBot="1" x14ac:dyDescent="0.25">
      <c r="A350" s="136" t="s">
        <v>1449</v>
      </c>
      <c r="B350" s="134" t="s">
        <v>1089</v>
      </c>
      <c r="C350" s="134" t="s">
        <v>2078</v>
      </c>
      <c r="D350" s="132">
        <v>1336195.56</v>
      </c>
      <c r="E350" s="132">
        <v>1336195.56</v>
      </c>
      <c r="F350" s="132">
        <v>1086554.6399999999</v>
      </c>
      <c r="G350" s="132">
        <v>827035.09</v>
      </c>
      <c r="H350" s="132">
        <v>595584.74</v>
      </c>
      <c r="I350" s="132">
        <v>428821.49</v>
      </c>
      <c r="J350" s="132">
        <v>341620.99</v>
      </c>
      <c r="K350" s="132">
        <v>272853.43</v>
      </c>
      <c r="L350" s="132">
        <v>228540.22</v>
      </c>
      <c r="M350" s="132">
        <v>188466.72</v>
      </c>
      <c r="N350" s="132">
        <v>141204.26</v>
      </c>
      <c r="O350" s="132">
        <v>63303.06</v>
      </c>
      <c r="P350" s="132">
        <v>1023403.55</v>
      </c>
      <c r="Q350" s="132">
        <v>888375.24</v>
      </c>
      <c r="R350" s="127">
        <v>888375.24</v>
      </c>
    </row>
    <row r="351" spans="1:18" ht="13.5" thickBot="1" x14ac:dyDescent="0.25">
      <c r="A351" s="136" t="s">
        <v>2345</v>
      </c>
      <c r="B351" s="134" t="s">
        <v>2346</v>
      </c>
      <c r="C351" s="134" t="s">
        <v>2078</v>
      </c>
      <c r="D351" s="130">
        <v>2701825.37</v>
      </c>
      <c r="E351" s="130">
        <v>2701825.37</v>
      </c>
      <c r="F351" s="130">
        <v>2709142.77</v>
      </c>
      <c r="G351" s="130">
        <v>2716480.03</v>
      </c>
      <c r="H351" s="130">
        <v>2723837.16</v>
      </c>
      <c r="I351" s="130">
        <v>2731214.22</v>
      </c>
      <c r="J351" s="130">
        <v>2738611.26</v>
      </c>
      <c r="K351" s="130">
        <v>2746028.33</v>
      </c>
      <c r="L351" s="130">
        <v>2753465.49</v>
      </c>
      <c r="M351" s="130">
        <v>2760922.79</v>
      </c>
      <c r="N351" s="130">
        <v>2768400.29</v>
      </c>
      <c r="O351" s="130">
        <v>2775898.04</v>
      </c>
      <c r="P351" s="130">
        <v>2042746.1</v>
      </c>
      <c r="Q351" s="130">
        <v>2048278.54</v>
      </c>
      <c r="R351" s="127">
        <v>2048278.54</v>
      </c>
    </row>
    <row r="352" spans="1:18" ht="13.5" thickBot="1" x14ac:dyDescent="0.25">
      <c r="A352" s="136" t="s">
        <v>2347</v>
      </c>
      <c r="B352" s="134" t="s">
        <v>2348</v>
      </c>
      <c r="C352" s="134" t="s">
        <v>2078</v>
      </c>
      <c r="D352" s="132">
        <v>-788638.87</v>
      </c>
      <c r="E352" s="132">
        <v>-788638.87</v>
      </c>
      <c r="F352" s="132">
        <v>-1184342.3600000001</v>
      </c>
      <c r="G352" s="132">
        <v>-1620488.56</v>
      </c>
      <c r="H352" s="132">
        <v>-1934904.85</v>
      </c>
      <c r="I352" s="132">
        <v>-1122200.21</v>
      </c>
      <c r="J352" s="132">
        <v>-1240370.27</v>
      </c>
      <c r="K352" s="132">
        <v>-319276.01</v>
      </c>
      <c r="L352" s="132">
        <v>-385002.89</v>
      </c>
      <c r="M352" s="132">
        <v>-449165.12</v>
      </c>
      <c r="N352" s="132">
        <v>490607.79</v>
      </c>
      <c r="O352" s="132">
        <v>279089.86</v>
      </c>
      <c r="P352" s="132">
        <v>-405818.63</v>
      </c>
      <c r="Q352" s="132">
        <v>-1002739.83</v>
      </c>
      <c r="R352" s="127">
        <v>-1002739.83</v>
      </c>
    </row>
    <row r="353" spans="1:18" ht="13.5" thickBot="1" x14ac:dyDescent="0.25">
      <c r="A353" s="136" t="s">
        <v>2747</v>
      </c>
      <c r="B353" s="134" t="s">
        <v>2746</v>
      </c>
      <c r="C353" s="134" t="s">
        <v>2078</v>
      </c>
      <c r="D353" s="163"/>
      <c r="E353" s="130">
        <v>0</v>
      </c>
      <c r="F353" s="130">
        <v>0</v>
      </c>
      <c r="G353" s="130">
        <v>0</v>
      </c>
      <c r="H353" s="130">
        <v>0</v>
      </c>
      <c r="I353" s="130">
        <v>0</v>
      </c>
      <c r="J353" s="130">
        <v>0</v>
      </c>
      <c r="K353" s="130">
        <v>35570.93</v>
      </c>
      <c r="L353" s="130">
        <v>35777.39</v>
      </c>
      <c r="M353" s="130">
        <v>35985.050000000003</v>
      </c>
      <c r="N353" s="130">
        <v>71764.84</v>
      </c>
      <c r="O353" s="130">
        <v>72181.38</v>
      </c>
      <c r="P353" s="130">
        <v>72600.33</v>
      </c>
      <c r="Q353" s="130">
        <v>108592.65</v>
      </c>
      <c r="R353" s="127">
        <v>108592.65</v>
      </c>
    </row>
    <row r="354" spans="1:18" ht="13.5" thickBot="1" x14ac:dyDescent="0.25">
      <c r="A354" s="136" t="s">
        <v>2745</v>
      </c>
      <c r="B354" s="134" t="s">
        <v>2744</v>
      </c>
      <c r="C354" s="134" t="s">
        <v>2078</v>
      </c>
      <c r="D354" s="164"/>
      <c r="E354" s="132">
        <v>0</v>
      </c>
      <c r="F354" s="132">
        <v>0</v>
      </c>
      <c r="G354" s="132">
        <v>0</v>
      </c>
      <c r="H354" s="132">
        <v>0</v>
      </c>
      <c r="I354" s="132">
        <v>0</v>
      </c>
      <c r="J354" s="132">
        <v>0</v>
      </c>
      <c r="K354" s="132">
        <v>179784.24</v>
      </c>
      <c r="L354" s="132">
        <v>180827.74</v>
      </c>
      <c r="M354" s="132">
        <v>181877.29</v>
      </c>
      <c r="N354" s="132">
        <v>362717.18</v>
      </c>
      <c r="O354" s="132">
        <v>364822.45</v>
      </c>
      <c r="P354" s="132">
        <v>366939.94</v>
      </c>
      <c r="Q354" s="132">
        <v>548853.96</v>
      </c>
      <c r="R354" s="127">
        <v>548853.96</v>
      </c>
    </row>
    <row r="355" spans="1:18" ht="13.5" thickBot="1" x14ac:dyDescent="0.25">
      <c r="A355" s="136" t="s">
        <v>171</v>
      </c>
      <c r="B355" s="134" t="s">
        <v>1088</v>
      </c>
      <c r="C355" s="134" t="s">
        <v>2078</v>
      </c>
      <c r="D355" s="130">
        <v>43383122.189999998</v>
      </c>
      <c r="E355" s="130">
        <v>43383122.189999998</v>
      </c>
      <c r="F355" s="130">
        <v>42458875.189999998</v>
      </c>
      <c r="G355" s="130">
        <v>41735812.189999998</v>
      </c>
      <c r="H355" s="130">
        <v>41110541.189999998</v>
      </c>
      <c r="I355" s="130">
        <v>40679888.189999998</v>
      </c>
      <c r="J355" s="130">
        <v>40449450.189999998</v>
      </c>
      <c r="K355" s="130">
        <v>40341888.189999998</v>
      </c>
      <c r="L355" s="130">
        <v>40290053.189999998</v>
      </c>
      <c r="M355" s="130">
        <v>40239295.189999998</v>
      </c>
      <c r="N355" s="130">
        <v>40176014.189999998</v>
      </c>
      <c r="O355" s="130">
        <v>39872499.189999998</v>
      </c>
      <c r="P355" s="130">
        <v>39237355.189999998</v>
      </c>
      <c r="Q355" s="130">
        <v>38301663.189999998</v>
      </c>
      <c r="R355" s="127">
        <v>38301663.189999998</v>
      </c>
    </row>
    <row r="356" spans="1:18" ht="13.5" thickBot="1" x14ac:dyDescent="0.25">
      <c r="A356" s="136" t="s">
        <v>2349</v>
      </c>
      <c r="B356" s="134" t="s">
        <v>2350</v>
      </c>
      <c r="C356" s="134" t="s">
        <v>2078</v>
      </c>
      <c r="D356" s="132">
        <v>72533.19</v>
      </c>
      <c r="E356" s="132">
        <v>72533.19</v>
      </c>
      <c r="F356" s="132">
        <v>72533.19</v>
      </c>
      <c r="G356" s="132">
        <v>72533.19</v>
      </c>
      <c r="H356" s="132">
        <v>72533.19</v>
      </c>
      <c r="I356" s="132">
        <v>333533.19</v>
      </c>
      <c r="J356" s="132">
        <v>333533.19</v>
      </c>
      <c r="K356" s="132">
        <v>333533.19</v>
      </c>
      <c r="L356" s="132">
        <v>333533.19</v>
      </c>
      <c r="M356" s="132">
        <v>333533.19</v>
      </c>
      <c r="N356" s="132">
        <v>333533.19</v>
      </c>
      <c r="O356" s="132">
        <v>333533.19</v>
      </c>
      <c r="P356" s="132">
        <v>333533.19</v>
      </c>
      <c r="Q356" s="132">
        <v>333533.19</v>
      </c>
      <c r="R356" s="127">
        <v>333533.19</v>
      </c>
    </row>
    <row r="357" spans="1:18" ht="13.5" thickBot="1" x14ac:dyDescent="0.25">
      <c r="A357" s="136" t="s">
        <v>2351</v>
      </c>
      <c r="B357" s="134" t="s">
        <v>2352</v>
      </c>
      <c r="C357" s="134" t="s">
        <v>2078</v>
      </c>
      <c r="D357" s="130">
        <v>-4421.6899999999996</v>
      </c>
      <c r="E357" s="130">
        <v>-4421.6899999999996</v>
      </c>
      <c r="F357" s="130">
        <v>-4806.62</v>
      </c>
      <c r="G357" s="130">
        <v>-5198.13</v>
      </c>
      <c r="H357" s="130">
        <v>-5563.32</v>
      </c>
      <c r="I357" s="130">
        <v>-5948.25</v>
      </c>
      <c r="J357" s="130">
        <v>-6293.7</v>
      </c>
      <c r="K357" s="130">
        <v>-6688.5</v>
      </c>
      <c r="L357" s="130">
        <v>-7211.61</v>
      </c>
      <c r="M357" s="130">
        <v>-8231.51</v>
      </c>
      <c r="N357" s="130">
        <v>-9656.08</v>
      </c>
      <c r="O357" s="130">
        <v>-11320.82</v>
      </c>
      <c r="P357" s="130">
        <v>-13000.78</v>
      </c>
      <c r="Q357" s="130">
        <v>-14663.08</v>
      </c>
      <c r="R357" s="127">
        <v>-14663.08</v>
      </c>
    </row>
    <row r="358" spans="1:18" ht="13.5" thickBot="1" x14ac:dyDescent="0.25">
      <c r="A358" s="136" t="s">
        <v>2692</v>
      </c>
      <c r="B358" s="134" t="s">
        <v>2354</v>
      </c>
      <c r="C358" s="134" t="s">
        <v>2078</v>
      </c>
      <c r="D358" s="132">
        <v>0</v>
      </c>
      <c r="E358" s="164"/>
      <c r="F358" s="164"/>
      <c r="G358" s="164"/>
      <c r="H358" s="164"/>
      <c r="I358" s="164"/>
      <c r="J358" s="164"/>
      <c r="K358" s="164"/>
      <c r="L358" s="164"/>
      <c r="M358" s="164"/>
      <c r="N358" s="164"/>
      <c r="O358" s="164"/>
      <c r="P358" s="164"/>
      <c r="Q358" s="164"/>
      <c r="R358" s="127">
        <v>0</v>
      </c>
    </row>
    <row r="359" spans="1:18" ht="13.5" thickBot="1" x14ac:dyDescent="0.25">
      <c r="A359" s="136" t="s">
        <v>2743</v>
      </c>
      <c r="B359" s="134" t="s">
        <v>2742</v>
      </c>
      <c r="C359" s="134" t="s">
        <v>2078</v>
      </c>
      <c r="D359" s="163"/>
      <c r="E359" s="130">
        <v>0</v>
      </c>
      <c r="F359" s="130">
        <v>0</v>
      </c>
      <c r="G359" s="130">
        <v>0</v>
      </c>
      <c r="H359" s="130">
        <v>0</v>
      </c>
      <c r="I359" s="130">
        <v>0</v>
      </c>
      <c r="J359" s="130">
        <v>0</v>
      </c>
      <c r="K359" s="130">
        <v>0</v>
      </c>
      <c r="L359" s="130">
        <v>0</v>
      </c>
      <c r="M359" s="130">
        <v>126450.23</v>
      </c>
      <c r="N359" s="130">
        <v>139428.25</v>
      </c>
      <c r="O359" s="130">
        <v>139805.87</v>
      </c>
      <c r="P359" s="130">
        <v>0</v>
      </c>
      <c r="Q359" s="130">
        <v>0</v>
      </c>
      <c r="R359" s="127">
        <v>0</v>
      </c>
    </row>
    <row r="360" spans="1:18" ht="13.5" thickBot="1" x14ac:dyDescent="0.25">
      <c r="A360" s="136" t="s">
        <v>2741</v>
      </c>
      <c r="B360" s="134" t="s">
        <v>2740</v>
      </c>
      <c r="C360" s="134" t="s">
        <v>2078</v>
      </c>
      <c r="D360" s="164"/>
      <c r="E360" s="132">
        <v>0</v>
      </c>
      <c r="F360" s="132">
        <v>0</v>
      </c>
      <c r="G360" s="132">
        <v>0</v>
      </c>
      <c r="H360" s="132">
        <v>0</v>
      </c>
      <c r="I360" s="132">
        <v>0</v>
      </c>
      <c r="J360" s="132">
        <v>0</v>
      </c>
      <c r="K360" s="132">
        <v>0</v>
      </c>
      <c r="L360" s="132">
        <v>0</v>
      </c>
      <c r="M360" s="132">
        <v>0</v>
      </c>
      <c r="N360" s="132">
        <v>0</v>
      </c>
      <c r="O360" s="132">
        <v>0</v>
      </c>
      <c r="P360" s="132">
        <v>135158.76999999999</v>
      </c>
      <c r="Q360" s="132">
        <v>116274.73</v>
      </c>
      <c r="R360" s="127">
        <v>116274.73</v>
      </c>
    </row>
    <row r="361" spans="1:18" ht="13.5" thickBot="1" x14ac:dyDescent="0.25">
      <c r="A361" s="136" t="s">
        <v>2575</v>
      </c>
      <c r="B361" s="134" t="s">
        <v>2576</v>
      </c>
      <c r="C361" s="134" t="s">
        <v>2078</v>
      </c>
      <c r="D361" s="130">
        <v>2093760.5</v>
      </c>
      <c r="E361" s="130">
        <v>2093760.5</v>
      </c>
      <c r="F361" s="130">
        <v>2093760.5</v>
      </c>
      <c r="G361" s="130">
        <v>2093760.5</v>
      </c>
      <c r="H361" s="130">
        <v>2355676.06</v>
      </c>
      <c r="I361" s="130">
        <v>2355676.06</v>
      </c>
      <c r="J361" s="130">
        <v>2355676.06</v>
      </c>
      <c r="K361" s="130">
        <v>2614183.35</v>
      </c>
      <c r="L361" s="130">
        <v>2614183.35</v>
      </c>
      <c r="M361" s="130">
        <v>2614183.35</v>
      </c>
      <c r="N361" s="130">
        <v>2520876.8199999998</v>
      </c>
      <c r="O361" s="130">
        <v>2520876.8199999998</v>
      </c>
      <c r="P361" s="130">
        <v>2520876.8199999998</v>
      </c>
      <c r="Q361" s="130">
        <v>1959676.85</v>
      </c>
      <c r="R361" s="127">
        <v>1959676.85</v>
      </c>
    </row>
    <row r="362" spans="1:18" ht="13.5" thickBot="1" x14ac:dyDescent="0.25">
      <c r="A362" s="136" t="s">
        <v>2577</v>
      </c>
      <c r="B362" s="134" t="s">
        <v>2578</v>
      </c>
      <c r="C362" s="134" t="s">
        <v>2078</v>
      </c>
      <c r="D362" s="132">
        <v>1254486.8400000001</v>
      </c>
      <c r="E362" s="132">
        <v>1254486.8400000001</v>
      </c>
      <c r="F362" s="132">
        <v>1391060.71</v>
      </c>
      <c r="G362" s="132">
        <v>1521286.28</v>
      </c>
      <c r="H362" s="132">
        <v>1728770.54</v>
      </c>
      <c r="I362" s="132">
        <v>1902334.79</v>
      </c>
      <c r="J362" s="132">
        <v>2051716.96</v>
      </c>
      <c r="K362" s="132">
        <v>2156272.1800000002</v>
      </c>
      <c r="L362" s="132">
        <v>2204428.0299999998</v>
      </c>
      <c r="M362" s="132">
        <v>2254551.5499999998</v>
      </c>
      <c r="N362" s="132">
        <v>2301753.5299999998</v>
      </c>
      <c r="O362" s="132">
        <v>2346778.2999999998</v>
      </c>
      <c r="P362" s="132">
        <v>2403123</v>
      </c>
      <c r="Q362" s="132">
        <v>2517765.19</v>
      </c>
      <c r="R362" s="127">
        <v>2517765.19</v>
      </c>
    </row>
    <row r="363" spans="1:18" ht="13.5" thickBot="1" x14ac:dyDescent="0.25">
      <c r="A363" s="136" t="s">
        <v>2579</v>
      </c>
      <c r="B363" s="134" t="s">
        <v>2580</v>
      </c>
      <c r="C363" s="134" t="s">
        <v>2078</v>
      </c>
      <c r="D363" s="130">
        <v>2517468.94</v>
      </c>
      <c r="E363" s="130">
        <v>2517468.94</v>
      </c>
      <c r="F363" s="130">
        <v>2566661.4900000002</v>
      </c>
      <c r="G363" s="130">
        <v>2620448.34</v>
      </c>
      <c r="H363" s="130">
        <v>2730922.58</v>
      </c>
      <c r="I363" s="130">
        <v>2824314.44</v>
      </c>
      <c r="J363" s="130">
        <v>2878457.72</v>
      </c>
      <c r="K363" s="130">
        <v>2965658.82</v>
      </c>
      <c r="L363" s="130">
        <v>3007819.57</v>
      </c>
      <c r="M363" s="130">
        <v>3055221.49</v>
      </c>
      <c r="N363" s="130">
        <v>3122640.04</v>
      </c>
      <c r="O363" s="130">
        <v>3186421.11</v>
      </c>
      <c r="P363" s="130">
        <v>3241746.26</v>
      </c>
      <c r="Q363" s="130">
        <v>3281179.44</v>
      </c>
      <c r="R363" s="127">
        <v>3281179.44</v>
      </c>
    </row>
    <row r="364" spans="1:18" ht="13.5" thickBot="1" x14ac:dyDescent="0.25">
      <c r="A364" s="136" t="s">
        <v>2581</v>
      </c>
      <c r="B364" s="134" t="s">
        <v>2582</v>
      </c>
      <c r="C364" s="134" t="s">
        <v>2078</v>
      </c>
      <c r="D364" s="132">
        <v>261934.43</v>
      </c>
      <c r="E364" s="132">
        <v>261934.43</v>
      </c>
      <c r="F364" s="132">
        <v>261934.43</v>
      </c>
      <c r="G364" s="132">
        <v>261934.43</v>
      </c>
      <c r="H364" s="132">
        <v>291132.02</v>
      </c>
      <c r="I364" s="132">
        <v>291132.02</v>
      </c>
      <c r="J364" s="132">
        <v>291132.02</v>
      </c>
      <c r="K364" s="132">
        <v>320318.31</v>
      </c>
      <c r="L364" s="132">
        <v>320318.31</v>
      </c>
      <c r="M364" s="132">
        <v>320318.31</v>
      </c>
      <c r="N364" s="132">
        <v>305858.46000000002</v>
      </c>
      <c r="O364" s="132">
        <v>305858.46000000002</v>
      </c>
      <c r="P364" s="132">
        <v>305858.46000000002</v>
      </c>
      <c r="Q364" s="132">
        <v>230896.09</v>
      </c>
      <c r="R364" s="127">
        <v>230896.09</v>
      </c>
    </row>
    <row r="365" spans="1:18" ht="13.5" thickBot="1" x14ac:dyDescent="0.25">
      <c r="A365" s="136" t="s">
        <v>2583</v>
      </c>
      <c r="B365" s="134" t="s">
        <v>2584</v>
      </c>
      <c r="C365" s="134" t="s">
        <v>2078</v>
      </c>
      <c r="D365" s="130">
        <v>57728.14</v>
      </c>
      <c r="E365" s="130">
        <v>57728.14</v>
      </c>
      <c r="F365" s="130">
        <v>67991.62</v>
      </c>
      <c r="G365" s="130">
        <v>80393.039999999994</v>
      </c>
      <c r="H365" s="130">
        <v>91237.73</v>
      </c>
      <c r="I365" s="130">
        <v>101318.63</v>
      </c>
      <c r="J365" s="130">
        <v>109069.8</v>
      </c>
      <c r="K365" s="130">
        <v>113382.64</v>
      </c>
      <c r="L365" s="130">
        <v>116646.23</v>
      </c>
      <c r="M365" s="130">
        <v>119340.44</v>
      </c>
      <c r="N365" s="130">
        <v>121802.84</v>
      </c>
      <c r="O365" s="130">
        <v>123885.59</v>
      </c>
      <c r="P365" s="130">
        <v>126709.67</v>
      </c>
      <c r="Q365" s="130">
        <v>132998.79999999999</v>
      </c>
      <c r="R365" s="127">
        <v>132998.79999999999</v>
      </c>
    </row>
    <row r="366" spans="1:18" ht="13.5" thickBot="1" x14ac:dyDescent="0.25">
      <c r="A366" s="136" t="s">
        <v>2585</v>
      </c>
      <c r="B366" s="134" t="s">
        <v>2586</v>
      </c>
      <c r="C366" s="134" t="s">
        <v>2078</v>
      </c>
      <c r="D366" s="132">
        <v>318237.67</v>
      </c>
      <c r="E366" s="132">
        <v>318237.67</v>
      </c>
      <c r="F366" s="132">
        <v>323933.03000000003</v>
      </c>
      <c r="G366" s="132">
        <v>330181.05</v>
      </c>
      <c r="H366" s="132">
        <v>342913.85</v>
      </c>
      <c r="I366" s="132">
        <v>353800.04</v>
      </c>
      <c r="J366" s="132">
        <v>360052.2</v>
      </c>
      <c r="K366" s="132">
        <v>370647.23</v>
      </c>
      <c r="L366" s="132">
        <v>375164.34</v>
      </c>
      <c r="M366" s="132">
        <v>380627.07</v>
      </c>
      <c r="N366" s="132">
        <v>388543.11</v>
      </c>
      <c r="O366" s="132">
        <v>395978.01</v>
      </c>
      <c r="P366" s="132">
        <v>402312.8</v>
      </c>
      <c r="Q366" s="132">
        <v>406595.49</v>
      </c>
      <c r="R366" s="127">
        <v>406595.49</v>
      </c>
    </row>
    <row r="367" spans="1:18" ht="13.5" thickBot="1" x14ac:dyDescent="0.25">
      <c r="A367" s="136" t="s">
        <v>2587</v>
      </c>
      <c r="B367" s="134" t="s">
        <v>2588</v>
      </c>
      <c r="C367" s="134" t="s">
        <v>2078</v>
      </c>
      <c r="D367" s="130">
        <v>0</v>
      </c>
      <c r="E367" s="130">
        <v>0</v>
      </c>
      <c r="F367" s="130">
        <v>0</v>
      </c>
      <c r="G367" s="130">
        <v>0</v>
      </c>
      <c r="H367" s="130">
        <v>0</v>
      </c>
      <c r="I367" s="130">
        <v>0</v>
      </c>
      <c r="J367" s="130">
        <v>0</v>
      </c>
      <c r="K367" s="130">
        <v>0</v>
      </c>
      <c r="L367" s="130">
        <v>0</v>
      </c>
      <c r="M367" s="130">
        <v>0</v>
      </c>
      <c r="N367" s="130">
        <v>0</v>
      </c>
      <c r="O367" s="130">
        <v>0</v>
      </c>
      <c r="P367" s="130">
        <v>0</v>
      </c>
      <c r="Q367" s="130">
        <v>0</v>
      </c>
      <c r="R367" s="127">
        <v>0</v>
      </c>
    </row>
    <row r="368" spans="1:18" ht="13.5" thickBot="1" x14ac:dyDescent="0.25">
      <c r="A368" s="136" t="s">
        <v>2589</v>
      </c>
      <c r="B368" s="134" t="s">
        <v>2590</v>
      </c>
      <c r="C368" s="134" t="s">
        <v>2078</v>
      </c>
      <c r="D368" s="132">
        <v>0</v>
      </c>
      <c r="E368" s="164"/>
      <c r="F368" s="164"/>
      <c r="G368" s="164"/>
      <c r="H368" s="164"/>
      <c r="I368" s="164"/>
      <c r="J368" s="164"/>
      <c r="K368" s="164"/>
      <c r="L368" s="164"/>
      <c r="M368" s="164"/>
      <c r="N368" s="164"/>
      <c r="O368" s="164"/>
      <c r="P368" s="164"/>
      <c r="Q368" s="164"/>
      <c r="R368" s="127">
        <v>0</v>
      </c>
    </row>
    <row r="369" spans="1:18" ht="13.5" thickBot="1" x14ac:dyDescent="0.25">
      <c r="A369" s="136" t="s">
        <v>2591</v>
      </c>
      <c r="B369" s="134" t="s">
        <v>2592</v>
      </c>
      <c r="C369" s="134" t="s">
        <v>2078</v>
      </c>
      <c r="D369" s="130">
        <v>0</v>
      </c>
      <c r="E369" s="130">
        <v>0</v>
      </c>
      <c r="F369" s="130">
        <v>0</v>
      </c>
      <c r="G369" s="130">
        <v>0</v>
      </c>
      <c r="H369" s="130">
        <v>0</v>
      </c>
      <c r="I369" s="130">
        <v>0</v>
      </c>
      <c r="J369" s="130">
        <v>0</v>
      </c>
      <c r="K369" s="130">
        <v>0</v>
      </c>
      <c r="L369" s="130">
        <v>0</v>
      </c>
      <c r="M369" s="130">
        <v>0</v>
      </c>
      <c r="N369" s="130">
        <v>0</v>
      </c>
      <c r="O369" s="130">
        <v>0</v>
      </c>
      <c r="P369" s="130">
        <v>0</v>
      </c>
      <c r="Q369" s="130">
        <v>0</v>
      </c>
      <c r="R369" s="127">
        <v>0</v>
      </c>
    </row>
    <row r="370" spans="1:18" ht="13.5" thickBot="1" x14ac:dyDescent="0.25">
      <c r="A370" s="136" t="s">
        <v>2593</v>
      </c>
      <c r="B370" s="134" t="s">
        <v>2594</v>
      </c>
      <c r="C370" s="134" t="s">
        <v>2078</v>
      </c>
      <c r="D370" s="132">
        <v>0</v>
      </c>
      <c r="E370" s="132">
        <v>0</v>
      </c>
      <c r="F370" s="132">
        <v>0</v>
      </c>
      <c r="G370" s="132">
        <v>0</v>
      </c>
      <c r="H370" s="132">
        <v>0</v>
      </c>
      <c r="I370" s="132">
        <v>0</v>
      </c>
      <c r="J370" s="132">
        <v>0</v>
      </c>
      <c r="K370" s="132">
        <v>0</v>
      </c>
      <c r="L370" s="132">
        <v>0</v>
      </c>
      <c r="M370" s="132">
        <v>0</v>
      </c>
      <c r="N370" s="132">
        <v>0</v>
      </c>
      <c r="O370" s="132">
        <v>0</v>
      </c>
      <c r="P370" s="132">
        <v>0</v>
      </c>
      <c r="Q370" s="132">
        <v>0</v>
      </c>
      <c r="R370" s="127">
        <v>0</v>
      </c>
    </row>
    <row r="371" spans="1:18" ht="13.5" thickBot="1" x14ac:dyDescent="0.25">
      <c r="A371" s="136" t="s">
        <v>2595</v>
      </c>
      <c r="B371" s="134" t="s">
        <v>2596</v>
      </c>
      <c r="C371" s="134" t="s">
        <v>2078</v>
      </c>
      <c r="D371" s="130">
        <v>-237839.11</v>
      </c>
      <c r="E371" s="130">
        <v>-237839.11</v>
      </c>
      <c r="F371" s="130">
        <v>-263293.52</v>
      </c>
      <c r="G371" s="130">
        <v>-291855.3</v>
      </c>
      <c r="H371" s="130">
        <v>-505334.33</v>
      </c>
      <c r="I371" s="130">
        <v>-563008.46</v>
      </c>
      <c r="J371" s="130">
        <v>-587226.84</v>
      </c>
      <c r="K371" s="130">
        <v>-630145.05000000005</v>
      </c>
      <c r="L371" s="130">
        <v>-631195.19999999995</v>
      </c>
      <c r="M371" s="130">
        <v>-659280.31999999995</v>
      </c>
      <c r="N371" s="130">
        <v>-712286.33</v>
      </c>
      <c r="O371" s="130">
        <v>-761773.05</v>
      </c>
      <c r="P371" s="130">
        <v>-789519.8</v>
      </c>
      <c r="Q371" s="130">
        <v>-814027.82</v>
      </c>
      <c r="R371" s="127">
        <v>-814027.82</v>
      </c>
    </row>
    <row r="372" spans="1:18" ht="13.5" thickBot="1" x14ac:dyDescent="0.25">
      <c r="A372" s="136" t="s">
        <v>2597</v>
      </c>
      <c r="B372" s="134" t="s">
        <v>2598</v>
      </c>
      <c r="C372" s="134" t="s">
        <v>2078</v>
      </c>
      <c r="D372" s="132">
        <v>-132771.26999999999</v>
      </c>
      <c r="E372" s="132">
        <v>-132771.26999999999</v>
      </c>
      <c r="F372" s="132">
        <v>-138995.46</v>
      </c>
      <c r="G372" s="132">
        <v>-154866.21</v>
      </c>
      <c r="H372" s="132">
        <v>-188905.81</v>
      </c>
      <c r="I372" s="132">
        <v>-201729.95</v>
      </c>
      <c r="J372" s="132">
        <v>-216214.3</v>
      </c>
      <c r="K372" s="132">
        <v>-230434.97</v>
      </c>
      <c r="L372" s="132">
        <v>-238635.01</v>
      </c>
      <c r="M372" s="132">
        <v>-247577.27</v>
      </c>
      <c r="N372" s="132">
        <v>-263258.82</v>
      </c>
      <c r="O372" s="132">
        <v>-280366.34999999998</v>
      </c>
      <c r="P372" s="132">
        <v>-292386.09999999998</v>
      </c>
      <c r="Q372" s="132">
        <v>-300179.12</v>
      </c>
      <c r="R372" s="127">
        <v>-300179.12</v>
      </c>
    </row>
    <row r="373" spans="1:18" ht="13.5" thickBot="1" x14ac:dyDescent="0.25">
      <c r="A373" s="136" t="s">
        <v>2599</v>
      </c>
      <c r="B373" s="134" t="s">
        <v>2600</v>
      </c>
      <c r="C373" s="134" t="s">
        <v>2078</v>
      </c>
      <c r="D373" s="130">
        <v>-1254486.8400000001</v>
      </c>
      <c r="E373" s="130">
        <v>-1254486.8400000001</v>
      </c>
      <c r="F373" s="130">
        <v>-1391060.71</v>
      </c>
      <c r="G373" s="130">
        <v>-1521286.28</v>
      </c>
      <c r="H373" s="130">
        <v>-1728770.54</v>
      </c>
      <c r="I373" s="130">
        <v>-1902334.79</v>
      </c>
      <c r="J373" s="130">
        <v>-2051716.96</v>
      </c>
      <c r="K373" s="130">
        <v>-2156272.1800000002</v>
      </c>
      <c r="L373" s="130">
        <v>-2204428.0299999998</v>
      </c>
      <c r="M373" s="130">
        <v>-2254551.5499999998</v>
      </c>
      <c r="N373" s="130">
        <v>-2301753.5299999998</v>
      </c>
      <c r="O373" s="130">
        <v>-2346778.2999999998</v>
      </c>
      <c r="P373" s="130">
        <v>-2403123</v>
      </c>
      <c r="Q373" s="130">
        <v>-2517765.19</v>
      </c>
      <c r="R373" s="127">
        <v>-2517765.19</v>
      </c>
    </row>
    <row r="374" spans="1:18" ht="13.5" thickBot="1" x14ac:dyDescent="0.25">
      <c r="A374" s="136" t="s">
        <v>2601</v>
      </c>
      <c r="B374" s="134" t="s">
        <v>2602</v>
      </c>
      <c r="C374" s="134" t="s">
        <v>2078</v>
      </c>
      <c r="D374" s="132">
        <v>-57728.14</v>
      </c>
      <c r="E374" s="132">
        <v>-57728.14</v>
      </c>
      <c r="F374" s="132">
        <v>-67991.62</v>
      </c>
      <c r="G374" s="132">
        <v>-80393.039999999994</v>
      </c>
      <c r="H374" s="132">
        <v>-91237.73</v>
      </c>
      <c r="I374" s="132">
        <v>-101318.63</v>
      </c>
      <c r="J374" s="132">
        <v>-109069.8</v>
      </c>
      <c r="K374" s="132">
        <v>-113382.64</v>
      </c>
      <c r="L374" s="132">
        <v>-116646.23</v>
      </c>
      <c r="M374" s="132">
        <v>-119340.44</v>
      </c>
      <c r="N374" s="132">
        <v>-121802.84</v>
      </c>
      <c r="O374" s="132">
        <v>-123885.59</v>
      </c>
      <c r="P374" s="132">
        <v>-126709.67</v>
      </c>
      <c r="Q374" s="132">
        <v>-132998.79999999999</v>
      </c>
      <c r="R374" s="127">
        <v>-132998.79999999999</v>
      </c>
    </row>
    <row r="375" spans="1:18" ht="13.5" thickBot="1" x14ac:dyDescent="0.25">
      <c r="A375" s="136" t="s">
        <v>2684</v>
      </c>
      <c r="B375" s="134" t="s">
        <v>2685</v>
      </c>
      <c r="C375" s="134" t="s">
        <v>2078</v>
      </c>
      <c r="D375" s="130">
        <v>552402.68999999994</v>
      </c>
      <c r="E375" s="130">
        <v>552402.68999999994</v>
      </c>
      <c r="F375" s="130">
        <v>576264.65</v>
      </c>
      <c r="G375" s="130">
        <v>572738.43000000005</v>
      </c>
      <c r="H375" s="130">
        <v>574948.53</v>
      </c>
      <c r="I375" s="130">
        <v>574948.53</v>
      </c>
      <c r="J375" s="130">
        <v>574948.53</v>
      </c>
      <c r="K375" s="130">
        <v>574948.53</v>
      </c>
      <c r="L375" s="130">
        <v>574948.53</v>
      </c>
      <c r="M375" s="130">
        <v>574948.53</v>
      </c>
      <c r="N375" s="130">
        <v>574948.53</v>
      </c>
      <c r="O375" s="130">
        <v>574948.53</v>
      </c>
      <c r="P375" s="130">
        <v>569347.71</v>
      </c>
      <c r="Q375" s="130">
        <v>569347.71</v>
      </c>
      <c r="R375" s="127">
        <v>569347.71</v>
      </c>
    </row>
    <row r="376" spans="1:18" ht="13.5" thickBot="1" x14ac:dyDescent="0.25">
      <c r="A376" s="136" t="s">
        <v>2686</v>
      </c>
      <c r="B376" s="134" t="s">
        <v>2687</v>
      </c>
      <c r="C376" s="134" t="s">
        <v>2078</v>
      </c>
      <c r="D376" s="132">
        <v>188625.32</v>
      </c>
      <c r="E376" s="132">
        <v>188625.32</v>
      </c>
      <c r="F376" s="132">
        <v>196773.29</v>
      </c>
      <c r="G376" s="132">
        <v>195569.22</v>
      </c>
      <c r="H376" s="132">
        <v>196323.9</v>
      </c>
      <c r="I376" s="132">
        <v>196323.9</v>
      </c>
      <c r="J376" s="132">
        <v>196323.9</v>
      </c>
      <c r="K376" s="132">
        <v>196323.9</v>
      </c>
      <c r="L376" s="132">
        <v>196323.9</v>
      </c>
      <c r="M376" s="132">
        <v>196323.9</v>
      </c>
      <c r="N376" s="132">
        <v>196323.9</v>
      </c>
      <c r="O376" s="132">
        <v>196323.9</v>
      </c>
      <c r="P376" s="132">
        <v>197210.78</v>
      </c>
      <c r="Q376" s="132">
        <v>197210.78</v>
      </c>
      <c r="R376" s="127">
        <v>197210.78</v>
      </c>
    </row>
    <row r="377" spans="1:18" ht="13.5" thickBot="1" x14ac:dyDescent="0.25">
      <c r="A377" s="136" t="s">
        <v>2739</v>
      </c>
      <c r="B377" s="134" t="s">
        <v>2738</v>
      </c>
      <c r="C377" s="134" t="s">
        <v>2078</v>
      </c>
      <c r="D377" s="163"/>
      <c r="E377" s="130">
        <v>0</v>
      </c>
      <c r="F377" s="130">
        <v>0</v>
      </c>
      <c r="G377" s="130">
        <v>0</v>
      </c>
      <c r="H377" s="130">
        <v>0</v>
      </c>
      <c r="I377" s="130">
        <v>0</v>
      </c>
      <c r="J377" s="130">
        <v>141931.76</v>
      </c>
      <c r="K377" s="130">
        <v>382955.9</v>
      </c>
      <c r="L377" s="130">
        <v>922673.1</v>
      </c>
      <c r="M377" s="130">
        <v>1536184.73</v>
      </c>
      <c r="N377" s="130">
        <v>2021868.31</v>
      </c>
      <c r="O377" s="130">
        <v>2757861.85</v>
      </c>
      <c r="P377" s="130">
        <v>3353630.11</v>
      </c>
      <c r="Q377" s="130">
        <v>3730917.94</v>
      </c>
      <c r="R377" s="127">
        <v>3730917.94</v>
      </c>
    </row>
    <row r="378" spans="1:18" ht="13.5" thickBot="1" x14ac:dyDescent="0.25">
      <c r="A378" s="136" t="s">
        <v>2737</v>
      </c>
      <c r="B378" s="134" t="s">
        <v>2736</v>
      </c>
      <c r="C378" s="134" t="s">
        <v>2078</v>
      </c>
      <c r="D378" s="164"/>
      <c r="E378" s="132">
        <v>0</v>
      </c>
      <c r="F378" s="132">
        <v>0</v>
      </c>
      <c r="G378" s="132">
        <v>0</v>
      </c>
      <c r="H378" s="132">
        <v>0</v>
      </c>
      <c r="I378" s="132">
        <v>0</v>
      </c>
      <c r="J378" s="132">
        <v>40629.949999999997</v>
      </c>
      <c r="K378" s="132">
        <v>42730.400000000001</v>
      </c>
      <c r="L378" s="132">
        <v>46791.31</v>
      </c>
      <c r="M378" s="132">
        <v>47478.400000000001</v>
      </c>
      <c r="N378" s="132">
        <v>48093.59</v>
      </c>
      <c r="O378" s="132">
        <v>50992.54</v>
      </c>
      <c r="P378" s="132">
        <v>60721.46</v>
      </c>
      <c r="Q378" s="132">
        <v>67338.95</v>
      </c>
      <c r="R378" s="127">
        <v>67338.95</v>
      </c>
    </row>
    <row r="379" spans="1:18" ht="13.5" thickBot="1" x14ac:dyDescent="0.25">
      <c r="A379" s="136" t="s">
        <v>81</v>
      </c>
      <c r="B379" s="134" t="s">
        <v>1087</v>
      </c>
      <c r="C379" s="134" t="s">
        <v>2078</v>
      </c>
      <c r="D379" s="130">
        <v>-2423962.62</v>
      </c>
      <c r="E379" s="130">
        <v>-2423962.62</v>
      </c>
      <c r="F379" s="130">
        <v>0</v>
      </c>
      <c r="G379" s="130">
        <v>0</v>
      </c>
      <c r="H379" s="130">
        <v>-19458941.879999999</v>
      </c>
      <c r="I379" s="130">
        <v>0</v>
      </c>
      <c r="J379" s="130">
        <v>0</v>
      </c>
      <c r="K379" s="130">
        <v>-39509198.520000003</v>
      </c>
      <c r="L379" s="130">
        <v>0</v>
      </c>
      <c r="M379" s="130">
        <v>0</v>
      </c>
      <c r="N379" s="130">
        <v>-55921569.640000001</v>
      </c>
      <c r="O379" s="130">
        <v>0</v>
      </c>
      <c r="P379" s="130">
        <v>0</v>
      </c>
      <c r="Q379" s="130">
        <v>-39745695.549999997</v>
      </c>
      <c r="R379" s="127">
        <v>-39745695.549999997</v>
      </c>
    </row>
    <row r="380" spans="1:18" ht="13.5" thickBot="1" x14ac:dyDescent="0.25">
      <c r="A380" s="133" t="s">
        <v>1365</v>
      </c>
      <c r="B380" s="134" t="s">
        <v>2355</v>
      </c>
      <c r="C380" s="142"/>
      <c r="D380" s="132">
        <v>6134724</v>
      </c>
      <c r="E380" s="132">
        <v>6134724</v>
      </c>
      <c r="F380" s="132">
        <v>6134724</v>
      </c>
      <c r="G380" s="132">
        <v>6134724</v>
      </c>
      <c r="H380" s="132">
        <v>3086517</v>
      </c>
      <c r="I380" s="132">
        <v>3086517</v>
      </c>
      <c r="J380" s="132">
        <v>3086517</v>
      </c>
      <c r="K380" s="132">
        <v>7912072</v>
      </c>
      <c r="L380" s="132">
        <v>7912072</v>
      </c>
      <c r="M380" s="132">
        <v>7912072</v>
      </c>
      <c r="N380" s="132">
        <v>24555236</v>
      </c>
      <c r="O380" s="132">
        <v>24555236</v>
      </c>
      <c r="P380" s="132">
        <v>24555236</v>
      </c>
      <c r="Q380" s="132">
        <v>10730151</v>
      </c>
      <c r="R380" s="127">
        <v>10730151</v>
      </c>
    </row>
    <row r="381" spans="1:18" ht="13.5" thickBot="1" x14ac:dyDescent="0.25">
      <c r="A381" s="135" t="s">
        <v>172</v>
      </c>
      <c r="B381" s="134" t="s">
        <v>1086</v>
      </c>
      <c r="C381" s="134" t="s">
        <v>2078</v>
      </c>
      <c r="D381" s="130">
        <v>6126534</v>
      </c>
      <c r="E381" s="130">
        <v>6126534</v>
      </c>
      <c r="F381" s="130">
        <v>6126534</v>
      </c>
      <c r="G381" s="130">
        <v>6126534</v>
      </c>
      <c r="H381" s="130">
        <v>3086517</v>
      </c>
      <c r="I381" s="130">
        <v>3086517</v>
      </c>
      <c r="J381" s="130">
        <v>3086517</v>
      </c>
      <c r="K381" s="130">
        <v>7818363</v>
      </c>
      <c r="L381" s="130">
        <v>7818363</v>
      </c>
      <c r="M381" s="130">
        <v>7818363</v>
      </c>
      <c r="N381" s="130">
        <v>24435620</v>
      </c>
      <c r="O381" s="130">
        <v>24435620</v>
      </c>
      <c r="P381" s="130">
        <v>24435620</v>
      </c>
      <c r="Q381" s="130">
        <v>10660023</v>
      </c>
      <c r="R381" s="127">
        <v>10660023</v>
      </c>
    </row>
    <row r="382" spans="1:18" ht="13.5" thickBot="1" x14ac:dyDescent="0.25">
      <c r="A382" s="135" t="s">
        <v>173</v>
      </c>
      <c r="B382" s="134" t="s">
        <v>1085</v>
      </c>
      <c r="C382" s="134" t="s">
        <v>2078</v>
      </c>
      <c r="D382" s="132">
        <v>0</v>
      </c>
      <c r="E382" s="132">
        <v>0</v>
      </c>
      <c r="F382" s="132">
        <v>0</v>
      </c>
      <c r="G382" s="132">
        <v>0</v>
      </c>
      <c r="H382" s="132">
        <v>0</v>
      </c>
      <c r="I382" s="132">
        <v>0</v>
      </c>
      <c r="J382" s="132">
        <v>0</v>
      </c>
      <c r="K382" s="132">
        <v>93709</v>
      </c>
      <c r="L382" s="132">
        <v>93709</v>
      </c>
      <c r="M382" s="132">
        <v>93709</v>
      </c>
      <c r="N382" s="132">
        <v>62314</v>
      </c>
      <c r="O382" s="132">
        <v>62314</v>
      </c>
      <c r="P382" s="132">
        <v>62314</v>
      </c>
      <c r="Q382" s="132">
        <v>0</v>
      </c>
      <c r="R382" s="127">
        <v>0</v>
      </c>
    </row>
    <row r="383" spans="1:18" ht="13.5" thickBot="1" x14ac:dyDescent="0.25">
      <c r="A383" s="135" t="s">
        <v>2013</v>
      </c>
      <c r="B383" s="134" t="s">
        <v>2014</v>
      </c>
      <c r="C383" s="134" t="s">
        <v>2078</v>
      </c>
      <c r="D383" s="130">
        <v>8190</v>
      </c>
      <c r="E383" s="130">
        <v>8190</v>
      </c>
      <c r="F383" s="130">
        <v>8190</v>
      </c>
      <c r="G383" s="130">
        <v>8190</v>
      </c>
      <c r="H383" s="130">
        <v>0</v>
      </c>
      <c r="I383" s="130">
        <v>0</v>
      </c>
      <c r="J383" s="130">
        <v>0</v>
      </c>
      <c r="K383" s="130">
        <v>0</v>
      </c>
      <c r="L383" s="130">
        <v>0</v>
      </c>
      <c r="M383" s="130">
        <v>0</v>
      </c>
      <c r="N383" s="130">
        <v>57302</v>
      </c>
      <c r="O383" s="130">
        <v>57302</v>
      </c>
      <c r="P383" s="130">
        <v>57302</v>
      </c>
      <c r="Q383" s="130">
        <v>70128</v>
      </c>
      <c r="R383" s="127">
        <v>70128</v>
      </c>
    </row>
    <row r="384" spans="1:18" ht="13.5" thickBot="1" x14ac:dyDescent="0.25">
      <c r="A384" s="133" t="s">
        <v>2356</v>
      </c>
      <c r="B384" s="134" t="s">
        <v>2357</v>
      </c>
      <c r="C384" s="142"/>
      <c r="D384" s="132">
        <v>143759204.56</v>
      </c>
      <c r="E384" s="132">
        <v>143759204.56</v>
      </c>
      <c r="F384" s="132">
        <v>143759204.56</v>
      </c>
      <c r="G384" s="132">
        <v>143759204.56</v>
      </c>
      <c r="H384" s="132">
        <v>142586033.81</v>
      </c>
      <c r="I384" s="132">
        <v>142586033.81</v>
      </c>
      <c r="J384" s="132">
        <v>142586033.81</v>
      </c>
      <c r="K384" s="132">
        <v>141407741.19</v>
      </c>
      <c r="L384" s="132">
        <v>141407741.19</v>
      </c>
      <c r="M384" s="132">
        <v>141407741.19</v>
      </c>
      <c r="N384" s="132">
        <v>140189102.66</v>
      </c>
      <c r="O384" s="132">
        <v>140189102.66</v>
      </c>
      <c r="P384" s="132">
        <v>140189102.66</v>
      </c>
      <c r="Q384" s="132">
        <v>138994848.41</v>
      </c>
      <c r="R384" s="127">
        <v>138994848.41</v>
      </c>
    </row>
    <row r="385" spans="1:18" ht="13.5" thickBot="1" x14ac:dyDescent="0.25">
      <c r="A385" s="135" t="s">
        <v>2127</v>
      </c>
      <c r="B385" s="134" t="s">
        <v>2128</v>
      </c>
      <c r="C385" s="134" t="s">
        <v>2078</v>
      </c>
      <c r="D385" s="130">
        <v>774083.57</v>
      </c>
      <c r="E385" s="130">
        <v>774083.57</v>
      </c>
      <c r="F385" s="130">
        <v>774083.57</v>
      </c>
      <c r="G385" s="130">
        <v>774083.57</v>
      </c>
      <c r="H385" s="130">
        <v>743242.61</v>
      </c>
      <c r="I385" s="130">
        <v>743242.61</v>
      </c>
      <c r="J385" s="130">
        <v>743242.61</v>
      </c>
      <c r="K385" s="130">
        <v>712401.66</v>
      </c>
      <c r="L385" s="130">
        <v>712401.66</v>
      </c>
      <c r="M385" s="130">
        <v>712401.66</v>
      </c>
      <c r="N385" s="130">
        <v>682166.7</v>
      </c>
      <c r="O385" s="130">
        <v>682166.7</v>
      </c>
      <c r="P385" s="130">
        <v>682166.7</v>
      </c>
      <c r="Q385" s="130">
        <v>650719.74</v>
      </c>
      <c r="R385" s="127">
        <v>650719.74</v>
      </c>
    </row>
    <row r="386" spans="1:18" ht="13.5" thickBot="1" x14ac:dyDescent="0.25">
      <c r="A386" s="135" t="s">
        <v>2358</v>
      </c>
      <c r="B386" s="134" t="s">
        <v>2359</v>
      </c>
      <c r="C386" s="134" t="s">
        <v>2078</v>
      </c>
      <c r="D386" s="132">
        <v>142985120.99000001</v>
      </c>
      <c r="E386" s="132">
        <v>142985120.99000001</v>
      </c>
      <c r="F386" s="132">
        <v>142985120.99000001</v>
      </c>
      <c r="G386" s="132">
        <v>142985120.99000001</v>
      </c>
      <c r="H386" s="132">
        <v>141842791.19999999</v>
      </c>
      <c r="I386" s="132">
        <v>141842791.19999999</v>
      </c>
      <c r="J386" s="132">
        <v>141842791.19999999</v>
      </c>
      <c r="K386" s="132">
        <v>140695339.53</v>
      </c>
      <c r="L386" s="132">
        <v>140695339.53</v>
      </c>
      <c r="M386" s="132">
        <v>140695339.53</v>
      </c>
      <c r="N386" s="132">
        <v>139506935.96000001</v>
      </c>
      <c r="O386" s="132">
        <v>139506935.96000001</v>
      </c>
      <c r="P386" s="132">
        <v>139506935.96000001</v>
      </c>
      <c r="Q386" s="132">
        <v>138344128.66999999</v>
      </c>
      <c r="R386" s="127">
        <v>138344128.66999999</v>
      </c>
    </row>
    <row r="387" spans="1:18" ht="13.5" thickBot="1" x14ac:dyDescent="0.25">
      <c r="A387" s="133" t="s">
        <v>1451</v>
      </c>
      <c r="B387" s="134" t="s">
        <v>2360</v>
      </c>
      <c r="C387" s="142"/>
      <c r="D387" s="130">
        <v>49241333.490000002</v>
      </c>
      <c r="E387" s="130">
        <v>49241333.490000002</v>
      </c>
      <c r="F387" s="130">
        <v>49349642.789999999</v>
      </c>
      <c r="G387" s="130">
        <v>49457952.090000004</v>
      </c>
      <c r="H387" s="130">
        <v>47410840.130000003</v>
      </c>
      <c r="I387" s="130">
        <v>47509808.409999996</v>
      </c>
      <c r="J387" s="130">
        <v>47608776.689999998</v>
      </c>
      <c r="K387" s="130">
        <v>47695193.890000001</v>
      </c>
      <c r="L387" s="130">
        <v>47810057.93</v>
      </c>
      <c r="M387" s="130">
        <v>47912805.270000003</v>
      </c>
      <c r="N387" s="130">
        <v>47969628.990000002</v>
      </c>
      <c r="O387" s="130">
        <v>48072177.340000004</v>
      </c>
      <c r="P387" s="130">
        <v>48174725.689999998</v>
      </c>
      <c r="Q387" s="130">
        <v>48177808.43</v>
      </c>
      <c r="R387" s="127">
        <v>48177808.43</v>
      </c>
    </row>
    <row r="388" spans="1:18" ht="13.5" thickBot="1" x14ac:dyDescent="0.25">
      <c r="A388" s="135" t="s">
        <v>1451</v>
      </c>
      <c r="B388" s="134" t="s">
        <v>2361</v>
      </c>
      <c r="C388" s="142"/>
      <c r="D388" s="132">
        <v>0</v>
      </c>
      <c r="E388" s="132">
        <v>0</v>
      </c>
      <c r="F388" s="132">
        <v>0</v>
      </c>
      <c r="G388" s="132">
        <v>0</v>
      </c>
      <c r="H388" s="132">
        <v>0</v>
      </c>
      <c r="I388" s="132">
        <v>0</v>
      </c>
      <c r="J388" s="132">
        <v>0</v>
      </c>
      <c r="K388" s="132">
        <v>0</v>
      </c>
      <c r="L388" s="132">
        <v>0</v>
      </c>
      <c r="M388" s="132">
        <v>0</v>
      </c>
      <c r="N388" s="132">
        <v>0</v>
      </c>
      <c r="O388" s="132">
        <v>0</v>
      </c>
      <c r="P388" s="132">
        <v>0</v>
      </c>
      <c r="Q388" s="132">
        <v>0</v>
      </c>
      <c r="R388" s="127">
        <v>0</v>
      </c>
    </row>
    <row r="389" spans="1:18" ht="13.5" thickBot="1" x14ac:dyDescent="0.25">
      <c r="A389" s="136" t="s">
        <v>175</v>
      </c>
      <c r="B389" s="134" t="s">
        <v>1083</v>
      </c>
      <c r="C389" s="134" t="s">
        <v>2078</v>
      </c>
      <c r="D389" s="130">
        <v>0</v>
      </c>
      <c r="E389" s="130">
        <v>0</v>
      </c>
      <c r="F389" s="130">
        <v>0</v>
      </c>
      <c r="G389" s="130">
        <v>0</v>
      </c>
      <c r="H389" s="130">
        <v>0</v>
      </c>
      <c r="I389" s="130">
        <v>0</v>
      </c>
      <c r="J389" s="130">
        <v>0</v>
      </c>
      <c r="K389" s="130">
        <v>0</v>
      </c>
      <c r="L389" s="130">
        <v>0</v>
      </c>
      <c r="M389" s="130">
        <v>0</v>
      </c>
      <c r="N389" s="130">
        <v>0</v>
      </c>
      <c r="O389" s="130">
        <v>0</v>
      </c>
      <c r="P389" s="130">
        <v>0</v>
      </c>
      <c r="Q389" s="130">
        <v>0</v>
      </c>
      <c r="R389" s="127">
        <v>0</v>
      </c>
    </row>
    <row r="390" spans="1:18" ht="13.5" thickBot="1" x14ac:dyDescent="0.25">
      <c r="A390" s="136" t="s">
        <v>176</v>
      </c>
      <c r="B390" s="134" t="s">
        <v>1082</v>
      </c>
      <c r="C390" s="134" t="s">
        <v>2078</v>
      </c>
      <c r="D390" s="132">
        <v>0</v>
      </c>
      <c r="E390" s="132">
        <v>0</v>
      </c>
      <c r="F390" s="132">
        <v>0</v>
      </c>
      <c r="G390" s="132">
        <v>0</v>
      </c>
      <c r="H390" s="132">
        <v>0</v>
      </c>
      <c r="I390" s="132">
        <v>0</v>
      </c>
      <c r="J390" s="132">
        <v>0</v>
      </c>
      <c r="K390" s="132">
        <v>0</v>
      </c>
      <c r="L390" s="132">
        <v>0</v>
      </c>
      <c r="M390" s="132">
        <v>0</v>
      </c>
      <c r="N390" s="132">
        <v>0</v>
      </c>
      <c r="O390" s="132">
        <v>0</v>
      </c>
      <c r="P390" s="132">
        <v>0</v>
      </c>
      <c r="Q390" s="132">
        <v>0</v>
      </c>
      <c r="R390" s="127">
        <v>0</v>
      </c>
    </row>
    <row r="391" spans="1:18" ht="13.5" thickBot="1" x14ac:dyDescent="0.25">
      <c r="A391" s="135" t="s">
        <v>1452</v>
      </c>
      <c r="B391" s="134" t="s">
        <v>2362</v>
      </c>
      <c r="C391" s="142"/>
      <c r="D391" s="130">
        <v>49241333.490000002</v>
      </c>
      <c r="E391" s="130">
        <v>49241333.490000002</v>
      </c>
      <c r="F391" s="130">
        <v>49349642.789999999</v>
      </c>
      <c r="G391" s="130">
        <v>49457952.090000004</v>
      </c>
      <c r="H391" s="130">
        <v>47410840.130000003</v>
      </c>
      <c r="I391" s="130">
        <v>47509808.409999996</v>
      </c>
      <c r="J391" s="130">
        <v>47608776.689999998</v>
      </c>
      <c r="K391" s="130">
        <v>47695193.890000001</v>
      </c>
      <c r="L391" s="130">
        <v>47810057.93</v>
      </c>
      <c r="M391" s="130">
        <v>47912805.270000003</v>
      </c>
      <c r="N391" s="130">
        <v>47969628.990000002</v>
      </c>
      <c r="O391" s="130">
        <v>48072177.340000004</v>
      </c>
      <c r="P391" s="130">
        <v>48174725.689999998</v>
      </c>
      <c r="Q391" s="130">
        <v>48177808.43</v>
      </c>
      <c r="R391" s="127">
        <v>48177808.43</v>
      </c>
    </row>
    <row r="392" spans="1:18" ht="13.5" thickBot="1" x14ac:dyDescent="0.25">
      <c r="A392" s="136" t="s">
        <v>1453</v>
      </c>
      <c r="B392" s="134" t="s">
        <v>1080</v>
      </c>
      <c r="C392" s="134" t="s">
        <v>2078</v>
      </c>
      <c r="D392" s="132">
        <v>1119194</v>
      </c>
      <c r="E392" s="132">
        <v>1119194</v>
      </c>
      <c r="F392" s="132">
        <v>1121149.83</v>
      </c>
      <c r="G392" s="132">
        <v>1123105.6599999999</v>
      </c>
      <c r="H392" s="132">
        <v>852898.59</v>
      </c>
      <c r="I392" s="132">
        <v>854420.46</v>
      </c>
      <c r="J392" s="132">
        <v>855942.33</v>
      </c>
      <c r="K392" s="132">
        <v>857464.2</v>
      </c>
      <c r="L392" s="132">
        <v>858986.07</v>
      </c>
      <c r="M392" s="132">
        <v>860507.94</v>
      </c>
      <c r="N392" s="132">
        <v>862029.81</v>
      </c>
      <c r="O392" s="132">
        <v>863551.68</v>
      </c>
      <c r="P392" s="132">
        <v>865073.55</v>
      </c>
      <c r="Q392" s="132">
        <v>866662</v>
      </c>
      <c r="R392" s="127">
        <v>866662</v>
      </c>
    </row>
    <row r="393" spans="1:18" ht="13.5" thickBot="1" x14ac:dyDescent="0.25">
      <c r="A393" s="136" t="s">
        <v>1454</v>
      </c>
      <c r="B393" s="134" t="s">
        <v>1079</v>
      </c>
      <c r="C393" s="134" t="s">
        <v>2078</v>
      </c>
      <c r="D393" s="130">
        <v>2196514</v>
      </c>
      <c r="E393" s="130">
        <v>2196514</v>
      </c>
      <c r="F393" s="130">
        <v>2199911.25</v>
      </c>
      <c r="G393" s="130">
        <v>2203308.5</v>
      </c>
      <c r="H393" s="130">
        <v>2206705.75</v>
      </c>
      <c r="I393" s="130">
        <v>2210103</v>
      </c>
      <c r="J393" s="130">
        <v>2213500.25</v>
      </c>
      <c r="K393" s="130">
        <v>2216897.5</v>
      </c>
      <c r="L393" s="130">
        <v>2220294.75</v>
      </c>
      <c r="M393" s="130">
        <v>2223692</v>
      </c>
      <c r="N393" s="130">
        <v>2227089.25</v>
      </c>
      <c r="O393" s="130">
        <v>2230486.5</v>
      </c>
      <c r="P393" s="130">
        <v>2233883.75</v>
      </c>
      <c r="Q393" s="130">
        <v>2237282</v>
      </c>
      <c r="R393" s="127">
        <v>2237282</v>
      </c>
    </row>
    <row r="394" spans="1:18" ht="13.5" thickBot="1" x14ac:dyDescent="0.25">
      <c r="A394" s="136" t="s">
        <v>1455</v>
      </c>
      <c r="B394" s="134" t="s">
        <v>1078</v>
      </c>
      <c r="C394" s="134" t="s">
        <v>2078</v>
      </c>
      <c r="D394" s="132">
        <v>8668844.9000000004</v>
      </c>
      <c r="E394" s="132">
        <v>8668844.9000000004</v>
      </c>
      <c r="F394" s="132">
        <v>8687832.8200000003</v>
      </c>
      <c r="G394" s="132">
        <v>8706820.7400000002</v>
      </c>
      <c r="H394" s="132">
        <v>8725808.6600000001</v>
      </c>
      <c r="I394" s="132">
        <v>8744796.5800000001</v>
      </c>
      <c r="J394" s="132">
        <v>8763784.5</v>
      </c>
      <c r="K394" s="132">
        <v>8776737</v>
      </c>
      <c r="L394" s="132">
        <v>8795467.4199999999</v>
      </c>
      <c r="M394" s="132">
        <v>8814197.8399999999</v>
      </c>
      <c r="N394" s="132">
        <v>8787004.6400000006</v>
      </c>
      <c r="O394" s="132">
        <v>8805536.0700000003</v>
      </c>
      <c r="P394" s="132">
        <v>8824067.5</v>
      </c>
      <c r="Q394" s="132">
        <v>8744718.8900000006</v>
      </c>
      <c r="R394" s="127">
        <v>8744718.8900000006</v>
      </c>
    </row>
    <row r="395" spans="1:18" ht="13.5" thickBot="1" x14ac:dyDescent="0.25">
      <c r="A395" s="136" t="s">
        <v>1457</v>
      </c>
      <c r="B395" s="134" t="s">
        <v>1076</v>
      </c>
      <c r="C395" s="134" t="s">
        <v>2078</v>
      </c>
      <c r="D395" s="130">
        <v>4512726.0199999996</v>
      </c>
      <c r="E395" s="130">
        <v>4512726.0199999996</v>
      </c>
      <c r="F395" s="130">
        <v>4522292.6900000004</v>
      </c>
      <c r="G395" s="130">
        <v>4531859.3600000003</v>
      </c>
      <c r="H395" s="130">
        <v>4143658.09</v>
      </c>
      <c r="I395" s="130">
        <v>4151311.28</v>
      </c>
      <c r="J395" s="130">
        <v>4158964.47</v>
      </c>
      <c r="K395" s="130">
        <v>4164191</v>
      </c>
      <c r="L395" s="130">
        <v>4172433.33</v>
      </c>
      <c r="M395" s="130">
        <v>4180675.66</v>
      </c>
      <c r="N395" s="130">
        <v>4188917.99</v>
      </c>
      <c r="O395" s="130">
        <v>4197160.32</v>
      </c>
      <c r="P395" s="130">
        <v>4205402.6500000004</v>
      </c>
      <c r="Q395" s="130">
        <v>4213644.9800000004</v>
      </c>
      <c r="R395" s="127">
        <v>4213644.9800000004</v>
      </c>
    </row>
    <row r="396" spans="1:18" ht="13.5" thickBot="1" x14ac:dyDescent="0.25">
      <c r="A396" s="136" t="s">
        <v>1453</v>
      </c>
      <c r="B396" s="134" t="s">
        <v>1075</v>
      </c>
      <c r="C396" s="134" t="s">
        <v>2078</v>
      </c>
      <c r="D396" s="132">
        <v>319752.5</v>
      </c>
      <c r="E396" s="132">
        <v>319752.5</v>
      </c>
      <c r="F396" s="132">
        <v>320395.25</v>
      </c>
      <c r="G396" s="132">
        <v>321038</v>
      </c>
      <c r="H396" s="132">
        <v>321680.75</v>
      </c>
      <c r="I396" s="132">
        <v>322323.5</v>
      </c>
      <c r="J396" s="132">
        <v>322966.25</v>
      </c>
      <c r="K396" s="132">
        <v>322988</v>
      </c>
      <c r="L396" s="132">
        <v>323586.42</v>
      </c>
      <c r="M396" s="132">
        <v>324184.84000000003</v>
      </c>
      <c r="N396" s="132">
        <v>324783.26</v>
      </c>
      <c r="O396" s="132">
        <v>325381.68</v>
      </c>
      <c r="P396" s="132">
        <v>325980.09999999998</v>
      </c>
      <c r="Q396" s="132">
        <v>326578.52</v>
      </c>
      <c r="R396" s="127">
        <v>326578.52</v>
      </c>
    </row>
    <row r="397" spans="1:18" ht="13.5" thickBot="1" x14ac:dyDescent="0.25">
      <c r="A397" s="136" t="s">
        <v>1457</v>
      </c>
      <c r="B397" s="134" t="s">
        <v>1074</v>
      </c>
      <c r="C397" s="134" t="s">
        <v>2078</v>
      </c>
      <c r="D397" s="130">
        <v>9119434.75</v>
      </c>
      <c r="E397" s="130">
        <v>9119434.75</v>
      </c>
      <c r="F397" s="130">
        <v>9140164.5</v>
      </c>
      <c r="G397" s="130">
        <v>9160894.25</v>
      </c>
      <c r="H397" s="130">
        <v>8812583.7100000009</v>
      </c>
      <c r="I397" s="130">
        <v>8828525.1300000008</v>
      </c>
      <c r="J397" s="130">
        <v>8844466.5500000007</v>
      </c>
      <c r="K397" s="130">
        <v>8860407.9700000007</v>
      </c>
      <c r="L397" s="130">
        <v>8892164</v>
      </c>
      <c r="M397" s="130">
        <v>8911803.3300000001</v>
      </c>
      <c r="N397" s="130">
        <v>8931442.6600000001</v>
      </c>
      <c r="O397" s="130">
        <v>8951081.9900000002</v>
      </c>
      <c r="P397" s="130">
        <v>8970721.3200000003</v>
      </c>
      <c r="Q397" s="130">
        <v>8990360.6500000004</v>
      </c>
      <c r="R397" s="127">
        <v>8990360.6500000004</v>
      </c>
    </row>
    <row r="398" spans="1:18" ht="13.5" thickBot="1" x14ac:dyDescent="0.25">
      <c r="A398" s="136" t="s">
        <v>1458</v>
      </c>
      <c r="B398" s="134" t="s">
        <v>1073</v>
      </c>
      <c r="C398" s="134" t="s">
        <v>2078</v>
      </c>
      <c r="D398" s="132">
        <v>10710846.82</v>
      </c>
      <c r="E398" s="132">
        <v>10710846.82</v>
      </c>
      <c r="F398" s="132">
        <v>10737688.869999999</v>
      </c>
      <c r="G398" s="132">
        <v>10764530.92</v>
      </c>
      <c r="H398" s="132">
        <v>10460559.34</v>
      </c>
      <c r="I398" s="132">
        <v>10486502.550000001</v>
      </c>
      <c r="J398" s="132">
        <v>10512445.76</v>
      </c>
      <c r="K398" s="132">
        <v>10538388.970000001</v>
      </c>
      <c r="L398" s="132">
        <v>10564332.18</v>
      </c>
      <c r="M398" s="132">
        <v>10590275.390000001</v>
      </c>
      <c r="N398" s="132">
        <v>10616218.6</v>
      </c>
      <c r="O398" s="132">
        <v>10642161.810000001</v>
      </c>
      <c r="P398" s="132">
        <v>10668105.02</v>
      </c>
      <c r="Q398" s="132">
        <v>10691940.85</v>
      </c>
      <c r="R398" s="127">
        <v>10691940.85</v>
      </c>
    </row>
    <row r="399" spans="1:18" ht="13.5" thickBot="1" x14ac:dyDescent="0.25">
      <c r="A399" s="136" t="s">
        <v>1459</v>
      </c>
      <c r="B399" s="134" t="s">
        <v>1460</v>
      </c>
      <c r="C399" s="134" t="s">
        <v>2078</v>
      </c>
      <c r="D399" s="130">
        <v>7128392</v>
      </c>
      <c r="E399" s="130">
        <v>7128392</v>
      </c>
      <c r="F399" s="130">
        <v>7143403.25</v>
      </c>
      <c r="G399" s="130">
        <v>7158414.5</v>
      </c>
      <c r="H399" s="130">
        <v>6387789.25</v>
      </c>
      <c r="I399" s="130">
        <v>6401494.0899999999</v>
      </c>
      <c r="J399" s="130">
        <v>6415198.9299999997</v>
      </c>
      <c r="K399" s="130">
        <v>6428903.7699999996</v>
      </c>
      <c r="L399" s="130">
        <v>6442608.6100000003</v>
      </c>
      <c r="M399" s="130">
        <v>6456313.4500000002</v>
      </c>
      <c r="N399" s="130">
        <v>6470018.29</v>
      </c>
      <c r="O399" s="130">
        <v>6483723.1299999999</v>
      </c>
      <c r="P399" s="130">
        <v>6497427.9699999997</v>
      </c>
      <c r="Q399" s="130">
        <v>6511582</v>
      </c>
      <c r="R399" s="127">
        <v>6511582</v>
      </c>
    </row>
    <row r="400" spans="1:18" ht="13.5" thickBot="1" x14ac:dyDescent="0.25">
      <c r="A400" s="136" t="s">
        <v>1459</v>
      </c>
      <c r="B400" s="134" t="s">
        <v>1461</v>
      </c>
      <c r="C400" s="134" t="s">
        <v>2078</v>
      </c>
      <c r="D400" s="132">
        <v>1372712.02</v>
      </c>
      <c r="E400" s="132">
        <v>1372712.02</v>
      </c>
      <c r="F400" s="132">
        <v>1376010.19</v>
      </c>
      <c r="G400" s="132">
        <v>1379308.36</v>
      </c>
      <c r="H400" s="132">
        <v>1382606.53</v>
      </c>
      <c r="I400" s="132">
        <v>1385904.7</v>
      </c>
      <c r="J400" s="132">
        <v>1389202.87</v>
      </c>
      <c r="K400" s="132">
        <v>1389827</v>
      </c>
      <c r="L400" s="132">
        <v>1392965.92</v>
      </c>
      <c r="M400" s="132">
        <v>1396104.84</v>
      </c>
      <c r="N400" s="132">
        <v>1399243.76</v>
      </c>
      <c r="O400" s="132">
        <v>1402382.68</v>
      </c>
      <c r="P400" s="132">
        <v>1405521.6</v>
      </c>
      <c r="Q400" s="132">
        <v>1408660.52</v>
      </c>
      <c r="R400" s="127">
        <v>1408660.52</v>
      </c>
    </row>
    <row r="401" spans="1:18" ht="13.5" thickBot="1" x14ac:dyDescent="0.25">
      <c r="A401" s="136" t="s">
        <v>1462</v>
      </c>
      <c r="B401" s="134" t="s">
        <v>1463</v>
      </c>
      <c r="C401" s="134" t="s">
        <v>2078</v>
      </c>
      <c r="D401" s="130">
        <v>3685332</v>
      </c>
      <c r="E401" s="130">
        <v>3685332</v>
      </c>
      <c r="F401" s="130">
        <v>3692218.08</v>
      </c>
      <c r="G401" s="130">
        <v>3699104.16</v>
      </c>
      <c r="H401" s="130">
        <v>3705990.24</v>
      </c>
      <c r="I401" s="130">
        <v>3712876.32</v>
      </c>
      <c r="J401" s="130">
        <v>3719762.4</v>
      </c>
      <c r="K401" s="130">
        <v>3726648.48</v>
      </c>
      <c r="L401" s="130">
        <v>3733534.56</v>
      </c>
      <c r="M401" s="130">
        <v>3740420.64</v>
      </c>
      <c r="N401" s="130">
        <v>3747306.72</v>
      </c>
      <c r="O401" s="130">
        <v>3754192.8</v>
      </c>
      <c r="P401" s="130">
        <v>3761078.88</v>
      </c>
      <c r="Q401" s="130">
        <v>3767970</v>
      </c>
      <c r="R401" s="127">
        <v>3767970</v>
      </c>
    </row>
    <row r="402" spans="1:18" ht="13.5" thickBot="1" x14ac:dyDescent="0.25">
      <c r="A402" s="136" t="s">
        <v>1462</v>
      </c>
      <c r="B402" s="134" t="s">
        <v>1464</v>
      </c>
      <c r="C402" s="134" t="s">
        <v>2078</v>
      </c>
      <c r="D402" s="132">
        <v>407584.48</v>
      </c>
      <c r="E402" s="132">
        <v>407584.48</v>
      </c>
      <c r="F402" s="132">
        <v>408576.06</v>
      </c>
      <c r="G402" s="132">
        <v>409567.64</v>
      </c>
      <c r="H402" s="132">
        <v>410559.22</v>
      </c>
      <c r="I402" s="132">
        <v>411550.8</v>
      </c>
      <c r="J402" s="132">
        <v>412542.38</v>
      </c>
      <c r="K402" s="132">
        <v>412740</v>
      </c>
      <c r="L402" s="132">
        <v>413684.67</v>
      </c>
      <c r="M402" s="132">
        <v>414629.34</v>
      </c>
      <c r="N402" s="132">
        <v>415574.01</v>
      </c>
      <c r="O402" s="132">
        <v>416518.68</v>
      </c>
      <c r="P402" s="132">
        <v>417463.35</v>
      </c>
      <c r="Q402" s="132">
        <v>418408.02</v>
      </c>
      <c r="R402" s="127">
        <v>418408.02</v>
      </c>
    </row>
    <row r="403" spans="1:18" ht="13.5" thickBot="1" x14ac:dyDescent="0.25">
      <c r="A403" s="133" t="s">
        <v>1465</v>
      </c>
      <c r="B403" s="134" t="s">
        <v>2363</v>
      </c>
      <c r="C403" s="142"/>
      <c r="D403" s="130">
        <v>48173817.93</v>
      </c>
      <c r="E403" s="130">
        <v>48173817.93</v>
      </c>
      <c r="F403" s="130">
        <v>45160094.270000003</v>
      </c>
      <c r="G403" s="130">
        <v>45063371.299999997</v>
      </c>
      <c r="H403" s="130">
        <v>48829124.950000003</v>
      </c>
      <c r="I403" s="130">
        <v>48119441.75</v>
      </c>
      <c r="J403" s="130">
        <v>47303716.049999997</v>
      </c>
      <c r="K403" s="130">
        <v>49666613.390000001</v>
      </c>
      <c r="L403" s="130">
        <v>46696920.659999996</v>
      </c>
      <c r="M403" s="130">
        <v>48785602.439999998</v>
      </c>
      <c r="N403" s="130">
        <v>52653115.530000001</v>
      </c>
      <c r="O403" s="130">
        <v>50098923.039999999</v>
      </c>
      <c r="P403" s="130">
        <v>50328450.82</v>
      </c>
      <c r="Q403" s="130">
        <v>54874567.450000003</v>
      </c>
      <c r="R403" s="127">
        <v>54874567.450000003</v>
      </c>
    </row>
    <row r="404" spans="1:18" ht="13.5" thickBot="1" x14ac:dyDescent="0.25">
      <c r="A404" s="135" t="s">
        <v>1466</v>
      </c>
      <c r="B404" s="134" t="s">
        <v>2364</v>
      </c>
      <c r="C404" s="142"/>
      <c r="D404" s="132">
        <v>17260424.829999998</v>
      </c>
      <c r="E404" s="132">
        <v>17260424.829999998</v>
      </c>
      <c r="F404" s="132">
        <v>14421344.77</v>
      </c>
      <c r="G404" s="132">
        <v>14555489.859999999</v>
      </c>
      <c r="H404" s="132">
        <v>16911215.329999998</v>
      </c>
      <c r="I404" s="132">
        <v>17162178.989999998</v>
      </c>
      <c r="J404" s="132">
        <v>17136056.600000001</v>
      </c>
      <c r="K404" s="132">
        <v>18961912.66</v>
      </c>
      <c r="L404" s="132">
        <v>16746042.92</v>
      </c>
      <c r="M404" s="132">
        <v>19804685.289999999</v>
      </c>
      <c r="N404" s="132">
        <v>21585220.559999999</v>
      </c>
      <c r="O404" s="132">
        <v>19569459.670000002</v>
      </c>
      <c r="P404" s="132">
        <v>20606951.899999999</v>
      </c>
      <c r="Q404" s="132">
        <v>23400009.489999998</v>
      </c>
      <c r="R404" s="127">
        <v>23400009.489999998</v>
      </c>
    </row>
    <row r="405" spans="1:18" ht="13.5" thickBot="1" x14ac:dyDescent="0.25">
      <c r="A405" s="136" t="s">
        <v>2603</v>
      </c>
      <c r="B405" s="134" t="s">
        <v>2604</v>
      </c>
      <c r="C405" s="134" t="s">
        <v>2078</v>
      </c>
      <c r="D405" s="130">
        <v>4264625</v>
      </c>
      <c r="E405" s="130">
        <v>4264625</v>
      </c>
      <c r="F405" s="130">
        <v>4296015.4000000004</v>
      </c>
      <c r="G405" s="130">
        <v>4316954.21</v>
      </c>
      <c r="H405" s="130">
        <v>4344302.0599999996</v>
      </c>
      <c r="I405" s="130">
        <v>7319697.25</v>
      </c>
      <c r="J405" s="130">
        <v>7322353.7000000002</v>
      </c>
      <c r="K405" s="130">
        <v>7455921.0599999996</v>
      </c>
      <c r="L405" s="130">
        <v>7481103.1399999997</v>
      </c>
      <c r="M405" s="130">
        <v>10897700.130000001</v>
      </c>
      <c r="N405" s="130">
        <v>11115926.18</v>
      </c>
      <c r="O405" s="130">
        <v>11125379.82</v>
      </c>
      <c r="P405" s="130">
        <v>11138005.49</v>
      </c>
      <c r="Q405" s="130">
        <v>11671584.82</v>
      </c>
      <c r="R405" s="127">
        <v>11671584.82</v>
      </c>
    </row>
    <row r="406" spans="1:18" ht="13.5" thickBot="1" x14ac:dyDescent="0.25">
      <c r="A406" s="136" t="s">
        <v>2605</v>
      </c>
      <c r="B406" s="134" t="s">
        <v>2606</v>
      </c>
      <c r="C406" s="134" t="s">
        <v>2078</v>
      </c>
      <c r="D406" s="132">
        <v>-455689.89</v>
      </c>
      <c r="E406" s="132">
        <v>-455689.89</v>
      </c>
      <c r="F406" s="132">
        <v>-543824.07999999996</v>
      </c>
      <c r="G406" s="132">
        <v>-632790.46</v>
      </c>
      <c r="H406" s="132">
        <v>-722812.16</v>
      </c>
      <c r="I406" s="132">
        <v>-870084.7</v>
      </c>
      <c r="J406" s="132">
        <v>-1017765.55</v>
      </c>
      <c r="K406" s="132">
        <v>-1172314.21</v>
      </c>
      <c r="L406" s="132">
        <v>-1323718.97</v>
      </c>
      <c r="M406" s="132">
        <v>-1534048.58</v>
      </c>
      <c r="N406" s="132">
        <v>-1749030.73</v>
      </c>
      <c r="O406" s="132">
        <v>-1966391.97</v>
      </c>
      <c r="P406" s="132">
        <v>-2183654.27</v>
      </c>
      <c r="Q406" s="132">
        <v>-2416859.48</v>
      </c>
      <c r="R406" s="127">
        <v>-2416859.48</v>
      </c>
    </row>
    <row r="407" spans="1:18" ht="13.5" thickBot="1" x14ac:dyDescent="0.25">
      <c r="A407" s="136" t="s">
        <v>2125</v>
      </c>
      <c r="B407" s="134" t="s">
        <v>2126</v>
      </c>
      <c r="C407" s="134" t="s">
        <v>2078</v>
      </c>
      <c r="D407" s="130">
        <v>1436288.67</v>
      </c>
      <c r="E407" s="130">
        <v>1436288.67</v>
      </c>
      <c r="F407" s="130">
        <v>0</v>
      </c>
      <c r="G407" s="130">
        <v>0</v>
      </c>
      <c r="H407" s="130">
        <v>1130919.81</v>
      </c>
      <c r="I407" s="130">
        <v>0</v>
      </c>
      <c r="J407" s="130">
        <v>0</v>
      </c>
      <c r="K407" s="130">
        <v>831543.12</v>
      </c>
      <c r="L407" s="130">
        <v>0</v>
      </c>
      <c r="M407" s="130">
        <v>0</v>
      </c>
      <c r="N407" s="130">
        <v>614376.17000000004</v>
      </c>
      <c r="O407" s="130">
        <v>0</v>
      </c>
      <c r="P407" s="130">
        <v>0</v>
      </c>
      <c r="Q407" s="130">
        <v>392573.9</v>
      </c>
      <c r="R407" s="127">
        <v>392573.9</v>
      </c>
    </row>
    <row r="408" spans="1:18" ht="13.5" thickBot="1" x14ac:dyDescent="0.25">
      <c r="A408" s="136" t="s">
        <v>2015</v>
      </c>
      <c r="B408" s="134" t="s">
        <v>2016</v>
      </c>
      <c r="C408" s="134" t="s">
        <v>2078</v>
      </c>
      <c r="D408" s="132">
        <v>1445760</v>
      </c>
      <c r="E408" s="132">
        <v>1445760</v>
      </c>
      <c r="F408" s="132">
        <v>0</v>
      </c>
      <c r="G408" s="132">
        <v>0</v>
      </c>
      <c r="H408" s="132">
        <v>1352664</v>
      </c>
      <c r="I408" s="132">
        <v>0</v>
      </c>
      <c r="J408" s="132">
        <v>0</v>
      </c>
      <c r="K408" s="132">
        <v>1140596</v>
      </c>
      <c r="L408" s="132">
        <v>0</v>
      </c>
      <c r="M408" s="132">
        <v>0</v>
      </c>
      <c r="N408" s="132">
        <v>1144609</v>
      </c>
      <c r="O408" s="132">
        <v>0</v>
      </c>
      <c r="P408" s="132">
        <v>0</v>
      </c>
      <c r="Q408" s="132">
        <v>1141071</v>
      </c>
      <c r="R408" s="127">
        <v>1141071</v>
      </c>
    </row>
    <row r="409" spans="1:18" ht="13.5" thickBot="1" x14ac:dyDescent="0.25">
      <c r="A409" s="136" t="s">
        <v>195</v>
      </c>
      <c r="B409" s="134" t="s">
        <v>1053</v>
      </c>
      <c r="C409" s="134" t="s">
        <v>2078</v>
      </c>
      <c r="D409" s="130">
        <v>748284.82</v>
      </c>
      <c r="E409" s="130">
        <v>748284.82</v>
      </c>
      <c r="F409" s="130">
        <v>725744.1</v>
      </c>
      <c r="G409" s="130">
        <v>703203.38</v>
      </c>
      <c r="H409" s="130">
        <v>680662.66</v>
      </c>
      <c r="I409" s="130">
        <v>658121.93999999994</v>
      </c>
      <c r="J409" s="130">
        <v>635581.22</v>
      </c>
      <c r="K409" s="130">
        <v>613040.5</v>
      </c>
      <c r="L409" s="130">
        <v>590499.78</v>
      </c>
      <c r="M409" s="130">
        <v>567959.06000000006</v>
      </c>
      <c r="N409" s="130">
        <v>545418.34</v>
      </c>
      <c r="O409" s="130">
        <v>618544.62</v>
      </c>
      <c r="P409" s="130">
        <v>1760035.98</v>
      </c>
      <c r="Q409" s="130">
        <v>1730204.86</v>
      </c>
      <c r="R409" s="127">
        <v>1730204.86</v>
      </c>
    </row>
    <row r="410" spans="1:18" ht="13.5" thickBot="1" x14ac:dyDescent="0.25">
      <c r="A410" s="136" t="s">
        <v>2129</v>
      </c>
      <c r="B410" s="134" t="s">
        <v>2130</v>
      </c>
      <c r="C410" s="134" t="s">
        <v>2078</v>
      </c>
      <c r="D410" s="132">
        <v>45657</v>
      </c>
      <c r="E410" s="132">
        <v>45657</v>
      </c>
      <c r="F410" s="132">
        <v>41852.25</v>
      </c>
      <c r="G410" s="132">
        <v>38047.5</v>
      </c>
      <c r="H410" s="132">
        <v>34242.75</v>
      </c>
      <c r="I410" s="132">
        <v>30438</v>
      </c>
      <c r="J410" s="132">
        <v>26633.25</v>
      </c>
      <c r="K410" s="132">
        <v>22828.5</v>
      </c>
      <c r="L410" s="132">
        <v>19023.75</v>
      </c>
      <c r="M410" s="132">
        <v>15219</v>
      </c>
      <c r="N410" s="132">
        <v>11414.25</v>
      </c>
      <c r="O410" s="132">
        <v>7609.5</v>
      </c>
      <c r="P410" s="132">
        <v>3804.75</v>
      </c>
      <c r="Q410" s="132">
        <v>0</v>
      </c>
      <c r="R410" s="127">
        <v>0</v>
      </c>
    </row>
    <row r="411" spans="1:18" ht="13.5" thickBot="1" x14ac:dyDescent="0.25">
      <c r="A411" s="136" t="s">
        <v>2131</v>
      </c>
      <c r="B411" s="134" t="s">
        <v>2132</v>
      </c>
      <c r="C411" s="134" t="s">
        <v>2078</v>
      </c>
      <c r="D411" s="130">
        <v>1991760</v>
      </c>
      <c r="E411" s="130">
        <v>1991760</v>
      </c>
      <c r="F411" s="130">
        <v>2085760</v>
      </c>
      <c r="G411" s="130">
        <v>2181960</v>
      </c>
      <c r="H411" s="130">
        <v>2251960</v>
      </c>
      <c r="I411" s="130">
        <v>2284460</v>
      </c>
      <c r="J411" s="130">
        <v>2322160</v>
      </c>
      <c r="K411" s="130">
        <v>2351660</v>
      </c>
      <c r="L411" s="130">
        <v>2371160</v>
      </c>
      <c r="M411" s="130">
        <v>2385160</v>
      </c>
      <c r="N411" s="130">
        <v>2398160</v>
      </c>
      <c r="O411" s="130">
        <v>2412660</v>
      </c>
      <c r="P411" s="130">
        <v>2436660</v>
      </c>
      <c r="Q411" s="130">
        <v>3065190</v>
      </c>
      <c r="R411" s="127">
        <v>3065190</v>
      </c>
    </row>
    <row r="412" spans="1:18" ht="13.5" thickBot="1" x14ac:dyDescent="0.25">
      <c r="A412" s="136" t="s">
        <v>2133</v>
      </c>
      <c r="B412" s="134" t="s">
        <v>2134</v>
      </c>
      <c r="C412" s="134" t="s">
        <v>2078</v>
      </c>
      <c r="D412" s="132">
        <v>-69514.850000000006</v>
      </c>
      <c r="E412" s="132">
        <v>-69514.850000000006</v>
      </c>
      <c r="F412" s="132">
        <v>-69514.850000000006</v>
      </c>
      <c r="G412" s="132">
        <v>-69514.850000000006</v>
      </c>
      <c r="H412" s="132">
        <v>-83805.38</v>
      </c>
      <c r="I412" s="132">
        <v>-83805.38</v>
      </c>
      <c r="J412" s="132">
        <v>-83805.38</v>
      </c>
      <c r="K412" s="132">
        <v>-98751.83</v>
      </c>
      <c r="L412" s="132">
        <v>-98751.83</v>
      </c>
      <c r="M412" s="132">
        <v>-98751.83</v>
      </c>
      <c r="N412" s="132">
        <v>-114004.2</v>
      </c>
      <c r="O412" s="132">
        <v>-114004.2</v>
      </c>
      <c r="P412" s="132">
        <v>-114004.2</v>
      </c>
      <c r="Q412" s="132">
        <v>-133644.92000000001</v>
      </c>
      <c r="R412" s="127">
        <v>-133644.92000000001</v>
      </c>
    </row>
    <row r="413" spans="1:18" ht="13.5" thickBot="1" x14ac:dyDescent="0.25">
      <c r="A413" s="136" t="s">
        <v>2135</v>
      </c>
      <c r="B413" s="134" t="s">
        <v>2136</v>
      </c>
      <c r="C413" s="134" t="s">
        <v>2078</v>
      </c>
      <c r="D413" s="130">
        <v>1889560</v>
      </c>
      <c r="E413" s="130">
        <v>1889560</v>
      </c>
      <c r="F413" s="130">
        <v>1919560</v>
      </c>
      <c r="G413" s="130">
        <v>1919560</v>
      </c>
      <c r="H413" s="130">
        <v>1919560</v>
      </c>
      <c r="I413" s="130">
        <v>1919560</v>
      </c>
      <c r="J413" s="130">
        <v>2081980</v>
      </c>
      <c r="K413" s="130">
        <v>2081980</v>
      </c>
      <c r="L413" s="130">
        <v>2126620</v>
      </c>
      <c r="M413" s="130">
        <v>2126620</v>
      </c>
      <c r="N413" s="130">
        <v>2321620</v>
      </c>
      <c r="O413" s="130">
        <v>2321620</v>
      </c>
      <c r="P413" s="130">
        <v>2537620</v>
      </c>
      <c r="Q413" s="130">
        <v>3077162</v>
      </c>
      <c r="R413" s="127">
        <v>3077162</v>
      </c>
    </row>
    <row r="414" spans="1:18" ht="13.5" thickBot="1" x14ac:dyDescent="0.25">
      <c r="A414" s="136" t="s">
        <v>2137</v>
      </c>
      <c r="B414" s="134" t="s">
        <v>2138</v>
      </c>
      <c r="C414" s="134" t="s">
        <v>2078</v>
      </c>
      <c r="D414" s="132">
        <v>-59604.35</v>
      </c>
      <c r="E414" s="132">
        <v>-59604.35</v>
      </c>
      <c r="F414" s="132">
        <v>-59604.35</v>
      </c>
      <c r="G414" s="132">
        <v>-59604.35</v>
      </c>
      <c r="H414" s="132">
        <v>-69731.320000000007</v>
      </c>
      <c r="I414" s="132">
        <v>-69731.320000000007</v>
      </c>
      <c r="J414" s="132">
        <v>-69731.320000000007</v>
      </c>
      <c r="K414" s="132">
        <v>-80926.850000000006</v>
      </c>
      <c r="L414" s="132">
        <v>-80926.850000000006</v>
      </c>
      <c r="M414" s="132">
        <v>-80926.850000000006</v>
      </c>
      <c r="N414" s="132">
        <v>-93698.96</v>
      </c>
      <c r="O414" s="132">
        <v>-93698.96</v>
      </c>
      <c r="P414" s="132">
        <v>-93698.96</v>
      </c>
      <c r="Q414" s="132">
        <v>-111441.74</v>
      </c>
      <c r="R414" s="127">
        <v>-111441.74</v>
      </c>
    </row>
    <row r="415" spans="1:18" ht="13.5" thickBot="1" x14ac:dyDescent="0.25">
      <c r="A415" s="136" t="s">
        <v>2139</v>
      </c>
      <c r="B415" s="134" t="s">
        <v>1050</v>
      </c>
      <c r="C415" s="134" t="s">
        <v>2078</v>
      </c>
      <c r="D415" s="130">
        <v>1226981.55</v>
      </c>
      <c r="E415" s="130">
        <v>1226981.55</v>
      </c>
      <c r="F415" s="130">
        <v>1226981.55</v>
      </c>
      <c r="G415" s="130">
        <v>1226981.55</v>
      </c>
      <c r="H415" s="130">
        <v>1226981.55</v>
      </c>
      <c r="I415" s="130">
        <v>1226981.55</v>
      </c>
      <c r="J415" s="130">
        <v>1226981.55</v>
      </c>
      <c r="K415" s="130">
        <v>1226981.55</v>
      </c>
      <c r="L415" s="130">
        <v>1226981.55</v>
      </c>
      <c r="M415" s="130">
        <v>1226981.55</v>
      </c>
      <c r="N415" s="130">
        <v>1226981.55</v>
      </c>
      <c r="O415" s="130">
        <v>1226981.55</v>
      </c>
      <c r="P415" s="130">
        <v>1226981.55</v>
      </c>
      <c r="Q415" s="130">
        <v>1226981.55</v>
      </c>
      <c r="R415" s="127">
        <v>1226981.55</v>
      </c>
    </row>
    <row r="416" spans="1:18" ht="13.5" thickBot="1" x14ac:dyDescent="0.25">
      <c r="A416" s="136" t="s">
        <v>2140</v>
      </c>
      <c r="B416" s="134" t="s">
        <v>1049</v>
      </c>
      <c r="C416" s="134" t="s">
        <v>2078</v>
      </c>
      <c r="D416" s="132">
        <v>-1226981.55</v>
      </c>
      <c r="E416" s="132">
        <v>-1226981.55</v>
      </c>
      <c r="F416" s="132">
        <v>-1226981.55</v>
      </c>
      <c r="G416" s="132">
        <v>-1226981.55</v>
      </c>
      <c r="H416" s="132">
        <v>-1226981.55</v>
      </c>
      <c r="I416" s="132">
        <v>-1226981.55</v>
      </c>
      <c r="J416" s="132">
        <v>-1226981.55</v>
      </c>
      <c r="K416" s="132">
        <v>-1226981.55</v>
      </c>
      <c r="L416" s="132">
        <v>-1226981.55</v>
      </c>
      <c r="M416" s="132">
        <v>-1226981.55</v>
      </c>
      <c r="N416" s="132">
        <v>-1226981.55</v>
      </c>
      <c r="O416" s="132">
        <v>-1226981.55</v>
      </c>
      <c r="P416" s="132">
        <v>-1226981.55</v>
      </c>
      <c r="Q416" s="132">
        <v>-1226981.55</v>
      </c>
      <c r="R416" s="127">
        <v>-1226981.55</v>
      </c>
    </row>
    <row r="417" spans="1:18" ht="13.5" thickBot="1" x14ac:dyDescent="0.25">
      <c r="A417" s="136" t="s">
        <v>2017</v>
      </c>
      <c r="B417" s="134" t="s">
        <v>2018</v>
      </c>
      <c r="C417" s="134" t="s">
        <v>2078</v>
      </c>
      <c r="D417" s="130">
        <v>1259941.01</v>
      </c>
      <c r="E417" s="130">
        <v>1259941.01</v>
      </c>
      <c r="F417" s="130">
        <v>1259941.01</v>
      </c>
      <c r="G417" s="130">
        <v>1259941.01</v>
      </c>
      <c r="H417" s="130">
        <v>1259941.01</v>
      </c>
      <c r="I417" s="130">
        <v>1259941.01</v>
      </c>
      <c r="J417" s="130">
        <v>1259941.01</v>
      </c>
      <c r="K417" s="130">
        <v>1259941.01</v>
      </c>
      <c r="L417" s="130">
        <v>1259941.01</v>
      </c>
      <c r="M417" s="130">
        <v>1259941.01</v>
      </c>
      <c r="N417" s="130">
        <v>1259941.01</v>
      </c>
      <c r="O417" s="130">
        <v>1259941.01</v>
      </c>
      <c r="P417" s="130">
        <v>1259941.01</v>
      </c>
      <c r="Q417" s="130">
        <v>1259941.01</v>
      </c>
      <c r="R417" s="127">
        <v>1259941.01</v>
      </c>
    </row>
    <row r="418" spans="1:18" ht="13.5" thickBot="1" x14ac:dyDescent="0.25">
      <c r="A418" s="136" t="s">
        <v>2141</v>
      </c>
      <c r="B418" s="134" t="s">
        <v>2019</v>
      </c>
      <c r="C418" s="134" t="s">
        <v>2078</v>
      </c>
      <c r="D418" s="132">
        <v>-796462.77</v>
      </c>
      <c r="E418" s="132">
        <v>-796462.77</v>
      </c>
      <c r="F418" s="132">
        <v>-817519.67</v>
      </c>
      <c r="G418" s="132">
        <v>-838576.57</v>
      </c>
      <c r="H418" s="132">
        <v>-859633.47</v>
      </c>
      <c r="I418" s="132">
        <v>-880690.37</v>
      </c>
      <c r="J418" s="132">
        <v>-901747.27</v>
      </c>
      <c r="K418" s="132">
        <v>-922804.17</v>
      </c>
      <c r="L418" s="132">
        <v>-943861.07</v>
      </c>
      <c r="M418" s="132">
        <v>-964917.97</v>
      </c>
      <c r="N418" s="132">
        <v>-985974.87</v>
      </c>
      <c r="O418" s="132">
        <v>-1007031.77</v>
      </c>
      <c r="P418" s="132">
        <v>-1028088.67</v>
      </c>
      <c r="Q418" s="132">
        <v>-1049145.57</v>
      </c>
      <c r="R418" s="127">
        <v>-1049145.57</v>
      </c>
    </row>
    <row r="419" spans="1:18" ht="13.5" thickBot="1" x14ac:dyDescent="0.25">
      <c r="A419" s="136" t="s">
        <v>2142</v>
      </c>
      <c r="B419" s="134" t="s">
        <v>2143</v>
      </c>
      <c r="C419" s="134" t="s">
        <v>2078</v>
      </c>
      <c r="D419" s="130">
        <v>204968.21</v>
      </c>
      <c r="E419" s="130">
        <v>204968.21</v>
      </c>
      <c r="F419" s="130">
        <v>204968.21</v>
      </c>
      <c r="G419" s="130">
        <v>204968.21</v>
      </c>
      <c r="H419" s="130">
        <v>204968.21</v>
      </c>
      <c r="I419" s="130">
        <v>204968.21</v>
      </c>
      <c r="J419" s="130">
        <v>204968.21</v>
      </c>
      <c r="K419" s="130">
        <v>204968.21</v>
      </c>
      <c r="L419" s="130">
        <v>204968.21</v>
      </c>
      <c r="M419" s="130">
        <v>204968.21</v>
      </c>
      <c r="N419" s="130">
        <v>204968.21</v>
      </c>
      <c r="O419" s="130">
        <v>204968.21</v>
      </c>
      <c r="P419" s="130">
        <v>204968.21</v>
      </c>
      <c r="Q419" s="130">
        <v>204968.21</v>
      </c>
      <c r="R419" s="127">
        <v>204968.21</v>
      </c>
    </row>
    <row r="420" spans="1:18" ht="13.5" thickBot="1" x14ac:dyDescent="0.25">
      <c r="A420" s="136" t="s">
        <v>2144</v>
      </c>
      <c r="B420" s="134" t="s">
        <v>2145</v>
      </c>
      <c r="C420" s="134" t="s">
        <v>2078</v>
      </c>
      <c r="D420" s="132">
        <v>-95631.44</v>
      </c>
      <c r="E420" s="132">
        <v>-95631.44</v>
      </c>
      <c r="F420" s="132">
        <v>-99048.02</v>
      </c>
      <c r="G420" s="132">
        <v>-102464.6</v>
      </c>
      <c r="H420" s="132">
        <v>-105881.18</v>
      </c>
      <c r="I420" s="132">
        <v>-109297.76</v>
      </c>
      <c r="J420" s="132">
        <v>-112714.34</v>
      </c>
      <c r="K420" s="132">
        <v>-116130.92</v>
      </c>
      <c r="L420" s="132">
        <v>-119547.5</v>
      </c>
      <c r="M420" s="132">
        <v>-122964.08</v>
      </c>
      <c r="N420" s="132">
        <v>-126380.66</v>
      </c>
      <c r="O420" s="132">
        <v>-129797.24</v>
      </c>
      <c r="P420" s="132">
        <v>-133213.82</v>
      </c>
      <c r="Q420" s="132">
        <v>-136630.39999999999</v>
      </c>
      <c r="R420" s="127">
        <v>-136630.39999999999</v>
      </c>
    </row>
    <row r="421" spans="1:18" ht="13.5" thickBot="1" x14ac:dyDescent="0.25">
      <c r="A421" s="136" t="s">
        <v>2146</v>
      </c>
      <c r="B421" s="134" t="s">
        <v>2147</v>
      </c>
      <c r="C421" s="134" t="s">
        <v>2078</v>
      </c>
      <c r="D421" s="130">
        <v>735437.18</v>
      </c>
      <c r="E421" s="130">
        <v>735437.18</v>
      </c>
      <c r="F421" s="130">
        <v>735437.18</v>
      </c>
      <c r="G421" s="130">
        <v>735437.18</v>
      </c>
      <c r="H421" s="130">
        <v>735437.18</v>
      </c>
      <c r="I421" s="130">
        <v>735437.18</v>
      </c>
      <c r="J421" s="130">
        <v>735437.18</v>
      </c>
      <c r="K421" s="130">
        <v>735437.18</v>
      </c>
      <c r="L421" s="130">
        <v>735437.18</v>
      </c>
      <c r="M421" s="130">
        <v>735437.18</v>
      </c>
      <c r="N421" s="130">
        <v>735437.18</v>
      </c>
      <c r="O421" s="130">
        <v>735437.18</v>
      </c>
      <c r="P421" s="130">
        <v>735437.18</v>
      </c>
      <c r="Q421" s="130">
        <v>735437.18</v>
      </c>
      <c r="R421" s="127">
        <v>735437.18</v>
      </c>
    </row>
    <row r="422" spans="1:18" ht="13.5" thickBot="1" x14ac:dyDescent="0.25">
      <c r="A422" s="136" t="s">
        <v>2607</v>
      </c>
      <c r="B422" s="134" t="s">
        <v>2608</v>
      </c>
      <c r="C422" s="134" t="s">
        <v>2078</v>
      </c>
      <c r="D422" s="132">
        <v>-34177.21</v>
      </c>
      <c r="E422" s="132">
        <v>-34177.21</v>
      </c>
      <c r="F422" s="132">
        <v>-46480.02</v>
      </c>
      <c r="G422" s="132">
        <v>-58782.83</v>
      </c>
      <c r="H422" s="132">
        <v>-71085.64</v>
      </c>
      <c r="I422" s="132">
        <v>-83388.45</v>
      </c>
      <c r="J422" s="132">
        <v>-95691.26</v>
      </c>
      <c r="K422" s="132">
        <v>-107994.07</v>
      </c>
      <c r="L422" s="132">
        <v>-120296.88</v>
      </c>
      <c r="M422" s="132">
        <v>-132599.69</v>
      </c>
      <c r="N422" s="132">
        <v>-144902.5</v>
      </c>
      <c r="O422" s="132">
        <v>-157205.31</v>
      </c>
      <c r="P422" s="132">
        <v>-169508.12</v>
      </c>
      <c r="Q422" s="132">
        <v>-181810.93</v>
      </c>
      <c r="R422" s="127">
        <v>-181810.93</v>
      </c>
    </row>
    <row r="423" spans="1:18" ht="13.5" thickBot="1" x14ac:dyDescent="0.25">
      <c r="A423" s="136" t="s">
        <v>2148</v>
      </c>
      <c r="B423" s="134" t="s">
        <v>2149</v>
      </c>
      <c r="C423" s="134" t="s">
        <v>2078</v>
      </c>
      <c r="D423" s="130">
        <v>91090.29</v>
      </c>
      <c r="E423" s="130">
        <v>91090.29</v>
      </c>
      <c r="F423" s="130">
        <v>91090.29</v>
      </c>
      <c r="G423" s="130">
        <v>91090.29</v>
      </c>
      <c r="H423" s="130">
        <v>91090.29</v>
      </c>
      <c r="I423" s="130">
        <v>91090.29</v>
      </c>
      <c r="J423" s="130">
        <v>91090.29</v>
      </c>
      <c r="K423" s="130">
        <v>91090.29</v>
      </c>
      <c r="L423" s="130">
        <v>91090.29</v>
      </c>
      <c r="M423" s="130">
        <v>91090.29</v>
      </c>
      <c r="N423" s="130">
        <v>91090.29</v>
      </c>
      <c r="O423" s="130">
        <v>91090.29</v>
      </c>
      <c r="P423" s="130">
        <v>91090.29</v>
      </c>
      <c r="Q423" s="130">
        <v>91090.29</v>
      </c>
      <c r="R423" s="127">
        <v>91090.29</v>
      </c>
    </row>
    <row r="424" spans="1:18" ht="13.5" thickBot="1" x14ac:dyDescent="0.25">
      <c r="A424" s="136" t="s">
        <v>2150</v>
      </c>
      <c r="B424" s="134" t="s">
        <v>2151</v>
      </c>
      <c r="C424" s="134" t="s">
        <v>2078</v>
      </c>
      <c r="D424" s="132">
        <v>-45535.56</v>
      </c>
      <c r="E424" s="132">
        <v>-45535.56</v>
      </c>
      <c r="F424" s="132">
        <v>-47054.05</v>
      </c>
      <c r="G424" s="132">
        <v>-48572.54</v>
      </c>
      <c r="H424" s="132">
        <v>-50091.03</v>
      </c>
      <c r="I424" s="132">
        <v>-51609.52</v>
      </c>
      <c r="J424" s="132">
        <v>-53128.01</v>
      </c>
      <c r="K424" s="132">
        <v>-54646.5</v>
      </c>
      <c r="L424" s="132">
        <v>-56164.99</v>
      </c>
      <c r="M424" s="132">
        <v>-57683.48</v>
      </c>
      <c r="N424" s="132">
        <v>-59201.97</v>
      </c>
      <c r="O424" s="132">
        <v>-60720.46</v>
      </c>
      <c r="P424" s="132">
        <v>-62238.95</v>
      </c>
      <c r="Q424" s="132">
        <v>-63757.440000000002</v>
      </c>
      <c r="R424" s="127">
        <v>-63757.440000000002</v>
      </c>
    </row>
    <row r="425" spans="1:18" ht="13.5" thickBot="1" x14ac:dyDescent="0.25">
      <c r="A425" s="136" t="s">
        <v>2148</v>
      </c>
      <c r="B425" s="134" t="s">
        <v>2152</v>
      </c>
      <c r="C425" s="134" t="s">
        <v>2078</v>
      </c>
      <c r="D425" s="130">
        <v>182108.56</v>
      </c>
      <c r="E425" s="130">
        <v>182108.56</v>
      </c>
      <c r="F425" s="130">
        <v>182108.56</v>
      </c>
      <c r="G425" s="130">
        <v>182108.56</v>
      </c>
      <c r="H425" s="130">
        <v>182108.56</v>
      </c>
      <c r="I425" s="130">
        <v>182108.56</v>
      </c>
      <c r="J425" s="130">
        <v>182108.56</v>
      </c>
      <c r="K425" s="130">
        <v>182108.56</v>
      </c>
      <c r="L425" s="130">
        <v>182108.56</v>
      </c>
      <c r="M425" s="130">
        <v>182108.56</v>
      </c>
      <c r="N425" s="130">
        <v>182108.56</v>
      </c>
      <c r="O425" s="130">
        <v>182108.56</v>
      </c>
      <c r="P425" s="130">
        <v>182108.56</v>
      </c>
      <c r="Q425" s="130">
        <v>182108.56</v>
      </c>
      <c r="R425" s="127">
        <v>182108.56</v>
      </c>
    </row>
    <row r="426" spans="1:18" ht="13.5" thickBot="1" x14ac:dyDescent="0.25">
      <c r="A426" s="136" t="s">
        <v>2150</v>
      </c>
      <c r="B426" s="134" t="s">
        <v>2153</v>
      </c>
      <c r="C426" s="134" t="s">
        <v>2078</v>
      </c>
      <c r="D426" s="132">
        <v>-91141.28</v>
      </c>
      <c r="E426" s="132">
        <v>-91141.28</v>
      </c>
      <c r="F426" s="132">
        <v>-94173.52</v>
      </c>
      <c r="G426" s="132">
        <v>-97205.759999999995</v>
      </c>
      <c r="H426" s="132">
        <v>-100238</v>
      </c>
      <c r="I426" s="132">
        <v>-103270.24</v>
      </c>
      <c r="J426" s="132">
        <v>-106302.48</v>
      </c>
      <c r="K426" s="132">
        <v>-109334.72</v>
      </c>
      <c r="L426" s="132">
        <v>-112366.96</v>
      </c>
      <c r="M426" s="132">
        <v>-115399.2</v>
      </c>
      <c r="N426" s="132">
        <v>-118431.44</v>
      </c>
      <c r="O426" s="132">
        <v>-121463.67999999999</v>
      </c>
      <c r="P426" s="132">
        <v>-124495.92</v>
      </c>
      <c r="Q426" s="132">
        <v>-127528.16</v>
      </c>
      <c r="R426" s="127">
        <v>-127528.16</v>
      </c>
    </row>
    <row r="427" spans="1:18" ht="13.5" thickBot="1" x14ac:dyDescent="0.25">
      <c r="A427" s="136" t="s">
        <v>2367</v>
      </c>
      <c r="B427" s="134" t="s">
        <v>2368</v>
      </c>
      <c r="C427" s="134" t="s">
        <v>2078</v>
      </c>
      <c r="D427" s="130">
        <v>958048.15</v>
      </c>
      <c r="E427" s="130">
        <v>958048.15</v>
      </c>
      <c r="F427" s="130">
        <v>958048.15</v>
      </c>
      <c r="G427" s="130">
        <v>958048.15</v>
      </c>
      <c r="H427" s="130">
        <v>958048.15</v>
      </c>
      <c r="I427" s="130">
        <v>958048.15</v>
      </c>
      <c r="J427" s="130">
        <v>958048.15</v>
      </c>
      <c r="K427" s="130">
        <v>958048.15</v>
      </c>
      <c r="L427" s="130">
        <v>958048.15</v>
      </c>
      <c r="M427" s="130">
        <v>958048.15</v>
      </c>
      <c r="N427" s="130">
        <v>958048.15</v>
      </c>
      <c r="O427" s="130">
        <v>958048.15</v>
      </c>
      <c r="P427" s="130">
        <v>958048.15</v>
      </c>
      <c r="Q427" s="130">
        <v>958048.15</v>
      </c>
      <c r="R427" s="127">
        <v>958048.15</v>
      </c>
    </row>
    <row r="428" spans="1:18" ht="13.5" thickBot="1" x14ac:dyDescent="0.25">
      <c r="A428" s="136" t="s">
        <v>2369</v>
      </c>
      <c r="B428" s="134" t="s">
        <v>2370</v>
      </c>
      <c r="C428" s="134" t="s">
        <v>2078</v>
      </c>
      <c r="D428" s="132">
        <v>-217459.65</v>
      </c>
      <c r="E428" s="132">
        <v>-217459.65</v>
      </c>
      <c r="F428" s="132">
        <v>-233559.4</v>
      </c>
      <c r="G428" s="132">
        <v>-249659.15</v>
      </c>
      <c r="H428" s="132">
        <v>-265758.90000000002</v>
      </c>
      <c r="I428" s="132">
        <v>-281858.65000000002</v>
      </c>
      <c r="J428" s="132">
        <v>-297958.40000000002</v>
      </c>
      <c r="K428" s="132">
        <v>-314058.15000000002</v>
      </c>
      <c r="L428" s="132">
        <v>-330157.90000000002</v>
      </c>
      <c r="M428" s="132">
        <v>-346257.65</v>
      </c>
      <c r="N428" s="132">
        <v>-362357.4</v>
      </c>
      <c r="O428" s="132">
        <v>-378457.15</v>
      </c>
      <c r="P428" s="132">
        <v>-394556.9</v>
      </c>
      <c r="Q428" s="132">
        <v>-410656.65</v>
      </c>
      <c r="R428" s="127">
        <v>-410656.65</v>
      </c>
    </row>
    <row r="429" spans="1:18" ht="13.5" thickBot="1" x14ac:dyDescent="0.25">
      <c r="A429" s="136" t="s">
        <v>2371</v>
      </c>
      <c r="B429" s="134" t="s">
        <v>2372</v>
      </c>
      <c r="C429" s="134" t="s">
        <v>2078</v>
      </c>
      <c r="D429" s="130">
        <v>1121687.8500000001</v>
      </c>
      <c r="E429" s="130">
        <v>1121687.8500000001</v>
      </c>
      <c r="F429" s="130">
        <v>1121687.8500000001</v>
      </c>
      <c r="G429" s="130">
        <v>1121687.8500000001</v>
      </c>
      <c r="H429" s="130">
        <v>1121687.8500000001</v>
      </c>
      <c r="I429" s="130">
        <v>1121687.8500000001</v>
      </c>
      <c r="J429" s="130">
        <v>1121687.8500000001</v>
      </c>
      <c r="K429" s="130">
        <v>1121687.8500000001</v>
      </c>
      <c r="L429" s="130">
        <v>1121687.8500000001</v>
      </c>
      <c r="M429" s="130">
        <v>1121687.8500000001</v>
      </c>
      <c r="N429" s="130">
        <v>1121687.8500000001</v>
      </c>
      <c r="O429" s="130">
        <v>1121687.8500000001</v>
      </c>
      <c r="P429" s="130">
        <v>1121687.8500000001</v>
      </c>
      <c r="Q429" s="130">
        <v>1121687.8500000001</v>
      </c>
      <c r="R429" s="127">
        <v>1121687.8500000001</v>
      </c>
    </row>
    <row r="430" spans="1:18" ht="13.5" thickBot="1" x14ac:dyDescent="0.25">
      <c r="A430" s="136" t="s">
        <v>2373</v>
      </c>
      <c r="B430" s="134" t="s">
        <v>2374</v>
      </c>
      <c r="C430" s="134" t="s">
        <v>2078</v>
      </c>
      <c r="D430" s="132">
        <v>-241971.25</v>
      </c>
      <c r="E430" s="132">
        <v>-241971.25</v>
      </c>
      <c r="F430" s="132">
        <v>-261095.7</v>
      </c>
      <c r="G430" s="132">
        <v>-280219.96999999997</v>
      </c>
      <c r="H430" s="132">
        <v>-299344.24</v>
      </c>
      <c r="I430" s="132">
        <v>-318468.51</v>
      </c>
      <c r="J430" s="132">
        <v>-337592.78</v>
      </c>
      <c r="K430" s="132">
        <v>-356717.05</v>
      </c>
      <c r="L430" s="132">
        <v>-375841.32</v>
      </c>
      <c r="M430" s="132">
        <v>-394965.59</v>
      </c>
      <c r="N430" s="132">
        <v>-414089.86</v>
      </c>
      <c r="O430" s="132">
        <v>-433214.13</v>
      </c>
      <c r="P430" s="132">
        <v>-452338.4</v>
      </c>
      <c r="Q430" s="132">
        <v>-471462.67</v>
      </c>
      <c r="R430" s="127">
        <v>-471462.67</v>
      </c>
    </row>
    <row r="431" spans="1:18" ht="13.5" thickBot="1" x14ac:dyDescent="0.25">
      <c r="A431" s="136" t="s">
        <v>2375</v>
      </c>
      <c r="B431" s="134" t="s">
        <v>2376</v>
      </c>
      <c r="C431" s="134" t="s">
        <v>2078</v>
      </c>
      <c r="D431" s="130">
        <v>2611237.89</v>
      </c>
      <c r="E431" s="130">
        <v>2611237.89</v>
      </c>
      <c r="F431" s="130">
        <v>2936628.65</v>
      </c>
      <c r="G431" s="130">
        <v>2942556.83</v>
      </c>
      <c r="H431" s="130">
        <v>2976381.69</v>
      </c>
      <c r="I431" s="130">
        <v>2978623.38</v>
      </c>
      <c r="J431" s="130">
        <v>3024874.82</v>
      </c>
      <c r="K431" s="130">
        <v>3025595.57</v>
      </c>
      <c r="L431" s="130">
        <v>2995976.43</v>
      </c>
      <c r="M431" s="130">
        <v>2996669.17</v>
      </c>
      <c r="N431" s="130">
        <v>2997334.44</v>
      </c>
      <c r="O431" s="130">
        <v>2997334.44</v>
      </c>
      <c r="P431" s="130">
        <v>2997334.44</v>
      </c>
      <c r="Q431" s="130">
        <v>2997334.44</v>
      </c>
      <c r="R431" s="127">
        <v>2997334.44</v>
      </c>
    </row>
    <row r="432" spans="1:18" ht="13.5" thickBot="1" x14ac:dyDescent="0.25">
      <c r="A432" s="136" t="s">
        <v>2609</v>
      </c>
      <c r="B432" s="134" t="s">
        <v>2610</v>
      </c>
      <c r="C432" s="134" t="s">
        <v>2078</v>
      </c>
      <c r="D432" s="132">
        <v>-131594.45000000001</v>
      </c>
      <c r="E432" s="132">
        <v>-131594.45000000001</v>
      </c>
      <c r="F432" s="132">
        <v>-175096.95999999999</v>
      </c>
      <c r="G432" s="132">
        <v>-218599.48</v>
      </c>
      <c r="H432" s="132">
        <v>-262102</v>
      </c>
      <c r="I432" s="132">
        <v>-305604.52</v>
      </c>
      <c r="J432" s="132">
        <v>-349107.04</v>
      </c>
      <c r="K432" s="132">
        <v>-392609.56</v>
      </c>
      <c r="L432" s="132">
        <v>-436112.08</v>
      </c>
      <c r="M432" s="132">
        <v>-479614.6</v>
      </c>
      <c r="N432" s="132">
        <v>-530996.64</v>
      </c>
      <c r="O432" s="132">
        <v>-582378.68000000005</v>
      </c>
      <c r="P432" s="132">
        <v>-633760.72</v>
      </c>
      <c r="Q432" s="132">
        <v>-685142.76</v>
      </c>
      <c r="R432" s="127">
        <v>-685142.76</v>
      </c>
    </row>
    <row r="433" spans="1:18" ht="13.5" thickBot="1" x14ac:dyDescent="0.25">
      <c r="A433" s="136" t="s">
        <v>2377</v>
      </c>
      <c r="B433" s="134" t="s">
        <v>2378</v>
      </c>
      <c r="C433" s="134" t="s">
        <v>2078</v>
      </c>
      <c r="D433" s="130">
        <v>375787.49</v>
      </c>
      <c r="E433" s="130">
        <v>375787.49</v>
      </c>
      <c r="F433" s="130">
        <v>375787.49</v>
      </c>
      <c r="G433" s="130">
        <v>375787.49</v>
      </c>
      <c r="H433" s="130">
        <v>375787.49</v>
      </c>
      <c r="I433" s="130">
        <v>375787.49</v>
      </c>
      <c r="J433" s="130">
        <v>375787.49</v>
      </c>
      <c r="K433" s="130">
        <v>406178.69</v>
      </c>
      <c r="L433" s="130">
        <v>406178.69</v>
      </c>
      <c r="M433" s="130">
        <v>406728.4</v>
      </c>
      <c r="N433" s="130">
        <v>406728.4</v>
      </c>
      <c r="O433" s="130">
        <v>406728.4</v>
      </c>
      <c r="P433" s="130">
        <v>406728.4</v>
      </c>
      <c r="Q433" s="130">
        <v>406728.4</v>
      </c>
      <c r="R433" s="127">
        <v>406728.4</v>
      </c>
    </row>
    <row r="434" spans="1:18" ht="13.5" thickBot="1" x14ac:dyDescent="0.25">
      <c r="A434" s="136" t="s">
        <v>2611</v>
      </c>
      <c r="B434" s="134" t="s">
        <v>2612</v>
      </c>
      <c r="C434" s="134" t="s">
        <v>2078</v>
      </c>
      <c r="D434" s="132">
        <v>-31731.040000000001</v>
      </c>
      <c r="E434" s="132">
        <v>-31731.040000000001</v>
      </c>
      <c r="F434" s="132">
        <v>-37986.61</v>
      </c>
      <c r="G434" s="132">
        <v>-44242.18</v>
      </c>
      <c r="H434" s="132">
        <v>-50497.75</v>
      </c>
      <c r="I434" s="132">
        <v>-56753.32</v>
      </c>
      <c r="J434" s="132">
        <v>-63008.89</v>
      </c>
      <c r="K434" s="132">
        <v>-70405.600000000006</v>
      </c>
      <c r="L434" s="132">
        <v>-77802.17</v>
      </c>
      <c r="M434" s="132">
        <v>-85198.74</v>
      </c>
      <c r="N434" s="132">
        <v>-92595.31</v>
      </c>
      <c r="O434" s="132">
        <v>-97338</v>
      </c>
      <c r="P434" s="132">
        <v>-104213.34</v>
      </c>
      <c r="Q434" s="132">
        <v>-111088.68</v>
      </c>
      <c r="R434" s="127">
        <v>-111088.68</v>
      </c>
    </row>
    <row r="435" spans="1:18" ht="13.5" thickBot="1" x14ac:dyDescent="0.25">
      <c r="A435" s="136" t="s">
        <v>2379</v>
      </c>
      <c r="B435" s="134" t="s">
        <v>2380</v>
      </c>
      <c r="C435" s="134" t="s">
        <v>2078</v>
      </c>
      <c r="D435" s="130">
        <v>176410.68</v>
      </c>
      <c r="E435" s="130">
        <v>176410.68</v>
      </c>
      <c r="F435" s="130">
        <v>176410.68</v>
      </c>
      <c r="G435" s="130">
        <v>176410.68</v>
      </c>
      <c r="H435" s="130">
        <v>176410.68</v>
      </c>
      <c r="I435" s="130">
        <v>176410.68</v>
      </c>
      <c r="J435" s="130">
        <v>176410.68</v>
      </c>
      <c r="K435" s="130">
        <v>191379.48</v>
      </c>
      <c r="L435" s="130">
        <v>191379.48</v>
      </c>
      <c r="M435" s="130">
        <v>191650.23</v>
      </c>
      <c r="N435" s="130">
        <v>191650.23</v>
      </c>
      <c r="O435" s="130">
        <v>191650.23</v>
      </c>
      <c r="P435" s="130">
        <v>191650.23</v>
      </c>
      <c r="Q435" s="130">
        <v>191650.23</v>
      </c>
      <c r="R435" s="127">
        <v>191650.23</v>
      </c>
    </row>
    <row r="436" spans="1:18" ht="13.5" thickBot="1" x14ac:dyDescent="0.25">
      <c r="A436" s="136" t="s">
        <v>2613</v>
      </c>
      <c r="B436" s="134" t="s">
        <v>2614</v>
      </c>
      <c r="C436" s="134" t="s">
        <v>2078</v>
      </c>
      <c r="D436" s="132">
        <v>-15641.57</v>
      </c>
      <c r="E436" s="132">
        <v>-15641.57</v>
      </c>
      <c r="F436" s="132">
        <v>-18564.64</v>
      </c>
      <c r="G436" s="132">
        <v>-21487.71</v>
      </c>
      <c r="H436" s="132">
        <v>-24410.78</v>
      </c>
      <c r="I436" s="132">
        <v>-27333.85</v>
      </c>
      <c r="J436" s="132">
        <v>-30256.92</v>
      </c>
      <c r="K436" s="132">
        <v>-33741.81</v>
      </c>
      <c r="L436" s="132">
        <v>-37226.870000000003</v>
      </c>
      <c r="M436" s="132">
        <v>-40711.93</v>
      </c>
      <c r="N436" s="132">
        <v>-44196.99</v>
      </c>
      <c r="O436" s="132">
        <v>-46374.67</v>
      </c>
      <c r="P436" s="132">
        <v>-49603.01</v>
      </c>
      <c r="Q436" s="132">
        <v>-52831.35</v>
      </c>
      <c r="R436" s="127">
        <v>-52831.35</v>
      </c>
    </row>
    <row r="437" spans="1:18" ht="13.5" thickBot="1" x14ac:dyDescent="0.25">
      <c r="A437" s="136" t="s">
        <v>2615</v>
      </c>
      <c r="B437" s="134" t="s">
        <v>2616</v>
      </c>
      <c r="C437" s="134" t="s">
        <v>2078</v>
      </c>
      <c r="D437" s="130">
        <v>30440.05</v>
      </c>
      <c r="E437" s="130">
        <v>30440.05</v>
      </c>
      <c r="F437" s="130">
        <v>30495.89</v>
      </c>
      <c r="G437" s="130">
        <v>30546.19</v>
      </c>
      <c r="H437" s="130">
        <v>30601.71</v>
      </c>
      <c r="I437" s="130">
        <v>30601.71</v>
      </c>
      <c r="J437" s="130">
        <v>30601.71</v>
      </c>
      <c r="K437" s="130">
        <v>30601.71</v>
      </c>
      <c r="L437" s="130">
        <v>30601.71</v>
      </c>
      <c r="M437" s="130">
        <v>30601.71</v>
      </c>
      <c r="N437" s="130">
        <v>30601.71</v>
      </c>
      <c r="O437" s="130">
        <v>30601.71</v>
      </c>
      <c r="P437" s="130">
        <v>30601.71</v>
      </c>
      <c r="Q437" s="130">
        <v>30601.71</v>
      </c>
      <c r="R437" s="127">
        <v>30601.71</v>
      </c>
    </row>
    <row r="438" spans="1:18" ht="13.5" thickBot="1" x14ac:dyDescent="0.25">
      <c r="A438" s="136" t="s">
        <v>2735</v>
      </c>
      <c r="B438" s="134" t="s">
        <v>2734</v>
      </c>
      <c r="C438" s="134" t="s">
        <v>2078</v>
      </c>
      <c r="D438" s="164"/>
      <c r="E438" s="132">
        <v>0</v>
      </c>
      <c r="F438" s="132">
        <v>0</v>
      </c>
      <c r="G438" s="132">
        <v>0</v>
      </c>
      <c r="H438" s="132">
        <v>-509.94</v>
      </c>
      <c r="I438" s="132">
        <v>-1019.97</v>
      </c>
      <c r="J438" s="132">
        <v>-1530</v>
      </c>
      <c r="K438" s="132">
        <v>-2040.03</v>
      </c>
      <c r="L438" s="132">
        <v>-2550.06</v>
      </c>
      <c r="M438" s="132">
        <v>-3060.09</v>
      </c>
      <c r="N438" s="132">
        <v>-3570.12</v>
      </c>
      <c r="O438" s="132">
        <v>-4080.15</v>
      </c>
      <c r="P438" s="132">
        <v>-4590.18</v>
      </c>
      <c r="Q438" s="132">
        <v>-5100.21</v>
      </c>
      <c r="R438" s="127">
        <v>-5100.21</v>
      </c>
    </row>
    <row r="439" spans="1:18" ht="13.5" thickBot="1" x14ac:dyDescent="0.25">
      <c r="A439" s="136" t="s">
        <v>198</v>
      </c>
      <c r="B439" s="134" t="s">
        <v>1048</v>
      </c>
      <c r="C439" s="134" t="s">
        <v>2078</v>
      </c>
      <c r="D439" s="130">
        <v>-0.02</v>
      </c>
      <c r="E439" s="130">
        <v>-0.02</v>
      </c>
      <c r="F439" s="130">
        <v>-0.02</v>
      </c>
      <c r="G439" s="130">
        <v>-0.02</v>
      </c>
      <c r="H439" s="130">
        <v>-0.02</v>
      </c>
      <c r="I439" s="130">
        <v>-0.02</v>
      </c>
      <c r="J439" s="130">
        <v>-0.02</v>
      </c>
      <c r="K439" s="130">
        <v>-0.02</v>
      </c>
      <c r="L439" s="130">
        <v>-0.02</v>
      </c>
      <c r="M439" s="130">
        <v>-0.02</v>
      </c>
      <c r="N439" s="130">
        <v>-0.02</v>
      </c>
      <c r="O439" s="130">
        <v>-0.02</v>
      </c>
      <c r="P439" s="130">
        <v>-0.02</v>
      </c>
      <c r="Q439" s="130">
        <v>-0.02</v>
      </c>
      <c r="R439" s="127">
        <v>-0.02</v>
      </c>
    </row>
    <row r="440" spans="1:18" ht="13.5" thickBot="1" x14ac:dyDescent="0.25">
      <c r="A440" s="136" t="s">
        <v>2381</v>
      </c>
      <c r="B440" s="134" t="s">
        <v>2382</v>
      </c>
      <c r="C440" s="134" t="s">
        <v>2078</v>
      </c>
      <c r="D440" s="132">
        <v>0</v>
      </c>
      <c r="E440" s="132">
        <v>0</v>
      </c>
      <c r="F440" s="132">
        <v>-206101</v>
      </c>
      <c r="G440" s="132">
        <v>0</v>
      </c>
      <c r="H440" s="132">
        <v>0</v>
      </c>
      <c r="I440" s="132">
        <v>0</v>
      </c>
      <c r="J440" s="132">
        <v>16297.25</v>
      </c>
      <c r="K440" s="132">
        <v>0</v>
      </c>
      <c r="L440" s="132">
        <v>0</v>
      </c>
      <c r="M440" s="132">
        <v>0</v>
      </c>
      <c r="N440" s="132">
        <v>0</v>
      </c>
      <c r="O440" s="132">
        <v>0</v>
      </c>
      <c r="P440" s="132">
        <v>0</v>
      </c>
      <c r="Q440" s="132">
        <v>0</v>
      </c>
      <c r="R440" s="127">
        <v>0</v>
      </c>
    </row>
    <row r="441" spans="1:18" ht="13.5" thickBot="1" x14ac:dyDescent="0.25">
      <c r="A441" s="136" t="s">
        <v>2383</v>
      </c>
      <c r="B441" s="134" t="s">
        <v>2384</v>
      </c>
      <c r="C441" s="134" t="s">
        <v>2078</v>
      </c>
      <c r="D441" s="130">
        <v>0</v>
      </c>
      <c r="E441" s="130">
        <v>0</v>
      </c>
      <c r="F441" s="130">
        <v>0</v>
      </c>
      <c r="G441" s="130">
        <v>0</v>
      </c>
      <c r="H441" s="130">
        <v>0</v>
      </c>
      <c r="I441" s="130">
        <v>0</v>
      </c>
      <c r="J441" s="130">
        <v>0</v>
      </c>
      <c r="K441" s="130">
        <v>0</v>
      </c>
      <c r="L441" s="130">
        <v>0</v>
      </c>
      <c r="M441" s="130">
        <v>0</v>
      </c>
      <c r="N441" s="130">
        <v>0</v>
      </c>
      <c r="O441" s="130">
        <v>0</v>
      </c>
      <c r="P441" s="130">
        <v>0</v>
      </c>
      <c r="Q441" s="130">
        <v>0</v>
      </c>
      <c r="R441" s="127">
        <v>0</v>
      </c>
    </row>
    <row r="442" spans="1:18" ht="13.5" thickBot="1" x14ac:dyDescent="0.25">
      <c r="A442" s="136" t="s">
        <v>199</v>
      </c>
      <c r="B442" s="134" t="s">
        <v>1047</v>
      </c>
      <c r="C442" s="134" t="s">
        <v>2078</v>
      </c>
      <c r="D442" s="132">
        <v>-22512.69</v>
      </c>
      <c r="E442" s="132">
        <v>-22512.69</v>
      </c>
      <c r="F442" s="132">
        <v>-10568.05</v>
      </c>
      <c r="G442" s="132">
        <v>38902.800000000003</v>
      </c>
      <c r="H442" s="132">
        <v>50343.040000000001</v>
      </c>
      <c r="I442" s="132">
        <v>78113.87</v>
      </c>
      <c r="J442" s="132">
        <v>90434.89</v>
      </c>
      <c r="K442" s="132">
        <v>89782.27</v>
      </c>
      <c r="L442" s="132">
        <v>95544.16</v>
      </c>
      <c r="M442" s="132">
        <v>90196.64</v>
      </c>
      <c r="N442" s="132">
        <v>93532.26</v>
      </c>
      <c r="O442" s="132">
        <v>96206.09</v>
      </c>
      <c r="P442" s="132">
        <v>99195.13</v>
      </c>
      <c r="Q442" s="132">
        <v>99727.86</v>
      </c>
      <c r="R442" s="127">
        <v>99727.86</v>
      </c>
    </row>
    <row r="443" spans="1:18" ht="13.5" thickBot="1" x14ac:dyDescent="0.25">
      <c r="A443" s="136" t="s">
        <v>200</v>
      </c>
      <c r="B443" s="134" t="s">
        <v>1046</v>
      </c>
      <c r="C443" s="134" t="s">
        <v>2078</v>
      </c>
      <c r="D443" s="130">
        <v>0</v>
      </c>
      <c r="E443" s="130">
        <v>0</v>
      </c>
      <c r="F443" s="130">
        <v>0</v>
      </c>
      <c r="G443" s="130">
        <v>0</v>
      </c>
      <c r="H443" s="130">
        <v>0</v>
      </c>
      <c r="I443" s="130">
        <v>0</v>
      </c>
      <c r="J443" s="130">
        <v>0</v>
      </c>
      <c r="K443" s="130">
        <v>0</v>
      </c>
      <c r="L443" s="130">
        <v>0</v>
      </c>
      <c r="M443" s="130">
        <v>0</v>
      </c>
      <c r="N443" s="130">
        <v>0</v>
      </c>
      <c r="O443" s="130">
        <v>0</v>
      </c>
      <c r="P443" s="130">
        <v>0</v>
      </c>
      <c r="Q443" s="130">
        <v>0</v>
      </c>
      <c r="R443" s="127">
        <v>0</v>
      </c>
    </row>
    <row r="444" spans="1:18" ht="13.5" thickBot="1" x14ac:dyDescent="0.25">
      <c r="A444" s="135" t="s">
        <v>1467</v>
      </c>
      <c r="B444" s="134" t="s">
        <v>2385</v>
      </c>
      <c r="C444" s="142"/>
      <c r="D444" s="132">
        <v>30913393.100000001</v>
      </c>
      <c r="E444" s="132">
        <v>30913393.100000001</v>
      </c>
      <c r="F444" s="132">
        <v>30738749.5</v>
      </c>
      <c r="G444" s="132">
        <v>30507881.440000001</v>
      </c>
      <c r="H444" s="132">
        <v>31917909.620000001</v>
      </c>
      <c r="I444" s="132">
        <v>30957262.760000002</v>
      </c>
      <c r="J444" s="132">
        <v>30167659.449999999</v>
      </c>
      <c r="K444" s="132">
        <v>30704700.73</v>
      </c>
      <c r="L444" s="132">
        <v>29950877.739999998</v>
      </c>
      <c r="M444" s="132">
        <v>28980917.149999999</v>
      </c>
      <c r="N444" s="132">
        <v>31067894.969999999</v>
      </c>
      <c r="O444" s="132">
        <v>30529463.370000001</v>
      </c>
      <c r="P444" s="132">
        <v>29721498.920000002</v>
      </c>
      <c r="Q444" s="132">
        <v>31474557.960000001</v>
      </c>
      <c r="R444" s="127">
        <v>31474557.960000001</v>
      </c>
    </row>
    <row r="445" spans="1:18" ht="13.5" thickBot="1" x14ac:dyDescent="0.25">
      <c r="A445" s="136" t="s">
        <v>1468</v>
      </c>
      <c r="B445" s="134" t="s">
        <v>1469</v>
      </c>
      <c r="C445" s="134" t="s">
        <v>2078</v>
      </c>
      <c r="D445" s="130">
        <v>4407522.46</v>
      </c>
      <c r="E445" s="130">
        <v>4407522.46</v>
      </c>
      <c r="F445" s="130">
        <v>4543640.68</v>
      </c>
      <c r="G445" s="130">
        <v>4619655.2</v>
      </c>
      <c r="H445" s="130">
        <v>4669929.3600000003</v>
      </c>
      <c r="I445" s="130">
        <v>4687587.93</v>
      </c>
      <c r="J445" s="130">
        <v>4738290.66</v>
      </c>
      <c r="K445" s="130">
        <v>4772058.96</v>
      </c>
      <c r="L445" s="130">
        <v>4851246.97</v>
      </c>
      <c r="M445" s="130">
        <v>4911552.5199999996</v>
      </c>
      <c r="N445" s="130">
        <v>4935981.8600000003</v>
      </c>
      <c r="O445" s="130">
        <v>4991333.82</v>
      </c>
      <c r="P445" s="130">
        <v>5003230.17</v>
      </c>
      <c r="Q445" s="130">
        <v>5028209</v>
      </c>
      <c r="R445" s="127">
        <v>5028209</v>
      </c>
    </row>
    <row r="446" spans="1:18" ht="13.5" thickBot="1" x14ac:dyDescent="0.25">
      <c r="A446" s="136" t="s">
        <v>201</v>
      </c>
      <c r="B446" s="134" t="s">
        <v>1045</v>
      </c>
      <c r="C446" s="134" t="s">
        <v>2078</v>
      </c>
      <c r="D446" s="132">
        <v>0</v>
      </c>
      <c r="E446" s="132">
        <v>0</v>
      </c>
      <c r="F446" s="132">
        <v>-129659.57</v>
      </c>
      <c r="G446" s="132">
        <v>-251818.53</v>
      </c>
      <c r="H446" s="132">
        <v>862090.75</v>
      </c>
      <c r="I446" s="132">
        <v>221060.31</v>
      </c>
      <c r="J446" s="132">
        <v>-456706.77</v>
      </c>
      <c r="K446" s="132">
        <v>21342.69</v>
      </c>
      <c r="L446" s="132">
        <v>-713376.19</v>
      </c>
      <c r="M446" s="132">
        <v>-1745154.43</v>
      </c>
      <c r="N446" s="132">
        <v>16216.57</v>
      </c>
      <c r="O446" s="132">
        <v>-773807.08</v>
      </c>
      <c r="P446" s="132">
        <v>-1759896.03</v>
      </c>
      <c r="Q446" s="132">
        <v>0</v>
      </c>
      <c r="R446" s="127">
        <v>0</v>
      </c>
    </row>
    <row r="447" spans="1:18" ht="13.5" thickBot="1" x14ac:dyDescent="0.25">
      <c r="A447" s="136" t="s">
        <v>2693</v>
      </c>
      <c r="B447" s="134" t="s">
        <v>1044</v>
      </c>
      <c r="C447" s="134" t="s">
        <v>2078</v>
      </c>
      <c r="D447" s="130">
        <v>-83555.94</v>
      </c>
      <c r="E447" s="130">
        <v>-83555.94</v>
      </c>
      <c r="F447" s="130">
        <v>-147710.5</v>
      </c>
      <c r="G447" s="130">
        <v>-201530.33</v>
      </c>
      <c r="H447" s="130">
        <v>-62798.27</v>
      </c>
      <c r="I447" s="130">
        <v>-102800.76</v>
      </c>
      <c r="J447" s="130">
        <v>-127457.27</v>
      </c>
      <c r="K447" s="130">
        <v>-146726.97</v>
      </c>
      <c r="L447" s="130">
        <v>-161063.41</v>
      </c>
      <c r="M447" s="130">
        <v>-174708.01</v>
      </c>
      <c r="N447" s="130">
        <v>-189234.83</v>
      </c>
      <c r="O447" s="130">
        <v>-211832.91</v>
      </c>
      <c r="P447" s="130">
        <v>-248873.25</v>
      </c>
      <c r="Q447" s="130">
        <v>-228218.77</v>
      </c>
      <c r="R447" s="127">
        <v>-228218.77</v>
      </c>
    </row>
    <row r="448" spans="1:18" ht="13.5" thickBot="1" x14ac:dyDescent="0.25">
      <c r="A448" s="136" t="s">
        <v>2733</v>
      </c>
      <c r="B448" s="134" t="s">
        <v>2732</v>
      </c>
      <c r="C448" s="134" t="s">
        <v>2078</v>
      </c>
      <c r="D448" s="164"/>
      <c r="E448" s="132">
        <v>0</v>
      </c>
      <c r="F448" s="132">
        <v>0</v>
      </c>
      <c r="G448" s="132">
        <v>0</v>
      </c>
      <c r="H448" s="132">
        <v>191036</v>
      </c>
      <c r="I448" s="132">
        <v>191036</v>
      </c>
      <c r="J448" s="132">
        <v>191036</v>
      </c>
      <c r="K448" s="132">
        <v>313709</v>
      </c>
      <c r="L448" s="132">
        <v>313709</v>
      </c>
      <c r="M448" s="132">
        <v>313709</v>
      </c>
      <c r="N448" s="132">
        <v>313709</v>
      </c>
      <c r="O448" s="132">
        <v>313709</v>
      </c>
      <c r="P448" s="132">
        <v>313709</v>
      </c>
      <c r="Q448" s="132">
        <v>284110.74</v>
      </c>
      <c r="R448" s="127">
        <v>284110.74</v>
      </c>
    </row>
    <row r="449" spans="1:18" ht="13.5" thickBot="1" x14ac:dyDescent="0.25">
      <c r="A449" s="136" t="s">
        <v>203</v>
      </c>
      <c r="B449" s="134" t="s">
        <v>1043</v>
      </c>
      <c r="C449" s="134" t="s">
        <v>2078</v>
      </c>
      <c r="D449" s="130">
        <v>0</v>
      </c>
      <c r="E449" s="130">
        <v>0</v>
      </c>
      <c r="F449" s="130">
        <v>1158.32</v>
      </c>
      <c r="G449" s="130">
        <v>25.69</v>
      </c>
      <c r="H449" s="130">
        <v>0</v>
      </c>
      <c r="I449" s="130">
        <v>4.08</v>
      </c>
      <c r="J449" s="130">
        <v>-644.94000000000005</v>
      </c>
      <c r="K449" s="130">
        <v>0</v>
      </c>
      <c r="L449" s="130">
        <v>37.5</v>
      </c>
      <c r="M449" s="130">
        <v>-33043.040000000001</v>
      </c>
      <c r="N449" s="130">
        <v>0</v>
      </c>
      <c r="O449" s="130">
        <v>13.3</v>
      </c>
      <c r="P449" s="130">
        <v>12.48</v>
      </c>
      <c r="Q449" s="130">
        <v>0</v>
      </c>
      <c r="R449" s="127">
        <v>0</v>
      </c>
    </row>
    <row r="450" spans="1:18" ht="13.5" thickBot="1" x14ac:dyDescent="0.25">
      <c r="A450" s="136" t="s">
        <v>204</v>
      </c>
      <c r="B450" s="134" t="s">
        <v>1042</v>
      </c>
      <c r="C450" s="134" t="s">
        <v>2078</v>
      </c>
      <c r="D450" s="132">
        <v>0</v>
      </c>
      <c r="E450" s="132">
        <v>0</v>
      </c>
      <c r="F450" s="132">
        <v>0</v>
      </c>
      <c r="G450" s="132">
        <v>0</v>
      </c>
      <c r="H450" s="132">
        <v>0</v>
      </c>
      <c r="I450" s="132">
        <v>0</v>
      </c>
      <c r="J450" s="132">
        <v>0</v>
      </c>
      <c r="K450" s="132">
        <v>0</v>
      </c>
      <c r="L450" s="132">
        <v>0</v>
      </c>
      <c r="M450" s="132">
        <v>0</v>
      </c>
      <c r="N450" s="132">
        <v>0</v>
      </c>
      <c r="O450" s="132">
        <v>0</v>
      </c>
      <c r="P450" s="132">
        <v>0</v>
      </c>
      <c r="Q450" s="132">
        <v>0</v>
      </c>
      <c r="R450" s="127">
        <v>0</v>
      </c>
    </row>
    <row r="451" spans="1:18" ht="13.5" thickBot="1" x14ac:dyDescent="0.25">
      <c r="A451" s="136" t="s">
        <v>205</v>
      </c>
      <c r="B451" s="134" t="s">
        <v>1041</v>
      </c>
      <c r="C451" s="134" t="s">
        <v>2078</v>
      </c>
      <c r="D451" s="130">
        <v>1077617.6399999999</v>
      </c>
      <c r="E451" s="130">
        <v>1077617.6399999999</v>
      </c>
      <c r="F451" s="130">
        <v>1077617.6399999999</v>
      </c>
      <c r="G451" s="130">
        <v>1079249.8899999999</v>
      </c>
      <c r="H451" s="130">
        <v>1091649.9099999999</v>
      </c>
      <c r="I451" s="130">
        <v>1097597.67</v>
      </c>
      <c r="J451" s="130">
        <v>1098425.68</v>
      </c>
      <c r="K451" s="130">
        <v>1098425.68</v>
      </c>
      <c r="L451" s="130">
        <v>1101344.47</v>
      </c>
      <c r="M451" s="130">
        <v>1106716.49</v>
      </c>
      <c r="N451" s="130">
        <v>1117686.3500000001</v>
      </c>
      <c r="O451" s="130">
        <v>1117686.3500000001</v>
      </c>
      <c r="P451" s="130">
        <v>1118511.3500000001</v>
      </c>
      <c r="Q451" s="130">
        <v>1123494.69</v>
      </c>
      <c r="R451" s="127">
        <v>1123494.69</v>
      </c>
    </row>
    <row r="452" spans="1:18" ht="13.5" thickBot="1" x14ac:dyDescent="0.25">
      <c r="A452" s="136" t="s">
        <v>206</v>
      </c>
      <c r="B452" s="134" t="s">
        <v>1040</v>
      </c>
      <c r="C452" s="134" t="s">
        <v>2078</v>
      </c>
      <c r="D452" s="132">
        <v>-971678.69</v>
      </c>
      <c r="E452" s="132">
        <v>-971678.69</v>
      </c>
      <c r="F452" s="132">
        <v>-977561.85</v>
      </c>
      <c r="G452" s="132">
        <v>-983445.01</v>
      </c>
      <c r="H452" s="132">
        <v>-989328.17</v>
      </c>
      <c r="I452" s="132">
        <v>-996146.74</v>
      </c>
      <c r="J452" s="132">
        <v>-1003390.23</v>
      </c>
      <c r="K452" s="132">
        <v>-1010697.41</v>
      </c>
      <c r="L452" s="132">
        <v>-1018004.59</v>
      </c>
      <c r="M452" s="132">
        <v>-1025311.77</v>
      </c>
      <c r="N452" s="132">
        <v>-1034545.02</v>
      </c>
      <c r="O452" s="132">
        <v>-1043778.27</v>
      </c>
      <c r="P452" s="132">
        <v>-1053011.52</v>
      </c>
      <c r="Q452" s="132">
        <v>-1062362.6200000001</v>
      </c>
      <c r="R452" s="127">
        <v>-1062362.6200000001</v>
      </c>
    </row>
    <row r="453" spans="1:18" ht="13.5" thickBot="1" x14ac:dyDescent="0.25">
      <c r="A453" s="136" t="s">
        <v>1470</v>
      </c>
      <c r="B453" s="134" t="s">
        <v>1471</v>
      </c>
      <c r="C453" s="134" t="s">
        <v>2078</v>
      </c>
      <c r="D453" s="130">
        <v>0</v>
      </c>
      <c r="E453" s="130">
        <v>0</v>
      </c>
      <c r="F453" s="130">
        <v>0</v>
      </c>
      <c r="G453" s="130">
        <v>0</v>
      </c>
      <c r="H453" s="130">
        <v>0</v>
      </c>
      <c r="I453" s="130">
        <v>0</v>
      </c>
      <c r="J453" s="130">
        <v>0</v>
      </c>
      <c r="K453" s="130">
        <v>0</v>
      </c>
      <c r="L453" s="130">
        <v>0</v>
      </c>
      <c r="M453" s="130">
        <v>0</v>
      </c>
      <c r="N453" s="130">
        <v>0</v>
      </c>
      <c r="O453" s="130">
        <v>0</v>
      </c>
      <c r="P453" s="130">
        <v>0</v>
      </c>
      <c r="Q453" s="130">
        <v>0</v>
      </c>
      <c r="R453" s="127">
        <v>0</v>
      </c>
    </row>
    <row r="454" spans="1:18" ht="13.5" thickBot="1" x14ac:dyDescent="0.25">
      <c r="A454" s="136" t="s">
        <v>2617</v>
      </c>
      <c r="B454" s="134" t="s">
        <v>2618</v>
      </c>
      <c r="C454" s="134" t="s">
        <v>2078</v>
      </c>
      <c r="D454" s="132">
        <v>-3400229.21</v>
      </c>
      <c r="E454" s="132">
        <v>-3400229.21</v>
      </c>
      <c r="F454" s="132">
        <v>-3400229.21</v>
      </c>
      <c r="G454" s="132">
        <v>-3400229.21</v>
      </c>
      <c r="H454" s="132">
        <v>-3400229.21</v>
      </c>
      <c r="I454" s="132">
        <v>-3400229.21</v>
      </c>
      <c r="J454" s="132">
        <v>-3400229.21</v>
      </c>
      <c r="K454" s="132">
        <v>-3400229.21</v>
      </c>
      <c r="L454" s="132">
        <v>-3400229.21</v>
      </c>
      <c r="M454" s="132">
        <v>-3400229.21</v>
      </c>
      <c r="N454" s="132">
        <v>-3400229.21</v>
      </c>
      <c r="O454" s="132">
        <v>-3400229.21</v>
      </c>
      <c r="P454" s="132">
        <v>-3400229.21</v>
      </c>
      <c r="Q454" s="132">
        <v>-3400229.21</v>
      </c>
      <c r="R454" s="127">
        <v>-3400229.21</v>
      </c>
    </row>
    <row r="455" spans="1:18" ht="13.5" thickBot="1" x14ac:dyDescent="0.25">
      <c r="A455" s="136" t="s">
        <v>2020</v>
      </c>
      <c r="B455" s="134" t="s">
        <v>2021</v>
      </c>
      <c r="C455" s="134" t="s">
        <v>2078</v>
      </c>
      <c r="D455" s="130">
        <v>30415875.949999999</v>
      </c>
      <c r="E455" s="130">
        <v>30415875.949999999</v>
      </c>
      <c r="F455" s="130">
        <v>30420423.199999999</v>
      </c>
      <c r="G455" s="130">
        <v>30424812.23</v>
      </c>
      <c r="H455" s="130">
        <v>30454350.920000002</v>
      </c>
      <c r="I455" s="130">
        <v>30259291.350000001</v>
      </c>
      <c r="J455" s="130">
        <v>30256765.32</v>
      </c>
      <c r="K455" s="130">
        <v>30272269.68</v>
      </c>
      <c r="L455" s="130">
        <v>30312975.879999999</v>
      </c>
      <c r="M455" s="130">
        <v>30491966.510000002</v>
      </c>
      <c r="N455" s="130">
        <v>30893267.609999999</v>
      </c>
      <c r="O455" s="130">
        <v>31241752.129999999</v>
      </c>
      <c r="P455" s="130">
        <v>31575645.210000001</v>
      </c>
      <c r="Q455" s="130">
        <v>31678805.050000001</v>
      </c>
      <c r="R455" s="127">
        <v>31678805.050000001</v>
      </c>
    </row>
    <row r="456" spans="1:18" ht="13.5" thickBot="1" x14ac:dyDescent="0.25">
      <c r="A456" s="136" t="s">
        <v>2619</v>
      </c>
      <c r="B456" s="134" t="s">
        <v>2620</v>
      </c>
      <c r="C456" s="134" t="s">
        <v>2078</v>
      </c>
      <c r="D456" s="132">
        <v>-1252687.8999999999</v>
      </c>
      <c r="E456" s="132">
        <v>-1252687.8999999999</v>
      </c>
      <c r="F456" s="132">
        <v>-1379476.86</v>
      </c>
      <c r="G456" s="132">
        <v>-1506265.82</v>
      </c>
      <c r="H456" s="132">
        <v>-1633054.78</v>
      </c>
      <c r="I456" s="132">
        <v>-1758858.29</v>
      </c>
      <c r="J456" s="132">
        <v>-1884661.66</v>
      </c>
      <c r="K456" s="132">
        <v>-2010465.03</v>
      </c>
      <c r="L456" s="132">
        <v>-2136268.4</v>
      </c>
      <c r="M456" s="132">
        <v>-2262105.35</v>
      </c>
      <c r="N456" s="132">
        <v>-2387943.39</v>
      </c>
      <c r="O456" s="132">
        <v>-2513781.5499999998</v>
      </c>
      <c r="P456" s="132">
        <v>-2639619.77</v>
      </c>
      <c r="Q456" s="132">
        <v>-2765457.99</v>
      </c>
      <c r="R456" s="127">
        <v>-2765457.99</v>
      </c>
    </row>
    <row r="457" spans="1:18" ht="13.5" thickBot="1" x14ac:dyDescent="0.25">
      <c r="A457" s="136" t="s">
        <v>207</v>
      </c>
      <c r="B457" s="134" t="s">
        <v>1039</v>
      </c>
      <c r="C457" s="134" t="s">
        <v>2078</v>
      </c>
      <c r="D457" s="130">
        <v>3576023.48</v>
      </c>
      <c r="E457" s="130">
        <v>3576023.48</v>
      </c>
      <c r="F457" s="130">
        <v>3581622.76</v>
      </c>
      <c r="G457" s="130">
        <v>3574116.24</v>
      </c>
      <c r="H457" s="130">
        <v>3576534.39</v>
      </c>
      <c r="I457" s="130">
        <v>3596584.27</v>
      </c>
      <c r="J457" s="130">
        <v>3589678.47</v>
      </c>
      <c r="K457" s="130">
        <v>3624054.39</v>
      </c>
      <c r="L457" s="130">
        <v>3625129.9</v>
      </c>
      <c r="M457" s="130">
        <v>3625685.55</v>
      </c>
      <c r="N457" s="130">
        <v>3627731.09</v>
      </c>
      <c r="O457" s="130">
        <v>3629726.04</v>
      </c>
      <c r="P457" s="130">
        <v>3629932.91</v>
      </c>
      <c r="Q457" s="130">
        <v>3630702.36</v>
      </c>
      <c r="R457" s="127">
        <v>3630702.36</v>
      </c>
    </row>
    <row r="458" spans="1:18" ht="13.5" thickBot="1" x14ac:dyDescent="0.25">
      <c r="A458" s="136" t="s">
        <v>2621</v>
      </c>
      <c r="B458" s="134" t="s">
        <v>2622</v>
      </c>
      <c r="C458" s="134" t="s">
        <v>2078</v>
      </c>
      <c r="D458" s="132">
        <v>29312.41</v>
      </c>
      <c r="E458" s="132">
        <v>29312.41</v>
      </c>
      <c r="F458" s="132">
        <v>43968.57</v>
      </c>
      <c r="G458" s="132">
        <v>58624.73</v>
      </c>
      <c r="H458" s="132">
        <v>73280.89</v>
      </c>
      <c r="I458" s="132">
        <v>87937.05</v>
      </c>
      <c r="J458" s="132">
        <v>102593.21</v>
      </c>
      <c r="K458" s="132">
        <v>117249.37</v>
      </c>
      <c r="L458" s="132">
        <v>131905.53</v>
      </c>
      <c r="M458" s="132">
        <v>146561.69</v>
      </c>
      <c r="N458" s="132">
        <v>161217.85</v>
      </c>
      <c r="O458" s="132">
        <v>175874.01</v>
      </c>
      <c r="P458" s="132">
        <v>190530.17</v>
      </c>
      <c r="Q458" s="132">
        <v>205186.33</v>
      </c>
      <c r="R458" s="127">
        <v>205186.33</v>
      </c>
    </row>
    <row r="459" spans="1:18" ht="13.5" thickBot="1" x14ac:dyDescent="0.25">
      <c r="A459" s="136" t="s">
        <v>208</v>
      </c>
      <c r="B459" s="134" t="s">
        <v>1038</v>
      </c>
      <c r="C459" s="134" t="s">
        <v>2078</v>
      </c>
      <c r="D459" s="130">
        <v>-3282963.83</v>
      </c>
      <c r="E459" s="130">
        <v>-3282963.83</v>
      </c>
      <c r="F459" s="130">
        <v>-3290146.15</v>
      </c>
      <c r="G459" s="130">
        <v>-3297328.47</v>
      </c>
      <c r="H459" s="130">
        <v>-3304510.79</v>
      </c>
      <c r="I459" s="130">
        <v>-3311693.11</v>
      </c>
      <c r="J459" s="130">
        <v>-3318875.43</v>
      </c>
      <c r="K459" s="130">
        <v>-3326057.75</v>
      </c>
      <c r="L459" s="130">
        <v>-3333240.07</v>
      </c>
      <c r="M459" s="130">
        <v>-3340422.39</v>
      </c>
      <c r="N459" s="130">
        <v>-3347604.71</v>
      </c>
      <c r="O459" s="130">
        <v>-3354787.03</v>
      </c>
      <c r="P459" s="130">
        <v>-3361969.35</v>
      </c>
      <c r="Q459" s="130">
        <v>-3369151.67</v>
      </c>
      <c r="R459" s="127">
        <v>-3369151.67</v>
      </c>
    </row>
    <row r="460" spans="1:18" ht="13.5" thickBot="1" x14ac:dyDescent="0.25">
      <c r="A460" s="136" t="s">
        <v>209</v>
      </c>
      <c r="B460" s="134" t="s">
        <v>1037</v>
      </c>
      <c r="C460" s="134" t="s">
        <v>2078</v>
      </c>
      <c r="D460" s="132">
        <v>2722.5</v>
      </c>
      <c r="E460" s="132">
        <v>2722.5</v>
      </c>
      <c r="F460" s="132">
        <v>2722.5</v>
      </c>
      <c r="G460" s="132">
        <v>2722.5</v>
      </c>
      <c r="H460" s="132">
        <v>2722.5</v>
      </c>
      <c r="I460" s="132">
        <v>2722.5</v>
      </c>
      <c r="J460" s="132">
        <v>2722.5</v>
      </c>
      <c r="K460" s="132">
        <v>2722.5</v>
      </c>
      <c r="L460" s="132">
        <v>2722.5</v>
      </c>
      <c r="M460" s="132">
        <v>2722.5</v>
      </c>
      <c r="N460" s="132">
        <v>2722.5</v>
      </c>
      <c r="O460" s="132">
        <v>2722.5</v>
      </c>
      <c r="P460" s="132">
        <v>2722.5</v>
      </c>
      <c r="Q460" s="132">
        <v>2722.5</v>
      </c>
      <c r="R460" s="127">
        <v>2722.5</v>
      </c>
    </row>
    <row r="461" spans="1:18" ht="13.5" thickBot="1" x14ac:dyDescent="0.25">
      <c r="A461" s="136" t="s">
        <v>210</v>
      </c>
      <c r="B461" s="134" t="s">
        <v>1036</v>
      </c>
      <c r="C461" s="134" t="s">
        <v>2078</v>
      </c>
      <c r="D461" s="130">
        <v>-2722.5</v>
      </c>
      <c r="E461" s="130">
        <v>-2722.5</v>
      </c>
      <c r="F461" s="130">
        <v>-2722.5</v>
      </c>
      <c r="G461" s="130">
        <v>-2722.5</v>
      </c>
      <c r="H461" s="130">
        <v>-2722.5</v>
      </c>
      <c r="I461" s="130">
        <v>-2722.5</v>
      </c>
      <c r="J461" s="130">
        <v>-2722.5</v>
      </c>
      <c r="K461" s="130">
        <v>-2722.5</v>
      </c>
      <c r="L461" s="130">
        <v>-2722.5</v>
      </c>
      <c r="M461" s="130">
        <v>-2722.5</v>
      </c>
      <c r="N461" s="130">
        <v>-2722.5</v>
      </c>
      <c r="O461" s="130">
        <v>-2722.5</v>
      </c>
      <c r="P461" s="130">
        <v>-2722.5</v>
      </c>
      <c r="Q461" s="130">
        <v>-2722.5</v>
      </c>
      <c r="R461" s="127">
        <v>-2722.5</v>
      </c>
    </row>
    <row r="462" spans="1:18" ht="13.5" thickBot="1" x14ac:dyDescent="0.25">
      <c r="A462" s="136" t="s">
        <v>2389</v>
      </c>
      <c r="B462" s="134" t="s">
        <v>2390</v>
      </c>
      <c r="C462" s="134" t="s">
        <v>2078</v>
      </c>
      <c r="D462" s="132">
        <v>102732.75</v>
      </c>
      <c r="E462" s="132">
        <v>102732.75</v>
      </c>
      <c r="F462" s="132">
        <v>102732.75</v>
      </c>
      <c r="G462" s="132">
        <v>102732.75</v>
      </c>
      <c r="H462" s="132">
        <v>102732.75</v>
      </c>
      <c r="I462" s="132">
        <v>102732.75</v>
      </c>
      <c r="J462" s="132">
        <v>102732.75</v>
      </c>
      <c r="K462" s="132">
        <v>102732.75</v>
      </c>
      <c r="L462" s="132">
        <v>102732.75</v>
      </c>
      <c r="M462" s="132">
        <v>102732.75</v>
      </c>
      <c r="N462" s="132">
        <v>102732.75</v>
      </c>
      <c r="O462" s="132">
        <v>102732.75</v>
      </c>
      <c r="P462" s="132">
        <v>102732.75</v>
      </c>
      <c r="Q462" s="132">
        <v>102732.75</v>
      </c>
      <c r="R462" s="127">
        <v>102732.75</v>
      </c>
    </row>
    <row r="463" spans="1:18" ht="13.5" thickBot="1" x14ac:dyDescent="0.25">
      <c r="A463" s="136" t="s">
        <v>2391</v>
      </c>
      <c r="B463" s="134" t="s">
        <v>2392</v>
      </c>
      <c r="C463" s="134" t="s">
        <v>2078</v>
      </c>
      <c r="D463" s="130">
        <v>-10770.36</v>
      </c>
      <c r="E463" s="130">
        <v>-10770.36</v>
      </c>
      <c r="F463" s="130">
        <v>-11598.85</v>
      </c>
      <c r="G463" s="130">
        <v>-12427.34</v>
      </c>
      <c r="H463" s="130">
        <v>-13255.83</v>
      </c>
      <c r="I463" s="130">
        <v>-14084.32</v>
      </c>
      <c r="J463" s="130">
        <v>-14912.81</v>
      </c>
      <c r="K463" s="130">
        <v>-15741.3</v>
      </c>
      <c r="L463" s="130">
        <v>-16569.79</v>
      </c>
      <c r="M463" s="130">
        <v>-17398.28</v>
      </c>
      <c r="N463" s="130">
        <v>-18226.77</v>
      </c>
      <c r="O463" s="130">
        <v>-19055.259999999998</v>
      </c>
      <c r="P463" s="130">
        <v>-19883.75</v>
      </c>
      <c r="Q463" s="130">
        <v>-20712.240000000002</v>
      </c>
      <c r="R463" s="127">
        <v>-20712.240000000002</v>
      </c>
    </row>
    <row r="464" spans="1:18" ht="13.5" thickBot="1" x14ac:dyDescent="0.25">
      <c r="A464" s="136" t="s">
        <v>2623</v>
      </c>
      <c r="B464" s="134" t="s">
        <v>2624</v>
      </c>
      <c r="C464" s="134" t="s">
        <v>2078</v>
      </c>
      <c r="D464" s="132">
        <v>153159.73000000001</v>
      </c>
      <c r="E464" s="132">
        <v>153159.73000000001</v>
      </c>
      <c r="F464" s="132">
        <v>153159.73000000001</v>
      </c>
      <c r="G464" s="132">
        <v>153159.73000000001</v>
      </c>
      <c r="H464" s="132">
        <v>153159.73000000001</v>
      </c>
      <c r="I464" s="132">
        <v>153159.73000000001</v>
      </c>
      <c r="J464" s="132">
        <v>153159.73000000001</v>
      </c>
      <c r="K464" s="132">
        <v>153159.73000000001</v>
      </c>
      <c r="L464" s="132">
        <v>153159.73000000001</v>
      </c>
      <c r="M464" s="132">
        <v>153159.73000000001</v>
      </c>
      <c r="N464" s="132">
        <v>153159.73000000001</v>
      </c>
      <c r="O464" s="132">
        <v>153159.73000000001</v>
      </c>
      <c r="P464" s="132">
        <v>153159.73000000001</v>
      </c>
      <c r="Q464" s="132">
        <v>153159.73000000001</v>
      </c>
      <c r="R464" s="127">
        <v>153159.73000000001</v>
      </c>
    </row>
    <row r="465" spans="1:18" ht="13.5" thickBot="1" x14ac:dyDescent="0.25">
      <c r="A465" s="136" t="s">
        <v>2625</v>
      </c>
      <c r="B465" s="134" t="s">
        <v>2626</v>
      </c>
      <c r="C465" s="134" t="s">
        <v>2078</v>
      </c>
      <c r="D465" s="130">
        <v>-30188.53</v>
      </c>
      <c r="E465" s="130">
        <v>-30188.53</v>
      </c>
      <c r="F465" s="130">
        <v>-32750.43</v>
      </c>
      <c r="G465" s="130">
        <v>-35312.33</v>
      </c>
      <c r="H465" s="130">
        <v>-37874.230000000003</v>
      </c>
      <c r="I465" s="130">
        <v>-40436.129999999997</v>
      </c>
      <c r="J465" s="130">
        <v>-42998.03</v>
      </c>
      <c r="K465" s="130">
        <v>-45559.93</v>
      </c>
      <c r="L465" s="130">
        <v>-48121.83</v>
      </c>
      <c r="M465" s="130">
        <v>-50683.73</v>
      </c>
      <c r="N465" s="130">
        <v>-53245.63</v>
      </c>
      <c r="O465" s="130">
        <v>-55807.53</v>
      </c>
      <c r="P465" s="130">
        <v>-58369.43</v>
      </c>
      <c r="Q465" s="130">
        <v>-60931.33</v>
      </c>
      <c r="R465" s="127">
        <v>-60931.33</v>
      </c>
    </row>
    <row r="466" spans="1:18" ht="13.5" thickBot="1" x14ac:dyDescent="0.25">
      <c r="A466" s="136" t="s">
        <v>2627</v>
      </c>
      <c r="B466" s="134" t="s">
        <v>2628</v>
      </c>
      <c r="C466" s="134" t="s">
        <v>2078</v>
      </c>
      <c r="D466" s="132">
        <v>162033.84</v>
      </c>
      <c r="E466" s="132">
        <v>162033.84</v>
      </c>
      <c r="F466" s="132">
        <v>162331.1</v>
      </c>
      <c r="G466" s="132">
        <v>162598.84</v>
      </c>
      <c r="H466" s="132">
        <v>162894.37</v>
      </c>
      <c r="I466" s="132">
        <v>163180.88</v>
      </c>
      <c r="J466" s="132">
        <v>163476.07999999999</v>
      </c>
      <c r="K466" s="132">
        <v>163760.93</v>
      </c>
      <c r="L466" s="132">
        <v>164055.79</v>
      </c>
      <c r="M466" s="132">
        <v>162033.84</v>
      </c>
      <c r="N466" s="132">
        <v>162033.84</v>
      </c>
      <c r="O466" s="132">
        <v>162033.84</v>
      </c>
      <c r="P466" s="132">
        <v>162033.84</v>
      </c>
      <c r="Q466" s="132">
        <v>162033.84</v>
      </c>
      <c r="R466" s="127">
        <v>162033.84</v>
      </c>
    </row>
    <row r="467" spans="1:18" ht="13.5" thickBot="1" x14ac:dyDescent="0.25">
      <c r="A467" s="136" t="s">
        <v>2731</v>
      </c>
      <c r="B467" s="134" t="s">
        <v>2730</v>
      </c>
      <c r="C467" s="134" t="s">
        <v>2078</v>
      </c>
      <c r="D467" s="163"/>
      <c r="E467" s="130">
        <v>0</v>
      </c>
      <c r="F467" s="130">
        <v>0</v>
      </c>
      <c r="G467" s="130">
        <v>0</v>
      </c>
      <c r="H467" s="130">
        <v>0</v>
      </c>
      <c r="I467" s="130">
        <v>0</v>
      </c>
      <c r="J467" s="130">
        <v>0</v>
      </c>
      <c r="K467" s="130">
        <v>0</v>
      </c>
      <c r="L467" s="130">
        <v>0</v>
      </c>
      <c r="M467" s="130">
        <v>-5637.06</v>
      </c>
      <c r="N467" s="130">
        <v>-6341.55</v>
      </c>
      <c r="O467" s="130">
        <v>-7046.04</v>
      </c>
      <c r="P467" s="130">
        <v>-7750.53</v>
      </c>
      <c r="Q467" s="130">
        <v>-8455.02</v>
      </c>
      <c r="R467" s="127">
        <v>-8455.02</v>
      </c>
    </row>
    <row r="468" spans="1:18" ht="13.5" thickBot="1" x14ac:dyDescent="0.25">
      <c r="A468" s="136" t="s">
        <v>2629</v>
      </c>
      <c r="B468" s="134" t="s">
        <v>2630</v>
      </c>
      <c r="C468" s="134" t="s">
        <v>2078</v>
      </c>
      <c r="D468" s="132">
        <v>21189.3</v>
      </c>
      <c r="E468" s="132">
        <v>21189.3</v>
      </c>
      <c r="F468" s="132">
        <v>21228.17</v>
      </c>
      <c r="G468" s="132">
        <v>21263.18</v>
      </c>
      <c r="H468" s="132">
        <v>21301.83</v>
      </c>
      <c r="I468" s="132">
        <v>21339.3</v>
      </c>
      <c r="J468" s="132">
        <v>21377.9</v>
      </c>
      <c r="K468" s="132">
        <v>21415.15</v>
      </c>
      <c r="L468" s="132">
        <v>21453.71</v>
      </c>
      <c r="M468" s="132">
        <v>21492.34</v>
      </c>
      <c r="N468" s="132">
        <v>21529.43</v>
      </c>
      <c r="O468" s="132">
        <v>21567.279999999999</v>
      </c>
      <c r="P468" s="132">
        <v>21604.15</v>
      </c>
      <c r="Q468" s="132">
        <v>21642.32</v>
      </c>
      <c r="R468" s="127">
        <v>21642.32</v>
      </c>
    </row>
    <row r="469" spans="1:18" ht="13.5" thickBot="1" x14ac:dyDescent="0.25">
      <c r="A469" s="128" t="s">
        <v>1472</v>
      </c>
      <c r="B469" s="128" t="s">
        <v>2393</v>
      </c>
      <c r="C469" s="129"/>
      <c r="D469" s="130">
        <v>-3625713875.2600002</v>
      </c>
      <c r="E469" s="130">
        <v>-3625713875.2600002</v>
      </c>
      <c r="F469" s="130">
        <v>-3618785648.3099999</v>
      </c>
      <c r="G469" s="130">
        <v>-3681303623.8600001</v>
      </c>
      <c r="H469" s="130">
        <v>-3647230692.6599998</v>
      </c>
      <c r="I469" s="130">
        <v>-3611790226.23</v>
      </c>
      <c r="J469" s="130">
        <v>-3612868605.1799998</v>
      </c>
      <c r="K469" s="130">
        <v>-3667864583.5</v>
      </c>
      <c r="L469" s="130">
        <v>-3672704087.7600002</v>
      </c>
      <c r="M469" s="130">
        <v>-3694017708.2600002</v>
      </c>
      <c r="N469" s="130">
        <v>-3810189649.6799998</v>
      </c>
      <c r="O469" s="130">
        <v>-3868150799.3899999</v>
      </c>
      <c r="P469" s="130">
        <v>-3947843111.3600001</v>
      </c>
      <c r="Q469" s="130">
        <v>-3959407070.4899998</v>
      </c>
      <c r="R469" s="127">
        <v>-3959407070.4899998</v>
      </c>
    </row>
    <row r="470" spans="1:18" ht="13.5" thickBot="1" x14ac:dyDescent="0.25">
      <c r="A470" s="131" t="s">
        <v>1473</v>
      </c>
      <c r="B470" s="162" t="s">
        <v>2394</v>
      </c>
      <c r="C470" s="141"/>
      <c r="D470" s="132">
        <v>-29465381.050000001</v>
      </c>
      <c r="E470" s="132">
        <v>-29465381.050000001</v>
      </c>
      <c r="F470" s="132">
        <v>-34187180.979999997</v>
      </c>
      <c r="G470" s="132">
        <v>-40591741.189999998</v>
      </c>
      <c r="H470" s="132">
        <v>-46291971.25</v>
      </c>
      <c r="I470" s="132">
        <v>-44335367.789999999</v>
      </c>
      <c r="J470" s="132">
        <v>-45901376.189999998</v>
      </c>
      <c r="K470" s="132">
        <v>-38645679.259999998</v>
      </c>
      <c r="L470" s="132">
        <v>-34913969.189999998</v>
      </c>
      <c r="M470" s="132">
        <v>-31386901.379999999</v>
      </c>
      <c r="N470" s="132">
        <v>-17885450.52</v>
      </c>
      <c r="O470" s="132">
        <v>-17999499.190000001</v>
      </c>
      <c r="P470" s="132">
        <v>-21249896.190000001</v>
      </c>
      <c r="Q470" s="132">
        <v>-18488064.530000001</v>
      </c>
      <c r="R470" s="127">
        <v>-18488064.530000001</v>
      </c>
    </row>
    <row r="471" spans="1:18" ht="13.5" thickBot="1" x14ac:dyDescent="0.25">
      <c r="A471" s="133" t="s">
        <v>2154</v>
      </c>
      <c r="B471" s="134" t="s">
        <v>2155</v>
      </c>
      <c r="C471" s="134" t="s">
        <v>2078</v>
      </c>
      <c r="D471" s="130">
        <v>-580301.86</v>
      </c>
      <c r="E471" s="130">
        <v>-580301.86</v>
      </c>
      <c r="F471" s="130">
        <v>-291519</v>
      </c>
      <c r="G471" s="130">
        <v>-160771</v>
      </c>
      <c r="H471" s="130">
        <v>-2297858.06</v>
      </c>
      <c r="I471" s="130">
        <v>-119046</v>
      </c>
      <c r="J471" s="130">
        <v>-117578</v>
      </c>
      <c r="K471" s="130">
        <v>-577419.06999999995</v>
      </c>
      <c r="L471" s="130">
        <v>-119590</v>
      </c>
      <c r="M471" s="130">
        <v>-152181</v>
      </c>
      <c r="N471" s="130">
        <v>-614395.32999999996</v>
      </c>
      <c r="O471" s="130">
        <v>-116779</v>
      </c>
      <c r="P471" s="130">
        <v>-325551</v>
      </c>
      <c r="Q471" s="130">
        <v>-388909.96</v>
      </c>
      <c r="R471" s="127">
        <v>-388909.96</v>
      </c>
    </row>
    <row r="472" spans="1:18" ht="13.5" thickBot="1" x14ac:dyDescent="0.25">
      <c r="A472" s="133" t="s">
        <v>2729</v>
      </c>
      <c r="B472" s="134" t="s">
        <v>2728</v>
      </c>
      <c r="C472" s="134" t="s">
        <v>2078</v>
      </c>
      <c r="D472" s="164"/>
      <c r="E472" s="132">
        <v>0</v>
      </c>
      <c r="F472" s="132">
        <v>-779.75</v>
      </c>
      <c r="G472" s="132">
        <v>0</v>
      </c>
      <c r="H472" s="132">
        <v>0</v>
      </c>
      <c r="I472" s="132">
        <v>0</v>
      </c>
      <c r="J472" s="132">
        <v>0</v>
      </c>
      <c r="K472" s="132">
        <v>0</v>
      </c>
      <c r="L472" s="132">
        <v>-150000</v>
      </c>
      <c r="M472" s="132">
        <v>0</v>
      </c>
      <c r="N472" s="132">
        <v>0</v>
      </c>
      <c r="O472" s="132">
        <v>0</v>
      </c>
      <c r="P472" s="132">
        <v>0</v>
      </c>
      <c r="Q472" s="132">
        <v>0</v>
      </c>
      <c r="R472" s="127">
        <v>0</v>
      </c>
    </row>
    <row r="473" spans="1:18" ht="13.5" thickBot="1" x14ac:dyDescent="0.25">
      <c r="A473" s="133" t="s">
        <v>2156</v>
      </c>
      <c r="B473" s="134" t="s">
        <v>1035</v>
      </c>
      <c r="C473" s="134" t="s">
        <v>2078</v>
      </c>
      <c r="D473" s="130">
        <v>0</v>
      </c>
      <c r="E473" s="130">
        <v>0</v>
      </c>
      <c r="F473" s="130">
        <v>-440.04</v>
      </c>
      <c r="G473" s="130">
        <v>0</v>
      </c>
      <c r="H473" s="130">
        <v>0</v>
      </c>
      <c r="I473" s="130">
        <v>-10958.6</v>
      </c>
      <c r="J473" s="130">
        <v>0</v>
      </c>
      <c r="K473" s="130">
        <v>0</v>
      </c>
      <c r="L473" s="130">
        <v>0</v>
      </c>
      <c r="M473" s="130">
        <v>-56016.19</v>
      </c>
      <c r="N473" s="130">
        <v>0</v>
      </c>
      <c r="O473" s="130">
        <v>0</v>
      </c>
      <c r="P473" s="130">
        <v>0</v>
      </c>
      <c r="Q473" s="130">
        <v>-2570.5</v>
      </c>
      <c r="R473" s="127">
        <v>-2570.5</v>
      </c>
    </row>
    <row r="474" spans="1:18" ht="13.5" thickBot="1" x14ac:dyDescent="0.25">
      <c r="A474" s="133" t="s">
        <v>2688</v>
      </c>
      <c r="B474" s="134" t="s">
        <v>2689</v>
      </c>
      <c r="C474" s="134" t="s">
        <v>2078</v>
      </c>
      <c r="D474" s="132">
        <v>-64833</v>
      </c>
      <c r="E474" s="132">
        <v>-64833</v>
      </c>
      <c r="F474" s="132">
        <v>0</v>
      </c>
      <c r="G474" s="132">
        <v>0</v>
      </c>
      <c r="H474" s="132">
        <v>0</v>
      </c>
      <c r="I474" s="132">
        <v>0</v>
      </c>
      <c r="J474" s="132">
        <v>0</v>
      </c>
      <c r="K474" s="132">
        <v>0</v>
      </c>
      <c r="L474" s="132">
        <v>0</v>
      </c>
      <c r="M474" s="132">
        <v>0</v>
      </c>
      <c r="N474" s="132">
        <v>0</v>
      </c>
      <c r="O474" s="132">
        <v>0</v>
      </c>
      <c r="P474" s="132">
        <v>0</v>
      </c>
      <c r="Q474" s="132">
        <v>0</v>
      </c>
      <c r="R474" s="127">
        <v>0</v>
      </c>
    </row>
    <row r="475" spans="1:18" ht="13.5" thickBot="1" x14ac:dyDescent="0.25">
      <c r="A475" s="133" t="s">
        <v>2157</v>
      </c>
      <c r="B475" s="134" t="s">
        <v>2158</v>
      </c>
      <c r="C475" s="134" t="s">
        <v>2078</v>
      </c>
      <c r="D475" s="130">
        <v>-13175210.189999999</v>
      </c>
      <c r="E475" s="130">
        <v>-13175210.189999999</v>
      </c>
      <c r="F475" s="130">
        <v>-18097668.190000001</v>
      </c>
      <c r="G475" s="130">
        <v>-23830354.190000001</v>
      </c>
      <c r="H475" s="130">
        <v>-27446263.190000001</v>
      </c>
      <c r="I475" s="130">
        <v>-27051825.190000001</v>
      </c>
      <c r="J475" s="130">
        <v>-28412320.190000001</v>
      </c>
      <c r="K475" s="130">
        <v>-22291729.190000001</v>
      </c>
      <c r="L475" s="130">
        <v>-19184422.190000001</v>
      </c>
      <c r="M475" s="130">
        <v>-16045003.189999999</v>
      </c>
      <c r="N475" s="130">
        <v>-1953764.19</v>
      </c>
      <c r="O475" s="130">
        <v>-2653309.19</v>
      </c>
      <c r="P475" s="130">
        <v>-5982375.1900000004</v>
      </c>
      <c r="Q475" s="130">
        <v>-3179187.07</v>
      </c>
      <c r="R475" s="127">
        <v>-3179187.07</v>
      </c>
    </row>
    <row r="476" spans="1:18" ht="13.5" thickBot="1" x14ac:dyDescent="0.25">
      <c r="A476" s="133" t="s">
        <v>1474</v>
      </c>
      <c r="B476" s="134" t="s">
        <v>1475</v>
      </c>
      <c r="C476" s="134" t="s">
        <v>2078</v>
      </c>
      <c r="D476" s="132">
        <v>-15645036</v>
      </c>
      <c r="E476" s="132">
        <v>-15645036</v>
      </c>
      <c r="F476" s="132">
        <v>-15796774</v>
      </c>
      <c r="G476" s="132">
        <v>-16600616</v>
      </c>
      <c r="H476" s="132">
        <v>-16547850</v>
      </c>
      <c r="I476" s="132">
        <v>-17153538</v>
      </c>
      <c r="J476" s="132">
        <v>-17371402</v>
      </c>
      <c r="K476" s="132">
        <v>-15776373</v>
      </c>
      <c r="L476" s="132">
        <v>-15459720</v>
      </c>
      <c r="M476" s="132">
        <v>-15133386</v>
      </c>
      <c r="N476" s="132">
        <v>-15316885</v>
      </c>
      <c r="O476" s="132">
        <v>-15228923</v>
      </c>
      <c r="P476" s="132">
        <v>-14941392</v>
      </c>
      <c r="Q476" s="132">
        <v>-14916819</v>
      </c>
      <c r="R476" s="127">
        <v>-14916819</v>
      </c>
    </row>
    <row r="477" spans="1:18" ht="13.5" thickBot="1" x14ac:dyDescent="0.25">
      <c r="A477" s="133" t="s">
        <v>2727</v>
      </c>
      <c r="B477" s="134" t="s">
        <v>2726</v>
      </c>
      <c r="C477" s="134" t="s">
        <v>2078</v>
      </c>
      <c r="D477" s="163"/>
      <c r="E477" s="130">
        <v>0</v>
      </c>
      <c r="F477" s="130">
        <v>0</v>
      </c>
      <c r="G477" s="130">
        <v>0</v>
      </c>
      <c r="H477" s="130">
        <v>0</v>
      </c>
      <c r="I477" s="130">
        <v>0</v>
      </c>
      <c r="J477" s="130">
        <v>-76</v>
      </c>
      <c r="K477" s="130">
        <v>-158</v>
      </c>
      <c r="L477" s="130">
        <v>-237</v>
      </c>
      <c r="M477" s="130">
        <v>-315</v>
      </c>
      <c r="N477" s="130">
        <v>-406</v>
      </c>
      <c r="O477" s="130">
        <v>-488</v>
      </c>
      <c r="P477" s="130">
        <v>-578</v>
      </c>
      <c r="Q477" s="130">
        <v>-578</v>
      </c>
      <c r="R477" s="127">
        <v>-578</v>
      </c>
    </row>
    <row r="478" spans="1:18" ht="13.5" thickBot="1" x14ac:dyDescent="0.25">
      <c r="A478" s="131" t="s">
        <v>1479</v>
      </c>
      <c r="B478" s="162" t="s">
        <v>2395</v>
      </c>
      <c r="C478" s="141"/>
      <c r="D478" s="132">
        <v>-1692448627.4000001</v>
      </c>
      <c r="E478" s="132">
        <v>-1692448627.4000001</v>
      </c>
      <c r="F478" s="132">
        <v>-1718169649.6400001</v>
      </c>
      <c r="G478" s="132">
        <v>-1728139263.1500001</v>
      </c>
      <c r="H478" s="132">
        <v>-1738929810.01</v>
      </c>
      <c r="I478" s="132">
        <v>-1745100871.76</v>
      </c>
      <c r="J478" s="132">
        <v>-1730771930.03</v>
      </c>
      <c r="K478" s="132">
        <v>-1725812381.02</v>
      </c>
      <c r="L478" s="132">
        <v>-1718445325.8199999</v>
      </c>
      <c r="M478" s="132">
        <v>-1699154419.5599999</v>
      </c>
      <c r="N478" s="132">
        <v>-1693501652.9300001</v>
      </c>
      <c r="O478" s="132">
        <v>-1705993780.3900001</v>
      </c>
      <c r="P478" s="132">
        <v>-1928074984.5699999</v>
      </c>
      <c r="Q478" s="132">
        <v>-1972691281.6600001</v>
      </c>
      <c r="R478" s="127">
        <v>-1972691281.6600001</v>
      </c>
    </row>
    <row r="479" spans="1:18" ht="13.5" thickBot="1" x14ac:dyDescent="0.25">
      <c r="A479" s="133" t="s">
        <v>1480</v>
      </c>
      <c r="B479" s="134" t="s">
        <v>2396</v>
      </c>
      <c r="C479" s="142"/>
      <c r="D479" s="130">
        <v>-835183392.35000002</v>
      </c>
      <c r="E479" s="130">
        <v>-835183392.35000002</v>
      </c>
      <c r="F479" s="130">
        <v>-860880827.50999999</v>
      </c>
      <c r="G479" s="130">
        <v>-870821563.23000002</v>
      </c>
      <c r="H479" s="130">
        <v>-881564380.79999995</v>
      </c>
      <c r="I479" s="130">
        <v>-887717935.25999999</v>
      </c>
      <c r="J479" s="130">
        <v>-873391856.30999994</v>
      </c>
      <c r="K479" s="130">
        <v>-868390557.25999999</v>
      </c>
      <c r="L479" s="130">
        <v>-861013941.51999998</v>
      </c>
      <c r="M479" s="130">
        <v>-841680966.47000003</v>
      </c>
      <c r="N479" s="130">
        <v>-835741979.45000005</v>
      </c>
      <c r="O479" s="130">
        <v>-848226977.62</v>
      </c>
      <c r="P479" s="130">
        <v>-941571667.17999995</v>
      </c>
      <c r="Q479" s="130">
        <v>-986196350.30999994</v>
      </c>
      <c r="R479" s="127">
        <v>-986196350.30999994</v>
      </c>
    </row>
    <row r="480" spans="1:18" ht="13.5" thickBot="1" x14ac:dyDescent="0.25">
      <c r="A480" s="135" t="s">
        <v>1481</v>
      </c>
      <c r="B480" s="134" t="s">
        <v>2397</v>
      </c>
      <c r="C480" s="142"/>
      <c r="D480" s="132">
        <v>-319505501.81</v>
      </c>
      <c r="E480" s="132">
        <v>-319505501.81</v>
      </c>
      <c r="F480" s="132">
        <v>-319652073.64999998</v>
      </c>
      <c r="G480" s="132">
        <v>-319936770.38</v>
      </c>
      <c r="H480" s="132">
        <v>-319505501.81</v>
      </c>
      <c r="I480" s="132">
        <v>-319649233.52999997</v>
      </c>
      <c r="J480" s="132">
        <v>-319807157.75</v>
      </c>
      <c r="K480" s="132">
        <v>-319505501.81</v>
      </c>
      <c r="L480" s="132">
        <v>-319615971.49000001</v>
      </c>
      <c r="M480" s="132">
        <v>-321323146.72000003</v>
      </c>
      <c r="N480" s="132">
        <v>-321640545.51999998</v>
      </c>
      <c r="O480" s="132">
        <v>-331796742.36000001</v>
      </c>
      <c r="P480" s="132">
        <v>-423883603.64999998</v>
      </c>
      <c r="Q480" s="132">
        <v>-435515045.89999998</v>
      </c>
      <c r="R480" s="127">
        <v>-435515045.89999998</v>
      </c>
    </row>
    <row r="481" spans="1:18" ht="13.5" thickBot="1" x14ac:dyDescent="0.25">
      <c r="A481" s="136" t="s">
        <v>211</v>
      </c>
      <c r="B481" s="134" t="s">
        <v>2398</v>
      </c>
      <c r="C481" s="142"/>
      <c r="D481" s="130">
        <v>-538891454.52999997</v>
      </c>
      <c r="E481" s="130">
        <v>-538891454.52999997</v>
      </c>
      <c r="F481" s="130">
        <v>-538891454.52999997</v>
      </c>
      <c r="G481" s="130">
        <v>-538891454.52999997</v>
      </c>
      <c r="H481" s="130">
        <v>-538891454.52999997</v>
      </c>
      <c r="I481" s="130">
        <v>-538891454.52999997</v>
      </c>
      <c r="J481" s="130">
        <v>-538891454.52999997</v>
      </c>
      <c r="K481" s="130">
        <v>-538891454.52999997</v>
      </c>
      <c r="L481" s="130">
        <v>-538891454.52999997</v>
      </c>
      <c r="M481" s="130">
        <v>-540461516.20000005</v>
      </c>
      <c r="N481" s="130">
        <v>-541026498.24000001</v>
      </c>
      <c r="O481" s="130">
        <v>-551026498.24000001</v>
      </c>
      <c r="P481" s="130">
        <v>-643212805.88</v>
      </c>
      <c r="Q481" s="130">
        <v>-654900998.62</v>
      </c>
      <c r="R481" s="127">
        <v>-654900998.62</v>
      </c>
    </row>
    <row r="482" spans="1:18" ht="13.5" thickBot="1" x14ac:dyDescent="0.25">
      <c r="A482" s="137" t="s">
        <v>211</v>
      </c>
      <c r="B482" s="134" t="s">
        <v>1034</v>
      </c>
      <c r="C482" s="134" t="s">
        <v>2078</v>
      </c>
      <c r="D482" s="132">
        <v>0</v>
      </c>
      <c r="E482" s="132">
        <v>0</v>
      </c>
      <c r="F482" s="132">
        <v>0</v>
      </c>
      <c r="G482" s="132">
        <v>0</v>
      </c>
      <c r="H482" s="132">
        <v>0</v>
      </c>
      <c r="I482" s="132">
        <v>0</v>
      </c>
      <c r="J482" s="132">
        <v>0</v>
      </c>
      <c r="K482" s="132">
        <v>0</v>
      </c>
      <c r="L482" s="132">
        <v>0</v>
      </c>
      <c r="M482" s="132">
        <v>0</v>
      </c>
      <c r="N482" s="132">
        <v>0</v>
      </c>
      <c r="O482" s="132">
        <v>0</v>
      </c>
      <c r="P482" s="132">
        <v>0</v>
      </c>
      <c r="Q482" s="132">
        <v>0</v>
      </c>
      <c r="R482" s="127">
        <v>0</v>
      </c>
    </row>
    <row r="483" spans="1:18" ht="13.5" thickBot="1" x14ac:dyDescent="0.25">
      <c r="A483" s="137" t="s">
        <v>212</v>
      </c>
      <c r="B483" s="134" t="s">
        <v>1033</v>
      </c>
      <c r="C483" s="134" t="s">
        <v>2078</v>
      </c>
      <c r="D483" s="130">
        <v>-449904224.92000002</v>
      </c>
      <c r="E483" s="130">
        <v>-449904224.92000002</v>
      </c>
      <c r="F483" s="130">
        <v>-449904224.92000002</v>
      </c>
      <c r="G483" s="130">
        <v>-449904224.92000002</v>
      </c>
      <c r="H483" s="130">
        <v>-449904224.92000002</v>
      </c>
      <c r="I483" s="130">
        <v>-449904224.92000002</v>
      </c>
      <c r="J483" s="130">
        <v>-449904224.92000002</v>
      </c>
      <c r="K483" s="130">
        <v>-449904224.92000002</v>
      </c>
      <c r="L483" s="130">
        <v>-449904224.92000002</v>
      </c>
      <c r="M483" s="130">
        <v>-449904224.92000002</v>
      </c>
      <c r="N483" s="130">
        <v>-449904224.92000002</v>
      </c>
      <c r="O483" s="130">
        <v>-449904224.92000002</v>
      </c>
      <c r="P483" s="130">
        <v>-449904224.92000002</v>
      </c>
      <c r="Q483" s="130">
        <v>-449904224.92000002</v>
      </c>
      <c r="R483" s="127">
        <v>-449904224.92000002</v>
      </c>
    </row>
    <row r="484" spans="1:18" ht="13.5" thickBot="1" x14ac:dyDescent="0.25">
      <c r="A484" s="137" t="s">
        <v>2222</v>
      </c>
      <c r="B484" s="134" t="s">
        <v>2399</v>
      </c>
      <c r="C484" s="134" t="s">
        <v>2078</v>
      </c>
      <c r="D484" s="132">
        <v>-93182343.75</v>
      </c>
      <c r="E484" s="132">
        <v>-93182343.75</v>
      </c>
      <c r="F484" s="132">
        <v>-93182343.75</v>
      </c>
      <c r="G484" s="132">
        <v>-93182343.75</v>
      </c>
      <c r="H484" s="132">
        <v>-93182343.75</v>
      </c>
      <c r="I484" s="132">
        <v>-93182343.75</v>
      </c>
      <c r="J484" s="132">
        <v>-93182343.75</v>
      </c>
      <c r="K484" s="132">
        <v>-93182343.75</v>
      </c>
      <c r="L484" s="132">
        <v>-93182343.75</v>
      </c>
      <c r="M484" s="132">
        <v>-94752405.420000002</v>
      </c>
      <c r="N484" s="132">
        <v>-95317387.459999993</v>
      </c>
      <c r="O484" s="132">
        <v>-105317387.45999999</v>
      </c>
      <c r="P484" s="132">
        <v>-197503695.09999999</v>
      </c>
      <c r="Q484" s="132">
        <v>-209191887.84</v>
      </c>
      <c r="R484" s="127">
        <v>-209191887.84</v>
      </c>
    </row>
    <row r="485" spans="1:18" ht="13.5" thickBot="1" x14ac:dyDescent="0.25">
      <c r="A485" s="137" t="s">
        <v>213</v>
      </c>
      <c r="B485" s="134" t="s">
        <v>1032</v>
      </c>
      <c r="C485" s="134" t="s">
        <v>2078</v>
      </c>
      <c r="D485" s="130">
        <v>6880.06</v>
      </c>
      <c r="E485" s="130">
        <v>6880.06</v>
      </c>
      <c r="F485" s="130">
        <v>6880.06</v>
      </c>
      <c r="G485" s="130">
        <v>6880.06</v>
      </c>
      <c r="H485" s="130">
        <v>6880.06</v>
      </c>
      <c r="I485" s="130">
        <v>6880.06</v>
      </c>
      <c r="J485" s="130">
        <v>6880.06</v>
      </c>
      <c r="K485" s="130">
        <v>6880.06</v>
      </c>
      <c r="L485" s="130">
        <v>6880.06</v>
      </c>
      <c r="M485" s="130">
        <v>6880.06</v>
      </c>
      <c r="N485" s="130">
        <v>6880.06</v>
      </c>
      <c r="O485" s="130">
        <v>6880.06</v>
      </c>
      <c r="P485" s="130">
        <v>6880.06</v>
      </c>
      <c r="Q485" s="130">
        <v>6880.06</v>
      </c>
      <c r="R485" s="127">
        <v>6880.06</v>
      </c>
    </row>
    <row r="486" spans="1:18" ht="13.5" thickBot="1" x14ac:dyDescent="0.25">
      <c r="A486" s="137" t="s">
        <v>2223</v>
      </c>
      <c r="B486" s="134" t="s">
        <v>1602</v>
      </c>
      <c r="C486" s="134" t="s">
        <v>2078</v>
      </c>
      <c r="D486" s="132">
        <v>4188234.08</v>
      </c>
      <c r="E486" s="132">
        <v>4188234.08</v>
      </c>
      <c r="F486" s="132">
        <v>4188234.08</v>
      </c>
      <c r="G486" s="132">
        <v>4188234.08</v>
      </c>
      <c r="H486" s="132">
        <v>4188234.08</v>
      </c>
      <c r="I486" s="132">
        <v>4188234.08</v>
      </c>
      <c r="J486" s="132">
        <v>4188234.08</v>
      </c>
      <c r="K486" s="132">
        <v>4188234.08</v>
      </c>
      <c r="L486" s="132">
        <v>4188234.08</v>
      </c>
      <c r="M486" s="132">
        <v>4188234.08</v>
      </c>
      <c r="N486" s="132">
        <v>4188234.08</v>
      </c>
      <c r="O486" s="132">
        <v>4188234.08</v>
      </c>
      <c r="P486" s="132">
        <v>4188234.08</v>
      </c>
      <c r="Q486" s="132">
        <v>4188234.08</v>
      </c>
      <c r="R486" s="127">
        <v>4188234.08</v>
      </c>
    </row>
    <row r="487" spans="1:18" ht="13.5" thickBot="1" x14ac:dyDescent="0.25">
      <c r="A487" s="136" t="s">
        <v>1482</v>
      </c>
      <c r="B487" s="134" t="s">
        <v>2400</v>
      </c>
      <c r="C487" s="142"/>
      <c r="D487" s="130">
        <v>219385952.72</v>
      </c>
      <c r="E487" s="130">
        <v>219385952.72</v>
      </c>
      <c r="F487" s="130">
        <v>219239380.88</v>
      </c>
      <c r="G487" s="130">
        <v>218954684.15000001</v>
      </c>
      <c r="H487" s="130">
        <v>219385952.72</v>
      </c>
      <c r="I487" s="130">
        <v>219242221</v>
      </c>
      <c r="J487" s="130">
        <v>219084296.78</v>
      </c>
      <c r="K487" s="130">
        <v>219385952.72</v>
      </c>
      <c r="L487" s="130">
        <v>219275483.03999999</v>
      </c>
      <c r="M487" s="130">
        <v>219138369.47999999</v>
      </c>
      <c r="N487" s="130">
        <v>219385952.72</v>
      </c>
      <c r="O487" s="130">
        <v>219229755.88</v>
      </c>
      <c r="P487" s="130">
        <v>219329202.22999999</v>
      </c>
      <c r="Q487" s="130">
        <v>219385952.72</v>
      </c>
      <c r="R487" s="127">
        <v>219385952.72</v>
      </c>
    </row>
    <row r="488" spans="1:18" ht="13.5" thickBot="1" x14ac:dyDescent="0.25">
      <c r="A488" s="137" t="s">
        <v>214</v>
      </c>
      <c r="B488" s="134" t="s">
        <v>1031</v>
      </c>
      <c r="C488" s="134" t="s">
        <v>2078</v>
      </c>
      <c r="D488" s="132">
        <v>-293561404.88999999</v>
      </c>
      <c r="E488" s="132">
        <v>-293561404.88999999</v>
      </c>
      <c r="F488" s="132">
        <v>-293561404.88999999</v>
      </c>
      <c r="G488" s="132">
        <v>-293561404.88999999</v>
      </c>
      <c r="H488" s="132">
        <v>-293561404.88999999</v>
      </c>
      <c r="I488" s="132">
        <v>-293561404.88999999</v>
      </c>
      <c r="J488" s="132">
        <v>-293561404.88999999</v>
      </c>
      <c r="K488" s="132">
        <v>-293561404.88999999</v>
      </c>
      <c r="L488" s="132">
        <v>-293561404.88999999</v>
      </c>
      <c r="M488" s="132">
        <v>-293561404.88999999</v>
      </c>
      <c r="N488" s="132">
        <v>-293561404.88999999</v>
      </c>
      <c r="O488" s="132">
        <v>-293561404.88999999</v>
      </c>
      <c r="P488" s="132">
        <v>-293561404.88999999</v>
      </c>
      <c r="Q488" s="132">
        <v>-293561404.88999999</v>
      </c>
      <c r="R488" s="127">
        <v>-293561404.88999999</v>
      </c>
    </row>
    <row r="489" spans="1:18" ht="13.5" thickBot="1" x14ac:dyDescent="0.25">
      <c r="A489" s="137" t="s">
        <v>215</v>
      </c>
      <c r="B489" s="134" t="s">
        <v>1030</v>
      </c>
      <c r="C489" s="134" t="s">
        <v>2078</v>
      </c>
      <c r="D489" s="130">
        <v>-2914607.47</v>
      </c>
      <c r="E489" s="130">
        <v>-2914607.47</v>
      </c>
      <c r="F489" s="130">
        <v>-2914607.47</v>
      </c>
      <c r="G489" s="130">
        <v>-2914607.47</v>
      </c>
      <c r="H489" s="130">
        <v>-2914607.47</v>
      </c>
      <c r="I489" s="130">
        <v>-2914607.47</v>
      </c>
      <c r="J489" s="130">
        <v>-2914607.47</v>
      </c>
      <c r="K489" s="130">
        <v>-2914607.47</v>
      </c>
      <c r="L489" s="130">
        <v>-2914607.47</v>
      </c>
      <c r="M489" s="130">
        <v>-2914607.47</v>
      </c>
      <c r="N489" s="130">
        <v>-2914607.47</v>
      </c>
      <c r="O489" s="130">
        <v>-2914607.47</v>
      </c>
      <c r="P489" s="130">
        <v>-2914607.47</v>
      </c>
      <c r="Q489" s="130">
        <v>-2914607.47</v>
      </c>
      <c r="R489" s="127">
        <v>-2914607.47</v>
      </c>
    </row>
    <row r="490" spans="1:18" ht="13.5" thickBot="1" x14ac:dyDescent="0.25">
      <c r="A490" s="137" t="s">
        <v>216</v>
      </c>
      <c r="B490" s="134" t="s">
        <v>1029</v>
      </c>
      <c r="C490" s="134" t="s">
        <v>2078</v>
      </c>
      <c r="D490" s="132">
        <v>-3698477.62</v>
      </c>
      <c r="E490" s="132">
        <v>-3698477.62</v>
      </c>
      <c r="F490" s="132">
        <v>-3698477.62</v>
      </c>
      <c r="G490" s="132">
        <v>-3698477.62</v>
      </c>
      <c r="H490" s="132">
        <v>-3698477.62</v>
      </c>
      <c r="I490" s="132">
        <v>-3698477.62</v>
      </c>
      <c r="J490" s="132">
        <v>-3698477.62</v>
      </c>
      <c r="K490" s="132">
        <v>-3698477.62</v>
      </c>
      <c r="L490" s="132">
        <v>-3698477.62</v>
      </c>
      <c r="M490" s="132">
        <v>-3698477.62</v>
      </c>
      <c r="N490" s="132">
        <v>-3698477.62</v>
      </c>
      <c r="O490" s="132">
        <v>-3698477.62</v>
      </c>
      <c r="P490" s="132">
        <v>-3698477.62</v>
      </c>
      <c r="Q490" s="132">
        <v>-3698477.62</v>
      </c>
      <c r="R490" s="127">
        <v>-3698477.62</v>
      </c>
    </row>
    <row r="491" spans="1:18" ht="13.5" thickBot="1" x14ac:dyDescent="0.25">
      <c r="A491" s="137" t="s">
        <v>2162</v>
      </c>
      <c r="B491" s="134" t="s">
        <v>2163</v>
      </c>
      <c r="C491" s="134" t="s">
        <v>2078</v>
      </c>
      <c r="D491" s="130">
        <v>227648901.40000001</v>
      </c>
      <c r="E491" s="130">
        <v>227648901.40000001</v>
      </c>
      <c r="F491" s="130">
        <v>227648901.40000001</v>
      </c>
      <c r="G491" s="130">
        <v>227648901.40000001</v>
      </c>
      <c r="H491" s="130">
        <v>227648901.40000001</v>
      </c>
      <c r="I491" s="130">
        <v>227648901.40000001</v>
      </c>
      <c r="J491" s="130">
        <v>227648901.40000001</v>
      </c>
      <c r="K491" s="130">
        <v>227648901.40000001</v>
      </c>
      <c r="L491" s="130">
        <v>227648901.40000001</v>
      </c>
      <c r="M491" s="130">
        <v>227648901.40000001</v>
      </c>
      <c r="N491" s="130">
        <v>227648901.40000001</v>
      </c>
      <c r="O491" s="130">
        <v>227648901.40000001</v>
      </c>
      <c r="P491" s="130">
        <v>227648901.40000001</v>
      </c>
      <c r="Q491" s="130">
        <v>227648901.40000001</v>
      </c>
      <c r="R491" s="127">
        <v>227648901.40000001</v>
      </c>
    </row>
    <row r="492" spans="1:18" ht="13.5" thickBot="1" x14ac:dyDescent="0.25">
      <c r="A492" s="137" t="s">
        <v>217</v>
      </c>
      <c r="B492" s="134" t="s">
        <v>1028</v>
      </c>
      <c r="C492" s="134" t="s">
        <v>2078</v>
      </c>
      <c r="D492" s="132">
        <v>293561404.88999999</v>
      </c>
      <c r="E492" s="132">
        <v>293561404.88999999</v>
      </c>
      <c r="F492" s="132">
        <v>293561404.88999999</v>
      </c>
      <c r="G492" s="132">
        <v>293561404.88999999</v>
      </c>
      <c r="H492" s="132">
        <v>293561404.88999999</v>
      </c>
      <c r="I492" s="132">
        <v>293561404.88999999</v>
      </c>
      <c r="J492" s="132">
        <v>293561404.88999999</v>
      </c>
      <c r="K492" s="132">
        <v>293561404.88999999</v>
      </c>
      <c r="L492" s="132">
        <v>293561404.88999999</v>
      </c>
      <c r="M492" s="132">
        <v>293561404.88999999</v>
      </c>
      <c r="N492" s="132">
        <v>293561404.88999999</v>
      </c>
      <c r="O492" s="132">
        <v>293561404.88999999</v>
      </c>
      <c r="P492" s="132">
        <v>293561404.88999999</v>
      </c>
      <c r="Q492" s="132">
        <v>293561404.88999999</v>
      </c>
      <c r="R492" s="127">
        <v>293561404.88999999</v>
      </c>
    </row>
    <row r="493" spans="1:18" ht="13.5" thickBot="1" x14ac:dyDescent="0.25">
      <c r="A493" s="137" t="s">
        <v>218</v>
      </c>
      <c r="B493" s="134" t="s">
        <v>1027</v>
      </c>
      <c r="C493" s="134" t="s">
        <v>2078</v>
      </c>
      <c r="D493" s="130">
        <v>-1649863.59</v>
      </c>
      <c r="E493" s="130">
        <v>-1649863.59</v>
      </c>
      <c r="F493" s="130">
        <v>-1649863.59</v>
      </c>
      <c r="G493" s="130">
        <v>-1649863.59</v>
      </c>
      <c r="H493" s="130">
        <v>-1649863.59</v>
      </c>
      <c r="I493" s="130">
        <v>-1649863.59</v>
      </c>
      <c r="J493" s="130">
        <v>-1649863.59</v>
      </c>
      <c r="K493" s="130">
        <v>-1649863.59</v>
      </c>
      <c r="L493" s="130">
        <v>-1649863.59</v>
      </c>
      <c r="M493" s="130">
        <v>-1649863.59</v>
      </c>
      <c r="N493" s="130">
        <v>-1649863.59</v>
      </c>
      <c r="O493" s="130">
        <v>-1649863.59</v>
      </c>
      <c r="P493" s="130">
        <v>-1649863.59</v>
      </c>
      <c r="Q493" s="130">
        <v>-1649863.59</v>
      </c>
      <c r="R493" s="127">
        <v>-1649863.59</v>
      </c>
    </row>
    <row r="494" spans="1:18" ht="13.5" thickBot="1" x14ac:dyDescent="0.25">
      <c r="A494" s="137" t="s">
        <v>219</v>
      </c>
      <c r="B494" s="134" t="s">
        <v>1026</v>
      </c>
      <c r="C494" s="134" t="s">
        <v>2078</v>
      </c>
      <c r="D494" s="132">
        <v>0</v>
      </c>
      <c r="E494" s="132">
        <v>0</v>
      </c>
      <c r="F494" s="132">
        <v>-146571.84</v>
      </c>
      <c r="G494" s="132">
        <v>-431268.57</v>
      </c>
      <c r="H494" s="132">
        <v>0</v>
      </c>
      <c r="I494" s="132">
        <v>-143731.72</v>
      </c>
      <c r="J494" s="132">
        <v>-301655.94</v>
      </c>
      <c r="K494" s="132">
        <v>0</v>
      </c>
      <c r="L494" s="132">
        <v>-110469.68</v>
      </c>
      <c r="M494" s="132">
        <v>-247583.24</v>
      </c>
      <c r="N494" s="132">
        <v>0</v>
      </c>
      <c r="O494" s="132">
        <v>-156196.84</v>
      </c>
      <c r="P494" s="132">
        <v>-56750.49</v>
      </c>
      <c r="Q494" s="132">
        <v>0</v>
      </c>
      <c r="R494" s="127">
        <v>0</v>
      </c>
    </row>
    <row r="495" spans="1:18" ht="13.5" thickBot="1" x14ac:dyDescent="0.25">
      <c r="A495" s="135" t="s">
        <v>1483</v>
      </c>
      <c r="B495" s="134" t="s">
        <v>2401</v>
      </c>
      <c r="C495" s="142"/>
      <c r="D495" s="130">
        <v>12902263.34</v>
      </c>
      <c r="E495" s="130">
        <v>12902263.34</v>
      </c>
      <c r="F495" s="130">
        <v>12828492.59</v>
      </c>
      <c r="G495" s="130">
        <v>12754721.84</v>
      </c>
      <c r="H495" s="130">
        <v>12680951.09</v>
      </c>
      <c r="I495" s="130">
        <v>12607180.34</v>
      </c>
      <c r="J495" s="130">
        <v>12533409.59</v>
      </c>
      <c r="K495" s="130">
        <v>12459638.84</v>
      </c>
      <c r="L495" s="130">
        <v>12385868.09</v>
      </c>
      <c r="M495" s="130">
        <v>12312097.34</v>
      </c>
      <c r="N495" s="130">
        <v>12225858.59</v>
      </c>
      <c r="O495" s="130">
        <v>12151046.17</v>
      </c>
      <c r="P495" s="130">
        <v>12076233.75</v>
      </c>
      <c r="Q495" s="130">
        <v>11998242.050000001</v>
      </c>
      <c r="R495" s="127">
        <v>11998242.050000001</v>
      </c>
    </row>
    <row r="496" spans="1:18" ht="13.5" thickBot="1" x14ac:dyDescent="0.25">
      <c r="A496" s="136" t="s">
        <v>220</v>
      </c>
      <c r="B496" s="134" t="s">
        <v>1025</v>
      </c>
      <c r="C496" s="134" t="s">
        <v>2078</v>
      </c>
      <c r="D496" s="132">
        <v>12902263.34</v>
      </c>
      <c r="E496" s="132">
        <v>12902263.34</v>
      </c>
      <c r="F496" s="132">
        <v>12828492.59</v>
      </c>
      <c r="G496" s="132">
        <v>12754721.84</v>
      </c>
      <c r="H496" s="132">
        <v>12680951.09</v>
      </c>
      <c r="I496" s="132">
        <v>12607180.34</v>
      </c>
      <c r="J496" s="132">
        <v>12533409.59</v>
      </c>
      <c r="K496" s="132">
        <v>12459638.84</v>
      </c>
      <c r="L496" s="132">
        <v>12385868.09</v>
      </c>
      <c r="M496" s="132">
        <v>12312097.34</v>
      </c>
      <c r="N496" s="132">
        <v>12225858.59</v>
      </c>
      <c r="O496" s="132">
        <v>12151046.17</v>
      </c>
      <c r="P496" s="132">
        <v>12076233.75</v>
      </c>
      <c r="Q496" s="132">
        <v>11998242.050000001</v>
      </c>
      <c r="R496" s="127">
        <v>11998242.050000001</v>
      </c>
    </row>
    <row r="497" spans="1:18" ht="13.5" thickBot="1" x14ac:dyDescent="0.25">
      <c r="A497" s="135" t="s">
        <v>221</v>
      </c>
      <c r="B497" s="134" t="s">
        <v>2402</v>
      </c>
      <c r="C497" s="142"/>
      <c r="D497" s="130">
        <v>-528580153.88</v>
      </c>
      <c r="E497" s="130">
        <v>-528580153.88</v>
      </c>
      <c r="F497" s="130">
        <v>-554057246.45000005</v>
      </c>
      <c r="G497" s="130">
        <v>-563639514.69000006</v>
      </c>
      <c r="H497" s="130">
        <v>-574739830.08000004</v>
      </c>
      <c r="I497" s="130">
        <v>-580675882.07000005</v>
      </c>
      <c r="J497" s="130">
        <v>-566118108.14999998</v>
      </c>
      <c r="K497" s="130">
        <v>-561344694.28999996</v>
      </c>
      <c r="L497" s="130">
        <v>-553783838.12</v>
      </c>
      <c r="M497" s="130">
        <v>-532669917.08999997</v>
      </c>
      <c r="N497" s="130">
        <v>-526327292.51999998</v>
      </c>
      <c r="O497" s="130">
        <v>-528581281.43000001</v>
      </c>
      <c r="P497" s="130">
        <v>-529764297.27999997</v>
      </c>
      <c r="Q497" s="130">
        <v>-562679546.46000004</v>
      </c>
      <c r="R497" s="127">
        <v>-562679546.46000004</v>
      </c>
    </row>
    <row r="498" spans="1:18" ht="13.5" thickBot="1" x14ac:dyDescent="0.25">
      <c r="A498" s="136" t="s">
        <v>221</v>
      </c>
      <c r="B498" s="134" t="s">
        <v>2403</v>
      </c>
      <c r="C498" s="142"/>
      <c r="D498" s="132">
        <v>-513372097.52999997</v>
      </c>
      <c r="E498" s="132">
        <v>-528580153.88</v>
      </c>
      <c r="F498" s="132">
        <v>-528580153.88</v>
      </c>
      <c r="G498" s="132">
        <v>-528580153.88</v>
      </c>
      <c r="H498" s="132">
        <v>-528580153.88</v>
      </c>
      <c r="I498" s="132">
        <v>-528580153.88</v>
      </c>
      <c r="J498" s="132">
        <v>-528580153.88</v>
      </c>
      <c r="K498" s="132">
        <v>-528580153.88</v>
      </c>
      <c r="L498" s="132">
        <v>-528580153.88</v>
      </c>
      <c r="M498" s="132">
        <v>-528580153.88</v>
      </c>
      <c r="N498" s="132">
        <v>-528580153.88</v>
      </c>
      <c r="O498" s="132">
        <v>-528580153.88</v>
      </c>
      <c r="P498" s="132">
        <v>-528580153.88</v>
      </c>
      <c r="Q498" s="132">
        <v>-528580153.88</v>
      </c>
      <c r="R498" s="127">
        <v>-528580153.88</v>
      </c>
    </row>
    <row r="499" spans="1:18" ht="13.5" thickBot="1" x14ac:dyDescent="0.25">
      <c r="A499" s="137" t="s">
        <v>221</v>
      </c>
      <c r="B499" s="134" t="s">
        <v>1024</v>
      </c>
      <c r="C499" s="134" t="s">
        <v>2078</v>
      </c>
      <c r="D499" s="130">
        <v>-488954489.36000001</v>
      </c>
      <c r="E499" s="130">
        <v>-504162545.70999998</v>
      </c>
      <c r="F499" s="130">
        <v>-504162545.70999998</v>
      </c>
      <c r="G499" s="130">
        <v>-504162545.70999998</v>
      </c>
      <c r="H499" s="130">
        <v>-504162545.70999998</v>
      </c>
      <c r="I499" s="130">
        <v>-504162545.70999998</v>
      </c>
      <c r="J499" s="130">
        <v>-504162545.70999998</v>
      </c>
      <c r="K499" s="130">
        <v>-504162545.70999998</v>
      </c>
      <c r="L499" s="130">
        <v>-504162545.70999998</v>
      </c>
      <c r="M499" s="130">
        <v>-504162545.70999998</v>
      </c>
      <c r="N499" s="130">
        <v>-504162545.70999998</v>
      </c>
      <c r="O499" s="130">
        <v>-504162545.70999998</v>
      </c>
      <c r="P499" s="130">
        <v>-504162545.70999998</v>
      </c>
      <c r="Q499" s="130">
        <v>-504162545.70999998</v>
      </c>
      <c r="R499" s="127">
        <v>-504162545.70999998</v>
      </c>
    </row>
    <row r="500" spans="1:18" ht="13.5" thickBot="1" x14ac:dyDescent="0.25">
      <c r="A500" s="137" t="s">
        <v>222</v>
      </c>
      <c r="B500" s="134" t="s">
        <v>1023</v>
      </c>
      <c r="C500" s="134" t="s">
        <v>2078</v>
      </c>
      <c r="D500" s="132">
        <v>2562211.71</v>
      </c>
      <c r="E500" s="132">
        <v>2562211.71</v>
      </c>
      <c r="F500" s="132">
        <v>2562211.71</v>
      </c>
      <c r="G500" s="132">
        <v>2562211.71</v>
      </c>
      <c r="H500" s="132">
        <v>2562211.71</v>
      </c>
      <c r="I500" s="132">
        <v>2562211.71</v>
      </c>
      <c r="J500" s="132">
        <v>2562211.71</v>
      </c>
      <c r="K500" s="132">
        <v>2562211.71</v>
      </c>
      <c r="L500" s="132">
        <v>2562211.71</v>
      </c>
      <c r="M500" s="132">
        <v>2562211.71</v>
      </c>
      <c r="N500" s="132">
        <v>2562211.71</v>
      </c>
      <c r="O500" s="132">
        <v>2562211.71</v>
      </c>
      <c r="P500" s="132">
        <v>2562211.71</v>
      </c>
      <c r="Q500" s="132">
        <v>2562211.71</v>
      </c>
      <c r="R500" s="127">
        <v>2562211.71</v>
      </c>
    </row>
    <row r="501" spans="1:18" ht="13.5" thickBot="1" x14ac:dyDescent="0.25">
      <c r="A501" s="137" t="s">
        <v>223</v>
      </c>
      <c r="B501" s="134" t="s">
        <v>1022</v>
      </c>
      <c r="C501" s="134" t="s">
        <v>2078</v>
      </c>
      <c r="D501" s="130">
        <v>8436924.7599999998</v>
      </c>
      <c r="E501" s="130">
        <v>8436924.7599999998</v>
      </c>
      <c r="F501" s="130">
        <v>8436924.7599999998</v>
      </c>
      <c r="G501" s="130">
        <v>8436924.7599999998</v>
      </c>
      <c r="H501" s="130">
        <v>8436924.7599999998</v>
      </c>
      <c r="I501" s="130">
        <v>8436924.7599999998</v>
      </c>
      <c r="J501" s="130">
        <v>8436924.7599999998</v>
      </c>
      <c r="K501" s="130">
        <v>8436924.7599999998</v>
      </c>
      <c r="L501" s="130">
        <v>8436924.7599999998</v>
      </c>
      <c r="M501" s="130">
        <v>8436924.7599999998</v>
      </c>
      <c r="N501" s="130">
        <v>8436924.7599999998</v>
      </c>
      <c r="O501" s="130">
        <v>8436924.7599999998</v>
      </c>
      <c r="P501" s="130">
        <v>8436924.7599999998</v>
      </c>
      <c r="Q501" s="130">
        <v>8436924.7599999998</v>
      </c>
      <c r="R501" s="127">
        <v>8436924.7599999998</v>
      </c>
    </row>
    <row r="502" spans="1:18" ht="13.5" thickBot="1" x14ac:dyDescent="0.25">
      <c r="A502" s="137" t="s">
        <v>224</v>
      </c>
      <c r="B502" s="134" t="s">
        <v>1021</v>
      </c>
      <c r="C502" s="134" t="s">
        <v>2078</v>
      </c>
      <c r="D502" s="132">
        <v>933350.75</v>
      </c>
      <c r="E502" s="132">
        <v>933350.75</v>
      </c>
      <c r="F502" s="132">
        <v>933350.75</v>
      </c>
      <c r="G502" s="132">
        <v>933350.75</v>
      </c>
      <c r="H502" s="132">
        <v>933350.75</v>
      </c>
      <c r="I502" s="132">
        <v>933350.75</v>
      </c>
      <c r="J502" s="132">
        <v>933350.75</v>
      </c>
      <c r="K502" s="132">
        <v>933350.75</v>
      </c>
      <c r="L502" s="132">
        <v>933350.75</v>
      </c>
      <c r="M502" s="132">
        <v>933350.75</v>
      </c>
      <c r="N502" s="132">
        <v>933350.75</v>
      </c>
      <c r="O502" s="132">
        <v>933350.75</v>
      </c>
      <c r="P502" s="132">
        <v>933350.75</v>
      </c>
      <c r="Q502" s="132">
        <v>933350.75</v>
      </c>
      <c r="R502" s="127">
        <v>933350.75</v>
      </c>
    </row>
    <row r="503" spans="1:18" ht="13.5" thickBot="1" x14ac:dyDescent="0.25">
      <c r="A503" s="137" t="s">
        <v>225</v>
      </c>
      <c r="B503" s="134" t="s">
        <v>1020</v>
      </c>
      <c r="C503" s="134" t="s">
        <v>2078</v>
      </c>
      <c r="D503" s="130">
        <v>-36350095.390000001</v>
      </c>
      <c r="E503" s="130">
        <v>-36350095.390000001</v>
      </c>
      <c r="F503" s="130">
        <v>-36350095.390000001</v>
      </c>
      <c r="G503" s="130">
        <v>-36350095.390000001</v>
      </c>
      <c r="H503" s="130">
        <v>-36350095.390000001</v>
      </c>
      <c r="I503" s="130">
        <v>-36350095.390000001</v>
      </c>
      <c r="J503" s="130">
        <v>-36350095.390000001</v>
      </c>
      <c r="K503" s="130">
        <v>-36350095.390000001</v>
      </c>
      <c r="L503" s="130">
        <v>-36350095.390000001</v>
      </c>
      <c r="M503" s="130">
        <v>-36350095.390000001</v>
      </c>
      <c r="N503" s="130">
        <v>-36350095.390000001</v>
      </c>
      <c r="O503" s="130">
        <v>-36350095.390000001</v>
      </c>
      <c r="P503" s="130">
        <v>-36350095.390000001</v>
      </c>
      <c r="Q503" s="130">
        <v>-36350095.390000001</v>
      </c>
      <c r="R503" s="127">
        <v>-36350095.390000001</v>
      </c>
    </row>
    <row r="504" spans="1:18" ht="13.5" thickBot="1" x14ac:dyDescent="0.25">
      <c r="A504" s="136" t="s">
        <v>226</v>
      </c>
      <c r="B504" s="134" t="s">
        <v>2404</v>
      </c>
      <c r="C504" s="142"/>
      <c r="D504" s="132">
        <v>-15208056.35</v>
      </c>
      <c r="E504" s="132">
        <v>0</v>
      </c>
      <c r="F504" s="132">
        <v>-25477092.57</v>
      </c>
      <c r="G504" s="132">
        <v>-35059360.810000002</v>
      </c>
      <c r="H504" s="132">
        <v>-46159676.200000003</v>
      </c>
      <c r="I504" s="132">
        <v>-52095728.189999998</v>
      </c>
      <c r="J504" s="132">
        <v>-37537954.270000003</v>
      </c>
      <c r="K504" s="132">
        <v>-32764540.41</v>
      </c>
      <c r="L504" s="132">
        <v>-25203684.239999998</v>
      </c>
      <c r="M504" s="132">
        <v>-4089763.21</v>
      </c>
      <c r="N504" s="132">
        <v>2252861.36</v>
      </c>
      <c r="O504" s="132">
        <v>-1127.55</v>
      </c>
      <c r="P504" s="132">
        <v>-1184143.3999999999</v>
      </c>
      <c r="Q504" s="132">
        <v>-34099392.579999998</v>
      </c>
      <c r="R504" s="127">
        <v>-34099392.579999998</v>
      </c>
    </row>
    <row r="505" spans="1:18" ht="13.5" thickBot="1" x14ac:dyDescent="0.25">
      <c r="A505" s="137" t="s">
        <v>1603</v>
      </c>
      <c r="B505" s="134" t="s">
        <v>1604</v>
      </c>
      <c r="C505" s="134" t="s">
        <v>1298</v>
      </c>
      <c r="D505" s="130">
        <v>-451619373.97000003</v>
      </c>
      <c r="E505" s="130">
        <v>0</v>
      </c>
      <c r="F505" s="130">
        <v>-76973161.290000007</v>
      </c>
      <c r="G505" s="130">
        <v>-141969169.69</v>
      </c>
      <c r="H505" s="130">
        <v>-203757111.06999999</v>
      </c>
      <c r="I505" s="130">
        <v>-250413809.44</v>
      </c>
      <c r="J505" s="130">
        <v>-279561370.30000001</v>
      </c>
      <c r="K505" s="130">
        <v>-300818495.56</v>
      </c>
      <c r="L505" s="130">
        <v>-315665032.19</v>
      </c>
      <c r="M505" s="130">
        <v>-329451816.33999997</v>
      </c>
      <c r="N505" s="130">
        <v>-344465307.12</v>
      </c>
      <c r="O505" s="130">
        <v>-368983213.83999997</v>
      </c>
      <c r="P505" s="130">
        <v>-411117729.95999998</v>
      </c>
      <c r="Q505" s="130">
        <v>-486681933.87</v>
      </c>
      <c r="R505" s="127">
        <v>-486681933.87</v>
      </c>
    </row>
    <row r="506" spans="1:18" ht="13.5" thickBot="1" x14ac:dyDescent="0.25">
      <c r="A506" s="137" t="s">
        <v>1605</v>
      </c>
      <c r="B506" s="134" t="s">
        <v>1606</v>
      </c>
      <c r="C506" s="134" t="s">
        <v>1298</v>
      </c>
      <c r="D506" s="132">
        <v>-194046310.16999999</v>
      </c>
      <c r="E506" s="132">
        <v>0</v>
      </c>
      <c r="F506" s="132">
        <v>-31407027</v>
      </c>
      <c r="G506" s="132">
        <v>-57901479.460000001</v>
      </c>
      <c r="H506" s="132">
        <v>-85133277.260000005</v>
      </c>
      <c r="I506" s="132">
        <v>-106482838.64</v>
      </c>
      <c r="J506" s="132">
        <v>-119813992.01000001</v>
      </c>
      <c r="K506" s="132">
        <v>-130334836.12</v>
      </c>
      <c r="L506" s="132">
        <v>-138224667.22</v>
      </c>
      <c r="M506" s="132">
        <v>-145676136.19999999</v>
      </c>
      <c r="N506" s="132">
        <v>-153806749.27000001</v>
      </c>
      <c r="O506" s="132">
        <v>-165226128.15000001</v>
      </c>
      <c r="P506" s="132">
        <v>-183761719.11000001</v>
      </c>
      <c r="Q506" s="132">
        <v>-216442970.28999999</v>
      </c>
      <c r="R506" s="127">
        <v>-216442970.28999999</v>
      </c>
    </row>
    <row r="507" spans="1:18" ht="13.5" thickBot="1" x14ac:dyDescent="0.25">
      <c r="A507" s="137" t="s">
        <v>1607</v>
      </c>
      <c r="B507" s="134" t="s">
        <v>1608</v>
      </c>
      <c r="C507" s="134" t="s">
        <v>1298</v>
      </c>
      <c r="D507" s="130">
        <v>-20151208.940000001</v>
      </c>
      <c r="E507" s="130">
        <v>0</v>
      </c>
      <c r="F507" s="130">
        <v>-2130872.9</v>
      </c>
      <c r="G507" s="130">
        <v>-3833391.13</v>
      </c>
      <c r="H507" s="130">
        <v>-5873067.5800000001</v>
      </c>
      <c r="I507" s="130">
        <v>-7723061.1399999997</v>
      </c>
      <c r="J507" s="130">
        <v>-9291764.7400000002</v>
      </c>
      <c r="K507" s="130">
        <v>-10784149.4</v>
      </c>
      <c r="L507" s="130">
        <v>-12204882.359999999</v>
      </c>
      <c r="M507" s="130">
        <v>-13634148.25</v>
      </c>
      <c r="N507" s="130">
        <v>-15253573.83</v>
      </c>
      <c r="O507" s="130">
        <v>-17183516.960000001</v>
      </c>
      <c r="P507" s="130">
        <v>-19293497.870000001</v>
      </c>
      <c r="Q507" s="130">
        <v>-21739597.760000002</v>
      </c>
      <c r="R507" s="127">
        <v>-21739597.760000002</v>
      </c>
    </row>
    <row r="508" spans="1:18" ht="13.5" thickBot="1" x14ac:dyDescent="0.25">
      <c r="A508" s="137" t="s">
        <v>1609</v>
      </c>
      <c r="B508" s="134" t="s">
        <v>1610</v>
      </c>
      <c r="C508" s="134" t="s">
        <v>1298</v>
      </c>
      <c r="D508" s="132">
        <v>-18578161.41</v>
      </c>
      <c r="E508" s="132">
        <v>0</v>
      </c>
      <c r="F508" s="132">
        <v>-2162832.37</v>
      </c>
      <c r="G508" s="132">
        <v>-3567296.37</v>
      </c>
      <c r="H508" s="132">
        <v>-5904156.2300000004</v>
      </c>
      <c r="I508" s="132">
        <v>-7746426.8200000003</v>
      </c>
      <c r="J508" s="132">
        <v>-9521378.0099999998</v>
      </c>
      <c r="K508" s="132">
        <v>-11022811.83</v>
      </c>
      <c r="L508" s="132">
        <v>-12608193.85</v>
      </c>
      <c r="M508" s="132">
        <v>-14318674.859999999</v>
      </c>
      <c r="N508" s="132">
        <v>-15804844.82</v>
      </c>
      <c r="O508" s="132">
        <v>-18030220.629999999</v>
      </c>
      <c r="P508" s="132">
        <v>-20728512.559999999</v>
      </c>
      <c r="Q508" s="132">
        <v>-23926664.649999999</v>
      </c>
      <c r="R508" s="127">
        <v>-23926664.649999999</v>
      </c>
    </row>
    <row r="509" spans="1:18" ht="13.5" thickBot="1" x14ac:dyDescent="0.25">
      <c r="A509" s="137" t="s">
        <v>1611</v>
      </c>
      <c r="B509" s="134" t="s">
        <v>1612</v>
      </c>
      <c r="C509" s="134" t="s">
        <v>1298</v>
      </c>
      <c r="D509" s="130">
        <v>-3722173.49</v>
      </c>
      <c r="E509" s="130">
        <v>0</v>
      </c>
      <c r="F509" s="130">
        <v>6210493.2300000004</v>
      </c>
      <c r="G509" s="130">
        <v>11090772.390000001</v>
      </c>
      <c r="H509" s="130">
        <v>16157231.939999999</v>
      </c>
      <c r="I509" s="130">
        <v>32018219.789999999</v>
      </c>
      <c r="J509" s="130">
        <v>37696233.450000003</v>
      </c>
      <c r="K509" s="130">
        <v>44729067.520000003</v>
      </c>
      <c r="L509" s="130">
        <v>45368042.960000001</v>
      </c>
      <c r="M509" s="130">
        <v>43908761.990000002</v>
      </c>
      <c r="N509" s="130">
        <v>41496366.75</v>
      </c>
      <c r="O509" s="130">
        <v>23498722.850000001</v>
      </c>
      <c r="P509" s="130">
        <v>1121138.6599999999</v>
      </c>
      <c r="Q509" s="130">
        <v>-20264900.690000001</v>
      </c>
      <c r="R509" s="127">
        <v>-20264900.690000001</v>
      </c>
    </row>
    <row r="510" spans="1:18" ht="13.5" thickBot="1" x14ac:dyDescent="0.25">
      <c r="A510" s="137" t="s">
        <v>1605</v>
      </c>
      <c r="B510" s="134" t="s">
        <v>1613</v>
      </c>
      <c r="C510" s="134" t="s">
        <v>1298</v>
      </c>
      <c r="D510" s="132">
        <v>-2943599.51</v>
      </c>
      <c r="E510" s="132">
        <v>0</v>
      </c>
      <c r="F510" s="132">
        <v>-286655.09000000003</v>
      </c>
      <c r="G510" s="132">
        <v>-575929.04</v>
      </c>
      <c r="H510" s="132">
        <v>-860949.05</v>
      </c>
      <c r="I510" s="132">
        <v>-1094666.54</v>
      </c>
      <c r="J510" s="132">
        <v>-1295867.29</v>
      </c>
      <c r="K510" s="132">
        <v>-1470152.83</v>
      </c>
      <c r="L510" s="132">
        <v>-1638116.54</v>
      </c>
      <c r="M510" s="132">
        <v>-1809901.95</v>
      </c>
      <c r="N510" s="132">
        <v>-1991431.61</v>
      </c>
      <c r="O510" s="132">
        <v>-2218261.7799999998</v>
      </c>
      <c r="P510" s="132">
        <v>-2475147.0099999998</v>
      </c>
      <c r="Q510" s="132">
        <v>-2794286.77</v>
      </c>
      <c r="R510" s="127">
        <v>-2794286.77</v>
      </c>
    </row>
    <row r="511" spans="1:18" ht="13.5" thickBot="1" x14ac:dyDescent="0.25">
      <c r="A511" s="137" t="s">
        <v>1607</v>
      </c>
      <c r="B511" s="134" t="s">
        <v>1614</v>
      </c>
      <c r="C511" s="134" t="s">
        <v>1298</v>
      </c>
      <c r="D511" s="130">
        <v>-28700721.710000001</v>
      </c>
      <c r="E511" s="130">
        <v>0</v>
      </c>
      <c r="F511" s="130">
        <v>-2405199.77</v>
      </c>
      <c r="G511" s="130">
        <v>-4796704.55</v>
      </c>
      <c r="H511" s="130">
        <v>-7209475.0599999996</v>
      </c>
      <c r="I511" s="130">
        <v>-9573230.9800000004</v>
      </c>
      <c r="J511" s="130">
        <v>-11924117.6</v>
      </c>
      <c r="K511" s="130">
        <v>-14236771.960000001</v>
      </c>
      <c r="L511" s="130">
        <v>-16544658.359999999</v>
      </c>
      <c r="M511" s="130">
        <v>-18867835</v>
      </c>
      <c r="N511" s="130">
        <v>-21199233.739999998</v>
      </c>
      <c r="O511" s="130">
        <v>-23580275.93</v>
      </c>
      <c r="P511" s="130">
        <v>-25994482.109999999</v>
      </c>
      <c r="Q511" s="130">
        <v>-28456040.059999999</v>
      </c>
      <c r="R511" s="127">
        <v>-28456040.059999999</v>
      </c>
    </row>
    <row r="512" spans="1:18" ht="13.5" thickBot="1" x14ac:dyDescent="0.25">
      <c r="A512" s="137" t="s">
        <v>1615</v>
      </c>
      <c r="B512" s="134" t="s">
        <v>1616</v>
      </c>
      <c r="C512" s="134" t="s">
        <v>1298</v>
      </c>
      <c r="D512" s="132">
        <v>-7893088.6900000004</v>
      </c>
      <c r="E512" s="132">
        <v>0</v>
      </c>
      <c r="F512" s="132">
        <v>-686402.95</v>
      </c>
      <c r="G512" s="132">
        <v>-1342300.03</v>
      </c>
      <c r="H512" s="132">
        <v>-2042344.78</v>
      </c>
      <c r="I512" s="132">
        <v>-2704296.83</v>
      </c>
      <c r="J512" s="132">
        <v>-3352047.54</v>
      </c>
      <c r="K512" s="132">
        <v>-3975752.94</v>
      </c>
      <c r="L512" s="132">
        <v>-4608653.1900000004</v>
      </c>
      <c r="M512" s="132">
        <v>-5279952.0599999996</v>
      </c>
      <c r="N512" s="132">
        <v>-5953264.6600000001</v>
      </c>
      <c r="O512" s="132">
        <v>-6654476.6200000001</v>
      </c>
      <c r="P512" s="132">
        <v>-7321721.7000000002</v>
      </c>
      <c r="Q512" s="132">
        <v>-7980679.6699999999</v>
      </c>
      <c r="R512" s="127">
        <v>-7980679.6699999999</v>
      </c>
    </row>
    <row r="513" spans="1:18" ht="13.5" thickBot="1" x14ac:dyDescent="0.25">
      <c r="A513" s="137" t="s">
        <v>1617</v>
      </c>
      <c r="B513" s="134" t="s">
        <v>1618</v>
      </c>
      <c r="C513" s="134" t="s">
        <v>1298</v>
      </c>
      <c r="D513" s="130">
        <v>-27877</v>
      </c>
      <c r="E513" s="130">
        <v>0</v>
      </c>
      <c r="F513" s="130">
        <v>0</v>
      </c>
      <c r="G513" s="130">
        <v>-238</v>
      </c>
      <c r="H513" s="130">
        <v>-238</v>
      </c>
      <c r="I513" s="130">
        <v>-993</v>
      </c>
      <c r="J513" s="130">
        <v>-993</v>
      </c>
      <c r="K513" s="130">
        <v>-993</v>
      </c>
      <c r="L513" s="130">
        <v>-1985</v>
      </c>
      <c r="M513" s="130">
        <v>-1985</v>
      </c>
      <c r="N513" s="130">
        <v>-3039</v>
      </c>
      <c r="O513" s="130">
        <v>-3140</v>
      </c>
      <c r="P513" s="130">
        <v>-3140</v>
      </c>
      <c r="Q513" s="130">
        <v>-46477</v>
      </c>
      <c r="R513" s="127">
        <v>-46477</v>
      </c>
    </row>
    <row r="514" spans="1:18" ht="13.5" thickBot="1" x14ac:dyDescent="0.25">
      <c r="A514" s="137" t="s">
        <v>1619</v>
      </c>
      <c r="B514" s="134" t="s">
        <v>1620</v>
      </c>
      <c r="C514" s="134" t="s">
        <v>1298</v>
      </c>
      <c r="D514" s="132">
        <v>-189031</v>
      </c>
      <c r="E514" s="132">
        <v>0</v>
      </c>
      <c r="F514" s="132">
        <v>0</v>
      </c>
      <c r="G514" s="132">
        <v>-9815.07</v>
      </c>
      <c r="H514" s="132">
        <v>-9815.07</v>
      </c>
      <c r="I514" s="132">
        <v>-9815.07</v>
      </c>
      <c r="J514" s="132">
        <v>-9815.07</v>
      </c>
      <c r="K514" s="132">
        <v>-9815.07</v>
      </c>
      <c r="L514" s="132">
        <v>-9815.07</v>
      </c>
      <c r="M514" s="132">
        <v>-9815.07</v>
      </c>
      <c r="N514" s="132">
        <v>-9815.07</v>
      </c>
      <c r="O514" s="132">
        <v>-9815.07</v>
      </c>
      <c r="P514" s="132">
        <v>-9815.07</v>
      </c>
      <c r="Q514" s="132">
        <v>-13848</v>
      </c>
      <c r="R514" s="127">
        <v>-13848</v>
      </c>
    </row>
    <row r="515" spans="1:18" ht="13.5" thickBot="1" x14ac:dyDescent="0.25">
      <c r="A515" s="137" t="s">
        <v>1621</v>
      </c>
      <c r="B515" s="134" t="s">
        <v>1622</v>
      </c>
      <c r="C515" s="134" t="s">
        <v>1298</v>
      </c>
      <c r="D515" s="130">
        <v>-1459201.56</v>
      </c>
      <c r="E515" s="130">
        <v>0</v>
      </c>
      <c r="F515" s="130">
        <v>2899230.71</v>
      </c>
      <c r="G515" s="130">
        <v>-3806902.88</v>
      </c>
      <c r="H515" s="130">
        <v>-2308923.7200000002</v>
      </c>
      <c r="I515" s="130">
        <v>-4085526.99</v>
      </c>
      <c r="J515" s="130">
        <v>-4977737.7300000004</v>
      </c>
      <c r="K515" s="130">
        <v>-6712881.4400000004</v>
      </c>
      <c r="L515" s="130">
        <v>-7389349.4400000004</v>
      </c>
      <c r="M515" s="130">
        <v>-7976736.1100000003</v>
      </c>
      <c r="N515" s="130">
        <v>-7574076.7599999998</v>
      </c>
      <c r="O515" s="130">
        <v>-4553544.24</v>
      </c>
      <c r="P515" s="130">
        <v>-3525181.62</v>
      </c>
      <c r="Q515" s="130">
        <v>3140537.51</v>
      </c>
      <c r="R515" s="127">
        <v>3140537.51</v>
      </c>
    </row>
    <row r="516" spans="1:18" ht="13.5" thickBot="1" x14ac:dyDescent="0.25">
      <c r="A516" s="137" t="s">
        <v>1623</v>
      </c>
      <c r="B516" s="134" t="s">
        <v>1624</v>
      </c>
      <c r="C516" s="134" t="s">
        <v>1298</v>
      </c>
      <c r="D516" s="132">
        <v>-1636894.75</v>
      </c>
      <c r="E516" s="132">
        <v>0</v>
      </c>
      <c r="F516" s="132">
        <v>-213786.12</v>
      </c>
      <c r="G516" s="132">
        <v>-453572.79</v>
      </c>
      <c r="H516" s="132">
        <v>-579526.34</v>
      </c>
      <c r="I516" s="132">
        <v>-727314.21</v>
      </c>
      <c r="J516" s="132">
        <v>-851281.94</v>
      </c>
      <c r="K516" s="132">
        <v>-953332.53</v>
      </c>
      <c r="L516" s="132">
        <v>-1053041.3</v>
      </c>
      <c r="M516" s="132">
        <v>-1140773.8500000001</v>
      </c>
      <c r="N516" s="132">
        <v>-1232814.93</v>
      </c>
      <c r="O516" s="132">
        <v>-1328018.3500000001</v>
      </c>
      <c r="P516" s="132">
        <v>-1453580.67</v>
      </c>
      <c r="Q516" s="132">
        <v>-1597888.88</v>
      </c>
      <c r="R516" s="127">
        <v>-1597888.88</v>
      </c>
    </row>
    <row r="517" spans="1:18" ht="13.5" thickBot="1" x14ac:dyDescent="0.25">
      <c r="A517" s="137" t="s">
        <v>1625</v>
      </c>
      <c r="B517" s="134" t="s">
        <v>1626</v>
      </c>
      <c r="C517" s="134" t="s">
        <v>1298</v>
      </c>
      <c r="D517" s="130">
        <v>-3211259.79</v>
      </c>
      <c r="E517" s="130">
        <v>0</v>
      </c>
      <c r="F517" s="130">
        <v>-282122.74</v>
      </c>
      <c r="G517" s="130">
        <v>-591173.15</v>
      </c>
      <c r="H517" s="130">
        <v>-958629.37</v>
      </c>
      <c r="I517" s="130">
        <v>-1326182.6000000001</v>
      </c>
      <c r="J517" s="130">
        <v>-1721229.91</v>
      </c>
      <c r="K517" s="130">
        <v>-2107866.42</v>
      </c>
      <c r="L517" s="130">
        <v>-2576793.6800000002</v>
      </c>
      <c r="M517" s="130">
        <v>-3055350.34</v>
      </c>
      <c r="N517" s="130">
        <v>-3458150.31</v>
      </c>
      <c r="O517" s="130">
        <v>-3884731.77</v>
      </c>
      <c r="P517" s="130">
        <v>-4338111.0199999996</v>
      </c>
      <c r="Q517" s="130">
        <v>-4828193.59</v>
      </c>
      <c r="R517" s="127">
        <v>-4828193.59</v>
      </c>
    </row>
    <row r="518" spans="1:18" ht="13.5" thickBot="1" x14ac:dyDescent="0.25">
      <c r="A518" s="137" t="s">
        <v>1627</v>
      </c>
      <c r="B518" s="134" t="s">
        <v>1628</v>
      </c>
      <c r="C518" s="134" t="s">
        <v>1298</v>
      </c>
      <c r="D518" s="132">
        <v>-2060364.72</v>
      </c>
      <c r="E518" s="132">
        <v>0</v>
      </c>
      <c r="F518" s="132">
        <v>-39070.5</v>
      </c>
      <c r="G518" s="132">
        <v>-71194.710000000006</v>
      </c>
      <c r="H518" s="132">
        <v>-109131.21</v>
      </c>
      <c r="I518" s="132">
        <v>-151453.97</v>
      </c>
      <c r="J518" s="132">
        <v>-193201.89</v>
      </c>
      <c r="K518" s="132">
        <v>-242571.28</v>
      </c>
      <c r="L518" s="132">
        <v>-297112.78000000003</v>
      </c>
      <c r="M518" s="132">
        <v>-355806.9</v>
      </c>
      <c r="N518" s="132">
        <v>-417896.67</v>
      </c>
      <c r="O518" s="132">
        <v>-483035.66</v>
      </c>
      <c r="P518" s="132">
        <v>-551268.81999999995</v>
      </c>
      <c r="Q518" s="132">
        <v>-619129.21</v>
      </c>
      <c r="R518" s="127">
        <v>-619129.21</v>
      </c>
    </row>
    <row r="519" spans="1:18" ht="13.5" thickBot="1" x14ac:dyDescent="0.25">
      <c r="A519" s="137" t="s">
        <v>1629</v>
      </c>
      <c r="B519" s="134" t="s">
        <v>1630</v>
      </c>
      <c r="C519" s="134" t="s">
        <v>1298</v>
      </c>
      <c r="D519" s="130">
        <v>17.52</v>
      </c>
      <c r="E519" s="163"/>
      <c r="F519" s="163"/>
      <c r="G519" s="163"/>
      <c r="H519" s="163"/>
      <c r="I519" s="163"/>
      <c r="J519" s="163"/>
      <c r="K519" s="163"/>
      <c r="L519" s="163"/>
      <c r="M519" s="163"/>
      <c r="N519" s="163"/>
      <c r="O519" s="163"/>
      <c r="P519" s="163"/>
      <c r="Q519" s="163"/>
      <c r="R519" s="127">
        <v>17.52</v>
      </c>
    </row>
    <row r="520" spans="1:18" ht="13.5" thickBot="1" x14ac:dyDescent="0.25">
      <c r="A520" s="137" t="s">
        <v>1631</v>
      </c>
      <c r="B520" s="134" t="s">
        <v>1632</v>
      </c>
      <c r="C520" s="134" t="s">
        <v>1298</v>
      </c>
      <c r="D520" s="132">
        <v>-5384772</v>
      </c>
      <c r="E520" s="132">
        <v>0</v>
      </c>
      <c r="F520" s="132">
        <v>-496700</v>
      </c>
      <c r="G520" s="132">
        <v>-984568</v>
      </c>
      <c r="H520" s="132">
        <v>-1589669</v>
      </c>
      <c r="I520" s="132">
        <v>-2057530</v>
      </c>
      <c r="J520" s="132">
        <v>-2479175</v>
      </c>
      <c r="K520" s="132">
        <v>-2931279</v>
      </c>
      <c r="L520" s="132">
        <v>-3292867</v>
      </c>
      <c r="M520" s="132">
        <v>-3685444</v>
      </c>
      <c r="N520" s="132">
        <v>-4135610</v>
      </c>
      <c r="O520" s="132">
        <v>-4674385</v>
      </c>
      <c r="P520" s="132">
        <v>-5348340</v>
      </c>
      <c r="Q520" s="132">
        <v>-5952491</v>
      </c>
      <c r="R520" s="127">
        <v>-5952491</v>
      </c>
    </row>
    <row r="521" spans="1:18" ht="13.5" thickBot="1" x14ac:dyDescent="0.25">
      <c r="A521" s="137" t="s">
        <v>1633</v>
      </c>
      <c r="B521" s="134" t="s">
        <v>1634</v>
      </c>
      <c r="C521" s="134" t="s">
        <v>1298</v>
      </c>
      <c r="D521" s="130">
        <v>-841562.78</v>
      </c>
      <c r="E521" s="130">
        <v>0</v>
      </c>
      <c r="F521" s="130">
        <v>-68893.02</v>
      </c>
      <c r="G521" s="130">
        <v>-137786.04</v>
      </c>
      <c r="H521" s="130">
        <v>-205611.26</v>
      </c>
      <c r="I521" s="130">
        <v>-273456.28999999998</v>
      </c>
      <c r="J521" s="130">
        <v>-348301.32</v>
      </c>
      <c r="K521" s="130">
        <v>-416146.35</v>
      </c>
      <c r="L521" s="130">
        <v>-484338.15</v>
      </c>
      <c r="M521" s="130">
        <v>-552529.94999999995</v>
      </c>
      <c r="N521" s="130">
        <v>-620721.75</v>
      </c>
      <c r="O521" s="130">
        <v>-688953.4</v>
      </c>
      <c r="P521" s="130">
        <v>-757185.05</v>
      </c>
      <c r="Q521" s="130">
        <v>-825416.7</v>
      </c>
      <c r="R521" s="127">
        <v>-825416.7</v>
      </c>
    </row>
    <row r="522" spans="1:18" ht="13.5" thickBot="1" x14ac:dyDescent="0.25">
      <c r="A522" s="137" t="s">
        <v>1635</v>
      </c>
      <c r="B522" s="134" t="s">
        <v>1636</v>
      </c>
      <c r="C522" s="134" t="s">
        <v>1298</v>
      </c>
      <c r="D522" s="132">
        <v>-23637868.5</v>
      </c>
      <c r="E522" s="132">
        <v>0</v>
      </c>
      <c r="F522" s="132">
        <v>-1603529.79</v>
      </c>
      <c r="G522" s="132">
        <v>-42109978.950000003</v>
      </c>
      <c r="H522" s="132">
        <v>-44001894.479999997</v>
      </c>
      <c r="I522" s="132">
        <v>-46014130.82</v>
      </c>
      <c r="J522" s="132">
        <v>-48540378.609999999</v>
      </c>
      <c r="K522" s="132">
        <v>-51094907.759999998</v>
      </c>
      <c r="L522" s="132">
        <v>-53728138.310000002</v>
      </c>
      <c r="M522" s="132">
        <v>-56490692.390000001</v>
      </c>
      <c r="N522" s="132">
        <v>-59435485.670000002</v>
      </c>
      <c r="O522" s="132">
        <v>-61568729.630000003</v>
      </c>
      <c r="P522" s="132">
        <v>-63535253.25</v>
      </c>
      <c r="Q522" s="132">
        <v>-65853212.030000001</v>
      </c>
      <c r="R522" s="127">
        <v>-65853212.030000001</v>
      </c>
    </row>
    <row r="523" spans="1:18" ht="13.5" thickBot="1" x14ac:dyDescent="0.25">
      <c r="A523" s="137" t="s">
        <v>1637</v>
      </c>
      <c r="B523" s="134" t="s">
        <v>1638</v>
      </c>
      <c r="C523" s="134" t="s">
        <v>1298</v>
      </c>
      <c r="D523" s="130">
        <v>-1165996.43</v>
      </c>
      <c r="E523" s="130">
        <v>0</v>
      </c>
      <c r="F523" s="130">
        <v>-65837.850000000006</v>
      </c>
      <c r="G523" s="130">
        <v>-113161.78</v>
      </c>
      <c r="H523" s="130">
        <v>-186385.2</v>
      </c>
      <c r="I523" s="130">
        <v>-310133.71999999997</v>
      </c>
      <c r="J523" s="130">
        <v>-349720.44</v>
      </c>
      <c r="K523" s="130">
        <v>-381660.87</v>
      </c>
      <c r="L523" s="130">
        <v>-459495.74</v>
      </c>
      <c r="M523" s="130">
        <v>-527892.44999999995</v>
      </c>
      <c r="N523" s="130">
        <v>-625666.15</v>
      </c>
      <c r="O523" s="130">
        <v>-701820.27</v>
      </c>
      <c r="P523" s="130">
        <v>-787851.62</v>
      </c>
      <c r="Q523" s="130">
        <v>-846729.51</v>
      </c>
      <c r="R523" s="127">
        <v>-846729.51</v>
      </c>
    </row>
    <row r="524" spans="1:18" ht="13.5" thickBot="1" x14ac:dyDescent="0.25">
      <c r="A524" s="137" t="s">
        <v>1639</v>
      </c>
      <c r="B524" s="134" t="s">
        <v>1640</v>
      </c>
      <c r="C524" s="134" t="s">
        <v>1298</v>
      </c>
      <c r="D524" s="132">
        <v>-146998.84</v>
      </c>
      <c r="E524" s="132">
        <v>0</v>
      </c>
      <c r="F524" s="132">
        <v>-47474.99</v>
      </c>
      <c r="G524" s="132">
        <v>-131679.38</v>
      </c>
      <c r="H524" s="132">
        <v>-128791.01</v>
      </c>
      <c r="I524" s="132">
        <v>-125152.98</v>
      </c>
      <c r="J524" s="132">
        <v>-130851.74</v>
      </c>
      <c r="K524" s="132">
        <v>-129118.46</v>
      </c>
      <c r="L524" s="132">
        <v>-142748.47</v>
      </c>
      <c r="M524" s="132">
        <v>-163660.29</v>
      </c>
      <c r="N524" s="132">
        <v>-190707.86</v>
      </c>
      <c r="O524" s="132">
        <v>-189439.17</v>
      </c>
      <c r="P524" s="132">
        <v>-205378.29</v>
      </c>
      <c r="Q524" s="132">
        <v>134693.91</v>
      </c>
      <c r="R524" s="127">
        <v>134693.91</v>
      </c>
    </row>
    <row r="525" spans="1:18" ht="13.5" thickBot="1" x14ac:dyDescent="0.25">
      <c r="A525" s="137" t="s">
        <v>1603</v>
      </c>
      <c r="B525" s="134" t="s">
        <v>1641</v>
      </c>
      <c r="C525" s="134" t="s">
        <v>1298</v>
      </c>
      <c r="D525" s="130">
        <v>0</v>
      </c>
      <c r="E525" s="130">
        <v>0</v>
      </c>
      <c r="F525" s="130">
        <v>0</v>
      </c>
      <c r="G525" s="130">
        <v>0</v>
      </c>
      <c r="H525" s="130">
        <v>0</v>
      </c>
      <c r="I525" s="130">
        <v>0</v>
      </c>
      <c r="J525" s="130">
        <v>0</v>
      </c>
      <c r="K525" s="130">
        <v>0</v>
      </c>
      <c r="L525" s="130">
        <v>0</v>
      </c>
      <c r="M525" s="130">
        <v>0</v>
      </c>
      <c r="N525" s="130">
        <v>0</v>
      </c>
      <c r="O525" s="130">
        <v>0</v>
      </c>
      <c r="P525" s="130">
        <v>0</v>
      </c>
      <c r="Q525" s="130">
        <v>0</v>
      </c>
      <c r="R525" s="127">
        <v>0</v>
      </c>
    </row>
    <row r="526" spans="1:18" ht="13.5" thickBot="1" x14ac:dyDescent="0.25">
      <c r="A526" s="137" t="s">
        <v>1605</v>
      </c>
      <c r="B526" s="134" t="s">
        <v>1642</v>
      </c>
      <c r="C526" s="134" t="s">
        <v>1298</v>
      </c>
      <c r="D526" s="132">
        <v>0</v>
      </c>
      <c r="E526" s="132">
        <v>0</v>
      </c>
      <c r="F526" s="132">
        <v>0</v>
      </c>
      <c r="G526" s="132">
        <v>0</v>
      </c>
      <c r="H526" s="132">
        <v>0</v>
      </c>
      <c r="I526" s="132">
        <v>0</v>
      </c>
      <c r="J526" s="132">
        <v>0</v>
      </c>
      <c r="K526" s="132">
        <v>0</v>
      </c>
      <c r="L526" s="132">
        <v>0</v>
      </c>
      <c r="M526" s="132">
        <v>0</v>
      </c>
      <c r="N526" s="132">
        <v>0</v>
      </c>
      <c r="O526" s="132">
        <v>0</v>
      </c>
      <c r="P526" s="132">
        <v>0</v>
      </c>
      <c r="Q526" s="132">
        <v>0</v>
      </c>
      <c r="R526" s="127">
        <v>0</v>
      </c>
    </row>
    <row r="527" spans="1:18" ht="13.5" thickBot="1" x14ac:dyDescent="0.25">
      <c r="A527" s="137" t="s">
        <v>1643</v>
      </c>
      <c r="B527" s="134" t="s">
        <v>1644</v>
      </c>
      <c r="C527" s="134" t="s">
        <v>1298</v>
      </c>
      <c r="D527" s="130">
        <v>0</v>
      </c>
      <c r="E527" s="130">
        <v>0</v>
      </c>
      <c r="F527" s="130">
        <v>0</v>
      </c>
      <c r="G527" s="130">
        <v>0</v>
      </c>
      <c r="H527" s="130">
        <v>0</v>
      </c>
      <c r="I527" s="130">
        <v>0</v>
      </c>
      <c r="J527" s="130">
        <v>0</v>
      </c>
      <c r="K527" s="130">
        <v>0</v>
      </c>
      <c r="L527" s="130">
        <v>0</v>
      </c>
      <c r="M527" s="130">
        <v>0</v>
      </c>
      <c r="N527" s="130">
        <v>0</v>
      </c>
      <c r="O527" s="130">
        <v>0</v>
      </c>
      <c r="P527" s="130">
        <v>0</v>
      </c>
      <c r="Q527" s="130">
        <v>0</v>
      </c>
      <c r="R527" s="127">
        <v>0</v>
      </c>
    </row>
    <row r="528" spans="1:18" ht="13.5" thickBot="1" x14ac:dyDescent="0.25">
      <c r="A528" s="137" t="s">
        <v>1645</v>
      </c>
      <c r="B528" s="134" t="s">
        <v>1646</v>
      </c>
      <c r="C528" s="134" t="s">
        <v>1298</v>
      </c>
      <c r="D528" s="132">
        <v>0</v>
      </c>
      <c r="E528" s="132">
        <v>0</v>
      </c>
      <c r="F528" s="132">
        <v>0</v>
      </c>
      <c r="G528" s="132">
        <v>0</v>
      </c>
      <c r="H528" s="132">
        <v>0</v>
      </c>
      <c r="I528" s="132">
        <v>0</v>
      </c>
      <c r="J528" s="132">
        <v>0</v>
      </c>
      <c r="K528" s="132">
        <v>0</v>
      </c>
      <c r="L528" s="132">
        <v>0</v>
      </c>
      <c r="M528" s="132">
        <v>0</v>
      </c>
      <c r="N528" s="132">
        <v>0</v>
      </c>
      <c r="O528" s="132">
        <v>0</v>
      </c>
      <c r="P528" s="132">
        <v>0</v>
      </c>
      <c r="Q528" s="132">
        <v>0</v>
      </c>
      <c r="R528" s="127">
        <v>0</v>
      </c>
    </row>
    <row r="529" spans="1:18" ht="13.5" thickBot="1" x14ac:dyDescent="0.25">
      <c r="A529" s="137" t="s">
        <v>1603</v>
      </c>
      <c r="B529" s="134" t="s">
        <v>1647</v>
      </c>
      <c r="C529" s="134" t="s">
        <v>1298</v>
      </c>
      <c r="D529" s="130">
        <v>0</v>
      </c>
      <c r="E529" s="130">
        <v>0</v>
      </c>
      <c r="F529" s="130">
        <v>0</v>
      </c>
      <c r="G529" s="130">
        <v>0</v>
      </c>
      <c r="H529" s="130">
        <v>0</v>
      </c>
      <c r="I529" s="130">
        <v>0</v>
      </c>
      <c r="J529" s="130">
        <v>0</v>
      </c>
      <c r="K529" s="130">
        <v>0</v>
      </c>
      <c r="L529" s="130">
        <v>0</v>
      </c>
      <c r="M529" s="130">
        <v>0</v>
      </c>
      <c r="N529" s="130">
        <v>0</v>
      </c>
      <c r="O529" s="130">
        <v>0</v>
      </c>
      <c r="P529" s="130">
        <v>0</v>
      </c>
      <c r="Q529" s="130">
        <v>0</v>
      </c>
      <c r="R529" s="127">
        <v>0</v>
      </c>
    </row>
    <row r="530" spans="1:18" ht="13.5" thickBot="1" x14ac:dyDescent="0.25">
      <c r="A530" s="137" t="s">
        <v>1605</v>
      </c>
      <c r="B530" s="134" t="s">
        <v>1648</v>
      </c>
      <c r="C530" s="134" t="s">
        <v>1298</v>
      </c>
      <c r="D530" s="132">
        <v>0</v>
      </c>
      <c r="E530" s="132">
        <v>0</v>
      </c>
      <c r="F530" s="132">
        <v>0</v>
      </c>
      <c r="G530" s="132">
        <v>0</v>
      </c>
      <c r="H530" s="132">
        <v>0</v>
      </c>
      <c r="I530" s="132">
        <v>0</v>
      </c>
      <c r="J530" s="132">
        <v>0</v>
      </c>
      <c r="K530" s="132">
        <v>0</v>
      </c>
      <c r="L530" s="132">
        <v>0</v>
      </c>
      <c r="M530" s="132">
        <v>0</v>
      </c>
      <c r="N530" s="132">
        <v>0</v>
      </c>
      <c r="O530" s="132">
        <v>0</v>
      </c>
      <c r="P530" s="132">
        <v>0</v>
      </c>
      <c r="Q530" s="132">
        <v>0</v>
      </c>
      <c r="R530" s="127">
        <v>0</v>
      </c>
    </row>
    <row r="531" spans="1:18" ht="13.5" thickBot="1" x14ac:dyDescent="0.25">
      <c r="A531" s="137" t="s">
        <v>1643</v>
      </c>
      <c r="B531" s="134" t="s">
        <v>1649</v>
      </c>
      <c r="C531" s="134" t="s">
        <v>1298</v>
      </c>
      <c r="D531" s="130">
        <v>0</v>
      </c>
      <c r="E531" s="130">
        <v>0</v>
      </c>
      <c r="F531" s="130">
        <v>0</v>
      </c>
      <c r="G531" s="130">
        <v>0</v>
      </c>
      <c r="H531" s="130">
        <v>0</v>
      </c>
      <c r="I531" s="130">
        <v>0</v>
      </c>
      <c r="J531" s="130">
        <v>0</v>
      </c>
      <c r="K531" s="130">
        <v>0</v>
      </c>
      <c r="L531" s="130">
        <v>0</v>
      </c>
      <c r="M531" s="130">
        <v>0</v>
      </c>
      <c r="N531" s="130">
        <v>0</v>
      </c>
      <c r="O531" s="130">
        <v>0</v>
      </c>
      <c r="P531" s="130">
        <v>0</v>
      </c>
      <c r="Q531" s="130">
        <v>0</v>
      </c>
      <c r="R531" s="127">
        <v>0</v>
      </c>
    </row>
    <row r="532" spans="1:18" ht="13.5" thickBot="1" x14ac:dyDescent="0.25">
      <c r="A532" s="137" t="s">
        <v>1645</v>
      </c>
      <c r="B532" s="134" t="s">
        <v>1650</v>
      </c>
      <c r="C532" s="134" t="s">
        <v>1298</v>
      </c>
      <c r="D532" s="132">
        <v>0</v>
      </c>
      <c r="E532" s="132">
        <v>0</v>
      </c>
      <c r="F532" s="132">
        <v>0</v>
      </c>
      <c r="G532" s="132">
        <v>0</v>
      </c>
      <c r="H532" s="132">
        <v>0</v>
      </c>
      <c r="I532" s="132">
        <v>0</v>
      </c>
      <c r="J532" s="132">
        <v>0</v>
      </c>
      <c r="K532" s="132">
        <v>0</v>
      </c>
      <c r="L532" s="132">
        <v>0</v>
      </c>
      <c r="M532" s="132">
        <v>0</v>
      </c>
      <c r="N532" s="132">
        <v>0</v>
      </c>
      <c r="O532" s="132">
        <v>0</v>
      </c>
      <c r="P532" s="132">
        <v>0</v>
      </c>
      <c r="Q532" s="132">
        <v>0</v>
      </c>
      <c r="R532" s="127">
        <v>0</v>
      </c>
    </row>
    <row r="533" spans="1:18" ht="13.5" thickBot="1" x14ac:dyDescent="0.25">
      <c r="A533" s="137" t="s">
        <v>1605</v>
      </c>
      <c r="B533" s="134" t="s">
        <v>1651</v>
      </c>
      <c r="C533" s="134" t="s">
        <v>1298</v>
      </c>
      <c r="D533" s="130">
        <v>0</v>
      </c>
      <c r="E533" s="130">
        <v>0</v>
      </c>
      <c r="F533" s="130">
        <v>0</v>
      </c>
      <c r="G533" s="130">
        <v>0</v>
      </c>
      <c r="H533" s="130">
        <v>0</v>
      </c>
      <c r="I533" s="130">
        <v>0</v>
      </c>
      <c r="J533" s="130">
        <v>0</v>
      </c>
      <c r="K533" s="130">
        <v>0</v>
      </c>
      <c r="L533" s="130">
        <v>0</v>
      </c>
      <c r="M533" s="130">
        <v>0</v>
      </c>
      <c r="N533" s="130">
        <v>0</v>
      </c>
      <c r="O533" s="130">
        <v>0</v>
      </c>
      <c r="P533" s="130">
        <v>0</v>
      </c>
      <c r="Q533" s="130">
        <v>0</v>
      </c>
      <c r="R533" s="127">
        <v>0</v>
      </c>
    </row>
    <row r="534" spans="1:18" ht="13.5" thickBot="1" x14ac:dyDescent="0.25">
      <c r="A534" s="137" t="s">
        <v>1643</v>
      </c>
      <c r="B534" s="134" t="s">
        <v>1652</v>
      </c>
      <c r="C534" s="134" t="s">
        <v>1298</v>
      </c>
      <c r="D534" s="132">
        <v>0</v>
      </c>
      <c r="E534" s="132">
        <v>0</v>
      </c>
      <c r="F534" s="132">
        <v>0</v>
      </c>
      <c r="G534" s="132">
        <v>0</v>
      </c>
      <c r="H534" s="132">
        <v>0</v>
      </c>
      <c r="I534" s="132">
        <v>0</v>
      </c>
      <c r="J534" s="132">
        <v>0</v>
      </c>
      <c r="K534" s="132">
        <v>0</v>
      </c>
      <c r="L534" s="132">
        <v>0</v>
      </c>
      <c r="M534" s="132">
        <v>0</v>
      </c>
      <c r="N534" s="132">
        <v>0</v>
      </c>
      <c r="O534" s="132">
        <v>0</v>
      </c>
      <c r="P534" s="132">
        <v>0</v>
      </c>
      <c r="Q534" s="132">
        <v>0</v>
      </c>
      <c r="R534" s="127">
        <v>0</v>
      </c>
    </row>
    <row r="535" spans="1:18" ht="13.5" thickBot="1" x14ac:dyDescent="0.25">
      <c r="A535" s="137" t="s">
        <v>1645</v>
      </c>
      <c r="B535" s="134" t="s">
        <v>1653</v>
      </c>
      <c r="C535" s="134" t="s">
        <v>1298</v>
      </c>
      <c r="D535" s="130">
        <v>0</v>
      </c>
      <c r="E535" s="130">
        <v>0</v>
      </c>
      <c r="F535" s="130">
        <v>0</v>
      </c>
      <c r="G535" s="130">
        <v>0</v>
      </c>
      <c r="H535" s="130">
        <v>0</v>
      </c>
      <c r="I535" s="130">
        <v>0</v>
      </c>
      <c r="J535" s="130">
        <v>0</v>
      </c>
      <c r="K535" s="130">
        <v>0</v>
      </c>
      <c r="L535" s="130">
        <v>0</v>
      </c>
      <c r="M535" s="130">
        <v>0</v>
      </c>
      <c r="N535" s="130">
        <v>0</v>
      </c>
      <c r="O535" s="130">
        <v>0</v>
      </c>
      <c r="P535" s="130">
        <v>0</v>
      </c>
      <c r="Q535" s="130">
        <v>0</v>
      </c>
      <c r="R535" s="127">
        <v>0</v>
      </c>
    </row>
    <row r="536" spans="1:18" ht="13.5" thickBot="1" x14ac:dyDescent="0.25">
      <c r="A536" s="137" t="s">
        <v>1654</v>
      </c>
      <c r="B536" s="134" t="s">
        <v>1655</v>
      </c>
      <c r="C536" s="134" t="s">
        <v>1298</v>
      </c>
      <c r="D536" s="132">
        <v>53805110.969999999</v>
      </c>
      <c r="E536" s="132">
        <v>0</v>
      </c>
      <c r="F536" s="132">
        <v>4863895.22</v>
      </c>
      <c r="G536" s="132">
        <v>9981017.8599999994</v>
      </c>
      <c r="H536" s="132">
        <v>15099433.43</v>
      </c>
      <c r="I536" s="132">
        <v>20184385.52</v>
      </c>
      <c r="J536" s="132">
        <v>25257169.829999998</v>
      </c>
      <c r="K536" s="132">
        <v>30187710.48</v>
      </c>
      <c r="L536" s="132">
        <v>34755846.420000002</v>
      </c>
      <c r="M536" s="132">
        <v>39587455.079999998</v>
      </c>
      <c r="N536" s="132">
        <v>44181592.850000001</v>
      </c>
      <c r="O536" s="132">
        <v>49031385.920000002</v>
      </c>
      <c r="P536" s="132">
        <v>53323515.359999999</v>
      </c>
      <c r="Q536" s="132">
        <v>57113965.579999998</v>
      </c>
      <c r="R536" s="127">
        <v>57113965.579999998</v>
      </c>
    </row>
    <row r="537" spans="1:18" ht="13.5" thickBot="1" x14ac:dyDescent="0.25">
      <c r="A537" s="137" t="s">
        <v>1656</v>
      </c>
      <c r="B537" s="134" t="s">
        <v>1657</v>
      </c>
      <c r="C537" s="134" t="s">
        <v>1298</v>
      </c>
      <c r="D537" s="130">
        <v>14360.72</v>
      </c>
      <c r="E537" s="130">
        <v>0</v>
      </c>
      <c r="F537" s="130">
        <v>0</v>
      </c>
      <c r="G537" s="130">
        <v>0</v>
      </c>
      <c r="H537" s="130">
        <v>0</v>
      </c>
      <c r="I537" s="130">
        <v>0</v>
      </c>
      <c r="J537" s="130">
        <v>0</v>
      </c>
      <c r="K537" s="130">
        <v>0</v>
      </c>
      <c r="L537" s="130">
        <v>208.98</v>
      </c>
      <c r="M537" s="130">
        <v>208.98</v>
      </c>
      <c r="N537" s="130">
        <v>485.98</v>
      </c>
      <c r="O537" s="130">
        <v>1440.56</v>
      </c>
      <c r="P537" s="130">
        <v>1440.56</v>
      </c>
      <c r="Q537" s="130">
        <v>3243.02</v>
      </c>
      <c r="R537" s="127">
        <v>3243.02</v>
      </c>
    </row>
    <row r="538" spans="1:18" ht="13.5" thickBot="1" x14ac:dyDescent="0.25">
      <c r="A538" s="137" t="s">
        <v>1658</v>
      </c>
      <c r="B538" s="134" t="s">
        <v>1659</v>
      </c>
      <c r="C538" s="134" t="s">
        <v>1298</v>
      </c>
      <c r="D538" s="132">
        <v>261.75</v>
      </c>
      <c r="E538" s="132">
        <v>0</v>
      </c>
      <c r="F538" s="132">
        <v>0</v>
      </c>
      <c r="G538" s="132">
        <v>0</v>
      </c>
      <c r="H538" s="132">
        <v>0</v>
      </c>
      <c r="I538" s="132">
        <v>0</v>
      </c>
      <c r="J538" s="132">
        <v>0</v>
      </c>
      <c r="K538" s="132">
        <v>0</v>
      </c>
      <c r="L538" s="132">
        <v>0</v>
      </c>
      <c r="M538" s="132">
        <v>0</v>
      </c>
      <c r="N538" s="132">
        <v>0</v>
      </c>
      <c r="O538" s="132">
        <v>0</v>
      </c>
      <c r="P538" s="132">
        <v>0</v>
      </c>
      <c r="Q538" s="132">
        <v>0</v>
      </c>
      <c r="R538" s="127">
        <v>0</v>
      </c>
    </row>
    <row r="539" spans="1:18" ht="13.5" thickBot="1" x14ac:dyDescent="0.25">
      <c r="A539" s="137" t="s">
        <v>1660</v>
      </c>
      <c r="B539" s="134" t="s">
        <v>1661</v>
      </c>
      <c r="C539" s="134" t="s">
        <v>1298</v>
      </c>
      <c r="D539" s="130">
        <v>1387802.98</v>
      </c>
      <c r="E539" s="130">
        <v>0</v>
      </c>
      <c r="F539" s="130">
        <v>146359.21</v>
      </c>
      <c r="G539" s="130">
        <v>325961.39</v>
      </c>
      <c r="H539" s="130">
        <v>416987.34</v>
      </c>
      <c r="I539" s="130">
        <v>502338</v>
      </c>
      <c r="J539" s="130">
        <v>591389.18999999994</v>
      </c>
      <c r="K539" s="130">
        <v>700138.27</v>
      </c>
      <c r="L539" s="130">
        <v>851167.82</v>
      </c>
      <c r="M539" s="130">
        <v>978596.37</v>
      </c>
      <c r="N539" s="130">
        <v>1091721.95</v>
      </c>
      <c r="O539" s="130">
        <v>1184421.51</v>
      </c>
      <c r="P539" s="130">
        <v>1340839.23</v>
      </c>
      <c r="Q539" s="130">
        <v>1529233.64</v>
      </c>
      <c r="R539" s="127">
        <v>1529233.64</v>
      </c>
    </row>
    <row r="540" spans="1:18" ht="13.5" thickBot="1" x14ac:dyDescent="0.25">
      <c r="A540" s="137" t="s">
        <v>1662</v>
      </c>
      <c r="B540" s="134" t="s">
        <v>1663</v>
      </c>
      <c r="C540" s="134" t="s">
        <v>1298</v>
      </c>
      <c r="D540" s="132">
        <v>40373142.159999996</v>
      </c>
      <c r="E540" s="132">
        <v>0</v>
      </c>
      <c r="F540" s="132">
        <v>3253378.77</v>
      </c>
      <c r="G540" s="132">
        <v>6476995.8099999996</v>
      </c>
      <c r="H540" s="132">
        <v>10207457.550000001</v>
      </c>
      <c r="I540" s="132">
        <v>13757919.52</v>
      </c>
      <c r="J540" s="132">
        <v>16899774.690000001</v>
      </c>
      <c r="K540" s="132">
        <v>20452222.82</v>
      </c>
      <c r="L540" s="132">
        <v>23678992.710000001</v>
      </c>
      <c r="M540" s="132">
        <v>27114093.390000001</v>
      </c>
      <c r="N540" s="132">
        <v>30470583.719999999</v>
      </c>
      <c r="O540" s="132">
        <v>33911360.560000002</v>
      </c>
      <c r="P540" s="132">
        <v>37139264.57</v>
      </c>
      <c r="Q540" s="132">
        <v>40305216.780000001</v>
      </c>
      <c r="R540" s="127">
        <v>40305216.780000001</v>
      </c>
    </row>
    <row r="541" spans="1:18" ht="13.5" thickBot="1" x14ac:dyDescent="0.25">
      <c r="A541" s="137" t="s">
        <v>1664</v>
      </c>
      <c r="B541" s="134" t="s">
        <v>1665</v>
      </c>
      <c r="C541" s="134" t="s">
        <v>1298</v>
      </c>
      <c r="D541" s="130">
        <v>4216163</v>
      </c>
      <c r="E541" s="130">
        <v>0</v>
      </c>
      <c r="F541" s="130">
        <v>343335.4</v>
      </c>
      <c r="G541" s="130">
        <v>703220.67</v>
      </c>
      <c r="H541" s="130">
        <v>1107758.58</v>
      </c>
      <c r="I541" s="130">
        <v>1459136.38</v>
      </c>
      <c r="J541" s="130">
        <v>1813716.71</v>
      </c>
      <c r="K541" s="130">
        <v>2201142.38</v>
      </c>
      <c r="L541" s="130">
        <v>2543129.2599999998</v>
      </c>
      <c r="M541" s="130">
        <v>2875630.43</v>
      </c>
      <c r="N541" s="130">
        <v>3197241.88</v>
      </c>
      <c r="O541" s="130">
        <v>3562120.55</v>
      </c>
      <c r="P541" s="130">
        <v>3880143.28</v>
      </c>
      <c r="Q541" s="130">
        <v>4193482.41</v>
      </c>
      <c r="R541" s="127">
        <v>4193482.41</v>
      </c>
    </row>
    <row r="542" spans="1:18" ht="13.5" thickBot="1" x14ac:dyDescent="0.25">
      <c r="A542" s="137" t="s">
        <v>2409</v>
      </c>
      <c r="B542" s="134" t="s">
        <v>2410</v>
      </c>
      <c r="C542" s="134" t="s">
        <v>1298</v>
      </c>
      <c r="D542" s="132">
        <v>805923.51</v>
      </c>
      <c r="E542" s="132">
        <v>0</v>
      </c>
      <c r="F542" s="132">
        <v>156334.98000000001</v>
      </c>
      <c r="G542" s="132">
        <v>214134.3</v>
      </c>
      <c r="H542" s="132">
        <v>271105.38</v>
      </c>
      <c r="I542" s="132">
        <v>327597.06</v>
      </c>
      <c r="J542" s="132">
        <v>390942.12</v>
      </c>
      <c r="K542" s="132">
        <v>449388.96</v>
      </c>
      <c r="L542" s="132">
        <v>514115.52</v>
      </c>
      <c r="M542" s="132">
        <v>574826.30000000005</v>
      </c>
      <c r="N542" s="132">
        <v>638490.76</v>
      </c>
      <c r="O542" s="132">
        <v>700421.11</v>
      </c>
      <c r="P542" s="132">
        <v>765058.8</v>
      </c>
      <c r="Q542" s="132">
        <v>835095.39</v>
      </c>
      <c r="R542" s="127">
        <v>835095.39</v>
      </c>
    </row>
    <row r="543" spans="1:18" ht="13.5" thickBot="1" x14ac:dyDescent="0.25">
      <c r="A543" s="137" t="s">
        <v>1666</v>
      </c>
      <c r="B543" s="134" t="s">
        <v>1667</v>
      </c>
      <c r="C543" s="134" t="s">
        <v>1298</v>
      </c>
      <c r="D543" s="130">
        <v>141484.89000000001</v>
      </c>
      <c r="E543" s="130">
        <v>0</v>
      </c>
      <c r="F543" s="130">
        <v>12413.21</v>
      </c>
      <c r="G543" s="130">
        <v>23187.7</v>
      </c>
      <c r="H543" s="130">
        <v>37207.120000000003</v>
      </c>
      <c r="I543" s="130">
        <v>50684.160000000003</v>
      </c>
      <c r="J543" s="130">
        <v>64027.74</v>
      </c>
      <c r="K543" s="130">
        <v>80353.09</v>
      </c>
      <c r="L543" s="130">
        <v>105294.96</v>
      </c>
      <c r="M543" s="130">
        <v>130764.4</v>
      </c>
      <c r="N543" s="130">
        <v>156195.56</v>
      </c>
      <c r="O543" s="130">
        <v>181067.22</v>
      </c>
      <c r="P543" s="130">
        <v>204290.55</v>
      </c>
      <c r="Q543" s="130">
        <v>228013.86</v>
      </c>
      <c r="R543" s="127">
        <v>228013.86</v>
      </c>
    </row>
    <row r="544" spans="1:18" ht="13.5" thickBot="1" x14ac:dyDescent="0.25">
      <c r="A544" s="137" t="s">
        <v>1668</v>
      </c>
      <c r="B544" s="134" t="s">
        <v>1669</v>
      </c>
      <c r="C544" s="134" t="s">
        <v>1298</v>
      </c>
      <c r="D544" s="132">
        <v>13315166.66</v>
      </c>
      <c r="E544" s="132">
        <v>0</v>
      </c>
      <c r="F544" s="132">
        <v>-61242.8</v>
      </c>
      <c r="G544" s="132">
        <v>-16540.16</v>
      </c>
      <c r="H544" s="132">
        <v>10372502.949999999</v>
      </c>
      <c r="I544" s="132">
        <v>10483814.16</v>
      </c>
      <c r="J544" s="132">
        <v>10525428.6</v>
      </c>
      <c r="K544" s="132">
        <v>9798288.8499999996</v>
      </c>
      <c r="L544" s="132">
        <v>9853624.0899999999</v>
      </c>
      <c r="M544" s="132">
        <v>9891188.6999999993</v>
      </c>
      <c r="N544" s="132">
        <v>8042050.9400000004</v>
      </c>
      <c r="O544" s="132">
        <v>8075092.46</v>
      </c>
      <c r="P544" s="132">
        <v>8133177.29</v>
      </c>
      <c r="Q544" s="132">
        <v>10965926.35</v>
      </c>
      <c r="R544" s="127">
        <v>10965926.35</v>
      </c>
    </row>
    <row r="545" spans="1:18" ht="13.5" thickBot="1" x14ac:dyDescent="0.25">
      <c r="A545" s="137" t="s">
        <v>1670</v>
      </c>
      <c r="B545" s="134" t="s">
        <v>1671</v>
      </c>
      <c r="C545" s="134" t="s">
        <v>1298</v>
      </c>
      <c r="D545" s="130">
        <v>125945.19</v>
      </c>
      <c r="E545" s="130">
        <v>0</v>
      </c>
      <c r="F545" s="130">
        <v>0</v>
      </c>
      <c r="G545" s="130">
        <v>0</v>
      </c>
      <c r="H545" s="130">
        <v>0</v>
      </c>
      <c r="I545" s="130">
        <v>8310.01</v>
      </c>
      <c r="J545" s="130">
        <v>8310.01</v>
      </c>
      <c r="K545" s="130">
        <v>8310.01</v>
      </c>
      <c r="L545" s="130">
        <v>8310.01</v>
      </c>
      <c r="M545" s="130">
        <v>8310.01</v>
      </c>
      <c r="N545" s="130">
        <v>8310.01</v>
      </c>
      <c r="O545" s="130">
        <v>8310.01</v>
      </c>
      <c r="P545" s="130">
        <v>17063.310000000001</v>
      </c>
      <c r="Q545" s="130">
        <v>17408.97</v>
      </c>
      <c r="R545" s="127">
        <v>17408.97</v>
      </c>
    </row>
    <row r="546" spans="1:18" ht="13.5" thickBot="1" x14ac:dyDescent="0.25">
      <c r="A546" s="137" t="s">
        <v>1672</v>
      </c>
      <c r="B546" s="134" t="s">
        <v>1673</v>
      </c>
      <c r="C546" s="134" t="s">
        <v>1298</v>
      </c>
      <c r="D546" s="132">
        <v>192290.41</v>
      </c>
      <c r="E546" s="132">
        <v>0</v>
      </c>
      <c r="F546" s="132">
        <v>11027.46</v>
      </c>
      <c r="G546" s="132">
        <v>20971.67</v>
      </c>
      <c r="H546" s="132">
        <v>32674.880000000001</v>
      </c>
      <c r="I546" s="132">
        <v>41717.46</v>
      </c>
      <c r="J546" s="132">
        <v>52252.71</v>
      </c>
      <c r="K546" s="132">
        <v>71018.59</v>
      </c>
      <c r="L546" s="132">
        <v>106831.55</v>
      </c>
      <c r="M546" s="132">
        <v>133688.47</v>
      </c>
      <c r="N546" s="132">
        <v>157719.25</v>
      </c>
      <c r="O546" s="132">
        <v>180237.62</v>
      </c>
      <c r="P546" s="132">
        <v>206854.35</v>
      </c>
      <c r="Q546" s="132">
        <v>224933.26</v>
      </c>
      <c r="R546" s="127">
        <v>224933.26</v>
      </c>
    </row>
    <row r="547" spans="1:18" ht="13.5" thickBot="1" x14ac:dyDescent="0.25">
      <c r="A547" s="137" t="s">
        <v>1674</v>
      </c>
      <c r="B547" s="134" t="s">
        <v>1675</v>
      </c>
      <c r="C547" s="134" t="s">
        <v>1298</v>
      </c>
      <c r="D547" s="130">
        <v>13932185.99</v>
      </c>
      <c r="E547" s="130">
        <v>0</v>
      </c>
      <c r="F547" s="130">
        <v>1199555.94</v>
      </c>
      <c r="G547" s="130">
        <v>2374363.2799999998</v>
      </c>
      <c r="H547" s="130">
        <v>3642957.65</v>
      </c>
      <c r="I547" s="130">
        <v>4893488.16</v>
      </c>
      <c r="J547" s="130">
        <v>6114110.6900000004</v>
      </c>
      <c r="K547" s="130">
        <v>7369650.4000000004</v>
      </c>
      <c r="L547" s="130">
        <v>8633437.9000000004</v>
      </c>
      <c r="M547" s="130">
        <v>9904574.4499999993</v>
      </c>
      <c r="N547" s="130">
        <v>11179192.75</v>
      </c>
      <c r="O547" s="130">
        <v>12432051.91</v>
      </c>
      <c r="P547" s="130">
        <v>13704942.140000001</v>
      </c>
      <c r="Q547" s="130">
        <v>14935394.57</v>
      </c>
      <c r="R547" s="127">
        <v>14935394.57</v>
      </c>
    </row>
    <row r="548" spans="1:18" ht="13.5" thickBot="1" x14ac:dyDescent="0.25">
      <c r="A548" s="137" t="s">
        <v>1676</v>
      </c>
      <c r="B548" s="134" t="s">
        <v>1677</v>
      </c>
      <c r="C548" s="134" t="s">
        <v>1298</v>
      </c>
      <c r="D548" s="132">
        <v>54350636.710000001</v>
      </c>
      <c r="E548" s="132">
        <v>0</v>
      </c>
      <c r="F548" s="132">
        <v>4638540.32</v>
      </c>
      <c r="G548" s="132">
        <v>9185378.7899999991</v>
      </c>
      <c r="H548" s="132">
        <v>14077584.359999999</v>
      </c>
      <c r="I548" s="132">
        <v>18890973.210000001</v>
      </c>
      <c r="J548" s="132">
        <v>23608741.170000002</v>
      </c>
      <c r="K548" s="132">
        <v>28448427.23</v>
      </c>
      <c r="L548" s="132">
        <v>33316808.84</v>
      </c>
      <c r="M548" s="132">
        <v>38206245.280000001</v>
      </c>
      <c r="N548" s="132">
        <v>43105865.729999997</v>
      </c>
      <c r="O548" s="132">
        <v>47905293.649999999</v>
      </c>
      <c r="P548" s="132">
        <v>52787672.57</v>
      </c>
      <c r="Q548" s="132">
        <v>57806503.5</v>
      </c>
      <c r="R548" s="127">
        <v>57806503.5</v>
      </c>
    </row>
    <row r="549" spans="1:18" ht="13.5" thickBot="1" x14ac:dyDescent="0.25">
      <c r="A549" s="137" t="s">
        <v>1678</v>
      </c>
      <c r="B549" s="134" t="s">
        <v>1679</v>
      </c>
      <c r="C549" s="134" t="s">
        <v>1298</v>
      </c>
      <c r="D549" s="130">
        <v>0</v>
      </c>
      <c r="E549" s="130">
        <v>0</v>
      </c>
      <c r="F549" s="130">
        <v>0</v>
      </c>
      <c r="G549" s="130">
        <v>0</v>
      </c>
      <c r="H549" s="130">
        <v>0</v>
      </c>
      <c r="I549" s="130">
        <v>0</v>
      </c>
      <c r="J549" s="130">
        <v>0</v>
      </c>
      <c r="K549" s="130">
        <v>0</v>
      </c>
      <c r="L549" s="130">
        <v>0</v>
      </c>
      <c r="M549" s="130">
        <v>0</v>
      </c>
      <c r="N549" s="130">
        <v>0</v>
      </c>
      <c r="O549" s="130">
        <v>0</v>
      </c>
      <c r="P549" s="130">
        <v>0</v>
      </c>
      <c r="Q549" s="130">
        <v>0</v>
      </c>
      <c r="R549" s="127">
        <v>0</v>
      </c>
    </row>
    <row r="550" spans="1:18" ht="13.5" thickBot="1" x14ac:dyDescent="0.25">
      <c r="A550" s="137" t="s">
        <v>1680</v>
      </c>
      <c r="B550" s="134" t="s">
        <v>1681</v>
      </c>
      <c r="C550" s="134" t="s">
        <v>1298</v>
      </c>
      <c r="D550" s="132">
        <v>-765</v>
      </c>
      <c r="E550" s="132">
        <v>0</v>
      </c>
      <c r="F550" s="132">
        <v>0</v>
      </c>
      <c r="G550" s="132">
        <v>0</v>
      </c>
      <c r="H550" s="132">
        <v>0</v>
      </c>
      <c r="I550" s="132">
        <v>0</v>
      </c>
      <c r="J550" s="132">
        <v>0</v>
      </c>
      <c r="K550" s="132">
        <v>0</v>
      </c>
      <c r="L550" s="132">
        <v>0</v>
      </c>
      <c r="M550" s="132">
        <v>0</v>
      </c>
      <c r="N550" s="132">
        <v>0</v>
      </c>
      <c r="O550" s="132">
        <v>0</v>
      </c>
      <c r="P550" s="132">
        <v>0</v>
      </c>
      <c r="Q550" s="132">
        <v>-597</v>
      </c>
      <c r="R550" s="127">
        <v>-597</v>
      </c>
    </row>
    <row r="551" spans="1:18" ht="13.5" thickBot="1" x14ac:dyDescent="0.25">
      <c r="A551" s="137" t="s">
        <v>1682</v>
      </c>
      <c r="B551" s="134" t="s">
        <v>1683</v>
      </c>
      <c r="C551" s="134" t="s">
        <v>1298</v>
      </c>
      <c r="D551" s="130">
        <v>-11668586.779999999</v>
      </c>
      <c r="E551" s="130">
        <v>0</v>
      </c>
      <c r="F551" s="130">
        <v>-901290.62</v>
      </c>
      <c r="G551" s="130">
        <v>-921080.09</v>
      </c>
      <c r="H551" s="130">
        <v>-717554.72</v>
      </c>
      <c r="I551" s="130">
        <v>-453683.69</v>
      </c>
      <c r="J551" s="130">
        <v>-825197.99</v>
      </c>
      <c r="K551" s="130">
        <v>-2389181.7599999998</v>
      </c>
      <c r="L551" s="130">
        <v>-3112710.78</v>
      </c>
      <c r="M551" s="130">
        <v>-4096615.3</v>
      </c>
      <c r="N551" s="130">
        <v>-4468203.07</v>
      </c>
      <c r="O551" s="130">
        <v>-3160032.36</v>
      </c>
      <c r="P551" s="130">
        <v>-1298935.08</v>
      </c>
      <c r="Q551" s="130">
        <v>-1878647.67</v>
      </c>
      <c r="R551" s="127">
        <v>-1878647.67</v>
      </c>
    </row>
    <row r="552" spans="1:18" ht="13.5" thickBot="1" x14ac:dyDescent="0.25">
      <c r="A552" s="137" t="s">
        <v>1684</v>
      </c>
      <c r="B552" s="134" t="s">
        <v>1685</v>
      </c>
      <c r="C552" s="134" t="s">
        <v>1298</v>
      </c>
      <c r="D552" s="132">
        <v>2603792.6800000002</v>
      </c>
      <c r="E552" s="132">
        <v>0</v>
      </c>
      <c r="F552" s="132">
        <v>166470.94</v>
      </c>
      <c r="G552" s="132">
        <v>332941.90000000002</v>
      </c>
      <c r="H552" s="132">
        <v>508618.68</v>
      </c>
      <c r="I552" s="132">
        <v>684295.54</v>
      </c>
      <c r="J552" s="132">
        <v>859972.36</v>
      </c>
      <c r="K552" s="132">
        <v>1035649.13</v>
      </c>
      <c r="L552" s="132">
        <v>1211325.92</v>
      </c>
      <c r="M552" s="132">
        <v>1387002.71</v>
      </c>
      <c r="N552" s="132">
        <v>1562679.49</v>
      </c>
      <c r="O552" s="132">
        <v>1759249.86</v>
      </c>
      <c r="P552" s="132">
        <v>1948855.67</v>
      </c>
      <c r="Q552" s="132">
        <v>2138461.52</v>
      </c>
      <c r="R552" s="127">
        <v>2138461.52</v>
      </c>
    </row>
    <row r="553" spans="1:18" ht="13.5" thickBot="1" x14ac:dyDescent="0.25">
      <c r="A553" s="137" t="s">
        <v>1686</v>
      </c>
      <c r="B553" s="134" t="s">
        <v>1687</v>
      </c>
      <c r="C553" s="134" t="s">
        <v>1298</v>
      </c>
      <c r="D553" s="130">
        <v>444571.34</v>
      </c>
      <c r="E553" s="130">
        <v>0</v>
      </c>
      <c r="F553" s="130">
        <v>53479.25</v>
      </c>
      <c r="G553" s="130">
        <v>210901.21</v>
      </c>
      <c r="H553" s="130">
        <v>373767.78</v>
      </c>
      <c r="I553" s="130">
        <v>398901.37</v>
      </c>
      <c r="J553" s="130">
        <v>423831.68</v>
      </c>
      <c r="K553" s="130">
        <v>451696.96</v>
      </c>
      <c r="L553" s="130">
        <v>483750.46</v>
      </c>
      <c r="M553" s="130">
        <v>506950</v>
      </c>
      <c r="N553" s="130">
        <v>533705.75</v>
      </c>
      <c r="O553" s="130">
        <v>650136.94999999995</v>
      </c>
      <c r="P553" s="130">
        <v>703450.9</v>
      </c>
      <c r="Q553" s="130">
        <v>764750.81</v>
      </c>
      <c r="R553" s="127">
        <v>764750.81</v>
      </c>
    </row>
    <row r="554" spans="1:18" ht="13.5" thickBot="1" x14ac:dyDescent="0.25">
      <c r="A554" s="137" t="s">
        <v>1688</v>
      </c>
      <c r="B554" s="134" t="s">
        <v>1689</v>
      </c>
      <c r="C554" s="134" t="s">
        <v>1298</v>
      </c>
      <c r="D554" s="132">
        <v>40800</v>
      </c>
      <c r="E554" s="132">
        <v>0</v>
      </c>
      <c r="F554" s="132">
        <v>3650</v>
      </c>
      <c r="G554" s="132">
        <v>7300</v>
      </c>
      <c r="H554" s="132">
        <v>10950</v>
      </c>
      <c r="I554" s="132">
        <v>14600</v>
      </c>
      <c r="J554" s="132">
        <v>17987.5</v>
      </c>
      <c r="K554" s="132">
        <v>21112.5</v>
      </c>
      <c r="L554" s="132">
        <v>24237.5</v>
      </c>
      <c r="M554" s="132">
        <v>27362.5</v>
      </c>
      <c r="N554" s="132">
        <v>30487.5</v>
      </c>
      <c r="O554" s="132">
        <v>33612.5</v>
      </c>
      <c r="P554" s="132">
        <v>37489.57</v>
      </c>
      <c r="Q554" s="132">
        <v>40614.57</v>
      </c>
      <c r="R554" s="127">
        <v>40614.57</v>
      </c>
    </row>
    <row r="555" spans="1:18" ht="13.5" thickBot="1" x14ac:dyDescent="0.25">
      <c r="A555" s="137" t="s">
        <v>1690</v>
      </c>
      <c r="B555" s="134" t="s">
        <v>1691</v>
      </c>
      <c r="C555" s="134" t="s">
        <v>1298</v>
      </c>
      <c r="D555" s="130">
        <v>265785.08</v>
      </c>
      <c r="E555" s="130">
        <v>0</v>
      </c>
      <c r="F555" s="130">
        <v>22010.21</v>
      </c>
      <c r="G555" s="130">
        <v>47162.48</v>
      </c>
      <c r="H555" s="130">
        <v>74275.83</v>
      </c>
      <c r="I555" s="130">
        <v>99661.69</v>
      </c>
      <c r="J555" s="130">
        <v>129119.66</v>
      </c>
      <c r="K555" s="130">
        <v>148311.19</v>
      </c>
      <c r="L555" s="130">
        <v>165600.10999999999</v>
      </c>
      <c r="M555" s="130">
        <v>183803.64</v>
      </c>
      <c r="N555" s="130">
        <v>205170.34</v>
      </c>
      <c r="O555" s="130">
        <v>244778.87</v>
      </c>
      <c r="P555" s="130">
        <v>278516.18</v>
      </c>
      <c r="Q555" s="130">
        <v>314521.32</v>
      </c>
      <c r="R555" s="127">
        <v>314521.32</v>
      </c>
    </row>
    <row r="556" spans="1:18" ht="13.5" thickBot="1" x14ac:dyDescent="0.25">
      <c r="A556" s="137" t="s">
        <v>1692</v>
      </c>
      <c r="B556" s="134" t="s">
        <v>1693</v>
      </c>
      <c r="C556" s="134" t="s">
        <v>1298</v>
      </c>
      <c r="D556" s="132">
        <v>12806455.890000001</v>
      </c>
      <c r="E556" s="132">
        <v>0</v>
      </c>
      <c r="F556" s="132">
        <v>1503167.47</v>
      </c>
      <c r="G556" s="132">
        <v>2113097.98</v>
      </c>
      <c r="H556" s="132">
        <v>3183327.85</v>
      </c>
      <c r="I556" s="132">
        <v>3807739.08</v>
      </c>
      <c r="J556" s="132">
        <v>4489682.54</v>
      </c>
      <c r="K556" s="132">
        <v>5356975.5999999996</v>
      </c>
      <c r="L556" s="132">
        <v>5935565.1100000003</v>
      </c>
      <c r="M556" s="132">
        <v>7120140.6100000003</v>
      </c>
      <c r="N556" s="132">
        <v>7927598.0899999999</v>
      </c>
      <c r="O556" s="132">
        <v>8259630.46</v>
      </c>
      <c r="P556" s="132">
        <v>9278583.5</v>
      </c>
      <c r="Q556" s="132">
        <v>10100991.6</v>
      </c>
      <c r="R556" s="127">
        <v>10100991.6</v>
      </c>
    </row>
    <row r="557" spans="1:18" ht="13.5" thickBot="1" x14ac:dyDescent="0.25">
      <c r="A557" s="137" t="s">
        <v>1694</v>
      </c>
      <c r="B557" s="134" t="s">
        <v>1695</v>
      </c>
      <c r="C557" s="134" t="s">
        <v>1298</v>
      </c>
      <c r="D557" s="130">
        <v>11807172</v>
      </c>
      <c r="E557" s="130">
        <v>0</v>
      </c>
      <c r="F557" s="130">
        <v>647967.16</v>
      </c>
      <c r="G557" s="130">
        <v>1235543.1299999999</v>
      </c>
      <c r="H557" s="130">
        <v>2489532.5499999998</v>
      </c>
      <c r="I557" s="130">
        <v>3565950.58</v>
      </c>
      <c r="J557" s="130">
        <v>4397301.7300000004</v>
      </c>
      <c r="K557" s="130">
        <v>5165129.04</v>
      </c>
      <c r="L557" s="130">
        <v>6020104.5300000003</v>
      </c>
      <c r="M557" s="130">
        <v>6864722.7699999996</v>
      </c>
      <c r="N557" s="130">
        <v>7901799.6100000003</v>
      </c>
      <c r="O557" s="130">
        <v>8959874.4499999993</v>
      </c>
      <c r="P557" s="130">
        <v>9687642.2100000009</v>
      </c>
      <c r="Q557" s="130">
        <v>10494132.789999999</v>
      </c>
      <c r="R557" s="127">
        <v>10494132.789999999</v>
      </c>
    </row>
    <row r="558" spans="1:18" ht="13.5" thickBot="1" x14ac:dyDescent="0.25">
      <c r="A558" s="137" t="s">
        <v>1696</v>
      </c>
      <c r="B558" s="134" t="s">
        <v>1697</v>
      </c>
      <c r="C558" s="134" t="s">
        <v>1298</v>
      </c>
      <c r="D558" s="132">
        <v>3318030.67</v>
      </c>
      <c r="E558" s="132">
        <v>0</v>
      </c>
      <c r="F558" s="132">
        <v>163415.91</v>
      </c>
      <c r="G558" s="132">
        <v>289384.19</v>
      </c>
      <c r="H558" s="132">
        <v>525404.30000000005</v>
      </c>
      <c r="I558" s="132">
        <v>812663.79</v>
      </c>
      <c r="J558" s="132">
        <v>1007780.3</v>
      </c>
      <c r="K558" s="132">
        <v>1214628.97</v>
      </c>
      <c r="L558" s="132">
        <v>1437935.56</v>
      </c>
      <c r="M558" s="132">
        <v>1653545.45</v>
      </c>
      <c r="N558" s="132">
        <v>1985271.21</v>
      </c>
      <c r="O558" s="132">
        <v>2232451.4700000002</v>
      </c>
      <c r="P558" s="132">
        <v>2389175.02</v>
      </c>
      <c r="Q558" s="132">
        <v>2882083.75</v>
      </c>
      <c r="R558" s="127">
        <v>2882083.75</v>
      </c>
    </row>
    <row r="559" spans="1:18" ht="13.5" thickBot="1" x14ac:dyDescent="0.25">
      <c r="A559" s="137" t="s">
        <v>1698</v>
      </c>
      <c r="B559" s="134" t="s">
        <v>1699</v>
      </c>
      <c r="C559" s="134" t="s">
        <v>1298</v>
      </c>
      <c r="D559" s="130">
        <v>31047.56</v>
      </c>
      <c r="E559" s="130">
        <v>0</v>
      </c>
      <c r="F559" s="130">
        <v>5255.95</v>
      </c>
      <c r="G559" s="130">
        <v>8675.92</v>
      </c>
      <c r="H559" s="130">
        <v>14023.14</v>
      </c>
      <c r="I559" s="130">
        <v>20459.47</v>
      </c>
      <c r="J559" s="130">
        <v>24537.4</v>
      </c>
      <c r="K559" s="130">
        <v>28733.119999999999</v>
      </c>
      <c r="L559" s="130">
        <v>36086.629999999997</v>
      </c>
      <c r="M559" s="130">
        <v>40627.620000000003</v>
      </c>
      <c r="N559" s="130">
        <v>46151.199999999997</v>
      </c>
      <c r="O559" s="130">
        <v>50992.34</v>
      </c>
      <c r="P559" s="130">
        <v>55203.11</v>
      </c>
      <c r="Q559" s="130">
        <v>59920.68</v>
      </c>
      <c r="R559" s="127">
        <v>59920.68</v>
      </c>
    </row>
    <row r="560" spans="1:18" ht="13.5" thickBot="1" x14ac:dyDescent="0.25">
      <c r="A560" s="137" t="s">
        <v>1700</v>
      </c>
      <c r="B560" s="134" t="s">
        <v>1701</v>
      </c>
      <c r="C560" s="134" t="s">
        <v>1298</v>
      </c>
      <c r="D560" s="164"/>
      <c r="E560" s="132">
        <v>0</v>
      </c>
      <c r="F560" s="132">
        <v>0</v>
      </c>
      <c r="G560" s="132">
        <v>0</v>
      </c>
      <c r="H560" s="132">
        <v>0</v>
      </c>
      <c r="I560" s="132">
        <v>0</v>
      </c>
      <c r="J560" s="132">
        <v>0</v>
      </c>
      <c r="K560" s="132">
        <v>0</v>
      </c>
      <c r="L560" s="132">
        <v>0</v>
      </c>
      <c r="M560" s="132">
        <v>0</v>
      </c>
      <c r="N560" s="132">
        <v>0</v>
      </c>
      <c r="O560" s="132">
        <v>0</v>
      </c>
      <c r="P560" s="132">
        <v>686.09</v>
      </c>
      <c r="Q560" s="132">
        <v>1351.15</v>
      </c>
      <c r="R560" s="127">
        <v>1351.15</v>
      </c>
    </row>
    <row r="561" spans="1:18" ht="13.5" thickBot="1" x14ac:dyDescent="0.25">
      <c r="A561" s="137" t="s">
        <v>2725</v>
      </c>
      <c r="B561" s="134" t="s">
        <v>2724</v>
      </c>
      <c r="C561" s="134" t="s">
        <v>1298</v>
      </c>
      <c r="D561" s="163"/>
      <c r="E561" s="130">
        <v>0</v>
      </c>
      <c r="F561" s="130">
        <v>0</v>
      </c>
      <c r="G561" s="130">
        <v>0</v>
      </c>
      <c r="H561" s="130">
        <v>0</v>
      </c>
      <c r="I561" s="130">
        <v>0</v>
      </c>
      <c r="J561" s="130">
        <v>0</v>
      </c>
      <c r="K561" s="130">
        <v>658.49</v>
      </c>
      <c r="L561" s="130">
        <v>658.49</v>
      </c>
      <c r="M561" s="130">
        <v>658.49</v>
      </c>
      <c r="N561" s="130">
        <v>658.49</v>
      </c>
      <c r="O561" s="130">
        <v>658.49</v>
      </c>
      <c r="P561" s="130">
        <v>658.49</v>
      </c>
      <c r="Q561" s="130">
        <v>658.49</v>
      </c>
      <c r="R561" s="127">
        <v>658.49</v>
      </c>
    </row>
    <row r="562" spans="1:18" ht="13.5" thickBot="1" x14ac:dyDescent="0.25">
      <c r="A562" s="137" t="s">
        <v>1704</v>
      </c>
      <c r="B562" s="134" t="s">
        <v>1705</v>
      </c>
      <c r="C562" s="134" t="s">
        <v>1298</v>
      </c>
      <c r="D562" s="132">
        <v>86617.43</v>
      </c>
      <c r="E562" s="132">
        <v>0</v>
      </c>
      <c r="F562" s="132">
        <v>2667.07</v>
      </c>
      <c r="G562" s="132">
        <v>23474.26</v>
      </c>
      <c r="H562" s="132">
        <v>32437.74</v>
      </c>
      <c r="I562" s="132">
        <v>53723.35</v>
      </c>
      <c r="J562" s="132">
        <v>53723.35</v>
      </c>
      <c r="K562" s="132">
        <v>53723.35</v>
      </c>
      <c r="L562" s="132">
        <v>53723.35</v>
      </c>
      <c r="M562" s="132">
        <v>53723.35</v>
      </c>
      <c r="N562" s="132">
        <v>54486.77</v>
      </c>
      <c r="O562" s="132">
        <v>54486.77</v>
      </c>
      <c r="P562" s="132">
        <v>54486.77</v>
      </c>
      <c r="Q562" s="132">
        <v>54667.97</v>
      </c>
      <c r="R562" s="127">
        <v>54667.97</v>
      </c>
    </row>
    <row r="563" spans="1:18" ht="13.5" thickBot="1" x14ac:dyDescent="0.25">
      <c r="A563" s="137" t="s">
        <v>1706</v>
      </c>
      <c r="B563" s="134" t="s">
        <v>1707</v>
      </c>
      <c r="C563" s="134" t="s">
        <v>1298</v>
      </c>
      <c r="D563" s="130">
        <v>52946.05</v>
      </c>
      <c r="E563" s="130">
        <v>0</v>
      </c>
      <c r="F563" s="130">
        <v>945.93</v>
      </c>
      <c r="G563" s="130">
        <v>4967.5</v>
      </c>
      <c r="H563" s="130">
        <v>7145.24</v>
      </c>
      <c r="I563" s="130">
        <v>14045.95</v>
      </c>
      <c r="J563" s="130">
        <v>14276.94</v>
      </c>
      <c r="K563" s="130">
        <v>14276.94</v>
      </c>
      <c r="L563" s="130">
        <v>14276.94</v>
      </c>
      <c r="M563" s="130">
        <v>14276.94</v>
      </c>
      <c r="N563" s="130">
        <v>14276.94</v>
      </c>
      <c r="O563" s="130">
        <v>14276.94</v>
      </c>
      <c r="P563" s="130">
        <v>14321.64</v>
      </c>
      <c r="Q563" s="130">
        <v>14321.64</v>
      </c>
      <c r="R563" s="127">
        <v>14321.64</v>
      </c>
    </row>
    <row r="564" spans="1:18" ht="13.5" thickBot="1" x14ac:dyDescent="0.25">
      <c r="A564" s="137" t="s">
        <v>1708</v>
      </c>
      <c r="B564" s="134" t="s">
        <v>1709</v>
      </c>
      <c r="C564" s="134" t="s">
        <v>1298</v>
      </c>
      <c r="D564" s="132">
        <v>9601.5300000000007</v>
      </c>
      <c r="E564" s="132">
        <v>0</v>
      </c>
      <c r="F564" s="132">
        <v>0</v>
      </c>
      <c r="G564" s="132">
        <v>0</v>
      </c>
      <c r="H564" s="132">
        <v>0</v>
      </c>
      <c r="I564" s="132">
        <v>0</v>
      </c>
      <c r="J564" s="132">
        <v>0</v>
      </c>
      <c r="K564" s="132">
        <v>0</v>
      </c>
      <c r="L564" s="132">
        <v>1798.98</v>
      </c>
      <c r="M564" s="132">
        <v>1971.76</v>
      </c>
      <c r="N564" s="132">
        <v>1971.76</v>
      </c>
      <c r="O564" s="132">
        <v>2019.76</v>
      </c>
      <c r="P564" s="132">
        <v>2019.76</v>
      </c>
      <c r="Q564" s="132">
        <v>2019.76</v>
      </c>
      <c r="R564" s="127">
        <v>2019.76</v>
      </c>
    </row>
    <row r="565" spans="1:18" ht="13.5" thickBot="1" x14ac:dyDescent="0.25">
      <c r="A565" s="137" t="s">
        <v>2415</v>
      </c>
      <c r="B565" s="134" t="s">
        <v>2416</v>
      </c>
      <c r="C565" s="134" t="s">
        <v>1298</v>
      </c>
      <c r="D565" s="130">
        <v>1027853.52</v>
      </c>
      <c r="E565" s="130">
        <v>0</v>
      </c>
      <c r="F565" s="130">
        <v>30325.599999999999</v>
      </c>
      <c r="G565" s="130">
        <v>30325.599999999999</v>
      </c>
      <c r="H565" s="130">
        <v>30325.599999999999</v>
      </c>
      <c r="I565" s="130">
        <v>130325.6</v>
      </c>
      <c r="J565" s="130">
        <v>148618.79999999999</v>
      </c>
      <c r="K565" s="130">
        <v>157989.6</v>
      </c>
      <c r="L565" s="130">
        <v>157989.6</v>
      </c>
      <c r="M565" s="130">
        <v>157989.6</v>
      </c>
      <c r="N565" s="130">
        <v>157989.6</v>
      </c>
      <c r="O565" s="130">
        <v>157989.6</v>
      </c>
      <c r="P565" s="130">
        <v>157989.6</v>
      </c>
      <c r="Q565" s="130">
        <v>157989.6</v>
      </c>
      <c r="R565" s="127">
        <v>157989.6</v>
      </c>
    </row>
    <row r="566" spans="1:18" ht="13.5" thickBot="1" x14ac:dyDescent="0.25">
      <c r="A566" s="137" t="s">
        <v>1712</v>
      </c>
      <c r="B566" s="134" t="s">
        <v>1713</v>
      </c>
      <c r="C566" s="134" t="s">
        <v>1298</v>
      </c>
      <c r="D566" s="132">
        <v>1457694.4</v>
      </c>
      <c r="E566" s="132">
        <v>0</v>
      </c>
      <c r="F566" s="132">
        <v>83829.039999999994</v>
      </c>
      <c r="G566" s="132">
        <v>185162.52</v>
      </c>
      <c r="H566" s="132">
        <v>267909.56</v>
      </c>
      <c r="I566" s="132">
        <v>363863.54</v>
      </c>
      <c r="J566" s="132">
        <v>425955.08</v>
      </c>
      <c r="K566" s="132">
        <v>541220.86</v>
      </c>
      <c r="L566" s="132">
        <v>644622.9</v>
      </c>
      <c r="M566" s="132">
        <v>713205.25</v>
      </c>
      <c r="N566" s="132">
        <v>768088.94</v>
      </c>
      <c r="O566" s="132">
        <v>851894.48</v>
      </c>
      <c r="P566" s="132">
        <v>930471.44</v>
      </c>
      <c r="Q566" s="132">
        <v>983913.07</v>
      </c>
      <c r="R566" s="127">
        <v>983913.07</v>
      </c>
    </row>
    <row r="567" spans="1:18" ht="13.5" thickBot="1" x14ac:dyDescent="0.25">
      <c r="A567" s="137" t="s">
        <v>1714</v>
      </c>
      <c r="B567" s="134" t="s">
        <v>1715</v>
      </c>
      <c r="C567" s="134" t="s">
        <v>1298</v>
      </c>
      <c r="D567" s="130">
        <v>22711.81</v>
      </c>
      <c r="E567" s="130">
        <v>0</v>
      </c>
      <c r="F567" s="130">
        <v>0</v>
      </c>
      <c r="G567" s="130">
        <v>0</v>
      </c>
      <c r="H567" s="130">
        <v>1481.67</v>
      </c>
      <c r="I567" s="130">
        <v>2677.6</v>
      </c>
      <c r="J567" s="130">
        <v>2677.6</v>
      </c>
      <c r="K567" s="130">
        <v>2677.6</v>
      </c>
      <c r="L567" s="130">
        <v>2677.6</v>
      </c>
      <c r="M567" s="130">
        <v>2677.6</v>
      </c>
      <c r="N567" s="130">
        <v>2677.6</v>
      </c>
      <c r="O567" s="130">
        <v>2677.6</v>
      </c>
      <c r="P567" s="130">
        <v>2677.6</v>
      </c>
      <c r="Q567" s="130">
        <v>2677.6</v>
      </c>
      <c r="R567" s="127">
        <v>2677.6</v>
      </c>
    </row>
    <row r="568" spans="1:18" ht="13.5" thickBot="1" x14ac:dyDescent="0.25">
      <c r="A568" s="137" t="s">
        <v>1716</v>
      </c>
      <c r="B568" s="134" t="s">
        <v>1717</v>
      </c>
      <c r="C568" s="134" t="s">
        <v>1298</v>
      </c>
      <c r="D568" s="132">
        <v>187743.92</v>
      </c>
      <c r="E568" s="132">
        <v>0</v>
      </c>
      <c r="F568" s="132">
        <v>6247.94</v>
      </c>
      <c r="G568" s="132">
        <v>13906.84</v>
      </c>
      <c r="H568" s="132">
        <v>30345.08</v>
      </c>
      <c r="I568" s="132">
        <v>39795.64</v>
      </c>
      <c r="J568" s="132">
        <v>59584.92</v>
      </c>
      <c r="K568" s="132">
        <v>79848.62</v>
      </c>
      <c r="L568" s="132">
        <v>92550.54</v>
      </c>
      <c r="M568" s="132">
        <v>106305.47</v>
      </c>
      <c r="N568" s="132">
        <v>133489.89000000001</v>
      </c>
      <c r="O568" s="132">
        <v>150173.95000000001</v>
      </c>
      <c r="P568" s="132">
        <v>164742.57999999999</v>
      </c>
      <c r="Q568" s="132">
        <v>184591.24</v>
      </c>
      <c r="R568" s="127">
        <v>184591.24</v>
      </c>
    </row>
    <row r="569" spans="1:18" ht="13.5" thickBot="1" x14ac:dyDescent="0.25">
      <c r="A569" s="137" t="s">
        <v>1718</v>
      </c>
      <c r="B569" s="134" t="s">
        <v>1719</v>
      </c>
      <c r="C569" s="134" t="s">
        <v>1298</v>
      </c>
      <c r="D569" s="130">
        <v>184252.75</v>
      </c>
      <c r="E569" s="130">
        <v>0</v>
      </c>
      <c r="F569" s="130">
        <v>10905.21</v>
      </c>
      <c r="G569" s="130">
        <v>22218.51</v>
      </c>
      <c r="H569" s="130">
        <v>43901.04</v>
      </c>
      <c r="I569" s="130">
        <v>56002.82</v>
      </c>
      <c r="J569" s="130">
        <v>66652.37</v>
      </c>
      <c r="K569" s="130">
        <v>79094.679999999993</v>
      </c>
      <c r="L569" s="130">
        <v>90388.06</v>
      </c>
      <c r="M569" s="130">
        <v>103428.99</v>
      </c>
      <c r="N569" s="130">
        <v>141147.01</v>
      </c>
      <c r="O569" s="130">
        <v>168211.77</v>
      </c>
      <c r="P569" s="130">
        <v>200951.22</v>
      </c>
      <c r="Q569" s="130">
        <v>223176.35</v>
      </c>
      <c r="R569" s="127">
        <v>223176.35</v>
      </c>
    </row>
    <row r="570" spans="1:18" ht="13.5" thickBot="1" x14ac:dyDescent="0.25">
      <c r="A570" s="137" t="s">
        <v>2723</v>
      </c>
      <c r="B570" s="134" t="s">
        <v>2722</v>
      </c>
      <c r="C570" s="134" t="s">
        <v>1298</v>
      </c>
      <c r="D570" s="164"/>
      <c r="E570" s="132">
        <v>0</v>
      </c>
      <c r="F570" s="132">
        <v>0</v>
      </c>
      <c r="G570" s="132">
        <v>0</v>
      </c>
      <c r="H570" s="132">
        <v>0</v>
      </c>
      <c r="I570" s="132">
        <v>0</v>
      </c>
      <c r="J570" s="132">
        <v>0</v>
      </c>
      <c r="K570" s="132">
        <v>0</v>
      </c>
      <c r="L570" s="132">
        <v>0</v>
      </c>
      <c r="M570" s="132">
        <v>0</v>
      </c>
      <c r="N570" s="132">
        <v>0</v>
      </c>
      <c r="O570" s="132">
        <v>177.2</v>
      </c>
      <c r="P570" s="132">
        <v>177.2</v>
      </c>
      <c r="Q570" s="132">
        <v>177.2</v>
      </c>
      <c r="R570" s="127">
        <v>177.2</v>
      </c>
    </row>
    <row r="571" spans="1:18" ht="13.5" thickBot="1" x14ac:dyDescent="0.25">
      <c r="A571" s="137" t="s">
        <v>1720</v>
      </c>
      <c r="B571" s="134" t="s">
        <v>1721</v>
      </c>
      <c r="C571" s="134" t="s">
        <v>1298</v>
      </c>
      <c r="D571" s="130">
        <v>6084218.3399999999</v>
      </c>
      <c r="E571" s="130">
        <v>0</v>
      </c>
      <c r="F571" s="130">
        <v>309432.3</v>
      </c>
      <c r="G571" s="130">
        <v>645824.17000000004</v>
      </c>
      <c r="H571" s="130">
        <v>1091572.6200000001</v>
      </c>
      <c r="I571" s="130">
        <v>1394889.07</v>
      </c>
      <c r="J571" s="130">
        <v>1701642.11</v>
      </c>
      <c r="K571" s="130">
        <v>2038503.25</v>
      </c>
      <c r="L571" s="130">
        <v>2343053.58</v>
      </c>
      <c r="M571" s="130">
        <v>2672651.7999999998</v>
      </c>
      <c r="N571" s="130">
        <v>2985579.05</v>
      </c>
      <c r="O571" s="130">
        <v>3307009.17</v>
      </c>
      <c r="P571" s="130">
        <v>3637078.87</v>
      </c>
      <c r="Q571" s="130">
        <v>6547593.9199999999</v>
      </c>
      <c r="R571" s="127">
        <v>6547593.9199999999</v>
      </c>
    </row>
    <row r="572" spans="1:18" ht="13.5" thickBot="1" x14ac:dyDescent="0.25">
      <c r="A572" s="137" t="s">
        <v>2164</v>
      </c>
      <c r="B572" s="134" t="s">
        <v>1722</v>
      </c>
      <c r="C572" s="134" t="s">
        <v>1298</v>
      </c>
      <c r="D572" s="132">
        <v>405299.38</v>
      </c>
      <c r="E572" s="132">
        <v>0</v>
      </c>
      <c r="F572" s="132">
        <v>120.84</v>
      </c>
      <c r="G572" s="132">
        <v>4644.37</v>
      </c>
      <c r="H572" s="132">
        <v>36606.54</v>
      </c>
      <c r="I572" s="132">
        <v>180544.3</v>
      </c>
      <c r="J572" s="132">
        <v>194204.96</v>
      </c>
      <c r="K572" s="132">
        <v>195104.96</v>
      </c>
      <c r="L572" s="132">
        <v>343786.1</v>
      </c>
      <c r="M572" s="132">
        <v>408627.03</v>
      </c>
      <c r="N572" s="132">
        <v>433939.93</v>
      </c>
      <c r="O572" s="132">
        <v>289120.21000000002</v>
      </c>
      <c r="P572" s="132">
        <v>432146.85</v>
      </c>
      <c r="Q572" s="132">
        <v>435135.59</v>
      </c>
      <c r="R572" s="127">
        <v>435135.59</v>
      </c>
    </row>
    <row r="573" spans="1:18" ht="13.5" thickBot="1" x14ac:dyDescent="0.25">
      <c r="A573" s="137" t="s">
        <v>1723</v>
      </c>
      <c r="B573" s="134" t="s">
        <v>1724</v>
      </c>
      <c r="C573" s="134" t="s">
        <v>1298</v>
      </c>
      <c r="D573" s="130">
        <v>1049007.53</v>
      </c>
      <c r="E573" s="130">
        <v>0</v>
      </c>
      <c r="F573" s="130">
        <v>312185.90999999997</v>
      </c>
      <c r="G573" s="130">
        <v>429641.24</v>
      </c>
      <c r="H573" s="130">
        <v>528542.42000000004</v>
      </c>
      <c r="I573" s="130">
        <v>678310.55</v>
      </c>
      <c r="J573" s="130">
        <v>711102.55</v>
      </c>
      <c r="K573" s="130">
        <v>753759.64</v>
      </c>
      <c r="L573" s="130">
        <v>976917.6</v>
      </c>
      <c r="M573" s="130">
        <v>997225.17</v>
      </c>
      <c r="N573" s="130">
        <v>1022776.2</v>
      </c>
      <c r="O573" s="130">
        <v>1231548.8799999999</v>
      </c>
      <c r="P573" s="130">
        <v>1288000.74</v>
      </c>
      <c r="Q573" s="130">
        <v>1529923.66</v>
      </c>
      <c r="R573" s="127">
        <v>1529923.66</v>
      </c>
    </row>
    <row r="574" spans="1:18" ht="13.5" thickBot="1" x14ac:dyDescent="0.25">
      <c r="A574" s="137" t="s">
        <v>1725</v>
      </c>
      <c r="B574" s="134" t="s">
        <v>1726</v>
      </c>
      <c r="C574" s="134" t="s">
        <v>1298</v>
      </c>
      <c r="D574" s="132">
        <v>694759.88</v>
      </c>
      <c r="E574" s="132">
        <v>0</v>
      </c>
      <c r="F574" s="132">
        <v>64849.32</v>
      </c>
      <c r="G574" s="132">
        <v>98149.24</v>
      </c>
      <c r="H574" s="132">
        <v>158756.60999999999</v>
      </c>
      <c r="I574" s="132">
        <v>252364.12</v>
      </c>
      <c r="J574" s="132">
        <v>372216.62</v>
      </c>
      <c r="K574" s="132">
        <v>548088.41</v>
      </c>
      <c r="L574" s="132">
        <v>727062.49</v>
      </c>
      <c r="M574" s="132">
        <v>893797.22</v>
      </c>
      <c r="N574" s="132">
        <v>1068442.1200000001</v>
      </c>
      <c r="O574" s="132">
        <v>1240221.23</v>
      </c>
      <c r="P574" s="132">
        <v>1410417.28</v>
      </c>
      <c r="Q574" s="132">
        <v>1587559.78</v>
      </c>
      <c r="R574" s="127">
        <v>1587559.78</v>
      </c>
    </row>
    <row r="575" spans="1:18" ht="13.5" thickBot="1" x14ac:dyDescent="0.25">
      <c r="A575" s="137" t="s">
        <v>1727</v>
      </c>
      <c r="B575" s="134" t="s">
        <v>1728</v>
      </c>
      <c r="C575" s="134" t="s">
        <v>1298</v>
      </c>
      <c r="D575" s="130">
        <v>128736224.51000001</v>
      </c>
      <c r="E575" s="130">
        <v>0</v>
      </c>
      <c r="F575" s="130">
        <v>5030948.54</v>
      </c>
      <c r="G575" s="130">
        <v>12086114.539999999</v>
      </c>
      <c r="H575" s="130">
        <v>20754555.41</v>
      </c>
      <c r="I575" s="130">
        <v>31313529.359999999</v>
      </c>
      <c r="J575" s="130">
        <v>45931004.960000001</v>
      </c>
      <c r="K575" s="130">
        <v>59615968.689999998</v>
      </c>
      <c r="L575" s="130">
        <v>73913663.010000005</v>
      </c>
      <c r="M575" s="130">
        <v>85970636.670000002</v>
      </c>
      <c r="N575" s="130">
        <v>97605174.540000007</v>
      </c>
      <c r="O575" s="130">
        <v>115392067.15000001</v>
      </c>
      <c r="P575" s="130">
        <v>127750780.43000001</v>
      </c>
      <c r="Q575" s="130">
        <v>143996030.91</v>
      </c>
      <c r="R575" s="127">
        <v>143996030.91</v>
      </c>
    </row>
    <row r="576" spans="1:18" ht="13.5" thickBot="1" x14ac:dyDescent="0.25">
      <c r="A576" s="137" t="s">
        <v>2631</v>
      </c>
      <c r="B576" s="134" t="s">
        <v>2632</v>
      </c>
      <c r="C576" s="134" t="s">
        <v>1298</v>
      </c>
      <c r="D576" s="132">
        <v>-1511.83</v>
      </c>
      <c r="E576" s="132">
        <v>0</v>
      </c>
      <c r="F576" s="132">
        <v>-919.99</v>
      </c>
      <c r="G576" s="132">
        <v>-919.99</v>
      </c>
      <c r="H576" s="132">
        <v>-919.99</v>
      </c>
      <c r="I576" s="132">
        <v>-919.99</v>
      </c>
      <c r="J576" s="132">
        <v>-919.99</v>
      </c>
      <c r="K576" s="132">
        <v>-919.99</v>
      </c>
      <c r="L576" s="132">
        <v>-919.99</v>
      </c>
      <c r="M576" s="132">
        <v>-919.99</v>
      </c>
      <c r="N576" s="132">
        <v>-919.99</v>
      </c>
      <c r="O576" s="132">
        <v>-919.99</v>
      </c>
      <c r="P576" s="132">
        <v>-919.99</v>
      </c>
      <c r="Q576" s="132">
        <v>-919.99</v>
      </c>
      <c r="R576" s="127">
        <v>-919.99</v>
      </c>
    </row>
    <row r="577" spans="1:18" ht="13.5" thickBot="1" x14ac:dyDescent="0.25">
      <c r="A577" s="137" t="s">
        <v>2419</v>
      </c>
      <c r="B577" s="134" t="s">
        <v>2420</v>
      </c>
      <c r="C577" s="134" t="s">
        <v>1298</v>
      </c>
      <c r="D577" s="130">
        <v>18480.53</v>
      </c>
      <c r="E577" s="163"/>
      <c r="F577" s="163"/>
      <c r="G577" s="163"/>
      <c r="H577" s="163"/>
      <c r="I577" s="163"/>
      <c r="J577" s="163"/>
      <c r="K577" s="163"/>
      <c r="L577" s="163"/>
      <c r="M577" s="163"/>
      <c r="N577" s="163"/>
      <c r="O577" s="163"/>
      <c r="P577" s="163"/>
      <c r="Q577" s="163"/>
      <c r="R577" s="127">
        <v>18480.53</v>
      </c>
    </row>
    <row r="578" spans="1:18" ht="13.5" thickBot="1" x14ac:dyDescent="0.25">
      <c r="A578" s="137" t="s">
        <v>2165</v>
      </c>
      <c r="B578" s="134" t="s">
        <v>1731</v>
      </c>
      <c r="C578" s="134" t="s">
        <v>1298</v>
      </c>
      <c r="D578" s="132">
        <v>369467.55</v>
      </c>
      <c r="E578" s="132">
        <v>0</v>
      </c>
      <c r="F578" s="132">
        <v>250.86</v>
      </c>
      <c r="G578" s="132">
        <v>16303.86</v>
      </c>
      <c r="H578" s="132">
        <v>64045.8</v>
      </c>
      <c r="I578" s="132">
        <v>143764.99</v>
      </c>
      <c r="J578" s="132">
        <v>238643.87</v>
      </c>
      <c r="K578" s="132">
        <v>280058.36</v>
      </c>
      <c r="L578" s="132">
        <v>331547.11</v>
      </c>
      <c r="M578" s="132">
        <v>358059.73</v>
      </c>
      <c r="N578" s="132">
        <v>400101.57</v>
      </c>
      <c r="O578" s="132">
        <v>402405.07</v>
      </c>
      <c r="P578" s="132">
        <v>413871</v>
      </c>
      <c r="Q578" s="132">
        <v>419202.58</v>
      </c>
      <c r="R578" s="127">
        <v>419202.58</v>
      </c>
    </row>
    <row r="579" spans="1:18" ht="13.5" thickBot="1" x14ac:dyDescent="0.25">
      <c r="A579" s="137" t="s">
        <v>1732</v>
      </c>
      <c r="B579" s="134" t="s">
        <v>1733</v>
      </c>
      <c r="C579" s="134" t="s">
        <v>1298</v>
      </c>
      <c r="D579" s="130">
        <v>61013.35</v>
      </c>
      <c r="E579" s="130">
        <v>0</v>
      </c>
      <c r="F579" s="130">
        <v>0</v>
      </c>
      <c r="G579" s="130">
        <v>7896.59</v>
      </c>
      <c r="H579" s="130">
        <v>14398.68</v>
      </c>
      <c r="I579" s="130">
        <v>49127.69</v>
      </c>
      <c r="J579" s="130">
        <v>73779.649999999994</v>
      </c>
      <c r="K579" s="130">
        <v>74051.850000000006</v>
      </c>
      <c r="L579" s="130">
        <v>74051.850000000006</v>
      </c>
      <c r="M579" s="130">
        <v>95009.65</v>
      </c>
      <c r="N579" s="130">
        <v>101283.29</v>
      </c>
      <c r="O579" s="130">
        <v>106496.2</v>
      </c>
      <c r="P579" s="130">
        <v>106790.5</v>
      </c>
      <c r="Q579" s="130">
        <v>106875.5</v>
      </c>
      <c r="R579" s="127">
        <v>106875.5</v>
      </c>
    </row>
    <row r="580" spans="1:18" ht="13.5" thickBot="1" x14ac:dyDescent="0.25">
      <c r="A580" s="137" t="s">
        <v>2421</v>
      </c>
      <c r="B580" s="134" t="s">
        <v>2422</v>
      </c>
      <c r="C580" s="134" t="s">
        <v>1298</v>
      </c>
      <c r="D580" s="164"/>
      <c r="E580" s="132">
        <v>0</v>
      </c>
      <c r="F580" s="132">
        <v>0</v>
      </c>
      <c r="G580" s="132">
        <v>0</v>
      </c>
      <c r="H580" s="132">
        <v>0</v>
      </c>
      <c r="I580" s="132">
        <v>0</v>
      </c>
      <c r="J580" s="132">
        <v>0</v>
      </c>
      <c r="K580" s="132">
        <v>0</v>
      </c>
      <c r="L580" s="132">
        <v>40656</v>
      </c>
      <c r="M580" s="132">
        <v>40656</v>
      </c>
      <c r="N580" s="132">
        <v>40656</v>
      </c>
      <c r="O580" s="132">
        <v>40656</v>
      </c>
      <c r="P580" s="132">
        <v>40656</v>
      </c>
      <c r="Q580" s="132">
        <v>40656</v>
      </c>
      <c r="R580" s="127">
        <v>40656</v>
      </c>
    </row>
    <row r="581" spans="1:18" ht="13.5" thickBot="1" x14ac:dyDescent="0.25">
      <c r="A581" s="137" t="s">
        <v>1736</v>
      </c>
      <c r="B581" s="134" t="s">
        <v>1737</v>
      </c>
      <c r="C581" s="134" t="s">
        <v>1298</v>
      </c>
      <c r="D581" s="130">
        <v>1926978.18</v>
      </c>
      <c r="E581" s="130">
        <v>0</v>
      </c>
      <c r="F581" s="130">
        <v>208816.43</v>
      </c>
      <c r="G581" s="130">
        <v>208816.43</v>
      </c>
      <c r="H581" s="130">
        <v>615531.72</v>
      </c>
      <c r="I581" s="130">
        <v>736794.76</v>
      </c>
      <c r="J581" s="130">
        <v>742149.76</v>
      </c>
      <c r="K581" s="130">
        <v>1176670.33</v>
      </c>
      <c r="L581" s="130">
        <v>1288862.3400000001</v>
      </c>
      <c r="M581" s="130">
        <v>1392538.41</v>
      </c>
      <c r="N581" s="130">
        <v>1577794.35</v>
      </c>
      <c r="O581" s="130">
        <v>1718663</v>
      </c>
      <c r="P581" s="130">
        <v>1765319.07</v>
      </c>
      <c r="Q581" s="130">
        <v>1888295.95</v>
      </c>
      <c r="R581" s="127">
        <v>1888295.95</v>
      </c>
    </row>
    <row r="582" spans="1:18" ht="13.5" thickBot="1" x14ac:dyDescent="0.25">
      <c r="A582" s="137" t="s">
        <v>1738</v>
      </c>
      <c r="B582" s="134" t="s">
        <v>1739</v>
      </c>
      <c r="C582" s="134" t="s">
        <v>1298</v>
      </c>
      <c r="D582" s="132">
        <v>159565.57</v>
      </c>
      <c r="E582" s="132">
        <v>0</v>
      </c>
      <c r="F582" s="132">
        <v>7514</v>
      </c>
      <c r="G582" s="132">
        <v>28475.82</v>
      </c>
      <c r="H582" s="132">
        <v>50894.57</v>
      </c>
      <c r="I582" s="132">
        <v>66665.570000000007</v>
      </c>
      <c r="J582" s="132">
        <v>68510.570000000007</v>
      </c>
      <c r="K582" s="132">
        <v>68732.570000000007</v>
      </c>
      <c r="L582" s="132">
        <v>69204.87</v>
      </c>
      <c r="M582" s="132">
        <v>70396.87</v>
      </c>
      <c r="N582" s="132">
        <v>72161.87</v>
      </c>
      <c r="O582" s="132">
        <v>72856.87</v>
      </c>
      <c r="P582" s="132">
        <v>76364.17</v>
      </c>
      <c r="Q582" s="132">
        <v>76364.17</v>
      </c>
      <c r="R582" s="127">
        <v>76364.17</v>
      </c>
    </row>
    <row r="583" spans="1:18" ht="13.5" thickBot="1" x14ac:dyDescent="0.25">
      <c r="A583" s="137" t="s">
        <v>2026</v>
      </c>
      <c r="B583" s="134" t="s">
        <v>2027</v>
      </c>
      <c r="C583" s="134" t="s">
        <v>1298</v>
      </c>
      <c r="D583" s="130">
        <v>22389.22</v>
      </c>
      <c r="E583" s="130">
        <v>0</v>
      </c>
      <c r="F583" s="130">
        <v>0</v>
      </c>
      <c r="G583" s="130">
        <v>0</v>
      </c>
      <c r="H583" s="130">
        <v>0</v>
      </c>
      <c r="I583" s="130">
        <v>438.75</v>
      </c>
      <c r="J583" s="130">
        <v>438.75</v>
      </c>
      <c r="K583" s="130">
        <v>438.75</v>
      </c>
      <c r="L583" s="130">
        <v>438.75</v>
      </c>
      <c r="M583" s="130">
        <v>438.75</v>
      </c>
      <c r="N583" s="130">
        <v>438.75</v>
      </c>
      <c r="O583" s="130">
        <v>438.75</v>
      </c>
      <c r="P583" s="130">
        <v>438.75</v>
      </c>
      <c r="Q583" s="130">
        <v>438.75</v>
      </c>
      <c r="R583" s="127">
        <v>438.75</v>
      </c>
    </row>
    <row r="584" spans="1:18" ht="13.5" thickBot="1" x14ac:dyDescent="0.25">
      <c r="A584" s="137" t="s">
        <v>1740</v>
      </c>
      <c r="B584" s="134" t="s">
        <v>1741</v>
      </c>
      <c r="C584" s="134" t="s">
        <v>1298</v>
      </c>
      <c r="D584" s="132">
        <v>364331</v>
      </c>
      <c r="E584" s="132">
        <v>0</v>
      </c>
      <c r="F584" s="132">
        <v>0</v>
      </c>
      <c r="G584" s="132">
        <v>0</v>
      </c>
      <c r="H584" s="132">
        <v>0</v>
      </c>
      <c r="I584" s="132">
        <v>0</v>
      </c>
      <c r="J584" s="132">
        <v>0</v>
      </c>
      <c r="K584" s="132">
        <v>0</v>
      </c>
      <c r="L584" s="132">
        <v>0</v>
      </c>
      <c r="M584" s="132">
        <v>0</v>
      </c>
      <c r="N584" s="132">
        <v>4543.6400000000003</v>
      </c>
      <c r="O584" s="132">
        <v>20084.810000000001</v>
      </c>
      <c r="P584" s="132">
        <v>20616.810000000001</v>
      </c>
      <c r="Q584" s="132">
        <v>20616.810000000001</v>
      </c>
      <c r="R584" s="127">
        <v>20616.810000000001</v>
      </c>
    </row>
    <row r="585" spans="1:18" ht="13.5" thickBot="1" x14ac:dyDescent="0.25">
      <c r="A585" s="137" t="s">
        <v>1742</v>
      </c>
      <c r="B585" s="134" t="s">
        <v>1743</v>
      </c>
      <c r="C585" s="134" t="s">
        <v>1298</v>
      </c>
      <c r="D585" s="130">
        <v>777818.76</v>
      </c>
      <c r="E585" s="130">
        <v>0</v>
      </c>
      <c r="F585" s="130">
        <v>52381.25</v>
      </c>
      <c r="G585" s="130">
        <v>131148.78</v>
      </c>
      <c r="H585" s="130">
        <v>184730.03</v>
      </c>
      <c r="I585" s="130">
        <v>253547.05</v>
      </c>
      <c r="J585" s="130">
        <v>285408.90000000002</v>
      </c>
      <c r="K585" s="130">
        <v>353011.15</v>
      </c>
      <c r="L585" s="130">
        <v>407892.4</v>
      </c>
      <c r="M585" s="130">
        <v>439333.65</v>
      </c>
      <c r="N585" s="130">
        <v>467364.05</v>
      </c>
      <c r="O585" s="130">
        <v>582723.78</v>
      </c>
      <c r="P585" s="130">
        <v>632420.92000000004</v>
      </c>
      <c r="Q585" s="130">
        <v>821174.52</v>
      </c>
      <c r="R585" s="127">
        <v>821174.52</v>
      </c>
    </row>
    <row r="586" spans="1:18" ht="13.5" thickBot="1" x14ac:dyDescent="0.25">
      <c r="A586" s="137" t="s">
        <v>2028</v>
      </c>
      <c r="B586" s="134" t="s">
        <v>2029</v>
      </c>
      <c r="C586" s="134" t="s">
        <v>1298</v>
      </c>
      <c r="D586" s="132">
        <v>5964.4</v>
      </c>
      <c r="E586" s="132">
        <v>0</v>
      </c>
      <c r="F586" s="132">
        <v>0</v>
      </c>
      <c r="G586" s="132">
        <v>3712.98</v>
      </c>
      <c r="H586" s="132">
        <v>712.98</v>
      </c>
      <c r="I586" s="132">
        <v>712.98</v>
      </c>
      <c r="J586" s="132">
        <v>712.98</v>
      </c>
      <c r="K586" s="132">
        <v>712.98</v>
      </c>
      <c r="L586" s="132">
        <v>712.98</v>
      </c>
      <c r="M586" s="132">
        <v>712.98</v>
      </c>
      <c r="N586" s="132">
        <v>712.98</v>
      </c>
      <c r="O586" s="132">
        <v>712.98</v>
      </c>
      <c r="P586" s="132">
        <v>712.98</v>
      </c>
      <c r="Q586" s="132">
        <v>712.98</v>
      </c>
      <c r="R586" s="127">
        <v>712.98</v>
      </c>
    </row>
    <row r="587" spans="1:18" ht="13.5" thickBot="1" x14ac:dyDescent="0.25">
      <c r="A587" s="137" t="s">
        <v>1744</v>
      </c>
      <c r="B587" s="134" t="s">
        <v>1745</v>
      </c>
      <c r="C587" s="134" t="s">
        <v>1298</v>
      </c>
      <c r="D587" s="130">
        <v>5550444.5199999996</v>
      </c>
      <c r="E587" s="130">
        <v>0</v>
      </c>
      <c r="F587" s="130">
        <v>515410.1</v>
      </c>
      <c r="G587" s="130">
        <v>531179.4</v>
      </c>
      <c r="H587" s="130">
        <v>972156.69</v>
      </c>
      <c r="I587" s="130">
        <v>977567.97</v>
      </c>
      <c r="J587" s="130">
        <v>1199678.31</v>
      </c>
      <c r="K587" s="130">
        <v>1998480.92</v>
      </c>
      <c r="L587" s="130">
        <v>2412685.83</v>
      </c>
      <c r="M587" s="130">
        <v>3535494.49</v>
      </c>
      <c r="N587" s="130">
        <v>3716887.89</v>
      </c>
      <c r="O587" s="130">
        <v>4258017.63</v>
      </c>
      <c r="P587" s="130">
        <v>4679457.46</v>
      </c>
      <c r="Q587" s="130">
        <v>5327986.42</v>
      </c>
      <c r="R587" s="127">
        <v>5327986.42</v>
      </c>
    </row>
    <row r="588" spans="1:18" ht="13.5" thickBot="1" x14ac:dyDescent="0.25">
      <c r="A588" s="137" t="s">
        <v>1746</v>
      </c>
      <c r="B588" s="134" t="s">
        <v>1747</v>
      </c>
      <c r="C588" s="134" t="s">
        <v>1298</v>
      </c>
      <c r="D588" s="132">
        <v>5133</v>
      </c>
      <c r="E588" s="132">
        <v>0</v>
      </c>
      <c r="F588" s="132">
        <v>-5133</v>
      </c>
      <c r="G588" s="132">
        <v>-5133</v>
      </c>
      <c r="H588" s="132">
        <v>-5133</v>
      </c>
      <c r="I588" s="132">
        <v>-5133</v>
      </c>
      <c r="J588" s="132">
        <v>-5133</v>
      </c>
      <c r="K588" s="132">
        <v>-5133</v>
      </c>
      <c r="L588" s="132">
        <v>-5133</v>
      </c>
      <c r="M588" s="132">
        <v>-5133</v>
      </c>
      <c r="N588" s="132">
        <v>-5133</v>
      </c>
      <c r="O588" s="132">
        <v>-5133</v>
      </c>
      <c r="P588" s="132">
        <v>-5133</v>
      </c>
      <c r="Q588" s="132">
        <v>-5133</v>
      </c>
      <c r="R588" s="127">
        <v>-5133</v>
      </c>
    </row>
    <row r="589" spans="1:18" ht="13.5" thickBot="1" x14ac:dyDescent="0.25">
      <c r="A589" s="137" t="s">
        <v>1748</v>
      </c>
      <c r="B589" s="134" t="s">
        <v>1749</v>
      </c>
      <c r="C589" s="134" t="s">
        <v>1298</v>
      </c>
      <c r="D589" s="130">
        <v>1305</v>
      </c>
      <c r="E589" s="130">
        <v>0</v>
      </c>
      <c r="F589" s="130">
        <v>0</v>
      </c>
      <c r="G589" s="130">
        <v>0</v>
      </c>
      <c r="H589" s="130">
        <v>0</v>
      </c>
      <c r="I589" s="130">
        <v>1380.58</v>
      </c>
      <c r="J589" s="130">
        <v>1380.58</v>
      </c>
      <c r="K589" s="130">
        <v>1815.58</v>
      </c>
      <c r="L589" s="130">
        <v>2534.04</v>
      </c>
      <c r="M589" s="130">
        <v>3440.59</v>
      </c>
      <c r="N589" s="130">
        <v>5154.04</v>
      </c>
      <c r="O589" s="130">
        <v>5367.04</v>
      </c>
      <c r="P589" s="130">
        <v>5492.04</v>
      </c>
      <c r="Q589" s="130">
        <v>5492.04</v>
      </c>
      <c r="R589" s="127">
        <v>5492.04</v>
      </c>
    </row>
    <row r="590" spans="1:18" ht="13.5" thickBot="1" x14ac:dyDescent="0.25">
      <c r="A590" s="137" t="s">
        <v>1750</v>
      </c>
      <c r="B590" s="134" t="s">
        <v>1751</v>
      </c>
      <c r="C590" s="134" t="s">
        <v>1298</v>
      </c>
      <c r="D590" s="132">
        <v>1147806.25</v>
      </c>
      <c r="E590" s="132">
        <v>0</v>
      </c>
      <c r="F590" s="132">
        <v>40608.69</v>
      </c>
      <c r="G590" s="132">
        <v>83162.94</v>
      </c>
      <c r="H590" s="132">
        <v>262544.69</v>
      </c>
      <c r="I590" s="132">
        <v>424222.69</v>
      </c>
      <c r="J590" s="132">
        <v>548385.93999999994</v>
      </c>
      <c r="K590" s="132">
        <v>601461.68999999994</v>
      </c>
      <c r="L590" s="132">
        <v>709974.44</v>
      </c>
      <c r="M590" s="132">
        <v>860905.59</v>
      </c>
      <c r="N590" s="132">
        <v>1037651</v>
      </c>
      <c r="O590" s="132">
        <v>1097861.28</v>
      </c>
      <c r="P590" s="132">
        <v>1301757.1399999999</v>
      </c>
      <c r="Q590" s="132">
        <v>1468279.63</v>
      </c>
      <c r="R590" s="127">
        <v>1468279.63</v>
      </c>
    </row>
    <row r="591" spans="1:18" ht="13.5" thickBot="1" x14ac:dyDescent="0.25">
      <c r="A591" s="137" t="s">
        <v>2423</v>
      </c>
      <c r="B591" s="134" t="s">
        <v>2424</v>
      </c>
      <c r="C591" s="134" t="s">
        <v>1298</v>
      </c>
      <c r="D591" s="130">
        <v>1326348.0900000001</v>
      </c>
      <c r="E591" s="163"/>
      <c r="F591" s="163"/>
      <c r="G591" s="163"/>
      <c r="H591" s="163"/>
      <c r="I591" s="163"/>
      <c r="J591" s="163"/>
      <c r="K591" s="163"/>
      <c r="L591" s="163"/>
      <c r="M591" s="163"/>
      <c r="N591" s="163"/>
      <c r="O591" s="163"/>
      <c r="P591" s="163"/>
      <c r="Q591" s="163"/>
      <c r="R591" s="127">
        <v>1326348.0900000001</v>
      </c>
    </row>
    <row r="592" spans="1:18" ht="13.5" thickBot="1" x14ac:dyDescent="0.25">
      <c r="A592" s="137" t="s">
        <v>1752</v>
      </c>
      <c r="B592" s="134" t="s">
        <v>1753</v>
      </c>
      <c r="C592" s="134" t="s">
        <v>1298</v>
      </c>
      <c r="D592" s="132">
        <v>17135</v>
      </c>
      <c r="E592" s="132">
        <v>0</v>
      </c>
      <c r="F592" s="132">
        <v>0</v>
      </c>
      <c r="G592" s="132">
        <v>0</v>
      </c>
      <c r="H592" s="132">
        <v>0</v>
      </c>
      <c r="I592" s="132">
        <v>0</v>
      </c>
      <c r="J592" s="132">
        <v>0</v>
      </c>
      <c r="K592" s="132">
        <v>0</v>
      </c>
      <c r="L592" s="132">
        <v>0</v>
      </c>
      <c r="M592" s="132">
        <v>0</v>
      </c>
      <c r="N592" s="132">
        <v>0</v>
      </c>
      <c r="O592" s="132">
        <v>0</v>
      </c>
      <c r="P592" s="132">
        <v>21500</v>
      </c>
      <c r="Q592" s="132">
        <v>21500</v>
      </c>
      <c r="R592" s="127">
        <v>21500</v>
      </c>
    </row>
    <row r="593" spans="1:18" ht="13.5" thickBot="1" x14ac:dyDescent="0.25">
      <c r="A593" s="137" t="s">
        <v>1754</v>
      </c>
      <c r="B593" s="134" t="s">
        <v>1755</v>
      </c>
      <c r="C593" s="134" t="s">
        <v>1298</v>
      </c>
      <c r="D593" s="130">
        <v>8858.75</v>
      </c>
      <c r="E593" s="130">
        <v>0</v>
      </c>
      <c r="F593" s="130">
        <v>675</v>
      </c>
      <c r="G593" s="130">
        <v>675</v>
      </c>
      <c r="H593" s="130">
        <v>14095</v>
      </c>
      <c r="I593" s="130">
        <v>19695</v>
      </c>
      <c r="J593" s="130">
        <v>22175.99</v>
      </c>
      <c r="K593" s="130">
        <v>19460.5</v>
      </c>
      <c r="L593" s="130">
        <v>21538.5</v>
      </c>
      <c r="M593" s="130">
        <v>21538.5</v>
      </c>
      <c r="N593" s="130">
        <v>21538.5</v>
      </c>
      <c r="O593" s="130">
        <v>29112.99</v>
      </c>
      <c r="P593" s="130">
        <v>36310.25</v>
      </c>
      <c r="Q593" s="130">
        <v>46256.06</v>
      </c>
      <c r="R593" s="127">
        <v>46256.06</v>
      </c>
    </row>
    <row r="594" spans="1:18" ht="13.5" thickBot="1" x14ac:dyDescent="0.25">
      <c r="A594" s="137" t="s">
        <v>1756</v>
      </c>
      <c r="B594" s="134" t="s">
        <v>1757</v>
      </c>
      <c r="C594" s="134" t="s">
        <v>1298</v>
      </c>
      <c r="D594" s="132">
        <v>2364011.06</v>
      </c>
      <c r="E594" s="132">
        <v>0</v>
      </c>
      <c r="F594" s="132">
        <v>133127.20000000001</v>
      </c>
      <c r="G594" s="132">
        <v>326350.89</v>
      </c>
      <c r="H594" s="132">
        <v>505595.38</v>
      </c>
      <c r="I594" s="132">
        <v>616164.78</v>
      </c>
      <c r="J594" s="132">
        <v>826317.37</v>
      </c>
      <c r="K594" s="132">
        <v>915856.63</v>
      </c>
      <c r="L594" s="132">
        <v>1122279.3700000001</v>
      </c>
      <c r="M594" s="132">
        <v>1161098.96</v>
      </c>
      <c r="N594" s="132">
        <v>1248989.82</v>
      </c>
      <c r="O594" s="132">
        <v>1275479.1499999999</v>
      </c>
      <c r="P594" s="132">
        <v>1432783.17</v>
      </c>
      <c r="Q594" s="132">
        <v>1526854.32</v>
      </c>
      <c r="R594" s="127">
        <v>1526854.32</v>
      </c>
    </row>
    <row r="595" spans="1:18" ht="13.5" thickBot="1" x14ac:dyDescent="0.25">
      <c r="A595" s="137" t="s">
        <v>1758</v>
      </c>
      <c r="B595" s="134" t="s">
        <v>1759</v>
      </c>
      <c r="C595" s="134" t="s">
        <v>1298</v>
      </c>
      <c r="D595" s="130">
        <v>2109390.4700000002</v>
      </c>
      <c r="E595" s="130">
        <v>0</v>
      </c>
      <c r="F595" s="130">
        <v>112398.25</v>
      </c>
      <c r="G595" s="130">
        <v>256623.02</v>
      </c>
      <c r="H595" s="130">
        <v>419309.09</v>
      </c>
      <c r="I595" s="130">
        <v>610643.43000000005</v>
      </c>
      <c r="J595" s="130">
        <v>753139.7</v>
      </c>
      <c r="K595" s="130">
        <v>881801.95</v>
      </c>
      <c r="L595" s="130">
        <v>1042165.7</v>
      </c>
      <c r="M595" s="130">
        <v>1202058.6100000001</v>
      </c>
      <c r="N595" s="130">
        <v>1334167.46</v>
      </c>
      <c r="O595" s="130">
        <v>1527629.01</v>
      </c>
      <c r="P595" s="130">
        <v>1669680.24</v>
      </c>
      <c r="Q595" s="130">
        <v>1753003.24</v>
      </c>
      <c r="R595" s="127">
        <v>1753003.24</v>
      </c>
    </row>
    <row r="596" spans="1:18" ht="13.5" thickBot="1" x14ac:dyDescent="0.25">
      <c r="A596" s="137" t="s">
        <v>1760</v>
      </c>
      <c r="B596" s="134" t="s">
        <v>1761</v>
      </c>
      <c r="C596" s="134" t="s">
        <v>1298</v>
      </c>
      <c r="D596" s="132">
        <v>7347120.1500000004</v>
      </c>
      <c r="E596" s="132">
        <v>0</v>
      </c>
      <c r="F596" s="132">
        <v>832903.53</v>
      </c>
      <c r="G596" s="132">
        <v>1326932.6599999999</v>
      </c>
      <c r="H596" s="132">
        <v>1856753.33</v>
      </c>
      <c r="I596" s="132">
        <v>2156026.66</v>
      </c>
      <c r="J596" s="132">
        <v>2630756.59</v>
      </c>
      <c r="K596" s="132">
        <v>3261159.88</v>
      </c>
      <c r="L596" s="132">
        <v>3789291.12</v>
      </c>
      <c r="M596" s="132">
        <v>4373269.16</v>
      </c>
      <c r="N596" s="132">
        <v>5194933.9000000004</v>
      </c>
      <c r="O596" s="132">
        <v>5668888.9900000002</v>
      </c>
      <c r="P596" s="132">
        <v>6080379.3300000001</v>
      </c>
      <c r="Q596" s="132">
        <v>6533262.1299999999</v>
      </c>
      <c r="R596" s="127">
        <v>6533262.1299999999</v>
      </c>
    </row>
    <row r="597" spans="1:18" ht="13.5" thickBot="1" x14ac:dyDescent="0.25">
      <c r="A597" s="137" t="s">
        <v>1762</v>
      </c>
      <c r="B597" s="134" t="s">
        <v>1763</v>
      </c>
      <c r="C597" s="134" t="s">
        <v>1298</v>
      </c>
      <c r="D597" s="130">
        <v>77508.86</v>
      </c>
      <c r="E597" s="130">
        <v>0</v>
      </c>
      <c r="F597" s="130">
        <v>2511.4499999999998</v>
      </c>
      <c r="G597" s="130">
        <v>6054.45</v>
      </c>
      <c r="H597" s="130">
        <v>13793.25</v>
      </c>
      <c r="I597" s="130">
        <v>53197.15</v>
      </c>
      <c r="J597" s="130">
        <v>57001.9</v>
      </c>
      <c r="K597" s="130">
        <v>61536.28</v>
      </c>
      <c r="L597" s="130">
        <v>67017.78</v>
      </c>
      <c r="M597" s="130">
        <v>90747.37</v>
      </c>
      <c r="N597" s="130">
        <v>90547.37</v>
      </c>
      <c r="O597" s="130">
        <v>95162.37</v>
      </c>
      <c r="P597" s="130">
        <v>95162.37</v>
      </c>
      <c r="Q597" s="130">
        <v>98832.37</v>
      </c>
      <c r="R597" s="127">
        <v>98832.37</v>
      </c>
    </row>
    <row r="598" spans="1:18" ht="13.5" thickBot="1" x14ac:dyDescent="0.25">
      <c r="A598" s="137" t="s">
        <v>1764</v>
      </c>
      <c r="B598" s="134" t="s">
        <v>1765</v>
      </c>
      <c r="C598" s="134" t="s">
        <v>1298</v>
      </c>
      <c r="D598" s="132">
        <v>7547225.6200000001</v>
      </c>
      <c r="E598" s="132">
        <v>0</v>
      </c>
      <c r="F598" s="132">
        <v>1031001.06</v>
      </c>
      <c r="G598" s="132">
        <v>1469025.17</v>
      </c>
      <c r="H598" s="132">
        <v>2204933.52</v>
      </c>
      <c r="I598" s="132">
        <v>3504446.61</v>
      </c>
      <c r="J598" s="132">
        <v>4140273.73</v>
      </c>
      <c r="K598" s="132">
        <v>4942777.09</v>
      </c>
      <c r="L598" s="132">
        <v>5228884.24</v>
      </c>
      <c r="M598" s="132">
        <v>5232699.75</v>
      </c>
      <c r="N598" s="132">
        <v>5861941.7300000004</v>
      </c>
      <c r="O598" s="132">
        <v>7008553.8499999996</v>
      </c>
      <c r="P598" s="132">
        <v>7518501.2000000002</v>
      </c>
      <c r="Q598" s="132">
        <v>8267625.1600000001</v>
      </c>
      <c r="R598" s="127">
        <v>8267625.1600000001</v>
      </c>
    </row>
    <row r="599" spans="1:18" ht="13.5" thickBot="1" x14ac:dyDescent="0.25">
      <c r="A599" s="137" t="s">
        <v>2030</v>
      </c>
      <c r="B599" s="134" t="s">
        <v>2031</v>
      </c>
      <c r="C599" s="134" t="s">
        <v>1298</v>
      </c>
      <c r="D599" s="163"/>
      <c r="E599" s="130">
        <v>0</v>
      </c>
      <c r="F599" s="130">
        <v>0</v>
      </c>
      <c r="G599" s="130">
        <v>0</v>
      </c>
      <c r="H599" s="130">
        <v>0</v>
      </c>
      <c r="I599" s="130">
        <v>0</v>
      </c>
      <c r="J599" s="130">
        <v>0</v>
      </c>
      <c r="K599" s="130">
        <v>0</v>
      </c>
      <c r="L599" s="130">
        <v>0</v>
      </c>
      <c r="M599" s="130">
        <v>1360045</v>
      </c>
      <c r="N599" s="130">
        <v>2277153.21</v>
      </c>
      <c r="O599" s="130">
        <v>2353915.92</v>
      </c>
      <c r="P599" s="130">
        <v>2353915.92</v>
      </c>
      <c r="Q599" s="130">
        <v>2353915.92</v>
      </c>
      <c r="R599" s="127">
        <v>2353915.92</v>
      </c>
    </row>
    <row r="600" spans="1:18" ht="13.5" thickBot="1" x14ac:dyDescent="0.25">
      <c r="A600" s="137" t="s">
        <v>2633</v>
      </c>
      <c r="B600" s="134" t="s">
        <v>2634</v>
      </c>
      <c r="C600" s="134" t="s">
        <v>1298</v>
      </c>
      <c r="D600" s="132">
        <v>4345</v>
      </c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27">
        <v>4345</v>
      </c>
    </row>
    <row r="601" spans="1:18" ht="13.5" thickBot="1" x14ac:dyDescent="0.25">
      <c r="A601" s="137" t="s">
        <v>1766</v>
      </c>
      <c r="B601" s="134" t="s">
        <v>1767</v>
      </c>
      <c r="C601" s="134" t="s">
        <v>1298</v>
      </c>
      <c r="D601" s="130">
        <v>1055889.68</v>
      </c>
      <c r="E601" s="130">
        <v>0</v>
      </c>
      <c r="F601" s="130">
        <v>94126.63</v>
      </c>
      <c r="G601" s="130">
        <v>166978.57</v>
      </c>
      <c r="H601" s="130">
        <v>248199.07</v>
      </c>
      <c r="I601" s="130">
        <v>352627.93</v>
      </c>
      <c r="J601" s="130">
        <v>450247.65</v>
      </c>
      <c r="K601" s="130">
        <v>735994.75</v>
      </c>
      <c r="L601" s="130">
        <v>1257831.52</v>
      </c>
      <c r="M601" s="130">
        <v>2165067.39</v>
      </c>
      <c r="N601" s="130">
        <v>2376548.88</v>
      </c>
      <c r="O601" s="130">
        <v>2154379.85</v>
      </c>
      <c r="P601" s="130">
        <v>2318270.5499999998</v>
      </c>
      <c r="Q601" s="130">
        <v>2456496.7599999998</v>
      </c>
      <c r="R601" s="127">
        <v>2456496.7599999998</v>
      </c>
    </row>
    <row r="602" spans="1:18" ht="13.5" thickBot="1" x14ac:dyDescent="0.25">
      <c r="A602" s="137" t="s">
        <v>1768</v>
      </c>
      <c r="B602" s="134" t="s">
        <v>1769</v>
      </c>
      <c r="C602" s="134" t="s">
        <v>1298</v>
      </c>
      <c r="D602" s="132">
        <v>15857.54</v>
      </c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27">
        <v>15857.54</v>
      </c>
    </row>
    <row r="603" spans="1:18" ht="13.5" thickBot="1" x14ac:dyDescent="0.25">
      <c r="A603" s="137" t="s">
        <v>1770</v>
      </c>
      <c r="B603" s="134" t="s">
        <v>1771</v>
      </c>
      <c r="C603" s="134" t="s">
        <v>1298</v>
      </c>
      <c r="D603" s="130">
        <v>22006139</v>
      </c>
      <c r="E603" s="130">
        <v>0</v>
      </c>
      <c r="F603" s="130">
        <v>1549513.14</v>
      </c>
      <c r="G603" s="130">
        <v>3327878.73</v>
      </c>
      <c r="H603" s="130">
        <v>5537570.6100000003</v>
      </c>
      <c r="I603" s="130">
        <v>7060215.8300000001</v>
      </c>
      <c r="J603" s="130">
        <v>8604830.2799999993</v>
      </c>
      <c r="K603" s="130">
        <v>9409384.9299999997</v>
      </c>
      <c r="L603" s="130">
        <v>10932880.57</v>
      </c>
      <c r="M603" s="130">
        <v>12457101.75</v>
      </c>
      <c r="N603" s="130">
        <v>14389490.65</v>
      </c>
      <c r="O603" s="130">
        <v>16000906.18</v>
      </c>
      <c r="P603" s="130">
        <v>17551614.170000002</v>
      </c>
      <c r="Q603" s="130">
        <v>19273106.82</v>
      </c>
      <c r="R603" s="127">
        <v>19273106.82</v>
      </c>
    </row>
    <row r="604" spans="1:18" ht="13.5" thickBot="1" x14ac:dyDescent="0.25">
      <c r="A604" s="137" t="s">
        <v>1772</v>
      </c>
      <c r="B604" s="134" t="s">
        <v>1773</v>
      </c>
      <c r="C604" s="134" t="s">
        <v>1298</v>
      </c>
      <c r="D604" s="132">
        <v>3165054.67</v>
      </c>
      <c r="E604" s="132">
        <v>0</v>
      </c>
      <c r="F604" s="132">
        <v>252566.33</v>
      </c>
      <c r="G604" s="132">
        <v>717056.63</v>
      </c>
      <c r="H604" s="132">
        <v>1028715.28</v>
      </c>
      <c r="I604" s="132">
        <v>1284338.78</v>
      </c>
      <c r="J604" s="132">
        <v>1586103.77</v>
      </c>
      <c r="K604" s="132">
        <v>1847924.01</v>
      </c>
      <c r="L604" s="132">
        <v>2112266.25</v>
      </c>
      <c r="M604" s="132">
        <v>2376003.25</v>
      </c>
      <c r="N604" s="132">
        <v>2641310.9</v>
      </c>
      <c r="O604" s="132">
        <v>2960699.96</v>
      </c>
      <c r="P604" s="132">
        <v>3230564.51</v>
      </c>
      <c r="Q604" s="132">
        <v>3508520.52</v>
      </c>
      <c r="R604" s="127">
        <v>3508520.52</v>
      </c>
    </row>
    <row r="605" spans="1:18" ht="13.5" thickBot="1" x14ac:dyDescent="0.25">
      <c r="A605" s="137" t="s">
        <v>1774</v>
      </c>
      <c r="B605" s="134" t="s">
        <v>1775</v>
      </c>
      <c r="C605" s="134" t="s">
        <v>1298</v>
      </c>
      <c r="D605" s="130">
        <v>1609790.45</v>
      </c>
      <c r="E605" s="130">
        <v>0</v>
      </c>
      <c r="F605" s="130">
        <v>105721.55</v>
      </c>
      <c r="G605" s="130">
        <v>196106.87</v>
      </c>
      <c r="H605" s="130">
        <v>267142.46000000002</v>
      </c>
      <c r="I605" s="130">
        <v>414221.56</v>
      </c>
      <c r="J605" s="130">
        <v>483193.48</v>
      </c>
      <c r="K605" s="130">
        <v>715956.02</v>
      </c>
      <c r="L605" s="130">
        <v>937522.18</v>
      </c>
      <c r="M605" s="130">
        <v>1136420.08</v>
      </c>
      <c r="N605" s="130">
        <v>1302851.25</v>
      </c>
      <c r="O605" s="130">
        <v>1370517.22</v>
      </c>
      <c r="P605" s="130">
        <v>1432715.51</v>
      </c>
      <c r="Q605" s="130">
        <v>1520749.77</v>
      </c>
      <c r="R605" s="127">
        <v>1520749.77</v>
      </c>
    </row>
    <row r="606" spans="1:18" ht="13.5" thickBot="1" x14ac:dyDescent="0.25">
      <c r="A606" s="137" t="s">
        <v>1776</v>
      </c>
      <c r="B606" s="134" t="s">
        <v>1777</v>
      </c>
      <c r="C606" s="134" t="s">
        <v>1298</v>
      </c>
      <c r="D606" s="132">
        <v>1271225.5</v>
      </c>
      <c r="E606" s="132">
        <v>0</v>
      </c>
      <c r="F606" s="132">
        <v>127106.84</v>
      </c>
      <c r="G606" s="132">
        <v>251408.96</v>
      </c>
      <c r="H606" s="132">
        <v>320526.82</v>
      </c>
      <c r="I606" s="132">
        <v>410508.14</v>
      </c>
      <c r="J606" s="132">
        <v>507284.78</v>
      </c>
      <c r="K606" s="132">
        <v>626939.30000000005</v>
      </c>
      <c r="L606" s="132">
        <v>796118.8</v>
      </c>
      <c r="M606" s="132">
        <v>868742.7</v>
      </c>
      <c r="N606" s="132">
        <v>955981.88</v>
      </c>
      <c r="O606" s="132">
        <v>1011031.69</v>
      </c>
      <c r="P606" s="132">
        <v>1087178.45</v>
      </c>
      <c r="Q606" s="132">
        <v>1138971.1100000001</v>
      </c>
      <c r="R606" s="127">
        <v>1138971.1100000001</v>
      </c>
    </row>
    <row r="607" spans="1:18" ht="13.5" thickBot="1" x14ac:dyDescent="0.25">
      <c r="A607" s="137" t="s">
        <v>1778</v>
      </c>
      <c r="B607" s="134" t="s">
        <v>1779</v>
      </c>
      <c r="C607" s="134" t="s">
        <v>1298</v>
      </c>
      <c r="D607" s="130">
        <v>140</v>
      </c>
      <c r="E607" s="163"/>
      <c r="F607" s="163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  <c r="R607" s="127">
        <v>140</v>
      </c>
    </row>
    <row r="608" spans="1:18" ht="13.5" thickBot="1" x14ac:dyDescent="0.25">
      <c r="A608" s="137" t="s">
        <v>1780</v>
      </c>
      <c r="B608" s="134" t="s">
        <v>1781</v>
      </c>
      <c r="C608" s="134" t="s">
        <v>1298</v>
      </c>
      <c r="D608" s="132">
        <v>101383.85</v>
      </c>
      <c r="E608" s="132">
        <v>0</v>
      </c>
      <c r="F608" s="132">
        <v>7371.64</v>
      </c>
      <c r="G608" s="132">
        <v>13380.85</v>
      </c>
      <c r="H608" s="132">
        <v>19005.09</v>
      </c>
      <c r="I608" s="132">
        <v>19049.8</v>
      </c>
      <c r="J608" s="132">
        <v>26495.119999999999</v>
      </c>
      <c r="K608" s="132">
        <v>29367.22</v>
      </c>
      <c r="L608" s="132">
        <v>31932.78</v>
      </c>
      <c r="M608" s="132">
        <v>32357.06</v>
      </c>
      <c r="N608" s="132">
        <v>35420.44</v>
      </c>
      <c r="O608" s="132">
        <v>39435.86</v>
      </c>
      <c r="P608" s="132">
        <v>42995.42</v>
      </c>
      <c r="Q608" s="132">
        <v>42995.42</v>
      </c>
      <c r="R608" s="127">
        <v>42995.42</v>
      </c>
    </row>
    <row r="609" spans="1:18" ht="13.5" thickBot="1" x14ac:dyDescent="0.25">
      <c r="A609" s="137" t="s">
        <v>2425</v>
      </c>
      <c r="B609" s="134" t="s">
        <v>2426</v>
      </c>
      <c r="C609" s="134" t="s">
        <v>1298</v>
      </c>
      <c r="D609" s="130">
        <v>4380672.25</v>
      </c>
      <c r="E609" s="130">
        <v>0</v>
      </c>
      <c r="F609" s="130">
        <v>558264.36</v>
      </c>
      <c r="G609" s="130">
        <v>1116528.72</v>
      </c>
      <c r="H609" s="130">
        <v>1677840.61</v>
      </c>
      <c r="I609" s="130">
        <v>2243723.7999999998</v>
      </c>
      <c r="J609" s="130">
        <v>2809606.99</v>
      </c>
      <c r="K609" s="130">
        <v>3388037.18</v>
      </c>
      <c r="L609" s="130">
        <v>3966467.37</v>
      </c>
      <c r="M609" s="130">
        <v>4544897.5599999996</v>
      </c>
      <c r="N609" s="130">
        <v>5123327.75</v>
      </c>
      <c r="O609" s="130">
        <v>5701929.7400000002</v>
      </c>
      <c r="P609" s="130">
        <v>6280531.7300000004</v>
      </c>
      <c r="Q609" s="130">
        <v>6859133.7699999996</v>
      </c>
      <c r="R609" s="127">
        <v>6859133.7699999996</v>
      </c>
    </row>
    <row r="610" spans="1:18" ht="13.5" thickBot="1" x14ac:dyDescent="0.25">
      <c r="A610" s="137" t="s">
        <v>2427</v>
      </c>
      <c r="B610" s="134" t="s">
        <v>2428</v>
      </c>
      <c r="C610" s="134" t="s">
        <v>1298</v>
      </c>
      <c r="D610" s="132">
        <v>544807.57999999996</v>
      </c>
      <c r="E610" s="132">
        <v>0</v>
      </c>
      <c r="F610" s="132">
        <v>117340.41</v>
      </c>
      <c r="G610" s="132">
        <v>259585.69</v>
      </c>
      <c r="H610" s="132">
        <v>332912.21999999997</v>
      </c>
      <c r="I610" s="132">
        <v>516606.12</v>
      </c>
      <c r="J610" s="132">
        <v>659432.53</v>
      </c>
      <c r="K610" s="132">
        <v>802256.99</v>
      </c>
      <c r="L610" s="132">
        <v>944446.84</v>
      </c>
      <c r="M610" s="132">
        <v>1088061.3500000001</v>
      </c>
      <c r="N610" s="132">
        <v>1231709.93</v>
      </c>
      <c r="O610" s="132">
        <v>1374051.42</v>
      </c>
      <c r="P610" s="132">
        <v>1516637.24</v>
      </c>
      <c r="Q610" s="132">
        <v>1660782.26</v>
      </c>
      <c r="R610" s="127">
        <v>1660782.26</v>
      </c>
    </row>
    <row r="611" spans="1:18" ht="13.5" thickBot="1" x14ac:dyDescent="0.25">
      <c r="A611" s="137" t="s">
        <v>1782</v>
      </c>
      <c r="B611" s="134" t="s">
        <v>1783</v>
      </c>
      <c r="C611" s="134" t="s">
        <v>1298</v>
      </c>
      <c r="D611" s="130">
        <v>590203.99</v>
      </c>
      <c r="E611" s="130">
        <v>0</v>
      </c>
      <c r="F611" s="130">
        <v>79362.55</v>
      </c>
      <c r="G611" s="130">
        <v>107488.68</v>
      </c>
      <c r="H611" s="130">
        <v>196685.72</v>
      </c>
      <c r="I611" s="130">
        <v>230746.45</v>
      </c>
      <c r="J611" s="130">
        <v>258872.58</v>
      </c>
      <c r="K611" s="130">
        <v>286998.71000000002</v>
      </c>
      <c r="L611" s="130">
        <v>321544.48</v>
      </c>
      <c r="M611" s="130">
        <v>351022.25</v>
      </c>
      <c r="N611" s="130">
        <v>379148.38</v>
      </c>
      <c r="O611" s="130">
        <v>510046.46</v>
      </c>
      <c r="P611" s="130">
        <v>600541.18000000005</v>
      </c>
      <c r="Q611" s="130">
        <v>685736.14</v>
      </c>
      <c r="R611" s="127">
        <v>685736.14</v>
      </c>
    </row>
    <row r="612" spans="1:18" ht="13.5" thickBot="1" x14ac:dyDescent="0.25">
      <c r="A612" s="137" t="s">
        <v>1784</v>
      </c>
      <c r="B612" s="134" t="s">
        <v>1785</v>
      </c>
      <c r="C612" s="134" t="s">
        <v>1298</v>
      </c>
      <c r="D612" s="132">
        <v>-11691840.369999999</v>
      </c>
      <c r="E612" s="132">
        <v>0</v>
      </c>
      <c r="F612" s="132">
        <v>341541.43</v>
      </c>
      <c r="G612" s="132">
        <v>400347.89</v>
      </c>
      <c r="H612" s="132">
        <v>798996.06</v>
      </c>
      <c r="I612" s="132">
        <v>1528005.74</v>
      </c>
      <c r="J612" s="132">
        <v>2089549.97</v>
      </c>
      <c r="K612" s="132">
        <v>2700816.33</v>
      </c>
      <c r="L612" s="132">
        <v>3244104.93</v>
      </c>
      <c r="M612" s="132">
        <v>3668772.43</v>
      </c>
      <c r="N612" s="132">
        <v>-24129584.91</v>
      </c>
      <c r="O612" s="132">
        <v>-23358165.219999999</v>
      </c>
      <c r="P612" s="132">
        <v>-22670491.219999999</v>
      </c>
      <c r="Q612" s="132">
        <v>-21961032.75</v>
      </c>
      <c r="R612" s="127">
        <v>-21961032.75</v>
      </c>
    </row>
    <row r="613" spans="1:18" ht="13.5" thickBot="1" x14ac:dyDescent="0.25">
      <c r="A613" s="137" t="s">
        <v>2170</v>
      </c>
      <c r="B613" s="134" t="s">
        <v>1786</v>
      </c>
      <c r="C613" s="134" t="s">
        <v>1298</v>
      </c>
      <c r="D613" s="130">
        <v>-2650279.65</v>
      </c>
      <c r="E613" s="130">
        <v>0</v>
      </c>
      <c r="F613" s="130">
        <v>-13565.92</v>
      </c>
      <c r="G613" s="130">
        <v>-89298.559999999998</v>
      </c>
      <c r="H613" s="130">
        <v>-154232.95999999999</v>
      </c>
      <c r="I613" s="130">
        <v>-204762.37</v>
      </c>
      <c r="J613" s="130">
        <v>-250013.88</v>
      </c>
      <c r="K613" s="130">
        <v>-315418.99</v>
      </c>
      <c r="L613" s="130">
        <v>-369789.82</v>
      </c>
      <c r="M613" s="130">
        <v>-407636.61</v>
      </c>
      <c r="N613" s="130">
        <v>-568597.09</v>
      </c>
      <c r="O613" s="130">
        <v>-666534.86</v>
      </c>
      <c r="P613" s="130">
        <v>-910942.19</v>
      </c>
      <c r="Q613" s="130">
        <v>-1026227.68</v>
      </c>
      <c r="R613" s="127">
        <v>-1026227.68</v>
      </c>
    </row>
    <row r="614" spans="1:18" ht="13.5" thickBot="1" x14ac:dyDescent="0.25">
      <c r="A614" s="137" t="s">
        <v>1787</v>
      </c>
      <c r="B614" s="134" t="s">
        <v>1788</v>
      </c>
      <c r="C614" s="134" t="s">
        <v>1298</v>
      </c>
      <c r="D614" s="132">
        <v>277206.46999999997</v>
      </c>
      <c r="E614" s="132">
        <v>0</v>
      </c>
      <c r="F614" s="132">
        <v>-51867.59</v>
      </c>
      <c r="G614" s="132">
        <v>-66412.47</v>
      </c>
      <c r="H614" s="132">
        <v>-147333.6</v>
      </c>
      <c r="I614" s="132">
        <v>-122730.44</v>
      </c>
      <c r="J614" s="132">
        <v>-38139.379999999997</v>
      </c>
      <c r="K614" s="132">
        <v>-117044.24</v>
      </c>
      <c r="L614" s="132">
        <v>-78810.38</v>
      </c>
      <c r="M614" s="132">
        <v>-142942.45000000001</v>
      </c>
      <c r="N614" s="132">
        <v>-146268.01999999999</v>
      </c>
      <c r="O614" s="132">
        <v>-130138.22</v>
      </c>
      <c r="P614" s="132">
        <v>-196420.97</v>
      </c>
      <c r="Q614" s="132">
        <v>-158423.67000000001</v>
      </c>
      <c r="R614" s="127">
        <v>-158423.67000000001</v>
      </c>
    </row>
    <row r="615" spans="1:18" ht="13.5" thickBot="1" x14ac:dyDescent="0.25">
      <c r="A615" s="137" t="s">
        <v>1789</v>
      </c>
      <c r="B615" s="134" t="s">
        <v>1790</v>
      </c>
      <c r="C615" s="134" t="s">
        <v>1298</v>
      </c>
      <c r="D615" s="130">
        <v>2882468.57</v>
      </c>
      <c r="E615" s="130">
        <v>0</v>
      </c>
      <c r="F615" s="130">
        <v>74950.41</v>
      </c>
      <c r="G615" s="130">
        <v>143463.32999999999</v>
      </c>
      <c r="H615" s="130">
        <v>188690.13</v>
      </c>
      <c r="I615" s="130">
        <v>268141.27</v>
      </c>
      <c r="J615" s="130">
        <v>343030.83</v>
      </c>
      <c r="K615" s="130">
        <v>408103.51</v>
      </c>
      <c r="L615" s="130">
        <v>475044.97</v>
      </c>
      <c r="M615" s="130">
        <v>543454.30000000005</v>
      </c>
      <c r="N615" s="130">
        <v>616841.06999999995</v>
      </c>
      <c r="O615" s="130">
        <v>694256.29</v>
      </c>
      <c r="P615" s="130">
        <v>777713.17</v>
      </c>
      <c r="Q615" s="130">
        <v>855717.14</v>
      </c>
      <c r="R615" s="127">
        <v>855717.14</v>
      </c>
    </row>
    <row r="616" spans="1:18" ht="13.5" thickBot="1" x14ac:dyDescent="0.25">
      <c r="A616" s="137" t="s">
        <v>1791</v>
      </c>
      <c r="B616" s="134" t="s">
        <v>1792</v>
      </c>
      <c r="C616" s="134" t="s">
        <v>1298</v>
      </c>
      <c r="D616" s="132">
        <v>1685906.16</v>
      </c>
      <c r="E616" s="132">
        <v>0</v>
      </c>
      <c r="F616" s="132">
        <v>169641.46</v>
      </c>
      <c r="G616" s="132">
        <v>280366.49</v>
      </c>
      <c r="H616" s="132">
        <v>493927.2</v>
      </c>
      <c r="I616" s="132">
        <v>685999.79</v>
      </c>
      <c r="J616" s="132">
        <v>857167.03</v>
      </c>
      <c r="K616" s="132">
        <v>1052559.22</v>
      </c>
      <c r="L616" s="132">
        <v>1214126.1599999999</v>
      </c>
      <c r="M616" s="132">
        <v>1370313.62</v>
      </c>
      <c r="N616" s="132">
        <v>1521962.69</v>
      </c>
      <c r="O616" s="132">
        <v>1669925.13</v>
      </c>
      <c r="P616" s="132">
        <v>1803313.9</v>
      </c>
      <c r="Q616" s="132">
        <v>1979509.49</v>
      </c>
      <c r="R616" s="127">
        <v>1979509.49</v>
      </c>
    </row>
    <row r="617" spans="1:18" ht="13.5" thickBot="1" x14ac:dyDescent="0.25">
      <c r="A617" s="137" t="s">
        <v>1793</v>
      </c>
      <c r="B617" s="134" t="s">
        <v>1794</v>
      </c>
      <c r="C617" s="134" t="s">
        <v>1298</v>
      </c>
      <c r="D617" s="130">
        <v>1196940.23</v>
      </c>
      <c r="E617" s="130">
        <v>0</v>
      </c>
      <c r="F617" s="130">
        <v>108482.43</v>
      </c>
      <c r="G617" s="130">
        <v>206230.48</v>
      </c>
      <c r="H617" s="130">
        <v>307437.89</v>
      </c>
      <c r="I617" s="130">
        <v>402477.01</v>
      </c>
      <c r="J617" s="130">
        <v>497286.47</v>
      </c>
      <c r="K617" s="130">
        <v>581725.37</v>
      </c>
      <c r="L617" s="130">
        <v>669848.92000000004</v>
      </c>
      <c r="M617" s="130">
        <v>759445.36</v>
      </c>
      <c r="N617" s="130">
        <v>854092.26</v>
      </c>
      <c r="O617" s="130">
        <v>953716.47</v>
      </c>
      <c r="P617" s="130">
        <v>1043864.95</v>
      </c>
      <c r="Q617" s="130">
        <v>1180939.49</v>
      </c>
      <c r="R617" s="127">
        <v>1180939.49</v>
      </c>
    </row>
    <row r="618" spans="1:18" ht="13.5" thickBot="1" x14ac:dyDescent="0.25">
      <c r="A618" s="137" t="s">
        <v>1795</v>
      </c>
      <c r="B618" s="134" t="s">
        <v>1796</v>
      </c>
      <c r="C618" s="134" t="s">
        <v>1298</v>
      </c>
      <c r="D618" s="132">
        <v>3118999.49</v>
      </c>
      <c r="E618" s="132">
        <v>0</v>
      </c>
      <c r="F618" s="132">
        <v>233999.01</v>
      </c>
      <c r="G618" s="132">
        <v>499575.23</v>
      </c>
      <c r="H618" s="132">
        <v>745699.02</v>
      </c>
      <c r="I618" s="132">
        <v>976714.32</v>
      </c>
      <c r="J618" s="132">
        <v>1220056.1399999999</v>
      </c>
      <c r="K618" s="132">
        <v>1495084.17</v>
      </c>
      <c r="L618" s="132">
        <v>1883924.5</v>
      </c>
      <c r="M618" s="132">
        <v>2216306.37</v>
      </c>
      <c r="N618" s="132">
        <v>2588206.6</v>
      </c>
      <c r="O618" s="132">
        <v>2826931.92</v>
      </c>
      <c r="P618" s="132">
        <v>3071929.68</v>
      </c>
      <c r="Q618" s="132">
        <v>3381698.62</v>
      </c>
      <c r="R618" s="127">
        <v>3381698.62</v>
      </c>
    </row>
    <row r="619" spans="1:18" ht="13.5" thickBot="1" x14ac:dyDescent="0.25">
      <c r="A619" s="137" t="s">
        <v>1797</v>
      </c>
      <c r="B619" s="134" t="s">
        <v>1798</v>
      </c>
      <c r="C619" s="134" t="s">
        <v>1298</v>
      </c>
      <c r="D619" s="130">
        <v>162670.03</v>
      </c>
      <c r="E619" s="130">
        <v>0</v>
      </c>
      <c r="F619" s="130">
        <v>17229.330000000002</v>
      </c>
      <c r="G619" s="130">
        <v>33318.080000000002</v>
      </c>
      <c r="H619" s="130">
        <v>48977.06</v>
      </c>
      <c r="I619" s="130">
        <v>61564.89</v>
      </c>
      <c r="J619" s="130">
        <v>67004.17</v>
      </c>
      <c r="K619" s="130">
        <v>70017.19</v>
      </c>
      <c r="L619" s="130">
        <v>71819.199999999997</v>
      </c>
      <c r="M619" s="130">
        <v>73884.41</v>
      </c>
      <c r="N619" s="130">
        <v>154223.97</v>
      </c>
      <c r="O619" s="130">
        <v>158465.57</v>
      </c>
      <c r="P619" s="130">
        <v>167011.69</v>
      </c>
      <c r="Q619" s="130">
        <v>186145.45</v>
      </c>
      <c r="R619" s="127">
        <v>186145.45</v>
      </c>
    </row>
    <row r="620" spans="1:18" ht="13.5" thickBot="1" x14ac:dyDescent="0.25">
      <c r="A620" s="137" t="s">
        <v>1799</v>
      </c>
      <c r="B620" s="134" t="s">
        <v>1800</v>
      </c>
      <c r="C620" s="134" t="s">
        <v>1298</v>
      </c>
      <c r="D620" s="132">
        <v>269639.37</v>
      </c>
      <c r="E620" s="132">
        <v>0</v>
      </c>
      <c r="F620" s="132">
        <v>24176.959999999999</v>
      </c>
      <c r="G620" s="132">
        <v>38428.15</v>
      </c>
      <c r="H620" s="132">
        <v>75642.95</v>
      </c>
      <c r="I620" s="132">
        <v>93433.12</v>
      </c>
      <c r="J620" s="132">
        <v>110365.03</v>
      </c>
      <c r="K620" s="132">
        <v>125300.49</v>
      </c>
      <c r="L620" s="132">
        <v>139465.44</v>
      </c>
      <c r="M620" s="132">
        <v>158920.13</v>
      </c>
      <c r="N620" s="132">
        <v>194449.82</v>
      </c>
      <c r="O620" s="132">
        <v>213579.66</v>
      </c>
      <c r="P620" s="132">
        <v>227965.78</v>
      </c>
      <c r="Q620" s="132">
        <v>259978.27</v>
      </c>
      <c r="R620" s="127">
        <v>259978.27</v>
      </c>
    </row>
    <row r="621" spans="1:18" ht="13.5" thickBot="1" x14ac:dyDescent="0.25">
      <c r="A621" s="137" t="s">
        <v>1801</v>
      </c>
      <c r="B621" s="134" t="s">
        <v>1802</v>
      </c>
      <c r="C621" s="134" t="s">
        <v>1298</v>
      </c>
      <c r="D621" s="130">
        <v>1064505.8999999999</v>
      </c>
      <c r="E621" s="130">
        <v>0</v>
      </c>
      <c r="F621" s="130">
        <v>17573.57</v>
      </c>
      <c r="G621" s="130">
        <v>61416.34</v>
      </c>
      <c r="H621" s="130">
        <v>110693.11</v>
      </c>
      <c r="I621" s="130">
        <v>191905.56</v>
      </c>
      <c r="J621" s="130">
        <v>281755.77</v>
      </c>
      <c r="K621" s="130">
        <v>338408.02</v>
      </c>
      <c r="L621" s="130">
        <v>435354.14</v>
      </c>
      <c r="M621" s="130">
        <v>549837.74</v>
      </c>
      <c r="N621" s="130">
        <v>600142.02</v>
      </c>
      <c r="O621" s="130">
        <v>738373.38</v>
      </c>
      <c r="P621" s="130">
        <v>881171.74</v>
      </c>
      <c r="Q621" s="130">
        <v>959462.43</v>
      </c>
      <c r="R621" s="127">
        <v>959462.43</v>
      </c>
    </row>
    <row r="622" spans="1:18" ht="13.5" thickBot="1" x14ac:dyDescent="0.25">
      <c r="A622" s="137" t="s">
        <v>1803</v>
      </c>
      <c r="B622" s="134" t="s">
        <v>1804</v>
      </c>
      <c r="C622" s="134" t="s">
        <v>1298</v>
      </c>
      <c r="D622" s="132">
        <v>57122.77</v>
      </c>
      <c r="E622" s="132">
        <v>0</v>
      </c>
      <c r="F622" s="132">
        <v>2062.8200000000002</v>
      </c>
      <c r="G622" s="132">
        <v>8798.09</v>
      </c>
      <c r="H622" s="132">
        <v>13861.88</v>
      </c>
      <c r="I622" s="132">
        <v>21092.27</v>
      </c>
      <c r="J622" s="132">
        <v>25632.959999999999</v>
      </c>
      <c r="K622" s="132">
        <v>29391.93</v>
      </c>
      <c r="L622" s="132">
        <v>38399.35</v>
      </c>
      <c r="M622" s="132">
        <v>41694.67</v>
      </c>
      <c r="N622" s="132">
        <v>46607.06</v>
      </c>
      <c r="O622" s="132">
        <v>51127.3</v>
      </c>
      <c r="P622" s="132">
        <v>55900.03</v>
      </c>
      <c r="Q622" s="132">
        <v>61511.57</v>
      </c>
      <c r="R622" s="127">
        <v>61511.57</v>
      </c>
    </row>
    <row r="623" spans="1:18" ht="13.5" thickBot="1" x14ac:dyDescent="0.25">
      <c r="A623" s="137" t="s">
        <v>1805</v>
      </c>
      <c r="B623" s="134" t="s">
        <v>1806</v>
      </c>
      <c r="C623" s="134" t="s">
        <v>1298</v>
      </c>
      <c r="D623" s="130">
        <v>71582.66</v>
      </c>
      <c r="E623" s="130">
        <v>0</v>
      </c>
      <c r="F623" s="130">
        <v>4022.21</v>
      </c>
      <c r="G623" s="130">
        <v>6968.41</v>
      </c>
      <c r="H623" s="130">
        <v>97201.32</v>
      </c>
      <c r="I623" s="130">
        <v>101933.8</v>
      </c>
      <c r="J623" s="130">
        <v>97143.4</v>
      </c>
      <c r="K623" s="130">
        <v>124175.73</v>
      </c>
      <c r="L623" s="130">
        <v>134864</v>
      </c>
      <c r="M623" s="130">
        <v>141128.4</v>
      </c>
      <c r="N623" s="130">
        <v>156608.18</v>
      </c>
      <c r="O623" s="130">
        <v>163483.24</v>
      </c>
      <c r="P623" s="130">
        <v>169857.96</v>
      </c>
      <c r="Q623" s="130">
        <v>181431.98</v>
      </c>
      <c r="R623" s="127">
        <v>181431.98</v>
      </c>
    </row>
    <row r="624" spans="1:18" ht="13.5" thickBot="1" x14ac:dyDescent="0.25">
      <c r="A624" s="137" t="s">
        <v>1807</v>
      </c>
      <c r="B624" s="134" t="s">
        <v>1808</v>
      </c>
      <c r="C624" s="134" t="s">
        <v>1298</v>
      </c>
      <c r="D624" s="132">
        <v>4903528.28</v>
      </c>
      <c r="E624" s="132">
        <v>0</v>
      </c>
      <c r="F624" s="132">
        <v>1272950.3500000001</v>
      </c>
      <c r="G624" s="132">
        <v>2804193.27</v>
      </c>
      <c r="H624" s="132">
        <v>4868767.7</v>
      </c>
      <c r="I624" s="132">
        <v>5658915.9199999999</v>
      </c>
      <c r="J624" s="132">
        <v>6377044.0300000003</v>
      </c>
      <c r="K624" s="132">
        <v>7076382.0899999999</v>
      </c>
      <c r="L624" s="132">
        <v>8406724.9299999997</v>
      </c>
      <c r="M624" s="132">
        <v>9116116.8300000001</v>
      </c>
      <c r="N624" s="132">
        <v>9465777.9900000002</v>
      </c>
      <c r="O624" s="132">
        <v>9816755.3499999996</v>
      </c>
      <c r="P624" s="132">
        <v>10292047.699999999</v>
      </c>
      <c r="Q624" s="132">
        <v>10753025.529999999</v>
      </c>
      <c r="R624" s="127">
        <v>10753025.529999999</v>
      </c>
    </row>
    <row r="625" spans="1:18" ht="13.5" thickBot="1" x14ac:dyDescent="0.25">
      <c r="A625" s="137" t="s">
        <v>1809</v>
      </c>
      <c r="B625" s="134" t="s">
        <v>1810</v>
      </c>
      <c r="C625" s="134" t="s">
        <v>1298</v>
      </c>
      <c r="D625" s="130">
        <v>221.05</v>
      </c>
      <c r="E625" s="130">
        <v>0</v>
      </c>
      <c r="F625" s="130">
        <v>0</v>
      </c>
      <c r="G625" s="130">
        <v>0</v>
      </c>
      <c r="H625" s="130">
        <v>0</v>
      </c>
      <c r="I625" s="130">
        <v>0</v>
      </c>
      <c r="J625" s="130">
        <v>0</v>
      </c>
      <c r="K625" s="130">
        <v>0</v>
      </c>
      <c r="L625" s="130">
        <v>0</v>
      </c>
      <c r="M625" s="130">
        <v>1939.04</v>
      </c>
      <c r="N625" s="130">
        <v>3978.98</v>
      </c>
      <c r="O625" s="130">
        <v>5325.24</v>
      </c>
      <c r="P625" s="130">
        <v>6824.83</v>
      </c>
      <c r="Q625" s="130">
        <v>8383.2999999999993</v>
      </c>
      <c r="R625" s="127">
        <v>8383.2999999999993</v>
      </c>
    </row>
    <row r="626" spans="1:18" ht="13.5" thickBot="1" x14ac:dyDescent="0.25">
      <c r="A626" s="137" t="s">
        <v>1811</v>
      </c>
      <c r="B626" s="134" t="s">
        <v>1812</v>
      </c>
      <c r="C626" s="134" t="s">
        <v>1298</v>
      </c>
      <c r="D626" s="132">
        <v>109456.09</v>
      </c>
      <c r="E626" s="132">
        <v>0</v>
      </c>
      <c r="F626" s="132">
        <v>19900</v>
      </c>
      <c r="G626" s="132">
        <v>24810.799999999999</v>
      </c>
      <c r="H626" s="132">
        <v>24810.799999999999</v>
      </c>
      <c r="I626" s="132">
        <v>24810.799999999999</v>
      </c>
      <c r="J626" s="132">
        <v>42010.8</v>
      </c>
      <c r="K626" s="132">
        <v>45775.98</v>
      </c>
      <c r="L626" s="132">
        <v>143425.98000000001</v>
      </c>
      <c r="M626" s="132">
        <v>143425.98000000001</v>
      </c>
      <c r="N626" s="132">
        <v>229847.35</v>
      </c>
      <c r="O626" s="132">
        <v>247047.35</v>
      </c>
      <c r="P626" s="132">
        <v>247047.35</v>
      </c>
      <c r="Q626" s="132">
        <v>247047.35</v>
      </c>
      <c r="R626" s="127">
        <v>247047.35</v>
      </c>
    </row>
    <row r="627" spans="1:18" ht="13.5" thickBot="1" x14ac:dyDescent="0.25">
      <c r="A627" s="137" t="s">
        <v>1813</v>
      </c>
      <c r="B627" s="134" t="s">
        <v>1814</v>
      </c>
      <c r="C627" s="134" t="s">
        <v>1298</v>
      </c>
      <c r="D627" s="130">
        <v>105626012.88</v>
      </c>
      <c r="E627" s="130">
        <v>0</v>
      </c>
      <c r="F627" s="130">
        <v>9368782.2899999991</v>
      </c>
      <c r="G627" s="130">
        <v>18791504.449999999</v>
      </c>
      <c r="H627" s="130">
        <v>28233204.399999999</v>
      </c>
      <c r="I627" s="130">
        <v>37760759.579999998</v>
      </c>
      <c r="J627" s="130">
        <v>47302756.469999999</v>
      </c>
      <c r="K627" s="130">
        <v>56842347.710000001</v>
      </c>
      <c r="L627" s="130">
        <v>66372361.229999997</v>
      </c>
      <c r="M627" s="130">
        <v>76076015.719999999</v>
      </c>
      <c r="N627" s="130">
        <v>85634059.340000004</v>
      </c>
      <c r="O627" s="130">
        <v>95335283.200000003</v>
      </c>
      <c r="P627" s="130">
        <v>105043361.92</v>
      </c>
      <c r="Q627" s="130">
        <v>114801709.45999999</v>
      </c>
      <c r="R627" s="127">
        <v>114801709.45999999</v>
      </c>
    </row>
    <row r="628" spans="1:18" ht="13.5" thickBot="1" x14ac:dyDescent="0.25">
      <c r="A628" s="137" t="s">
        <v>2429</v>
      </c>
      <c r="B628" s="134" t="s">
        <v>2430</v>
      </c>
      <c r="C628" s="134" t="s">
        <v>1298</v>
      </c>
      <c r="D628" s="132">
        <v>22890.33</v>
      </c>
      <c r="E628" s="132">
        <v>0</v>
      </c>
      <c r="F628" s="132">
        <v>2997.24</v>
      </c>
      <c r="G628" s="132">
        <v>7455.14</v>
      </c>
      <c r="H628" s="132">
        <v>11191.76</v>
      </c>
      <c r="I628" s="132">
        <v>14922.81</v>
      </c>
      <c r="J628" s="132">
        <v>18946.93</v>
      </c>
      <c r="K628" s="132">
        <v>22821.75</v>
      </c>
      <c r="L628" s="132">
        <v>26702.09</v>
      </c>
      <c r="M628" s="132">
        <v>30582.47</v>
      </c>
      <c r="N628" s="132">
        <v>34815.599999999999</v>
      </c>
      <c r="O628" s="132">
        <v>38816.75</v>
      </c>
      <c r="P628" s="132">
        <v>42812.32</v>
      </c>
      <c r="Q628" s="132">
        <v>46813.47</v>
      </c>
      <c r="R628" s="127">
        <v>46813.47</v>
      </c>
    </row>
    <row r="629" spans="1:18" ht="13.5" thickBot="1" x14ac:dyDescent="0.25">
      <c r="A629" s="137" t="s">
        <v>1815</v>
      </c>
      <c r="B629" s="134" t="s">
        <v>1816</v>
      </c>
      <c r="C629" s="134" t="s">
        <v>1298</v>
      </c>
      <c r="D629" s="130">
        <v>59302099.740000002</v>
      </c>
      <c r="E629" s="130">
        <v>0</v>
      </c>
      <c r="F629" s="130">
        <v>7078221.2000000002</v>
      </c>
      <c r="G629" s="130">
        <v>13579248.779999999</v>
      </c>
      <c r="H629" s="130">
        <v>22170452.559999999</v>
      </c>
      <c r="I629" s="130">
        <v>27114472.390000001</v>
      </c>
      <c r="J629" s="130">
        <v>31373534.219999999</v>
      </c>
      <c r="K629" s="130">
        <v>35138999.399999999</v>
      </c>
      <c r="L629" s="130">
        <v>38778403.840000004</v>
      </c>
      <c r="M629" s="130">
        <v>42642249.490000002</v>
      </c>
      <c r="N629" s="130">
        <v>46679719.310000002</v>
      </c>
      <c r="O629" s="130">
        <v>51966955.490000002</v>
      </c>
      <c r="P629" s="130">
        <v>58441665.399999999</v>
      </c>
      <c r="Q629" s="130">
        <v>67194532.180000007</v>
      </c>
      <c r="R629" s="127">
        <v>67194532.180000007</v>
      </c>
    </row>
    <row r="630" spans="1:18" ht="13.5" thickBot="1" x14ac:dyDescent="0.25">
      <c r="A630" s="137" t="s">
        <v>1817</v>
      </c>
      <c r="B630" s="134" t="s">
        <v>1818</v>
      </c>
      <c r="C630" s="134" t="s">
        <v>1298</v>
      </c>
      <c r="D630" s="132">
        <v>730654.94</v>
      </c>
      <c r="E630" s="132">
        <v>0</v>
      </c>
      <c r="F630" s="132">
        <v>64890</v>
      </c>
      <c r="G630" s="132">
        <v>129905.87</v>
      </c>
      <c r="H630" s="132">
        <v>194795.87</v>
      </c>
      <c r="I630" s="132">
        <v>259685.87</v>
      </c>
      <c r="J630" s="132">
        <v>324687.82</v>
      </c>
      <c r="K630" s="132">
        <v>389577.82</v>
      </c>
      <c r="L630" s="132">
        <v>454467.82</v>
      </c>
      <c r="M630" s="132">
        <v>519492.06</v>
      </c>
      <c r="N630" s="132">
        <v>616752.81000000006</v>
      </c>
      <c r="O630" s="132">
        <v>685239.56</v>
      </c>
      <c r="P630" s="132">
        <v>753687.31</v>
      </c>
      <c r="Q630" s="132">
        <v>822174.06</v>
      </c>
      <c r="R630" s="127">
        <v>822174.06</v>
      </c>
    </row>
    <row r="631" spans="1:18" ht="13.5" thickBot="1" x14ac:dyDescent="0.25">
      <c r="A631" s="137" t="s">
        <v>2032</v>
      </c>
      <c r="B631" s="134" t="s">
        <v>2033</v>
      </c>
      <c r="C631" s="134" t="s">
        <v>1298</v>
      </c>
      <c r="D631" s="130">
        <v>3369.52</v>
      </c>
      <c r="E631" s="130">
        <v>0</v>
      </c>
      <c r="F631" s="130">
        <v>-1279.76</v>
      </c>
      <c r="G631" s="130">
        <v>2469.29</v>
      </c>
      <c r="H631" s="130">
        <v>6609.27</v>
      </c>
      <c r="I631" s="130">
        <v>6609.27</v>
      </c>
      <c r="J631" s="130">
        <v>6609.27</v>
      </c>
      <c r="K631" s="130">
        <v>6609.27</v>
      </c>
      <c r="L631" s="130">
        <v>6609.27</v>
      </c>
      <c r="M631" s="130">
        <v>6609.27</v>
      </c>
      <c r="N631" s="130">
        <v>6609.27</v>
      </c>
      <c r="O631" s="130">
        <v>6609.27</v>
      </c>
      <c r="P631" s="130">
        <v>6609.27</v>
      </c>
      <c r="Q631" s="130">
        <v>6609.27</v>
      </c>
      <c r="R631" s="127">
        <v>6609.27</v>
      </c>
    </row>
    <row r="632" spans="1:18" ht="13.5" thickBot="1" x14ac:dyDescent="0.25">
      <c r="A632" s="137" t="s">
        <v>1819</v>
      </c>
      <c r="B632" s="134" t="s">
        <v>1820</v>
      </c>
      <c r="C632" s="134" t="s">
        <v>1298</v>
      </c>
      <c r="D632" s="132">
        <v>1474660</v>
      </c>
      <c r="E632" s="132">
        <v>0</v>
      </c>
      <c r="F632" s="132">
        <v>137058</v>
      </c>
      <c r="G632" s="132">
        <v>1473861</v>
      </c>
      <c r="H632" s="132">
        <v>1567258</v>
      </c>
      <c r="I632" s="132">
        <v>1700290</v>
      </c>
      <c r="J632" s="132">
        <v>1867278</v>
      </c>
      <c r="K632" s="132">
        <v>2022023</v>
      </c>
      <c r="L632" s="132">
        <v>2194948</v>
      </c>
      <c r="M632" s="132">
        <v>2369367</v>
      </c>
      <c r="N632" s="132">
        <v>2557486</v>
      </c>
      <c r="O632" s="132">
        <v>2716013</v>
      </c>
      <c r="P632" s="132">
        <v>2861966</v>
      </c>
      <c r="Q632" s="132">
        <v>2862430</v>
      </c>
      <c r="R632" s="127">
        <v>2862430</v>
      </c>
    </row>
    <row r="633" spans="1:18" ht="13.5" thickBot="1" x14ac:dyDescent="0.25">
      <c r="A633" s="137" t="s">
        <v>1821</v>
      </c>
      <c r="B633" s="134" t="s">
        <v>1822</v>
      </c>
      <c r="C633" s="134" t="s">
        <v>1298</v>
      </c>
      <c r="D633" s="130">
        <v>-93291</v>
      </c>
      <c r="E633" s="130">
        <v>0</v>
      </c>
      <c r="F633" s="130">
        <v>-41201</v>
      </c>
      <c r="G633" s="130">
        <v>-56644</v>
      </c>
      <c r="H633" s="130">
        <v>-101910</v>
      </c>
      <c r="I633" s="130">
        <v>-110977</v>
      </c>
      <c r="J633" s="130">
        <v>-137509</v>
      </c>
      <c r="K633" s="130">
        <v>-123044</v>
      </c>
      <c r="L633" s="130">
        <v>-133619</v>
      </c>
      <c r="M633" s="130">
        <v>-130276</v>
      </c>
      <c r="N633" s="130">
        <v>-134479</v>
      </c>
      <c r="O633" s="130">
        <v>-156029</v>
      </c>
      <c r="P633" s="130">
        <v>-150433</v>
      </c>
      <c r="Q633" s="130">
        <v>-150368</v>
      </c>
      <c r="R633" s="127">
        <v>-150368</v>
      </c>
    </row>
    <row r="634" spans="1:18" ht="13.5" thickBot="1" x14ac:dyDescent="0.25">
      <c r="A634" s="137" t="s">
        <v>2171</v>
      </c>
      <c r="B634" s="134" t="s">
        <v>1823</v>
      </c>
      <c r="C634" s="134" t="s">
        <v>1298</v>
      </c>
      <c r="D634" s="132">
        <v>9371314</v>
      </c>
      <c r="E634" s="132">
        <v>0</v>
      </c>
      <c r="F634" s="132">
        <v>4223143</v>
      </c>
      <c r="G634" s="132">
        <v>7104575</v>
      </c>
      <c r="H634" s="132">
        <v>9697181</v>
      </c>
      <c r="I634" s="132">
        <v>10567208</v>
      </c>
      <c r="J634" s="132">
        <v>12679362</v>
      </c>
      <c r="K634" s="132">
        <v>10812941</v>
      </c>
      <c r="L634" s="132">
        <v>9183318</v>
      </c>
      <c r="M634" s="132">
        <v>7561262</v>
      </c>
      <c r="N634" s="132">
        <v>4798211</v>
      </c>
      <c r="O634" s="132">
        <v>5080950</v>
      </c>
      <c r="P634" s="132">
        <v>7156998</v>
      </c>
      <c r="Q634" s="132">
        <v>7194697</v>
      </c>
      <c r="R634" s="127">
        <v>7194697</v>
      </c>
    </row>
    <row r="635" spans="1:18" ht="13.5" thickBot="1" x14ac:dyDescent="0.25">
      <c r="A635" s="137" t="s">
        <v>1824</v>
      </c>
      <c r="B635" s="134" t="s">
        <v>1825</v>
      </c>
      <c r="C635" s="134" t="s">
        <v>1298</v>
      </c>
      <c r="D635" s="130">
        <v>643272</v>
      </c>
      <c r="E635" s="130">
        <v>0</v>
      </c>
      <c r="F635" s="130">
        <v>60486</v>
      </c>
      <c r="G635" s="130">
        <v>596757</v>
      </c>
      <c r="H635" s="130">
        <v>636345</v>
      </c>
      <c r="I635" s="130">
        <v>690879</v>
      </c>
      <c r="J635" s="130">
        <v>758093</v>
      </c>
      <c r="K635" s="130">
        <v>820519</v>
      </c>
      <c r="L635" s="130">
        <v>889750</v>
      </c>
      <c r="M635" s="130">
        <v>959442</v>
      </c>
      <c r="N635" s="130">
        <v>1033958</v>
      </c>
      <c r="O635" s="130">
        <v>1097666</v>
      </c>
      <c r="P635" s="130">
        <v>1156844</v>
      </c>
      <c r="Q635" s="130">
        <v>1138930</v>
      </c>
      <c r="R635" s="127">
        <v>1138930</v>
      </c>
    </row>
    <row r="636" spans="1:18" ht="13.5" thickBot="1" x14ac:dyDescent="0.25">
      <c r="A636" s="137" t="s">
        <v>1826</v>
      </c>
      <c r="B636" s="134" t="s">
        <v>1827</v>
      </c>
      <c r="C636" s="134" t="s">
        <v>1298</v>
      </c>
      <c r="D636" s="132">
        <v>1027</v>
      </c>
      <c r="E636" s="132">
        <v>0</v>
      </c>
      <c r="F636" s="132">
        <v>-6595</v>
      </c>
      <c r="G636" s="132">
        <v>-10719</v>
      </c>
      <c r="H636" s="132">
        <v>-20325</v>
      </c>
      <c r="I636" s="132">
        <v>-23141</v>
      </c>
      <c r="J636" s="132">
        <v>-29995</v>
      </c>
      <c r="K636" s="132">
        <v>-23541</v>
      </c>
      <c r="L636" s="132">
        <v>-26456</v>
      </c>
      <c r="M636" s="132">
        <v>-24474</v>
      </c>
      <c r="N636" s="132">
        <v>-25223</v>
      </c>
      <c r="O636" s="132">
        <v>-32653</v>
      </c>
      <c r="P636" s="132">
        <v>-29409</v>
      </c>
      <c r="Q636" s="132">
        <v>-30047</v>
      </c>
      <c r="R636" s="127">
        <v>-30047</v>
      </c>
    </row>
    <row r="637" spans="1:18" ht="13.5" thickBot="1" x14ac:dyDescent="0.25">
      <c r="A637" s="137" t="s">
        <v>2172</v>
      </c>
      <c r="B637" s="134" t="s">
        <v>1828</v>
      </c>
      <c r="C637" s="134" t="s">
        <v>1298</v>
      </c>
      <c r="D637" s="130">
        <v>4540613</v>
      </c>
      <c r="E637" s="130">
        <v>0</v>
      </c>
      <c r="F637" s="130">
        <v>3125730</v>
      </c>
      <c r="G637" s="130">
        <v>5468788</v>
      </c>
      <c r="H637" s="130">
        <v>7084326</v>
      </c>
      <c r="I637" s="130">
        <v>7775215</v>
      </c>
      <c r="J637" s="130">
        <v>8365032</v>
      </c>
      <c r="K637" s="130">
        <v>7263453</v>
      </c>
      <c r="L637" s="130">
        <v>6048745</v>
      </c>
      <c r="M637" s="130">
        <v>4877584</v>
      </c>
      <c r="N637" s="130">
        <v>3385260</v>
      </c>
      <c r="O637" s="130">
        <v>3535373</v>
      </c>
      <c r="P637" s="130">
        <v>5195850</v>
      </c>
      <c r="Q637" s="130">
        <v>5199213</v>
      </c>
      <c r="R637" s="127">
        <v>5199213</v>
      </c>
    </row>
    <row r="638" spans="1:18" ht="13.5" thickBot="1" x14ac:dyDescent="0.25">
      <c r="A638" s="137" t="s">
        <v>1829</v>
      </c>
      <c r="B638" s="134" t="s">
        <v>1830</v>
      </c>
      <c r="C638" s="134" t="s">
        <v>1298</v>
      </c>
      <c r="D638" s="132">
        <v>7076694</v>
      </c>
      <c r="E638" s="132">
        <v>0</v>
      </c>
      <c r="F638" s="132">
        <v>1003561</v>
      </c>
      <c r="G638" s="132">
        <v>1816892</v>
      </c>
      <c r="H638" s="132">
        <v>2394769</v>
      </c>
      <c r="I638" s="132">
        <v>2623177</v>
      </c>
      <c r="J638" s="132">
        <v>2640605</v>
      </c>
      <c r="K638" s="132">
        <v>3114609</v>
      </c>
      <c r="L638" s="132">
        <v>3222657</v>
      </c>
      <c r="M638" s="132">
        <v>3348001</v>
      </c>
      <c r="N638" s="132">
        <v>3679194</v>
      </c>
      <c r="O638" s="132">
        <v>3735369</v>
      </c>
      <c r="P638" s="132">
        <v>4534471</v>
      </c>
      <c r="Q638" s="132">
        <v>4660929</v>
      </c>
      <c r="R638" s="127">
        <v>4660929</v>
      </c>
    </row>
    <row r="639" spans="1:18" ht="13.5" thickBot="1" x14ac:dyDescent="0.25">
      <c r="A639" s="137" t="s">
        <v>1831</v>
      </c>
      <c r="B639" s="134" t="s">
        <v>1832</v>
      </c>
      <c r="C639" s="134" t="s">
        <v>1298</v>
      </c>
      <c r="D639" s="130">
        <v>185401</v>
      </c>
      <c r="E639" s="130">
        <v>0</v>
      </c>
      <c r="F639" s="130">
        <v>8290</v>
      </c>
      <c r="G639" s="130">
        <v>51742</v>
      </c>
      <c r="H639" s="130">
        <v>83353</v>
      </c>
      <c r="I639" s="130">
        <v>90964</v>
      </c>
      <c r="J639" s="130">
        <v>99240</v>
      </c>
      <c r="K639" s="130">
        <v>101638</v>
      </c>
      <c r="L639" s="130">
        <v>109408</v>
      </c>
      <c r="M639" s="130">
        <v>117111</v>
      </c>
      <c r="N639" s="130">
        <v>124314</v>
      </c>
      <c r="O639" s="130">
        <v>131647</v>
      </c>
      <c r="P639" s="130">
        <v>138909</v>
      </c>
      <c r="Q639" s="130">
        <v>138690</v>
      </c>
      <c r="R639" s="127">
        <v>138690</v>
      </c>
    </row>
    <row r="640" spans="1:18" ht="13.5" thickBot="1" x14ac:dyDescent="0.25">
      <c r="A640" s="137" t="s">
        <v>1833</v>
      </c>
      <c r="B640" s="134" t="s">
        <v>1834</v>
      </c>
      <c r="C640" s="134" t="s">
        <v>1298</v>
      </c>
      <c r="D640" s="132">
        <v>22146813</v>
      </c>
      <c r="E640" s="132">
        <v>0</v>
      </c>
      <c r="F640" s="132">
        <v>2535777</v>
      </c>
      <c r="G640" s="132">
        <v>4590753</v>
      </c>
      <c r="H640" s="132">
        <v>6150730</v>
      </c>
      <c r="I640" s="132">
        <v>6732475</v>
      </c>
      <c r="J640" s="132">
        <v>7020660</v>
      </c>
      <c r="K640" s="132">
        <v>9060015</v>
      </c>
      <c r="L640" s="132">
        <v>10291006</v>
      </c>
      <c r="M640" s="132">
        <v>11512343</v>
      </c>
      <c r="N640" s="132">
        <v>13194444</v>
      </c>
      <c r="O640" s="132">
        <v>13345743</v>
      </c>
      <c r="P640" s="132">
        <v>15448890</v>
      </c>
      <c r="Q640" s="132">
        <v>15491518</v>
      </c>
      <c r="R640" s="127">
        <v>15491518</v>
      </c>
    </row>
    <row r="641" spans="1:18" ht="13.5" thickBot="1" x14ac:dyDescent="0.25">
      <c r="A641" s="137" t="s">
        <v>1835</v>
      </c>
      <c r="B641" s="134" t="s">
        <v>1836</v>
      </c>
      <c r="C641" s="134" t="s">
        <v>1298</v>
      </c>
      <c r="D641" s="130">
        <v>19953</v>
      </c>
      <c r="E641" s="130">
        <v>0</v>
      </c>
      <c r="F641" s="130">
        <v>0</v>
      </c>
      <c r="G641" s="130">
        <v>0</v>
      </c>
      <c r="H641" s="130">
        <v>0</v>
      </c>
      <c r="I641" s="130">
        <v>0</v>
      </c>
      <c r="J641" s="130">
        <v>0</v>
      </c>
      <c r="K641" s="130">
        <v>0</v>
      </c>
      <c r="L641" s="130">
        <v>0</v>
      </c>
      <c r="M641" s="130">
        <v>0</v>
      </c>
      <c r="N641" s="130">
        <v>0</v>
      </c>
      <c r="O641" s="130">
        <v>0</v>
      </c>
      <c r="P641" s="130">
        <v>0</v>
      </c>
      <c r="Q641" s="130">
        <v>41</v>
      </c>
      <c r="R641" s="127">
        <v>41</v>
      </c>
    </row>
    <row r="642" spans="1:18" ht="13.5" thickBot="1" x14ac:dyDescent="0.25">
      <c r="A642" s="137" t="s">
        <v>2173</v>
      </c>
      <c r="B642" s="134" t="s">
        <v>1837</v>
      </c>
      <c r="C642" s="134" t="s">
        <v>1298</v>
      </c>
      <c r="D642" s="132">
        <v>68001</v>
      </c>
      <c r="E642" s="132">
        <v>0</v>
      </c>
      <c r="F642" s="132">
        <v>3120</v>
      </c>
      <c r="G642" s="132">
        <v>19472</v>
      </c>
      <c r="H642" s="132">
        <v>30777</v>
      </c>
      <c r="I642" s="132">
        <v>33587</v>
      </c>
      <c r="J642" s="132">
        <v>36643</v>
      </c>
      <c r="K642" s="132">
        <v>37608</v>
      </c>
      <c r="L642" s="132">
        <v>40483</v>
      </c>
      <c r="M642" s="132">
        <v>43333</v>
      </c>
      <c r="N642" s="132">
        <v>46005</v>
      </c>
      <c r="O642" s="132">
        <v>48719</v>
      </c>
      <c r="P642" s="132">
        <v>51406</v>
      </c>
      <c r="Q642" s="132">
        <v>51328</v>
      </c>
      <c r="R642" s="127">
        <v>51328</v>
      </c>
    </row>
    <row r="643" spans="1:18" ht="13.5" thickBot="1" x14ac:dyDescent="0.25">
      <c r="A643" s="137" t="s">
        <v>1838</v>
      </c>
      <c r="B643" s="134" t="s">
        <v>1839</v>
      </c>
      <c r="C643" s="134" t="s">
        <v>1298</v>
      </c>
      <c r="D643" s="130">
        <v>7205</v>
      </c>
      <c r="E643" s="130">
        <v>0</v>
      </c>
      <c r="F643" s="130">
        <v>0</v>
      </c>
      <c r="G643" s="130">
        <v>0</v>
      </c>
      <c r="H643" s="130">
        <v>0</v>
      </c>
      <c r="I643" s="130">
        <v>0</v>
      </c>
      <c r="J643" s="130">
        <v>0</v>
      </c>
      <c r="K643" s="130">
        <v>0</v>
      </c>
      <c r="L643" s="130">
        <v>0</v>
      </c>
      <c r="M643" s="130">
        <v>0</v>
      </c>
      <c r="N643" s="130">
        <v>0</v>
      </c>
      <c r="O643" s="130">
        <v>0</v>
      </c>
      <c r="P643" s="130">
        <v>0</v>
      </c>
      <c r="Q643" s="130">
        <v>14</v>
      </c>
      <c r="R643" s="127">
        <v>14</v>
      </c>
    </row>
    <row r="644" spans="1:18" ht="13.5" thickBot="1" x14ac:dyDescent="0.25">
      <c r="A644" s="137" t="s">
        <v>1840</v>
      </c>
      <c r="B644" s="134" t="s">
        <v>1841</v>
      </c>
      <c r="C644" s="134" t="s">
        <v>1298</v>
      </c>
      <c r="D644" s="132">
        <v>-4251835</v>
      </c>
      <c r="E644" s="132">
        <v>0</v>
      </c>
      <c r="F644" s="132">
        <v>0</v>
      </c>
      <c r="G644" s="132">
        <v>0</v>
      </c>
      <c r="H644" s="132">
        <v>-426885</v>
      </c>
      <c r="I644" s="132">
        <v>-426885</v>
      </c>
      <c r="J644" s="132">
        <v>-1320800</v>
      </c>
      <c r="K644" s="132">
        <v>-1677014</v>
      </c>
      <c r="L644" s="132">
        <v>-2046146</v>
      </c>
      <c r="M644" s="132">
        <v>-2391987</v>
      </c>
      <c r="N644" s="132">
        <v>-2465458</v>
      </c>
      <c r="O644" s="132">
        <v>-2465458</v>
      </c>
      <c r="P644" s="132">
        <v>-2544866</v>
      </c>
      <c r="Q644" s="132">
        <v>-2586376</v>
      </c>
      <c r="R644" s="127">
        <v>-2586376</v>
      </c>
    </row>
    <row r="645" spans="1:18" ht="13.5" thickBot="1" x14ac:dyDescent="0.25">
      <c r="A645" s="137" t="s">
        <v>1842</v>
      </c>
      <c r="B645" s="134" t="s">
        <v>1843</v>
      </c>
      <c r="C645" s="134" t="s">
        <v>1298</v>
      </c>
      <c r="D645" s="130">
        <v>-2349</v>
      </c>
      <c r="E645" s="130">
        <v>0</v>
      </c>
      <c r="F645" s="130">
        <v>-945</v>
      </c>
      <c r="G645" s="130">
        <v>-1104</v>
      </c>
      <c r="H645" s="130">
        <v>-1691</v>
      </c>
      <c r="I645" s="130">
        <v>-1734</v>
      </c>
      <c r="J645" s="130">
        <v>-2007</v>
      </c>
      <c r="K645" s="130">
        <v>-2194</v>
      </c>
      <c r="L645" s="130">
        <v>-2285</v>
      </c>
      <c r="M645" s="130">
        <v>-2372</v>
      </c>
      <c r="N645" s="130">
        <v>-2454</v>
      </c>
      <c r="O645" s="130">
        <v>-2477</v>
      </c>
      <c r="P645" s="130">
        <v>-2615</v>
      </c>
      <c r="Q645" s="130">
        <v>-2615</v>
      </c>
      <c r="R645" s="127">
        <v>-2615</v>
      </c>
    </row>
    <row r="646" spans="1:18" ht="13.5" thickBot="1" x14ac:dyDescent="0.25">
      <c r="A646" s="137" t="s">
        <v>1844</v>
      </c>
      <c r="B646" s="134" t="s">
        <v>1845</v>
      </c>
      <c r="C646" s="134" t="s">
        <v>1298</v>
      </c>
      <c r="D646" s="132">
        <v>-8153</v>
      </c>
      <c r="E646" s="132">
        <v>0</v>
      </c>
      <c r="F646" s="132">
        <v>-3186</v>
      </c>
      <c r="G646" s="132">
        <v>-3723</v>
      </c>
      <c r="H646" s="132">
        <v>-5797</v>
      </c>
      <c r="I646" s="132">
        <v>-5943</v>
      </c>
      <c r="J646" s="132">
        <v>-6879</v>
      </c>
      <c r="K646" s="132">
        <v>-7491</v>
      </c>
      <c r="L646" s="132">
        <v>-7802</v>
      </c>
      <c r="M646" s="132">
        <v>-8099</v>
      </c>
      <c r="N646" s="132">
        <v>-8379</v>
      </c>
      <c r="O646" s="132">
        <v>-8457</v>
      </c>
      <c r="P646" s="132">
        <v>-8927</v>
      </c>
      <c r="Q646" s="132">
        <v>-8927</v>
      </c>
      <c r="R646" s="127">
        <v>-8927</v>
      </c>
    </row>
    <row r="647" spans="1:18" ht="13.5" thickBot="1" x14ac:dyDescent="0.25">
      <c r="A647" s="137" t="s">
        <v>1846</v>
      </c>
      <c r="B647" s="134" t="s">
        <v>1847</v>
      </c>
      <c r="C647" s="134" t="s">
        <v>1298</v>
      </c>
      <c r="D647" s="130">
        <v>-19936904</v>
      </c>
      <c r="E647" s="130">
        <v>0</v>
      </c>
      <c r="F647" s="130">
        <v>-2338460</v>
      </c>
      <c r="G647" s="130">
        <v>-4234697</v>
      </c>
      <c r="H647" s="130">
        <v>-6407280</v>
      </c>
      <c r="I647" s="130">
        <v>-6945687</v>
      </c>
      <c r="J647" s="130">
        <v>-9439504</v>
      </c>
      <c r="K647" s="130">
        <v>-10429612</v>
      </c>
      <c r="L647" s="130">
        <v>-11364902</v>
      </c>
      <c r="M647" s="130">
        <v>-12241178</v>
      </c>
      <c r="N647" s="130">
        <v>-12362859</v>
      </c>
      <c r="O647" s="130">
        <v>-12421700</v>
      </c>
      <c r="P647" s="130">
        <v>-13963812</v>
      </c>
      <c r="Q647" s="130">
        <v>-14080906</v>
      </c>
      <c r="R647" s="127">
        <v>-14080906</v>
      </c>
    </row>
    <row r="648" spans="1:18" ht="13.5" thickBot="1" x14ac:dyDescent="0.25">
      <c r="A648" s="137" t="s">
        <v>1848</v>
      </c>
      <c r="B648" s="134" t="s">
        <v>1849</v>
      </c>
      <c r="C648" s="134" t="s">
        <v>1298</v>
      </c>
      <c r="D648" s="132">
        <v>213391.34</v>
      </c>
      <c r="E648" s="132">
        <v>0</v>
      </c>
      <c r="F648" s="132">
        <v>11376.45</v>
      </c>
      <c r="G648" s="132">
        <v>25562.33</v>
      </c>
      <c r="H648" s="132">
        <v>36724.269999999997</v>
      </c>
      <c r="I648" s="132">
        <v>55636</v>
      </c>
      <c r="J648" s="132">
        <v>72339.94</v>
      </c>
      <c r="K648" s="132">
        <v>24914.5</v>
      </c>
      <c r="L648" s="132">
        <v>49791.97</v>
      </c>
      <c r="M648" s="132">
        <v>62424.59</v>
      </c>
      <c r="N648" s="132">
        <v>78593.440000000002</v>
      </c>
      <c r="O648" s="132">
        <v>92287.18</v>
      </c>
      <c r="P648" s="132">
        <v>108629.11</v>
      </c>
      <c r="Q648" s="132">
        <v>122525.1</v>
      </c>
      <c r="R648" s="127">
        <v>122525.1</v>
      </c>
    </row>
    <row r="649" spans="1:18" ht="13.5" thickBot="1" x14ac:dyDescent="0.25">
      <c r="A649" s="137" t="s">
        <v>1850</v>
      </c>
      <c r="B649" s="134" t="s">
        <v>1851</v>
      </c>
      <c r="C649" s="134" t="s">
        <v>1298</v>
      </c>
      <c r="D649" s="130">
        <v>27747938.93</v>
      </c>
      <c r="E649" s="130">
        <v>0</v>
      </c>
      <c r="F649" s="130">
        <v>2448946.92</v>
      </c>
      <c r="G649" s="130">
        <v>5008356.24</v>
      </c>
      <c r="H649" s="130">
        <v>7085420.9500000002</v>
      </c>
      <c r="I649" s="130">
        <v>9749946.9399999995</v>
      </c>
      <c r="J649" s="130">
        <v>12239603.779999999</v>
      </c>
      <c r="K649" s="130">
        <v>14457870.949999999</v>
      </c>
      <c r="L649" s="130">
        <v>16976118.609999999</v>
      </c>
      <c r="M649" s="130">
        <v>19375501.640000001</v>
      </c>
      <c r="N649" s="130">
        <v>21913862.530000001</v>
      </c>
      <c r="O649" s="130">
        <v>24324127.23</v>
      </c>
      <c r="P649" s="130">
        <v>26850722.670000002</v>
      </c>
      <c r="Q649" s="130">
        <v>29329959.23</v>
      </c>
      <c r="R649" s="127">
        <v>29329959.23</v>
      </c>
    </row>
    <row r="650" spans="1:18" ht="13.5" thickBot="1" x14ac:dyDescent="0.25">
      <c r="A650" s="137" t="s">
        <v>1852</v>
      </c>
      <c r="B650" s="134" t="s">
        <v>1853</v>
      </c>
      <c r="C650" s="134" t="s">
        <v>1298</v>
      </c>
      <c r="D650" s="132">
        <v>-129982.91</v>
      </c>
      <c r="E650" s="132">
        <v>0</v>
      </c>
      <c r="F650" s="132">
        <v>-17194.72</v>
      </c>
      <c r="G650" s="132">
        <v>-19360.66</v>
      </c>
      <c r="H650" s="132">
        <v>-33259.33</v>
      </c>
      <c r="I650" s="132">
        <v>-40078.199999999997</v>
      </c>
      <c r="J650" s="132">
        <v>-57899.24</v>
      </c>
      <c r="K650" s="132">
        <v>-67305.740000000005</v>
      </c>
      <c r="L650" s="132">
        <v>-75919.08</v>
      </c>
      <c r="M650" s="132">
        <v>-73431.17</v>
      </c>
      <c r="N650" s="132">
        <v>-78491.429999999993</v>
      </c>
      <c r="O650" s="132">
        <v>-91699.15</v>
      </c>
      <c r="P650" s="132">
        <v>-100710.24</v>
      </c>
      <c r="Q650" s="132">
        <v>-110920.8</v>
      </c>
      <c r="R650" s="127">
        <v>-110920.8</v>
      </c>
    </row>
    <row r="651" spans="1:18" ht="13.5" thickBot="1" x14ac:dyDescent="0.25">
      <c r="A651" s="137" t="s">
        <v>1854</v>
      </c>
      <c r="B651" s="134" t="s">
        <v>1855</v>
      </c>
      <c r="C651" s="134" t="s">
        <v>1298</v>
      </c>
      <c r="D651" s="130">
        <v>17679.05</v>
      </c>
      <c r="E651" s="130">
        <v>0</v>
      </c>
      <c r="F651" s="130">
        <v>633.65</v>
      </c>
      <c r="G651" s="130">
        <v>3596.97</v>
      </c>
      <c r="H651" s="130">
        <v>24119.18</v>
      </c>
      <c r="I651" s="130">
        <v>48187.8</v>
      </c>
      <c r="J651" s="130">
        <v>51383.94</v>
      </c>
      <c r="K651" s="130">
        <v>58702.239999999998</v>
      </c>
      <c r="L651" s="130">
        <v>109649.51</v>
      </c>
      <c r="M651" s="130">
        <v>69344.990000000005</v>
      </c>
      <c r="N651" s="130">
        <v>74969.58</v>
      </c>
      <c r="O651" s="130">
        <v>111506.6</v>
      </c>
      <c r="P651" s="130">
        <v>75827.38</v>
      </c>
      <c r="Q651" s="130">
        <v>78414.92</v>
      </c>
      <c r="R651" s="127">
        <v>78414.92</v>
      </c>
    </row>
    <row r="652" spans="1:18" ht="13.5" thickBot="1" x14ac:dyDescent="0.25">
      <c r="A652" s="137" t="s">
        <v>1856</v>
      </c>
      <c r="B652" s="134" t="s">
        <v>1857</v>
      </c>
      <c r="C652" s="134" t="s">
        <v>1298</v>
      </c>
      <c r="D652" s="132">
        <v>3627641.77</v>
      </c>
      <c r="E652" s="132">
        <v>0</v>
      </c>
      <c r="F652" s="132">
        <v>972856.31</v>
      </c>
      <c r="G652" s="132">
        <v>1482438.24</v>
      </c>
      <c r="H652" s="132">
        <v>1959591.9</v>
      </c>
      <c r="I652" s="132">
        <v>2155702.56</v>
      </c>
      <c r="J652" s="132">
        <v>2228810.6800000002</v>
      </c>
      <c r="K652" s="132">
        <v>2250190.5</v>
      </c>
      <c r="L652" s="132">
        <v>2271166.13</v>
      </c>
      <c r="M652" s="132">
        <v>2219036.64</v>
      </c>
      <c r="N652" s="132">
        <v>2250026.06</v>
      </c>
      <c r="O652" s="132">
        <v>2202826.25</v>
      </c>
      <c r="P652" s="132">
        <v>2833163.79</v>
      </c>
      <c r="Q652" s="132">
        <v>3612679.7</v>
      </c>
      <c r="R652" s="127">
        <v>3612679.7</v>
      </c>
    </row>
    <row r="653" spans="1:18" ht="13.5" thickBot="1" x14ac:dyDescent="0.25">
      <c r="A653" s="137" t="s">
        <v>1858</v>
      </c>
      <c r="B653" s="134" t="s">
        <v>1859</v>
      </c>
      <c r="C653" s="134" t="s">
        <v>1298</v>
      </c>
      <c r="D653" s="130">
        <v>-4682118.79</v>
      </c>
      <c r="E653" s="130">
        <v>0</v>
      </c>
      <c r="F653" s="130">
        <v>404126.02</v>
      </c>
      <c r="G653" s="130">
        <v>215299.74</v>
      </c>
      <c r="H653" s="130">
        <v>31775.59</v>
      </c>
      <c r="I653" s="130">
        <v>-143886.63</v>
      </c>
      <c r="J653" s="130">
        <v>-296745.36</v>
      </c>
      <c r="K653" s="130">
        <v>-654783.32999999996</v>
      </c>
      <c r="L653" s="130">
        <v>-1074883.49</v>
      </c>
      <c r="M653" s="130">
        <v>-1381567.38</v>
      </c>
      <c r="N653" s="130">
        <v>-2069736.65</v>
      </c>
      <c r="O653" s="130">
        <v>-2809232.62</v>
      </c>
      <c r="P653" s="130">
        <v>-3054312.33</v>
      </c>
      <c r="Q653" s="130">
        <v>-3263852.18</v>
      </c>
      <c r="R653" s="127">
        <v>-3263852.18</v>
      </c>
    </row>
    <row r="654" spans="1:18" ht="13.5" thickBot="1" x14ac:dyDescent="0.25">
      <c r="A654" s="137" t="s">
        <v>1860</v>
      </c>
      <c r="B654" s="134" t="s">
        <v>1861</v>
      </c>
      <c r="C654" s="134" t="s">
        <v>1298</v>
      </c>
      <c r="D654" s="132">
        <v>-1415889.09</v>
      </c>
      <c r="E654" s="132">
        <v>0</v>
      </c>
      <c r="F654" s="132">
        <v>-118782.66</v>
      </c>
      <c r="G654" s="132">
        <v>-238584.33</v>
      </c>
      <c r="H654" s="132">
        <v>-356660.38</v>
      </c>
      <c r="I654" s="132">
        <v>-475314.76</v>
      </c>
      <c r="J654" s="132">
        <v>-652648.28</v>
      </c>
      <c r="K654" s="132">
        <v>-772182.71</v>
      </c>
      <c r="L654" s="132">
        <v>-832284.24</v>
      </c>
      <c r="M654" s="132">
        <v>-951083.73</v>
      </c>
      <c r="N654" s="132">
        <v>-1072722.82</v>
      </c>
      <c r="O654" s="132">
        <v>-1250479</v>
      </c>
      <c r="P654" s="132">
        <v>-1371610.66</v>
      </c>
      <c r="Q654" s="132">
        <v>-1434329.6</v>
      </c>
      <c r="R654" s="127">
        <v>-1434329.6</v>
      </c>
    </row>
    <row r="655" spans="1:18" ht="13.5" thickBot="1" x14ac:dyDescent="0.25">
      <c r="A655" s="137" t="s">
        <v>1862</v>
      </c>
      <c r="B655" s="134" t="s">
        <v>1863</v>
      </c>
      <c r="C655" s="134" t="s">
        <v>1298</v>
      </c>
      <c r="D655" s="130">
        <v>1411981.47</v>
      </c>
      <c r="E655" s="130">
        <v>0</v>
      </c>
      <c r="F655" s="130">
        <v>128588.67</v>
      </c>
      <c r="G655" s="130">
        <v>257177.34</v>
      </c>
      <c r="H655" s="130">
        <v>385766.01</v>
      </c>
      <c r="I655" s="130">
        <v>514304.64</v>
      </c>
      <c r="J655" s="130">
        <v>643268.05000000005</v>
      </c>
      <c r="K655" s="130">
        <v>772295.15</v>
      </c>
      <c r="L655" s="130">
        <v>901322.25</v>
      </c>
      <c r="M655" s="130">
        <v>1036019.99</v>
      </c>
      <c r="N655" s="130">
        <v>1167712.32</v>
      </c>
      <c r="O655" s="130">
        <v>1299404.77</v>
      </c>
      <c r="P655" s="130">
        <v>1431097.28</v>
      </c>
      <c r="Q655" s="130">
        <v>1562907.64</v>
      </c>
      <c r="R655" s="127">
        <v>1562907.64</v>
      </c>
    </row>
    <row r="656" spans="1:18" ht="13.5" thickBot="1" x14ac:dyDescent="0.25">
      <c r="A656" s="137" t="s">
        <v>1864</v>
      </c>
      <c r="B656" s="134" t="s">
        <v>1865</v>
      </c>
      <c r="C656" s="134" t="s">
        <v>1298</v>
      </c>
      <c r="D656" s="132">
        <v>779161.95</v>
      </c>
      <c r="E656" s="132">
        <v>0</v>
      </c>
      <c r="F656" s="132">
        <v>103848.02</v>
      </c>
      <c r="G656" s="132">
        <v>194724.53</v>
      </c>
      <c r="H656" s="132">
        <v>313262.57</v>
      </c>
      <c r="I656" s="132">
        <v>364862.97</v>
      </c>
      <c r="J656" s="132">
        <v>401220.69</v>
      </c>
      <c r="K656" s="132">
        <v>463358.7</v>
      </c>
      <c r="L656" s="132">
        <v>486208.23</v>
      </c>
      <c r="M656" s="132">
        <v>510038.79</v>
      </c>
      <c r="N656" s="132">
        <v>612172.54</v>
      </c>
      <c r="O656" s="132">
        <v>671083.42000000004</v>
      </c>
      <c r="P656" s="132">
        <v>1160244.52</v>
      </c>
      <c r="Q656" s="132">
        <v>999180.13</v>
      </c>
      <c r="R656" s="127">
        <v>999180.13</v>
      </c>
    </row>
    <row r="657" spans="1:18" ht="13.5" thickBot="1" x14ac:dyDescent="0.25">
      <c r="A657" s="137" t="s">
        <v>1866</v>
      </c>
      <c r="B657" s="134" t="s">
        <v>1867</v>
      </c>
      <c r="C657" s="134" t="s">
        <v>1298</v>
      </c>
      <c r="D657" s="130">
        <v>68568.789999999994</v>
      </c>
      <c r="E657" s="130">
        <v>0</v>
      </c>
      <c r="F657" s="130">
        <v>3015.09</v>
      </c>
      <c r="G657" s="130">
        <v>5079.42</v>
      </c>
      <c r="H657" s="130">
        <v>15876.4</v>
      </c>
      <c r="I657" s="130">
        <v>26992.400000000001</v>
      </c>
      <c r="J657" s="130">
        <v>30661.37</v>
      </c>
      <c r="K657" s="130">
        <v>35115.480000000003</v>
      </c>
      <c r="L657" s="130">
        <v>119146.52</v>
      </c>
      <c r="M657" s="130">
        <v>110827.42</v>
      </c>
      <c r="N657" s="130">
        <v>133959</v>
      </c>
      <c r="O657" s="130">
        <v>164273.01999999999</v>
      </c>
      <c r="P657" s="130">
        <v>167194.21</v>
      </c>
      <c r="Q657" s="130">
        <v>175736</v>
      </c>
      <c r="R657" s="127">
        <v>175736</v>
      </c>
    </row>
    <row r="658" spans="1:18" ht="13.5" thickBot="1" x14ac:dyDescent="0.25">
      <c r="A658" s="137" t="s">
        <v>1868</v>
      </c>
      <c r="B658" s="134" t="s">
        <v>1869</v>
      </c>
      <c r="C658" s="134" t="s">
        <v>1298</v>
      </c>
      <c r="D658" s="132">
        <v>598387.72</v>
      </c>
      <c r="E658" s="132">
        <v>0</v>
      </c>
      <c r="F658" s="132">
        <v>46049.5</v>
      </c>
      <c r="G658" s="132">
        <v>59865.8</v>
      </c>
      <c r="H658" s="132">
        <v>100911.95</v>
      </c>
      <c r="I658" s="132">
        <v>142744.54999999999</v>
      </c>
      <c r="J658" s="132">
        <v>183276.1</v>
      </c>
      <c r="K658" s="132">
        <v>225512.7</v>
      </c>
      <c r="L658" s="132">
        <v>247051.7</v>
      </c>
      <c r="M658" s="132">
        <v>279090.59999999998</v>
      </c>
      <c r="N658" s="132">
        <v>310101.15000000002</v>
      </c>
      <c r="O658" s="132">
        <v>340732.5</v>
      </c>
      <c r="P658" s="132">
        <v>371154.95</v>
      </c>
      <c r="Q658" s="132">
        <v>403041.52</v>
      </c>
      <c r="R658" s="127">
        <v>403041.52</v>
      </c>
    </row>
    <row r="659" spans="1:18" ht="13.5" thickBot="1" x14ac:dyDescent="0.25">
      <c r="A659" s="137" t="s">
        <v>1870</v>
      </c>
      <c r="B659" s="134" t="s">
        <v>1871</v>
      </c>
      <c r="C659" s="134" t="s">
        <v>1298</v>
      </c>
      <c r="D659" s="130">
        <v>29858.21</v>
      </c>
      <c r="E659" s="130">
        <v>0</v>
      </c>
      <c r="F659" s="130">
        <v>3941.45</v>
      </c>
      <c r="G659" s="130">
        <v>7363.16</v>
      </c>
      <c r="H659" s="130">
        <v>10691.84</v>
      </c>
      <c r="I659" s="130">
        <v>15221.97</v>
      </c>
      <c r="J659" s="130">
        <v>18239.97</v>
      </c>
      <c r="K659" s="130">
        <v>25217.43</v>
      </c>
      <c r="L659" s="130">
        <v>27978.66</v>
      </c>
      <c r="M659" s="130">
        <v>31559.040000000001</v>
      </c>
      <c r="N659" s="130">
        <v>35847.19</v>
      </c>
      <c r="O659" s="130">
        <v>39255.050000000003</v>
      </c>
      <c r="P659" s="130">
        <v>40700.89</v>
      </c>
      <c r="Q659" s="130">
        <v>46704.959999999999</v>
      </c>
      <c r="R659" s="127">
        <v>46704.959999999999</v>
      </c>
    </row>
    <row r="660" spans="1:18" ht="13.5" thickBot="1" x14ac:dyDescent="0.25">
      <c r="A660" s="137" t="s">
        <v>1872</v>
      </c>
      <c r="B660" s="134" t="s">
        <v>1873</v>
      </c>
      <c r="C660" s="134" t="s">
        <v>1298</v>
      </c>
      <c r="D660" s="132">
        <v>174876.51</v>
      </c>
      <c r="E660" s="132">
        <v>0</v>
      </c>
      <c r="F660" s="132">
        <v>109075.49</v>
      </c>
      <c r="G660" s="132">
        <v>193741.84</v>
      </c>
      <c r="H660" s="132">
        <v>260020.84</v>
      </c>
      <c r="I660" s="132">
        <v>310582.67</v>
      </c>
      <c r="J660" s="132">
        <v>347393.68</v>
      </c>
      <c r="K660" s="132">
        <v>399320.6</v>
      </c>
      <c r="L660" s="132">
        <v>441708.07</v>
      </c>
      <c r="M660" s="132">
        <v>485964.41</v>
      </c>
      <c r="N660" s="132">
        <v>532537.64</v>
      </c>
      <c r="O660" s="132">
        <v>547632.85</v>
      </c>
      <c r="P660" s="132">
        <v>562734.59</v>
      </c>
      <c r="Q660" s="132">
        <v>582809.9</v>
      </c>
      <c r="R660" s="127">
        <v>582809.9</v>
      </c>
    </row>
    <row r="661" spans="1:18" ht="13.5" thickBot="1" x14ac:dyDescent="0.25">
      <c r="A661" s="137" t="s">
        <v>2034</v>
      </c>
      <c r="B661" s="134" t="s">
        <v>2035</v>
      </c>
      <c r="C661" s="134" t="s">
        <v>1298</v>
      </c>
      <c r="D661" s="130">
        <v>499994.47</v>
      </c>
      <c r="E661" s="130">
        <v>0</v>
      </c>
      <c r="F661" s="130">
        <v>8329.1</v>
      </c>
      <c r="G661" s="130">
        <v>9532.8799999999992</v>
      </c>
      <c r="H661" s="130">
        <v>11524.81</v>
      </c>
      <c r="I661" s="130">
        <v>23341.48</v>
      </c>
      <c r="J661" s="130">
        <v>25680.97</v>
      </c>
      <c r="K661" s="130">
        <v>27419.94</v>
      </c>
      <c r="L661" s="130">
        <v>29481.439999999999</v>
      </c>
      <c r="M661" s="130">
        <v>29859.14</v>
      </c>
      <c r="N661" s="130">
        <v>34844.6</v>
      </c>
      <c r="O661" s="130">
        <v>87144.65</v>
      </c>
      <c r="P661" s="130">
        <v>125655.06</v>
      </c>
      <c r="Q661" s="130">
        <v>166637.41</v>
      </c>
      <c r="R661" s="127">
        <v>166637.41</v>
      </c>
    </row>
    <row r="662" spans="1:18" ht="13.5" thickBot="1" x14ac:dyDescent="0.25">
      <c r="A662" s="137" t="s">
        <v>1874</v>
      </c>
      <c r="B662" s="134" t="s">
        <v>1875</v>
      </c>
      <c r="C662" s="134" t="s">
        <v>1298</v>
      </c>
      <c r="D662" s="132">
        <v>4092762.95</v>
      </c>
      <c r="E662" s="132">
        <v>0</v>
      </c>
      <c r="F662" s="132">
        <v>205473.03</v>
      </c>
      <c r="G662" s="132">
        <v>484727.7</v>
      </c>
      <c r="H662" s="132">
        <v>985177.35</v>
      </c>
      <c r="I662" s="132">
        <v>2342293.61</v>
      </c>
      <c r="J662" s="132">
        <v>1661486.14</v>
      </c>
      <c r="K662" s="132">
        <v>2050165.69</v>
      </c>
      <c r="L662" s="132">
        <v>2328179.19</v>
      </c>
      <c r="M662" s="132">
        <v>2848348.96</v>
      </c>
      <c r="N662" s="132">
        <v>3125365.91</v>
      </c>
      <c r="O662" s="132">
        <v>3606199.73</v>
      </c>
      <c r="P662" s="132">
        <v>3939775</v>
      </c>
      <c r="Q662" s="132">
        <v>4376746.17</v>
      </c>
      <c r="R662" s="127">
        <v>4376746.17</v>
      </c>
    </row>
    <row r="663" spans="1:18" ht="13.5" thickBot="1" x14ac:dyDescent="0.25">
      <c r="A663" s="137" t="s">
        <v>1876</v>
      </c>
      <c r="B663" s="134" t="s">
        <v>1877</v>
      </c>
      <c r="C663" s="134" t="s">
        <v>1298</v>
      </c>
      <c r="D663" s="130">
        <v>45026689.729999997</v>
      </c>
      <c r="E663" s="130">
        <v>0</v>
      </c>
      <c r="F663" s="130">
        <v>5069397.5999999996</v>
      </c>
      <c r="G663" s="130">
        <v>8140762.2800000003</v>
      </c>
      <c r="H663" s="130">
        <v>11141699.1</v>
      </c>
      <c r="I663" s="130">
        <v>15543624.039999999</v>
      </c>
      <c r="J663" s="130">
        <v>18782008.809999999</v>
      </c>
      <c r="K663" s="130">
        <v>21823642.98</v>
      </c>
      <c r="L663" s="130">
        <v>25707892.890000001</v>
      </c>
      <c r="M663" s="130">
        <v>27952038.41</v>
      </c>
      <c r="N663" s="130">
        <v>31866300.25</v>
      </c>
      <c r="O663" s="130">
        <v>34534038.450000003</v>
      </c>
      <c r="P663" s="130">
        <v>37821769.369999997</v>
      </c>
      <c r="Q663" s="130">
        <v>41210033.770000003</v>
      </c>
      <c r="R663" s="127">
        <v>41210033.770000003</v>
      </c>
    </row>
    <row r="664" spans="1:18" ht="13.5" thickBot="1" x14ac:dyDescent="0.25">
      <c r="A664" s="137" t="s">
        <v>1878</v>
      </c>
      <c r="B664" s="134" t="s">
        <v>1879</v>
      </c>
      <c r="C664" s="134" t="s">
        <v>1298</v>
      </c>
      <c r="D664" s="132">
        <v>859863.4</v>
      </c>
      <c r="E664" s="132">
        <v>0</v>
      </c>
      <c r="F664" s="132">
        <v>13549.89</v>
      </c>
      <c r="G664" s="132">
        <v>53732.97</v>
      </c>
      <c r="H664" s="132">
        <v>127859.7</v>
      </c>
      <c r="I664" s="132">
        <v>193102.92</v>
      </c>
      <c r="J664" s="132">
        <v>287342.69</v>
      </c>
      <c r="K664" s="132">
        <v>363282.9</v>
      </c>
      <c r="L664" s="132">
        <v>433481.21</v>
      </c>
      <c r="M664" s="132">
        <v>548521.91</v>
      </c>
      <c r="N664" s="132">
        <v>766573.24</v>
      </c>
      <c r="O664" s="132">
        <v>887681.74</v>
      </c>
      <c r="P664" s="132">
        <v>983702.89</v>
      </c>
      <c r="Q664" s="132">
        <v>1051147.1100000001</v>
      </c>
      <c r="R664" s="127">
        <v>1051147.1100000001</v>
      </c>
    </row>
    <row r="665" spans="1:18" ht="13.5" thickBot="1" x14ac:dyDescent="0.25">
      <c r="A665" s="137" t="s">
        <v>1880</v>
      </c>
      <c r="B665" s="134" t="s">
        <v>1881</v>
      </c>
      <c r="C665" s="134" t="s">
        <v>1298</v>
      </c>
      <c r="D665" s="130">
        <v>10873.74</v>
      </c>
      <c r="E665" s="130">
        <v>0</v>
      </c>
      <c r="F665" s="130">
        <v>290.8</v>
      </c>
      <c r="G665" s="130">
        <v>1432.84</v>
      </c>
      <c r="H665" s="130">
        <v>1760.55</v>
      </c>
      <c r="I665" s="130">
        <v>1996.91</v>
      </c>
      <c r="J665" s="130">
        <v>3469.18</v>
      </c>
      <c r="K665" s="130">
        <v>4242.78</v>
      </c>
      <c r="L665" s="130">
        <v>3939.58</v>
      </c>
      <c r="M665" s="130">
        <v>4799.8</v>
      </c>
      <c r="N665" s="130">
        <v>5519.24</v>
      </c>
      <c r="O665" s="130">
        <v>6013.76</v>
      </c>
      <c r="P665" s="130">
        <v>6806.14</v>
      </c>
      <c r="Q665" s="130">
        <v>9388.82</v>
      </c>
      <c r="R665" s="127">
        <v>9388.82</v>
      </c>
    </row>
    <row r="666" spans="1:18" ht="13.5" thickBot="1" x14ac:dyDescent="0.25">
      <c r="A666" s="137" t="s">
        <v>201</v>
      </c>
      <c r="B666" s="134" t="s">
        <v>1882</v>
      </c>
      <c r="C666" s="134" t="s">
        <v>1298</v>
      </c>
      <c r="D666" s="132">
        <v>-48624678.060000002</v>
      </c>
      <c r="E666" s="132">
        <v>0</v>
      </c>
      <c r="F666" s="132">
        <v>-3904593.12</v>
      </c>
      <c r="G666" s="132">
        <v>-8437821.1799999997</v>
      </c>
      <c r="H666" s="132">
        <v>-18447707.489999998</v>
      </c>
      <c r="I666" s="132">
        <v>-22978629.739999998</v>
      </c>
      <c r="J666" s="132">
        <v>-26689055.620000001</v>
      </c>
      <c r="K666" s="132">
        <v>-29121197.23</v>
      </c>
      <c r="L666" s="132">
        <v>-32545474.5</v>
      </c>
      <c r="M666" s="132">
        <v>-35485923.049999997</v>
      </c>
      <c r="N666" s="132">
        <v>-39632975.25</v>
      </c>
      <c r="O666" s="132">
        <v>-44988182.829999998</v>
      </c>
      <c r="P666" s="132">
        <v>-50826223.039999999</v>
      </c>
      <c r="Q666" s="132">
        <v>-57602698.049999997</v>
      </c>
      <c r="R666" s="127">
        <v>-57602698.049999997</v>
      </c>
    </row>
    <row r="667" spans="1:18" ht="13.5" thickBot="1" x14ac:dyDescent="0.25">
      <c r="A667" s="137" t="s">
        <v>1883</v>
      </c>
      <c r="B667" s="134" t="s">
        <v>1884</v>
      </c>
      <c r="C667" s="134" t="s">
        <v>1298</v>
      </c>
      <c r="D667" s="130">
        <v>1502617.86</v>
      </c>
      <c r="E667" s="130">
        <v>0</v>
      </c>
      <c r="F667" s="130">
        <v>171889.44</v>
      </c>
      <c r="G667" s="130">
        <v>369358.02</v>
      </c>
      <c r="H667" s="130">
        <v>533041.13</v>
      </c>
      <c r="I667" s="130">
        <v>709083.91</v>
      </c>
      <c r="J667" s="130">
        <v>960687.55</v>
      </c>
      <c r="K667" s="130">
        <v>1123370.1399999999</v>
      </c>
      <c r="L667" s="130">
        <v>1292228.94</v>
      </c>
      <c r="M667" s="130">
        <v>1533452.83</v>
      </c>
      <c r="N667" s="130">
        <v>1742095.81</v>
      </c>
      <c r="O667" s="130">
        <v>1904802.58</v>
      </c>
      <c r="P667" s="130">
        <v>2132510.98</v>
      </c>
      <c r="Q667" s="130">
        <v>2322168.14</v>
      </c>
      <c r="R667" s="127">
        <v>2322168.14</v>
      </c>
    </row>
    <row r="668" spans="1:18" ht="13.5" thickBot="1" x14ac:dyDescent="0.25">
      <c r="A668" s="137" t="s">
        <v>1885</v>
      </c>
      <c r="B668" s="134" t="s">
        <v>1886</v>
      </c>
      <c r="C668" s="134" t="s">
        <v>1298</v>
      </c>
      <c r="D668" s="132">
        <v>7786159.5499999998</v>
      </c>
      <c r="E668" s="132">
        <v>0</v>
      </c>
      <c r="F668" s="132">
        <v>478766.17</v>
      </c>
      <c r="G668" s="132">
        <v>1184048.74</v>
      </c>
      <c r="H668" s="132">
        <v>2099357.16</v>
      </c>
      <c r="I668" s="132">
        <v>2648832.4500000002</v>
      </c>
      <c r="J668" s="132">
        <v>3997297.29</v>
      </c>
      <c r="K668" s="132">
        <v>11974780.060000001</v>
      </c>
      <c r="L668" s="132">
        <v>12419332.800000001</v>
      </c>
      <c r="M668" s="132">
        <v>13190339.279999999</v>
      </c>
      <c r="N668" s="132">
        <v>14547295.48</v>
      </c>
      <c r="O668" s="132">
        <v>16043173.4</v>
      </c>
      <c r="P668" s="132">
        <v>16440869.970000001</v>
      </c>
      <c r="Q668" s="132">
        <v>18361921.809999999</v>
      </c>
      <c r="R668" s="127">
        <v>18361921.809999999</v>
      </c>
    </row>
    <row r="669" spans="1:18" ht="13.5" thickBot="1" x14ac:dyDescent="0.25">
      <c r="A669" s="137" t="s">
        <v>1887</v>
      </c>
      <c r="B669" s="134" t="s">
        <v>1888</v>
      </c>
      <c r="C669" s="134" t="s">
        <v>1298</v>
      </c>
      <c r="D669" s="130">
        <v>103851.01</v>
      </c>
      <c r="E669" s="130">
        <v>0</v>
      </c>
      <c r="F669" s="130">
        <v>2015.94</v>
      </c>
      <c r="G669" s="130">
        <v>7260.42</v>
      </c>
      <c r="H669" s="130">
        <v>12808.38</v>
      </c>
      <c r="I669" s="130">
        <v>20471.169999999998</v>
      </c>
      <c r="J669" s="130">
        <v>25440.42</v>
      </c>
      <c r="K669" s="130">
        <v>28015.22</v>
      </c>
      <c r="L669" s="130">
        <v>33306.839999999997</v>
      </c>
      <c r="M669" s="130">
        <v>36033.08</v>
      </c>
      <c r="N669" s="130">
        <v>40256.839999999997</v>
      </c>
      <c r="O669" s="130">
        <v>44015.4</v>
      </c>
      <c r="P669" s="130">
        <v>47869.93</v>
      </c>
      <c r="Q669" s="130">
        <v>53884.32</v>
      </c>
      <c r="R669" s="127">
        <v>53884.32</v>
      </c>
    </row>
    <row r="670" spans="1:18" ht="13.5" thickBot="1" x14ac:dyDescent="0.25">
      <c r="A670" s="137" t="s">
        <v>1889</v>
      </c>
      <c r="B670" s="134" t="s">
        <v>1890</v>
      </c>
      <c r="C670" s="134" t="s">
        <v>1298</v>
      </c>
      <c r="D670" s="132">
        <v>328253.13</v>
      </c>
      <c r="E670" s="132">
        <v>0</v>
      </c>
      <c r="F670" s="132">
        <v>14784.1</v>
      </c>
      <c r="G670" s="132">
        <v>40675.800000000003</v>
      </c>
      <c r="H670" s="132">
        <v>72884</v>
      </c>
      <c r="I670" s="132">
        <v>104098.6</v>
      </c>
      <c r="J670" s="132">
        <v>140366.39999999999</v>
      </c>
      <c r="K670" s="132">
        <v>183640.1</v>
      </c>
      <c r="L670" s="132">
        <v>217247.1</v>
      </c>
      <c r="M670" s="132">
        <v>238053.9</v>
      </c>
      <c r="N670" s="132">
        <v>263309.5</v>
      </c>
      <c r="O670" s="132">
        <v>290650.2</v>
      </c>
      <c r="P670" s="132">
        <v>317635</v>
      </c>
      <c r="Q670" s="132">
        <v>332833.40000000002</v>
      </c>
      <c r="R670" s="127">
        <v>332833.40000000002</v>
      </c>
    </row>
    <row r="671" spans="1:18" ht="13.5" thickBot="1" x14ac:dyDescent="0.25">
      <c r="A671" s="137" t="s">
        <v>1891</v>
      </c>
      <c r="B671" s="134" t="s">
        <v>1892</v>
      </c>
      <c r="C671" s="134" t="s">
        <v>1298</v>
      </c>
      <c r="D671" s="130">
        <v>4751744.51</v>
      </c>
      <c r="E671" s="130">
        <v>0</v>
      </c>
      <c r="F671" s="130">
        <v>180865.57</v>
      </c>
      <c r="G671" s="130">
        <v>288176.62</v>
      </c>
      <c r="H671" s="130">
        <v>428561.44</v>
      </c>
      <c r="I671" s="130">
        <v>1026025.52</v>
      </c>
      <c r="J671" s="130">
        <v>1253483.6000000001</v>
      </c>
      <c r="K671" s="130">
        <v>1541435.76</v>
      </c>
      <c r="L671" s="130">
        <v>1572951.07</v>
      </c>
      <c r="M671" s="130">
        <v>1798946.18</v>
      </c>
      <c r="N671" s="130">
        <v>2269517.15</v>
      </c>
      <c r="O671" s="130">
        <v>2549757.5099999998</v>
      </c>
      <c r="P671" s="130">
        <v>2937406.44</v>
      </c>
      <c r="Q671" s="130">
        <v>3304412.98</v>
      </c>
      <c r="R671" s="127">
        <v>3304412.98</v>
      </c>
    </row>
    <row r="672" spans="1:18" ht="13.5" thickBot="1" x14ac:dyDescent="0.25">
      <c r="A672" s="137" t="s">
        <v>1893</v>
      </c>
      <c r="B672" s="134" t="s">
        <v>1894</v>
      </c>
      <c r="C672" s="134" t="s">
        <v>1298</v>
      </c>
      <c r="D672" s="132">
        <v>7150549.4500000002</v>
      </c>
      <c r="E672" s="132">
        <v>0</v>
      </c>
      <c r="F672" s="132">
        <v>712295.67</v>
      </c>
      <c r="G672" s="132">
        <v>1281847.1000000001</v>
      </c>
      <c r="H672" s="132">
        <v>1848513.77</v>
      </c>
      <c r="I672" s="132">
        <v>2568276.71</v>
      </c>
      <c r="J672" s="132">
        <v>3134943.38</v>
      </c>
      <c r="K672" s="132">
        <v>3701610.05</v>
      </c>
      <c r="L672" s="132">
        <v>4413905.72</v>
      </c>
      <c r="M672" s="132">
        <v>4980572.3899999997</v>
      </c>
      <c r="N672" s="132">
        <v>5547239.0599999996</v>
      </c>
      <c r="O672" s="132">
        <v>6259534.7300000004</v>
      </c>
      <c r="P672" s="132">
        <v>6826201.4000000004</v>
      </c>
      <c r="Q672" s="132">
        <v>7513637.0700000003</v>
      </c>
      <c r="R672" s="127">
        <v>7513637.0700000003</v>
      </c>
    </row>
    <row r="673" spans="1:18" ht="13.5" thickBot="1" x14ac:dyDescent="0.25">
      <c r="A673" s="137" t="s">
        <v>1895</v>
      </c>
      <c r="B673" s="134" t="s">
        <v>1896</v>
      </c>
      <c r="C673" s="134" t="s">
        <v>1298</v>
      </c>
      <c r="D673" s="130">
        <v>241809.26</v>
      </c>
      <c r="E673" s="130">
        <v>0</v>
      </c>
      <c r="F673" s="130">
        <v>18193.54</v>
      </c>
      <c r="G673" s="130">
        <v>37754.04</v>
      </c>
      <c r="H673" s="130">
        <v>52649.4</v>
      </c>
      <c r="I673" s="130">
        <v>75470.83</v>
      </c>
      <c r="J673" s="130">
        <v>99177.14</v>
      </c>
      <c r="K673" s="130">
        <v>136167.44</v>
      </c>
      <c r="L673" s="130">
        <v>167940.39</v>
      </c>
      <c r="M673" s="130">
        <v>182504.22</v>
      </c>
      <c r="N673" s="130">
        <v>229112.77</v>
      </c>
      <c r="O673" s="130">
        <v>263560.65000000002</v>
      </c>
      <c r="P673" s="130">
        <v>302010.06</v>
      </c>
      <c r="Q673" s="130">
        <v>356823.33</v>
      </c>
      <c r="R673" s="127">
        <v>356823.33</v>
      </c>
    </row>
    <row r="674" spans="1:18" ht="13.5" thickBot="1" x14ac:dyDescent="0.25">
      <c r="A674" s="137" t="s">
        <v>1897</v>
      </c>
      <c r="B674" s="134" t="s">
        <v>1898</v>
      </c>
      <c r="C674" s="134" t="s">
        <v>1298</v>
      </c>
      <c r="D674" s="132">
        <v>4086315.12</v>
      </c>
      <c r="E674" s="132">
        <v>0</v>
      </c>
      <c r="F674" s="132">
        <v>225045.69</v>
      </c>
      <c r="G674" s="132">
        <v>343400.69</v>
      </c>
      <c r="H674" s="132">
        <v>1100995.23</v>
      </c>
      <c r="I674" s="132">
        <v>1226889.73</v>
      </c>
      <c r="J674" s="132">
        <v>1714830.96</v>
      </c>
      <c r="K674" s="132">
        <v>1965678.83</v>
      </c>
      <c r="L674" s="132">
        <v>2263178.14</v>
      </c>
      <c r="M674" s="132">
        <v>2351590.35</v>
      </c>
      <c r="N674" s="132">
        <v>2657288.02</v>
      </c>
      <c r="O674" s="132">
        <v>2921831.33</v>
      </c>
      <c r="P674" s="132">
        <v>3104683.15</v>
      </c>
      <c r="Q674" s="132">
        <v>3371939.58</v>
      </c>
      <c r="R674" s="127">
        <v>3371939.58</v>
      </c>
    </row>
    <row r="675" spans="1:18" ht="13.5" thickBot="1" x14ac:dyDescent="0.25">
      <c r="A675" s="137" t="s">
        <v>1899</v>
      </c>
      <c r="B675" s="134" t="s">
        <v>1900</v>
      </c>
      <c r="C675" s="134" t="s">
        <v>1298</v>
      </c>
      <c r="D675" s="130">
        <v>58180</v>
      </c>
      <c r="E675" s="130">
        <v>0</v>
      </c>
      <c r="F675" s="130">
        <v>0</v>
      </c>
      <c r="G675" s="130">
        <v>0</v>
      </c>
      <c r="H675" s="130">
        <v>19740</v>
      </c>
      <c r="I675" s="130">
        <v>25550</v>
      </c>
      <c r="J675" s="130">
        <v>32405</v>
      </c>
      <c r="K675" s="130">
        <v>35035</v>
      </c>
      <c r="L675" s="130">
        <v>52725.25</v>
      </c>
      <c r="M675" s="130">
        <v>102222.25</v>
      </c>
      <c r="N675" s="130">
        <v>136026.59</v>
      </c>
      <c r="O675" s="130">
        <v>139026.59</v>
      </c>
      <c r="P675" s="130">
        <v>124817.76</v>
      </c>
      <c r="Q675" s="130">
        <v>155318.15</v>
      </c>
      <c r="R675" s="127">
        <v>155318.15</v>
      </c>
    </row>
    <row r="676" spans="1:18" ht="13.5" thickBot="1" x14ac:dyDescent="0.25">
      <c r="A676" s="137" t="s">
        <v>1901</v>
      </c>
      <c r="B676" s="134" t="s">
        <v>1902</v>
      </c>
      <c r="C676" s="134" t="s">
        <v>1298</v>
      </c>
      <c r="D676" s="132">
        <v>1026409.37</v>
      </c>
      <c r="E676" s="132">
        <v>0</v>
      </c>
      <c r="F676" s="132">
        <v>91108.35</v>
      </c>
      <c r="G676" s="132">
        <v>166294.70000000001</v>
      </c>
      <c r="H676" s="132">
        <v>245731.5</v>
      </c>
      <c r="I676" s="132">
        <v>320668.92</v>
      </c>
      <c r="J676" s="132">
        <v>396561.02</v>
      </c>
      <c r="K676" s="132">
        <v>474367.02</v>
      </c>
      <c r="L676" s="132">
        <v>558193.86</v>
      </c>
      <c r="M676" s="132">
        <v>649643.85</v>
      </c>
      <c r="N676" s="132">
        <v>741220.45</v>
      </c>
      <c r="O676" s="132">
        <v>829912.14</v>
      </c>
      <c r="P676" s="132">
        <v>930936.17</v>
      </c>
      <c r="Q676" s="132">
        <v>1027753.49</v>
      </c>
      <c r="R676" s="127">
        <v>1027753.49</v>
      </c>
    </row>
    <row r="677" spans="1:18" ht="13.5" thickBot="1" x14ac:dyDescent="0.25">
      <c r="A677" s="137" t="s">
        <v>1903</v>
      </c>
      <c r="B677" s="134" t="s">
        <v>1904</v>
      </c>
      <c r="C677" s="134" t="s">
        <v>1298</v>
      </c>
      <c r="D677" s="130">
        <v>1046675.25</v>
      </c>
      <c r="E677" s="130">
        <v>0</v>
      </c>
      <c r="F677" s="130">
        <v>389693.67</v>
      </c>
      <c r="G677" s="130">
        <v>466060.94</v>
      </c>
      <c r="H677" s="130">
        <v>536924.42000000004</v>
      </c>
      <c r="I677" s="130">
        <v>617324.42000000004</v>
      </c>
      <c r="J677" s="130">
        <v>819145.43</v>
      </c>
      <c r="K677" s="130">
        <v>846984.12</v>
      </c>
      <c r="L677" s="130">
        <v>926148.22</v>
      </c>
      <c r="M677" s="130">
        <v>952098.22</v>
      </c>
      <c r="N677" s="130">
        <v>1103535.57</v>
      </c>
      <c r="O677" s="130">
        <v>1140468.67</v>
      </c>
      <c r="P677" s="130">
        <v>1241937.67</v>
      </c>
      <c r="Q677" s="130">
        <v>1894188.86</v>
      </c>
      <c r="R677" s="127">
        <v>1894188.86</v>
      </c>
    </row>
    <row r="678" spans="1:18" ht="13.5" thickBot="1" x14ac:dyDescent="0.25">
      <c r="A678" s="137" t="s">
        <v>1905</v>
      </c>
      <c r="B678" s="134" t="s">
        <v>1906</v>
      </c>
      <c r="C678" s="134" t="s">
        <v>1298</v>
      </c>
      <c r="D678" s="132">
        <v>1827640.78</v>
      </c>
      <c r="E678" s="132">
        <v>0</v>
      </c>
      <c r="F678" s="132">
        <v>136664.29999999999</v>
      </c>
      <c r="G678" s="132">
        <v>178228.03</v>
      </c>
      <c r="H678" s="132">
        <v>265827.27</v>
      </c>
      <c r="I678" s="132">
        <v>357814.29</v>
      </c>
      <c r="J678" s="132">
        <v>408167.46</v>
      </c>
      <c r="K678" s="132">
        <v>482737.86</v>
      </c>
      <c r="L678" s="132">
        <v>642917.81999999995</v>
      </c>
      <c r="M678" s="132">
        <v>631965.76</v>
      </c>
      <c r="N678" s="132">
        <v>700751.44</v>
      </c>
      <c r="O678" s="132">
        <v>781497.37</v>
      </c>
      <c r="P678" s="132">
        <v>959678.25</v>
      </c>
      <c r="Q678" s="132">
        <v>1029688.87</v>
      </c>
      <c r="R678" s="127">
        <v>1029688.87</v>
      </c>
    </row>
    <row r="679" spans="1:18" ht="13.5" thickBot="1" x14ac:dyDescent="0.25">
      <c r="A679" s="137" t="s">
        <v>1907</v>
      </c>
      <c r="B679" s="134" t="s">
        <v>1908</v>
      </c>
      <c r="C679" s="134" t="s">
        <v>1298</v>
      </c>
      <c r="D679" s="130">
        <v>343430.53</v>
      </c>
      <c r="E679" s="130">
        <v>0</v>
      </c>
      <c r="F679" s="130">
        <v>21913.5</v>
      </c>
      <c r="G679" s="130">
        <v>53246.95</v>
      </c>
      <c r="H679" s="130">
        <v>84880.94</v>
      </c>
      <c r="I679" s="130">
        <v>112777.28</v>
      </c>
      <c r="J679" s="130">
        <v>148892.39000000001</v>
      </c>
      <c r="K679" s="130">
        <v>185313.74</v>
      </c>
      <c r="L679" s="130">
        <v>228528.26</v>
      </c>
      <c r="M679" s="130">
        <v>263631.23</v>
      </c>
      <c r="N679" s="130">
        <v>299003.19</v>
      </c>
      <c r="O679" s="130">
        <v>340699.08</v>
      </c>
      <c r="P679" s="130">
        <v>389193.27</v>
      </c>
      <c r="Q679" s="130">
        <v>444660.57</v>
      </c>
      <c r="R679" s="127">
        <v>444660.57</v>
      </c>
    </row>
    <row r="680" spans="1:18" ht="13.5" thickBot="1" x14ac:dyDescent="0.25">
      <c r="A680" s="137" t="s">
        <v>1909</v>
      </c>
      <c r="B680" s="134" t="s">
        <v>1910</v>
      </c>
      <c r="C680" s="134" t="s">
        <v>1298</v>
      </c>
      <c r="D680" s="132">
        <v>2177.81</v>
      </c>
      <c r="E680" s="132">
        <v>0</v>
      </c>
      <c r="F680" s="132">
        <v>0</v>
      </c>
      <c r="G680" s="132">
        <v>0</v>
      </c>
      <c r="H680" s="132">
        <v>0</v>
      </c>
      <c r="I680" s="132">
        <v>0</v>
      </c>
      <c r="J680" s="132">
        <v>0</v>
      </c>
      <c r="K680" s="132">
        <v>0</v>
      </c>
      <c r="L680" s="132">
        <v>0</v>
      </c>
      <c r="M680" s="132">
        <v>0</v>
      </c>
      <c r="N680" s="132">
        <v>0</v>
      </c>
      <c r="O680" s="132">
        <v>0</v>
      </c>
      <c r="P680" s="132">
        <v>0</v>
      </c>
      <c r="Q680" s="132">
        <v>59777.4</v>
      </c>
      <c r="R680" s="127">
        <v>59777.4</v>
      </c>
    </row>
    <row r="681" spans="1:18" ht="13.5" thickBot="1" x14ac:dyDescent="0.25">
      <c r="A681" s="137" t="s">
        <v>1911</v>
      </c>
      <c r="B681" s="134" t="s">
        <v>1912</v>
      </c>
      <c r="C681" s="134" t="s">
        <v>1298</v>
      </c>
      <c r="D681" s="130">
        <v>271376.42</v>
      </c>
      <c r="E681" s="130">
        <v>0</v>
      </c>
      <c r="F681" s="130">
        <v>249026.39</v>
      </c>
      <c r="G681" s="130">
        <v>246772.91</v>
      </c>
      <c r="H681" s="130">
        <v>-2058802.71</v>
      </c>
      <c r="I681" s="130">
        <v>-2504559.48</v>
      </c>
      <c r="J681" s="130">
        <v>-3303813.93</v>
      </c>
      <c r="K681" s="130">
        <v>-2863857.9</v>
      </c>
      <c r="L681" s="130">
        <v>-3089312.73</v>
      </c>
      <c r="M681" s="130">
        <v>-2118494.61</v>
      </c>
      <c r="N681" s="130">
        <v>-1066711.56</v>
      </c>
      <c r="O681" s="130">
        <v>-630072.44999999995</v>
      </c>
      <c r="P681" s="130">
        <v>-1116274.31</v>
      </c>
      <c r="Q681" s="130">
        <v>-886557</v>
      </c>
      <c r="R681" s="127">
        <v>-886557</v>
      </c>
    </row>
    <row r="682" spans="1:18" ht="13.5" thickBot="1" x14ac:dyDescent="0.25">
      <c r="A682" s="137" t="s">
        <v>1913</v>
      </c>
      <c r="B682" s="134" t="s">
        <v>1914</v>
      </c>
      <c r="C682" s="134" t="s">
        <v>1298</v>
      </c>
      <c r="D682" s="132">
        <v>-886267.48</v>
      </c>
      <c r="E682" s="132">
        <v>0</v>
      </c>
      <c r="F682" s="132">
        <v>-56800.79</v>
      </c>
      <c r="G682" s="132">
        <v>-284863.23</v>
      </c>
      <c r="H682" s="132">
        <v>-417644.59</v>
      </c>
      <c r="I682" s="132">
        <v>-628615.48</v>
      </c>
      <c r="J682" s="132">
        <v>-802884.41</v>
      </c>
      <c r="K682" s="132">
        <v>-895500.94</v>
      </c>
      <c r="L682" s="132">
        <v>-998552.08</v>
      </c>
      <c r="M682" s="132">
        <v>-1078227.44</v>
      </c>
      <c r="N682" s="132">
        <v>-1314744.3500000001</v>
      </c>
      <c r="O682" s="132">
        <v>-1448458.37</v>
      </c>
      <c r="P682" s="132">
        <v>-1542445.61</v>
      </c>
      <c r="Q682" s="132">
        <v>-1634266.84</v>
      </c>
      <c r="R682" s="127">
        <v>-1634266.84</v>
      </c>
    </row>
    <row r="683" spans="1:18" ht="13.5" thickBot="1" x14ac:dyDescent="0.25">
      <c r="A683" s="137" t="s">
        <v>1915</v>
      </c>
      <c r="B683" s="134" t="s">
        <v>1916</v>
      </c>
      <c r="C683" s="134" t="s">
        <v>1298</v>
      </c>
      <c r="D683" s="130">
        <v>2373731.88</v>
      </c>
      <c r="E683" s="130">
        <v>0</v>
      </c>
      <c r="F683" s="130">
        <v>28543.85</v>
      </c>
      <c r="G683" s="130">
        <v>192748.49</v>
      </c>
      <c r="H683" s="130">
        <v>423647.65</v>
      </c>
      <c r="I683" s="130">
        <v>715497.44</v>
      </c>
      <c r="J683" s="130">
        <v>915088.09</v>
      </c>
      <c r="K683" s="130">
        <v>1066960.96</v>
      </c>
      <c r="L683" s="130">
        <v>1149621.99</v>
      </c>
      <c r="M683" s="130">
        <v>1295265.2</v>
      </c>
      <c r="N683" s="130">
        <v>1397772.43</v>
      </c>
      <c r="O683" s="130">
        <v>1762403.19</v>
      </c>
      <c r="P683" s="130">
        <v>1827194.98</v>
      </c>
      <c r="Q683" s="130">
        <v>1496829.47</v>
      </c>
      <c r="R683" s="127">
        <v>1496829.47</v>
      </c>
    </row>
    <row r="684" spans="1:18" ht="13.5" thickBot="1" x14ac:dyDescent="0.25">
      <c r="A684" s="137" t="s">
        <v>1917</v>
      </c>
      <c r="B684" s="134" t="s">
        <v>1918</v>
      </c>
      <c r="C684" s="134" t="s">
        <v>1298</v>
      </c>
      <c r="D684" s="132">
        <v>170465.04</v>
      </c>
      <c r="E684" s="132">
        <v>0</v>
      </c>
      <c r="F684" s="132">
        <v>0</v>
      </c>
      <c r="G684" s="132">
        <v>0</v>
      </c>
      <c r="H684" s="132">
        <v>360000</v>
      </c>
      <c r="I684" s="132">
        <v>610000</v>
      </c>
      <c r="J684" s="132">
        <v>610000</v>
      </c>
      <c r="K684" s="132">
        <v>610000</v>
      </c>
      <c r="L684" s="132">
        <v>610000</v>
      </c>
      <c r="M684" s="132">
        <v>617500</v>
      </c>
      <c r="N684" s="132">
        <v>617500</v>
      </c>
      <c r="O684" s="132">
        <v>666900</v>
      </c>
      <c r="P684" s="132">
        <v>666900</v>
      </c>
      <c r="Q684" s="132">
        <v>1521880</v>
      </c>
      <c r="R684" s="127">
        <v>1521880</v>
      </c>
    </row>
    <row r="685" spans="1:18" ht="13.5" thickBot="1" x14ac:dyDescent="0.25">
      <c r="A685" s="137" t="s">
        <v>1919</v>
      </c>
      <c r="B685" s="134" t="s">
        <v>1920</v>
      </c>
      <c r="C685" s="134" t="s">
        <v>1298</v>
      </c>
      <c r="D685" s="130">
        <v>2074500.5</v>
      </c>
      <c r="E685" s="130">
        <v>0</v>
      </c>
      <c r="F685" s="130">
        <v>474300</v>
      </c>
      <c r="G685" s="130">
        <v>554175</v>
      </c>
      <c r="H685" s="130">
        <v>554175</v>
      </c>
      <c r="I685" s="130">
        <v>1156275</v>
      </c>
      <c r="J685" s="130">
        <v>1156275</v>
      </c>
      <c r="K685" s="130">
        <v>1156275</v>
      </c>
      <c r="L685" s="130">
        <v>1630575</v>
      </c>
      <c r="M685" s="130">
        <v>1630575</v>
      </c>
      <c r="N685" s="130">
        <v>1630575</v>
      </c>
      <c r="O685" s="130">
        <v>2131824.2599999998</v>
      </c>
      <c r="P685" s="130">
        <v>2131824.2599999998</v>
      </c>
      <c r="Q685" s="130">
        <v>2131824.2599999998</v>
      </c>
      <c r="R685" s="127">
        <v>2131824.2599999998</v>
      </c>
    </row>
    <row r="686" spans="1:18" ht="13.5" thickBot="1" x14ac:dyDescent="0.25">
      <c r="A686" s="137" t="s">
        <v>1921</v>
      </c>
      <c r="B686" s="134" t="s">
        <v>1922</v>
      </c>
      <c r="C686" s="134" t="s">
        <v>1298</v>
      </c>
      <c r="D686" s="132">
        <v>274169.46000000002</v>
      </c>
      <c r="E686" s="132">
        <v>0</v>
      </c>
      <c r="F686" s="132">
        <v>24501.46</v>
      </c>
      <c r="G686" s="132">
        <v>35946.01</v>
      </c>
      <c r="H686" s="132">
        <v>57473.05</v>
      </c>
      <c r="I686" s="132">
        <v>169857.6</v>
      </c>
      <c r="J686" s="132">
        <v>277857.59999999998</v>
      </c>
      <c r="K686" s="132">
        <v>288914.32</v>
      </c>
      <c r="L686" s="132">
        <v>322346.38</v>
      </c>
      <c r="M686" s="132">
        <v>344426.36</v>
      </c>
      <c r="N686" s="132">
        <v>357176.36</v>
      </c>
      <c r="O686" s="132">
        <v>372301.59</v>
      </c>
      <c r="P686" s="132">
        <v>415889.55</v>
      </c>
      <c r="Q686" s="132">
        <v>466307.61</v>
      </c>
      <c r="R686" s="127">
        <v>466307.61</v>
      </c>
    </row>
    <row r="687" spans="1:18" ht="13.5" thickBot="1" x14ac:dyDescent="0.25">
      <c r="A687" s="137" t="s">
        <v>1923</v>
      </c>
      <c r="B687" s="134" t="s">
        <v>1924</v>
      </c>
      <c r="C687" s="134" t="s">
        <v>1298</v>
      </c>
      <c r="D687" s="130">
        <v>46691.5</v>
      </c>
      <c r="E687" s="130">
        <v>0</v>
      </c>
      <c r="F687" s="130">
        <v>2265.39</v>
      </c>
      <c r="G687" s="130">
        <v>16740.32</v>
      </c>
      <c r="H687" s="130">
        <v>21465.99</v>
      </c>
      <c r="I687" s="130">
        <v>28318.41</v>
      </c>
      <c r="J687" s="130">
        <v>35630</v>
      </c>
      <c r="K687" s="130">
        <v>43264.73</v>
      </c>
      <c r="L687" s="130">
        <v>47722.53</v>
      </c>
      <c r="M687" s="130">
        <v>50998.17</v>
      </c>
      <c r="N687" s="130">
        <v>56698.85</v>
      </c>
      <c r="O687" s="130">
        <v>64445.94</v>
      </c>
      <c r="P687" s="130">
        <v>70193.61</v>
      </c>
      <c r="Q687" s="130">
        <v>76952.41</v>
      </c>
      <c r="R687" s="127">
        <v>76952.41</v>
      </c>
    </row>
    <row r="688" spans="1:18" ht="13.5" thickBot="1" x14ac:dyDescent="0.25">
      <c r="A688" s="137" t="s">
        <v>1925</v>
      </c>
      <c r="B688" s="134" t="s">
        <v>1926</v>
      </c>
      <c r="C688" s="134" t="s">
        <v>1298</v>
      </c>
      <c r="D688" s="132">
        <v>3232236</v>
      </c>
      <c r="E688" s="132">
        <v>0</v>
      </c>
      <c r="F688" s="132">
        <v>291390</v>
      </c>
      <c r="G688" s="132">
        <v>571267</v>
      </c>
      <c r="H688" s="132">
        <v>919204</v>
      </c>
      <c r="I688" s="132">
        <v>1190653</v>
      </c>
      <c r="J688" s="132">
        <v>1434568</v>
      </c>
      <c r="K688" s="132">
        <v>1698809</v>
      </c>
      <c r="L688" s="132">
        <v>1907929</v>
      </c>
      <c r="M688" s="132">
        <v>2127678</v>
      </c>
      <c r="N688" s="132">
        <v>2368909</v>
      </c>
      <c r="O688" s="132">
        <v>2672202</v>
      </c>
      <c r="P688" s="132">
        <v>3021807</v>
      </c>
      <c r="Q688" s="132">
        <v>3334216</v>
      </c>
      <c r="R688" s="127">
        <v>3334216</v>
      </c>
    </row>
    <row r="689" spans="1:18" ht="13.5" thickBot="1" x14ac:dyDescent="0.25">
      <c r="A689" s="137" t="s">
        <v>2439</v>
      </c>
      <c r="B689" s="134" t="s">
        <v>2440</v>
      </c>
      <c r="C689" s="134" t="s">
        <v>1298</v>
      </c>
      <c r="D689" s="130">
        <v>-9.98</v>
      </c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27">
        <v>-9.98</v>
      </c>
    </row>
    <row r="690" spans="1:18" ht="13.5" thickBot="1" x14ac:dyDescent="0.25">
      <c r="A690" s="137" t="s">
        <v>1927</v>
      </c>
      <c r="B690" s="134" t="s">
        <v>1928</v>
      </c>
      <c r="C690" s="134" t="s">
        <v>1298</v>
      </c>
      <c r="D690" s="132">
        <v>-309110.14</v>
      </c>
      <c r="E690" s="132">
        <v>0</v>
      </c>
      <c r="F690" s="132">
        <v>0</v>
      </c>
      <c r="G690" s="132">
        <v>0</v>
      </c>
      <c r="H690" s="132">
        <v>17764.07</v>
      </c>
      <c r="I690" s="132">
        <v>17764.07</v>
      </c>
      <c r="J690" s="132">
        <v>17764.07</v>
      </c>
      <c r="K690" s="132">
        <v>-22009.66</v>
      </c>
      <c r="L690" s="132">
        <v>-22009.66</v>
      </c>
      <c r="M690" s="132">
        <v>-22009.66</v>
      </c>
      <c r="N690" s="132">
        <v>-87306.240000000005</v>
      </c>
      <c r="O690" s="132">
        <v>-87306.240000000005</v>
      </c>
      <c r="P690" s="132">
        <v>-87306.240000000005</v>
      </c>
      <c r="Q690" s="132">
        <v>-137462.97</v>
      </c>
      <c r="R690" s="127">
        <v>-137462.97</v>
      </c>
    </row>
    <row r="691" spans="1:18" ht="13.5" thickBot="1" x14ac:dyDescent="0.25">
      <c r="A691" s="137" t="s">
        <v>1929</v>
      </c>
      <c r="B691" s="134" t="s">
        <v>1930</v>
      </c>
      <c r="C691" s="134" t="s">
        <v>1298</v>
      </c>
      <c r="D691" s="130">
        <v>-2042483.91</v>
      </c>
      <c r="E691" s="130">
        <v>0</v>
      </c>
      <c r="F691" s="130">
        <v>-84299.44</v>
      </c>
      <c r="G691" s="130">
        <v>-376857.49</v>
      </c>
      <c r="H691" s="130">
        <v>-616037.79</v>
      </c>
      <c r="I691" s="130">
        <v>-829166.56</v>
      </c>
      <c r="J691" s="130">
        <v>-1032944.78</v>
      </c>
      <c r="K691" s="130">
        <v>-1286987.96</v>
      </c>
      <c r="L691" s="130">
        <v>-1525539.25</v>
      </c>
      <c r="M691" s="130">
        <v>-1666950.68</v>
      </c>
      <c r="N691" s="130">
        <v>-2006307.81</v>
      </c>
      <c r="O691" s="130">
        <v>-2249161.2999999998</v>
      </c>
      <c r="P691" s="130">
        <v>-2415350.4300000002</v>
      </c>
      <c r="Q691" s="130">
        <v>-2623525.13</v>
      </c>
      <c r="R691" s="127">
        <v>-2623525.13</v>
      </c>
    </row>
    <row r="692" spans="1:18" ht="13.5" thickBot="1" x14ac:dyDescent="0.25">
      <c r="A692" s="137" t="s">
        <v>2176</v>
      </c>
      <c r="B692" s="134" t="s">
        <v>1931</v>
      </c>
      <c r="C692" s="134" t="s">
        <v>1298</v>
      </c>
      <c r="D692" s="132">
        <v>-17801.900000000001</v>
      </c>
      <c r="E692" s="132">
        <v>0</v>
      </c>
      <c r="F692" s="132">
        <v>1209.98</v>
      </c>
      <c r="G692" s="132">
        <v>-4199</v>
      </c>
      <c r="H692" s="132">
        <v>-10252.959999999999</v>
      </c>
      <c r="I692" s="132">
        <v>-45960.29</v>
      </c>
      <c r="J692" s="132">
        <v>-63649.74</v>
      </c>
      <c r="K692" s="132">
        <v>-54758.09</v>
      </c>
      <c r="L692" s="132">
        <v>-55437.96</v>
      </c>
      <c r="M692" s="132">
        <v>-58765.46</v>
      </c>
      <c r="N692" s="132">
        <v>-82915.899999999994</v>
      </c>
      <c r="O692" s="132">
        <v>-84312.7</v>
      </c>
      <c r="P692" s="132">
        <v>-72587.72</v>
      </c>
      <c r="Q692" s="132">
        <v>17861.990000000002</v>
      </c>
      <c r="R692" s="127">
        <v>17861.990000000002</v>
      </c>
    </row>
    <row r="693" spans="1:18" ht="13.5" thickBot="1" x14ac:dyDescent="0.25">
      <c r="A693" s="137" t="s">
        <v>1932</v>
      </c>
      <c r="B693" s="134" t="s">
        <v>1933</v>
      </c>
      <c r="C693" s="134" t="s">
        <v>1298</v>
      </c>
      <c r="D693" s="130">
        <v>262250.28000000003</v>
      </c>
      <c r="E693" s="130">
        <v>0</v>
      </c>
      <c r="F693" s="130">
        <v>8525.3799999999992</v>
      </c>
      <c r="G693" s="130">
        <v>12047.96</v>
      </c>
      <c r="H693" s="130">
        <v>18478.84</v>
      </c>
      <c r="I693" s="130">
        <v>27737.46</v>
      </c>
      <c r="J693" s="130">
        <v>42971.91</v>
      </c>
      <c r="K693" s="130">
        <v>61278.52</v>
      </c>
      <c r="L693" s="130">
        <v>83231.83</v>
      </c>
      <c r="M693" s="130">
        <v>104243.16</v>
      </c>
      <c r="N693" s="130">
        <v>132206.31</v>
      </c>
      <c r="O693" s="130">
        <v>149323.26999999999</v>
      </c>
      <c r="P693" s="130">
        <v>165723.68</v>
      </c>
      <c r="Q693" s="130">
        <v>198397.07</v>
      </c>
      <c r="R693" s="127">
        <v>198397.07</v>
      </c>
    </row>
    <row r="694" spans="1:18" ht="13.5" thickBot="1" x14ac:dyDescent="0.25">
      <c r="A694" s="137" t="s">
        <v>1934</v>
      </c>
      <c r="B694" s="134" t="s">
        <v>1935</v>
      </c>
      <c r="C694" s="134" t="s">
        <v>1298</v>
      </c>
      <c r="D694" s="132">
        <v>340416.55</v>
      </c>
      <c r="E694" s="132">
        <v>0</v>
      </c>
      <c r="F694" s="132">
        <v>7336.85</v>
      </c>
      <c r="G694" s="132">
        <v>45281.32</v>
      </c>
      <c r="H694" s="132">
        <v>78284.789999999994</v>
      </c>
      <c r="I694" s="132">
        <v>104920.44</v>
      </c>
      <c r="J694" s="132">
        <v>114478.83</v>
      </c>
      <c r="K694" s="132">
        <v>176398.17</v>
      </c>
      <c r="L694" s="132">
        <v>238735.12</v>
      </c>
      <c r="M694" s="132">
        <v>302296.55</v>
      </c>
      <c r="N694" s="132">
        <v>378233.17</v>
      </c>
      <c r="O694" s="132">
        <v>418681.76</v>
      </c>
      <c r="P694" s="132">
        <v>459094.36</v>
      </c>
      <c r="Q694" s="132">
        <v>482319.2</v>
      </c>
      <c r="R694" s="127">
        <v>482319.2</v>
      </c>
    </row>
    <row r="695" spans="1:18" ht="13.5" thickBot="1" x14ac:dyDescent="0.25">
      <c r="A695" s="137" t="s">
        <v>1936</v>
      </c>
      <c r="B695" s="134" t="s">
        <v>1937</v>
      </c>
      <c r="C695" s="134" t="s">
        <v>1298</v>
      </c>
      <c r="D695" s="130">
        <v>105270.77</v>
      </c>
      <c r="E695" s="130">
        <v>0</v>
      </c>
      <c r="F695" s="130">
        <v>2000</v>
      </c>
      <c r="G695" s="130">
        <v>2899</v>
      </c>
      <c r="H695" s="130">
        <v>2899</v>
      </c>
      <c r="I695" s="130">
        <v>2899</v>
      </c>
      <c r="J695" s="130">
        <v>4142.4799999999996</v>
      </c>
      <c r="K695" s="130">
        <v>7450.92</v>
      </c>
      <c r="L695" s="130">
        <v>12675.02</v>
      </c>
      <c r="M695" s="130">
        <v>17855.57</v>
      </c>
      <c r="N695" s="130">
        <v>40114.6</v>
      </c>
      <c r="O695" s="130">
        <v>46001.5</v>
      </c>
      <c r="P695" s="130">
        <v>51340.18</v>
      </c>
      <c r="Q695" s="130">
        <v>59711.63</v>
      </c>
      <c r="R695" s="127">
        <v>59711.63</v>
      </c>
    </row>
    <row r="696" spans="1:18" ht="13.5" thickBot="1" x14ac:dyDescent="0.25">
      <c r="A696" s="137" t="s">
        <v>1938</v>
      </c>
      <c r="B696" s="134" t="s">
        <v>1939</v>
      </c>
      <c r="C696" s="134" t="s">
        <v>1298</v>
      </c>
      <c r="D696" s="132">
        <v>73808.42</v>
      </c>
      <c r="E696" s="132">
        <v>0</v>
      </c>
      <c r="F696" s="132">
        <v>1400.48</v>
      </c>
      <c r="G696" s="132">
        <v>5333.93</v>
      </c>
      <c r="H696" s="132">
        <v>11883.77</v>
      </c>
      <c r="I696" s="132">
        <v>14478.95</v>
      </c>
      <c r="J696" s="132">
        <v>31835.81</v>
      </c>
      <c r="K696" s="132">
        <v>42088.94</v>
      </c>
      <c r="L696" s="132">
        <v>68607.58</v>
      </c>
      <c r="M696" s="132">
        <v>76714.59</v>
      </c>
      <c r="N696" s="132">
        <v>81140.009999999995</v>
      </c>
      <c r="O696" s="132">
        <v>87945.2</v>
      </c>
      <c r="P696" s="132">
        <v>94105.19</v>
      </c>
      <c r="Q696" s="132">
        <v>106180.17</v>
      </c>
      <c r="R696" s="127">
        <v>106180.17</v>
      </c>
    </row>
    <row r="697" spans="1:18" ht="13.5" thickBot="1" x14ac:dyDescent="0.25">
      <c r="A697" s="137" t="s">
        <v>1940</v>
      </c>
      <c r="B697" s="134" t="s">
        <v>1941</v>
      </c>
      <c r="C697" s="134" t="s">
        <v>1298</v>
      </c>
      <c r="D697" s="130">
        <v>415761.07</v>
      </c>
      <c r="E697" s="130">
        <v>0</v>
      </c>
      <c r="F697" s="130">
        <v>101726.77</v>
      </c>
      <c r="G697" s="130">
        <v>130602.52</v>
      </c>
      <c r="H697" s="130">
        <v>141001.25</v>
      </c>
      <c r="I697" s="130">
        <v>188887.02</v>
      </c>
      <c r="J697" s="130">
        <v>211049.84</v>
      </c>
      <c r="K697" s="130">
        <v>278998.02</v>
      </c>
      <c r="L697" s="130">
        <v>307121.38</v>
      </c>
      <c r="M697" s="130">
        <v>322081.99</v>
      </c>
      <c r="N697" s="130">
        <v>345587.24</v>
      </c>
      <c r="O697" s="130">
        <v>363468.66</v>
      </c>
      <c r="P697" s="130">
        <v>392308.93</v>
      </c>
      <c r="Q697" s="130">
        <v>516124.8</v>
      </c>
      <c r="R697" s="127">
        <v>516124.8</v>
      </c>
    </row>
    <row r="698" spans="1:18" ht="13.5" thickBot="1" x14ac:dyDescent="0.25">
      <c r="A698" s="137" t="s">
        <v>1942</v>
      </c>
      <c r="B698" s="134" t="s">
        <v>1943</v>
      </c>
      <c r="C698" s="134" t="s">
        <v>1298</v>
      </c>
      <c r="D698" s="132">
        <v>13568.94</v>
      </c>
      <c r="E698" s="132">
        <v>0</v>
      </c>
      <c r="F698" s="132">
        <v>0</v>
      </c>
      <c r="G698" s="132">
        <v>0</v>
      </c>
      <c r="H698" s="132">
        <v>0</v>
      </c>
      <c r="I698" s="132">
        <v>0</v>
      </c>
      <c r="J698" s="132">
        <v>124.75</v>
      </c>
      <c r="K698" s="132">
        <v>119.01</v>
      </c>
      <c r="L698" s="132">
        <v>119.01</v>
      </c>
      <c r="M698" s="132">
        <v>119.01</v>
      </c>
      <c r="N698" s="132">
        <v>119.01</v>
      </c>
      <c r="O698" s="132">
        <v>119.01</v>
      </c>
      <c r="P698" s="132">
        <v>119.01</v>
      </c>
      <c r="Q698" s="132">
        <v>136.08000000000001</v>
      </c>
      <c r="R698" s="127">
        <v>136.08000000000001</v>
      </c>
    </row>
    <row r="699" spans="1:18" ht="13.5" thickBot="1" x14ac:dyDescent="0.25">
      <c r="A699" s="137" t="s">
        <v>1944</v>
      </c>
      <c r="B699" s="134" t="s">
        <v>1945</v>
      </c>
      <c r="C699" s="134" t="s">
        <v>1298</v>
      </c>
      <c r="D699" s="130">
        <v>8198.18</v>
      </c>
      <c r="E699" s="130">
        <v>0</v>
      </c>
      <c r="F699" s="130">
        <v>3260.83</v>
      </c>
      <c r="G699" s="130">
        <v>4010.83</v>
      </c>
      <c r="H699" s="130">
        <v>4626.7</v>
      </c>
      <c r="I699" s="130">
        <v>5176.7</v>
      </c>
      <c r="J699" s="130">
        <v>5983.38</v>
      </c>
      <c r="K699" s="130">
        <v>6322.95</v>
      </c>
      <c r="L699" s="130">
        <v>6562.95</v>
      </c>
      <c r="M699" s="130">
        <v>7012.95</v>
      </c>
      <c r="N699" s="130">
        <v>7712.95</v>
      </c>
      <c r="O699" s="130">
        <v>8116.84</v>
      </c>
      <c r="P699" s="130">
        <v>8266.83</v>
      </c>
      <c r="Q699" s="130">
        <v>12296.6</v>
      </c>
      <c r="R699" s="127">
        <v>12296.6</v>
      </c>
    </row>
    <row r="700" spans="1:18" ht="13.5" thickBot="1" x14ac:dyDescent="0.25">
      <c r="A700" s="137" t="s">
        <v>1946</v>
      </c>
      <c r="B700" s="134" t="s">
        <v>1947</v>
      </c>
      <c r="C700" s="134" t="s">
        <v>1298</v>
      </c>
      <c r="D700" s="132">
        <v>5250</v>
      </c>
      <c r="E700" s="132">
        <v>0</v>
      </c>
      <c r="F700" s="132">
        <v>0</v>
      </c>
      <c r="G700" s="132">
        <v>0</v>
      </c>
      <c r="H700" s="132">
        <v>250</v>
      </c>
      <c r="I700" s="132">
        <v>250</v>
      </c>
      <c r="J700" s="132">
        <v>250</v>
      </c>
      <c r="K700" s="132">
        <v>250</v>
      </c>
      <c r="L700" s="132">
        <v>250</v>
      </c>
      <c r="M700" s="132">
        <v>250</v>
      </c>
      <c r="N700" s="132">
        <v>500</v>
      </c>
      <c r="O700" s="132">
        <v>500</v>
      </c>
      <c r="P700" s="132">
        <v>500</v>
      </c>
      <c r="Q700" s="132">
        <v>500</v>
      </c>
      <c r="R700" s="127">
        <v>500</v>
      </c>
    </row>
    <row r="701" spans="1:18" ht="13.5" thickBot="1" x14ac:dyDescent="0.25">
      <c r="A701" s="137" t="s">
        <v>1948</v>
      </c>
      <c r="B701" s="134" t="s">
        <v>1949</v>
      </c>
      <c r="C701" s="134" t="s">
        <v>1298</v>
      </c>
      <c r="D701" s="130">
        <v>330119.42</v>
      </c>
      <c r="E701" s="130">
        <v>0</v>
      </c>
      <c r="F701" s="130">
        <v>-41794.400000000001</v>
      </c>
      <c r="G701" s="130">
        <v>23657.79</v>
      </c>
      <c r="H701" s="130">
        <v>12635.58</v>
      </c>
      <c r="I701" s="130">
        <v>13723.24</v>
      </c>
      <c r="J701" s="130">
        <v>14720.96</v>
      </c>
      <c r="K701" s="130">
        <v>418711.74</v>
      </c>
      <c r="L701" s="130">
        <v>420671.92</v>
      </c>
      <c r="M701" s="130">
        <v>420853.28</v>
      </c>
      <c r="N701" s="130">
        <v>506183.29</v>
      </c>
      <c r="O701" s="130">
        <v>507384.78</v>
      </c>
      <c r="P701" s="130">
        <v>507415.82</v>
      </c>
      <c r="Q701" s="130">
        <v>542549.42000000004</v>
      </c>
      <c r="R701" s="127">
        <v>542549.42000000004</v>
      </c>
    </row>
    <row r="702" spans="1:18" ht="13.5" thickBot="1" x14ac:dyDescent="0.25">
      <c r="A702" s="137" t="s">
        <v>1950</v>
      </c>
      <c r="B702" s="134" t="s">
        <v>1951</v>
      </c>
      <c r="C702" s="134" t="s">
        <v>1298</v>
      </c>
      <c r="D702" s="132">
        <v>47328244.079999998</v>
      </c>
      <c r="E702" s="132">
        <v>0</v>
      </c>
      <c r="F702" s="132">
        <v>3898996.81</v>
      </c>
      <c r="G702" s="132">
        <v>7827661.2199999997</v>
      </c>
      <c r="H702" s="132">
        <v>11755736.300000001</v>
      </c>
      <c r="I702" s="132">
        <v>15675291.66</v>
      </c>
      <c r="J702" s="132">
        <v>19587547.300000001</v>
      </c>
      <c r="K702" s="132">
        <v>23481610.949999999</v>
      </c>
      <c r="L702" s="132">
        <v>27427210.050000001</v>
      </c>
      <c r="M702" s="132">
        <v>31326832.890000001</v>
      </c>
      <c r="N702" s="132">
        <v>35395872.859999999</v>
      </c>
      <c r="O702" s="132">
        <v>39138831.450000003</v>
      </c>
      <c r="P702" s="132">
        <v>43060513.359999999</v>
      </c>
      <c r="Q702" s="132">
        <v>47165397.299999997</v>
      </c>
      <c r="R702" s="127">
        <v>47165397.299999997</v>
      </c>
    </row>
    <row r="703" spans="1:18" ht="13.5" thickBot="1" x14ac:dyDescent="0.25">
      <c r="A703" s="137" t="s">
        <v>1952</v>
      </c>
      <c r="B703" s="134" t="s">
        <v>1953</v>
      </c>
      <c r="C703" s="134" t="s">
        <v>1298</v>
      </c>
      <c r="D703" s="130">
        <v>55354560.420000002</v>
      </c>
      <c r="E703" s="130">
        <v>0</v>
      </c>
      <c r="F703" s="130">
        <v>0</v>
      </c>
      <c r="G703" s="130">
        <v>13951214.630000001</v>
      </c>
      <c r="H703" s="130">
        <v>13951214.630000001</v>
      </c>
      <c r="I703" s="130">
        <v>13951214.630000001</v>
      </c>
      <c r="J703" s="130">
        <v>27935678.649999999</v>
      </c>
      <c r="K703" s="130">
        <v>27935678.649999999</v>
      </c>
      <c r="L703" s="130">
        <v>27935678.649999999</v>
      </c>
      <c r="M703" s="130">
        <v>41934660</v>
      </c>
      <c r="N703" s="130">
        <v>41934660</v>
      </c>
      <c r="O703" s="130">
        <v>41934660</v>
      </c>
      <c r="P703" s="130">
        <v>56056579.469999999</v>
      </c>
      <c r="Q703" s="130">
        <v>56056579.469999999</v>
      </c>
      <c r="R703" s="127">
        <v>56056579.469999999</v>
      </c>
    </row>
    <row r="704" spans="1:18" ht="13.5" thickBot="1" x14ac:dyDescent="0.25">
      <c r="A704" s="137" t="s">
        <v>1954</v>
      </c>
      <c r="B704" s="134" t="s">
        <v>1955</v>
      </c>
      <c r="C704" s="134" t="s">
        <v>1298</v>
      </c>
      <c r="D704" s="132">
        <v>2060841.3</v>
      </c>
      <c r="E704" s="132">
        <v>0</v>
      </c>
      <c r="F704" s="132">
        <v>39070.5</v>
      </c>
      <c r="G704" s="132">
        <v>71194.710000000006</v>
      </c>
      <c r="H704" s="132">
        <v>109131.21</v>
      </c>
      <c r="I704" s="132">
        <v>151453.97</v>
      </c>
      <c r="J704" s="132">
        <v>193201.89</v>
      </c>
      <c r="K704" s="132">
        <v>242571.28</v>
      </c>
      <c r="L704" s="132">
        <v>297112.78000000003</v>
      </c>
      <c r="M704" s="132">
        <v>355806.9</v>
      </c>
      <c r="N704" s="132">
        <v>417896.67</v>
      </c>
      <c r="O704" s="132">
        <v>483035.66</v>
      </c>
      <c r="P704" s="132">
        <v>551268.81999999995</v>
      </c>
      <c r="Q704" s="132">
        <v>619129.21</v>
      </c>
      <c r="R704" s="127">
        <v>619129.21</v>
      </c>
    </row>
    <row r="705" spans="1:18" ht="13.5" thickBot="1" x14ac:dyDescent="0.25">
      <c r="A705" s="137" t="s">
        <v>1956</v>
      </c>
      <c r="B705" s="134" t="s">
        <v>1957</v>
      </c>
      <c r="C705" s="134" t="s">
        <v>1298</v>
      </c>
      <c r="D705" s="130">
        <v>-17.52</v>
      </c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27">
        <v>-17.52</v>
      </c>
    </row>
    <row r="706" spans="1:18" ht="13.5" thickBot="1" x14ac:dyDescent="0.25">
      <c r="A706" s="137" t="s">
        <v>1958</v>
      </c>
      <c r="B706" s="134" t="s">
        <v>1959</v>
      </c>
      <c r="C706" s="134" t="s">
        <v>1298</v>
      </c>
      <c r="D706" s="132">
        <v>74582512.989999995</v>
      </c>
      <c r="E706" s="132">
        <v>0</v>
      </c>
      <c r="F706" s="132">
        <v>5630847.4000000004</v>
      </c>
      <c r="G706" s="132">
        <v>12716835.68</v>
      </c>
      <c r="H706" s="132">
        <v>19895317.25</v>
      </c>
      <c r="I706" s="132">
        <v>24605329.73</v>
      </c>
      <c r="J706" s="132">
        <v>29962055.870000001</v>
      </c>
      <c r="K706" s="132">
        <v>35030702.869999997</v>
      </c>
      <c r="L706" s="132">
        <v>40402226.810000002</v>
      </c>
      <c r="M706" s="132">
        <v>46009079.890000001</v>
      </c>
      <c r="N706" s="132">
        <v>51614504.539999999</v>
      </c>
      <c r="O706" s="132">
        <v>58396666.219999999</v>
      </c>
      <c r="P706" s="132">
        <v>64040123.340000004</v>
      </c>
      <c r="Q706" s="132">
        <v>71905572.180000007</v>
      </c>
      <c r="R706" s="127">
        <v>71905572.180000007</v>
      </c>
    </row>
    <row r="707" spans="1:18" ht="13.5" thickBot="1" x14ac:dyDescent="0.25">
      <c r="A707" s="137" t="s">
        <v>1960</v>
      </c>
      <c r="B707" s="134" t="s">
        <v>1961</v>
      </c>
      <c r="C707" s="134" t="s">
        <v>1298</v>
      </c>
      <c r="D707" s="130">
        <v>171047522.43000001</v>
      </c>
      <c r="E707" s="130">
        <v>0</v>
      </c>
      <c r="F707" s="130">
        <v>23118382.489999998</v>
      </c>
      <c r="G707" s="130">
        <v>48694062.740000002</v>
      </c>
      <c r="H707" s="130">
        <v>71825068.920000002</v>
      </c>
      <c r="I707" s="130">
        <v>87158338.159999996</v>
      </c>
      <c r="J707" s="130">
        <v>98962841.120000005</v>
      </c>
      <c r="K707" s="130">
        <v>109232353.36</v>
      </c>
      <c r="L707" s="130">
        <v>121148189.31999999</v>
      </c>
      <c r="M707" s="130">
        <v>135000472.27000001</v>
      </c>
      <c r="N707" s="130">
        <v>147843254.46000001</v>
      </c>
      <c r="O707" s="130">
        <v>171870570.34999999</v>
      </c>
      <c r="P707" s="130">
        <v>198004907.19</v>
      </c>
      <c r="Q707" s="130">
        <v>229470664.80000001</v>
      </c>
      <c r="R707" s="127">
        <v>229470664.80000001</v>
      </c>
    </row>
    <row r="708" spans="1:18" ht="13.5" thickBot="1" x14ac:dyDescent="0.25">
      <c r="A708" s="137" t="s">
        <v>1962</v>
      </c>
      <c r="B708" s="134" t="s">
        <v>1963</v>
      </c>
      <c r="C708" s="134" t="s">
        <v>1298</v>
      </c>
      <c r="D708" s="132">
        <v>-723420.11</v>
      </c>
      <c r="E708" s="132">
        <v>0</v>
      </c>
      <c r="F708" s="132">
        <v>4442836.87</v>
      </c>
      <c r="G708" s="132">
        <v>7799545.5499999998</v>
      </c>
      <c r="H708" s="132">
        <v>9807822.4199999999</v>
      </c>
      <c r="I708" s="132">
        <v>10190760.26</v>
      </c>
      <c r="J708" s="132">
        <v>8357402.8200000003</v>
      </c>
      <c r="K708" s="132">
        <v>5495348.6600000001</v>
      </c>
      <c r="L708" s="132">
        <v>1961376.22</v>
      </c>
      <c r="M708" s="132">
        <v>-1743920.22</v>
      </c>
      <c r="N708" s="132">
        <v>-5080338.38</v>
      </c>
      <c r="O708" s="132">
        <v>-6289700.4299999997</v>
      </c>
      <c r="P708" s="132">
        <v>-4446961.49</v>
      </c>
      <c r="Q708" s="132">
        <v>334158.18</v>
      </c>
      <c r="R708" s="127">
        <v>334158.18</v>
      </c>
    </row>
    <row r="709" spans="1:18" ht="13.5" thickBot="1" x14ac:dyDescent="0.25">
      <c r="A709" s="137" t="s">
        <v>1964</v>
      </c>
      <c r="B709" s="134" t="s">
        <v>1965</v>
      </c>
      <c r="C709" s="134" t="s">
        <v>1298</v>
      </c>
      <c r="D709" s="130">
        <v>-285972.23</v>
      </c>
      <c r="E709" s="130">
        <v>0</v>
      </c>
      <c r="F709" s="130">
        <v>73272.44</v>
      </c>
      <c r="G709" s="130">
        <v>869080.51</v>
      </c>
      <c r="H709" s="130">
        <v>663071.07999999996</v>
      </c>
      <c r="I709" s="130">
        <v>489575.3</v>
      </c>
      <c r="J709" s="130">
        <v>483966.46</v>
      </c>
      <c r="K709" s="130">
        <v>380479.81</v>
      </c>
      <c r="L709" s="130">
        <v>130254.61</v>
      </c>
      <c r="M709" s="130">
        <v>-349108.12</v>
      </c>
      <c r="N709" s="130">
        <v>-1133286.72</v>
      </c>
      <c r="O709" s="130">
        <v>-1826025.27</v>
      </c>
      <c r="P709" s="130">
        <v>-1721221.64</v>
      </c>
      <c r="Q709" s="130">
        <v>-1027844.11</v>
      </c>
      <c r="R709" s="127">
        <v>-1027844.11</v>
      </c>
    </row>
    <row r="710" spans="1:18" ht="13.5" thickBot="1" x14ac:dyDescent="0.25">
      <c r="A710" s="137" t="s">
        <v>1862</v>
      </c>
      <c r="B710" s="134" t="s">
        <v>1966</v>
      </c>
      <c r="C710" s="134" t="s">
        <v>1298</v>
      </c>
      <c r="D710" s="132">
        <v>-2287944.83</v>
      </c>
      <c r="E710" s="132">
        <v>0</v>
      </c>
      <c r="F710" s="132">
        <v>-237361.31</v>
      </c>
      <c r="G710" s="132">
        <v>-481539.74</v>
      </c>
      <c r="H710" s="132">
        <v>-700170.54</v>
      </c>
      <c r="I710" s="132">
        <v>-860120.69</v>
      </c>
      <c r="J710" s="132">
        <v>-946499.36</v>
      </c>
      <c r="K710" s="132">
        <v>-1014655.73</v>
      </c>
      <c r="L710" s="132">
        <v>-1059933.3</v>
      </c>
      <c r="M710" s="132">
        <v>-1101770.3899999999</v>
      </c>
      <c r="N710" s="132">
        <v>-1149415.83</v>
      </c>
      <c r="O710" s="132">
        <v>-1226397.33</v>
      </c>
      <c r="P710" s="132">
        <v>-1344975.13</v>
      </c>
      <c r="Q710" s="132">
        <v>-1558684.47</v>
      </c>
      <c r="R710" s="127">
        <v>-1558684.47</v>
      </c>
    </row>
    <row r="711" spans="1:18" ht="13.5" thickBot="1" x14ac:dyDescent="0.25">
      <c r="A711" s="137" t="s">
        <v>1967</v>
      </c>
      <c r="B711" s="134" t="s">
        <v>1968</v>
      </c>
      <c r="C711" s="134" t="s">
        <v>1298</v>
      </c>
      <c r="D711" s="130">
        <v>11346544.369999999</v>
      </c>
      <c r="E711" s="130">
        <v>0</v>
      </c>
      <c r="F711" s="130">
        <v>556022.17000000004</v>
      </c>
      <c r="G711" s="130">
        <v>33666180.810000002</v>
      </c>
      <c r="H711" s="130">
        <v>34578951.57</v>
      </c>
      <c r="I711" s="130">
        <v>35552563.590000004</v>
      </c>
      <c r="J711" s="130">
        <v>36805890.990000002</v>
      </c>
      <c r="K711" s="130">
        <v>38049124.469999999</v>
      </c>
      <c r="L711" s="130">
        <v>39425416.329999998</v>
      </c>
      <c r="M711" s="130">
        <v>40948074.32</v>
      </c>
      <c r="N711" s="130">
        <v>42584599.600000001</v>
      </c>
      <c r="O711" s="130">
        <v>43576824.189999998</v>
      </c>
      <c r="P711" s="130">
        <v>44457360.039999999</v>
      </c>
      <c r="Q711" s="130">
        <v>45635424.640000001</v>
      </c>
      <c r="R711" s="127">
        <v>45635424.640000001</v>
      </c>
    </row>
    <row r="712" spans="1:18" ht="13.5" thickBot="1" x14ac:dyDescent="0.25">
      <c r="A712" s="137" t="s">
        <v>1969</v>
      </c>
      <c r="B712" s="134" t="s">
        <v>1970</v>
      </c>
      <c r="C712" s="134" t="s">
        <v>1298</v>
      </c>
      <c r="D712" s="132">
        <v>2710830.86</v>
      </c>
      <c r="E712" s="132">
        <v>0</v>
      </c>
      <c r="F712" s="132">
        <v>4413208.37</v>
      </c>
      <c r="G712" s="132">
        <v>8549754.7400000002</v>
      </c>
      <c r="H712" s="132">
        <v>10705456.08</v>
      </c>
      <c r="I712" s="132">
        <v>9341774.25</v>
      </c>
      <c r="J712" s="132">
        <v>7641467.2599999998</v>
      </c>
      <c r="K712" s="132">
        <v>4287721.3899999997</v>
      </c>
      <c r="L712" s="132">
        <v>-1295040.8500000001</v>
      </c>
      <c r="M712" s="132">
        <v>-8433258.6999999993</v>
      </c>
      <c r="N712" s="132">
        <v>-13329674.58</v>
      </c>
      <c r="O712" s="132">
        <v>-20402869.59</v>
      </c>
      <c r="P712" s="132">
        <v>-21039755.539999999</v>
      </c>
      <c r="Q712" s="132">
        <v>-12291758.34</v>
      </c>
      <c r="R712" s="127">
        <v>-12291758.34</v>
      </c>
    </row>
    <row r="713" spans="1:18" ht="13.5" thickBot="1" x14ac:dyDescent="0.25">
      <c r="A713" s="137" t="s">
        <v>1971</v>
      </c>
      <c r="B713" s="134" t="s">
        <v>1972</v>
      </c>
      <c r="C713" s="134" t="s">
        <v>1298</v>
      </c>
      <c r="D713" s="130">
        <v>18017475.77</v>
      </c>
      <c r="E713" s="130">
        <v>0</v>
      </c>
      <c r="F713" s="130">
        <v>33605.67</v>
      </c>
      <c r="G713" s="130">
        <v>69527.89</v>
      </c>
      <c r="H713" s="130">
        <v>101195.34</v>
      </c>
      <c r="I713" s="130">
        <v>123285.91</v>
      </c>
      <c r="J713" s="130">
        <v>134550.93</v>
      </c>
      <c r="K713" s="130">
        <v>143743.47</v>
      </c>
      <c r="L713" s="130">
        <v>149606.07999999999</v>
      </c>
      <c r="M713" s="130">
        <v>154963.53</v>
      </c>
      <c r="N713" s="130">
        <v>161525.70000000001</v>
      </c>
      <c r="O713" s="130">
        <v>170893.59</v>
      </c>
      <c r="P713" s="130">
        <v>1493892.86</v>
      </c>
      <c r="Q713" s="130">
        <v>5806935.1699999999</v>
      </c>
      <c r="R713" s="127">
        <v>5806935.1699999999</v>
      </c>
    </row>
    <row r="714" spans="1:18" ht="13.5" thickBot="1" x14ac:dyDescent="0.25">
      <c r="A714" s="137" t="s">
        <v>1973</v>
      </c>
      <c r="B714" s="134" t="s">
        <v>1974</v>
      </c>
      <c r="C714" s="134" t="s">
        <v>1298</v>
      </c>
      <c r="D714" s="132">
        <v>-10337.68</v>
      </c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27">
        <v>-10337.68</v>
      </c>
    </row>
    <row r="715" spans="1:18" ht="13.5" thickBot="1" x14ac:dyDescent="0.25">
      <c r="A715" s="137" t="s">
        <v>1975</v>
      </c>
      <c r="B715" s="134" t="s">
        <v>1976</v>
      </c>
      <c r="C715" s="134" t="s">
        <v>1298</v>
      </c>
      <c r="D715" s="130">
        <v>0</v>
      </c>
      <c r="E715" s="130">
        <v>0</v>
      </c>
      <c r="F715" s="130">
        <v>0</v>
      </c>
      <c r="G715" s="130">
        <v>0</v>
      </c>
      <c r="H715" s="130">
        <v>0</v>
      </c>
      <c r="I715" s="130">
        <v>0</v>
      </c>
      <c r="J715" s="130">
        <v>0</v>
      </c>
      <c r="K715" s="130">
        <v>0</v>
      </c>
      <c r="L715" s="130">
        <v>0</v>
      </c>
      <c r="M715" s="130">
        <v>0</v>
      </c>
      <c r="N715" s="130">
        <v>0</v>
      </c>
      <c r="O715" s="130">
        <v>0</v>
      </c>
      <c r="P715" s="130">
        <v>0</v>
      </c>
      <c r="Q715" s="130">
        <v>0</v>
      </c>
      <c r="R715" s="127">
        <v>0</v>
      </c>
    </row>
    <row r="716" spans="1:18" ht="13.5" thickBot="1" x14ac:dyDescent="0.25">
      <c r="A716" s="137" t="s">
        <v>1977</v>
      </c>
      <c r="B716" s="134" t="s">
        <v>1978</v>
      </c>
      <c r="C716" s="134" t="s">
        <v>1298</v>
      </c>
      <c r="D716" s="132">
        <v>-316824.2</v>
      </c>
      <c r="E716" s="132">
        <v>0</v>
      </c>
      <c r="F716" s="132">
        <v>-15951.4</v>
      </c>
      <c r="G716" s="132">
        <v>1544</v>
      </c>
      <c r="H716" s="132">
        <v>1544</v>
      </c>
      <c r="I716" s="132">
        <v>1544</v>
      </c>
      <c r="J716" s="132">
        <v>-69.400000000000006</v>
      </c>
      <c r="K716" s="132">
        <v>-69.400000000000006</v>
      </c>
      <c r="L716" s="132">
        <v>-69.400000000000006</v>
      </c>
      <c r="M716" s="132">
        <v>-1215.2</v>
      </c>
      <c r="N716" s="132">
        <v>-298.56</v>
      </c>
      <c r="O716" s="132">
        <v>-298.56</v>
      </c>
      <c r="P716" s="132">
        <v>-298.56</v>
      </c>
      <c r="Q716" s="132">
        <v>-298.56</v>
      </c>
      <c r="R716" s="127">
        <v>-298.56</v>
      </c>
    </row>
    <row r="717" spans="1:18" ht="13.5" thickBot="1" x14ac:dyDescent="0.25">
      <c r="A717" s="137" t="s">
        <v>1981</v>
      </c>
      <c r="B717" s="134" t="s">
        <v>1982</v>
      </c>
      <c r="C717" s="134" t="s">
        <v>1298</v>
      </c>
      <c r="D717" s="130">
        <v>-290566157.99000001</v>
      </c>
      <c r="E717" s="130">
        <v>0</v>
      </c>
      <c r="F717" s="130">
        <v>-21959521.719999999</v>
      </c>
      <c r="G717" s="130">
        <v>-40910906.020000003</v>
      </c>
      <c r="H717" s="130">
        <v>-64913650.020000003</v>
      </c>
      <c r="I717" s="130">
        <v>-91291776.239999995</v>
      </c>
      <c r="J717" s="130">
        <v>-117847636.23</v>
      </c>
      <c r="K717" s="130">
        <v>-153253317.78999999</v>
      </c>
      <c r="L717" s="130">
        <v>-181956021.97</v>
      </c>
      <c r="M717" s="130">
        <v>-209997865.77000001</v>
      </c>
      <c r="N717" s="130">
        <v>-208626801.83000001</v>
      </c>
      <c r="O717" s="130">
        <v>-239870345.16999999</v>
      </c>
      <c r="P717" s="130">
        <v>-263708767.13</v>
      </c>
      <c r="Q717" s="130">
        <v>-294220612</v>
      </c>
      <c r="R717" s="127">
        <v>-294220612</v>
      </c>
    </row>
    <row r="718" spans="1:18" ht="13.5" thickBot="1" x14ac:dyDescent="0.25">
      <c r="A718" s="133" t="s">
        <v>1484</v>
      </c>
      <c r="B718" s="134" t="s">
        <v>2444</v>
      </c>
      <c r="C718" s="142"/>
      <c r="D718" s="132">
        <v>-857265235.04999995</v>
      </c>
      <c r="E718" s="132">
        <v>-857265235.04999995</v>
      </c>
      <c r="F718" s="132">
        <v>-857288822.13</v>
      </c>
      <c r="G718" s="132">
        <v>-857317699.91999996</v>
      </c>
      <c r="H718" s="132">
        <v>-857365429.21000004</v>
      </c>
      <c r="I718" s="132">
        <v>-857382936.5</v>
      </c>
      <c r="J718" s="132">
        <v>-857380073.72000003</v>
      </c>
      <c r="K718" s="132">
        <v>-857421823.75999999</v>
      </c>
      <c r="L718" s="132">
        <v>-857431384.29999995</v>
      </c>
      <c r="M718" s="132">
        <v>-857473453.09000003</v>
      </c>
      <c r="N718" s="132">
        <v>-857759673.48000002</v>
      </c>
      <c r="O718" s="132">
        <v>-857766802.76999998</v>
      </c>
      <c r="P718" s="132">
        <v>-986503317.38999999</v>
      </c>
      <c r="Q718" s="132">
        <v>-986494931.35000002</v>
      </c>
      <c r="R718" s="127">
        <v>-986494931.35000002</v>
      </c>
    </row>
    <row r="719" spans="1:18" ht="13.5" thickBot="1" x14ac:dyDescent="0.25">
      <c r="A719" s="135" t="s">
        <v>119</v>
      </c>
      <c r="B719" s="134" t="s">
        <v>1072</v>
      </c>
      <c r="C719" s="134" t="s">
        <v>2078</v>
      </c>
      <c r="D719" s="130">
        <v>-44595</v>
      </c>
      <c r="E719" s="130">
        <v>-44595</v>
      </c>
      <c r="F719" s="130">
        <v>-39304</v>
      </c>
      <c r="G719" s="130">
        <v>-34013</v>
      </c>
      <c r="H719" s="130">
        <v>-28722</v>
      </c>
      <c r="I719" s="130">
        <v>-23431</v>
      </c>
      <c r="J719" s="130">
        <v>-18140</v>
      </c>
      <c r="K719" s="130">
        <v>-12849</v>
      </c>
      <c r="L719" s="130">
        <v>-7558</v>
      </c>
      <c r="M719" s="130">
        <v>-2443</v>
      </c>
      <c r="N719" s="130">
        <v>0</v>
      </c>
      <c r="O719" s="130">
        <v>0</v>
      </c>
      <c r="P719" s="130">
        <v>0</v>
      </c>
      <c r="Q719" s="130">
        <v>0</v>
      </c>
      <c r="R719" s="127">
        <v>0</v>
      </c>
    </row>
    <row r="720" spans="1:18" ht="13.5" thickBot="1" x14ac:dyDescent="0.25">
      <c r="A720" s="135" t="s">
        <v>178</v>
      </c>
      <c r="B720" s="134" t="s">
        <v>1071</v>
      </c>
      <c r="C720" s="134" t="s">
        <v>2078</v>
      </c>
      <c r="D720" s="132">
        <v>2352</v>
      </c>
      <c r="E720" s="132">
        <v>2352</v>
      </c>
      <c r="F720" s="132">
        <v>2036</v>
      </c>
      <c r="G720" s="132">
        <v>1720</v>
      </c>
      <c r="H720" s="132">
        <v>1404</v>
      </c>
      <c r="I720" s="132">
        <v>1088</v>
      </c>
      <c r="J720" s="132">
        <v>772</v>
      </c>
      <c r="K720" s="132">
        <v>456</v>
      </c>
      <c r="L720" s="132">
        <v>140</v>
      </c>
      <c r="M720" s="132">
        <v>0</v>
      </c>
      <c r="N720" s="132">
        <v>0</v>
      </c>
      <c r="O720" s="132">
        <v>0</v>
      </c>
      <c r="P720" s="132">
        <v>0</v>
      </c>
      <c r="Q720" s="132">
        <v>0</v>
      </c>
      <c r="R720" s="127">
        <v>0</v>
      </c>
    </row>
    <row r="721" spans="1:18" ht="13.5" thickBot="1" x14ac:dyDescent="0.25">
      <c r="A721" s="135" t="s">
        <v>180</v>
      </c>
      <c r="B721" s="134" t="s">
        <v>1069</v>
      </c>
      <c r="C721" s="134" t="s">
        <v>2078</v>
      </c>
      <c r="D721" s="130">
        <v>14750</v>
      </c>
      <c r="E721" s="130">
        <v>14750</v>
      </c>
      <c r="F721" s="130">
        <v>14500</v>
      </c>
      <c r="G721" s="130">
        <v>14250</v>
      </c>
      <c r="H721" s="130">
        <v>14000</v>
      </c>
      <c r="I721" s="130">
        <v>13750</v>
      </c>
      <c r="J721" s="130">
        <v>13500</v>
      </c>
      <c r="K721" s="130">
        <v>13250</v>
      </c>
      <c r="L721" s="130">
        <v>13000</v>
      </c>
      <c r="M721" s="130">
        <v>12750</v>
      </c>
      <c r="N721" s="130">
        <v>12500</v>
      </c>
      <c r="O721" s="130">
        <v>12250</v>
      </c>
      <c r="P721" s="130">
        <v>12000</v>
      </c>
      <c r="Q721" s="130">
        <v>11750</v>
      </c>
      <c r="R721" s="127">
        <v>11750</v>
      </c>
    </row>
    <row r="722" spans="1:18" ht="13.5" thickBot="1" x14ac:dyDescent="0.25">
      <c r="A722" s="135" t="s">
        <v>181</v>
      </c>
      <c r="B722" s="134" t="s">
        <v>1068</v>
      </c>
      <c r="C722" s="134" t="s">
        <v>2078</v>
      </c>
      <c r="D722" s="132">
        <v>33985</v>
      </c>
      <c r="E722" s="132">
        <v>33985</v>
      </c>
      <c r="F722" s="132">
        <v>33496</v>
      </c>
      <c r="G722" s="132">
        <v>33007</v>
      </c>
      <c r="H722" s="132">
        <v>32518</v>
      </c>
      <c r="I722" s="132">
        <v>32029</v>
      </c>
      <c r="J722" s="132">
        <v>31540</v>
      </c>
      <c r="K722" s="132">
        <v>31051</v>
      </c>
      <c r="L722" s="132">
        <v>30562</v>
      </c>
      <c r="M722" s="132">
        <v>30073</v>
      </c>
      <c r="N722" s="132">
        <v>29584</v>
      </c>
      <c r="O722" s="132">
        <v>29095</v>
      </c>
      <c r="P722" s="132">
        <v>28606</v>
      </c>
      <c r="Q722" s="132">
        <v>28117</v>
      </c>
      <c r="R722" s="127">
        <v>28117</v>
      </c>
    </row>
    <row r="723" spans="1:18" ht="13.5" thickBot="1" x14ac:dyDescent="0.25">
      <c r="A723" s="135" t="s">
        <v>182</v>
      </c>
      <c r="B723" s="134" t="s">
        <v>1067</v>
      </c>
      <c r="C723" s="134" t="s">
        <v>2078</v>
      </c>
      <c r="D723" s="130">
        <v>32928</v>
      </c>
      <c r="E723" s="130">
        <v>32928</v>
      </c>
      <c r="F723" s="130">
        <v>32499</v>
      </c>
      <c r="G723" s="130">
        <v>32070</v>
      </c>
      <c r="H723" s="130">
        <v>31641</v>
      </c>
      <c r="I723" s="130">
        <v>31212</v>
      </c>
      <c r="J723" s="130">
        <v>30783</v>
      </c>
      <c r="K723" s="130">
        <v>30354</v>
      </c>
      <c r="L723" s="130">
        <v>29925</v>
      </c>
      <c r="M723" s="130">
        <v>29496</v>
      </c>
      <c r="N723" s="130">
        <v>29067</v>
      </c>
      <c r="O723" s="130">
        <v>28638</v>
      </c>
      <c r="P723" s="130">
        <v>28209</v>
      </c>
      <c r="Q723" s="130">
        <v>27780</v>
      </c>
      <c r="R723" s="127">
        <v>27780</v>
      </c>
    </row>
    <row r="724" spans="1:18" ht="13.5" thickBot="1" x14ac:dyDescent="0.25">
      <c r="A724" s="135" t="s">
        <v>183</v>
      </c>
      <c r="B724" s="134" t="s">
        <v>1066</v>
      </c>
      <c r="C724" s="134" t="s">
        <v>2078</v>
      </c>
      <c r="D724" s="132">
        <v>37092</v>
      </c>
      <c r="E724" s="132">
        <v>37092</v>
      </c>
      <c r="F724" s="132">
        <v>36641</v>
      </c>
      <c r="G724" s="132">
        <v>36190</v>
      </c>
      <c r="H724" s="132">
        <v>35739</v>
      </c>
      <c r="I724" s="132">
        <v>35288</v>
      </c>
      <c r="J724" s="132">
        <v>34837</v>
      </c>
      <c r="K724" s="132">
        <v>34386</v>
      </c>
      <c r="L724" s="132">
        <v>33935</v>
      </c>
      <c r="M724" s="132">
        <v>33484</v>
      </c>
      <c r="N724" s="132">
        <v>33033</v>
      </c>
      <c r="O724" s="132">
        <v>32582</v>
      </c>
      <c r="P724" s="132">
        <v>32131</v>
      </c>
      <c r="Q724" s="132">
        <v>31680</v>
      </c>
      <c r="R724" s="127">
        <v>31680</v>
      </c>
    </row>
    <row r="725" spans="1:18" ht="13.5" thickBot="1" x14ac:dyDescent="0.25">
      <c r="A725" s="135" t="s">
        <v>183</v>
      </c>
      <c r="B725" s="134" t="s">
        <v>1064</v>
      </c>
      <c r="C725" s="134" t="s">
        <v>2078</v>
      </c>
      <c r="D725" s="130">
        <v>24297</v>
      </c>
      <c r="E725" s="130">
        <v>24297</v>
      </c>
      <c r="F725" s="130">
        <v>24024</v>
      </c>
      <c r="G725" s="130">
        <v>23751</v>
      </c>
      <c r="H725" s="130">
        <v>23478</v>
      </c>
      <c r="I725" s="130">
        <v>23205</v>
      </c>
      <c r="J725" s="130">
        <v>22932</v>
      </c>
      <c r="K725" s="130">
        <v>22659</v>
      </c>
      <c r="L725" s="130">
        <v>22386</v>
      </c>
      <c r="M725" s="130">
        <v>22113</v>
      </c>
      <c r="N725" s="130">
        <v>21840</v>
      </c>
      <c r="O725" s="130">
        <v>21567</v>
      </c>
      <c r="P725" s="130">
        <v>21294</v>
      </c>
      <c r="Q725" s="130">
        <v>21021</v>
      </c>
      <c r="R725" s="127">
        <v>21021</v>
      </c>
    </row>
    <row r="726" spans="1:18" ht="13.5" thickBot="1" x14ac:dyDescent="0.25">
      <c r="A726" s="135" t="s">
        <v>185</v>
      </c>
      <c r="B726" s="134" t="s">
        <v>1063</v>
      </c>
      <c r="C726" s="134" t="s">
        <v>2078</v>
      </c>
      <c r="D726" s="132">
        <v>0</v>
      </c>
      <c r="E726" s="164"/>
      <c r="F726" s="164"/>
      <c r="G726" s="164"/>
      <c r="H726" s="164"/>
      <c r="I726" s="164"/>
      <c r="J726" s="164"/>
      <c r="K726" s="164"/>
      <c r="L726" s="164"/>
      <c r="M726" s="164"/>
      <c r="N726" s="164"/>
      <c r="O726" s="164"/>
      <c r="P726" s="164"/>
      <c r="Q726" s="164"/>
      <c r="R726" s="127">
        <v>0</v>
      </c>
    </row>
    <row r="727" spans="1:18" ht="13.5" thickBot="1" x14ac:dyDescent="0.25">
      <c r="A727" s="135" t="s">
        <v>186</v>
      </c>
      <c r="B727" s="134" t="s">
        <v>1062</v>
      </c>
      <c r="C727" s="134" t="s">
        <v>2078</v>
      </c>
      <c r="D727" s="130">
        <v>59194</v>
      </c>
      <c r="E727" s="130">
        <v>59194</v>
      </c>
      <c r="F727" s="130">
        <v>58683</v>
      </c>
      <c r="G727" s="130">
        <v>58172</v>
      </c>
      <c r="H727" s="130">
        <v>57661</v>
      </c>
      <c r="I727" s="130">
        <v>57150</v>
      </c>
      <c r="J727" s="130">
        <v>56639</v>
      </c>
      <c r="K727" s="130">
        <v>56128</v>
      </c>
      <c r="L727" s="130">
        <v>55617</v>
      </c>
      <c r="M727" s="130">
        <v>55106</v>
      </c>
      <c r="N727" s="130">
        <v>54595</v>
      </c>
      <c r="O727" s="130">
        <v>54084</v>
      </c>
      <c r="P727" s="130">
        <v>53573</v>
      </c>
      <c r="Q727" s="130">
        <v>53062</v>
      </c>
      <c r="R727" s="127">
        <v>53062</v>
      </c>
    </row>
    <row r="728" spans="1:18" ht="13.5" thickBot="1" x14ac:dyDescent="0.25">
      <c r="A728" s="135" t="s">
        <v>187</v>
      </c>
      <c r="B728" s="134" t="s">
        <v>1061</v>
      </c>
      <c r="C728" s="134" t="s">
        <v>2078</v>
      </c>
      <c r="D728" s="132">
        <v>30044</v>
      </c>
      <c r="E728" s="132">
        <v>30044</v>
      </c>
      <c r="F728" s="132">
        <v>29785</v>
      </c>
      <c r="G728" s="132">
        <v>29526</v>
      </c>
      <c r="H728" s="132">
        <v>29267</v>
      </c>
      <c r="I728" s="132">
        <v>29008</v>
      </c>
      <c r="J728" s="132">
        <v>28749</v>
      </c>
      <c r="K728" s="132">
        <v>28490</v>
      </c>
      <c r="L728" s="132">
        <v>28231</v>
      </c>
      <c r="M728" s="132">
        <v>27972</v>
      </c>
      <c r="N728" s="132">
        <v>27713</v>
      </c>
      <c r="O728" s="132">
        <v>27454</v>
      </c>
      <c r="P728" s="132">
        <v>27195</v>
      </c>
      <c r="Q728" s="132">
        <v>26936</v>
      </c>
      <c r="R728" s="127">
        <v>26936</v>
      </c>
    </row>
    <row r="729" spans="1:18" ht="13.5" thickBot="1" x14ac:dyDescent="0.25">
      <c r="A729" s="135" t="s">
        <v>188</v>
      </c>
      <c r="B729" s="134" t="s">
        <v>1060</v>
      </c>
      <c r="C729" s="134" t="s">
        <v>2078</v>
      </c>
      <c r="D729" s="130">
        <v>34832</v>
      </c>
      <c r="E729" s="130">
        <v>34832</v>
      </c>
      <c r="F729" s="130">
        <v>34210</v>
      </c>
      <c r="G729" s="130">
        <v>33588</v>
      </c>
      <c r="H729" s="130">
        <v>32966</v>
      </c>
      <c r="I729" s="130">
        <v>32344</v>
      </c>
      <c r="J729" s="130">
        <v>31722</v>
      </c>
      <c r="K729" s="130">
        <v>31100</v>
      </c>
      <c r="L729" s="130">
        <v>30478</v>
      </c>
      <c r="M729" s="130">
        <v>29856</v>
      </c>
      <c r="N729" s="130">
        <v>29234</v>
      </c>
      <c r="O729" s="130">
        <v>28612</v>
      </c>
      <c r="P729" s="130">
        <v>27990</v>
      </c>
      <c r="Q729" s="130">
        <v>27368</v>
      </c>
      <c r="R729" s="127">
        <v>27368</v>
      </c>
    </row>
    <row r="730" spans="1:18" ht="13.5" thickBot="1" x14ac:dyDescent="0.25">
      <c r="A730" s="135" t="s">
        <v>189</v>
      </c>
      <c r="B730" s="134" t="s">
        <v>1059</v>
      </c>
      <c r="C730" s="134" t="s">
        <v>2078</v>
      </c>
      <c r="D730" s="132">
        <v>152957</v>
      </c>
      <c r="E730" s="132">
        <v>152957</v>
      </c>
      <c r="F730" s="132">
        <v>151871</v>
      </c>
      <c r="G730" s="132">
        <v>150785</v>
      </c>
      <c r="H730" s="132">
        <v>149699</v>
      </c>
      <c r="I730" s="132">
        <v>148613</v>
      </c>
      <c r="J730" s="132">
        <v>147527</v>
      </c>
      <c r="K730" s="132">
        <v>146441</v>
      </c>
      <c r="L730" s="132">
        <v>145355</v>
      </c>
      <c r="M730" s="132">
        <v>144269</v>
      </c>
      <c r="N730" s="132">
        <v>143183</v>
      </c>
      <c r="O730" s="132">
        <v>142097</v>
      </c>
      <c r="P730" s="132">
        <v>141011</v>
      </c>
      <c r="Q730" s="132">
        <v>139925</v>
      </c>
      <c r="R730" s="127">
        <v>139925</v>
      </c>
    </row>
    <row r="731" spans="1:18" ht="13.5" thickBot="1" x14ac:dyDescent="0.25">
      <c r="A731" s="135" t="s">
        <v>190</v>
      </c>
      <c r="B731" s="134" t="s">
        <v>1058</v>
      </c>
      <c r="C731" s="134" t="s">
        <v>2078</v>
      </c>
      <c r="D731" s="130">
        <v>144658</v>
      </c>
      <c r="E731" s="130">
        <v>144658</v>
      </c>
      <c r="F731" s="130">
        <v>143666</v>
      </c>
      <c r="G731" s="130">
        <v>142674</v>
      </c>
      <c r="H731" s="130">
        <v>141682</v>
      </c>
      <c r="I731" s="130">
        <v>140690</v>
      </c>
      <c r="J731" s="130">
        <v>139698</v>
      </c>
      <c r="K731" s="130">
        <v>138706</v>
      </c>
      <c r="L731" s="130">
        <v>137714</v>
      </c>
      <c r="M731" s="130">
        <v>136722</v>
      </c>
      <c r="N731" s="130">
        <v>135730</v>
      </c>
      <c r="O731" s="130">
        <v>134738</v>
      </c>
      <c r="P731" s="130">
        <v>133746</v>
      </c>
      <c r="Q731" s="130">
        <v>132754</v>
      </c>
      <c r="R731" s="127">
        <v>132754</v>
      </c>
    </row>
    <row r="732" spans="1:18" ht="13.5" thickBot="1" x14ac:dyDescent="0.25">
      <c r="A732" s="135" t="s">
        <v>191</v>
      </c>
      <c r="B732" s="134" t="s">
        <v>1057</v>
      </c>
      <c r="C732" s="134" t="s">
        <v>2078</v>
      </c>
      <c r="D732" s="132">
        <v>54096</v>
      </c>
      <c r="E732" s="132">
        <v>54096</v>
      </c>
      <c r="F732" s="132">
        <v>52536</v>
      </c>
      <c r="G732" s="132">
        <v>50976</v>
      </c>
      <c r="H732" s="132">
        <v>49416</v>
      </c>
      <c r="I732" s="132">
        <v>47856</v>
      </c>
      <c r="J732" s="132">
        <v>46296</v>
      </c>
      <c r="K732" s="132">
        <v>44736</v>
      </c>
      <c r="L732" s="132">
        <v>43176</v>
      </c>
      <c r="M732" s="132">
        <v>41616</v>
      </c>
      <c r="N732" s="132">
        <v>40056</v>
      </c>
      <c r="O732" s="132">
        <v>38496</v>
      </c>
      <c r="P732" s="132">
        <v>36936</v>
      </c>
      <c r="Q732" s="132">
        <v>35376</v>
      </c>
      <c r="R732" s="127">
        <v>35376</v>
      </c>
    </row>
    <row r="733" spans="1:18" ht="13.5" thickBot="1" x14ac:dyDescent="0.25">
      <c r="A733" s="135" t="s">
        <v>192</v>
      </c>
      <c r="B733" s="134" t="s">
        <v>1056</v>
      </c>
      <c r="C733" s="134" t="s">
        <v>2078</v>
      </c>
      <c r="D733" s="130">
        <v>47084</v>
      </c>
      <c r="E733" s="130">
        <v>47084</v>
      </c>
      <c r="F733" s="130">
        <v>46813</v>
      </c>
      <c r="G733" s="130">
        <v>46542</v>
      </c>
      <c r="H733" s="130">
        <v>46271</v>
      </c>
      <c r="I733" s="130">
        <v>46000</v>
      </c>
      <c r="J733" s="130">
        <v>45729</v>
      </c>
      <c r="K733" s="130">
        <v>45458</v>
      </c>
      <c r="L733" s="130">
        <v>45187</v>
      </c>
      <c r="M733" s="130">
        <v>44916</v>
      </c>
      <c r="N733" s="130">
        <v>44645</v>
      </c>
      <c r="O733" s="130">
        <v>44374</v>
      </c>
      <c r="P733" s="130">
        <v>44103</v>
      </c>
      <c r="Q733" s="130">
        <v>43832</v>
      </c>
      <c r="R733" s="127">
        <v>43832</v>
      </c>
    </row>
    <row r="734" spans="1:18" ht="13.5" thickBot="1" x14ac:dyDescent="0.25">
      <c r="A734" s="135" t="s">
        <v>193</v>
      </c>
      <c r="B734" s="134" t="s">
        <v>1055</v>
      </c>
      <c r="C734" s="134" t="s">
        <v>2078</v>
      </c>
      <c r="D734" s="132">
        <v>0</v>
      </c>
      <c r="E734" s="164"/>
      <c r="F734" s="164"/>
      <c r="G734" s="164"/>
      <c r="H734" s="164"/>
      <c r="I734" s="164"/>
      <c r="J734" s="164"/>
      <c r="K734" s="164"/>
      <c r="L734" s="164"/>
      <c r="M734" s="164"/>
      <c r="N734" s="164"/>
      <c r="O734" s="164"/>
      <c r="P734" s="164"/>
      <c r="Q734" s="164"/>
      <c r="R734" s="127">
        <v>0</v>
      </c>
    </row>
    <row r="735" spans="1:18" ht="13.5" thickBot="1" x14ac:dyDescent="0.25">
      <c r="A735" s="135" t="s">
        <v>194</v>
      </c>
      <c r="B735" s="134" t="s">
        <v>1054</v>
      </c>
      <c r="C735" s="134" t="s">
        <v>2078</v>
      </c>
      <c r="D735" s="130">
        <v>42243</v>
      </c>
      <c r="E735" s="130">
        <v>42243</v>
      </c>
      <c r="F735" s="130">
        <v>37268</v>
      </c>
      <c r="G735" s="130">
        <v>32293</v>
      </c>
      <c r="H735" s="130">
        <v>27318</v>
      </c>
      <c r="I735" s="130">
        <v>22343</v>
      </c>
      <c r="J735" s="130">
        <v>17368</v>
      </c>
      <c r="K735" s="130">
        <v>12393</v>
      </c>
      <c r="L735" s="130">
        <v>7418</v>
      </c>
      <c r="M735" s="130">
        <v>2443</v>
      </c>
      <c r="N735" s="130">
        <v>0</v>
      </c>
      <c r="O735" s="130">
        <v>0</v>
      </c>
      <c r="P735" s="130">
        <v>0</v>
      </c>
      <c r="Q735" s="130">
        <v>0</v>
      </c>
      <c r="R735" s="127">
        <v>0</v>
      </c>
    </row>
    <row r="736" spans="1:18" ht="13.5" thickBot="1" x14ac:dyDescent="0.25">
      <c r="A736" s="135" t="s">
        <v>1485</v>
      </c>
      <c r="B736" s="134" t="s">
        <v>1486</v>
      </c>
      <c r="C736" s="134" t="s">
        <v>2078</v>
      </c>
      <c r="D736" s="132">
        <v>389593.5</v>
      </c>
      <c r="E736" s="132">
        <v>389593.5</v>
      </c>
      <c r="F736" s="132">
        <v>388106.5</v>
      </c>
      <c r="G736" s="132">
        <v>386619.5</v>
      </c>
      <c r="H736" s="132">
        <v>385132.5</v>
      </c>
      <c r="I736" s="132">
        <v>383645.5</v>
      </c>
      <c r="J736" s="132">
        <v>382158.5</v>
      </c>
      <c r="K736" s="132">
        <v>380671.5</v>
      </c>
      <c r="L736" s="132">
        <v>379184.5</v>
      </c>
      <c r="M736" s="132">
        <v>377697.5</v>
      </c>
      <c r="N736" s="132">
        <v>376210.5</v>
      </c>
      <c r="O736" s="132">
        <v>374723.5</v>
      </c>
      <c r="P736" s="132">
        <v>373236.5</v>
      </c>
      <c r="Q736" s="132">
        <v>371749.5</v>
      </c>
      <c r="R736" s="127">
        <v>371749.5</v>
      </c>
    </row>
    <row r="737" spans="1:18" ht="13.5" thickBot="1" x14ac:dyDescent="0.25">
      <c r="A737" s="135" t="s">
        <v>1487</v>
      </c>
      <c r="B737" s="134" t="s">
        <v>1488</v>
      </c>
      <c r="C737" s="134" t="s">
        <v>2078</v>
      </c>
      <c r="D737" s="130">
        <v>168123.74</v>
      </c>
      <c r="E737" s="130">
        <v>168123.74</v>
      </c>
      <c r="F737" s="130">
        <v>162807.74</v>
      </c>
      <c r="G737" s="130">
        <v>157491.74</v>
      </c>
      <c r="H737" s="130">
        <v>152175.74</v>
      </c>
      <c r="I737" s="130">
        <v>146859.74</v>
      </c>
      <c r="J737" s="130">
        <v>141543.74</v>
      </c>
      <c r="K737" s="130">
        <v>136227.74</v>
      </c>
      <c r="L737" s="130">
        <v>130911.74</v>
      </c>
      <c r="M737" s="130">
        <v>125595.74</v>
      </c>
      <c r="N737" s="130">
        <v>120279.74</v>
      </c>
      <c r="O737" s="130">
        <v>114963.74</v>
      </c>
      <c r="P737" s="130">
        <v>109647.74</v>
      </c>
      <c r="Q737" s="130">
        <v>104331.74</v>
      </c>
      <c r="R737" s="127">
        <v>104331.74</v>
      </c>
    </row>
    <row r="738" spans="1:18" ht="13.5" thickBot="1" x14ac:dyDescent="0.25">
      <c r="A738" s="135" t="s">
        <v>1489</v>
      </c>
      <c r="B738" s="134" t="s">
        <v>1490</v>
      </c>
      <c r="C738" s="134" t="s">
        <v>2078</v>
      </c>
      <c r="D738" s="132">
        <v>0</v>
      </c>
      <c r="E738" s="132">
        <v>0</v>
      </c>
      <c r="F738" s="132">
        <v>0</v>
      </c>
      <c r="G738" s="132">
        <v>0</v>
      </c>
      <c r="H738" s="132">
        <v>0</v>
      </c>
      <c r="I738" s="132">
        <v>0</v>
      </c>
      <c r="J738" s="132">
        <v>0</v>
      </c>
      <c r="K738" s="132">
        <v>0</v>
      </c>
      <c r="L738" s="132">
        <v>0</v>
      </c>
      <c r="M738" s="132">
        <v>0</v>
      </c>
      <c r="N738" s="132">
        <v>0</v>
      </c>
      <c r="O738" s="132">
        <v>0</v>
      </c>
      <c r="P738" s="132">
        <v>0</v>
      </c>
      <c r="Q738" s="132">
        <v>0</v>
      </c>
      <c r="R738" s="127">
        <v>0</v>
      </c>
    </row>
    <row r="739" spans="1:18" ht="13.5" thickBot="1" x14ac:dyDescent="0.25">
      <c r="A739" s="135" t="s">
        <v>1492</v>
      </c>
      <c r="B739" s="134" t="s">
        <v>1493</v>
      </c>
      <c r="C739" s="134" t="s">
        <v>2078</v>
      </c>
      <c r="D739" s="130">
        <v>526366.71</v>
      </c>
      <c r="E739" s="130">
        <v>526366.71</v>
      </c>
      <c r="F739" s="130">
        <v>524678.71</v>
      </c>
      <c r="G739" s="130">
        <v>522990.71</v>
      </c>
      <c r="H739" s="130">
        <v>521302.71</v>
      </c>
      <c r="I739" s="130">
        <v>519614.71</v>
      </c>
      <c r="J739" s="130">
        <v>517926.71</v>
      </c>
      <c r="K739" s="130">
        <v>516238.71</v>
      </c>
      <c r="L739" s="130">
        <v>514550.71</v>
      </c>
      <c r="M739" s="130">
        <v>512862.71</v>
      </c>
      <c r="N739" s="130">
        <v>511174.71</v>
      </c>
      <c r="O739" s="130">
        <v>509486.71</v>
      </c>
      <c r="P739" s="130">
        <v>507798.71</v>
      </c>
      <c r="Q739" s="130">
        <v>506110.71</v>
      </c>
      <c r="R739" s="127">
        <v>506110.71</v>
      </c>
    </row>
    <row r="740" spans="1:18" ht="13.5" thickBot="1" x14ac:dyDescent="0.25">
      <c r="A740" s="135" t="s">
        <v>2036</v>
      </c>
      <c r="B740" s="134" t="s">
        <v>2037</v>
      </c>
      <c r="C740" s="134" t="s">
        <v>2078</v>
      </c>
      <c r="D740" s="132">
        <v>208016.59</v>
      </c>
      <c r="E740" s="132">
        <v>208016.59</v>
      </c>
      <c r="F740" s="132">
        <v>205429.59</v>
      </c>
      <c r="G740" s="132">
        <v>202842.59</v>
      </c>
      <c r="H740" s="132">
        <v>200255.59</v>
      </c>
      <c r="I740" s="132">
        <v>197668.59</v>
      </c>
      <c r="J740" s="132">
        <v>195081.59</v>
      </c>
      <c r="K740" s="132">
        <v>192494.59</v>
      </c>
      <c r="L740" s="132">
        <v>189907.59</v>
      </c>
      <c r="M740" s="132">
        <v>187320.59</v>
      </c>
      <c r="N740" s="132">
        <v>184733.59</v>
      </c>
      <c r="O740" s="132">
        <v>182146.59</v>
      </c>
      <c r="P740" s="132">
        <v>179559.59</v>
      </c>
      <c r="Q740" s="132">
        <v>176972.59</v>
      </c>
      <c r="R740" s="127">
        <v>176972.59</v>
      </c>
    </row>
    <row r="741" spans="1:18" ht="13.5" thickBot="1" x14ac:dyDescent="0.25">
      <c r="A741" s="135" t="s">
        <v>1491</v>
      </c>
      <c r="B741" s="134" t="s">
        <v>2038</v>
      </c>
      <c r="C741" s="134" t="s">
        <v>2078</v>
      </c>
      <c r="D741" s="130">
        <v>300520.73</v>
      </c>
      <c r="E741" s="130">
        <v>300520.73</v>
      </c>
      <c r="F741" s="130">
        <v>296295.73</v>
      </c>
      <c r="G741" s="130">
        <v>292070.73</v>
      </c>
      <c r="H741" s="130">
        <v>287845.73</v>
      </c>
      <c r="I741" s="130">
        <v>283620.73</v>
      </c>
      <c r="J741" s="130">
        <v>279395.73</v>
      </c>
      <c r="K741" s="130">
        <v>275170.73</v>
      </c>
      <c r="L741" s="130">
        <v>270945.73</v>
      </c>
      <c r="M741" s="130">
        <v>266720.73</v>
      </c>
      <c r="N741" s="130">
        <v>262495.73</v>
      </c>
      <c r="O741" s="130">
        <v>258270.73</v>
      </c>
      <c r="P741" s="130">
        <v>254045.73</v>
      </c>
      <c r="Q741" s="130">
        <v>249820.73</v>
      </c>
      <c r="R741" s="127">
        <v>249820.73</v>
      </c>
    </row>
    <row r="742" spans="1:18" ht="13.5" thickBot="1" x14ac:dyDescent="0.25">
      <c r="A742" s="135" t="s">
        <v>2039</v>
      </c>
      <c r="B742" s="134" t="s">
        <v>2040</v>
      </c>
      <c r="C742" s="134" t="s">
        <v>2078</v>
      </c>
      <c r="D742" s="132">
        <v>829679.3</v>
      </c>
      <c r="E742" s="132">
        <v>829679.3</v>
      </c>
      <c r="F742" s="132">
        <v>827090.3</v>
      </c>
      <c r="G742" s="132">
        <v>824501.3</v>
      </c>
      <c r="H742" s="132">
        <v>821912.3</v>
      </c>
      <c r="I742" s="132">
        <v>819323.3</v>
      </c>
      <c r="J742" s="132">
        <v>816734.3</v>
      </c>
      <c r="K742" s="132">
        <v>814145.3</v>
      </c>
      <c r="L742" s="132">
        <v>811556.3</v>
      </c>
      <c r="M742" s="132">
        <v>808967.3</v>
      </c>
      <c r="N742" s="132">
        <v>806378.3</v>
      </c>
      <c r="O742" s="132">
        <v>803789.3</v>
      </c>
      <c r="P742" s="132">
        <v>801200.3</v>
      </c>
      <c r="Q742" s="132">
        <v>798611.3</v>
      </c>
      <c r="R742" s="127">
        <v>798611.3</v>
      </c>
    </row>
    <row r="743" spans="1:18" ht="13.5" thickBot="1" x14ac:dyDescent="0.25">
      <c r="A743" s="135" t="s">
        <v>2179</v>
      </c>
      <c r="B743" s="134" t="s">
        <v>2180</v>
      </c>
      <c r="C743" s="134" t="s">
        <v>2078</v>
      </c>
      <c r="D743" s="130">
        <v>289010.69</v>
      </c>
      <c r="E743" s="130">
        <v>289010.69</v>
      </c>
      <c r="F743" s="130">
        <v>288141.69</v>
      </c>
      <c r="G743" s="130">
        <v>287272.69</v>
      </c>
      <c r="H743" s="130">
        <v>286403.69</v>
      </c>
      <c r="I743" s="130">
        <v>285534.69</v>
      </c>
      <c r="J743" s="130">
        <v>284665.69</v>
      </c>
      <c r="K743" s="130">
        <v>283796.69</v>
      </c>
      <c r="L743" s="130">
        <v>282927.69</v>
      </c>
      <c r="M743" s="130">
        <v>282058.69</v>
      </c>
      <c r="N743" s="130">
        <v>281189.69</v>
      </c>
      <c r="O743" s="130">
        <v>280320.69</v>
      </c>
      <c r="P743" s="130">
        <v>279451.69</v>
      </c>
      <c r="Q743" s="130">
        <v>278582.69</v>
      </c>
      <c r="R743" s="127">
        <v>278582.69</v>
      </c>
    </row>
    <row r="744" spans="1:18" ht="13.5" thickBot="1" x14ac:dyDescent="0.25">
      <c r="A744" s="135" t="s">
        <v>2445</v>
      </c>
      <c r="B744" s="134" t="s">
        <v>2446</v>
      </c>
      <c r="C744" s="134" t="s">
        <v>2078</v>
      </c>
      <c r="D744" s="132">
        <v>1035740.09</v>
      </c>
      <c r="E744" s="132">
        <v>1035740.09</v>
      </c>
      <c r="F744" s="132">
        <v>1032707.15</v>
      </c>
      <c r="G744" s="132">
        <v>1029674.21</v>
      </c>
      <c r="H744" s="132">
        <v>1026641.27</v>
      </c>
      <c r="I744" s="132">
        <v>1023608.33</v>
      </c>
      <c r="J744" s="132">
        <v>1020575.39</v>
      </c>
      <c r="K744" s="132">
        <v>1017542.45</v>
      </c>
      <c r="L744" s="132">
        <v>1014509.51</v>
      </c>
      <c r="M744" s="132">
        <v>1011476.57</v>
      </c>
      <c r="N744" s="132">
        <v>1008443.63</v>
      </c>
      <c r="O744" s="132">
        <v>1005410.69</v>
      </c>
      <c r="P744" s="132">
        <v>1002377.75</v>
      </c>
      <c r="Q744" s="132">
        <v>999344.81</v>
      </c>
      <c r="R744" s="127">
        <v>999344.81</v>
      </c>
    </row>
    <row r="745" spans="1:18" ht="13.5" thickBot="1" x14ac:dyDescent="0.25">
      <c r="A745" s="135" t="s">
        <v>2447</v>
      </c>
      <c r="B745" s="134" t="s">
        <v>2448</v>
      </c>
      <c r="C745" s="134" t="s">
        <v>2078</v>
      </c>
      <c r="D745" s="130">
        <v>481192.64</v>
      </c>
      <c r="E745" s="130">
        <v>481192.64</v>
      </c>
      <c r="F745" s="130">
        <v>476447.79</v>
      </c>
      <c r="G745" s="130">
        <v>471702.94</v>
      </c>
      <c r="H745" s="130">
        <v>466958.09</v>
      </c>
      <c r="I745" s="130">
        <v>462213.24</v>
      </c>
      <c r="J745" s="130">
        <v>457468.39</v>
      </c>
      <c r="K745" s="130">
        <v>452723.54</v>
      </c>
      <c r="L745" s="130">
        <v>447978.69</v>
      </c>
      <c r="M745" s="130">
        <v>443233.84</v>
      </c>
      <c r="N745" s="130">
        <v>438488.99</v>
      </c>
      <c r="O745" s="130">
        <v>433744.14</v>
      </c>
      <c r="P745" s="130">
        <v>428999.29</v>
      </c>
      <c r="Q745" s="130">
        <v>424254.44</v>
      </c>
      <c r="R745" s="127">
        <v>424254.44</v>
      </c>
    </row>
    <row r="746" spans="1:18" ht="13.5" thickBot="1" x14ac:dyDescent="0.25">
      <c r="A746" s="135" t="s">
        <v>2635</v>
      </c>
      <c r="B746" s="134" t="s">
        <v>2636</v>
      </c>
      <c r="C746" s="134" t="s">
        <v>2078</v>
      </c>
      <c r="D746" s="132">
        <v>2372638.64</v>
      </c>
      <c r="E746" s="132">
        <v>2372638.64</v>
      </c>
      <c r="F746" s="132">
        <v>2368802.64</v>
      </c>
      <c r="G746" s="132">
        <v>2362068.64</v>
      </c>
      <c r="H746" s="132">
        <v>2355334.64</v>
      </c>
      <c r="I746" s="132">
        <v>2348600.64</v>
      </c>
      <c r="J746" s="132">
        <v>2349822.64</v>
      </c>
      <c r="K746" s="132">
        <v>2341998.64</v>
      </c>
      <c r="L746" s="132">
        <v>2344333.14</v>
      </c>
      <c r="M746" s="132">
        <v>2345153.64</v>
      </c>
      <c r="N746" s="132">
        <v>2340367.64</v>
      </c>
      <c r="O746" s="132">
        <v>2344053.64</v>
      </c>
      <c r="P746" s="132">
        <v>2301154.64</v>
      </c>
      <c r="Q746" s="132">
        <v>2294376.64</v>
      </c>
      <c r="R746" s="127">
        <v>2294376.64</v>
      </c>
    </row>
    <row r="747" spans="1:18" ht="13.5" thickBot="1" x14ac:dyDescent="0.25">
      <c r="A747" s="135" t="s">
        <v>2721</v>
      </c>
      <c r="B747" s="134" t="s">
        <v>2720</v>
      </c>
      <c r="C747" s="134" t="s">
        <v>2078</v>
      </c>
      <c r="D747" s="163"/>
      <c r="E747" s="130">
        <v>0</v>
      </c>
      <c r="F747" s="130">
        <v>0</v>
      </c>
      <c r="G747" s="130">
        <v>0</v>
      </c>
      <c r="H747" s="130">
        <v>0</v>
      </c>
      <c r="I747" s="130">
        <v>0</v>
      </c>
      <c r="J747" s="130">
        <v>0</v>
      </c>
      <c r="K747" s="130">
        <v>0</v>
      </c>
      <c r="L747" s="130">
        <v>0</v>
      </c>
      <c r="M747" s="130">
        <v>0</v>
      </c>
      <c r="N747" s="130">
        <v>0</v>
      </c>
      <c r="O747" s="130">
        <v>25974.5</v>
      </c>
      <c r="P747" s="130">
        <v>1361659.17</v>
      </c>
      <c r="Q747" s="130">
        <v>1421312.5</v>
      </c>
      <c r="R747" s="127">
        <v>1421312.5</v>
      </c>
    </row>
    <row r="748" spans="1:18" ht="13.5" thickBot="1" x14ac:dyDescent="0.25">
      <c r="A748" s="135" t="s">
        <v>1494</v>
      </c>
      <c r="B748" s="134" t="s">
        <v>1495</v>
      </c>
      <c r="C748" s="134" t="s">
        <v>2078</v>
      </c>
      <c r="D748" s="132">
        <v>4780.21</v>
      </c>
      <c r="E748" s="132">
        <v>4780.21</v>
      </c>
      <c r="F748" s="132">
        <v>4780.21</v>
      </c>
      <c r="G748" s="132">
        <v>4780.21</v>
      </c>
      <c r="H748" s="132">
        <v>4780.21</v>
      </c>
      <c r="I748" s="132">
        <v>4780.21</v>
      </c>
      <c r="J748" s="132">
        <v>4780.21</v>
      </c>
      <c r="K748" s="132">
        <v>4780.21</v>
      </c>
      <c r="L748" s="132">
        <v>4780.21</v>
      </c>
      <c r="M748" s="132">
        <v>4780.21</v>
      </c>
      <c r="N748" s="132">
        <v>0</v>
      </c>
      <c r="O748" s="132">
        <v>0</v>
      </c>
      <c r="P748" s="132">
        <v>0</v>
      </c>
      <c r="Q748" s="132">
        <v>0</v>
      </c>
      <c r="R748" s="127">
        <v>0</v>
      </c>
    </row>
    <row r="749" spans="1:18" ht="13.5" thickBot="1" x14ac:dyDescent="0.25">
      <c r="A749" s="135" t="s">
        <v>1496</v>
      </c>
      <c r="B749" s="134" t="s">
        <v>1497</v>
      </c>
      <c r="C749" s="134" t="s">
        <v>2078</v>
      </c>
      <c r="D749" s="130">
        <v>0</v>
      </c>
      <c r="E749" s="130">
        <v>0</v>
      </c>
      <c r="F749" s="130">
        <v>0</v>
      </c>
      <c r="G749" s="130">
        <v>0</v>
      </c>
      <c r="H749" s="130">
        <v>0</v>
      </c>
      <c r="I749" s="130">
        <v>0</v>
      </c>
      <c r="J749" s="130">
        <v>0</v>
      </c>
      <c r="K749" s="130">
        <v>0</v>
      </c>
      <c r="L749" s="130">
        <v>0</v>
      </c>
      <c r="M749" s="130">
        <v>0</v>
      </c>
      <c r="N749" s="130">
        <v>0</v>
      </c>
      <c r="O749" s="130">
        <v>0</v>
      </c>
      <c r="P749" s="130">
        <v>0</v>
      </c>
      <c r="Q749" s="130">
        <v>0</v>
      </c>
      <c r="R749" s="127">
        <v>0</v>
      </c>
    </row>
    <row r="750" spans="1:18" ht="13.5" thickBot="1" x14ac:dyDescent="0.25">
      <c r="A750" s="135" t="s">
        <v>196</v>
      </c>
      <c r="B750" s="134" t="s">
        <v>1052</v>
      </c>
      <c r="C750" s="134" t="s">
        <v>2078</v>
      </c>
      <c r="D750" s="132">
        <v>0</v>
      </c>
      <c r="E750" s="132">
        <v>0</v>
      </c>
      <c r="F750" s="132">
        <v>0</v>
      </c>
      <c r="G750" s="132">
        <v>0</v>
      </c>
      <c r="H750" s="132">
        <v>0</v>
      </c>
      <c r="I750" s="132">
        <v>0</v>
      </c>
      <c r="J750" s="132">
        <v>0</v>
      </c>
      <c r="K750" s="132">
        <v>0</v>
      </c>
      <c r="L750" s="132">
        <v>0</v>
      </c>
      <c r="M750" s="132">
        <v>0</v>
      </c>
      <c r="N750" s="132">
        <v>0</v>
      </c>
      <c r="O750" s="132">
        <v>0</v>
      </c>
      <c r="P750" s="132">
        <v>0</v>
      </c>
      <c r="Q750" s="132">
        <v>0</v>
      </c>
      <c r="R750" s="127">
        <v>0</v>
      </c>
    </row>
    <row r="751" spans="1:18" ht="13.5" thickBot="1" x14ac:dyDescent="0.25">
      <c r="A751" s="135" t="s">
        <v>197</v>
      </c>
      <c r="B751" s="134" t="s">
        <v>1051</v>
      </c>
      <c r="C751" s="134" t="s">
        <v>2078</v>
      </c>
      <c r="D751" s="130">
        <v>163185.10999999999</v>
      </c>
      <c r="E751" s="130">
        <v>163185.10999999999</v>
      </c>
      <c r="F751" s="130">
        <v>177165.82</v>
      </c>
      <c r="G751" s="130">
        <v>188753.82</v>
      </c>
      <c r="H751" s="130">
        <v>181490.32</v>
      </c>
      <c r="I751" s="130">
        <v>204448.82</v>
      </c>
      <c r="J751" s="130">
        <v>239821.39</v>
      </c>
      <c r="K751" s="130">
        <v>239627.14</v>
      </c>
      <c r="L751" s="130">
        <v>261463.89</v>
      </c>
      <c r="M751" s="130">
        <v>252306.39</v>
      </c>
      <c r="N751" s="130">
        <v>9384</v>
      </c>
      <c r="O751" s="130">
        <v>6326</v>
      </c>
      <c r="P751" s="130">
        <v>10757.5</v>
      </c>
      <c r="Q751" s="130">
        <v>0</v>
      </c>
      <c r="R751" s="127">
        <v>0</v>
      </c>
    </row>
    <row r="752" spans="1:18" ht="13.5" thickBot="1" x14ac:dyDescent="0.25">
      <c r="A752" s="135" t="s">
        <v>227</v>
      </c>
      <c r="B752" s="134" t="s">
        <v>1019</v>
      </c>
      <c r="C752" s="134" t="s">
        <v>2078</v>
      </c>
      <c r="D752" s="132">
        <v>60000000</v>
      </c>
      <c r="E752" s="132">
        <v>60000000</v>
      </c>
      <c r="F752" s="132">
        <v>60000000</v>
      </c>
      <c r="G752" s="132">
        <v>60000000</v>
      </c>
      <c r="H752" s="132">
        <v>60000000</v>
      </c>
      <c r="I752" s="132">
        <v>60000000</v>
      </c>
      <c r="J752" s="132">
        <v>60000000</v>
      </c>
      <c r="K752" s="132">
        <v>60000000</v>
      </c>
      <c r="L752" s="132">
        <v>60000000</v>
      </c>
      <c r="M752" s="132">
        <v>50000000</v>
      </c>
      <c r="N752" s="132">
        <v>0</v>
      </c>
      <c r="O752" s="132">
        <v>0</v>
      </c>
      <c r="P752" s="132">
        <v>0</v>
      </c>
      <c r="Q752" s="132">
        <v>0</v>
      </c>
      <c r="R752" s="127">
        <v>0</v>
      </c>
    </row>
    <row r="753" spans="1:18" ht="13.5" thickBot="1" x14ac:dyDescent="0.25">
      <c r="A753" s="135" t="s">
        <v>228</v>
      </c>
      <c r="B753" s="134" t="s">
        <v>1018</v>
      </c>
      <c r="C753" s="134" t="s">
        <v>2078</v>
      </c>
      <c r="D753" s="130">
        <v>-10000000</v>
      </c>
      <c r="E753" s="130">
        <v>-10000000</v>
      </c>
      <c r="F753" s="130">
        <v>-10000000</v>
      </c>
      <c r="G753" s="130">
        <v>-10000000</v>
      </c>
      <c r="H753" s="130">
        <v>-10000000</v>
      </c>
      <c r="I753" s="130">
        <v>-10000000</v>
      </c>
      <c r="J753" s="130">
        <v>-10000000</v>
      </c>
      <c r="K753" s="130">
        <v>-10000000</v>
      </c>
      <c r="L753" s="130">
        <v>-10000000</v>
      </c>
      <c r="M753" s="130">
        <v>0</v>
      </c>
      <c r="N753" s="130">
        <v>0</v>
      </c>
      <c r="O753" s="130">
        <v>0</v>
      </c>
      <c r="P753" s="130">
        <v>0</v>
      </c>
      <c r="Q753" s="130">
        <v>0</v>
      </c>
      <c r="R753" s="127">
        <v>0</v>
      </c>
    </row>
    <row r="754" spans="1:18" ht="13.5" thickBot="1" x14ac:dyDescent="0.25">
      <c r="A754" s="135" t="s">
        <v>229</v>
      </c>
      <c r="B754" s="134" t="s">
        <v>1017</v>
      </c>
      <c r="C754" s="134" t="s">
        <v>2078</v>
      </c>
      <c r="D754" s="132">
        <v>0</v>
      </c>
      <c r="E754" s="132">
        <v>0</v>
      </c>
      <c r="F754" s="132">
        <v>0</v>
      </c>
      <c r="G754" s="132">
        <v>0</v>
      </c>
      <c r="H754" s="132">
        <v>0</v>
      </c>
      <c r="I754" s="132">
        <v>0</v>
      </c>
      <c r="J754" s="132">
        <v>0</v>
      </c>
      <c r="K754" s="132">
        <v>0</v>
      </c>
      <c r="L754" s="132">
        <v>0</v>
      </c>
      <c r="M754" s="132">
        <v>0</v>
      </c>
      <c r="N754" s="132">
        <v>0</v>
      </c>
      <c r="O754" s="132">
        <v>0</v>
      </c>
      <c r="P754" s="132">
        <v>0</v>
      </c>
      <c r="Q754" s="132">
        <v>0</v>
      </c>
      <c r="R754" s="127">
        <v>0</v>
      </c>
    </row>
    <row r="755" spans="1:18" ht="13.5" thickBot="1" x14ac:dyDescent="0.25">
      <c r="A755" s="135" t="s">
        <v>231</v>
      </c>
      <c r="B755" s="134" t="s">
        <v>1015</v>
      </c>
      <c r="C755" s="134" t="s">
        <v>2078</v>
      </c>
      <c r="D755" s="130">
        <v>-10000000</v>
      </c>
      <c r="E755" s="130">
        <v>-10000000</v>
      </c>
      <c r="F755" s="130">
        <v>-10000000</v>
      </c>
      <c r="G755" s="130">
        <v>-10000000</v>
      </c>
      <c r="H755" s="130">
        <v>-10000000</v>
      </c>
      <c r="I755" s="130">
        <v>-10000000</v>
      </c>
      <c r="J755" s="130">
        <v>-10000000</v>
      </c>
      <c r="K755" s="130">
        <v>-10000000</v>
      </c>
      <c r="L755" s="130">
        <v>-10000000</v>
      </c>
      <c r="M755" s="130">
        <v>-10000000</v>
      </c>
      <c r="N755" s="130">
        <v>-10000000</v>
      </c>
      <c r="O755" s="130">
        <v>-10000000</v>
      </c>
      <c r="P755" s="130">
        <v>-10000000</v>
      </c>
      <c r="Q755" s="130">
        <v>-10000000</v>
      </c>
      <c r="R755" s="127">
        <v>-10000000</v>
      </c>
    </row>
    <row r="756" spans="1:18" ht="13.5" thickBot="1" x14ac:dyDescent="0.25">
      <c r="A756" s="135" t="s">
        <v>232</v>
      </c>
      <c r="B756" s="134" t="s">
        <v>1014</v>
      </c>
      <c r="C756" s="134" t="s">
        <v>2078</v>
      </c>
      <c r="D756" s="132">
        <v>-20000000</v>
      </c>
      <c r="E756" s="132">
        <v>-20000000</v>
      </c>
      <c r="F756" s="132">
        <v>-20000000</v>
      </c>
      <c r="G756" s="132">
        <v>-20000000</v>
      </c>
      <c r="H756" s="132">
        <v>-20000000</v>
      </c>
      <c r="I756" s="132">
        <v>-20000000</v>
      </c>
      <c r="J756" s="132">
        <v>-20000000</v>
      </c>
      <c r="K756" s="132">
        <v>-20000000</v>
      </c>
      <c r="L756" s="132">
        <v>-20000000</v>
      </c>
      <c r="M756" s="132">
        <v>-20000000</v>
      </c>
      <c r="N756" s="132">
        <v>-20000000</v>
      </c>
      <c r="O756" s="132">
        <v>-20000000</v>
      </c>
      <c r="P756" s="132">
        <v>-20000000</v>
      </c>
      <c r="Q756" s="132">
        <v>-20000000</v>
      </c>
      <c r="R756" s="127">
        <v>-20000000</v>
      </c>
    </row>
    <row r="757" spans="1:18" ht="13.5" thickBot="1" x14ac:dyDescent="0.25">
      <c r="A757" s="135" t="s">
        <v>233</v>
      </c>
      <c r="B757" s="134" t="s">
        <v>1013</v>
      </c>
      <c r="C757" s="134" t="s">
        <v>2078</v>
      </c>
      <c r="D757" s="130">
        <v>-20000000</v>
      </c>
      <c r="E757" s="130">
        <v>-20000000</v>
      </c>
      <c r="F757" s="130">
        <v>-20000000</v>
      </c>
      <c r="G757" s="130">
        <v>-20000000</v>
      </c>
      <c r="H757" s="130">
        <v>-20000000</v>
      </c>
      <c r="I757" s="130">
        <v>-20000000</v>
      </c>
      <c r="J757" s="130">
        <v>-20000000</v>
      </c>
      <c r="K757" s="130">
        <v>-20000000</v>
      </c>
      <c r="L757" s="130">
        <v>-20000000</v>
      </c>
      <c r="M757" s="130">
        <v>-20000000</v>
      </c>
      <c r="N757" s="130">
        <v>-20000000</v>
      </c>
      <c r="O757" s="130">
        <v>-20000000</v>
      </c>
      <c r="P757" s="130">
        <v>-20000000</v>
      </c>
      <c r="Q757" s="130">
        <v>-20000000</v>
      </c>
      <c r="R757" s="127">
        <v>-20000000</v>
      </c>
    </row>
    <row r="758" spans="1:18" ht="13.5" thickBot="1" x14ac:dyDescent="0.25">
      <c r="A758" s="135" t="s">
        <v>234</v>
      </c>
      <c r="B758" s="134" t="s">
        <v>1012</v>
      </c>
      <c r="C758" s="134" t="s">
        <v>2078</v>
      </c>
      <c r="D758" s="132">
        <v>-19700000</v>
      </c>
      <c r="E758" s="132">
        <v>-19700000</v>
      </c>
      <c r="F758" s="132">
        <v>-19700000</v>
      </c>
      <c r="G758" s="132">
        <v>-19700000</v>
      </c>
      <c r="H758" s="132">
        <v>-19700000</v>
      </c>
      <c r="I758" s="132">
        <v>-19700000</v>
      </c>
      <c r="J758" s="132">
        <v>-19700000</v>
      </c>
      <c r="K758" s="132">
        <v>-19700000</v>
      </c>
      <c r="L758" s="132">
        <v>-19700000</v>
      </c>
      <c r="M758" s="132">
        <v>-19700000</v>
      </c>
      <c r="N758" s="132">
        <v>-19700000</v>
      </c>
      <c r="O758" s="132">
        <v>-19700000</v>
      </c>
      <c r="P758" s="132">
        <v>-19700000</v>
      </c>
      <c r="Q758" s="132">
        <v>-19700000</v>
      </c>
      <c r="R758" s="127">
        <v>-19700000</v>
      </c>
    </row>
    <row r="759" spans="1:18" ht="13.5" thickBot="1" x14ac:dyDescent="0.25">
      <c r="A759" s="135" t="s">
        <v>236</v>
      </c>
      <c r="B759" s="134" t="s">
        <v>1010</v>
      </c>
      <c r="C759" s="134" t="s">
        <v>2078</v>
      </c>
      <c r="D759" s="130">
        <v>-10000000</v>
      </c>
      <c r="E759" s="130">
        <v>-10000000</v>
      </c>
      <c r="F759" s="130">
        <v>-10000000</v>
      </c>
      <c r="G759" s="130">
        <v>-10000000</v>
      </c>
      <c r="H759" s="130">
        <v>-10000000</v>
      </c>
      <c r="I759" s="130">
        <v>-10000000</v>
      </c>
      <c r="J759" s="130">
        <v>-10000000</v>
      </c>
      <c r="K759" s="130">
        <v>-10000000</v>
      </c>
      <c r="L759" s="130">
        <v>-10000000</v>
      </c>
      <c r="M759" s="130">
        <v>-10000000</v>
      </c>
      <c r="N759" s="130">
        <v>-10000000</v>
      </c>
      <c r="O759" s="130">
        <v>-10000000</v>
      </c>
      <c r="P759" s="130">
        <v>-10000000</v>
      </c>
      <c r="Q759" s="130">
        <v>-10000000</v>
      </c>
      <c r="R759" s="127">
        <v>-10000000</v>
      </c>
    </row>
    <row r="760" spans="1:18" ht="13.5" thickBot="1" x14ac:dyDescent="0.25">
      <c r="A760" s="135" t="s">
        <v>237</v>
      </c>
      <c r="B760" s="134" t="s">
        <v>1009</v>
      </c>
      <c r="C760" s="134" t="s">
        <v>2078</v>
      </c>
      <c r="D760" s="132">
        <v>0</v>
      </c>
      <c r="E760" s="164"/>
      <c r="F760" s="164"/>
      <c r="G760" s="164"/>
      <c r="H760" s="164"/>
      <c r="I760" s="164"/>
      <c r="J760" s="164"/>
      <c r="K760" s="164"/>
      <c r="L760" s="164"/>
      <c r="M760" s="164"/>
      <c r="N760" s="164"/>
      <c r="O760" s="164"/>
      <c r="P760" s="164"/>
      <c r="Q760" s="164"/>
      <c r="R760" s="127">
        <v>0</v>
      </c>
    </row>
    <row r="761" spans="1:18" ht="13.5" thickBot="1" x14ac:dyDescent="0.25">
      <c r="A761" s="135" t="s">
        <v>238</v>
      </c>
      <c r="B761" s="134" t="s">
        <v>1008</v>
      </c>
      <c r="C761" s="134" t="s">
        <v>2078</v>
      </c>
      <c r="D761" s="130">
        <v>-20000000</v>
      </c>
      <c r="E761" s="130">
        <v>-20000000</v>
      </c>
      <c r="F761" s="130">
        <v>-20000000</v>
      </c>
      <c r="G761" s="130">
        <v>-20000000</v>
      </c>
      <c r="H761" s="130">
        <v>-20000000</v>
      </c>
      <c r="I761" s="130">
        <v>-20000000</v>
      </c>
      <c r="J761" s="130">
        <v>-20000000</v>
      </c>
      <c r="K761" s="130">
        <v>-20000000</v>
      </c>
      <c r="L761" s="130">
        <v>-20000000</v>
      </c>
      <c r="M761" s="130">
        <v>-20000000</v>
      </c>
      <c r="N761" s="130">
        <v>-20000000</v>
      </c>
      <c r="O761" s="130">
        <v>-20000000</v>
      </c>
      <c r="P761" s="130">
        <v>-20000000</v>
      </c>
      <c r="Q761" s="130">
        <v>-20000000</v>
      </c>
      <c r="R761" s="127">
        <v>-20000000</v>
      </c>
    </row>
    <row r="762" spans="1:18" ht="13.5" thickBot="1" x14ac:dyDescent="0.25">
      <c r="A762" s="135" t="s">
        <v>239</v>
      </c>
      <c r="B762" s="134" t="s">
        <v>1007</v>
      </c>
      <c r="C762" s="134" t="s">
        <v>2078</v>
      </c>
      <c r="D762" s="132">
        <v>-10000000</v>
      </c>
      <c r="E762" s="132">
        <v>-10000000</v>
      </c>
      <c r="F762" s="132">
        <v>-10000000</v>
      </c>
      <c r="G762" s="132">
        <v>-10000000</v>
      </c>
      <c r="H762" s="132">
        <v>-10000000</v>
      </c>
      <c r="I762" s="132">
        <v>-10000000</v>
      </c>
      <c r="J762" s="132">
        <v>-10000000</v>
      </c>
      <c r="K762" s="132">
        <v>-10000000</v>
      </c>
      <c r="L762" s="132">
        <v>-10000000</v>
      </c>
      <c r="M762" s="132">
        <v>-10000000</v>
      </c>
      <c r="N762" s="132">
        <v>-10000000</v>
      </c>
      <c r="O762" s="132">
        <v>-10000000</v>
      </c>
      <c r="P762" s="132">
        <v>-10000000</v>
      </c>
      <c r="Q762" s="132">
        <v>-10000000</v>
      </c>
      <c r="R762" s="127">
        <v>-10000000</v>
      </c>
    </row>
    <row r="763" spans="1:18" ht="13.5" thickBot="1" x14ac:dyDescent="0.25">
      <c r="A763" s="135" t="s">
        <v>240</v>
      </c>
      <c r="B763" s="134" t="s">
        <v>1006</v>
      </c>
      <c r="C763" s="134" t="s">
        <v>2078</v>
      </c>
      <c r="D763" s="130">
        <v>-20000000</v>
      </c>
      <c r="E763" s="130">
        <v>-20000000</v>
      </c>
      <c r="F763" s="130">
        <v>-20000000</v>
      </c>
      <c r="G763" s="130">
        <v>-20000000</v>
      </c>
      <c r="H763" s="130">
        <v>-20000000</v>
      </c>
      <c r="I763" s="130">
        <v>-20000000</v>
      </c>
      <c r="J763" s="130">
        <v>-20000000</v>
      </c>
      <c r="K763" s="130">
        <v>-20000000</v>
      </c>
      <c r="L763" s="130">
        <v>-20000000</v>
      </c>
      <c r="M763" s="130">
        <v>-20000000</v>
      </c>
      <c r="N763" s="130">
        <v>-20000000</v>
      </c>
      <c r="O763" s="130">
        <v>-20000000</v>
      </c>
      <c r="P763" s="130">
        <v>-20000000</v>
      </c>
      <c r="Q763" s="130">
        <v>-20000000</v>
      </c>
      <c r="R763" s="127">
        <v>-20000000</v>
      </c>
    </row>
    <row r="764" spans="1:18" ht="13.5" thickBot="1" x14ac:dyDescent="0.25">
      <c r="A764" s="135" t="s">
        <v>241</v>
      </c>
      <c r="B764" s="134" t="s">
        <v>1005</v>
      </c>
      <c r="C764" s="134" t="s">
        <v>2078</v>
      </c>
      <c r="D764" s="132">
        <v>-30000000</v>
      </c>
      <c r="E764" s="132">
        <v>-30000000</v>
      </c>
      <c r="F764" s="132">
        <v>-30000000</v>
      </c>
      <c r="G764" s="132">
        <v>-30000000</v>
      </c>
      <c r="H764" s="132">
        <v>-30000000</v>
      </c>
      <c r="I764" s="132">
        <v>-30000000</v>
      </c>
      <c r="J764" s="132">
        <v>-30000000</v>
      </c>
      <c r="K764" s="132">
        <v>-30000000</v>
      </c>
      <c r="L764" s="132">
        <v>-30000000</v>
      </c>
      <c r="M764" s="132">
        <v>-30000000</v>
      </c>
      <c r="N764" s="132">
        <v>-30000000</v>
      </c>
      <c r="O764" s="132">
        <v>-30000000</v>
      </c>
      <c r="P764" s="132">
        <v>-30000000</v>
      </c>
      <c r="Q764" s="132">
        <v>-30000000</v>
      </c>
      <c r="R764" s="127">
        <v>-30000000</v>
      </c>
    </row>
    <row r="765" spans="1:18" ht="13.5" thickBot="1" x14ac:dyDescent="0.25">
      <c r="A765" s="135" t="s">
        <v>242</v>
      </c>
      <c r="B765" s="134" t="s">
        <v>1004</v>
      </c>
      <c r="C765" s="134" t="s">
        <v>2078</v>
      </c>
      <c r="D765" s="130">
        <v>-40000000</v>
      </c>
      <c r="E765" s="130">
        <v>-40000000</v>
      </c>
      <c r="F765" s="130">
        <v>-40000000</v>
      </c>
      <c r="G765" s="130">
        <v>-40000000</v>
      </c>
      <c r="H765" s="130">
        <v>-40000000</v>
      </c>
      <c r="I765" s="130">
        <v>-40000000</v>
      </c>
      <c r="J765" s="130">
        <v>-40000000</v>
      </c>
      <c r="K765" s="130">
        <v>-40000000</v>
      </c>
      <c r="L765" s="130">
        <v>-40000000</v>
      </c>
      <c r="M765" s="130">
        <v>-40000000</v>
      </c>
      <c r="N765" s="130">
        <v>-40000000</v>
      </c>
      <c r="O765" s="130">
        <v>-40000000</v>
      </c>
      <c r="P765" s="130">
        <v>-40000000</v>
      </c>
      <c r="Q765" s="130">
        <v>-40000000</v>
      </c>
      <c r="R765" s="127">
        <v>-40000000</v>
      </c>
    </row>
    <row r="766" spans="1:18" ht="13.5" thickBot="1" x14ac:dyDescent="0.25">
      <c r="A766" s="135" t="s">
        <v>243</v>
      </c>
      <c r="B766" s="134" t="s">
        <v>1003</v>
      </c>
      <c r="C766" s="134" t="s">
        <v>2078</v>
      </c>
      <c r="D766" s="132">
        <v>-40000000</v>
      </c>
      <c r="E766" s="132">
        <v>-40000000</v>
      </c>
      <c r="F766" s="132">
        <v>-40000000</v>
      </c>
      <c r="G766" s="132">
        <v>-40000000</v>
      </c>
      <c r="H766" s="132">
        <v>-40000000</v>
      </c>
      <c r="I766" s="132">
        <v>-40000000</v>
      </c>
      <c r="J766" s="132">
        <v>-40000000</v>
      </c>
      <c r="K766" s="132">
        <v>-40000000</v>
      </c>
      <c r="L766" s="132">
        <v>-40000000</v>
      </c>
      <c r="M766" s="132">
        <v>-40000000</v>
      </c>
      <c r="N766" s="132">
        <v>-40000000</v>
      </c>
      <c r="O766" s="132">
        <v>-40000000</v>
      </c>
      <c r="P766" s="132">
        <v>-40000000</v>
      </c>
      <c r="Q766" s="132">
        <v>-40000000</v>
      </c>
      <c r="R766" s="127">
        <v>-40000000</v>
      </c>
    </row>
    <row r="767" spans="1:18" ht="13.5" thickBot="1" x14ac:dyDescent="0.25">
      <c r="A767" s="135" t="s">
        <v>244</v>
      </c>
      <c r="B767" s="134" t="s">
        <v>1002</v>
      </c>
      <c r="C767" s="134" t="s">
        <v>2078</v>
      </c>
      <c r="D767" s="130">
        <v>0</v>
      </c>
      <c r="E767" s="130">
        <v>0</v>
      </c>
      <c r="F767" s="130">
        <v>0</v>
      </c>
      <c r="G767" s="130">
        <v>0</v>
      </c>
      <c r="H767" s="130">
        <v>0</v>
      </c>
      <c r="I767" s="130">
        <v>0</v>
      </c>
      <c r="J767" s="130">
        <v>0</v>
      </c>
      <c r="K767" s="130">
        <v>0</v>
      </c>
      <c r="L767" s="130">
        <v>0</v>
      </c>
      <c r="M767" s="130">
        <v>0</v>
      </c>
      <c r="N767" s="130">
        <v>0</v>
      </c>
      <c r="O767" s="130">
        <v>0</v>
      </c>
      <c r="P767" s="130">
        <v>0</v>
      </c>
      <c r="Q767" s="130">
        <v>0</v>
      </c>
      <c r="R767" s="127">
        <v>0</v>
      </c>
    </row>
    <row r="768" spans="1:18" ht="13.5" thickBot="1" x14ac:dyDescent="0.25">
      <c r="A768" s="135" t="s">
        <v>245</v>
      </c>
      <c r="B768" s="134" t="s">
        <v>1001</v>
      </c>
      <c r="C768" s="134" t="s">
        <v>2078</v>
      </c>
      <c r="D768" s="132">
        <v>-10000000</v>
      </c>
      <c r="E768" s="132">
        <v>-10000000</v>
      </c>
      <c r="F768" s="132">
        <v>-10000000</v>
      </c>
      <c r="G768" s="132">
        <v>-10000000</v>
      </c>
      <c r="H768" s="132">
        <v>-10000000</v>
      </c>
      <c r="I768" s="132">
        <v>-10000000</v>
      </c>
      <c r="J768" s="132">
        <v>-10000000</v>
      </c>
      <c r="K768" s="132">
        <v>-10000000</v>
      </c>
      <c r="L768" s="132">
        <v>-10000000</v>
      </c>
      <c r="M768" s="132">
        <v>-10000000</v>
      </c>
      <c r="N768" s="132">
        <v>-10000000</v>
      </c>
      <c r="O768" s="132">
        <v>-10000000</v>
      </c>
      <c r="P768" s="132">
        <v>-10000000</v>
      </c>
      <c r="Q768" s="132">
        <v>-10000000</v>
      </c>
      <c r="R768" s="127">
        <v>-10000000</v>
      </c>
    </row>
    <row r="769" spans="1:18" ht="13.5" thickBot="1" x14ac:dyDescent="0.25">
      <c r="A769" s="135" t="s">
        <v>247</v>
      </c>
      <c r="B769" s="134" t="s">
        <v>1000</v>
      </c>
      <c r="C769" s="134" t="s">
        <v>2078</v>
      </c>
      <c r="D769" s="130">
        <v>0</v>
      </c>
      <c r="E769" s="163"/>
      <c r="F769" s="163"/>
      <c r="G769" s="163"/>
      <c r="H769" s="163"/>
      <c r="I769" s="163"/>
      <c r="J769" s="163"/>
      <c r="K769" s="163"/>
      <c r="L769" s="163"/>
      <c r="M769" s="163"/>
      <c r="N769" s="163"/>
      <c r="O769" s="163"/>
      <c r="P769" s="163"/>
      <c r="Q769" s="163"/>
      <c r="R769" s="127">
        <v>0</v>
      </c>
    </row>
    <row r="770" spans="1:18" s="267" customFormat="1" ht="13.5" thickBot="1" x14ac:dyDescent="0.25">
      <c r="A770" s="268" t="s">
        <v>248</v>
      </c>
      <c r="B770" s="269" t="s">
        <v>999</v>
      </c>
      <c r="C770" s="269" t="s">
        <v>2078</v>
      </c>
      <c r="D770" s="270">
        <v>-50000000</v>
      </c>
      <c r="E770" s="270">
        <v>-50000000</v>
      </c>
      <c r="F770" s="270">
        <v>-50000000</v>
      </c>
      <c r="G770" s="270">
        <v>-50000000</v>
      </c>
      <c r="H770" s="270">
        <v>-50000000</v>
      </c>
      <c r="I770" s="270">
        <v>-50000000</v>
      </c>
      <c r="J770" s="270">
        <v>-50000000</v>
      </c>
      <c r="K770" s="270">
        <v>-50000000</v>
      </c>
      <c r="L770" s="270">
        <v>-50000000</v>
      </c>
      <c r="M770" s="270">
        <v>-50000000</v>
      </c>
      <c r="N770" s="270">
        <v>0</v>
      </c>
      <c r="O770" s="270">
        <v>0</v>
      </c>
      <c r="P770" s="270">
        <v>0</v>
      </c>
      <c r="Q770" s="270">
        <v>0</v>
      </c>
      <c r="R770" s="270">
        <v>0</v>
      </c>
    </row>
    <row r="771" spans="1:18" s="267" customFormat="1" ht="13.5" thickBot="1" x14ac:dyDescent="0.25">
      <c r="A771" s="268" t="s">
        <v>1296</v>
      </c>
      <c r="B771" s="269" t="s">
        <v>1498</v>
      </c>
      <c r="C771" s="269" t="s">
        <v>2078</v>
      </c>
      <c r="D771" s="270">
        <v>-50000000</v>
      </c>
      <c r="E771" s="270">
        <v>-50000000</v>
      </c>
      <c r="F771" s="270">
        <v>-50000000</v>
      </c>
      <c r="G771" s="270">
        <v>-50000000</v>
      </c>
      <c r="H771" s="270">
        <v>-50000000</v>
      </c>
      <c r="I771" s="270">
        <v>-50000000</v>
      </c>
      <c r="J771" s="270">
        <v>-50000000</v>
      </c>
      <c r="K771" s="270">
        <v>-50000000</v>
      </c>
      <c r="L771" s="270">
        <v>-50000000</v>
      </c>
      <c r="M771" s="270">
        <v>-50000000</v>
      </c>
      <c r="N771" s="270">
        <v>-50000000</v>
      </c>
      <c r="O771" s="270">
        <v>-50000000</v>
      </c>
      <c r="P771" s="270">
        <v>-50000000</v>
      </c>
      <c r="Q771" s="270">
        <v>-50000000</v>
      </c>
      <c r="R771" s="270">
        <v>-50000000</v>
      </c>
    </row>
    <row r="772" spans="1:18" s="267" customFormat="1" ht="13.5" thickBot="1" x14ac:dyDescent="0.25">
      <c r="A772" s="268" t="s">
        <v>1299</v>
      </c>
      <c r="B772" s="269" t="s">
        <v>1499</v>
      </c>
      <c r="C772" s="269" t="s">
        <v>2078</v>
      </c>
      <c r="D772" s="270">
        <v>-50000000</v>
      </c>
      <c r="E772" s="270">
        <v>-50000000</v>
      </c>
      <c r="F772" s="270">
        <v>-50000000</v>
      </c>
      <c r="G772" s="270">
        <v>-50000000</v>
      </c>
      <c r="H772" s="270">
        <v>-50000000</v>
      </c>
      <c r="I772" s="270">
        <v>-50000000</v>
      </c>
      <c r="J772" s="270">
        <v>-50000000</v>
      </c>
      <c r="K772" s="270">
        <v>-50000000</v>
      </c>
      <c r="L772" s="270">
        <v>-50000000</v>
      </c>
      <c r="M772" s="270">
        <v>-50000000</v>
      </c>
      <c r="N772" s="270">
        <v>-50000000</v>
      </c>
      <c r="O772" s="270">
        <v>-50000000</v>
      </c>
      <c r="P772" s="270">
        <v>-50000000</v>
      </c>
      <c r="Q772" s="270">
        <v>-50000000</v>
      </c>
      <c r="R772" s="270">
        <v>-50000000</v>
      </c>
    </row>
    <row r="773" spans="1:18" ht="13.5" thickBot="1" x14ac:dyDescent="0.25">
      <c r="A773" s="135" t="s">
        <v>1502</v>
      </c>
      <c r="B773" s="134" t="s">
        <v>1503</v>
      </c>
      <c r="C773" s="134" t="s">
        <v>2078</v>
      </c>
      <c r="D773" s="130">
        <v>-35000000</v>
      </c>
      <c r="E773" s="130">
        <v>-35000000</v>
      </c>
      <c r="F773" s="130">
        <v>-35000000</v>
      </c>
      <c r="G773" s="130">
        <v>-35000000</v>
      </c>
      <c r="H773" s="130">
        <v>-35000000</v>
      </c>
      <c r="I773" s="130">
        <v>-35000000</v>
      </c>
      <c r="J773" s="130">
        <v>-35000000</v>
      </c>
      <c r="K773" s="130">
        <v>-35000000</v>
      </c>
      <c r="L773" s="130">
        <v>-35000000</v>
      </c>
      <c r="M773" s="130">
        <v>-35000000</v>
      </c>
      <c r="N773" s="130">
        <v>-35000000</v>
      </c>
      <c r="O773" s="130">
        <v>-35000000</v>
      </c>
      <c r="P773" s="130">
        <v>-35000000</v>
      </c>
      <c r="Q773" s="130">
        <v>-35000000</v>
      </c>
      <c r="R773" s="127">
        <v>-35000000</v>
      </c>
    </row>
    <row r="774" spans="1:18" ht="13.5" thickBot="1" x14ac:dyDescent="0.25">
      <c r="A774" s="135" t="s">
        <v>1504</v>
      </c>
      <c r="B774" s="134" t="s">
        <v>1505</v>
      </c>
      <c r="C774" s="134" t="s">
        <v>2078</v>
      </c>
      <c r="D774" s="132">
        <v>-40000000</v>
      </c>
      <c r="E774" s="132">
        <v>-40000000</v>
      </c>
      <c r="F774" s="132">
        <v>-40000000</v>
      </c>
      <c r="G774" s="132">
        <v>-40000000</v>
      </c>
      <c r="H774" s="132">
        <v>-40000000</v>
      </c>
      <c r="I774" s="132">
        <v>-40000000</v>
      </c>
      <c r="J774" s="132">
        <v>-40000000</v>
      </c>
      <c r="K774" s="132">
        <v>-40000000</v>
      </c>
      <c r="L774" s="132">
        <v>-40000000</v>
      </c>
      <c r="M774" s="132">
        <v>-40000000</v>
      </c>
      <c r="N774" s="132">
        <v>-40000000</v>
      </c>
      <c r="O774" s="132">
        <v>-40000000</v>
      </c>
      <c r="P774" s="132">
        <v>-40000000</v>
      </c>
      <c r="Q774" s="132">
        <v>-40000000</v>
      </c>
      <c r="R774" s="127">
        <v>-40000000</v>
      </c>
    </row>
    <row r="775" spans="1:18" ht="13.5" thickBot="1" x14ac:dyDescent="0.25">
      <c r="A775" s="135" t="s">
        <v>2041</v>
      </c>
      <c r="B775" s="134" t="s">
        <v>2042</v>
      </c>
      <c r="C775" s="134" t="s">
        <v>2078</v>
      </c>
      <c r="D775" s="130">
        <v>-25000000</v>
      </c>
      <c r="E775" s="130">
        <v>-25000000</v>
      </c>
      <c r="F775" s="130">
        <v>-25000000</v>
      </c>
      <c r="G775" s="130">
        <v>-25000000</v>
      </c>
      <c r="H775" s="130">
        <v>-25000000</v>
      </c>
      <c r="I775" s="130">
        <v>-25000000</v>
      </c>
      <c r="J775" s="130">
        <v>-25000000</v>
      </c>
      <c r="K775" s="130">
        <v>-25000000</v>
      </c>
      <c r="L775" s="130">
        <v>-25000000</v>
      </c>
      <c r="M775" s="130">
        <v>-25000000</v>
      </c>
      <c r="N775" s="130">
        <v>-25000000</v>
      </c>
      <c r="O775" s="130">
        <v>-25000000</v>
      </c>
      <c r="P775" s="130">
        <v>-25000000</v>
      </c>
      <c r="Q775" s="130">
        <v>-25000000</v>
      </c>
      <c r="R775" s="127">
        <v>-25000000</v>
      </c>
    </row>
    <row r="776" spans="1:18" ht="13.5" thickBot="1" x14ac:dyDescent="0.25">
      <c r="A776" s="135" t="s">
        <v>2043</v>
      </c>
      <c r="B776" s="134" t="s">
        <v>2044</v>
      </c>
      <c r="C776" s="134" t="s">
        <v>2078</v>
      </c>
      <c r="D776" s="132">
        <v>-75000000</v>
      </c>
      <c r="E776" s="132">
        <v>-75000000</v>
      </c>
      <c r="F776" s="132">
        <v>-75000000</v>
      </c>
      <c r="G776" s="132">
        <v>-75000000</v>
      </c>
      <c r="H776" s="132">
        <v>-75000000</v>
      </c>
      <c r="I776" s="132">
        <v>-75000000</v>
      </c>
      <c r="J776" s="132">
        <v>-75000000</v>
      </c>
      <c r="K776" s="132">
        <v>-75000000</v>
      </c>
      <c r="L776" s="132">
        <v>-75000000</v>
      </c>
      <c r="M776" s="132">
        <v>-75000000</v>
      </c>
      <c r="N776" s="132">
        <v>-75000000</v>
      </c>
      <c r="O776" s="132">
        <v>-75000000</v>
      </c>
      <c r="P776" s="132">
        <v>-75000000</v>
      </c>
      <c r="Q776" s="132">
        <v>-75000000</v>
      </c>
      <c r="R776" s="127">
        <v>-75000000</v>
      </c>
    </row>
    <row r="777" spans="1:18" ht="13.5" thickBot="1" x14ac:dyDescent="0.25">
      <c r="A777" s="135" t="s">
        <v>2181</v>
      </c>
      <c r="B777" s="134" t="s">
        <v>2182</v>
      </c>
      <c r="C777" s="134" t="s">
        <v>2078</v>
      </c>
      <c r="D777" s="130">
        <v>-50000000</v>
      </c>
      <c r="E777" s="130">
        <v>-50000000</v>
      </c>
      <c r="F777" s="130">
        <v>-50000000</v>
      </c>
      <c r="G777" s="130">
        <v>-50000000</v>
      </c>
      <c r="H777" s="130">
        <v>-50000000</v>
      </c>
      <c r="I777" s="130">
        <v>-50000000</v>
      </c>
      <c r="J777" s="130">
        <v>-50000000</v>
      </c>
      <c r="K777" s="130">
        <v>-50000000</v>
      </c>
      <c r="L777" s="130">
        <v>-50000000</v>
      </c>
      <c r="M777" s="130">
        <v>-50000000</v>
      </c>
      <c r="N777" s="130">
        <v>-50000000</v>
      </c>
      <c r="O777" s="130">
        <v>-50000000</v>
      </c>
      <c r="P777" s="130">
        <v>-50000000</v>
      </c>
      <c r="Q777" s="130">
        <v>-50000000</v>
      </c>
      <c r="R777" s="127">
        <v>-50000000</v>
      </c>
    </row>
    <row r="778" spans="1:18" ht="13.5" thickBot="1" x14ac:dyDescent="0.25">
      <c r="A778" s="135" t="s">
        <v>2224</v>
      </c>
      <c r="B778" s="134" t="s">
        <v>2449</v>
      </c>
      <c r="C778" s="134" t="s">
        <v>2078</v>
      </c>
      <c r="D778" s="132">
        <v>-90000000</v>
      </c>
      <c r="E778" s="132">
        <v>-90000000</v>
      </c>
      <c r="F778" s="132">
        <v>-90000000</v>
      </c>
      <c r="G778" s="132">
        <v>-90000000</v>
      </c>
      <c r="H778" s="132">
        <v>-90000000</v>
      </c>
      <c r="I778" s="132">
        <v>-90000000</v>
      </c>
      <c r="J778" s="132">
        <v>-90000000</v>
      </c>
      <c r="K778" s="132">
        <v>-90000000</v>
      </c>
      <c r="L778" s="132">
        <v>-90000000</v>
      </c>
      <c r="M778" s="132">
        <v>-90000000</v>
      </c>
      <c r="N778" s="132">
        <v>-90000000</v>
      </c>
      <c r="O778" s="132">
        <v>-90000000</v>
      </c>
      <c r="P778" s="132">
        <v>-90000000</v>
      </c>
      <c r="Q778" s="132">
        <v>-90000000</v>
      </c>
      <c r="R778" s="127">
        <v>-90000000</v>
      </c>
    </row>
    <row r="779" spans="1:18" ht="13.5" thickBot="1" x14ac:dyDescent="0.25">
      <c r="A779" s="135" t="s">
        <v>2225</v>
      </c>
      <c r="B779" s="134" t="s">
        <v>2450</v>
      </c>
      <c r="C779" s="134" t="s">
        <v>2078</v>
      </c>
      <c r="D779" s="130">
        <v>-50000000</v>
      </c>
      <c r="E779" s="130">
        <v>-50000000</v>
      </c>
      <c r="F779" s="130">
        <v>-50000000</v>
      </c>
      <c r="G779" s="130">
        <v>-50000000</v>
      </c>
      <c r="H779" s="130">
        <v>-50000000</v>
      </c>
      <c r="I779" s="130">
        <v>-50000000</v>
      </c>
      <c r="J779" s="130">
        <v>-50000000</v>
      </c>
      <c r="K779" s="130">
        <v>-50000000</v>
      </c>
      <c r="L779" s="130">
        <v>-50000000</v>
      </c>
      <c r="M779" s="130">
        <v>-50000000</v>
      </c>
      <c r="N779" s="130">
        <v>-50000000</v>
      </c>
      <c r="O779" s="130">
        <v>-50000000</v>
      </c>
      <c r="P779" s="130">
        <v>-50000000</v>
      </c>
      <c r="Q779" s="130">
        <v>-50000000</v>
      </c>
      <c r="R779" s="127">
        <v>-50000000</v>
      </c>
    </row>
    <row r="780" spans="1:18" ht="13.5" thickBot="1" x14ac:dyDescent="0.25">
      <c r="A780" s="135" t="s">
        <v>2637</v>
      </c>
      <c r="B780" s="134" t="s">
        <v>2638</v>
      </c>
      <c r="C780" s="134" t="s">
        <v>2078</v>
      </c>
      <c r="D780" s="132">
        <v>-150000000</v>
      </c>
      <c r="E780" s="132">
        <v>-150000000</v>
      </c>
      <c r="F780" s="132">
        <v>-150000000</v>
      </c>
      <c r="G780" s="132">
        <v>-150000000</v>
      </c>
      <c r="H780" s="132">
        <v>-150000000</v>
      </c>
      <c r="I780" s="132">
        <v>-150000000</v>
      </c>
      <c r="J780" s="132">
        <v>-150000000</v>
      </c>
      <c r="K780" s="132">
        <v>-150000000</v>
      </c>
      <c r="L780" s="132">
        <v>-150000000</v>
      </c>
      <c r="M780" s="132">
        <v>-150000000</v>
      </c>
      <c r="N780" s="132">
        <v>-150000000</v>
      </c>
      <c r="O780" s="132">
        <v>-150000000</v>
      </c>
      <c r="P780" s="132">
        <v>-150000000</v>
      </c>
      <c r="Q780" s="132">
        <v>-150000000</v>
      </c>
      <c r="R780" s="127">
        <v>-150000000</v>
      </c>
    </row>
    <row r="781" spans="1:18" ht="13.5" thickBot="1" x14ac:dyDescent="0.25">
      <c r="A781" s="135" t="s">
        <v>2719</v>
      </c>
      <c r="B781" s="134" t="s">
        <v>2718</v>
      </c>
      <c r="C781" s="134" t="s">
        <v>2078</v>
      </c>
      <c r="D781" s="163"/>
      <c r="E781" s="130">
        <v>0</v>
      </c>
      <c r="F781" s="130">
        <v>0</v>
      </c>
      <c r="G781" s="130">
        <v>0</v>
      </c>
      <c r="H781" s="130">
        <v>0</v>
      </c>
      <c r="I781" s="130">
        <v>0</v>
      </c>
      <c r="J781" s="130">
        <v>0</v>
      </c>
      <c r="K781" s="130">
        <v>0</v>
      </c>
      <c r="L781" s="130">
        <v>0</v>
      </c>
      <c r="M781" s="130">
        <v>0</v>
      </c>
      <c r="N781" s="130">
        <v>0</v>
      </c>
      <c r="O781" s="130">
        <v>0</v>
      </c>
      <c r="P781" s="130">
        <v>-130000000</v>
      </c>
      <c r="Q781" s="130">
        <v>-130000000</v>
      </c>
      <c r="R781" s="127">
        <v>-130000000</v>
      </c>
    </row>
    <row r="782" spans="1:18" ht="13.5" thickBot="1" x14ac:dyDescent="0.25">
      <c r="A782" s="131" t="s">
        <v>1506</v>
      </c>
      <c r="B782" s="162" t="s">
        <v>2451</v>
      </c>
      <c r="C782" s="141"/>
      <c r="D782" s="132">
        <v>-514758701.88</v>
      </c>
      <c r="E782" s="132">
        <v>-514758701.88</v>
      </c>
      <c r="F782" s="132">
        <v>-484029054.75999999</v>
      </c>
      <c r="G782" s="132">
        <v>-528639361.37</v>
      </c>
      <c r="H782" s="132">
        <v>-478347561.97000003</v>
      </c>
      <c r="I782" s="132">
        <v>-447000765.88999999</v>
      </c>
      <c r="J782" s="132">
        <v>-461816410.99000001</v>
      </c>
      <c r="K782" s="132">
        <v>-521658048.75999999</v>
      </c>
      <c r="L782" s="132">
        <v>-543381967.47000003</v>
      </c>
      <c r="M782" s="132">
        <v>-586247557.90999997</v>
      </c>
      <c r="N782" s="132">
        <v>-701958337.63</v>
      </c>
      <c r="O782" s="132">
        <v>-749410933.58000004</v>
      </c>
      <c r="P782" s="132">
        <v>-600705164.97000003</v>
      </c>
      <c r="Q782" s="132">
        <v>-575408999.59000003</v>
      </c>
      <c r="R782" s="127">
        <v>-575408999.59000003</v>
      </c>
    </row>
    <row r="783" spans="1:18" ht="13.5" thickBot="1" x14ac:dyDescent="0.25">
      <c r="A783" s="133" t="s">
        <v>1508</v>
      </c>
      <c r="B783" s="134" t="s">
        <v>2639</v>
      </c>
      <c r="C783" s="142"/>
      <c r="D783" s="130">
        <v>-741973</v>
      </c>
      <c r="E783" s="130">
        <v>-741973</v>
      </c>
      <c r="F783" s="130">
        <v>-131217</v>
      </c>
      <c r="G783" s="130">
        <v>-131217</v>
      </c>
      <c r="H783" s="130">
        <v>-271723</v>
      </c>
      <c r="I783" s="130">
        <v>-66302</v>
      </c>
      <c r="J783" s="130">
        <v>-66302</v>
      </c>
      <c r="K783" s="130">
        <v>-158049</v>
      </c>
      <c r="L783" s="130">
        <v>0</v>
      </c>
      <c r="M783" s="130">
        <v>0</v>
      </c>
      <c r="N783" s="130">
        <v>-109194</v>
      </c>
      <c r="O783" s="130">
        <v>0</v>
      </c>
      <c r="P783" s="130">
        <v>0</v>
      </c>
      <c r="Q783" s="130">
        <v>-254210</v>
      </c>
      <c r="R783" s="127">
        <v>-254210</v>
      </c>
    </row>
    <row r="784" spans="1:18" ht="13.5" thickBot="1" x14ac:dyDescent="0.25">
      <c r="A784" s="135" t="s">
        <v>2640</v>
      </c>
      <c r="B784" s="134" t="s">
        <v>2641</v>
      </c>
      <c r="C784" s="134" t="s">
        <v>2078</v>
      </c>
      <c r="D784" s="132">
        <v>-741973</v>
      </c>
      <c r="E784" s="132">
        <v>-741973</v>
      </c>
      <c r="F784" s="132">
        <v>-131217</v>
      </c>
      <c r="G784" s="132">
        <v>-131217</v>
      </c>
      <c r="H784" s="132">
        <v>-271723</v>
      </c>
      <c r="I784" s="132">
        <v>-66302</v>
      </c>
      <c r="J784" s="132">
        <v>-66302</v>
      </c>
      <c r="K784" s="132">
        <v>-158049</v>
      </c>
      <c r="L784" s="132">
        <v>0</v>
      </c>
      <c r="M784" s="132">
        <v>0</v>
      </c>
      <c r="N784" s="132">
        <v>-109194</v>
      </c>
      <c r="O784" s="132">
        <v>0</v>
      </c>
      <c r="P784" s="132">
        <v>0</v>
      </c>
      <c r="Q784" s="132">
        <v>-254210</v>
      </c>
      <c r="R784" s="127">
        <v>-254210</v>
      </c>
    </row>
    <row r="785" spans="1:18" ht="13.5" thickBot="1" x14ac:dyDescent="0.25">
      <c r="A785" s="133" t="s">
        <v>1508</v>
      </c>
      <c r="B785" s="134" t="s">
        <v>2452</v>
      </c>
      <c r="C785" s="142"/>
      <c r="D785" s="130">
        <v>-1054005.2</v>
      </c>
      <c r="E785" s="130">
        <v>-1054005.2</v>
      </c>
      <c r="F785" s="130">
        <v>0</v>
      </c>
      <c r="G785" s="130">
        <v>0</v>
      </c>
      <c r="H785" s="130">
        <v>-1167469.27</v>
      </c>
      <c r="I785" s="130">
        <v>0</v>
      </c>
      <c r="J785" s="130">
        <v>0</v>
      </c>
      <c r="K785" s="130">
        <v>-1193107.29</v>
      </c>
      <c r="L785" s="130">
        <v>0</v>
      </c>
      <c r="M785" s="130">
        <v>0</v>
      </c>
      <c r="N785" s="130">
        <v>-1183891.46</v>
      </c>
      <c r="O785" s="130">
        <v>0</v>
      </c>
      <c r="P785" s="130">
        <v>0</v>
      </c>
      <c r="Q785" s="130">
        <v>-1273051.19</v>
      </c>
      <c r="R785" s="127">
        <v>-1273051.19</v>
      </c>
    </row>
    <row r="786" spans="1:18" ht="13.5" thickBot="1" x14ac:dyDescent="0.25">
      <c r="A786" s="135" t="s">
        <v>2453</v>
      </c>
      <c r="B786" s="134" t="s">
        <v>2454</v>
      </c>
      <c r="C786" s="134" t="s">
        <v>2078</v>
      </c>
      <c r="D786" s="132">
        <v>-1054005.2</v>
      </c>
      <c r="E786" s="132">
        <v>-1054005.2</v>
      </c>
      <c r="F786" s="132">
        <v>0</v>
      </c>
      <c r="G786" s="132">
        <v>0</v>
      </c>
      <c r="H786" s="132">
        <v>-1167469.27</v>
      </c>
      <c r="I786" s="132">
        <v>0</v>
      </c>
      <c r="J786" s="132">
        <v>0</v>
      </c>
      <c r="K786" s="132">
        <v>-1193107.29</v>
      </c>
      <c r="L786" s="132">
        <v>0</v>
      </c>
      <c r="M786" s="132">
        <v>0</v>
      </c>
      <c r="N786" s="132">
        <v>-1183891.46</v>
      </c>
      <c r="O786" s="132">
        <v>0</v>
      </c>
      <c r="P786" s="132">
        <v>0</v>
      </c>
      <c r="Q786" s="132">
        <v>-1273051.19</v>
      </c>
      <c r="R786" s="127">
        <v>-1273051.19</v>
      </c>
    </row>
    <row r="787" spans="1:18" ht="13.5" thickBot="1" x14ac:dyDescent="0.25">
      <c r="A787" s="133" t="s">
        <v>1507</v>
      </c>
      <c r="B787" s="134" t="s">
        <v>2455</v>
      </c>
      <c r="C787" s="142"/>
      <c r="D787" s="130">
        <v>-231525000.00999999</v>
      </c>
      <c r="E787" s="130">
        <v>-231525000.00999999</v>
      </c>
      <c r="F787" s="130">
        <v>-212425000.00999999</v>
      </c>
      <c r="G787" s="130">
        <v>-204125000.00999999</v>
      </c>
      <c r="H787" s="130">
        <v>-175225000</v>
      </c>
      <c r="I787" s="130">
        <v>-160300000</v>
      </c>
      <c r="J787" s="130">
        <v>-173400000</v>
      </c>
      <c r="K787" s="130">
        <v>-197999999.99000001</v>
      </c>
      <c r="L787" s="130">
        <v>-228299999.99000001</v>
      </c>
      <c r="M787" s="130">
        <v>-278400000</v>
      </c>
      <c r="N787" s="130">
        <v>-370500000</v>
      </c>
      <c r="O787" s="130">
        <v>-381300000</v>
      </c>
      <c r="P787" s="130">
        <v>-225100000</v>
      </c>
      <c r="Q787" s="130">
        <v>-245500000</v>
      </c>
      <c r="R787" s="127">
        <v>-245500000</v>
      </c>
    </row>
    <row r="788" spans="1:18" ht="13.5" thickBot="1" x14ac:dyDescent="0.25">
      <c r="A788" s="135" t="s">
        <v>249</v>
      </c>
      <c r="B788" s="134" t="s">
        <v>998</v>
      </c>
      <c r="C788" s="134" t="s">
        <v>2078</v>
      </c>
      <c r="D788" s="132">
        <v>-231525000.00999999</v>
      </c>
      <c r="E788" s="132">
        <v>-231525000.00999999</v>
      </c>
      <c r="F788" s="132">
        <v>-212425000.00999999</v>
      </c>
      <c r="G788" s="132">
        <v>-204125000.00999999</v>
      </c>
      <c r="H788" s="132">
        <v>-175225000</v>
      </c>
      <c r="I788" s="132">
        <v>-160300000</v>
      </c>
      <c r="J788" s="132">
        <v>-173400000</v>
      </c>
      <c r="K788" s="132">
        <v>-97999999.989999995</v>
      </c>
      <c r="L788" s="132">
        <v>-128299999.98999999</v>
      </c>
      <c r="M788" s="132">
        <v>-178400000</v>
      </c>
      <c r="N788" s="132">
        <v>-270500000</v>
      </c>
      <c r="O788" s="132">
        <v>-281300000</v>
      </c>
      <c r="P788" s="132">
        <v>-125100000</v>
      </c>
      <c r="Q788" s="132">
        <v>-245500000</v>
      </c>
      <c r="R788" s="127">
        <v>-245500000</v>
      </c>
    </row>
    <row r="789" spans="1:18" ht="13.5" thickBot="1" x14ac:dyDescent="0.25">
      <c r="A789" s="135" t="s">
        <v>2183</v>
      </c>
      <c r="B789" s="134" t="s">
        <v>2184</v>
      </c>
      <c r="C789" s="134" t="s">
        <v>2078</v>
      </c>
      <c r="D789" s="130">
        <v>0</v>
      </c>
      <c r="E789" s="163"/>
      <c r="F789" s="163"/>
      <c r="G789" s="163"/>
      <c r="H789" s="163"/>
      <c r="I789" s="163"/>
      <c r="J789" s="163"/>
      <c r="K789" s="163"/>
      <c r="L789" s="163"/>
      <c r="M789" s="163"/>
      <c r="N789" s="163"/>
      <c r="O789" s="163"/>
      <c r="P789" s="163"/>
      <c r="Q789" s="163"/>
      <c r="R789" s="127">
        <v>0</v>
      </c>
    </row>
    <row r="790" spans="1:18" ht="13.5" thickBot="1" x14ac:dyDescent="0.25">
      <c r="A790" s="135" t="s">
        <v>2642</v>
      </c>
      <c r="B790" s="134" t="s">
        <v>2643</v>
      </c>
      <c r="C790" s="134" t="s">
        <v>2078</v>
      </c>
      <c r="D790" s="132">
        <v>0</v>
      </c>
      <c r="E790" s="132">
        <v>0</v>
      </c>
      <c r="F790" s="132">
        <v>0</v>
      </c>
      <c r="G790" s="132">
        <v>0</v>
      </c>
      <c r="H790" s="132">
        <v>0</v>
      </c>
      <c r="I790" s="132">
        <v>0</v>
      </c>
      <c r="J790" s="132">
        <v>0</v>
      </c>
      <c r="K790" s="132">
        <v>-100000000</v>
      </c>
      <c r="L790" s="132">
        <v>-100000000</v>
      </c>
      <c r="M790" s="132">
        <v>-100000000</v>
      </c>
      <c r="N790" s="132">
        <v>-100000000</v>
      </c>
      <c r="O790" s="132">
        <v>-100000000</v>
      </c>
      <c r="P790" s="132">
        <v>-100000000</v>
      </c>
      <c r="Q790" s="132">
        <v>0</v>
      </c>
      <c r="R790" s="127">
        <v>0</v>
      </c>
    </row>
    <row r="791" spans="1:18" ht="13.5" thickBot="1" x14ac:dyDescent="0.25">
      <c r="A791" s="133" t="s">
        <v>1508</v>
      </c>
      <c r="B791" s="134" t="s">
        <v>2456</v>
      </c>
      <c r="C791" s="142"/>
      <c r="D791" s="130">
        <v>-59955405</v>
      </c>
      <c r="E791" s="130">
        <v>-59955405</v>
      </c>
      <c r="F791" s="130">
        <v>-59960696</v>
      </c>
      <c r="G791" s="130">
        <v>-59965987</v>
      </c>
      <c r="H791" s="130">
        <v>-59971278</v>
      </c>
      <c r="I791" s="130">
        <v>-59976569</v>
      </c>
      <c r="J791" s="130">
        <v>-59981860</v>
      </c>
      <c r="K791" s="130">
        <v>-59987151</v>
      </c>
      <c r="L791" s="130">
        <v>-59992442</v>
      </c>
      <c r="M791" s="130">
        <v>-49997557</v>
      </c>
      <c r="N791" s="130">
        <v>0</v>
      </c>
      <c r="O791" s="130">
        <v>0</v>
      </c>
      <c r="P791" s="130">
        <v>0</v>
      </c>
      <c r="Q791" s="130">
        <v>0</v>
      </c>
      <c r="R791" s="127">
        <v>0</v>
      </c>
    </row>
    <row r="792" spans="1:18" ht="13.5" thickBot="1" x14ac:dyDescent="0.25">
      <c r="A792" s="135" t="s">
        <v>119</v>
      </c>
      <c r="B792" s="134" t="s">
        <v>1161</v>
      </c>
      <c r="C792" s="134" t="s">
        <v>2078</v>
      </c>
      <c r="D792" s="132">
        <v>44595</v>
      </c>
      <c r="E792" s="132">
        <v>44595</v>
      </c>
      <c r="F792" s="132">
        <v>39304</v>
      </c>
      <c r="G792" s="132">
        <v>34013</v>
      </c>
      <c r="H792" s="132">
        <v>28722</v>
      </c>
      <c r="I792" s="132">
        <v>23431</v>
      </c>
      <c r="J792" s="132">
        <v>18140</v>
      </c>
      <c r="K792" s="132">
        <v>12849</v>
      </c>
      <c r="L792" s="132">
        <v>7558</v>
      </c>
      <c r="M792" s="132">
        <v>2443</v>
      </c>
      <c r="N792" s="132">
        <v>0</v>
      </c>
      <c r="O792" s="132">
        <v>0</v>
      </c>
      <c r="P792" s="132">
        <v>0</v>
      </c>
      <c r="Q792" s="132">
        <v>0</v>
      </c>
      <c r="R792" s="127">
        <v>0</v>
      </c>
    </row>
    <row r="793" spans="1:18" ht="13.5" thickBot="1" x14ac:dyDescent="0.25">
      <c r="A793" s="135" t="s">
        <v>227</v>
      </c>
      <c r="B793" s="134" t="s">
        <v>997</v>
      </c>
      <c r="C793" s="134" t="s">
        <v>2078</v>
      </c>
      <c r="D793" s="130">
        <v>-60000000</v>
      </c>
      <c r="E793" s="130">
        <v>-60000000</v>
      </c>
      <c r="F793" s="130">
        <v>-60000000</v>
      </c>
      <c r="G793" s="130">
        <v>-60000000</v>
      </c>
      <c r="H793" s="130">
        <v>-60000000</v>
      </c>
      <c r="I793" s="130">
        <v>-60000000</v>
      </c>
      <c r="J793" s="130">
        <v>-60000000</v>
      </c>
      <c r="K793" s="130">
        <v>-60000000</v>
      </c>
      <c r="L793" s="130">
        <v>-60000000</v>
      </c>
      <c r="M793" s="130">
        <v>-50000000</v>
      </c>
      <c r="N793" s="130">
        <v>0</v>
      </c>
      <c r="O793" s="130">
        <v>0</v>
      </c>
      <c r="P793" s="130">
        <v>0</v>
      </c>
      <c r="Q793" s="130">
        <v>0</v>
      </c>
      <c r="R793" s="127">
        <v>0</v>
      </c>
    </row>
    <row r="794" spans="1:18" ht="13.5" thickBot="1" x14ac:dyDescent="0.25">
      <c r="A794" s="133" t="s">
        <v>1509</v>
      </c>
      <c r="B794" s="134" t="s">
        <v>2457</v>
      </c>
      <c r="C794" s="142"/>
      <c r="D794" s="132">
        <v>-94695972.290000007</v>
      </c>
      <c r="E794" s="132">
        <v>-94695972.290000007</v>
      </c>
      <c r="F794" s="132">
        <v>-90071297.439999998</v>
      </c>
      <c r="G794" s="132">
        <v>-121053452.67</v>
      </c>
      <c r="H794" s="132">
        <v>-87819592.420000002</v>
      </c>
      <c r="I794" s="132">
        <v>-81918008.739999995</v>
      </c>
      <c r="J794" s="132">
        <v>-97746092.900000006</v>
      </c>
      <c r="K794" s="132">
        <v>-95040898</v>
      </c>
      <c r="L794" s="132">
        <v>-88508956.310000002</v>
      </c>
      <c r="M794" s="132">
        <v>-87466097.120000005</v>
      </c>
      <c r="N794" s="132">
        <v>-91915890.629999995</v>
      </c>
      <c r="O794" s="132">
        <v>-123761091.41</v>
      </c>
      <c r="P794" s="132">
        <v>-142189305.28</v>
      </c>
      <c r="Q794" s="132">
        <v>-130032788.94</v>
      </c>
      <c r="R794" s="127">
        <v>-130032788.94</v>
      </c>
    </row>
    <row r="795" spans="1:18" ht="13.5" thickBot="1" x14ac:dyDescent="0.25">
      <c r="A795" s="135" t="s">
        <v>250</v>
      </c>
      <c r="B795" s="134" t="s">
        <v>996</v>
      </c>
      <c r="C795" s="134" t="s">
        <v>2078</v>
      </c>
      <c r="D795" s="130">
        <v>-14885089.199999999</v>
      </c>
      <c r="E795" s="130">
        <v>-14885089.199999999</v>
      </c>
      <c r="F795" s="130">
        <v>-11769753.17</v>
      </c>
      <c r="G795" s="130">
        <v>-8746646.2300000004</v>
      </c>
      <c r="H795" s="130">
        <v>-10935094.76</v>
      </c>
      <c r="I795" s="130">
        <v>-11619328.449999999</v>
      </c>
      <c r="J795" s="130">
        <v>-16871105.460000001</v>
      </c>
      <c r="K795" s="130">
        <v>-20463387.890000001</v>
      </c>
      <c r="L795" s="130">
        <v>-15376049.550000001</v>
      </c>
      <c r="M795" s="130">
        <v>-22441555.190000001</v>
      </c>
      <c r="N795" s="130">
        <v>-22846636.190000001</v>
      </c>
      <c r="O795" s="130">
        <v>-27520750.059999999</v>
      </c>
      <c r="P795" s="130">
        <v>-16762722.32</v>
      </c>
      <c r="Q795" s="130">
        <v>-29074005.98</v>
      </c>
      <c r="R795" s="127">
        <v>-29074005.98</v>
      </c>
    </row>
    <row r="796" spans="1:18" ht="13.5" thickBot="1" x14ac:dyDescent="0.25">
      <c r="A796" s="135" t="s">
        <v>251</v>
      </c>
      <c r="B796" s="134" t="s">
        <v>995</v>
      </c>
      <c r="C796" s="134" t="s">
        <v>2078</v>
      </c>
      <c r="D796" s="132">
        <v>-4697401.5999999996</v>
      </c>
      <c r="E796" s="132">
        <v>-4697401.5999999996</v>
      </c>
      <c r="F796" s="132">
        <v>-9298267.7400000002</v>
      </c>
      <c r="G796" s="132">
        <v>-6926717.54</v>
      </c>
      <c r="H796" s="132">
        <v>-6322467.1299999999</v>
      </c>
      <c r="I796" s="132">
        <v>-5496940.3099999996</v>
      </c>
      <c r="J796" s="132">
        <v>-20017302.27</v>
      </c>
      <c r="K796" s="132">
        <v>-16728180.369999999</v>
      </c>
      <c r="L796" s="132">
        <v>-22153637.02</v>
      </c>
      <c r="M796" s="132">
        <v>-8224323.4199999999</v>
      </c>
      <c r="N796" s="132">
        <v>-8832672.4399999995</v>
      </c>
      <c r="O796" s="132">
        <v>-12973597.83</v>
      </c>
      <c r="P796" s="132">
        <v>-19934937.399999999</v>
      </c>
      <c r="Q796" s="132">
        <v>-4324257.34</v>
      </c>
      <c r="R796" s="127">
        <v>-4324257.34</v>
      </c>
    </row>
    <row r="797" spans="1:18" ht="13.5" thickBot="1" x14ac:dyDescent="0.25">
      <c r="A797" s="135" t="s">
        <v>252</v>
      </c>
      <c r="B797" s="134" t="s">
        <v>994</v>
      </c>
      <c r="C797" s="134" t="s">
        <v>2078</v>
      </c>
      <c r="D797" s="130">
        <v>0</v>
      </c>
      <c r="E797" s="130">
        <v>0</v>
      </c>
      <c r="F797" s="130">
        <v>0</v>
      </c>
      <c r="G797" s="130">
        <v>0</v>
      </c>
      <c r="H797" s="130">
        <v>0</v>
      </c>
      <c r="I797" s="130">
        <v>0</v>
      </c>
      <c r="J797" s="130">
        <v>0</v>
      </c>
      <c r="K797" s="130">
        <v>0</v>
      </c>
      <c r="L797" s="130">
        <v>0</v>
      </c>
      <c r="M797" s="130">
        <v>0</v>
      </c>
      <c r="N797" s="130">
        <v>0</v>
      </c>
      <c r="O797" s="130">
        <v>0</v>
      </c>
      <c r="P797" s="130">
        <v>0</v>
      </c>
      <c r="Q797" s="130">
        <v>0</v>
      </c>
      <c r="R797" s="127">
        <v>0</v>
      </c>
    </row>
    <row r="798" spans="1:18" ht="13.5" thickBot="1" x14ac:dyDescent="0.25">
      <c r="A798" s="135" t="s">
        <v>253</v>
      </c>
      <c r="B798" s="134" t="s">
        <v>993</v>
      </c>
      <c r="C798" s="134" t="s">
        <v>2078</v>
      </c>
      <c r="D798" s="132">
        <v>-7264473.3899999997</v>
      </c>
      <c r="E798" s="132">
        <v>-7264473.3899999997</v>
      </c>
      <c r="F798" s="132">
        <v>-6484336.7000000002</v>
      </c>
      <c r="G798" s="132">
        <v>-6919020.6200000001</v>
      </c>
      <c r="H798" s="132">
        <v>-7372342.5599999996</v>
      </c>
      <c r="I798" s="132">
        <v>-10860290.09</v>
      </c>
      <c r="J798" s="132">
        <v>-10197117.91</v>
      </c>
      <c r="K798" s="132">
        <v>-8143479.2400000002</v>
      </c>
      <c r="L798" s="132">
        <v>122652.82</v>
      </c>
      <c r="M798" s="132">
        <v>-6886318.0700000003</v>
      </c>
      <c r="N798" s="132">
        <v>-6552042.2699999996</v>
      </c>
      <c r="O798" s="132">
        <v>-7131106.6699999999</v>
      </c>
      <c r="P798" s="132">
        <v>-11379034.869999999</v>
      </c>
      <c r="Q798" s="132">
        <v>-6474964.6200000001</v>
      </c>
      <c r="R798" s="127">
        <v>-6474964.6200000001</v>
      </c>
    </row>
    <row r="799" spans="1:18" ht="13.5" thickBot="1" x14ac:dyDescent="0.25">
      <c r="A799" s="135" t="s">
        <v>255</v>
      </c>
      <c r="B799" s="134" t="s">
        <v>991</v>
      </c>
      <c r="C799" s="134" t="s">
        <v>2078</v>
      </c>
      <c r="D799" s="130">
        <v>-2164686.5</v>
      </c>
      <c r="E799" s="130">
        <v>-2164686.5</v>
      </c>
      <c r="F799" s="130">
        <v>-2435409.77</v>
      </c>
      <c r="G799" s="130">
        <v>-5799482.5199999996</v>
      </c>
      <c r="H799" s="130">
        <v>-3075185.23</v>
      </c>
      <c r="I799" s="130">
        <v>-3450470.97</v>
      </c>
      <c r="J799" s="130">
        <v>-1708666.65</v>
      </c>
      <c r="K799" s="130">
        <v>-2096027.28</v>
      </c>
      <c r="L799" s="130">
        <v>-2516868.2999999998</v>
      </c>
      <c r="M799" s="130">
        <v>-2961561.51</v>
      </c>
      <c r="N799" s="130">
        <v>-3406538.69</v>
      </c>
      <c r="O799" s="130">
        <v>-1616448.58</v>
      </c>
      <c r="P799" s="130">
        <v>-2045363.87</v>
      </c>
      <c r="Q799" s="130">
        <v>-2652950.98</v>
      </c>
      <c r="R799" s="127">
        <v>-2652950.98</v>
      </c>
    </row>
    <row r="800" spans="1:18" ht="13.5" thickBot="1" x14ac:dyDescent="0.25">
      <c r="A800" s="135" t="s">
        <v>256</v>
      </c>
      <c r="B800" s="134" t="s">
        <v>990</v>
      </c>
      <c r="C800" s="134" t="s">
        <v>2078</v>
      </c>
      <c r="D800" s="132">
        <v>0</v>
      </c>
      <c r="E800" s="132">
        <v>0</v>
      </c>
      <c r="F800" s="132">
        <v>0</v>
      </c>
      <c r="G800" s="132">
        <v>-78.319999999999993</v>
      </c>
      <c r="H800" s="132">
        <v>3011.09</v>
      </c>
      <c r="I800" s="132">
        <v>-5093.1499999999996</v>
      </c>
      <c r="J800" s="132">
        <v>-1146011.43</v>
      </c>
      <c r="K800" s="132">
        <v>-1171234.95</v>
      </c>
      <c r="L800" s="132">
        <v>12023.81</v>
      </c>
      <c r="M800" s="132">
        <v>0</v>
      </c>
      <c r="N800" s="132">
        <v>5761.11</v>
      </c>
      <c r="O800" s="132">
        <v>-1222550.53</v>
      </c>
      <c r="P800" s="132">
        <v>-1244229.83</v>
      </c>
      <c r="Q800" s="132">
        <v>-5625.19</v>
      </c>
      <c r="R800" s="127">
        <v>-5625.19</v>
      </c>
    </row>
    <row r="801" spans="1:18" ht="13.5" thickBot="1" x14ac:dyDescent="0.25">
      <c r="A801" s="135" t="s">
        <v>1510</v>
      </c>
      <c r="B801" s="134" t="s">
        <v>989</v>
      </c>
      <c r="C801" s="134" t="s">
        <v>2078</v>
      </c>
      <c r="D801" s="130">
        <v>-131503.56</v>
      </c>
      <c r="E801" s="130">
        <v>-131503.56</v>
      </c>
      <c r="F801" s="130">
        <v>-129290.34</v>
      </c>
      <c r="G801" s="130">
        <v>-127065.91</v>
      </c>
      <c r="H801" s="130">
        <v>-124841.48</v>
      </c>
      <c r="I801" s="130">
        <v>-122594.46</v>
      </c>
      <c r="J801" s="130">
        <v>-120336.06</v>
      </c>
      <c r="K801" s="130">
        <v>-118066.22</v>
      </c>
      <c r="L801" s="130">
        <v>-115796.38</v>
      </c>
      <c r="M801" s="130">
        <v>-113503.49</v>
      </c>
      <c r="N801" s="130">
        <v>-111198.98</v>
      </c>
      <c r="O801" s="130">
        <v>-108882.8</v>
      </c>
      <c r="P801" s="130">
        <v>-106554.89</v>
      </c>
      <c r="Q801" s="130">
        <v>-106554.89</v>
      </c>
      <c r="R801" s="127">
        <v>-106554.89</v>
      </c>
    </row>
    <row r="802" spans="1:18" ht="13.5" thickBot="1" x14ac:dyDescent="0.25">
      <c r="A802" s="135" t="s">
        <v>1511</v>
      </c>
      <c r="B802" s="134" t="s">
        <v>988</v>
      </c>
      <c r="C802" s="134" t="s">
        <v>2078</v>
      </c>
      <c r="D802" s="132">
        <v>-34951.769999999997</v>
      </c>
      <c r="E802" s="132">
        <v>-34951.769999999997</v>
      </c>
      <c r="F802" s="132">
        <v>-34401.870000000003</v>
      </c>
      <c r="G802" s="132">
        <v>-33939.17</v>
      </c>
      <c r="H802" s="132">
        <v>-34918.58</v>
      </c>
      <c r="I802" s="132">
        <v>-34899.06</v>
      </c>
      <c r="J802" s="132">
        <v>-43139.18</v>
      </c>
      <c r="K802" s="132">
        <v>-53502.27</v>
      </c>
      <c r="L802" s="132">
        <v>-45793.31</v>
      </c>
      <c r="M802" s="132">
        <v>-45701.31</v>
      </c>
      <c r="N802" s="132">
        <v>-46023.199999999997</v>
      </c>
      <c r="O802" s="132">
        <v>-54465.22</v>
      </c>
      <c r="P802" s="132">
        <v>-54138.879999999997</v>
      </c>
      <c r="Q802" s="132">
        <v>-51342.14</v>
      </c>
      <c r="R802" s="127">
        <v>-51342.14</v>
      </c>
    </row>
    <row r="803" spans="1:18" ht="13.5" thickBot="1" x14ac:dyDescent="0.25">
      <c r="A803" s="135" t="s">
        <v>2045</v>
      </c>
      <c r="B803" s="134" t="s">
        <v>987</v>
      </c>
      <c r="C803" s="134" t="s">
        <v>2078</v>
      </c>
      <c r="D803" s="130">
        <v>0</v>
      </c>
      <c r="E803" s="130">
        <v>0</v>
      </c>
      <c r="F803" s="130">
        <v>0</v>
      </c>
      <c r="G803" s="130">
        <v>-55000</v>
      </c>
      <c r="H803" s="130">
        <v>0</v>
      </c>
      <c r="I803" s="130">
        <v>0</v>
      </c>
      <c r="J803" s="130">
        <v>-200000</v>
      </c>
      <c r="K803" s="130">
        <v>0</v>
      </c>
      <c r="L803" s="130">
        <v>-20000</v>
      </c>
      <c r="M803" s="130">
        <v>0</v>
      </c>
      <c r="N803" s="130">
        <v>0</v>
      </c>
      <c r="O803" s="130">
        <v>0</v>
      </c>
      <c r="P803" s="130">
        <v>0</v>
      </c>
      <c r="Q803" s="130">
        <v>0</v>
      </c>
      <c r="R803" s="127">
        <v>0</v>
      </c>
    </row>
    <row r="804" spans="1:18" ht="13.5" thickBot="1" x14ac:dyDescent="0.25">
      <c r="A804" s="135" t="s">
        <v>257</v>
      </c>
      <c r="B804" s="134" t="s">
        <v>986</v>
      </c>
      <c r="C804" s="134" t="s">
        <v>2078</v>
      </c>
      <c r="D804" s="132">
        <v>0</v>
      </c>
      <c r="E804" s="132">
        <v>0</v>
      </c>
      <c r="F804" s="132">
        <v>0</v>
      </c>
      <c r="G804" s="132">
        <v>0</v>
      </c>
      <c r="H804" s="132">
        <v>0</v>
      </c>
      <c r="I804" s="132">
        <v>0</v>
      </c>
      <c r="J804" s="132">
        <v>0</v>
      </c>
      <c r="K804" s="132">
        <v>0</v>
      </c>
      <c r="L804" s="132">
        <v>0</v>
      </c>
      <c r="M804" s="132">
        <v>0</v>
      </c>
      <c r="N804" s="132">
        <v>0</v>
      </c>
      <c r="O804" s="132">
        <v>0</v>
      </c>
      <c r="P804" s="132">
        <v>0</v>
      </c>
      <c r="Q804" s="132">
        <v>0</v>
      </c>
      <c r="R804" s="127">
        <v>0</v>
      </c>
    </row>
    <row r="805" spans="1:18" ht="13.5" thickBot="1" x14ac:dyDescent="0.25">
      <c r="A805" s="135" t="s">
        <v>258</v>
      </c>
      <c r="B805" s="134" t="s">
        <v>985</v>
      </c>
      <c r="C805" s="134" t="s">
        <v>2078</v>
      </c>
      <c r="D805" s="130">
        <v>-9607300.8100000005</v>
      </c>
      <c r="E805" s="130">
        <v>-9607300.8100000005</v>
      </c>
      <c r="F805" s="130">
        <v>-9607300.8100000005</v>
      </c>
      <c r="G805" s="130">
        <v>-2530516.81</v>
      </c>
      <c r="H805" s="130">
        <v>-5627038.2400000002</v>
      </c>
      <c r="I805" s="130">
        <v>-5627038.2400000002</v>
      </c>
      <c r="J805" s="130">
        <v>-5627038.2400000002</v>
      </c>
      <c r="K805" s="130">
        <v>-6243778.2300000004</v>
      </c>
      <c r="L805" s="130">
        <v>-6243778.2300000004</v>
      </c>
      <c r="M805" s="130">
        <v>-6243778.2300000004</v>
      </c>
      <c r="N805" s="130">
        <v>-6520943.4100000001</v>
      </c>
      <c r="O805" s="130">
        <v>-6520943.4100000001</v>
      </c>
      <c r="P805" s="130">
        <v>-6520943.4100000001</v>
      </c>
      <c r="Q805" s="130">
        <v>-10828144.890000001</v>
      </c>
      <c r="R805" s="127">
        <v>-10828144.890000001</v>
      </c>
    </row>
    <row r="806" spans="1:18" ht="13.5" thickBot="1" x14ac:dyDescent="0.25">
      <c r="A806" s="135" t="s">
        <v>1512</v>
      </c>
      <c r="B806" s="134" t="s">
        <v>984</v>
      </c>
      <c r="C806" s="134" t="s">
        <v>2078</v>
      </c>
      <c r="D806" s="132">
        <v>-34951.9</v>
      </c>
      <c r="E806" s="132">
        <v>-34951.9</v>
      </c>
      <c r="F806" s="132">
        <v>-34327.4</v>
      </c>
      <c r="G806" s="132">
        <v>-31012.9</v>
      </c>
      <c r="H806" s="132">
        <v>-24216.9</v>
      </c>
      <c r="I806" s="132">
        <v>-23166.9</v>
      </c>
      <c r="J806" s="132">
        <v>-24600.400000000001</v>
      </c>
      <c r="K806" s="132">
        <v>-1461.75</v>
      </c>
      <c r="L806" s="132">
        <v>-21386.05</v>
      </c>
      <c r="M806" s="132">
        <v>-16718.900000000001</v>
      </c>
      <c r="N806" s="132">
        <v>-16399.900000000001</v>
      </c>
      <c r="O806" s="132">
        <v>-14994.65</v>
      </c>
      <c r="P806" s="132">
        <v>-13649.35</v>
      </c>
      <c r="Q806" s="132">
        <v>937.43</v>
      </c>
      <c r="R806" s="127">
        <v>937.43</v>
      </c>
    </row>
    <row r="807" spans="1:18" ht="13.5" thickBot="1" x14ac:dyDescent="0.25">
      <c r="A807" s="135" t="s">
        <v>259</v>
      </c>
      <c r="B807" s="134" t="s">
        <v>983</v>
      </c>
      <c r="C807" s="134" t="s">
        <v>2078</v>
      </c>
      <c r="D807" s="130">
        <v>-2637111.65</v>
      </c>
      <c r="E807" s="130">
        <v>-2637111.65</v>
      </c>
      <c r="F807" s="130">
        <v>-2704577.68</v>
      </c>
      <c r="G807" s="130">
        <v>-2872159.83</v>
      </c>
      <c r="H807" s="130">
        <v>-3140289.74</v>
      </c>
      <c r="I807" s="130">
        <v>-3357755.67</v>
      </c>
      <c r="J807" s="130">
        <v>-3374215.74</v>
      </c>
      <c r="K807" s="130">
        <v>-3517843.98</v>
      </c>
      <c r="L807" s="130">
        <v>-3313029.06</v>
      </c>
      <c r="M807" s="130">
        <v>-3309402.3</v>
      </c>
      <c r="N807" s="130">
        <v>-3234604.74</v>
      </c>
      <c r="O807" s="130">
        <v>-3364489.88</v>
      </c>
      <c r="P807" s="130">
        <v>-3180211.53</v>
      </c>
      <c r="Q807" s="130">
        <v>-2544979.7000000002</v>
      </c>
      <c r="R807" s="127">
        <v>-2544979.7000000002</v>
      </c>
    </row>
    <row r="808" spans="1:18" ht="13.5" thickBot="1" x14ac:dyDescent="0.25">
      <c r="A808" s="135" t="s">
        <v>260</v>
      </c>
      <c r="B808" s="134" t="s">
        <v>982</v>
      </c>
      <c r="C808" s="134" t="s">
        <v>2078</v>
      </c>
      <c r="D808" s="132">
        <v>0</v>
      </c>
      <c r="E808" s="132">
        <v>0</v>
      </c>
      <c r="F808" s="132">
        <v>-4393746</v>
      </c>
      <c r="G808" s="132">
        <v>-7464951</v>
      </c>
      <c r="H808" s="132">
        <v>-8778193</v>
      </c>
      <c r="I808" s="132">
        <v>-8590965</v>
      </c>
      <c r="J808" s="132">
        <v>-6751102</v>
      </c>
      <c r="K808" s="132">
        <v>-4003276</v>
      </c>
      <c r="L808" s="132">
        <v>-762670</v>
      </c>
      <c r="M808" s="132">
        <v>2470450</v>
      </c>
      <c r="N808" s="132">
        <v>5329197</v>
      </c>
      <c r="O808" s="132">
        <v>6633106</v>
      </c>
      <c r="P808" s="132">
        <v>4626666</v>
      </c>
      <c r="Q808" s="132">
        <v>0</v>
      </c>
      <c r="R808" s="127">
        <v>0</v>
      </c>
    </row>
    <row r="809" spans="1:18" ht="13.5" thickBot="1" x14ac:dyDescent="0.25">
      <c r="A809" s="135" t="s">
        <v>261</v>
      </c>
      <c r="B809" s="134" t="s">
        <v>981</v>
      </c>
      <c r="C809" s="134" t="s">
        <v>2078</v>
      </c>
      <c r="D809" s="130">
        <v>0</v>
      </c>
      <c r="E809" s="130">
        <v>0</v>
      </c>
      <c r="F809" s="130">
        <v>0</v>
      </c>
      <c r="G809" s="130">
        <v>0</v>
      </c>
      <c r="H809" s="130">
        <v>0</v>
      </c>
      <c r="I809" s="130">
        <v>0</v>
      </c>
      <c r="J809" s="130">
        <v>0</v>
      </c>
      <c r="K809" s="130">
        <v>0</v>
      </c>
      <c r="L809" s="130">
        <v>0</v>
      </c>
      <c r="M809" s="130">
        <v>0</v>
      </c>
      <c r="N809" s="130">
        <v>0</v>
      </c>
      <c r="O809" s="130">
        <v>0</v>
      </c>
      <c r="P809" s="130">
        <v>0</v>
      </c>
      <c r="Q809" s="130">
        <v>0</v>
      </c>
      <c r="R809" s="127">
        <v>0</v>
      </c>
    </row>
    <row r="810" spans="1:18" ht="13.5" thickBot="1" x14ac:dyDescent="0.25">
      <c r="A810" s="135" t="s">
        <v>262</v>
      </c>
      <c r="B810" s="134" t="s">
        <v>980</v>
      </c>
      <c r="C810" s="134" t="s">
        <v>2078</v>
      </c>
      <c r="D810" s="132">
        <v>0</v>
      </c>
      <c r="E810" s="132">
        <v>0</v>
      </c>
      <c r="F810" s="132">
        <v>0</v>
      </c>
      <c r="G810" s="132">
        <v>0</v>
      </c>
      <c r="H810" s="132">
        <v>0</v>
      </c>
      <c r="I810" s="132">
        <v>0</v>
      </c>
      <c r="J810" s="132">
        <v>0</v>
      </c>
      <c r="K810" s="132">
        <v>0</v>
      </c>
      <c r="L810" s="132">
        <v>0</v>
      </c>
      <c r="M810" s="132">
        <v>0</v>
      </c>
      <c r="N810" s="132">
        <v>0</v>
      </c>
      <c r="O810" s="132">
        <v>0</v>
      </c>
      <c r="P810" s="132">
        <v>0</v>
      </c>
      <c r="Q810" s="132">
        <v>0</v>
      </c>
      <c r="R810" s="127">
        <v>0</v>
      </c>
    </row>
    <row r="811" spans="1:18" ht="13.5" thickBot="1" x14ac:dyDescent="0.25">
      <c r="A811" s="135" t="s">
        <v>263</v>
      </c>
      <c r="B811" s="134" t="s">
        <v>979</v>
      </c>
      <c r="C811" s="134" t="s">
        <v>2078</v>
      </c>
      <c r="D811" s="130">
        <v>0</v>
      </c>
      <c r="E811" s="130">
        <v>0</v>
      </c>
      <c r="F811" s="130">
        <v>0</v>
      </c>
      <c r="G811" s="130">
        <v>0</v>
      </c>
      <c r="H811" s="130">
        <v>0</v>
      </c>
      <c r="I811" s="130">
        <v>0</v>
      </c>
      <c r="J811" s="130">
        <v>0</v>
      </c>
      <c r="K811" s="130">
        <v>0</v>
      </c>
      <c r="L811" s="130">
        <v>0</v>
      </c>
      <c r="M811" s="130">
        <v>0</v>
      </c>
      <c r="N811" s="130">
        <v>0</v>
      </c>
      <c r="O811" s="130">
        <v>0</v>
      </c>
      <c r="P811" s="130">
        <v>0</v>
      </c>
      <c r="Q811" s="130">
        <v>0</v>
      </c>
      <c r="R811" s="127">
        <v>0</v>
      </c>
    </row>
    <row r="812" spans="1:18" ht="13.5" thickBot="1" x14ac:dyDescent="0.25">
      <c r="A812" s="135" t="s">
        <v>261</v>
      </c>
      <c r="B812" s="134" t="s">
        <v>978</v>
      </c>
      <c r="C812" s="134" t="s">
        <v>2078</v>
      </c>
      <c r="D812" s="132">
        <v>0</v>
      </c>
      <c r="E812" s="132">
        <v>0</v>
      </c>
      <c r="F812" s="132">
        <v>0</v>
      </c>
      <c r="G812" s="132">
        <v>0</v>
      </c>
      <c r="H812" s="132">
        <v>0</v>
      </c>
      <c r="I812" s="132">
        <v>0</v>
      </c>
      <c r="J812" s="132">
        <v>0</v>
      </c>
      <c r="K812" s="132">
        <v>0</v>
      </c>
      <c r="L812" s="132">
        <v>0</v>
      </c>
      <c r="M812" s="132">
        <v>0</v>
      </c>
      <c r="N812" s="132">
        <v>0</v>
      </c>
      <c r="O812" s="132">
        <v>0</v>
      </c>
      <c r="P812" s="132">
        <v>0</v>
      </c>
      <c r="Q812" s="132">
        <v>0</v>
      </c>
      <c r="R812" s="127">
        <v>0</v>
      </c>
    </row>
    <row r="813" spans="1:18" ht="13.5" thickBot="1" x14ac:dyDescent="0.25">
      <c r="A813" s="135" t="s">
        <v>264</v>
      </c>
      <c r="B813" s="134" t="s">
        <v>977</v>
      </c>
      <c r="C813" s="134" t="s">
        <v>2078</v>
      </c>
      <c r="D813" s="130">
        <v>-5363.45</v>
      </c>
      <c r="E813" s="130">
        <v>-5363.45</v>
      </c>
      <c r="F813" s="130">
        <v>-5892.93</v>
      </c>
      <c r="G813" s="130">
        <v>-6051.15</v>
      </c>
      <c r="H813" s="130">
        <v>-4607.18</v>
      </c>
      <c r="I813" s="130">
        <v>-4607.18</v>
      </c>
      <c r="J813" s="130">
        <v>-9529.52</v>
      </c>
      <c r="K813" s="130">
        <v>-10040.969999999999</v>
      </c>
      <c r="L813" s="130">
        <v>-4999.8100000000004</v>
      </c>
      <c r="M813" s="130">
        <v>-4999.79</v>
      </c>
      <c r="N813" s="130">
        <v>-4999.8100000000004</v>
      </c>
      <c r="O813" s="130">
        <v>-11420.21</v>
      </c>
      <c r="P813" s="130">
        <v>-9482.8700000000008</v>
      </c>
      <c r="Q813" s="130">
        <v>-4011.53</v>
      </c>
      <c r="R813" s="127">
        <v>-4011.53</v>
      </c>
    </row>
    <row r="814" spans="1:18" ht="13.5" thickBot="1" x14ac:dyDescent="0.25">
      <c r="A814" s="135" t="s">
        <v>2644</v>
      </c>
      <c r="B814" s="134" t="s">
        <v>2645</v>
      </c>
      <c r="C814" s="134" t="s">
        <v>2078</v>
      </c>
      <c r="D814" s="132">
        <v>-582636.48</v>
      </c>
      <c r="E814" s="132">
        <v>-582636.48</v>
      </c>
      <c r="F814" s="132">
        <v>-472051.85</v>
      </c>
      <c r="G814" s="132">
        <v>-342278.02</v>
      </c>
      <c r="H814" s="132">
        <v>-415125.59</v>
      </c>
      <c r="I814" s="132">
        <v>-441282.44</v>
      </c>
      <c r="J814" s="132">
        <v>-480842.46</v>
      </c>
      <c r="K814" s="132">
        <v>-427653.74</v>
      </c>
      <c r="L814" s="132">
        <v>-448587.6</v>
      </c>
      <c r="M814" s="132">
        <v>-361963.29</v>
      </c>
      <c r="N814" s="132">
        <v>-413843.64</v>
      </c>
      <c r="O814" s="132">
        <v>-431205.17</v>
      </c>
      <c r="P814" s="132">
        <v>-329286.55</v>
      </c>
      <c r="Q814" s="132">
        <v>-507209.56</v>
      </c>
      <c r="R814" s="127">
        <v>-507209.56</v>
      </c>
    </row>
    <row r="815" spans="1:18" ht="13.5" thickBot="1" x14ac:dyDescent="0.25">
      <c r="A815" s="135" t="s">
        <v>265</v>
      </c>
      <c r="B815" s="134" t="s">
        <v>976</v>
      </c>
      <c r="C815" s="134" t="s">
        <v>2078</v>
      </c>
      <c r="D815" s="130">
        <v>-411.1</v>
      </c>
      <c r="E815" s="130">
        <v>-411.1</v>
      </c>
      <c r="F815" s="130">
        <v>-293.3</v>
      </c>
      <c r="G815" s="130">
        <v>-293.3</v>
      </c>
      <c r="H815" s="130">
        <v>-411.1</v>
      </c>
      <c r="I815" s="130">
        <v>-411.1</v>
      </c>
      <c r="J815" s="130">
        <v>-34861.360000000001</v>
      </c>
      <c r="K815" s="130">
        <v>-35841.46</v>
      </c>
      <c r="L815" s="130">
        <v>-411.1</v>
      </c>
      <c r="M815" s="130">
        <v>-705.6</v>
      </c>
      <c r="N815" s="130">
        <v>-415.1</v>
      </c>
      <c r="O815" s="130">
        <v>-36301.360000000001</v>
      </c>
      <c r="P815" s="130">
        <v>-36828.46</v>
      </c>
      <c r="Q815" s="130">
        <v>-595.79999999999995</v>
      </c>
      <c r="R815" s="127">
        <v>-595.79999999999995</v>
      </c>
    </row>
    <row r="816" spans="1:18" ht="13.5" thickBot="1" x14ac:dyDescent="0.25">
      <c r="A816" s="135" t="s">
        <v>266</v>
      </c>
      <c r="B816" s="134" t="s">
        <v>975</v>
      </c>
      <c r="C816" s="134" t="s">
        <v>2078</v>
      </c>
      <c r="D816" s="132">
        <v>0</v>
      </c>
      <c r="E816" s="132">
        <v>0</v>
      </c>
      <c r="F816" s="132">
        <v>0</v>
      </c>
      <c r="G816" s="132">
        <v>0</v>
      </c>
      <c r="H816" s="132">
        <v>0</v>
      </c>
      <c r="I816" s="132">
        <v>0</v>
      </c>
      <c r="J816" s="132">
        <v>0</v>
      </c>
      <c r="K816" s="132">
        <v>0</v>
      </c>
      <c r="L816" s="132">
        <v>0</v>
      </c>
      <c r="M816" s="132">
        <v>0</v>
      </c>
      <c r="N816" s="132">
        <v>0</v>
      </c>
      <c r="O816" s="132">
        <v>0</v>
      </c>
      <c r="P816" s="132">
        <v>0</v>
      </c>
      <c r="Q816" s="132">
        <v>0</v>
      </c>
      <c r="R816" s="127">
        <v>0</v>
      </c>
    </row>
    <row r="817" spans="1:18" ht="13.5" thickBot="1" x14ac:dyDescent="0.25">
      <c r="A817" s="135" t="s">
        <v>267</v>
      </c>
      <c r="B817" s="134" t="s">
        <v>974</v>
      </c>
      <c r="C817" s="134" t="s">
        <v>2078</v>
      </c>
      <c r="D817" s="130">
        <v>0</v>
      </c>
      <c r="E817" s="130">
        <v>0</v>
      </c>
      <c r="F817" s="130">
        <v>0</v>
      </c>
      <c r="G817" s="130">
        <v>0</v>
      </c>
      <c r="H817" s="130">
        <v>0</v>
      </c>
      <c r="I817" s="130">
        <v>0</v>
      </c>
      <c r="J817" s="130">
        <v>0</v>
      </c>
      <c r="K817" s="130">
        <v>0</v>
      </c>
      <c r="L817" s="130">
        <v>0</v>
      </c>
      <c r="M817" s="130">
        <v>0</v>
      </c>
      <c r="N817" s="130">
        <v>0</v>
      </c>
      <c r="O817" s="130">
        <v>0</v>
      </c>
      <c r="P817" s="130">
        <v>0</v>
      </c>
      <c r="Q817" s="130">
        <v>0</v>
      </c>
      <c r="R817" s="127">
        <v>0</v>
      </c>
    </row>
    <row r="818" spans="1:18" ht="13.5" thickBot="1" x14ac:dyDescent="0.25">
      <c r="A818" s="135" t="s">
        <v>268</v>
      </c>
      <c r="B818" s="134" t="s">
        <v>973</v>
      </c>
      <c r="C818" s="134" t="s">
        <v>2078</v>
      </c>
      <c r="D818" s="132">
        <v>0</v>
      </c>
      <c r="E818" s="132">
        <v>0</v>
      </c>
      <c r="F818" s="132">
        <v>0</v>
      </c>
      <c r="G818" s="132">
        <v>0</v>
      </c>
      <c r="H818" s="132">
        <v>0</v>
      </c>
      <c r="I818" s="132">
        <v>0</v>
      </c>
      <c r="J818" s="132">
        <v>0</v>
      </c>
      <c r="K818" s="132">
        <v>0</v>
      </c>
      <c r="L818" s="132">
        <v>0</v>
      </c>
      <c r="M818" s="132">
        <v>0</v>
      </c>
      <c r="N818" s="132">
        <v>0</v>
      </c>
      <c r="O818" s="132">
        <v>0</v>
      </c>
      <c r="P818" s="132">
        <v>0</v>
      </c>
      <c r="Q818" s="132">
        <v>0</v>
      </c>
      <c r="R818" s="127">
        <v>0</v>
      </c>
    </row>
    <row r="819" spans="1:18" ht="13.5" thickBot="1" x14ac:dyDescent="0.25">
      <c r="A819" s="135" t="s">
        <v>269</v>
      </c>
      <c r="B819" s="134" t="s">
        <v>972</v>
      </c>
      <c r="C819" s="134" t="s">
        <v>2078</v>
      </c>
      <c r="D819" s="130">
        <v>0</v>
      </c>
      <c r="E819" s="130">
        <v>0</v>
      </c>
      <c r="F819" s="130">
        <v>0</v>
      </c>
      <c r="G819" s="130">
        <v>0</v>
      </c>
      <c r="H819" s="130">
        <v>0</v>
      </c>
      <c r="I819" s="130">
        <v>0</v>
      </c>
      <c r="J819" s="130">
        <v>0</v>
      </c>
      <c r="K819" s="130">
        <v>0</v>
      </c>
      <c r="L819" s="130">
        <v>0</v>
      </c>
      <c r="M819" s="130">
        <v>0</v>
      </c>
      <c r="N819" s="130">
        <v>0</v>
      </c>
      <c r="O819" s="130">
        <v>0</v>
      </c>
      <c r="P819" s="130">
        <v>0</v>
      </c>
      <c r="Q819" s="130">
        <v>0</v>
      </c>
      <c r="R819" s="127">
        <v>0</v>
      </c>
    </row>
    <row r="820" spans="1:18" ht="13.5" thickBot="1" x14ac:dyDescent="0.25">
      <c r="A820" s="135" t="s">
        <v>270</v>
      </c>
      <c r="B820" s="134" t="s">
        <v>971</v>
      </c>
      <c r="C820" s="134" t="s">
        <v>2078</v>
      </c>
      <c r="D820" s="132">
        <v>-684222.57</v>
      </c>
      <c r="E820" s="132">
        <v>-684222.57</v>
      </c>
      <c r="F820" s="132">
        <v>-700672.09</v>
      </c>
      <c r="G820" s="132">
        <v>-1921713.07</v>
      </c>
      <c r="H820" s="132">
        <v>-512652.73</v>
      </c>
      <c r="I820" s="132">
        <v>-526068.4</v>
      </c>
      <c r="J820" s="132">
        <v>-903558.46</v>
      </c>
      <c r="K820" s="132">
        <v>-380454.09</v>
      </c>
      <c r="L820" s="132">
        <v>-507442.79</v>
      </c>
      <c r="M820" s="132">
        <v>-494238.16</v>
      </c>
      <c r="N820" s="132">
        <v>-473304.44</v>
      </c>
      <c r="O820" s="132">
        <v>-840406</v>
      </c>
      <c r="P820" s="132">
        <v>-829323.99</v>
      </c>
      <c r="Q820" s="132">
        <v>-570411.04</v>
      </c>
      <c r="R820" s="127">
        <v>-570411.04</v>
      </c>
    </row>
    <row r="821" spans="1:18" ht="13.5" thickBot="1" x14ac:dyDescent="0.25">
      <c r="A821" s="135" t="s">
        <v>2185</v>
      </c>
      <c r="B821" s="134" t="s">
        <v>970</v>
      </c>
      <c r="C821" s="134" t="s">
        <v>2078</v>
      </c>
      <c r="D821" s="130">
        <v>0</v>
      </c>
      <c r="E821" s="130">
        <v>0</v>
      </c>
      <c r="F821" s="130">
        <v>0</v>
      </c>
      <c r="G821" s="130">
        <v>0</v>
      </c>
      <c r="H821" s="130">
        <v>0</v>
      </c>
      <c r="I821" s="130">
        <v>0</v>
      </c>
      <c r="J821" s="130">
        <v>0</v>
      </c>
      <c r="K821" s="130">
        <v>0</v>
      </c>
      <c r="L821" s="130">
        <v>0</v>
      </c>
      <c r="M821" s="130">
        <v>0</v>
      </c>
      <c r="N821" s="130">
        <v>0</v>
      </c>
      <c r="O821" s="130">
        <v>0</v>
      </c>
      <c r="P821" s="130">
        <v>0</v>
      </c>
      <c r="Q821" s="130">
        <v>0</v>
      </c>
      <c r="R821" s="127">
        <v>0</v>
      </c>
    </row>
    <row r="822" spans="1:18" ht="13.5" thickBot="1" x14ac:dyDescent="0.25">
      <c r="A822" s="135" t="s">
        <v>271</v>
      </c>
      <c r="B822" s="134" t="s">
        <v>969</v>
      </c>
      <c r="C822" s="134" t="s">
        <v>2078</v>
      </c>
      <c r="D822" s="132">
        <v>0</v>
      </c>
      <c r="E822" s="132">
        <v>0</v>
      </c>
      <c r="F822" s="132">
        <v>0</v>
      </c>
      <c r="G822" s="132">
        <v>0</v>
      </c>
      <c r="H822" s="132">
        <v>0</v>
      </c>
      <c r="I822" s="132">
        <v>0</v>
      </c>
      <c r="J822" s="132">
        <v>0</v>
      </c>
      <c r="K822" s="132">
        <v>0</v>
      </c>
      <c r="L822" s="132">
        <v>0</v>
      </c>
      <c r="M822" s="132">
        <v>0</v>
      </c>
      <c r="N822" s="132">
        <v>0</v>
      </c>
      <c r="O822" s="132">
        <v>0</v>
      </c>
      <c r="P822" s="132">
        <v>0</v>
      </c>
      <c r="Q822" s="132">
        <v>0</v>
      </c>
      <c r="R822" s="127">
        <v>0</v>
      </c>
    </row>
    <row r="823" spans="1:18" ht="13.5" thickBot="1" x14ac:dyDescent="0.25">
      <c r="A823" s="135" t="s">
        <v>272</v>
      </c>
      <c r="B823" s="134" t="s">
        <v>968</v>
      </c>
      <c r="C823" s="134" t="s">
        <v>2078</v>
      </c>
      <c r="D823" s="130">
        <v>0</v>
      </c>
      <c r="E823" s="130">
        <v>0</v>
      </c>
      <c r="F823" s="130">
        <v>0</v>
      </c>
      <c r="G823" s="130">
        <v>0</v>
      </c>
      <c r="H823" s="130">
        <v>0</v>
      </c>
      <c r="I823" s="130">
        <v>0</v>
      </c>
      <c r="J823" s="130">
        <v>0</v>
      </c>
      <c r="K823" s="130">
        <v>0</v>
      </c>
      <c r="L823" s="130">
        <v>0</v>
      </c>
      <c r="M823" s="130">
        <v>0</v>
      </c>
      <c r="N823" s="130">
        <v>0</v>
      </c>
      <c r="O823" s="130">
        <v>0</v>
      </c>
      <c r="P823" s="130">
        <v>0</v>
      </c>
      <c r="Q823" s="130">
        <v>0</v>
      </c>
      <c r="R823" s="127">
        <v>0</v>
      </c>
    </row>
    <row r="824" spans="1:18" ht="13.5" thickBot="1" x14ac:dyDescent="0.25">
      <c r="A824" s="135" t="s">
        <v>273</v>
      </c>
      <c r="B824" s="134" t="s">
        <v>967</v>
      </c>
      <c r="C824" s="134" t="s">
        <v>2078</v>
      </c>
      <c r="D824" s="132">
        <v>0</v>
      </c>
      <c r="E824" s="132">
        <v>0</v>
      </c>
      <c r="F824" s="132">
        <v>0</v>
      </c>
      <c r="G824" s="132">
        <v>0</v>
      </c>
      <c r="H824" s="132">
        <v>0</v>
      </c>
      <c r="I824" s="132">
        <v>0</v>
      </c>
      <c r="J824" s="132">
        <v>0</v>
      </c>
      <c r="K824" s="132">
        <v>0</v>
      </c>
      <c r="L824" s="132">
        <v>0</v>
      </c>
      <c r="M824" s="132">
        <v>0</v>
      </c>
      <c r="N824" s="132">
        <v>0</v>
      </c>
      <c r="O824" s="132">
        <v>0</v>
      </c>
      <c r="P824" s="132">
        <v>0</v>
      </c>
      <c r="Q824" s="132">
        <v>0</v>
      </c>
      <c r="R824" s="127">
        <v>0</v>
      </c>
    </row>
    <row r="825" spans="1:18" ht="13.5" thickBot="1" x14ac:dyDescent="0.25">
      <c r="A825" s="135" t="s">
        <v>274</v>
      </c>
      <c r="B825" s="134" t="s">
        <v>966</v>
      </c>
      <c r="C825" s="134" t="s">
        <v>2078</v>
      </c>
      <c r="D825" s="130">
        <v>0</v>
      </c>
      <c r="E825" s="130">
        <v>0</v>
      </c>
      <c r="F825" s="130">
        <v>0</v>
      </c>
      <c r="G825" s="130">
        <v>0</v>
      </c>
      <c r="H825" s="130">
        <v>0</v>
      </c>
      <c r="I825" s="130">
        <v>0</v>
      </c>
      <c r="J825" s="130">
        <v>0</v>
      </c>
      <c r="K825" s="130">
        <v>0</v>
      </c>
      <c r="L825" s="130">
        <v>0</v>
      </c>
      <c r="M825" s="130">
        <v>0</v>
      </c>
      <c r="N825" s="130">
        <v>0</v>
      </c>
      <c r="O825" s="130">
        <v>0</v>
      </c>
      <c r="P825" s="130">
        <v>0</v>
      </c>
      <c r="Q825" s="130">
        <v>0</v>
      </c>
      <c r="R825" s="127">
        <v>0</v>
      </c>
    </row>
    <row r="826" spans="1:18" ht="13.5" thickBot="1" x14ac:dyDescent="0.25">
      <c r="A826" s="135" t="s">
        <v>275</v>
      </c>
      <c r="B826" s="134" t="s">
        <v>965</v>
      </c>
      <c r="C826" s="134" t="s">
        <v>2078</v>
      </c>
      <c r="D826" s="132">
        <v>-11390541.949999999</v>
      </c>
      <c r="E826" s="132">
        <v>-11390541.949999999</v>
      </c>
      <c r="F826" s="132">
        <v>-7404651.7999999998</v>
      </c>
      <c r="G826" s="132">
        <v>-6235012.0599999996</v>
      </c>
      <c r="H826" s="132">
        <v>-5106520.1100000003</v>
      </c>
      <c r="I826" s="132">
        <v>-4815212.76</v>
      </c>
      <c r="J826" s="132">
        <v>-5064723.34</v>
      </c>
      <c r="K826" s="132">
        <v>-6229518.5899999999</v>
      </c>
      <c r="L826" s="132">
        <v>-8406274.75</v>
      </c>
      <c r="M826" s="132">
        <v>-11586189.59</v>
      </c>
      <c r="N826" s="132">
        <v>-14754600.02</v>
      </c>
      <c r="O826" s="132">
        <v>-16579266.91</v>
      </c>
      <c r="P826" s="132">
        <v>-15902968.91</v>
      </c>
      <c r="Q826" s="132">
        <v>-11188497.390000001</v>
      </c>
      <c r="R826" s="127">
        <v>-11188497.390000001</v>
      </c>
    </row>
    <row r="827" spans="1:18" ht="13.5" thickBot="1" x14ac:dyDescent="0.25">
      <c r="A827" s="135" t="s">
        <v>276</v>
      </c>
      <c r="B827" s="134" t="s">
        <v>964</v>
      </c>
      <c r="C827" s="134" t="s">
        <v>2078</v>
      </c>
      <c r="D827" s="130">
        <v>-34596485.200000003</v>
      </c>
      <c r="E827" s="130">
        <v>-34596485.200000003</v>
      </c>
      <c r="F827" s="130">
        <v>-30652222.030000001</v>
      </c>
      <c r="G827" s="130">
        <v>-58901176.710000001</v>
      </c>
      <c r="H827" s="130">
        <v>-32329137.809999999</v>
      </c>
      <c r="I827" s="130">
        <v>-22539281.66</v>
      </c>
      <c r="J827" s="130">
        <v>-18379107.440000001</v>
      </c>
      <c r="K827" s="130">
        <v>-17391223.59</v>
      </c>
      <c r="L827" s="130">
        <v>-20689256.140000001</v>
      </c>
      <c r="M827" s="130">
        <v>-23035485.359999999</v>
      </c>
      <c r="N827" s="130">
        <v>-25014180.469999999</v>
      </c>
      <c r="O827" s="130">
        <v>-41184709.829999998</v>
      </c>
      <c r="P827" s="130">
        <v>-51963401.850000001</v>
      </c>
      <c r="Q827" s="130">
        <v>-59104084.950000003</v>
      </c>
      <c r="R827" s="127">
        <v>-59104084.950000003</v>
      </c>
    </row>
    <row r="828" spans="1:18" ht="13.5" thickBot="1" x14ac:dyDescent="0.25">
      <c r="A828" s="135" t="s">
        <v>277</v>
      </c>
      <c r="B828" s="134" t="s">
        <v>963</v>
      </c>
      <c r="C828" s="134" t="s">
        <v>2078</v>
      </c>
      <c r="D828" s="132">
        <v>-84903.35</v>
      </c>
      <c r="E828" s="132">
        <v>-84903.35</v>
      </c>
      <c r="F828" s="132">
        <v>-410106.73</v>
      </c>
      <c r="G828" s="132">
        <v>-581816.34</v>
      </c>
      <c r="H828" s="132">
        <v>-689370.09</v>
      </c>
      <c r="I828" s="132">
        <v>476138.32</v>
      </c>
      <c r="J828" s="132">
        <v>40985.42</v>
      </c>
      <c r="K828" s="132">
        <v>-240894.6</v>
      </c>
      <c r="L828" s="132">
        <v>-68578.19</v>
      </c>
      <c r="M828" s="132">
        <v>-12574.94</v>
      </c>
      <c r="N828" s="132">
        <v>370483.23</v>
      </c>
      <c r="O828" s="132">
        <v>-302315.14</v>
      </c>
      <c r="P828" s="132">
        <v>-517968.04</v>
      </c>
      <c r="Q828" s="132">
        <v>-620553.44999999995</v>
      </c>
      <c r="R828" s="127">
        <v>-620553.44999999995</v>
      </c>
    </row>
    <row r="829" spans="1:18" ht="13.5" thickBot="1" x14ac:dyDescent="0.25">
      <c r="A829" s="135" t="s">
        <v>278</v>
      </c>
      <c r="B829" s="134" t="s">
        <v>962</v>
      </c>
      <c r="C829" s="134" t="s">
        <v>2078</v>
      </c>
      <c r="D829" s="130">
        <v>-482.16</v>
      </c>
      <c r="E829" s="130">
        <v>-482.16</v>
      </c>
      <c r="F829" s="130">
        <v>-482.16</v>
      </c>
      <c r="G829" s="130">
        <v>-482.16</v>
      </c>
      <c r="H829" s="130">
        <v>-482.16</v>
      </c>
      <c r="I829" s="130">
        <v>-482.16</v>
      </c>
      <c r="J829" s="130">
        <v>-482.16</v>
      </c>
      <c r="K829" s="130">
        <v>-482.16</v>
      </c>
      <c r="L829" s="130">
        <v>-482.16</v>
      </c>
      <c r="M829" s="130">
        <v>-482.16</v>
      </c>
      <c r="N829" s="130">
        <v>-482.16</v>
      </c>
      <c r="O829" s="130">
        <v>-482.16</v>
      </c>
      <c r="P829" s="130">
        <v>-482.16</v>
      </c>
      <c r="Q829" s="130">
        <v>-482.16</v>
      </c>
      <c r="R829" s="127">
        <v>-482.16</v>
      </c>
    </row>
    <row r="830" spans="1:18" ht="13.5" thickBot="1" x14ac:dyDescent="0.25">
      <c r="A830" s="135" t="s">
        <v>279</v>
      </c>
      <c r="B830" s="134" t="s">
        <v>961</v>
      </c>
      <c r="C830" s="134" t="s">
        <v>2078</v>
      </c>
      <c r="D830" s="132">
        <v>0</v>
      </c>
      <c r="E830" s="132">
        <v>0</v>
      </c>
      <c r="F830" s="132">
        <v>0</v>
      </c>
      <c r="G830" s="132">
        <v>0</v>
      </c>
      <c r="H830" s="132">
        <v>0</v>
      </c>
      <c r="I830" s="132">
        <v>0</v>
      </c>
      <c r="J830" s="132">
        <v>0</v>
      </c>
      <c r="K830" s="132">
        <v>0</v>
      </c>
      <c r="L830" s="132">
        <v>0</v>
      </c>
      <c r="M830" s="132">
        <v>0</v>
      </c>
      <c r="N830" s="132">
        <v>0</v>
      </c>
      <c r="O830" s="132">
        <v>0</v>
      </c>
      <c r="P830" s="132">
        <v>0</v>
      </c>
      <c r="Q830" s="132">
        <v>0</v>
      </c>
      <c r="R830" s="127">
        <v>0</v>
      </c>
    </row>
    <row r="831" spans="1:18" ht="13.5" thickBot="1" x14ac:dyDescent="0.25">
      <c r="A831" s="135" t="s">
        <v>270</v>
      </c>
      <c r="B831" s="134" t="s">
        <v>960</v>
      </c>
      <c r="C831" s="134" t="s">
        <v>2078</v>
      </c>
      <c r="D831" s="130">
        <v>0</v>
      </c>
      <c r="E831" s="130">
        <v>0</v>
      </c>
      <c r="F831" s="130">
        <v>0</v>
      </c>
      <c r="G831" s="130">
        <v>0</v>
      </c>
      <c r="H831" s="130">
        <v>0</v>
      </c>
      <c r="I831" s="130">
        <v>0</v>
      </c>
      <c r="J831" s="130">
        <v>0</v>
      </c>
      <c r="K831" s="130">
        <v>0</v>
      </c>
      <c r="L831" s="130">
        <v>0</v>
      </c>
      <c r="M831" s="130">
        <v>0</v>
      </c>
      <c r="N831" s="130">
        <v>0</v>
      </c>
      <c r="O831" s="130">
        <v>0</v>
      </c>
      <c r="P831" s="130">
        <v>0</v>
      </c>
      <c r="Q831" s="130">
        <v>0</v>
      </c>
      <c r="R831" s="127">
        <v>0</v>
      </c>
    </row>
    <row r="832" spans="1:18" ht="13.5" thickBot="1" x14ac:dyDescent="0.25">
      <c r="A832" s="135" t="s">
        <v>2458</v>
      </c>
      <c r="B832" s="134" t="s">
        <v>2459</v>
      </c>
      <c r="C832" s="134" t="s">
        <v>2078</v>
      </c>
      <c r="D832" s="132">
        <v>-49954.54</v>
      </c>
      <c r="E832" s="132">
        <v>-49954.54</v>
      </c>
      <c r="F832" s="132">
        <v>-35701.24</v>
      </c>
      <c r="G832" s="132">
        <v>-42525.94</v>
      </c>
      <c r="H832" s="132">
        <v>-49350.64</v>
      </c>
      <c r="I832" s="132">
        <v>-56085.34</v>
      </c>
      <c r="J832" s="132">
        <v>-16736.75</v>
      </c>
      <c r="K832" s="132">
        <v>-23165.45</v>
      </c>
      <c r="L832" s="132">
        <v>-9295.15</v>
      </c>
      <c r="M832" s="132">
        <v>-15692.85</v>
      </c>
      <c r="N832" s="132">
        <v>-22075.55</v>
      </c>
      <c r="O832" s="132">
        <v>-9574.0499999999993</v>
      </c>
      <c r="P832" s="132">
        <v>-15956.75</v>
      </c>
      <c r="Q832" s="132">
        <v>-19148.099999999999</v>
      </c>
      <c r="R832" s="127">
        <v>-19148.099999999999</v>
      </c>
    </row>
    <row r="833" spans="1:18" ht="13.5" thickBot="1" x14ac:dyDescent="0.25">
      <c r="A833" s="135" t="s">
        <v>1513</v>
      </c>
      <c r="B833" s="134" t="s">
        <v>959</v>
      </c>
      <c r="C833" s="134" t="s">
        <v>2078</v>
      </c>
      <c r="D833" s="130">
        <v>-444524.49</v>
      </c>
      <c r="E833" s="130">
        <v>-444524.49</v>
      </c>
      <c r="F833" s="130">
        <v>-477167.54</v>
      </c>
      <c r="G833" s="130">
        <v>-284361.23</v>
      </c>
      <c r="H833" s="130">
        <v>-63504.85</v>
      </c>
      <c r="I833" s="130">
        <v>-201228.83</v>
      </c>
      <c r="J833" s="130">
        <v>-217600.57</v>
      </c>
      <c r="K833" s="130">
        <v>-118378.21</v>
      </c>
      <c r="L833" s="130">
        <v>-264433.62</v>
      </c>
      <c r="M833" s="130">
        <v>-288266.81</v>
      </c>
      <c r="N833" s="130">
        <v>-180711.11</v>
      </c>
      <c r="O833" s="130">
        <v>-335933.19</v>
      </c>
      <c r="P833" s="130">
        <v>-359766.38</v>
      </c>
      <c r="Q833" s="130">
        <v>-366643.22</v>
      </c>
      <c r="R833" s="127">
        <v>-366643.22</v>
      </c>
    </row>
    <row r="834" spans="1:18" ht="13.5" thickBot="1" x14ac:dyDescent="0.25">
      <c r="A834" s="135" t="s">
        <v>1514</v>
      </c>
      <c r="B834" s="134" t="s">
        <v>1515</v>
      </c>
      <c r="C834" s="134" t="s">
        <v>2078</v>
      </c>
      <c r="D834" s="132">
        <v>0</v>
      </c>
      <c r="E834" s="132">
        <v>0</v>
      </c>
      <c r="F834" s="132">
        <v>-8333.33</v>
      </c>
      <c r="G834" s="132">
        <v>-16666.66</v>
      </c>
      <c r="H834" s="132">
        <v>-24999.99</v>
      </c>
      <c r="I834" s="132">
        <v>-33333.32</v>
      </c>
      <c r="J834" s="132">
        <v>-41666.65</v>
      </c>
      <c r="K834" s="132">
        <v>-49999.98</v>
      </c>
      <c r="L834" s="132">
        <v>-58333.31</v>
      </c>
      <c r="M834" s="132">
        <v>-66666.64</v>
      </c>
      <c r="N834" s="132">
        <v>0</v>
      </c>
      <c r="O834" s="132">
        <v>16666.7</v>
      </c>
      <c r="P834" s="132">
        <v>8333.3700000000008</v>
      </c>
      <c r="Q834" s="132">
        <v>0</v>
      </c>
      <c r="R834" s="127">
        <v>0</v>
      </c>
    </row>
    <row r="835" spans="1:18" ht="13.5" thickBot="1" x14ac:dyDescent="0.25">
      <c r="A835" s="135" t="s">
        <v>281</v>
      </c>
      <c r="B835" s="134" t="s">
        <v>957</v>
      </c>
      <c r="C835" s="134" t="s">
        <v>2078</v>
      </c>
      <c r="D835" s="130">
        <v>-3886889.99</v>
      </c>
      <c r="E835" s="130">
        <v>-3886889.99</v>
      </c>
      <c r="F835" s="130">
        <v>-1629392.79</v>
      </c>
      <c r="G835" s="130">
        <v>-7002545.5300000003</v>
      </c>
      <c r="H835" s="130">
        <v>-2235174.36</v>
      </c>
      <c r="I835" s="130">
        <v>-3652346.24</v>
      </c>
      <c r="J835" s="130">
        <v>-5153439.3899999997</v>
      </c>
      <c r="K835" s="130">
        <v>-6132351.6100000003</v>
      </c>
      <c r="L835" s="130">
        <v>-6192218.54</v>
      </c>
      <c r="M835" s="130">
        <v>-2882290.35</v>
      </c>
      <c r="N835" s="130">
        <v>-4214741.04</v>
      </c>
      <c r="O835" s="130">
        <v>-8713845.9900000002</v>
      </c>
      <c r="P835" s="130">
        <v>-14162436.17</v>
      </c>
      <c r="Q835" s="130">
        <v>0</v>
      </c>
      <c r="R835" s="127">
        <v>0</v>
      </c>
    </row>
    <row r="836" spans="1:18" ht="13.5" thickBot="1" x14ac:dyDescent="0.25">
      <c r="A836" s="135" t="s">
        <v>282</v>
      </c>
      <c r="B836" s="134" t="s">
        <v>956</v>
      </c>
      <c r="C836" s="134" t="s">
        <v>2078</v>
      </c>
      <c r="D836" s="132">
        <v>-620255.6</v>
      </c>
      <c r="E836" s="132">
        <v>-620255.6</v>
      </c>
      <c r="F836" s="132">
        <v>-549454.84</v>
      </c>
      <c r="G836" s="132">
        <v>-2263461.36</v>
      </c>
      <c r="H836" s="132">
        <v>-375574.16</v>
      </c>
      <c r="I836" s="132">
        <v>-377172.36</v>
      </c>
      <c r="J836" s="132">
        <v>-572019.28</v>
      </c>
      <c r="K836" s="132">
        <v>-599741.74</v>
      </c>
      <c r="L836" s="132">
        <v>-584615</v>
      </c>
      <c r="M836" s="132">
        <v>-380197.8</v>
      </c>
      <c r="N836" s="132">
        <v>-396913.66</v>
      </c>
      <c r="O836" s="132">
        <v>-609044.61</v>
      </c>
      <c r="P836" s="132">
        <v>-619264.99</v>
      </c>
      <c r="Q836" s="132">
        <v>-664148.24</v>
      </c>
      <c r="R836" s="127">
        <v>-664148.24</v>
      </c>
    </row>
    <row r="837" spans="1:18" ht="13.5" thickBot="1" x14ac:dyDescent="0.25">
      <c r="A837" s="135" t="s">
        <v>283</v>
      </c>
      <c r="B837" s="134" t="s">
        <v>955</v>
      </c>
      <c r="C837" s="134" t="s">
        <v>2078</v>
      </c>
      <c r="D837" s="130">
        <v>-299799.90000000002</v>
      </c>
      <c r="E837" s="130">
        <v>-299799.90000000002</v>
      </c>
      <c r="F837" s="130">
        <v>-288233.96000000002</v>
      </c>
      <c r="G837" s="130">
        <v>-724685.13</v>
      </c>
      <c r="H837" s="130">
        <v>-148128.03</v>
      </c>
      <c r="I837" s="130">
        <v>-149626.26</v>
      </c>
      <c r="J837" s="130">
        <v>-267709.34000000003</v>
      </c>
      <c r="K837" s="130">
        <v>-275969.7</v>
      </c>
      <c r="L837" s="130">
        <v>-272027.71999999997</v>
      </c>
      <c r="M837" s="130">
        <v>-137539.4</v>
      </c>
      <c r="N837" s="130">
        <v>-136253.74</v>
      </c>
      <c r="O837" s="130">
        <v>-252124.42</v>
      </c>
      <c r="P837" s="130">
        <v>-244258.18</v>
      </c>
      <c r="Q837" s="130">
        <v>-309052.40000000002</v>
      </c>
      <c r="R837" s="127">
        <v>-309052.40000000002</v>
      </c>
    </row>
    <row r="838" spans="1:18" ht="13.5" thickBot="1" x14ac:dyDescent="0.25">
      <c r="A838" s="135" t="s">
        <v>284</v>
      </c>
      <c r="B838" s="134" t="s">
        <v>954</v>
      </c>
      <c r="C838" s="134" t="s">
        <v>2078</v>
      </c>
      <c r="D838" s="132">
        <v>-328169.83</v>
      </c>
      <c r="E838" s="132">
        <v>-328169.83</v>
      </c>
      <c r="F838" s="132">
        <v>-286008.73</v>
      </c>
      <c r="G838" s="132">
        <v>-861342.18</v>
      </c>
      <c r="H838" s="132">
        <v>-204886.44</v>
      </c>
      <c r="I838" s="132">
        <v>-176130.68</v>
      </c>
      <c r="J838" s="132">
        <v>-300114.23</v>
      </c>
      <c r="K838" s="132">
        <v>-319183.42</v>
      </c>
      <c r="L838" s="132">
        <v>-301442.45</v>
      </c>
      <c r="M838" s="132">
        <v>-188347.77</v>
      </c>
      <c r="N838" s="132">
        <v>-201864.54</v>
      </c>
      <c r="O838" s="132">
        <v>-306216.63</v>
      </c>
      <c r="P838" s="132">
        <v>-322112.53000000003</v>
      </c>
      <c r="Q838" s="132">
        <v>-343990.47</v>
      </c>
      <c r="R838" s="127">
        <v>-343990.47</v>
      </c>
    </row>
    <row r="839" spans="1:18" ht="13.5" thickBot="1" x14ac:dyDescent="0.25">
      <c r="A839" s="135" t="s">
        <v>285</v>
      </c>
      <c r="B839" s="134" t="s">
        <v>953</v>
      </c>
      <c r="C839" s="134" t="s">
        <v>2078</v>
      </c>
      <c r="D839" s="130">
        <v>-118675.1</v>
      </c>
      <c r="E839" s="130">
        <v>-118675.1</v>
      </c>
      <c r="F839" s="130">
        <v>-118671.47</v>
      </c>
      <c r="G839" s="130">
        <v>-116799.93</v>
      </c>
      <c r="H839" s="130">
        <v>-116090.52</v>
      </c>
      <c r="I839" s="130">
        <v>-118236.8</v>
      </c>
      <c r="J839" s="130">
        <v>-120689.54</v>
      </c>
      <c r="K839" s="130">
        <v>-120141.4</v>
      </c>
      <c r="L839" s="130">
        <v>-120540.76</v>
      </c>
      <c r="M839" s="130">
        <v>-121746.22</v>
      </c>
      <c r="N839" s="130">
        <v>-123362.17</v>
      </c>
      <c r="O839" s="130">
        <v>-122481.4</v>
      </c>
      <c r="P839" s="130">
        <v>-121014.37</v>
      </c>
      <c r="Q839" s="130">
        <v>-122039.69</v>
      </c>
      <c r="R839" s="127">
        <v>-122039.69</v>
      </c>
    </row>
    <row r="840" spans="1:18" ht="13.5" thickBot="1" x14ac:dyDescent="0.25">
      <c r="A840" s="135" t="s">
        <v>286</v>
      </c>
      <c r="B840" s="134" t="s">
        <v>952</v>
      </c>
      <c r="C840" s="134" t="s">
        <v>2078</v>
      </c>
      <c r="D840" s="132">
        <v>-75661.87</v>
      </c>
      <c r="E840" s="132">
        <v>-75661.87</v>
      </c>
      <c r="F840" s="132">
        <v>-74719.48</v>
      </c>
      <c r="G840" s="132">
        <v>-74507.47</v>
      </c>
      <c r="H840" s="132">
        <v>-74041.09</v>
      </c>
      <c r="I840" s="132">
        <v>-75422.64</v>
      </c>
      <c r="J840" s="132">
        <v>-76838.649999999994</v>
      </c>
      <c r="K840" s="132">
        <v>-76699.27</v>
      </c>
      <c r="L840" s="132">
        <v>-76810.62</v>
      </c>
      <c r="M840" s="132">
        <v>-77896.91</v>
      </c>
      <c r="N840" s="132">
        <v>-77490.55</v>
      </c>
      <c r="O840" s="132">
        <v>-78117.03</v>
      </c>
      <c r="P840" s="132">
        <v>-77534.240000000005</v>
      </c>
      <c r="Q840" s="132">
        <v>-78205.97</v>
      </c>
      <c r="R840" s="127">
        <v>-78205.97</v>
      </c>
    </row>
    <row r="841" spans="1:18" ht="13.5" thickBot="1" x14ac:dyDescent="0.25">
      <c r="A841" s="135" t="s">
        <v>282</v>
      </c>
      <c r="B841" s="134" t="s">
        <v>951</v>
      </c>
      <c r="C841" s="134" t="s">
        <v>2078</v>
      </c>
      <c r="D841" s="130">
        <v>0</v>
      </c>
      <c r="E841" s="130">
        <v>0</v>
      </c>
      <c r="F841" s="130">
        <v>0</v>
      </c>
      <c r="G841" s="130">
        <v>0</v>
      </c>
      <c r="H841" s="130">
        <v>0</v>
      </c>
      <c r="I841" s="130">
        <v>0</v>
      </c>
      <c r="J841" s="130">
        <v>0</v>
      </c>
      <c r="K841" s="130">
        <v>0</v>
      </c>
      <c r="L841" s="130">
        <v>0</v>
      </c>
      <c r="M841" s="130">
        <v>0</v>
      </c>
      <c r="N841" s="130">
        <v>0</v>
      </c>
      <c r="O841" s="130">
        <v>0</v>
      </c>
      <c r="P841" s="130">
        <v>0</v>
      </c>
      <c r="Q841" s="130">
        <v>0</v>
      </c>
      <c r="R841" s="127">
        <v>0</v>
      </c>
    </row>
    <row r="842" spans="1:18" ht="13.5" thickBot="1" x14ac:dyDescent="0.25">
      <c r="A842" s="135" t="s">
        <v>283</v>
      </c>
      <c r="B842" s="134" t="s">
        <v>950</v>
      </c>
      <c r="C842" s="134" t="s">
        <v>2078</v>
      </c>
      <c r="D842" s="132">
        <v>0</v>
      </c>
      <c r="E842" s="132">
        <v>0</v>
      </c>
      <c r="F842" s="132">
        <v>0</v>
      </c>
      <c r="G842" s="132">
        <v>0</v>
      </c>
      <c r="H842" s="132">
        <v>0</v>
      </c>
      <c r="I842" s="132">
        <v>0</v>
      </c>
      <c r="J842" s="132">
        <v>0</v>
      </c>
      <c r="K842" s="132">
        <v>0</v>
      </c>
      <c r="L842" s="132">
        <v>0</v>
      </c>
      <c r="M842" s="132">
        <v>0</v>
      </c>
      <c r="N842" s="132">
        <v>0</v>
      </c>
      <c r="O842" s="132">
        <v>0</v>
      </c>
      <c r="P842" s="132">
        <v>0</v>
      </c>
      <c r="Q842" s="132">
        <v>0</v>
      </c>
      <c r="R842" s="127">
        <v>0</v>
      </c>
    </row>
    <row r="843" spans="1:18" ht="13.5" thickBot="1" x14ac:dyDescent="0.25">
      <c r="A843" s="135" t="s">
        <v>284</v>
      </c>
      <c r="B843" s="134" t="s">
        <v>949</v>
      </c>
      <c r="C843" s="134" t="s">
        <v>2078</v>
      </c>
      <c r="D843" s="130">
        <v>0</v>
      </c>
      <c r="E843" s="130">
        <v>0</v>
      </c>
      <c r="F843" s="130">
        <v>0</v>
      </c>
      <c r="G843" s="130">
        <v>0</v>
      </c>
      <c r="H843" s="130">
        <v>0</v>
      </c>
      <c r="I843" s="130">
        <v>0</v>
      </c>
      <c r="J843" s="130">
        <v>0</v>
      </c>
      <c r="K843" s="130">
        <v>0</v>
      </c>
      <c r="L843" s="130">
        <v>0</v>
      </c>
      <c r="M843" s="130">
        <v>0</v>
      </c>
      <c r="N843" s="130">
        <v>0</v>
      </c>
      <c r="O843" s="130">
        <v>0</v>
      </c>
      <c r="P843" s="130">
        <v>0</v>
      </c>
      <c r="Q843" s="130">
        <v>0</v>
      </c>
      <c r="R843" s="127">
        <v>0</v>
      </c>
    </row>
    <row r="844" spans="1:18" ht="13.5" thickBot="1" x14ac:dyDescent="0.25">
      <c r="A844" s="135" t="s">
        <v>287</v>
      </c>
      <c r="B844" s="134" t="s">
        <v>948</v>
      </c>
      <c r="C844" s="134" t="s">
        <v>2078</v>
      </c>
      <c r="D844" s="132">
        <v>0</v>
      </c>
      <c r="E844" s="132">
        <v>0</v>
      </c>
      <c r="F844" s="132">
        <v>0</v>
      </c>
      <c r="G844" s="132">
        <v>0</v>
      </c>
      <c r="H844" s="132">
        <v>0</v>
      </c>
      <c r="I844" s="132">
        <v>0</v>
      </c>
      <c r="J844" s="132">
        <v>0</v>
      </c>
      <c r="K844" s="132">
        <v>0</v>
      </c>
      <c r="L844" s="132">
        <v>0</v>
      </c>
      <c r="M844" s="132">
        <v>0</v>
      </c>
      <c r="N844" s="132">
        <v>0</v>
      </c>
      <c r="O844" s="132">
        <v>0</v>
      </c>
      <c r="P844" s="132">
        <v>0</v>
      </c>
      <c r="Q844" s="132">
        <v>0</v>
      </c>
      <c r="R844" s="127">
        <v>0</v>
      </c>
    </row>
    <row r="845" spans="1:18" ht="13.5" thickBot="1" x14ac:dyDescent="0.25">
      <c r="A845" s="135" t="s">
        <v>288</v>
      </c>
      <c r="B845" s="134" t="s">
        <v>947</v>
      </c>
      <c r="C845" s="134" t="s">
        <v>2078</v>
      </c>
      <c r="D845" s="130">
        <v>-69524.33</v>
      </c>
      <c r="E845" s="130">
        <v>-69524.33</v>
      </c>
      <c r="F845" s="130">
        <v>-65829.69</v>
      </c>
      <c r="G845" s="130">
        <v>-171143.58</v>
      </c>
      <c r="H845" s="130">
        <v>-37959.040000000001</v>
      </c>
      <c r="I845" s="130">
        <v>-38676.589999999997</v>
      </c>
      <c r="J845" s="130">
        <v>-66523.839999999997</v>
      </c>
      <c r="K845" s="130">
        <v>-68919.839999999997</v>
      </c>
      <c r="L845" s="130">
        <v>-68875.33</v>
      </c>
      <c r="M845" s="130">
        <v>-38401.06</v>
      </c>
      <c r="N845" s="130">
        <v>-39034.15</v>
      </c>
      <c r="O845" s="130">
        <v>-69190.38</v>
      </c>
      <c r="P845" s="130">
        <v>-70431.86</v>
      </c>
      <c r="Q845" s="130">
        <v>-71826.67</v>
      </c>
      <c r="R845" s="127">
        <v>-71826.67</v>
      </c>
    </row>
    <row r="846" spans="1:18" ht="13.5" thickBot="1" x14ac:dyDescent="0.25">
      <c r="A846" s="135" t="s">
        <v>288</v>
      </c>
      <c r="B846" s="134" t="s">
        <v>946</v>
      </c>
      <c r="C846" s="134" t="s">
        <v>2078</v>
      </c>
      <c r="D846" s="132">
        <v>0</v>
      </c>
      <c r="E846" s="132">
        <v>0</v>
      </c>
      <c r="F846" s="132">
        <v>0</v>
      </c>
      <c r="G846" s="132">
        <v>0</v>
      </c>
      <c r="H846" s="132">
        <v>0</v>
      </c>
      <c r="I846" s="132">
        <v>0</v>
      </c>
      <c r="J846" s="132">
        <v>0</v>
      </c>
      <c r="K846" s="132">
        <v>0</v>
      </c>
      <c r="L846" s="132">
        <v>0</v>
      </c>
      <c r="M846" s="132">
        <v>0</v>
      </c>
      <c r="N846" s="132">
        <v>0</v>
      </c>
      <c r="O846" s="132">
        <v>0</v>
      </c>
      <c r="P846" s="132">
        <v>0</v>
      </c>
      <c r="Q846" s="132">
        <v>0</v>
      </c>
      <c r="R846" s="127">
        <v>0</v>
      </c>
    </row>
    <row r="847" spans="1:18" ht="13.5" thickBot="1" x14ac:dyDescent="0.25">
      <c r="A847" s="133" t="s">
        <v>1516</v>
      </c>
      <c r="B847" s="134" t="s">
        <v>2460</v>
      </c>
      <c r="C847" s="142"/>
      <c r="D847" s="130">
        <v>-13723897.34</v>
      </c>
      <c r="E847" s="130">
        <v>-13723897.34</v>
      </c>
      <c r="F847" s="130">
        <v>-17720095.57</v>
      </c>
      <c r="G847" s="130">
        <v>-15070687.57</v>
      </c>
      <c r="H847" s="130">
        <v>-13865155.85</v>
      </c>
      <c r="I847" s="130">
        <v>-14595827.68</v>
      </c>
      <c r="J847" s="130">
        <v>-11796740.32</v>
      </c>
      <c r="K847" s="130">
        <v>-10072069.82</v>
      </c>
      <c r="L847" s="130">
        <v>-14101074.65</v>
      </c>
      <c r="M847" s="130">
        <v>-15418677.380000001</v>
      </c>
      <c r="N847" s="130">
        <v>-16472227.560000001</v>
      </c>
      <c r="O847" s="130">
        <v>-21892827.309999999</v>
      </c>
      <c r="P847" s="130">
        <v>-14063962.130000001</v>
      </c>
      <c r="Q847" s="130">
        <v>-15348295.960000001</v>
      </c>
      <c r="R847" s="127">
        <v>-15348295.960000001</v>
      </c>
    </row>
    <row r="848" spans="1:18" ht="13.5" thickBot="1" x14ac:dyDescent="0.25">
      <c r="A848" s="135" t="s">
        <v>289</v>
      </c>
      <c r="B848" s="134" t="s">
        <v>945</v>
      </c>
      <c r="C848" s="134" t="s">
        <v>2078</v>
      </c>
      <c r="D848" s="132">
        <v>0</v>
      </c>
      <c r="E848" s="132">
        <v>0</v>
      </c>
      <c r="F848" s="132">
        <v>0</v>
      </c>
      <c r="G848" s="132">
        <v>0</v>
      </c>
      <c r="H848" s="132">
        <v>0</v>
      </c>
      <c r="I848" s="132">
        <v>0</v>
      </c>
      <c r="J848" s="132">
        <v>0</v>
      </c>
      <c r="K848" s="132">
        <v>0</v>
      </c>
      <c r="L848" s="132">
        <v>-2412500</v>
      </c>
      <c r="M848" s="132">
        <v>-4825000</v>
      </c>
      <c r="N848" s="132">
        <v>-7237500</v>
      </c>
      <c r="O848" s="132">
        <v>-9650000</v>
      </c>
      <c r="P848" s="132">
        <v>0</v>
      </c>
      <c r="Q848" s="132">
        <v>0</v>
      </c>
      <c r="R848" s="127">
        <v>0</v>
      </c>
    </row>
    <row r="849" spans="1:18" ht="13.5" thickBot="1" x14ac:dyDescent="0.25">
      <c r="A849" s="135" t="s">
        <v>290</v>
      </c>
      <c r="B849" s="134" t="s">
        <v>944</v>
      </c>
      <c r="C849" s="134" t="s">
        <v>2078</v>
      </c>
      <c r="D849" s="130">
        <v>-1761105</v>
      </c>
      <c r="E849" s="130">
        <v>-1761105</v>
      </c>
      <c r="F849" s="130">
        <v>-1926360</v>
      </c>
      <c r="G849" s="130">
        <v>-2091615</v>
      </c>
      <c r="H849" s="130">
        <v>-2256870</v>
      </c>
      <c r="I849" s="130">
        <v>-1501640.95</v>
      </c>
      <c r="J849" s="130">
        <v>-1666895.95</v>
      </c>
      <c r="K849" s="130">
        <v>-1832150.95</v>
      </c>
      <c r="L849" s="130">
        <v>-1821341.95</v>
      </c>
      <c r="M849" s="130">
        <v>-1961444.95</v>
      </c>
      <c r="N849" s="130">
        <v>-2101547.9500000002</v>
      </c>
      <c r="O849" s="130">
        <v>-1401030</v>
      </c>
      <c r="P849" s="130">
        <v>-1541133</v>
      </c>
      <c r="Q849" s="130">
        <v>-1681236</v>
      </c>
      <c r="R849" s="127">
        <v>-1681236</v>
      </c>
    </row>
    <row r="850" spans="1:18" ht="13.5" thickBot="1" x14ac:dyDescent="0.25">
      <c r="A850" s="135" t="s">
        <v>291</v>
      </c>
      <c r="B850" s="134" t="s">
        <v>943</v>
      </c>
      <c r="C850" s="134" t="s">
        <v>2078</v>
      </c>
      <c r="D850" s="132">
        <v>0</v>
      </c>
      <c r="E850" s="132">
        <v>0</v>
      </c>
      <c r="F850" s="132">
        <v>0</v>
      </c>
      <c r="G850" s="132">
        <v>0</v>
      </c>
      <c r="H850" s="132">
        <v>0</v>
      </c>
      <c r="I850" s="132">
        <v>0</v>
      </c>
      <c r="J850" s="132">
        <v>0</v>
      </c>
      <c r="K850" s="132">
        <v>0</v>
      </c>
      <c r="L850" s="132">
        <v>0</v>
      </c>
      <c r="M850" s="132">
        <v>0</v>
      </c>
      <c r="N850" s="132">
        <v>0</v>
      </c>
      <c r="O850" s="132">
        <v>0</v>
      </c>
      <c r="P850" s="132">
        <v>0</v>
      </c>
      <c r="Q850" s="132">
        <v>0</v>
      </c>
      <c r="R850" s="127">
        <v>0</v>
      </c>
    </row>
    <row r="851" spans="1:18" ht="13.5" thickBot="1" x14ac:dyDescent="0.25">
      <c r="A851" s="135" t="s">
        <v>292</v>
      </c>
      <c r="B851" s="134" t="s">
        <v>942</v>
      </c>
      <c r="C851" s="134" t="s">
        <v>2078</v>
      </c>
      <c r="D851" s="130">
        <v>0</v>
      </c>
      <c r="E851" s="130">
        <v>0</v>
      </c>
      <c r="F851" s="130">
        <v>0</v>
      </c>
      <c r="G851" s="130">
        <v>0</v>
      </c>
      <c r="H851" s="130">
        <v>0</v>
      </c>
      <c r="I851" s="130">
        <v>0</v>
      </c>
      <c r="J851" s="130">
        <v>0</v>
      </c>
      <c r="K851" s="130">
        <v>0</v>
      </c>
      <c r="L851" s="130">
        <v>0</v>
      </c>
      <c r="M851" s="130">
        <v>0</v>
      </c>
      <c r="N851" s="130">
        <v>0</v>
      </c>
      <c r="O851" s="130">
        <v>0</v>
      </c>
      <c r="P851" s="130">
        <v>0</v>
      </c>
      <c r="Q851" s="130">
        <v>0</v>
      </c>
      <c r="R851" s="127">
        <v>0</v>
      </c>
    </row>
    <row r="852" spans="1:18" ht="13.5" thickBot="1" x14ac:dyDescent="0.25">
      <c r="A852" s="135" t="s">
        <v>2646</v>
      </c>
      <c r="B852" s="134" t="s">
        <v>2647</v>
      </c>
      <c r="C852" s="134" t="s">
        <v>2078</v>
      </c>
      <c r="D852" s="132">
        <v>-2384480</v>
      </c>
      <c r="E852" s="132">
        <v>-2384480</v>
      </c>
      <c r="F852" s="132">
        <v>-3599737</v>
      </c>
      <c r="G852" s="132">
        <v>-4634391</v>
      </c>
      <c r="H852" s="132">
        <v>-5145962</v>
      </c>
      <c r="I852" s="132">
        <v>-5434566</v>
      </c>
      <c r="J852" s="132">
        <v>-5331530</v>
      </c>
      <c r="K852" s="132">
        <v>-5014190</v>
      </c>
      <c r="L852" s="132">
        <v>-4562343</v>
      </c>
      <c r="M852" s="132">
        <v>-4140132</v>
      </c>
      <c r="N852" s="132">
        <v>-3778342</v>
      </c>
      <c r="O852" s="132">
        <v>-3824319</v>
      </c>
      <c r="P852" s="132">
        <v>-4506548</v>
      </c>
      <c r="Q852" s="132">
        <v>-4462195</v>
      </c>
      <c r="R852" s="127">
        <v>-4462195</v>
      </c>
    </row>
    <row r="853" spans="1:18" ht="13.5" thickBot="1" x14ac:dyDescent="0.25">
      <c r="A853" s="135" t="s">
        <v>2796</v>
      </c>
      <c r="B853" s="134" t="s">
        <v>2649</v>
      </c>
      <c r="C853" s="134" t="s">
        <v>2078</v>
      </c>
      <c r="D853" s="130">
        <v>-9385268.1899999995</v>
      </c>
      <c r="E853" s="130">
        <v>-9385268.1899999995</v>
      </c>
      <c r="F853" s="130">
        <v>-13704268.189999999</v>
      </c>
      <c r="G853" s="130">
        <v>-17907060.190000001</v>
      </c>
      <c r="H853" s="130">
        <v>-20479186.190000001</v>
      </c>
      <c r="I853" s="130">
        <v>-21473178.190000001</v>
      </c>
      <c r="J853" s="130">
        <v>-21473178.190000001</v>
      </c>
      <c r="K853" s="130">
        <v>-21473178.190000001</v>
      </c>
      <c r="L853" s="130">
        <v>-21473178.190000001</v>
      </c>
      <c r="M853" s="130">
        <v>-21473178.190000001</v>
      </c>
      <c r="N853" s="130">
        <v>-21473178.190000001</v>
      </c>
      <c r="O853" s="130">
        <v>-21473178.190000001</v>
      </c>
      <c r="P853" s="130">
        <v>-21473178.190000001</v>
      </c>
      <c r="Q853" s="130">
        <v>-21529895.190000001</v>
      </c>
      <c r="R853" s="127">
        <v>-21529895.190000001</v>
      </c>
    </row>
    <row r="854" spans="1:18" ht="13.5" thickBot="1" x14ac:dyDescent="0.25">
      <c r="A854" s="135" t="s">
        <v>2797</v>
      </c>
      <c r="B854" s="134" t="s">
        <v>2717</v>
      </c>
      <c r="C854" s="134" t="s">
        <v>2078</v>
      </c>
      <c r="D854" s="164"/>
      <c r="E854" s="132">
        <v>0</v>
      </c>
      <c r="F854" s="132">
        <v>175972</v>
      </c>
      <c r="G854" s="132">
        <v>354665</v>
      </c>
      <c r="H854" s="132">
        <v>111484</v>
      </c>
      <c r="I854" s="132">
        <v>-35582</v>
      </c>
      <c r="J854" s="132">
        <v>-2119137</v>
      </c>
      <c r="K854" s="132">
        <v>-611417</v>
      </c>
      <c r="L854" s="132">
        <v>778468</v>
      </c>
      <c r="M854" s="132">
        <v>2171717</v>
      </c>
      <c r="N854" s="132">
        <v>5044956</v>
      </c>
      <c r="O854" s="132">
        <v>4566507</v>
      </c>
      <c r="P854" s="132">
        <v>2017253</v>
      </c>
      <c r="Q854" s="132">
        <v>2017684</v>
      </c>
      <c r="R854" s="127">
        <v>2017684</v>
      </c>
    </row>
    <row r="855" spans="1:18" ht="13.5" thickBot="1" x14ac:dyDescent="0.25">
      <c r="A855" s="135" t="s">
        <v>2798</v>
      </c>
      <c r="B855" s="134" t="s">
        <v>940</v>
      </c>
      <c r="C855" s="134" t="s">
        <v>2078</v>
      </c>
      <c r="D855" s="130">
        <v>0</v>
      </c>
      <c r="E855" s="163"/>
      <c r="F855" s="163"/>
      <c r="G855" s="163"/>
      <c r="H855" s="163"/>
      <c r="I855" s="163"/>
      <c r="J855" s="163"/>
      <c r="K855" s="163"/>
      <c r="L855" s="163"/>
      <c r="M855" s="163"/>
      <c r="N855" s="163"/>
      <c r="O855" s="163"/>
      <c r="P855" s="163"/>
      <c r="Q855" s="163"/>
      <c r="R855" s="127">
        <v>0</v>
      </c>
    </row>
    <row r="856" spans="1:18" ht="13.5" thickBot="1" x14ac:dyDescent="0.25">
      <c r="A856" s="135" t="s">
        <v>2799</v>
      </c>
      <c r="B856" s="134" t="s">
        <v>2462</v>
      </c>
      <c r="C856" s="134" t="s">
        <v>2078</v>
      </c>
      <c r="D856" s="132">
        <v>1160849</v>
      </c>
      <c r="E856" s="132">
        <v>1160849</v>
      </c>
      <c r="F856" s="132">
        <v>1160849</v>
      </c>
      <c r="G856" s="132">
        <v>1160849</v>
      </c>
      <c r="H856" s="132">
        <v>1160849</v>
      </c>
      <c r="I856" s="132">
        <v>1160849</v>
      </c>
      <c r="J856" s="132">
        <v>1160849</v>
      </c>
      <c r="K856" s="132">
        <v>1160849</v>
      </c>
      <c r="L856" s="132">
        <v>1160849</v>
      </c>
      <c r="M856" s="132">
        <v>1160849</v>
      </c>
      <c r="N856" s="132">
        <v>1160849</v>
      </c>
      <c r="O856" s="132">
        <v>1160849</v>
      </c>
      <c r="P856" s="132">
        <v>1160849</v>
      </c>
      <c r="Q856" s="132">
        <v>1160849</v>
      </c>
      <c r="R856" s="127">
        <v>1160849</v>
      </c>
    </row>
    <row r="857" spans="1:18" ht="13.5" thickBot="1" x14ac:dyDescent="0.25">
      <c r="A857" s="135" t="s">
        <v>2800</v>
      </c>
      <c r="B857" s="134" t="s">
        <v>2651</v>
      </c>
      <c r="C857" s="134" t="s">
        <v>2078</v>
      </c>
      <c r="D857" s="130">
        <v>-3219846</v>
      </c>
      <c r="E857" s="130">
        <v>-3219846</v>
      </c>
      <c r="F857" s="130">
        <v>-4639785</v>
      </c>
      <c r="G857" s="130">
        <v>-6038867</v>
      </c>
      <c r="H857" s="130">
        <v>-6923034</v>
      </c>
      <c r="I857" s="130">
        <v>-7251688</v>
      </c>
      <c r="J857" s="130">
        <v>-7251688</v>
      </c>
      <c r="K857" s="130">
        <v>-7251688</v>
      </c>
      <c r="L857" s="130">
        <v>-7251688</v>
      </c>
      <c r="M857" s="130">
        <v>-7251688</v>
      </c>
      <c r="N857" s="130">
        <v>-7251688</v>
      </c>
      <c r="O857" s="130">
        <v>-7251688</v>
      </c>
      <c r="P857" s="130">
        <v>-7251688</v>
      </c>
      <c r="Q857" s="130">
        <v>-7287519</v>
      </c>
      <c r="R857" s="127">
        <v>-7287519</v>
      </c>
    </row>
    <row r="858" spans="1:18" ht="13.5" thickBot="1" x14ac:dyDescent="0.25">
      <c r="A858" s="135" t="s">
        <v>2801</v>
      </c>
      <c r="B858" s="134" t="s">
        <v>2716</v>
      </c>
      <c r="C858" s="134" t="s">
        <v>2078</v>
      </c>
      <c r="D858" s="164"/>
      <c r="E858" s="132">
        <v>0</v>
      </c>
      <c r="F858" s="132">
        <v>-24234</v>
      </c>
      <c r="G858" s="132">
        <v>600915</v>
      </c>
      <c r="H858" s="132">
        <v>698396</v>
      </c>
      <c r="I858" s="132">
        <v>1451150</v>
      </c>
      <c r="J858" s="132">
        <v>691174</v>
      </c>
      <c r="K858" s="132">
        <v>-140622</v>
      </c>
      <c r="L858" s="132">
        <v>99953</v>
      </c>
      <c r="M858" s="132">
        <v>298912</v>
      </c>
      <c r="N858" s="132">
        <v>1070122</v>
      </c>
      <c r="O858" s="132">
        <v>895003</v>
      </c>
      <c r="P858" s="132">
        <v>197420</v>
      </c>
      <c r="Q858" s="132">
        <v>197572</v>
      </c>
      <c r="R858" s="127">
        <v>197572</v>
      </c>
    </row>
    <row r="859" spans="1:18" ht="13.5" thickBot="1" x14ac:dyDescent="0.25">
      <c r="A859" s="135" t="s">
        <v>2802</v>
      </c>
      <c r="B859" s="134" t="s">
        <v>938</v>
      </c>
      <c r="C859" s="134" t="s">
        <v>2078</v>
      </c>
      <c r="D859" s="130">
        <v>0</v>
      </c>
      <c r="E859" s="163"/>
      <c r="F859" s="163"/>
      <c r="G859" s="163"/>
      <c r="H859" s="163"/>
      <c r="I859" s="163"/>
      <c r="J859" s="163"/>
      <c r="K859" s="163"/>
      <c r="L859" s="163"/>
      <c r="M859" s="163"/>
      <c r="N859" s="163"/>
      <c r="O859" s="163"/>
      <c r="P859" s="163"/>
      <c r="Q859" s="163"/>
      <c r="R859" s="127">
        <v>0</v>
      </c>
    </row>
    <row r="860" spans="1:18" ht="13.5" thickBot="1" x14ac:dyDescent="0.25">
      <c r="A860" s="135" t="s">
        <v>2803</v>
      </c>
      <c r="B860" s="134" t="s">
        <v>2464</v>
      </c>
      <c r="C860" s="134" t="s">
        <v>2078</v>
      </c>
      <c r="D860" s="132">
        <v>411528</v>
      </c>
      <c r="E860" s="132">
        <v>411528</v>
      </c>
      <c r="F860" s="132">
        <v>411528</v>
      </c>
      <c r="G860" s="132">
        <v>411528</v>
      </c>
      <c r="H860" s="132">
        <v>411528</v>
      </c>
      <c r="I860" s="132">
        <v>411528</v>
      </c>
      <c r="J860" s="132">
        <v>411528</v>
      </c>
      <c r="K860" s="132">
        <v>411528</v>
      </c>
      <c r="L860" s="132">
        <v>411528</v>
      </c>
      <c r="M860" s="132">
        <v>411528</v>
      </c>
      <c r="N860" s="132">
        <v>411528</v>
      </c>
      <c r="O860" s="132">
        <v>411528</v>
      </c>
      <c r="P860" s="132">
        <v>411528</v>
      </c>
      <c r="Q860" s="132">
        <v>411528</v>
      </c>
      <c r="R860" s="127">
        <v>411528</v>
      </c>
    </row>
    <row r="861" spans="1:18" ht="13.5" thickBot="1" x14ac:dyDescent="0.25">
      <c r="A861" s="135" t="s">
        <v>2715</v>
      </c>
      <c r="B861" s="134" t="s">
        <v>2714</v>
      </c>
      <c r="C861" s="134" t="s">
        <v>2078</v>
      </c>
      <c r="D861" s="163"/>
      <c r="E861" s="130">
        <v>0</v>
      </c>
      <c r="F861" s="130">
        <v>0</v>
      </c>
      <c r="G861" s="130">
        <v>0</v>
      </c>
      <c r="H861" s="130">
        <v>-191036</v>
      </c>
      <c r="I861" s="130">
        <v>-191036</v>
      </c>
      <c r="J861" s="130">
        <v>-191036</v>
      </c>
      <c r="K861" s="130">
        <v>-313709</v>
      </c>
      <c r="L861" s="130">
        <v>-313709</v>
      </c>
      <c r="M861" s="130">
        <v>-313709</v>
      </c>
      <c r="N861" s="130">
        <v>-313709</v>
      </c>
      <c r="O861" s="130">
        <v>-313709</v>
      </c>
      <c r="P861" s="130">
        <v>-313709</v>
      </c>
      <c r="Q861" s="130">
        <v>-375163</v>
      </c>
      <c r="R861" s="127">
        <v>-375163</v>
      </c>
    </row>
    <row r="862" spans="1:18" ht="13.5" thickBot="1" x14ac:dyDescent="0.25">
      <c r="A862" s="135" t="s">
        <v>293</v>
      </c>
      <c r="B862" s="134" t="s">
        <v>937</v>
      </c>
      <c r="C862" s="134" t="s">
        <v>2078</v>
      </c>
      <c r="D862" s="132">
        <v>0</v>
      </c>
      <c r="E862" s="132">
        <v>0</v>
      </c>
      <c r="F862" s="132">
        <v>0</v>
      </c>
      <c r="G862" s="132">
        <v>0</v>
      </c>
      <c r="H862" s="132">
        <v>0</v>
      </c>
      <c r="I862" s="132">
        <v>0</v>
      </c>
      <c r="J862" s="132">
        <v>0</v>
      </c>
      <c r="K862" s="132">
        <v>0</v>
      </c>
      <c r="L862" s="132">
        <v>0</v>
      </c>
      <c r="M862" s="132">
        <v>0</v>
      </c>
      <c r="N862" s="132">
        <v>0</v>
      </c>
      <c r="O862" s="132">
        <v>0</v>
      </c>
      <c r="P862" s="132">
        <v>0</v>
      </c>
      <c r="Q862" s="132">
        <v>0</v>
      </c>
      <c r="R862" s="127">
        <v>0</v>
      </c>
    </row>
    <row r="863" spans="1:18" ht="13.5" thickBot="1" x14ac:dyDescent="0.25">
      <c r="A863" s="135" t="s">
        <v>294</v>
      </c>
      <c r="B863" s="134" t="s">
        <v>936</v>
      </c>
      <c r="C863" s="134" t="s">
        <v>2078</v>
      </c>
      <c r="D863" s="130">
        <v>-2339734.9500000002</v>
      </c>
      <c r="E863" s="130">
        <v>-2339734.9500000002</v>
      </c>
      <c r="F863" s="130">
        <v>-2155586.7000000002</v>
      </c>
      <c r="G863" s="130">
        <v>-2032324.43</v>
      </c>
      <c r="H863" s="130">
        <v>-1848487.15</v>
      </c>
      <c r="I863" s="130">
        <v>-1018346.06</v>
      </c>
      <c r="J863" s="130">
        <v>-865120.53</v>
      </c>
      <c r="K863" s="130">
        <v>-569870.43000000005</v>
      </c>
      <c r="L863" s="130">
        <v>-543160.56000000006</v>
      </c>
      <c r="M863" s="130">
        <v>-604943.94999999995</v>
      </c>
      <c r="N863" s="130">
        <v>-706382.92</v>
      </c>
      <c r="O863" s="130">
        <v>-1462123.68</v>
      </c>
      <c r="P863" s="130">
        <v>-2334869.92</v>
      </c>
      <c r="Q863" s="130">
        <v>-3509941.04</v>
      </c>
      <c r="R863" s="127">
        <v>-3509941.04</v>
      </c>
    </row>
    <row r="864" spans="1:18" ht="13.5" thickBot="1" x14ac:dyDescent="0.25">
      <c r="A864" s="135" t="s">
        <v>295</v>
      </c>
      <c r="B864" s="134" t="s">
        <v>935</v>
      </c>
      <c r="C864" s="134" t="s">
        <v>2078</v>
      </c>
      <c r="D864" s="132">
        <v>-59459.17</v>
      </c>
      <c r="E864" s="132">
        <v>-59459.17</v>
      </c>
      <c r="F864" s="132">
        <v>-17170.88</v>
      </c>
      <c r="G864" s="132">
        <v>27677.55</v>
      </c>
      <c r="H864" s="132">
        <v>43690.3</v>
      </c>
      <c r="I864" s="132">
        <v>-46952.37</v>
      </c>
      <c r="J864" s="132">
        <v>0.01</v>
      </c>
      <c r="K864" s="132">
        <v>0.01</v>
      </c>
      <c r="L864" s="132">
        <v>0.01</v>
      </c>
      <c r="M864" s="132">
        <v>0.01</v>
      </c>
      <c r="N864" s="132">
        <v>0.01</v>
      </c>
      <c r="O864" s="132">
        <v>0.01</v>
      </c>
      <c r="P864" s="132">
        <v>-96303.01</v>
      </c>
      <c r="Q864" s="132">
        <v>23534.19</v>
      </c>
      <c r="R864" s="127">
        <v>23534.19</v>
      </c>
    </row>
    <row r="865" spans="1:18" ht="13.5" thickBot="1" x14ac:dyDescent="0.25">
      <c r="A865" s="135" t="s">
        <v>2652</v>
      </c>
      <c r="B865" s="134" t="s">
        <v>2653</v>
      </c>
      <c r="C865" s="134" t="s">
        <v>2078</v>
      </c>
      <c r="D865" s="130">
        <v>-2354674.23</v>
      </c>
      <c r="E865" s="130">
        <v>-2354674.23</v>
      </c>
      <c r="F865" s="130">
        <v>-4709348.46</v>
      </c>
      <c r="G865" s="130">
        <v>-4709348.46</v>
      </c>
      <c r="H865" s="130">
        <v>-2354674.23</v>
      </c>
      <c r="I865" s="130">
        <v>-4709348.46</v>
      </c>
      <c r="J865" s="130">
        <v>-4709348.46</v>
      </c>
      <c r="K865" s="130">
        <v>-2354674.23</v>
      </c>
      <c r="L865" s="130">
        <v>-4709348.46</v>
      </c>
      <c r="M865" s="130">
        <v>-4709348.46</v>
      </c>
      <c r="N865" s="130">
        <v>-2354674.23</v>
      </c>
      <c r="O865" s="130">
        <v>-4709348.46</v>
      </c>
      <c r="P865" s="130">
        <v>-4709348.46</v>
      </c>
      <c r="Q865" s="130">
        <v>-2354658.46</v>
      </c>
      <c r="R865" s="127">
        <v>-2354658.46</v>
      </c>
    </row>
    <row r="866" spans="1:18" ht="13.5" thickBot="1" x14ac:dyDescent="0.25">
      <c r="A866" s="135" t="s">
        <v>296</v>
      </c>
      <c r="B866" s="134" t="s">
        <v>934</v>
      </c>
      <c r="C866" s="134" t="s">
        <v>2078</v>
      </c>
      <c r="D866" s="132">
        <v>0</v>
      </c>
      <c r="E866" s="132">
        <v>0</v>
      </c>
      <c r="F866" s="132">
        <v>4082.81</v>
      </c>
      <c r="G866" s="132">
        <v>4082.81</v>
      </c>
      <c r="H866" s="132">
        <v>4082.81</v>
      </c>
      <c r="I866" s="132">
        <v>10030.43</v>
      </c>
      <c r="J866" s="132">
        <v>10030.43</v>
      </c>
      <c r="K866" s="132">
        <v>10030.43</v>
      </c>
      <c r="L866" s="132">
        <v>13960.35</v>
      </c>
      <c r="M866" s="132">
        <v>13960.35</v>
      </c>
      <c r="N866" s="132">
        <v>13960.35</v>
      </c>
      <c r="O866" s="132">
        <v>18086.79</v>
      </c>
      <c r="P866" s="132">
        <v>18086.79</v>
      </c>
      <c r="Q866" s="132">
        <v>0</v>
      </c>
      <c r="R866" s="127">
        <v>0</v>
      </c>
    </row>
    <row r="867" spans="1:18" ht="13.5" thickBot="1" x14ac:dyDescent="0.25">
      <c r="A867" s="135" t="s">
        <v>297</v>
      </c>
      <c r="B867" s="134" t="s">
        <v>933</v>
      </c>
      <c r="C867" s="134" t="s">
        <v>2078</v>
      </c>
      <c r="D867" s="130">
        <v>-1539787.15</v>
      </c>
      <c r="E867" s="130">
        <v>-1539787.15</v>
      </c>
      <c r="F867" s="130">
        <v>-2427404.7000000002</v>
      </c>
      <c r="G867" s="130">
        <v>-3387520.51</v>
      </c>
      <c r="H867" s="130">
        <v>-4342319.6900000004</v>
      </c>
      <c r="I867" s="130">
        <v>-5260505.45</v>
      </c>
      <c r="J867" s="130">
        <v>-6159499.0499999998</v>
      </c>
      <c r="K867" s="130">
        <v>-7105033.5999999996</v>
      </c>
      <c r="L867" s="130">
        <v>-8037070.5700000003</v>
      </c>
      <c r="M867" s="130">
        <v>-8972254.9499999993</v>
      </c>
      <c r="N867" s="130">
        <v>-9907726.0800000001</v>
      </c>
      <c r="O867" s="130">
        <v>-10826777.310000001</v>
      </c>
      <c r="P867" s="130">
        <v>-11764329.51</v>
      </c>
      <c r="Q867" s="130">
        <v>-1753445</v>
      </c>
      <c r="R867" s="127">
        <v>-1753445</v>
      </c>
    </row>
    <row r="868" spans="1:18" ht="13.5" thickBot="1" x14ac:dyDescent="0.25">
      <c r="A868" s="135" t="s">
        <v>298</v>
      </c>
      <c r="B868" s="134" t="s">
        <v>932</v>
      </c>
      <c r="C868" s="134" t="s">
        <v>2078</v>
      </c>
      <c r="D868" s="132">
        <v>0</v>
      </c>
      <c r="E868" s="132">
        <v>0</v>
      </c>
      <c r="F868" s="132">
        <v>10191.41</v>
      </c>
      <c r="G868" s="132">
        <v>10191.41</v>
      </c>
      <c r="H868" s="132">
        <v>10191.41</v>
      </c>
      <c r="I868" s="132">
        <v>478480.04</v>
      </c>
      <c r="J868" s="132">
        <v>478480.04</v>
      </c>
      <c r="K868" s="132">
        <v>478480.04</v>
      </c>
      <c r="L868" s="132">
        <v>691582.16</v>
      </c>
      <c r="M868" s="132">
        <v>691582.16</v>
      </c>
      <c r="N868" s="132">
        <v>691582.16</v>
      </c>
      <c r="O868" s="132">
        <v>763398.68</v>
      </c>
      <c r="P868" s="132">
        <v>763398.68</v>
      </c>
      <c r="Q868" s="132">
        <v>0</v>
      </c>
      <c r="R868" s="127">
        <v>0</v>
      </c>
    </row>
    <row r="869" spans="1:18" ht="13.5" thickBot="1" x14ac:dyDescent="0.25">
      <c r="A869" s="135" t="s">
        <v>299</v>
      </c>
      <c r="B869" s="134" t="s">
        <v>931</v>
      </c>
      <c r="C869" s="134" t="s">
        <v>2078</v>
      </c>
      <c r="D869" s="130">
        <v>0</v>
      </c>
      <c r="E869" s="130">
        <v>0</v>
      </c>
      <c r="F869" s="130">
        <v>138.04</v>
      </c>
      <c r="G869" s="130">
        <v>138.04</v>
      </c>
      <c r="H869" s="130">
        <v>138.04</v>
      </c>
      <c r="I869" s="130">
        <v>5323.56</v>
      </c>
      <c r="J869" s="130">
        <v>5323.56</v>
      </c>
      <c r="K869" s="130">
        <v>5323.56</v>
      </c>
      <c r="L869" s="130">
        <v>9108.18</v>
      </c>
      <c r="M869" s="130">
        <v>9108.18</v>
      </c>
      <c r="N869" s="130">
        <v>9108.18</v>
      </c>
      <c r="O869" s="130">
        <v>11106.09</v>
      </c>
      <c r="P869" s="130">
        <v>11106.09</v>
      </c>
      <c r="Q869" s="130">
        <v>0</v>
      </c>
      <c r="R869" s="127">
        <v>0</v>
      </c>
    </row>
    <row r="870" spans="1:18" ht="13.5" thickBot="1" x14ac:dyDescent="0.25">
      <c r="A870" s="135" t="s">
        <v>300</v>
      </c>
      <c r="B870" s="134" t="s">
        <v>930</v>
      </c>
      <c r="C870" s="134" t="s">
        <v>2078</v>
      </c>
      <c r="D870" s="132">
        <v>0</v>
      </c>
      <c r="E870" s="132">
        <v>0</v>
      </c>
      <c r="F870" s="132">
        <v>561.23</v>
      </c>
      <c r="G870" s="132">
        <v>561.23</v>
      </c>
      <c r="H870" s="132">
        <v>561.23</v>
      </c>
      <c r="I870" s="132">
        <v>49558.26</v>
      </c>
      <c r="J870" s="132">
        <v>49558.26</v>
      </c>
      <c r="K870" s="132">
        <v>49558.26</v>
      </c>
      <c r="L870" s="132">
        <v>50243.29</v>
      </c>
      <c r="M870" s="132">
        <v>50243.29</v>
      </c>
      <c r="N870" s="132">
        <v>50243.29</v>
      </c>
      <c r="O870" s="132">
        <v>52284.21</v>
      </c>
      <c r="P870" s="132">
        <v>52284.21</v>
      </c>
      <c r="Q870" s="132">
        <v>0</v>
      </c>
      <c r="R870" s="127">
        <v>0</v>
      </c>
    </row>
    <row r="871" spans="1:18" ht="13.5" thickBot="1" x14ac:dyDescent="0.25">
      <c r="A871" s="135" t="s">
        <v>301</v>
      </c>
      <c r="B871" s="134" t="s">
        <v>929</v>
      </c>
      <c r="C871" s="134" t="s">
        <v>2078</v>
      </c>
      <c r="D871" s="130">
        <v>0</v>
      </c>
      <c r="E871" s="130">
        <v>0</v>
      </c>
      <c r="F871" s="130">
        <v>13.8</v>
      </c>
      <c r="G871" s="130">
        <v>13.8</v>
      </c>
      <c r="H871" s="130">
        <v>13.8</v>
      </c>
      <c r="I871" s="130">
        <v>1218.6400000000001</v>
      </c>
      <c r="J871" s="130">
        <v>1218.6400000000001</v>
      </c>
      <c r="K871" s="130">
        <v>1218.6400000000001</v>
      </c>
      <c r="L871" s="130">
        <v>1235.48</v>
      </c>
      <c r="M871" s="130">
        <v>1235.48</v>
      </c>
      <c r="N871" s="130">
        <v>1235.48</v>
      </c>
      <c r="O871" s="130">
        <v>1285.67</v>
      </c>
      <c r="P871" s="130">
        <v>1285.67</v>
      </c>
      <c r="Q871" s="130">
        <v>0</v>
      </c>
      <c r="R871" s="127">
        <v>0</v>
      </c>
    </row>
    <row r="872" spans="1:18" ht="13.5" thickBot="1" x14ac:dyDescent="0.25">
      <c r="A872" s="135" t="s">
        <v>302</v>
      </c>
      <c r="B872" s="134" t="s">
        <v>928</v>
      </c>
      <c r="C872" s="134" t="s">
        <v>2078</v>
      </c>
      <c r="D872" s="132">
        <v>0</v>
      </c>
      <c r="E872" s="132">
        <v>0</v>
      </c>
      <c r="F872" s="132">
        <v>577273.56999999995</v>
      </c>
      <c r="G872" s="132">
        <v>1151905.74</v>
      </c>
      <c r="H872" s="132">
        <v>2322713.41</v>
      </c>
      <c r="I872" s="132">
        <v>2875135.34</v>
      </c>
      <c r="J872" s="132">
        <v>3428056.7</v>
      </c>
      <c r="K872" s="132">
        <v>3968424.99</v>
      </c>
      <c r="L872" s="132">
        <v>4524374.72</v>
      </c>
      <c r="M872" s="132">
        <v>5197520.1500000004</v>
      </c>
      <c r="N872" s="132">
        <v>5738276.4500000002</v>
      </c>
      <c r="O872" s="132">
        <v>6265639.9299999997</v>
      </c>
      <c r="P872" s="132">
        <v>6772997.9100000001</v>
      </c>
      <c r="Q872" s="132">
        <v>0</v>
      </c>
      <c r="R872" s="127">
        <v>0</v>
      </c>
    </row>
    <row r="873" spans="1:18" ht="13.5" thickBot="1" x14ac:dyDescent="0.25">
      <c r="A873" s="135" t="s">
        <v>303</v>
      </c>
      <c r="B873" s="134" t="s">
        <v>927</v>
      </c>
      <c r="C873" s="134" t="s">
        <v>2078</v>
      </c>
      <c r="D873" s="130">
        <v>0</v>
      </c>
      <c r="E873" s="130">
        <v>0</v>
      </c>
      <c r="F873" s="130">
        <v>180241.38</v>
      </c>
      <c r="G873" s="130">
        <v>180241.38</v>
      </c>
      <c r="H873" s="130">
        <v>180241.38</v>
      </c>
      <c r="I873" s="130">
        <v>447587.65</v>
      </c>
      <c r="J873" s="130">
        <v>447587.65</v>
      </c>
      <c r="K873" s="130">
        <v>447587.65</v>
      </c>
      <c r="L873" s="130">
        <v>624652.11</v>
      </c>
      <c r="M873" s="130">
        <v>624652.11</v>
      </c>
      <c r="N873" s="130">
        <v>624652.11</v>
      </c>
      <c r="O873" s="130">
        <v>810890.93</v>
      </c>
      <c r="P873" s="130">
        <v>810890.93</v>
      </c>
      <c r="Q873" s="130">
        <v>0</v>
      </c>
      <c r="R873" s="127">
        <v>0</v>
      </c>
    </row>
    <row r="874" spans="1:18" ht="13.5" thickBot="1" x14ac:dyDescent="0.25">
      <c r="A874" s="135" t="s">
        <v>304</v>
      </c>
      <c r="B874" s="134" t="s">
        <v>926</v>
      </c>
      <c r="C874" s="134" t="s">
        <v>2078</v>
      </c>
      <c r="D874" s="132">
        <v>0</v>
      </c>
      <c r="E874" s="132">
        <v>0</v>
      </c>
      <c r="F874" s="132">
        <v>6715.34</v>
      </c>
      <c r="G874" s="132">
        <v>6715.34</v>
      </c>
      <c r="H874" s="132">
        <v>6715.34</v>
      </c>
      <c r="I874" s="132">
        <v>12982.4</v>
      </c>
      <c r="J874" s="132">
        <v>12982.4</v>
      </c>
      <c r="K874" s="132">
        <v>12982.4</v>
      </c>
      <c r="L874" s="132">
        <v>18934.150000000001</v>
      </c>
      <c r="M874" s="132">
        <v>18934.150000000001</v>
      </c>
      <c r="N874" s="132">
        <v>18934.150000000001</v>
      </c>
      <c r="O874" s="132">
        <v>26080.99</v>
      </c>
      <c r="P874" s="132">
        <v>26080.99</v>
      </c>
      <c r="Q874" s="132">
        <v>0</v>
      </c>
      <c r="R874" s="127">
        <v>0</v>
      </c>
    </row>
    <row r="875" spans="1:18" ht="13.5" thickBot="1" x14ac:dyDescent="0.25">
      <c r="A875" s="135" t="s">
        <v>305</v>
      </c>
      <c r="B875" s="134" t="s">
        <v>925</v>
      </c>
      <c r="C875" s="134" t="s">
        <v>2078</v>
      </c>
      <c r="D875" s="130">
        <v>0</v>
      </c>
      <c r="E875" s="130">
        <v>0</v>
      </c>
      <c r="F875" s="130">
        <v>135997.59</v>
      </c>
      <c r="G875" s="130">
        <v>270387.23</v>
      </c>
      <c r="H875" s="130">
        <v>580839.54</v>
      </c>
      <c r="I875" s="130">
        <v>716045.26</v>
      </c>
      <c r="J875" s="130">
        <v>852782.54</v>
      </c>
      <c r="K875" s="130">
        <v>988930.68</v>
      </c>
      <c r="L875" s="130">
        <v>1126524.78</v>
      </c>
      <c r="M875" s="130">
        <v>1293386.9099999999</v>
      </c>
      <c r="N875" s="130">
        <v>1431389.37</v>
      </c>
      <c r="O875" s="130">
        <v>1568086.82</v>
      </c>
      <c r="P875" s="130">
        <v>1705688.95</v>
      </c>
      <c r="Q875" s="130">
        <v>0</v>
      </c>
      <c r="R875" s="127">
        <v>0</v>
      </c>
    </row>
    <row r="876" spans="1:18" ht="13.5" thickBot="1" x14ac:dyDescent="0.25">
      <c r="A876" s="135" t="s">
        <v>2189</v>
      </c>
      <c r="B876" s="134" t="s">
        <v>2190</v>
      </c>
      <c r="C876" s="134" t="s">
        <v>2078</v>
      </c>
      <c r="D876" s="132">
        <v>0</v>
      </c>
      <c r="E876" s="132">
        <v>0</v>
      </c>
      <c r="F876" s="132">
        <v>0</v>
      </c>
      <c r="G876" s="132">
        <v>0</v>
      </c>
      <c r="H876" s="132">
        <v>0</v>
      </c>
      <c r="I876" s="132">
        <v>0</v>
      </c>
      <c r="J876" s="132">
        <v>0</v>
      </c>
      <c r="K876" s="132">
        <v>0</v>
      </c>
      <c r="L876" s="132">
        <v>0</v>
      </c>
      <c r="M876" s="132">
        <v>0</v>
      </c>
      <c r="N876" s="132">
        <v>0</v>
      </c>
      <c r="O876" s="132">
        <v>0</v>
      </c>
      <c r="P876" s="132">
        <v>0</v>
      </c>
      <c r="Q876" s="132">
        <v>0</v>
      </c>
      <c r="R876" s="127">
        <v>0</v>
      </c>
    </row>
    <row r="877" spans="1:18" ht="13.5" thickBot="1" x14ac:dyDescent="0.25">
      <c r="A877" s="135" t="s">
        <v>306</v>
      </c>
      <c r="B877" s="134" t="s">
        <v>924</v>
      </c>
      <c r="C877" s="134" t="s">
        <v>2078</v>
      </c>
      <c r="D877" s="130">
        <v>0</v>
      </c>
      <c r="E877" s="130">
        <v>0</v>
      </c>
      <c r="F877" s="130">
        <v>0</v>
      </c>
      <c r="G877" s="130">
        <v>0</v>
      </c>
      <c r="H877" s="130">
        <v>0</v>
      </c>
      <c r="I877" s="130">
        <v>0</v>
      </c>
      <c r="J877" s="130">
        <v>0</v>
      </c>
      <c r="K877" s="130">
        <v>0</v>
      </c>
      <c r="L877" s="130">
        <v>0</v>
      </c>
      <c r="M877" s="130">
        <v>0</v>
      </c>
      <c r="N877" s="130">
        <v>0</v>
      </c>
      <c r="O877" s="130">
        <v>0</v>
      </c>
      <c r="P877" s="130">
        <v>0</v>
      </c>
      <c r="Q877" s="130">
        <v>0</v>
      </c>
      <c r="R877" s="127">
        <v>0</v>
      </c>
    </row>
    <row r="878" spans="1:18" ht="13.5" thickBot="1" x14ac:dyDescent="0.25">
      <c r="A878" s="135" t="s">
        <v>307</v>
      </c>
      <c r="B878" s="134" t="s">
        <v>923</v>
      </c>
      <c r="C878" s="134" t="s">
        <v>2078</v>
      </c>
      <c r="D878" s="132">
        <v>0</v>
      </c>
      <c r="E878" s="132">
        <v>0</v>
      </c>
      <c r="F878" s="132">
        <v>0</v>
      </c>
      <c r="G878" s="132">
        <v>0</v>
      </c>
      <c r="H878" s="132">
        <v>0</v>
      </c>
      <c r="I878" s="132">
        <v>0</v>
      </c>
      <c r="J878" s="132">
        <v>0</v>
      </c>
      <c r="K878" s="132">
        <v>0</v>
      </c>
      <c r="L878" s="132">
        <v>0</v>
      </c>
      <c r="M878" s="132">
        <v>0</v>
      </c>
      <c r="N878" s="132">
        <v>0</v>
      </c>
      <c r="O878" s="132">
        <v>0</v>
      </c>
      <c r="P878" s="132">
        <v>0</v>
      </c>
      <c r="Q878" s="132">
        <v>0</v>
      </c>
      <c r="R878" s="127">
        <v>0</v>
      </c>
    </row>
    <row r="879" spans="1:18" ht="13.5" thickBot="1" x14ac:dyDescent="0.25">
      <c r="A879" s="135" t="s">
        <v>302</v>
      </c>
      <c r="B879" s="134" t="s">
        <v>922</v>
      </c>
      <c r="C879" s="134" t="s">
        <v>2078</v>
      </c>
      <c r="D879" s="130">
        <v>0</v>
      </c>
      <c r="E879" s="130">
        <v>0</v>
      </c>
      <c r="F879" s="130">
        <v>0</v>
      </c>
      <c r="G879" s="130">
        <v>0</v>
      </c>
      <c r="H879" s="130">
        <v>0</v>
      </c>
      <c r="I879" s="130">
        <v>0</v>
      </c>
      <c r="J879" s="130">
        <v>0</v>
      </c>
      <c r="K879" s="130">
        <v>0</v>
      </c>
      <c r="L879" s="130">
        <v>0</v>
      </c>
      <c r="M879" s="130">
        <v>0</v>
      </c>
      <c r="N879" s="130">
        <v>0</v>
      </c>
      <c r="O879" s="130">
        <v>0</v>
      </c>
      <c r="P879" s="130">
        <v>0</v>
      </c>
      <c r="Q879" s="130">
        <v>0</v>
      </c>
      <c r="R879" s="127">
        <v>0</v>
      </c>
    </row>
    <row r="880" spans="1:18" ht="13.5" thickBot="1" x14ac:dyDescent="0.25">
      <c r="A880" s="135" t="s">
        <v>303</v>
      </c>
      <c r="B880" s="134" t="s">
        <v>921</v>
      </c>
      <c r="C880" s="134" t="s">
        <v>2078</v>
      </c>
      <c r="D880" s="132">
        <v>0</v>
      </c>
      <c r="E880" s="132">
        <v>0</v>
      </c>
      <c r="F880" s="132">
        <v>0</v>
      </c>
      <c r="G880" s="132">
        <v>0</v>
      </c>
      <c r="H880" s="132">
        <v>0</v>
      </c>
      <c r="I880" s="132">
        <v>0</v>
      </c>
      <c r="J880" s="132">
        <v>0</v>
      </c>
      <c r="K880" s="132">
        <v>0</v>
      </c>
      <c r="L880" s="132">
        <v>0</v>
      </c>
      <c r="M880" s="132">
        <v>0</v>
      </c>
      <c r="N880" s="132">
        <v>0</v>
      </c>
      <c r="O880" s="132">
        <v>0</v>
      </c>
      <c r="P880" s="132">
        <v>0</v>
      </c>
      <c r="Q880" s="132">
        <v>0</v>
      </c>
      <c r="R880" s="127">
        <v>0</v>
      </c>
    </row>
    <row r="881" spans="1:18" ht="13.5" thickBot="1" x14ac:dyDescent="0.25">
      <c r="A881" s="135" t="s">
        <v>305</v>
      </c>
      <c r="B881" s="134" t="s">
        <v>920</v>
      </c>
      <c r="C881" s="134" t="s">
        <v>2078</v>
      </c>
      <c r="D881" s="130">
        <v>0</v>
      </c>
      <c r="E881" s="130">
        <v>0</v>
      </c>
      <c r="F881" s="130">
        <v>0</v>
      </c>
      <c r="G881" s="130">
        <v>0</v>
      </c>
      <c r="H881" s="130">
        <v>0</v>
      </c>
      <c r="I881" s="130">
        <v>0</v>
      </c>
      <c r="J881" s="130">
        <v>0</v>
      </c>
      <c r="K881" s="130">
        <v>0</v>
      </c>
      <c r="L881" s="130">
        <v>0</v>
      </c>
      <c r="M881" s="130">
        <v>0</v>
      </c>
      <c r="N881" s="130">
        <v>0</v>
      </c>
      <c r="O881" s="130">
        <v>0</v>
      </c>
      <c r="P881" s="130">
        <v>0</v>
      </c>
      <c r="Q881" s="130">
        <v>0</v>
      </c>
      <c r="R881" s="127">
        <v>0</v>
      </c>
    </row>
    <row r="882" spans="1:18" ht="13.5" thickBot="1" x14ac:dyDescent="0.25">
      <c r="A882" s="135" t="s">
        <v>308</v>
      </c>
      <c r="B882" s="134" t="s">
        <v>919</v>
      </c>
      <c r="C882" s="134" t="s">
        <v>2078</v>
      </c>
      <c r="D882" s="132">
        <v>0</v>
      </c>
      <c r="E882" s="132">
        <v>0</v>
      </c>
      <c r="F882" s="132">
        <v>0</v>
      </c>
      <c r="G882" s="132">
        <v>-5500</v>
      </c>
      <c r="H882" s="132">
        <v>0</v>
      </c>
      <c r="I882" s="132">
        <v>0</v>
      </c>
      <c r="J882" s="132">
        <v>-20000</v>
      </c>
      <c r="K882" s="132">
        <v>0</v>
      </c>
      <c r="L882" s="132">
        <v>-2000</v>
      </c>
      <c r="M882" s="132">
        <v>0</v>
      </c>
      <c r="N882" s="132">
        <v>0</v>
      </c>
      <c r="O882" s="132">
        <v>0</v>
      </c>
      <c r="P882" s="132">
        <v>0</v>
      </c>
      <c r="Q882" s="132">
        <v>0</v>
      </c>
      <c r="R882" s="127">
        <v>0</v>
      </c>
    </row>
    <row r="883" spans="1:18" ht="13.5" thickBot="1" x14ac:dyDescent="0.25">
      <c r="A883" s="135" t="s">
        <v>309</v>
      </c>
      <c r="B883" s="134" t="s">
        <v>918</v>
      </c>
      <c r="C883" s="134" t="s">
        <v>2078</v>
      </c>
      <c r="D883" s="130">
        <v>-44453.29</v>
      </c>
      <c r="E883" s="130">
        <v>-44453.29</v>
      </c>
      <c r="F883" s="130">
        <v>-47717.59</v>
      </c>
      <c r="G883" s="130">
        <v>-28436.959999999999</v>
      </c>
      <c r="H883" s="130">
        <v>-6351.32</v>
      </c>
      <c r="I883" s="130">
        <v>-20123.72</v>
      </c>
      <c r="J883" s="130">
        <v>-21760.89</v>
      </c>
      <c r="K883" s="130">
        <v>-11838.65</v>
      </c>
      <c r="L883" s="130">
        <v>-26444.18</v>
      </c>
      <c r="M883" s="130">
        <v>-28827.49</v>
      </c>
      <c r="N883" s="130">
        <v>-18071.91</v>
      </c>
      <c r="O883" s="130">
        <v>-33594.11</v>
      </c>
      <c r="P883" s="130">
        <v>-35977.42</v>
      </c>
      <c r="Q883" s="130">
        <v>-35400.080000000002</v>
      </c>
      <c r="R883" s="127">
        <v>-35400.080000000002</v>
      </c>
    </row>
    <row r="884" spans="1:18" ht="13.5" thickBot="1" x14ac:dyDescent="0.25">
      <c r="A884" s="135" t="s">
        <v>2191</v>
      </c>
      <c r="B884" s="134" t="s">
        <v>2192</v>
      </c>
      <c r="C884" s="134" t="s">
        <v>2078</v>
      </c>
      <c r="D884" s="132">
        <v>0</v>
      </c>
      <c r="E884" s="164"/>
      <c r="F884" s="164"/>
      <c r="G884" s="164"/>
      <c r="H884" s="164"/>
      <c r="I884" s="164"/>
      <c r="J884" s="164"/>
      <c r="K884" s="164"/>
      <c r="L884" s="164"/>
      <c r="M884" s="164"/>
      <c r="N884" s="164"/>
      <c r="O884" s="164"/>
      <c r="P884" s="164"/>
      <c r="Q884" s="164"/>
      <c r="R884" s="127">
        <v>0</v>
      </c>
    </row>
    <row r="885" spans="1:18" ht="13.5" thickBot="1" x14ac:dyDescent="0.25">
      <c r="A885" s="135" t="s">
        <v>2193</v>
      </c>
      <c r="B885" s="134" t="s">
        <v>917</v>
      </c>
      <c r="C885" s="134" t="s">
        <v>2078</v>
      </c>
      <c r="D885" s="130">
        <v>242007</v>
      </c>
      <c r="E885" s="130">
        <v>242007</v>
      </c>
      <c r="F885" s="130">
        <v>242007</v>
      </c>
      <c r="G885" s="130">
        <v>242007</v>
      </c>
      <c r="H885" s="130">
        <v>30698</v>
      </c>
      <c r="I885" s="130">
        <v>30698</v>
      </c>
      <c r="J885" s="130">
        <v>30698</v>
      </c>
      <c r="K885" s="130">
        <v>30698</v>
      </c>
      <c r="L885" s="130">
        <v>30698</v>
      </c>
      <c r="M885" s="130">
        <v>30698</v>
      </c>
      <c r="N885" s="130">
        <v>140698</v>
      </c>
      <c r="O885" s="130">
        <v>140698</v>
      </c>
      <c r="P885" s="130">
        <v>140698</v>
      </c>
      <c r="Q885" s="130">
        <v>37421</v>
      </c>
      <c r="R885" s="127">
        <v>37421</v>
      </c>
    </row>
    <row r="886" spans="1:18" ht="13.5" thickBot="1" x14ac:dyDescent="0.25">
      <c r="A886" s="135" t="s">
        <v>310</v>
      </c>
      <c r="B886" s="134" t="s">
        <v>916</v>
      </c>
      <c r="C886" s="134" t="s">
        <v>2078</v>
      </c>
      <c r="D886" s="132">
        <v>-1324837.83</v>
      </c>
      <c r="E886" s="132">
        <v>-1324837.83</v>
      </c>
      <c r="F886" s="132">
        <v>-2089347.84</v>
      </c>
      <c r="G886" s="132">
        <v>-1401563.08</v>
      </c>
      <c r="H886" s="132">
        <v>-2038461.77</v>
      </c>
      <c r="I886" s="132">
        <v>-2519428.58</v>
      </c>
      <c r="J886" s="132">
        <v>-780388.8</v>
      </c>
      <c r="K886" s="132">
        <v>-1011217.08</v>
      </c>
      <c r="L886" s="132">
        <v>-1183114.04</v>
      </c>
      <c r="M886" s="132">
        <v>-334975.40000000002</v>
      </c>
      <c r="N886" s="132">
        <v>-505034.7</v>
      </c>
      <c r="O886" s="132">
        <v>-768870.76</v>
      </c>
      <c r="P886" s="132">
        <v>-703635.4</v>
      </c>
      <c r="Q886" s="132">
        <v>-1451556.58</v>
      </c>
      <c r="R886" s="127">
        <v>-1451556.58</v>
      </c>
    </row>
    <row r="887" spans="1:18" ht="13.5" thickBot="1" x14ac:dyDescent="0.25">
      <c r="A887" s="135" t="s">
        <v>311</v>
      </c>
      <c r="B887" s="134" t="s">
        <v>915</v>
      </c>
      <c r="C887" s="134" t="s">
        <v>2078</v>
      </c>
      <c r="D887" s="130">
        <v>-51476.51</v>
      </c>
      <c r="E887" s="130">
        <v>-51476.51</v>
      </c>
      <c r="F887" s="130">
        <v>-57987.67</v>
      </c>
      <c r="G887" s="130">
        <v>-46118.75</v>
      </c>
      <c r="H887" s="130">
        <v>-45771.39</v>
      </c>
      <c r="I887" s="130">
        <v>-36605.46</v>
      </c>
      <c r="J887" s="130">
        <v>-20106.61</v>
      </c>
      <c r="K887" s="130">
        <v>-17266.14</v>
      </c>
      <c r="L887" s="130">
        <v>-12657.4</v>
      </c>
      <c r="M887" s="130">
        <v>-12022.94</v>
      </c>
      <c r="N887" s="130">
        <v>-12635.23</v>
      </c>
      <c r="O887" s="130">
        <v>-19658.849999999999</v>
      </c>
      <c r="P887" s="130">
        <v>-31527.61</v>
      </c>
      <c r="Q887" s="130">
        <v>-54197.26</v>
      </c>
      <c r="R887" s="127">
        <v>-54197.26</v>
      </c>
    </row>
    <row r="888" spans="1:18" ht="13.5" thickBot="1" x14ac:dyDescent="0.25">
      <c r="A888" s="135" t="s">
        <v>312</v>
      </c>
      <c r="B888" s="134" t="s">
        <v>914</v>
      </c>
      <c r="C888" s="134" t="s">
        <v>2078</v>
      </c>
      <c r="D888" s="132">
        <v>-9934.68</v>
      </c>
      <c r="E888" s="132">
        <v>-9934.68</v>
      </c>
      <c r="F888" s="132">
        <v>-11648.58</v>
      </c>
      <c r="G888" s="132">
        <v>-3020.99</v>
      </c>
      <c r="H888" s="132">
        <v>-4435.3599999999997</v>
      </c>
      <c r="I888" s="132">
        <v>-5550.75</v>
      </c>
      <c r="J888" s="132">
        <v>-6332.8</v>
      </c>
      <c r="K888" s="132">
        <v>-6880.93</v>
      </c>
      <c r="L888" s="132">
        <v>-7298.26</v>
      </c>
      <c r="M888" s="132">
        <v>-7647.27</v>
      </c>
      <c r="N888" s="132">
        <v>-8012.07</v>
      </c>
      <c r="O888" s="132">
        <v>-8495.31</v>
      </c>
      <c r="P888" s="132">
        <v>-9335.23</v>
      </c>
      <c r="Q888" s="132">
        <v>-10722.54</v>
      </c>
      <c r="R888" s="127">
        <v>-10722.54</v>
      </c>
    </row>
    <row r="889" spans="1:18" ht="13.5" thickBot="1" x14ac:dyDescent="0.25">
      <c r="A889" s="135" t="s">
        <v>313</v>
      </c>
      <c r="B889" s="134" t="s">
        <v>913</v>
      </c>
      <c r="C889" s="134" t="s">
        <v>2078</v>
      </c>
      <c r="D889" s="130">
        <v>-50029.15</v>
      </c>
      <c r="E889" s="130">
        <v>-50029.15</v>
      </c>
      <c r="F889" s="130">
        <v>-52164.05</v>
      </c>
      <c r="G889" s="130">
        <v>-43985.03</v>
      </c>
      <c r="H889" s="130">
        <v>-41328.199999999997</v>
      </c>
      <c r="I889" s="130">
        <v>-33516.36</v>
      </c>
      <c r="J889" s="130">
        <v>-20827.169999999998</v>
      </c>
      <c r="K889" s="130">
        <v>-18041.240000000002</v>
      </c>
      <c r="L889" s="130">
        <v>-12559.97</v>
      </c>
      <c r="M889" s="130">
        <v>-12129.41</v>
      </c>
      <c r="N889" s="130">
        <v>-13280</v>
      </c>
      <c r="O889" s="130">
        <v>-20229.740000000002</v>
      </c>
      <c r="P889" s="130">
        <v>-31653.18</v>
      </c>
      <c r="Q889" s="130">
        <v>-55292.81</v>
      </c>
      <c r="R889" s="127">
        <v>-55292.81</v>
      </c>
    </row>
    <row r="890" spans="1:18" ht="13.5" thickBot="1" x14ac:dyDescent="0.25">
      <c r="A890" s="135" t="s">
        <v>314</v>
      </c>
      <c r="B890" s="134" t="s">
        <v>912</v>
      </c>
      <c r="C890" s="134" t="s">
        <v>2078</v>
      </c>
      <c r="D890" s="132">
        <v>-44285.39</v>
      </c>
      <c r="E890" s="132">
        <v>-44285.39</v>
      </c>
      <c r="F890" s="132">
        <v>-52253.89</v>
      </c>
      <c r="G890" s="132">
        <v>-15263.14</v>
      </c>
      <c r="H890" s="132">
        <v>-20987.31</v>
      </c>
      <c r="I890" s="132">
        <v>-25166.3</v>
      </c>
      <c r="J890" s="132">
        <v>-27490.79</v>
      </c>
      <c r="K890" s="132">
        <v>-29506.34</v>
      </c>
      <c r="L890" s="132">
        <v>-31003.64</v>
      </c>
      <c r="M890" s="132">
        <v>-32431.21</v>
      </c>
      <c r="N890" s="132">
        <v>-34114.129999999997</v>
      </c>
      <c r="O890" s="132">
        <v>-36889.68</v>
      </c>
      <c r="P890" s="132">
        <v>-41216.83</v>
      </c>
      <c r="Q890" s="132">
        <v>-49780.2</v>
      </c>
      <c r="R890" s="127">
        <v>-49780.2</v>
      </c>
    </row>
    <row r="891" spans="1:18" ht="13.5" thickBot="1" x14ac:dyDescent="0.25">
      <c r="A891" s="135" t="s">
        <v>315</v>
      </c>
      <c r="B891" s="134" t="s">
        <v>911</v>
      </c>
      <c r="C891" s="134" t="s">
        <v>2078</v>
      </c>
      <c r="D891" s="130">
        <v>-5829.11</v>
      </c>
      <c r="E891" s="130">
        <v>-5829.11</v>
      </c>
      <c r="F891" s="130">
        <v>-6856.99</v>
      </c>
      <c r="G891" s="130">
        <v>-1802.65</v>
      </c>
      <c r="H891" s="130">
        <v>-2639.21</v>
      </c>
      <c r="I891" s="130">
        <v>-3312.02</v>
      </c>
      <c r="J891" s="130">
        <v>-3767.07</v>
      </c>
      <c r="K891" s="130">
        <v>-4071.28</v>
      </c>
      <c r="L891" s="130">
        <v>-4264.58</v>
      </c>
      <c r="M891" s="130">
        <v>-4464.34</v>
      </c>
      <c r="N891" s="130">
        <v>-4649.68</v>
      </c>
      <c r="O891" s="130">
        <v>-4890.8100000000004</v>
      </c>
      <c r="P891" s="130">
        <v>-5336.48</v>
      </c>
      <c r="Q891" s="130">
        <v>-6199.55</v>
      </c>
      <c r="R891" s="127">
        <v>-6199.55</v>
      </c>
    </row>
    <row r="892" spans="1:18" ht="13.5" thickBot="1" x14ac:dyDescent="0.25">
      <c r="A892" s="135" t="s">
        <v>316</v>
      </c>
      <c r="B892" s="134" t="s">
        <v>910</v>
      </c>
      <c r="C892" s="134" t="s">
        <v>2078</v>
      </c>
      <c r="D892" s="132">
        <v>-3847</v>
      </c>
      <c r="E892" s="132">
        <v>-3847</v>
      </c>
      <c r="F892" s="132">
        <v>-6648.4</v>
      </c>
      <c r="G892" s="132">
        <v>-4847.17</v>
      </c>
      <c r="H892" s="132">
        <v>-6996.62</v>
      </c>
      <c r="I892" s="132">
        <v>-8744.0400000000009</v>
      </c>
      <c r="J892" s="132">
        <v>-2958.08</v>
      </c>
      <c r="K892" s="132">
        <v>-3758.86</v>
      </c>
      <c r="L892" s="132">
        <v>-4408.3599999999997</v>
      </c>
      <c r="M892" s="132">
        <v>-1207.1400000000001</v>
      </c>
      <c r="N892" s="132">
        <v>-1741.86</v>
      </c>
      <c r="O892" s="132">
        <v>-2430.84</v>
      </c>
      <c r="P892" s="132">
        <v>-1971.33</v>
      </c>
      <c r="Q892" s="132">
        <v>-4224.04</v>
      </c>
      <c r="R892" s="127">
        <v>-4224.04</v>
      </c>
    </row>
    <row r="893" spans="1:18" ht="13.5" thickBot="1" x14ac:dyDescent="0.25">
      <c r="A893" s="135" t="s">
        <v>317</v>
      </c>
      <c r="B893" s="134" t="s">
        <v>909</v>
      </c>
      <c r="C893" s="134" t="s">
        <v>2078</v>
      </c>
      <c r="D893" s="130">
        <v>-15963.79</v>
      </c>
      <c r="E893" s="130">
        <v>-15963.79</v>
      </c>
      <c r="F893" s="130">
        <v>-17643.490000000002</v>
      </c>
      <c r="G893" s="130">
        <v>-13041</v>
      </c>
      <c r="H893" s="130">
        <v>-12547.73</v>
      </c>
      <c r="I893" s="130">
        <v>-10044.58</v>
      </c>
      <c r="J893" s="130">
        <v>-6292.21</v>
      </c>
      <c r="K893" s="130">
        <v>-4717.1499999999996</v>
      </c>
      <c r="L893" s="130">
        <v>-3717.47</v>
      </c>
      <c r="M893" s="130">
        <v>-3666.1</v>
      </c>
      <c r="N893" s="130">
        <v>-4187.7700000000004</v>
      </c>
      <c r="O893" s="130">
        <v>-7174.76</v>
      </c>
      <c r="P893" s="130">
        <v>-11077.63</v>
      </c>
      <c r="Q893" s="130">
        <v>-17108</v>
      </c>
      <c r="R893" s="127">
        <v>-17108</v>
      </c>
    </row>
    <row r="894" spans="1:18" ht="13.5" thickBot="1" x14ac:dyDescent="0.25">
      <c r="A894" s="135" t="s">
        <v>318</v>
      </c>
      <c r="B894" s="134" t="s">
        <v>908</v>
      </c>
      <c r="C894" s="134" t="s">
        <v>2078</v>
      </c>
      <c r="D894" s="132">
        <v>-64421.88</v>
      </c>
      <c r="E894" s="132">
        <v>-64421.88</v>
      </c>
      <c r="F894" s="132">
        <v>-87450.7</v>
      </c>
      <c r="G894" s="132">
        <v>-42815.31</v>
      </c>
      <c r="H894" s="132">
        <v>-63096.66</v>
      </c>
      <c r="I894" s="132">
        <v>-75751.62</v>
      </c>
      <c r="J894" s="132">
        <v>-83163.759999999995</v>
      </c>
      <c r="K894" s="132">
        <v>-88591.14</v>
      </c>
      <c r="L894" s="132">
        <v>-4475.6499999999996</v>
      </c>
      <c r="M894" s="132">
        <v>-8923.2099999999991</v>
      </c>
      <c r="N894" s="132">
        <v>-13909.92</v>
      </c>
      <c r="O894" s="132">
        <v>-24015.4</v>
      </c>
      <c r="P894" s="132">
        <v>-40079.599999999999</v>
      </c>
      <c r="Q894" s="132">
        <v>-69137.919999999998</v>
      </c>
      <c r="R894" s="127">
        <v>-69137.919999999998</v>
      </c>
    </row>
    <row r="895" spans="1:18" ht="13.5" thickBot="1" x14ac:dyDescent="0.25">
      <c r="A895" s="135" t="s">
        <v>319</v>
      </c>
      <c r="B895" s="134" t="s">
        <v>907</v>
      </c>
      <c r="C895" s="134" t="s">
        <v>2078</v>
      </c>
      <c r="D895" s="130">
        <v>-5518.73</v>
      </c>
      <c r="E895" s="130">
        <v>-5518.73</v>
      </c>
      <c r="F895" s="130">
        <v>-8893.91</v>
      </c>
      <c r="G895" s="130">
        <v>-6178.42</v>
      </c>
      <c r="H895" s="130">
        <v>-9044.7099999999991</v>
      </c>
      <c r="I895" s="130">
        <v>-11310.25</v>
      </c>
      <c r="J895" s="130">
        <v>-3849.43</v>
      </c>
      <c r="K895" s="130">
        <v>-4974.66</v>
      </c>
      <c r="L895" s="130">
        <v>-5750.06</v>
      </c>
      <c r="M895" s="130">
        <v>-1502.65</v>
      </c>
      <c r="N895" s="130">
        <v>-2205.9299999999998</v>
      </c>
      <c r="O895" s="130">
        <v>-3122.36</v>
      </c>
      <c r="P895" s="130">
        <v>-2713.09</v>
      </c>
      <c r="Q895" s="130">
        <v>-6016.01</v>
      </c>
      <c r="R895" s="127">
        <v>-6016.01</v>
      </c>
    </row>
    <row r="896" spans="1:18" ht="13.5" thickBot="1" x14ac:dyDescent="0.25">
      <c r="A896" s="135" t="s">
        <v>320</v>
      </c>
      <c r="B896" s="134" t="s">
        <v>906</v>
      </c>
      <c r="C896" s="134" t="s">
        <v>2078</v>
      </c>
      <c r="D896" s="132">
        <v>0</v>
      </c>
      <c r="E896" s="132">
        <v>0</v>
      </c>
      <c r="F896" s="132">
        <v>-95444.86</v>
      </c>
      <c r="G896" s="132">
        <v>0</v>
      </c>
      <c r="H896" s="132">
        <v>0</v>
      </c>
      <c r="I896" s="132">
        <v>-100.14</v>
      </c>
      <c r="J896" s="132">
        <v>-100.14</v>
      </c>
      <c r="K896" s="132">
        <v>-100.14</v>
      </c>
      <c r="L896" s="132">
        <v>-100.14</v>
      </c>
      <c r="M896" s="132">
        <v>-100.14</v>
      </c>
      <c r="N896" s="132">
        <v>-100.14</v>
      </c>
      <c r="O896" s="132">
        <v>-100.14</v>
      </c>
      <c r="P896" s="132">
        <v>-100.14</v>
      </c>
      <c r="Q896" s="132">
        <v>-100.14</v>
      </c>
      <c r="R896" s="127">
        <v>-100.14</v>
      </c>
    </row>
    <row r="897" spans="1:18" ht="13.5" thickBot="1" x14ac:dyDescent="0.25">
      <c r="A897" s="135" t="s">
        <v>321</v>
      </c>
      <c r="B897" s="134" t="s">
        <v>905</v>
      </c>
      <c r="C897" s="134" t="s">
        <v>2078</v>
      </c>
      <c r="D897" s="130">
        <v>-20108.41</v>
      </c>
      <c r="E897" s="130">
        <v>-20108.41</v>
      </c>
      <c r="F897" s="130">
        <v>-11531.38</v>
      </c>
      <c r="G897" s="130">
        <v>-21445.93</v>
      </c>
      <c r="H897" s="130">
        <v>-31299.88</v>
      </c>
      <c r="I897" s="130">
        <v>-8158.09</v>
      </c>
      <c r="J897" s="130">
        <v>160307.67000000001</v>
      </c>
      <c r="K897" s="130">
        <v>156150.51</v>
      </c>
      <c r="L897" s="130">
        <v>-3073.85</v>
      </c>
      <c r="M897" s="130">
        <v>-6172.2</v>
      </c>
      <c r="N897" s="130">
        <v>-9260.42</v>
      </c>
      <c r="O897" s="130">
        <v>-3723.8</v>
      </c>
      <c r="P897" s="130">
        <v>-9969.08</v>
      </c>
      <c r="Q897" s="130">
        <v>-21069.95</v>
      </c>
      <c r="R897" s="127">
        <v>-21069.95</v>
      </c>
    </row>
    <row r="898" spans="1:18" ht="13.5" thickBot="1" x14ac:dyDescent="0.25">
      <c r="A898" s="135" t="s">
        <v>322</v>
      </c>
      <c r="B898" s="134" t="s">
        <v>904</v>
      </c>
      <c r="C898" s="134" t="s">
        <v>2078</v>
      </c>
      <c r="D898" s="132">
        <v>-34082.76</v>
      </c>
      <c r="E898" s="132">
        <v>-34082.76</v>
      </c>
      <c r="F898" s="132">
        <v>-53248.14</v>
      </c>
      <c r="G898" s="132">
        <v>-36195.25</v>
      </c>
      <c r="H898" s="132">
        <v>-50390.559999999998</v>
      </c>
      <c r="I898" s="132">
        <v>-61872.83</v>
      </c>
      <c r="J898" s="132">
        <v>-17496.82</v>
      </c>
      <c r="K898" s="132">
        <v>-23129.03</v>
      </c>
      <c r="L898" s="132">
        <v>-27490.31</v>
      </c>
      <c r="M898" s="132">
        <v>-8385.27</v>
      </c>
      <c r="N898" s="132">
        <v>-12875.49</v>
      </c>
      <c r="O898" s="132">
        <v>-20240.09</v>
      </c>
      <c r="P898" s="132">
        <v>-17748.2</v>
      </c>
      <c r="Q898" s="132">
        <v>-36373.29</v>
      </c>
      <c r="R898" s="127">
        <v>-36373.29</v>
      </c>
    </row>
    <row r="899" spans="1:18" ht="13.5" thickBot="1" x14ac:dyDescent="0.25">
      <c r="A899" s="135" t="s">
        <v>323</v>
      </c>
      <c r="B899" s="134" t="s">
        <v>903</v>
      </c>
      <c r="C899" s="134" t="s">
        <v>2078</v>
      </c>
      <c r="D899" s="130">
        <v>-107483.23</v>
      </c>
      <c r="E899" s="130">
        <v>-107483.23</v>
      </c>
      <c r="F899" s="130">
        <v>-143945.07999999999</v>
      </c>
      <c r="G899" s="130">
        <v>-68611.539999999994</v>
      </c>
      <c r="H899" s="130">
        <v>-98972.87</v>
      </c>
      <c r="I899" s="130">
        <v>-118685.12</v>
      </c>
      <c r="J899" s="130">
        <v>-131507.82</v>
      </c>
      <c r="K899" s="130">
        <v>-141264.44</v>
      </c>
      <c r="L899" s="130">
        <v>-7234.22</v>
      </c>
      <c r="M899" s="130">
        <v>-14409.72</v>
      </c>
      <c r="N899" s="130">
        <v>-22833.360000000001</v>
      </c>
      <c r="O899" s="130">
        <v>-40809.61</v>
      </c>
      <c r="P899" s="130">
        <v>-67809.03</v>
      </c>
      <c r="Q899" s="130">
        <v>-115330.32</v>
      </c>
      <c r="R899" s="127">
        <v>-115330.32</v>
      </c>
    </row>
    <row r="900" spans="1:18" ht="13.5" thickBot="1" x14ac:dyDescent="0.25">
      <c r="A900" s="135" t="s">
        <v>324</v>
      </c>
      <c r="B900" s="134" t="s">
        <v>902</v>
      </c>
      <c r="C900" s="134" t="s">
        <v>2078</v>
      </c>
      <c r="D900" s="132">
        <v>-30697.64</v>
      </c>
      <c r="E900" s="132">
        <v>-30697.64</v>
      </c>
      <c r="F900" s="132">
        <v>-21763.89</v>
      </c>
      <c r="G900" s="132">
        <v>-38235.370000000003</v>
      </c>
      <c r="H900" s="132">
        <v>-55532.42</v>
      </c>
      <c r="I900" s="132">
        <v>-13922.16</v>
      </c>
      <c r="J900" s="132">
        <v>-23686.16</v>
      </c>
      <c r="K900" s="132">
        <v>-30722.880000000001</v>
      </c>
      <c r="L900" s="132">
        <v>-4667.7700000000004</v>
      </c>
      <c r="M900" s="132">
        <v>-9652.4500000000007</v>
      </c>
      <c r="N900" s="132">
        <v>-14310.03</v>
      </c>
      <c r="O900" s="132">
        <v>-5961.74</v>
      </c>
      <c r="P900" s="132">
        <v>-16007.44</v>
      </c>
      <c r="Q900" s="132">
        <v>-34247.870000000003</v>
      </c>
      <c r="R900" s="127">
        <v>-34247.870000000003</v>
      </c>
    </row>
    <row r="901" spans="1:18" ht="13.5" thickBot="1" x14ac:dyDescent="0.25">
      <c r="A901" s="135" t="s">
        <v>325</v>
      </c>
      <c r="B901" s="134" t="s">
        <v>901</v>
      </c>
      <c r="C901" s="134" t="s">
        <v>2078</v>
      </c>
      <c r="D901" s="130">
        <v>-181649.06</v>
      </c>
      <c r="E901" s="130">
        <v>-181649.06</v>
      </c>
      <c r="F901" s="130">
        <v>-287296.57</v>
      </c>
      <c r="G901" s="130">
        <v>-196744.02</v>
      </c>
      <c r="H901" s="130">
        <v>-282902.42</v>
      </c>
      <c r="I901" s="130">
        <v>-348020.7</v>
      </c>
      <c r="J901" s="130">
        <v>-101349.27</v>
      </c>
      <c r="K901" s="130">
        <v>-130796.03</v>
      </c>
      <c r="L901" s="130">
        <v>-151390.97</v>
      </c>
      <c r="M901" s="130">
        <v>-40352.54</v>
      </c>
      <c r="N901" s="130">
        <v>-62510.12</v>
      </c>
      <c r="O901" s="130">
        <v>-99824.41</v>
      </c>
      <c r="P901" s="130">
        <v>-96727.32</v>
      </c>
      <c r="Q901" s="130">
        <v>-203285.35</v>
      </c>
      <c r="R901" s="127">
        <v>-203285.35</v>
      </c>
    </row>
    <row r="902" spans="1:18" ht="13.5" thickBot="1" x14ac:dyDescent="0.25">
      <c r="A902" s="135" t="s">
        <v>326</v>
      </c>
      <c r="B902" s="134" t="s">
        <v>900</v>
      </c>
      <c r="C902" s="134" t="s">
        <v>2078</v>
      </c>
      <c r="D902" s="132">
        <v>-95676.05</v>
      </c>
      <c r="E902" s="132">
        <v>-95676.05</v>
      </c>
      <c r="F902" s="132">
        <v>-110574.7</v>
      </c>
      <c r="G902" s="132">
        <v>-28829.9</v>
      </c>
      <c r="H902" s="132">
        <v>-42756.27</v>
      </c>
      <c r="I902" s="132">
        <v>-54280.3</v>
      </c>
      <c r="J902" s="132">
        <v>-62582.14</v>
      </c>
      <c r="K902" s="132">
        <v>-68334.44</v>
      </c>
      <c r="L902" s="132">
        <v>-72129.53</v>
      </c>
      <c r="M902" s="132">
        <v>-75359.7</v>
      </c>
      <c r="N902" s="132">
        <v>-78540.09</v>
      </c>
      <c r="O902" s="132">
        <v>-82432.34</v>
      </c>
      <c r="P902" s="132">
        <v>-89928.05</v>
      </c>
      <c r="Q902" s="132">
        <v>-102557.99</v>
      </c>
      <c r="R902" s="127">
        <v>-102557.99</v>
      </c>
    </row>
    <row r="903" spans="1:18" ht="13.5" thickBot="1" x14ac:dyDescent="0.25">
      <c r="A903" s="135" t="s">
        <v>327</v>
      </c>
      <c r="B903" s="134" t="s">
        <v>899</v>
      </c>
      <c r="C903" s="134" t="s">
        <v>2078</v>
      </c>
      <c r="D903" s="130">
        <v>-11088.13</v>
      </c>
      <c r="E903" s="130">
        <v>-11088.13</v>
      </c>
      <c r="F903" s="130">
        <v>-5845.68</v>
      </c>
      <c r="G903" s="130">
        <v>-10773.3</v>
      </c>
      <c r="H903" s="130">
        <v>-15354.8</v>
      </c>
      <c r="I903" s="130">
        <v>-3764.52</v>
      </c>
      <c r="J903" s="130">
        <v>-6386.49</v>
      </c>
      <c r="K903" s="130">
        <v>-8216.77</v>
      </c>
      <c r="L903" s="130">
        <v>-1387.42</v>
      </c>
      <c r="M903" s="130">
        <v>-2707.45</v>
      </c>
      <c r="N903" s="130">
        <v>-4259.22</v>
      </c>
      <c r="O903" s="130">
        <v>-2243.41</v>
      </c>
      <c r="P903" s="130">
        <v>-5945.95</v>
      </c>
      <c r="Q903" s="130">
        <v>-11690.86</v>
      </c>
      <c r="R903" s="127">
        <v>-11690.86</v>
      </c>
    </row>
    <row r="904" spans="1:18" ht="13.5" thickBot="1" x14ac:dyDescent="0.25">
      <c r="A904" s="135" t="s">
        <v>328</v>
      </c>
      <c r="B904" s="134" t="s">
        <v>898</v>
      </c>
      <c r="C904" s="134" t="s">
        <v>2078</v>
      </c>
      <c r="D904" s="132">
        <v>-40666</v>
      </c>
      <c r="E904" s="132">
        <v>-40666</v>
      </c>
      <c r="F904" s="132">
        <v>-47481.06</v>
      </c>
      <c r="G904" s="132">
        <v>-13003.51</v>
      </c>
      <c r="H904" s="132">
        <v>-18373.34</v>
      </c>
      <c r="I904" s="132">
        <v>-22871.25</v>
      </c>
      <c r="J904" s="132">
        <v>-25656.14</v>
      </c>
      <c r="K904" s="132">
        <v>-27702.18</v>
      </c>
      <c r="L904" s="132">
        <v>-29322.959999999999</v>
      </c>
      <c r="M904" s="132">
        <v>-30768.55</v>
      </c>
      <c r="N904" s="132">
        <v>-32299.29</v>
      </c>
      <c r="O904" s="132">
        <v>-34462.61</v>
      </c>
      <c r="P904" s="132">
        <v>-38383.71</v>
      </c>
      <c r="Q904" s="132">
        <v>-44735.6</v>
      </c>
      <c r="R904" s="127">
        <v>-44735.6</v>
      </c>
    </row>
    <row r="905" spans="1:18" ht="13.5" thickBot="1" x14ac:dyDescent="0.25">
      <c r="A905" s="135" t="s">
        <v>329</v>
      </c>
      <c r="B905" s="134" t="s">
        <v>897</v>
      </c>
      <c r="C905" s="134" t="s">
        <v>2078</v>
      </c>
      <c r="D905" s="130">
        <v>-78473.55</v>
      </c>
      <c r="E905" s="130">
        <v>-78473.55</v>
      </c>
      <c r="F905" s="130">
        <v>-122303.59</v>
      </c>
      <c r="G905" s="130">
        <v>-85410.96</v>
      </c>
      <c r="H905" s="130">
        <v>-123929.87</v>
      </c>
      <c r="I905" s="130">
        <v>-154431.62</v>
      </c>
      <c r="J905" s="130">
        <v>-48838.28</v>
      </c>
      <c r="K905" s="130">
        <v>-64042.18</v>
      </c>
      <c r="L905" s="130">
        <v>-75391.37</v>
      </c>
      <c r="M905" s="130">
        <v>-21899.27</v>
      </c>
      <c r="N905" s="130">
        <v>-33644.11</v>
      </c>
      <c r="O905" s="130">
        <v>-49997.27</v>
      </c>
      <c r="P905" s="130">
        <v>-42022.07</v>
      </c>
      <c r="Q905" s="130">
        <v>-85049.55</v>
      </c>
      <c r="R905" s="127">
        <v>-85049.55</v>
      </c>
    </row>
    <row r="906" spans="1:18" ht="13.5" thickBot="1" x14ac:dyDescent="0.25">
      <c r="A906" s="135" t="s">
        <v>330</v>
      </c>
      <c r="B906" s="134" t="s">
        <v>896</v>
      </c>
      <c r="C906" s="134" t="s">
        <v>2078</v>
      </c>
      <c r="D906" s="132">
        <v>-95634.95</v>
      </c>
      <c r="E906" s="132">
        <v>-95634.95</v>
      </c>
      <c r="F906" s="132">
        <v>-158686.54999999999</v>
      </c>
      <c r="G906" s="132">
        <v>-115616.54</v>
      </c>
      <c r="H906" s="132">
        <v>-174140.29</v>
      </c>
      <c r="I906" s="132">
        <v>-219957.44</v>
      </c>
      <c r="J906" s="132">
        <v>-249486.33</v>
      </c>
      <c r="K906" s="132">
        <v>-271261.23</v>
      </c>
      <c r="L906" s="132">
        <v>-110256.85</v>
      </c>
      <c r="M906" s="132">
        <v>-24418.58</v>
      </c>
      <c r="N906" s="132">
        <v>-36034.21</v>
      </c>
      <c r="O906" s="132">
        <v>-52307.64</v>
      </c>
      <c r="P906" s="132">
        <v>-49187.51</v>
      </c>
      <c r="Q906" s="132">
        <v>-102030.79</v>
      </c>
      <c r="R906" s="127">
        <v>-102030.79</v>
      </c>
    </row>
    <row r="907" spans="1:18" ht="13.5" thickBot="1" x14ac:dyDescent="0.25">
      <c r="A907" s="135" t="s">
        <v>331</v>
      </c>
      <c r="B907" s="134" t="s">
        <v>895</v>
      </c>
      <c r="C907" s="134" t="s">
        <v>2078</v>
      </c>
      <c r="D907" s="130">
        <v>-132281.60999999999</v>
      </c>
      <c r="E907" s="130">
        <v>-132281.60999999999</v>
      </c>
      <c r="F907" s="130">
        <v>-153962.51</v>
      </c>
      <c r="G907" s="130">
        <v>-40903.980000000003</v>
      </c>
      <c r="H907" s="130">
        <v>-58274.26</v>
      </c>
      <c r="I907" s="130">
        <v>-71074.36</v>
      </c>
      <c r="J907" s="130">
        <v>-78379.41</v>
      </c>
      <c r="K907" s="130">
        <v>-84678.04</v>
      </c>
      <c r="L907" s="130">
        <v>-89203.44</v>
      </c>
      <c r="M907" s="130">
        <v>-93615</v>
      </c>
      <c r="N907" s="130">
        <v>-98763.12</v>
      </c>
      <c r="O907" s="130">
        <v>-107579.77</v>
      </c>
      <c r="P907" s="130">
        <v>-120142.67</v>
      </c>
      <c r="Q907" s="130">
        <v>-144217.32999999999</v>
      </c>
      <c r="R907" s="127">
        <v>-144217.32999999999</v>
      </c>
    </row>
    <row r="908" spans="1:18" ht="13.5" thickBot="1" x14ac:dyDescent="0.25">
      <c r="A908" s="135" t="s">
        <v>332</v>
      </c>
      <c r="B908" s="134" t="s">
        <v>894</v>
      </c>
      <c r="C908" s="134" t="s">
        <v>2078</v>
      </c>
      <c r="D908" s="132">
        <v>-150404.4</v>
      </c>
      <c r="E908" s="132">
        <v>-150404.4</v>
      </c>
      <c r="F908" s="132">
        <v>-175259.3</v>
      </c>
      <c r="G908" s="132">
        <v>-45252.91</v>
      </c>
      <c r="H908" s="132">
        <v>-64382.7</v>
      </c>
      <c r="I908" s="132">
        <v>-80050.899999999994</v>
      </c>
      <c r="J908" s="132">
        <v>-88070.21</v>
      </c>
      <c r="K908" s="132">
        <v>-95302.34</v>
      </c>
      <c r="L908" s="132">
        <v>-100643.11</v>
      </c>
      <c r="M908" s="132">
        <v>-105549.55</v>
      </c>
      <c r="N908" s="132">
        <v>-111060.03</v>
      </c>
      <c r="O908" s="132">
        <v>-119722.78</v>
      </c>
      <c r="P908" s="132">
        <v>-133604.85</v>
      </c>
      <c r="Q908" s="132">
        <v>-157980.87</v>
      </c>
      <c r="R908" s="127">
        <v>-157980.87</v>
      </c>
    </row>
    <row r="909" spans="1:18" ht="13.5" thickBot="1" x14ac:dyDescent="0.25">
      <c r="A909" s="135" t="s">
        <v>333</v>
      </c>
      <c r="B909" s="134" t="s">
        <v>893</v>
      </c>
      <c r="C909" s="134" t="s">
        <v>2078</v>
      </c>
      <c r="D909" s="130">
        <v>-181340.21</v>
      </c>
      <c r="E909" s="130">
        <v>-181340.21</v>
      </c>
      <c r="F909" s="130">
        <v>-120905.84</v>
      </c>
      <c r="G909" s="130">
        <v>-220980.65</v>
      </c>
      <c r="H909" s="130">
        <v>-328368.75</v>
      </c>
      <c r="I909" s="130">
        <v>-86172.63</v>
      </c>
      <c r="J909" s="130">
        <v>-145135</v>
      </c>
      <c r="K909" s="130">
        <v>-186246.91</v>
      </c>
      <c r="L909" s="130">
        <v>-32205.34</v>
      </c>
      <c r="M909" s="130">
        <v>-61615.58</v>
      </c>
      <c r="N909" s="130">
        <v>-91191.4</v>
      </c>
      <c r="O909" s="130">
        <v>-35440.129999999997</v>
      </c>
      <c r="P909" s="130">
        <v>-94654.58</v>
      </c>
      <c r="Q909" s="130">
        <v>-199420.7</v>
      </c>
      <c r="R909" s="127">
        <v>-199420.7</v>
      </c>
    </row>
    <row r="910" spans="1:18" ht="13.5" thickBot="1" x14ac:dyDescent="0.25">
      <c r="A910" s="135" t="s">
        <v>334</v>
      </c>
      <c r="B910" s="134" t="s">
        <v>892</v>
      </c>
      <c r="C910" s="134" t="s">
        <v>2078</v>
      </c>
      <c r="D910" s="132">
        <v>-121560.02</v>
      </c>
      <c r="E910" s="132">
        <v>-121560.02</v>
      </c>
      <c r="F910" s="132">
        <v>-139799.47</v>
      </c>
      <c r="G910" s="132">
        <v>-32503.65</v>
      </c>
      <c r="H910" s="132">
        <v>-49460.98</v>
      </c>
      <c r="I910" s="132">
        <v>-62951.62</v>
      </c>
      <c r="J910" s="132">
        <v>-72393.929999999993</v>
      </c>
      <c r="K910" s="132">
        <v>-79445.36</v>
      </c>
      <c r="L910" s="132">
        <v>-86312.12</v>
      </c>
      <c r="M910" s="132">
        <v>-92910.1</v>
      </c>
      <c r="N910" s="132">
        <v>-99566.39</v>
      </c>
      <c r="O910" s="132">
        <v>-107569.95</v>
      </c>
      <c r="P910" s="132">
        <v>-118886.93</v>
      </c>
      <c r="Q910" s="132">
        <v>-136157.57</v>
      </c>
      <c r="R910" s="127">
        <v>-136157.57</v>
      </c>
    </row>
    <row r="911" spans="1:18" ht="13.5" thickBot="1" x14ac:dyDescent="0.25">
      <c r="A911" s="135" t="s">
        <v>335</v>
      </c>
      <c r="B911" s="134" t="s">
        <v>891</v>
      </c>
      <c r="C911" s="134" t="s">
        <v>2078</v>
      </c>
      <c r="D911" s="130">
        <v>-12640.88</v>
      </c>
      <c r="E911" s="130">
        <v>-12640.88</v>
      </c>
      <c r="F911" s="130">
        <v>-21818.51</v>
      </c>
      <c r="G911" s="130">
        <v>-16360.59</v>
      </c>
      <c r="H911" s="130">
        <v>-24056.44</v>
      </c>
      <c r="I911" s="130">
        <v>-30599.759999999998</v>
      </c>
      <c r="J911" s="130">
        <v>-10639.85</v>
      </c>
      <c r="K911" s="130">
        <v>-13312.28</v>
      </c>
      <c r="L911" s="130">
        <v>-15441.78</v>
      </c>
      <c r="M911" s="130">
        <v>-4213.42</v>
      </c>
      <c r="N911" s="130">
        <v>-6165.47</v>
      </c>
      <c r="O911" s="130">
        <v>-8649.39</v>
      </c>
      <c r="P911" s="130">
        <v>-6853.93</v>
      </c>
      <c r="Q911" s="130">
        <v>-14639.19</v>
      </c>
      <c r="R911" s="127">
        <v>-14639.19</v>
      </c>
    </row>
    <row r="912" spans="1:18" ht="13.5" thickBot="1" x14ac:dyDescent="0.25">
      <c r="A912" s="135" t="s">
        <v>336</v>
      </c>
      <c r="B912" s="134" t="s">
        <v>890</v>
      </c>
      <c r="C912" s="134" t="s">
        <v>2078</v>
      </c>
      <c r="D912" s="132">
        <v>-182236.96</v>
      </c>
      <c r="E912" s="132">
        <v>-182236.96</v>
      </c>
      <c r="F912" s="132">
        <v>-285212.83</v>
      </c>
      <c r="G912" s="132">
        <v>-191393</v>
      </c>
      <c r="H912" s="132">
        <v>-268124.2</v>
      </c>
      <c r="I912" s="132">
        <v>-325827.5</v>
      </c>
      <c r="J912" s="132">
        <v>-90588.55</v>
      </c>
      <c r="K912" s="132">
        <v>-118051.16</v>
      </c>
      <c r="L912" s="132">
        <v>-138341.42000000001</v>
      </c>
      <c r="M912" s="132">
        <v>-39993.410000000003</v>
      </c>
      <c r="N912" s="132">
        <v>-62162.69</v>
      </c>
      <c r="O912" s="132">
        <v>-100569.19</v>
      </c>
      <c r="P912" s="132">
        <v>-95372.95</v>
      </c>
      <c r="Q912" s="132">
        <v>-202156.04</v>
      </c>
      <c r="R912" s="127">
        <v>-202156.04</v>
      </c>
    </row>
    <row r="913" spans="1:18" ht="13.5" thickBot="1" x14ac:dyDescent="0.25">
      <c r="A913" s="135" t="s">
        <v>337</v>
      </c>
      <c r="B913" s="134" t="s">
        <v>889</v>
      </c>
      <c r="C913" s="134" t="s">
        <v>2078</v>
      </c>
      <c r="D913" s="130">
        <v>-20867.03</v>
      </c>
      <c r="E913" s="130">
        <v>-20867.03</v>
      </c>
      <c r="F913" s="130">
        <v>-32947.089999999997</v>
      </c>
      <c r="G913" s="130">
        <v>-20597</v>
      </c>
      <c r="H913" s="130">
        <v>-29210.240000000002</v>
      </c>
      <c r="I913" s="130">
        <v>-35443.26</v>
      </c>
      <c r="J913" s="130">
        <v>-9647.48</v>
      </c>
      <c r="K913" s="130">
        <v>-12382.02</v>
      </c>
      <c r="L913" s="130">
        <v>-14249.41</v>
      </c>
      <c r="M913" s="130">
        <v>-3638.19</v>
      </c>
      <c r="N913" s="130">
        <v>-5893.63</v>
      </c>
      <c r="O913" s="130">
        <v>-10088.969999999999</v>
      </c>
      <c r="P913" s="130">
        <v>-10373.35</v>
      </c>
      <c r="Q913" s="130">
        <v>-22629.33</v>
      </c>
      <c r="R913" s="127">
        <v>-22629.33</v>
      </c>
    </row>
    <row r="914" spans="1:18" ht="13.5" thickBot="1" x14ac:dyDescent="0.25">
      <c r="A914" s="135" t="s">
        <v>338</v>
      </c>
      <c r="B914" s="134" t="s">
        <v>888</v>
      </c>
      <c r="C914" s="134" t="s">
        <v>2078</v>
      </c>
      <c r="D914" s="132">
        <v>-79940.92</v>
      </c>
      <c r="E914" s="132">
        <v>-79940.92</v>
      </c>
      <c r="F914" s="132">
        <v>-42782.22</v>
      </c>
      <c r="G914" s="132">
        <v>-75628.039999999994</v>
      </c>
      <c r="H914" s="132">
        <v>-107134.02</v>
      </c>
      <c r="I914" s="132">
        <v>-22135.61</v>
      </c>
      <c r="J914" s="132">
        <v>-36252.04</v>
      </c>
      <c r="K914" s="132">
        <v>-46359.16</v>
      </c>
      <c r="L914" s="132">
        <v>-7863.34</v>
      </c>
      <c r="M914" s="132">
        <v>-16492.91</v>
      </c>
      <c r="N914" s="132">
        <v>-25440.93</v>
      </c>
      <c r="O914" s="132">
        <v>-16173.02</v>
      </c>
      <c r="P914" s="132">
        <v>-40639.58</v>
      </c>
      <c r="Q914" s="132">
        <v>-87200.3</v>
      </c>
      <c r="R914" s="127">
        <v>-87200.3</v>
      </c>
    </row>
    <row r="915" spans="1:18" ht="13.5" thickBot="1" x14ac:dyDescent="0.25">
      <c r="A915" s="135" t="s">
        <v>339</v>
      </c>
      <c r="B915" s="134" t="s">
        <v>887</v>
      </c>
      <c r="C915" s="134" t="s">
        <v>2078</v>
      </c>
      <c r="D915" s="130">
        <v>-6875.8</v>
      </c>
      <c r="E915" s="130">
        <v>-6875.8</v>
      </c>
      <c r="F915" s="130">
        <v>-10538.02</v>
      </c>
      <c r="G915" s="130">
        <v>-6872.68</v>
      </c>
      <c r="H915" s="130">
        <v>-9840.56</v>
      </c>
      <c r="I915" s="130">
        <v>-12060.35</v>
      </c>
      <c r="J915" s="130">
        <v>-3603.17</v>
      </c>
      <c r="K915" s="130">
        <v>-4849.1400000000003</v>
      </c>
      <c r="L915" s="130">
        <v>-5850.4</v>
      </c>
      <c r="M915" s="130">
        <v>-1947.39</v>
      </c>
      <c r="N915" s="130">
        <v>-3015.44</v>
      </c>
      <c r="O915" s="130">
        <v>-4581.78</v>
      </c>
      <c r="P915" s="130">
        <v>-3767.02</v>
      </c>
      <c r="Q915" s="130">
        <v>-7545.89</v>
      </c>
      <c r="R915" s="127">
        <v>-7545.89</v>
      </c>
    </row>
    <row r="916" spans="1:18" ht="13.5" thickBot="1" x14ac:dyDescent="0.25">
      <c r="A916" s="135" t="s">
        <v>340</v>
      </c>
      <c r="B916" s="134" t="s">
        <v>886</v>
      </c>
      <c r="C916" s="134" t="s">
        <v>2078</v>
      </c>
      <c r="D916" s="132">
        <v>-219685.46</v>
      </c>
      <c r="E916" s="132">
        <v>-219685.46</v>
      </c>
      <c r="F916" s="132">
        <v>-342284.28</v>
      </c>
      <c r="G916" s="132">
        <v>-220702.01</v>
      </c>
      <c r="H916" s="132">
        <v>-326079.31</v>
      </c>
      <c r="I916" s="132">
        <v>-410156.44</v>
      </c>
      <c r="J916" s="132">
        <v>-142409.41</v>
      </c>
      <c r="K916" s="132">
        <v>-190123.13</v>
      </c>
      <c r="L916" s="132">
        <v>-226268.65</v>
      </c>
      <c r="M916" s="132">
        <v>-66449.03</v>
      </c>
      <c r="N916" s="132">
        <v>-100615.03</v>
      </c>
      <c r="O916" s="132">
        <v>-146151.21</v>
      </c>
      <c r="P916" s="132">
        <v>-121159.26</v>
      </c>
      <c r="Q916" s="132">
        <v>-240761.67</v>
      </c>
      <c r="R916" s="127">
        <v>-240761.67</v>
      </c>
    </row>
    <row r="917" spans="1:18" ht="13.5" thickBot="1" x14ac:dyDescent="0.25">
      <c r="A917" s="135" t="s">
        <v>341</v>
      </c>
      <c r="B917" s="134" t="s">
        <v>885</v>
      </c>
      <c r="C917" s="134" t="s">
        <v>2078</v>
      </c>
      <c r="D917" s="130">
        <v>-63058.720000000001</v>
      </c>
      <c r="E917" s="130">
        <v>-63058.720000000001</v>
      </c>
      <c r="F917" s="130">
        <v>-90146.12</v>
      </c>
      <c r="G917" s="130">
        <v>-50278.45</v>
      </c>
      <c r="H917" s="130">
        <v>-73198.59</v>
      </c>
      <c r="I917" s="130">
        <v>-89985.7</v>
      </c>
      <c r="J917" s="130">
        <v>-28310.28</v>
      </c>
      <c r="K917" s="130">
        <v>-37796.92</v>
      </c>
      <c r="L917" s="130">
        <v>-45721.9</v>
      </c>
      <c r="M917" s="130">
        <v>-15863.48</v>
      </c>
      <c r="N917" s="130">
        <v>-25022.73</v>
      </c>
      <c r="O917" s="130">
        <v>-38903.870000000003</v>
      </c>
      <c r="P917" s="130">
        <v>-35987.85</v>
      </c>
      <c r="Q917" s="130">
        <v>-68921.94</v>
      </c>
      <c r="R917" s="127">
        <v>-68921.94</v>
      </c>
    </row>
    <row r="918" spans="1:18" ht="13.5" thickBot="1" x14ac:dyDescent="0.25">
      <c r="A918" s="135" t="s">
        <v>342</v>
      </c>
      <c r="B918" s="134" t="s">
        <v>884</v>
      </c>
      <c r="C918" s="134" t="s">
        <v>2078</v>
      </c>
      <c r="D918" s="132">
        <v>-18346.189999999999</v>
      </c>
      <c r="E918" s="132">
        <v>-18346.189999999999</v>
      </c>
      <c r="F918" s="132">
        <v>-13257.98</v>
      </c>
      <c r="G918" s="132">
        <v>-23207.59</v>
      </c>
      <c r="H918" s="132">
        <v>-33881.370000000003</v>
      </c>
      <c r="I918" s="132">
        <v>-8150.29</v>
      </c>
      <c r="J918" s="132">
        <v>-13250.75</v>
      </c>
      <c r="K918" s="132">
        <v>-16815.71</v>
      </c>
      <c r="L918" s="132">
        <v>-2921.21</v>
      </c>
      <c r="M918" s="132">
        <v>-5836.2</v>
      </c>
      <c r="N918" s="132">
        <v>-8750.4</v>
      </c>
      <c r="O918" s="132">
        <v>-3328.29</v>
      </c>
      <c r="P918" s="132">
        <v>-9103.5</v>
      </c>
      <c r="Q918" s="132">
        <v>-19515.439999999999</v>
      </c>
      <c r="R918" s="127">
        <v>-19515.439999999999</v>
      </c>
    </row>
    <row r="919" spans="1:18" ht="13.5" thickBot="1" x14ac:dyDescent="0.25">
      <c r="A919" s="135" t="s">
        <v>343</v>
      </c>
      <c r="B919" s="134" t="s">
        <v>883</v>
      </c>
      <c r="C919" s="134" t="s">
        <v>2078</v>
      </c>
      <c r="D919" s="130">
        <v>-4814.24</v>
      </c>
      <c r="E919" s="130">
        <v>-4814.24</v>
      </c>
      <c r="F919" s="130">
        <v>-7751.79</v>
      </c>
      <c r="G919" s="130">
        <v>-5163.37</v>
      </c>
      <c r="H919" s="130">
        <v>-7648.4</v>
      </c>
      <c r="I919" s="130">
        <v>-9608.2900000000009</v>
      </c>
      <c r="J919" s="130">
        <v>-3311.36</v>
      </c>
      <c r="K919" s="130">
        <v>-4193.26</v>
      </c>
      <c r="L919" s="130">
        <v>-4904.3500000000004</v>
      </c>
      <c r="M919" s="130">
        <v>-1299.42</v>
      </c>
      <c r="N919" s="130">
        <v>-1993.26</v>
      </c>
      <c r="O919" s="130">
        <v>-2856.86</v>
      </c>
      <c r="P919" s="130">
        <v>-2366.42</v>
      </c>
      <c r="Q919" s="130">
        <v>-5278.1</v>
      </c>
      <c r="R919" s="127">
        <v>-5278.1</v>
      </c>
    </row>
    <row r="920" spans="1:18" ht="13.5" thickBot="1" x14ac:dyDescent="0.25">
      <c r="A920" s="135" t="s">
        <v>344</v>
      </c>
      <c r="B920" s="134" t="s">
        <v>882</v>
      </c>
      <c r="C920" s="134" t="s">
        <v>2078</v>
      </c>
      <c r="D920" s="132">
        <v>-20307.099999999999</v>
      </c>
      <c r="E920" s="132">
        <v>-20307.099999999999</v>
      </c>
      <c r="F920" s="132">
        <v>-23593.9</v>
      </c>
      <c r="G920" s="132">
        <v>-5780.43</v>
      </c>
      <c r="H920" s="132">
        <v>-8244.0300000000007</v>
      </c>
      <c r="I920" s="132">
        <v>-10148.52</v>
      </c>
      <c r="J920" s="132">
        <v>-11521.76</v>
      </c>
      <c r="K920" s="132">
        <v>-12559.42</v>
      </c>
      <c r="L920" s="132">
        <v>-13403.98</v>
      </c>
      <c r="M920" s="132">
        <v>-14242.4</v>
      </c>
      <c r="N920" s="132">
        <v>-15112.78</v>
      </c>
      <c r="O920" s="132">
        <v>-16527.36</v>
      </c>
      <c r="P920" s="132">
        <v>-18632.95</v>
      </c>
      <c r="Q920" s="132">
        <v>-22046.18</v>
      </c>
      <c r="R920" s="127">
        <v>-22046.18</v>
      </c>
    </row>
    <row r="921" spans="1:18" ht="13.5" thickBot="1" x14ac:dyDescent="0.25">
      <c r="A921" s="135" t="s">
        <v>345</v>
      </c>
      <c r="B921" s="134" t="s">
        <v>881</v>
      </c>
      <c r="C921" s="134" t="s">
        <v>2078</v>
      </c>
      <c r="D921" s="130">
        <v>-22307.21</v>
      </c>
      <c r="E921" s="130">
        <v>-22307.21</v>
      </c>
      <c r="F921" s="130">
        <v>-12489.66</v>
      </c>
      <c r="G921" s="130">
        <v>-23726.18</v>
      </c>
      <c r="H921" s="130">
        <v>-34000.65</v>
      </c>
      <c r="I921" s="130">
        <v>-8171.66</v>
      </c>
      <c r="J921" s="130">
        <v>-13591.25</v>
      </c>
      <c r="K921" s="130">
        <v>-18128.150000000001</v>
      </c>
      <c r="L921" s="130">
        <v>-3391.32</v>
      </c>
      <c r="M921" s="130">
        <v>-6665.59</v>
      </c>
      <c r="N921" s="130">
        <v>-10089.23</v>
      </c>
      <c r="O921" s="130">
        <v>-4805.45</v>
      </c>
      <c r="P921" s="130">
        <v>-12649.02</v>
      </c>
      <c r="Q921" s="130">
        <v>-26165.25</v>
      </c>
      <c r="R921" s="127">
        <v>-26165.25</v>
      </c>
    </row>
    <row r="922" spans="1:18" ht="13.5" thickBot="1" x14ac:dyDescent="0.25">
      <c r="A922" s="135" t="s">
        <v>346</v>
      </c>
      <c r="B922" s="134" t="s">
        <v>880</v>
      </c>
      <c r="C922" s="134" t="s">
        <v>2078</v>
      </c>
      <c r="D922" s="132">
        <v>-45050.55</v>
      </c>
      <c r="E922" s="132">
        <v>-45050.55</v>
      </c>
      <c r="F922" s="132">
        <v>-52353.73</v>
      </c>
      <c r="G922" s="132">
        <v>-13668.42</v>
      </c>
      <c r="H922" s="132">
        <v>-20274.04</v>
      </c>
      <c r="I922" s="132">
        <v>-25323.33</v>
      </c>
      <c r="J922" s="132">
        <v>-28689.87</v>
      </c>
      <c r="K922" s="132">
        <v>-31036.36</v>
      </c>
      <c r="L922" s="132">
        <v>-32671.5</v>
      </c>
      <c r="M922" s="132">
        <v>-34125.32</v>
      </c>
      <c r="N922" s="132">
        <v>-35625.49</v>
      </c>
      <c r="O922" s="132">
        <v>-37597.35</v>
      </c>
      <c r="P922" s="132">
        <v>-41259.370000000003</v>
      </c>
      <c r="Q922" s="132">
        <v>-48200.74</v>
      </c>
      <c r="R922" s="127">
        <v>-48200.74</v>
      </c>
    </row>
    <row r="923" spans="1:18" ht="13.5" thickBot="1" x14ac:dyDescent="0.25">
      <c r="A923" s="135" t="s">
        <v>347</v>
      </c>
      <c r="B923" s="134" t="s">
        <v>879</v>
      </c>
      <c r="C923" s="134" t="s">
        <v>2078</v>
      </c>
      <c r="D923" s="130">
        <v>-156027.6</v>
      </c>
      <c r="E923" s="130">
        <v>-156027.6</v>
      </c>
      <c r="F923" s="130">
        <v>-226927.9</v>
      </c>
      <c r="G923" s="130">
        <v>-133862.75</v>
      </c>
      <c r="H923" s="130">
        <v>-190798.09</v>
      </c>
      <c r="I923" s="130">
        <v>-235064.78</v>
      </c>
      <c r="J923" s="130">
        <v>-260480.88</v>
      </c>
      <c r="K923" s="130">
        <v>-279586.73</v>
      </c>
      <c r="L923" s="130">
        <v>-13462.87</v>
      </c>
      <c r="M923" s="130">
        <v>-25451.88</v>
      </c>
      <c r="N923" s="130">
        <v>-38894.36</v>
      </c>
      <c r="O923" s="130">
        <v>-61212.74</v>
      </c>
      <c r="P923" s="130">
        <v>-98451.11</v>
      </c>
      <c r="Q923" s="130">
        <v>-166533.13</v>
      </c>
      <c r="R923" s="127">
        <v>-166533.13</v>
      </c>
    </row>
    <row r="924" spans="1:18" ht="13.5" thickBot="1" x14ac:dyDescent="0.25">
      <c r="A924" s="135" t="s">
        <v>348</v>
      </c>
      <c r="B924" s="134" t="s">
        <v>878</v>
      </c>
      <c r="C924" s="134" t="s">
        <v>2078</v>
      </c>
      <c r="D924" s="132">
        <v>-13679.65</v>
      </c>
      <c r="E924" s="132">
        <v>-13679.65</v>
      </c>
      <c r="F924" s="132">
        <v>-6950.99</v>
      </c>
      <c r="G924" s="132">
        <v>-12752.77</v>
      </c>
      <c r="H924" s="132">
        <v>-17881.64</v>
      </c>
      <c r="I924" s="132">
        <v>-4298.7</v>
      </c>
      <c r="J924" s="132">
        <v>-6768.65</v>
      </c>
      <c r="K924" s="132">
        <v>-8761.4500000000007</v>
      </c>
      <c r="L924" s="132">
        <v>-1412.09</v>
      </c>
      <c r="M924" s="132">
        <v>-2812.88</v>
      </c>
      <c r="N924" s="132">
        <v>-4453.51</v>
      </c>
      <c r="O924" s="132">
        <v>-2920.71</v>
      </c>
      <c r="P924" s="132">
        <v>-7024.96</v>
      </c>
      <c r="Q924" s="132">
        <v>-13890.48</v>
      </c>
      <c r="R924" s="127">
        <v>-13890.48</v>
      </c>
    </row>
    <row r="925" spans="1:18" ht="13.5" thickBot="1" x14ac:dyDescent="0.25">
      <c r="A925" s="135" t="s">
        <v>349</v>
      </c>
      <c r="B925" s="134" t="s">
        <v>877</v>
      </c>
      <c r="C925" s="134" t="s">
        <v>2078</v>
      </c>
      <c r="D925" s="130">
        <v>-22272.6</v>
      </c>
      <c r="E925" s="130">
        <v>-22272.6</v>
      </c>
      <c r="F925" s="130">
        <v>-10470.27</v>
      </c>
      <c r="G925" s="130">
        <v>-20123.28</v>
      </c>
      <c r="H925" s="130">
        <v>-29447.64</v>
      </c>
      <c r="I925" s="130">
        <v>-6984.41</v>
      </c>
      <c r="J925" s="130">
        <v>-11404.24</v>
      </c>
      <c r="K925" s="130">
        <v>-15407.56</v>
      </c>
      <c r="L925" s="130">
        <v>-3267.89</v>
      </c>
      <c r="M925" s="130">
        <v>-6552.96</v>
      </c>
      <c r="N925" s="130">
        <v>-10054.48</v>
      </c>
      <c r="O925" s="130">
        <v>-4446.82</v>
      </c>
      <c r="P925" s="130">
        <v>-12093.43</v>
      </c>
      <c r="Q925" s="130">
        <v>-24256.85</v>
      </c>
      <c r="R925" s="127">
        <v>-24256.85</v>
      </c>
    </row>
    <row r="926" spans="1:18" ht="13.5" thickBot="1" x14ac:dyDescent="0.25">
      <c r="A926" s="135" t="s">
        <v>350</v>
      </c>
      <c r="B926" s="134" t="s">
        <v>876</v>
      </c>
      <c r="C926" s="134" t="s">
        <v>2078</v>
      </c>
      <c r="D926" s="132">
        <v>-13884.27</v>
      </c>
      <c r="E926" s="132">
        <v>-13884.27</v>
      </c>
      <c r="F926" s="132">
        <v>-22059.040000000001</v>
      </c>
      <c r="G926" s="132">
        <v>-14607.37</v>
      </c>
      <c r="H926" s="132">
        <v>-21396.68</v>
      </c>
      <c r="I926" s="132">
        <v>-27209.42</v>
      </c>
      <c r="J926" s="132">
        <v>-9545.25</v>
      </c>
      <c r="K926" s="132">
        <v>-12313.25</v>
      </c>
      <c r="L926" s="132">
        <v>-14327.44</v>
      </c>
      <c r="M926" s="132">
        <v>-4656.08</v>
      </c>
      <c r="N926" s="132">
        <v>-6703.94</v>
      </c>
      <c r="O926" s="132">
        <v>-9385</v>
      </c>
      <c r="P926" s="132">
        <v>-7252.16</v>
      </c>
      <c r="Q926" s="132">
        <v>-14834.55</v>
      </c>
      <c r="R926" s="127">
        <v>-14834.55</v>
      </c>
    </row>
    <row r="927" spans="1:18" ht="13.5" thickBot="1" x14ac:dyDescent="0.25">
      <c r="A927" s="135" t="s">
        <v>351</v>
      </c>
      <c r="B927" s="134" t="s">
        <v>875</v>
      </c>
      <c r="C927" s="134" t="s">
        <v>2078</v>
      </c>
      <c r="D927" s="130">
        <v>-3858.52</v>
      </c>
      <c r="E927" s="130">
        <v>-3858.52</v>
      </c>
      <c r="F927" s="130">
        <v>-2432.04</v>
      </c>
      <c r="G927" s="130">
        <v>-4303.29</v>
      </c>
      <c r="H927" s="130">
        <v>-6184.4</v>
      </c>
      <c r="I927" s="130">
        <v>-1619.47</v>
      </c>
      <c r="J927" s="130">
        <v>-2673.77</v>
      </c>
      <c r="K927" s="130">
        <v>-3385.86</v>
      </c>
      <c r="L927" s="130">
        <v>-508.83</v>
      </c>
      <c r="M927" s="130">
        <v>-1012.94</v>
      </c>
      <c r="N927" s="130">
        <v>-1515.18</v>
      </c>
      <c r="O927" s="130">
        <v>-638.5</v>
      </c>
      <c r="P927" s="130">
        <v>-1823.9</v>
      </c>
      <c r="Q927" s="130">
        <v>-4069.14</v>
      </c>
      <c r="R927" s="127">
        <v>-4069.14</v>
      </c>
    </row>
    <row r="928" spans="1:18" ht="13.5" thickBot="1" x14ac:dyDescent="0.25">
      <c r="A928" s="135" t="s">
        <v>352</v>
      </c>
      <c r="B928" s="134" t="s">
        <v>874</v>
      </c>
      <c r="C928" s="134" t="s">
        <v>2078</v>
      </c>
      <c r="D928" s="132">
        <v>-6822.77</v>
      </c>
      <c r="E928" s="132">
        <v>-6822.77</v>
      </c>
      <c r="F928" s="132">
        <v>-7982.13</v>
      </c>
      <c r="G928" s="132">
        <v>-2072.3200000000002</v>
      </c>
      <c r="H928" s="132">
        <v>-3062.96</v>
      </c>
      <c r="I928" s="132">
        <v>-3894.8</v>
      </c>
      <c r="J928" s="132">
        <v>-4360.37</v>
      </c>
      <c r="K928" s="132">
        <v>-4694.4799999999996</v>
      </c>
      <c r="L928" s="132">
        <v>-4916.51</v>
      </c>
      <c r="M928" s="132">
        <v>-5126.4799999999996</v>
      </c>
      <c r="N928" s="132">
        <v>-5343.89</v>
      </c>
      <c r="O928" s="132">
        <v>-5653.71</v>
      </c>
      <c r="P928" s="132">
        <v>-6196.78</v>
      </c>
      <c r="Q928" s="132">
        <v>-7224.85</v>
      </c>
      <c r="R928" s="127">
        <v>-7224.85</v>
      </c>
    </row>
    <row r="929" spans="1:18" ht="13.5" thickBot="1" x14ac:dyDescent="0.25">
      <c r="A929" s="135" t="s">
        <v>353</v>
      </c>
      <c r="B929" s="134" t="s">
        <v>873</v>
      </c>
      <c r="C929" s="134" t="s">
        <v>2078</v>
      </c>
      <c r="D929" s="130">
        <v>-9632.08</v>
      </c>
      <c r="E929" s="130">
        <v>-9632.08</v>
      </c>
      <c r="F929" s="130">
        <v>-11271.85</v>
      </c>
      <c r="G929" s="130">
        <v>-2944.4</v>
      </c>
      <c r="H929" s="130">
        <v>-4390.6400000000003</v>
      </c>
      <c r="I929" s="130">
        <v>-5620.98</v>
      </c>
      <c r="J929" s="130">
        <v>-6313.55</v>
      </c>
      <c r="K929" s="130">
        <v>-6815.23</v>
      </c>
      <c r="L929" s="130">
        <v>-7137.4</v>
      </c>
      <c r="M929" s="130">
        <v>-7436.99</v>
      </c>
      <c r="N929" s="130">
        <v>-7755.33</v>
      </c>
      <c r="O929" s="130">
        <v>-8225.81</v>
      </c>
      <c r="P929" s="130">
        <v>-9005.52</v>
      </c>
      <c r="Q929" s="130">
        <v>-10443.89</v>
      </c>
      <c r="R929" s="127">
        <v>-10443.89</v>
      </c>
    </row>
    <row r="930" spans="1:18" ht="13.5" thickBot="1" x14ac:dyDescent="0.25">
      <c r="A930" s="135" t="s">
        <v>354</v>
      </c>
      <c r="B930" s="134" t="s">
        <v>872</v>
      </c>
      <c r="C930" s="134" t="s">
        <v>2078</v>
      </c>
      <c r="D930" s="132">
        <v>-31707.73</v>
      </c>
      <c r="E930" s="132">
        <v>-31707.73</v>
      </c>
      <c r="F930" s="132">
        <v>-36944.65</v>
      </c>
      <c r="G930" s="132">
        <v>-9390.33</v>
      </c>
      <c r="H930" s="132">
        <v>-13744.46</v>
      </c>
      <c r="I930" s="132">
        <v>-17450.8</v>
      </c>
      <c r="J930" s="132">
        <v>-19470.2</v>
      </c>
      <c r="K930" s="132">
        <v>-21053.86</v>
      </c>
      <c r="L930" s="132">
        <v>-22194.34</v>
      </c>
      <c r="M930" s="132">
        <v>-23333.64</v>
      </c>
      <c r="N930" s="132">
        <v>-24535.5</v>
      </c>
      <c r="O930" s="132">
        <v>-26025.09</v>
      </c>
      <c r="P930" s="132">
        <v>-29132.63</v>
      </c>
      <c r="Q930" s="132">
        <v>-34006.71</v>
      </c>
      <c r="R930" s="127">
        <v>-34006.71</v>
      </c>
    </row>
    <row r="931" spans="1:18" ht="13.5" thickBot="1" x14ac:dyDescent="0.25">
      <c r="A931" s="135" t="s">
        <v>355</v>
      </c>
      <c r="B931" s="134" t="s">
        <v>871</v>
      </c>
      <c r="C931" s="134" t="s">
        <v>2078</v>
      </c>
      <c r="D931" s="130">
        <v>-13005.79</v>
      </c>
      <c r="E931" s="130">
        <v>-13005.79</v>
      </c>
      <c r="F931" s="130">
        <v>-21423.4</v>
      </c>
      <c r="G931" s="130">
        <v>-16122.63</v>
      </c>
      <c r="H931" s="130">
        <v>-23823.26</v>
      </c>
      <c r="I931" s="130">
        <v>-30264.16</v>
      </c>
      <c r="J931" s="130">
        <v>-11282.98</v>
      </c>
      <c r="K931" s="130">
        <v>-14702.46</v>
      </c>
      <c r="L931" s="130">
        <v>-16932.61</v>
      </c>
      <c r="M931" s="130">
        <v>-4116.9399999999996</v>
      </c>
      <c r="N931" s="130">
        <v>-5973.37</v>
      </c>
      <c r="O931" s="130">
        <v>-8377.1200000000008</v>
      </c>
      <c r="P931" s="130">
        <v>-6535.16</v>
      </c>
      <c r="Q931" s="130">
        <v>-13358.32</v>
      </c>
      <c r="R931" s="127">
        <v>-13358.32</v>
      </c>
    </row>
    <row r="932" spans="1:18" ht="13.5" thickBot="1" x14ac:dyDescent="0.25">
      <c r="A932" s="135" t="s">
        <v>356</v>
      </c>
      <c r="B932" s="134" t="s">
        <v>870</v>
      </c>
      <c r="C932" s="134" t="s">
        <v>2078</v>
      </c>
      <c r="D932" s="132">
        <v>-23707.67</v>
      </c>
      <c r="E932" s="132">
        <v>-23707.67</v>
      </c>
      <c r="F932" s="132">
        <v>-27817.98</v>
      </c>
      <c r="G932" s="132">
        <v>-7252.57</v>
      </c>
      <c r="H932" s="132">
        <v>-10665.19</v>
      </c>
      <c r="I932" s="132">
        <v>-13439.17</v>
      </c>
      <c r="J932" s="132">
        <v>-15517.36</v>
      </c>
      <c r="K932" s="132">
        <v>-16908.439999999999</v>
      </c>
      <c r="L932" s="132">
        <v>-17864.900000000001</v>
      </c>
      <c r="M932" s="132">
        <v>-18715.96</v>
      </c>
      <c r="N932" s="132">
        <v>-19570.830000000002</v>
      </c>
      <c r="O932" s="132">
        <v>-20551.439999999999</v>
      </c>
      <c r="P932" s="132">
        <v>-22313.94</v>
      </c>
      <c r="Q932" s="132">
        <v>-25378.02</v>
      </c>
      <c r="R932" s="127">
        <v>-25378.02</v>
      </c>
    </row>
    <row r="933" spans="1:18" ht="13.5" thickBot="1" x14ac:dyDescent="0.25">
      <c r="A933" s="135" t="s">
        <v>357</v>
      </c>
      <c r="B933" s="134" t="s">
        <v>869</v>
      </c>
      <c r="C933" s="134" t="s">
        <v>2078</v>
      </c>
      <c r="D933" s="130">
        <v>-14364.73</v>
      </c>
      <c r="E933" s="130">
        <v>-14364.73</v>
      </c>
      <c r="F933" s="130">
        <v>-16699.45</v>
      </c>
      <c r="G933" s="130">
        <v>-4379</v>
      </c>
      <c r="H933" s="130">
        <v>-6196.76</v>
      </c>
      <c r="I933" s="130">
        <v>-7665.97</v>
      </c>
      <c r="J933" s="130">
        <v>-8626.4599999999991</v>
      </c>
      <c r="K933" s="130">
        <v>-9383.58</v>
      </c>
      <c r="L933" s="130">
        <v>-9985.7199999999993</v>
      </c>
      <c r="M933" s="130">
        <v>-10546.63</v>
      </c>
      <c r="N933" s="130">
        <v>-11112.98</v>
      </c>
      <c r="O933" s="130">
        <v>-11877.51</v>
      </c>
      <c r="P933" s="130">
        <v>-13183.06</v>
      </c>
      <c r="Q933" s="130">
        <v>-15427.55</v>
      </c>
      <c r="R933" s="127">
        <v>-15427.55</v>
      </c>
    </row>
    <row r="934" spans="1:18" ht="13.5" thickBot="1" x14ac:dyDescent="0.25">
      <c r="A934" s="135" t="s">
        <v>358</v>
      </c>
      <c r="B934" s="134" t="s">
        <v>868</v>
      </c>
      <c r="C934" s="134" t="s">
        <v>2078</v>
      </c>
      <c r="D934" s="132">
        <v>-3668.34</v>
      </c>
      <c r="E934" s="132">
        <v>-3668.34</v>
      </c>
      <c r="F934" s="132">
        <v>-3976.17</v>
      </c>
      <c r="G934" s="132">
        <v>-3690.67</v>
      </c>
      <c r="H934" s="132">
        <v>-3318.51</v>
      </c>
      <c r="I934" s="132">
        <v>-2657.05</v>
      </c>
      <c r="J934" s="132">
        <v>-1836.01</v>
      </c>
      <c r="K934" s="132">
        <v>-1517.43</v>
      </c>
      <c r="L934" s="132">
        <v>-1056.27</v>
      </c>
      <c r="M934" s="132">
        <v>-1004.71</v>
      </c>
      <c r="N934" s="132">
        <v>-1096.5999999999999</v>
      </c>
      <c r="O934" s="132">
        <v>-1517.52</v>
      </c>
      <c r="P934" s="132">
        <v>-4745.7700000000004</v>
      </c>
      <c r="Q934" s="132">
        <v>-6648.26</v>
      </c>
      <c r="R934" s="127">
        <v>-6648.26</v>
      </c>
    </row>
    <row r="935" spans="1:18" ht="13.5" thickBot="1" x14ac:dyDescent="0.25">
      <c r="A935" s="135" t="s">
        <v>359</v>
      </c>
      <c r="B935" s="134" t="s">
        <v>867</v>
      </c>
      <c r="C935" s="134" t="s">
        <v>2078</v>
      </c>
      <c r="D935" s="130">
        <v>-1452.99</v>
      </c>
      <c r="E935" s="130">
        <v>-1452.99</v>
      </c>
      <c r="F935" s="130">
        <v>-2354.2600000000002</v>
      </c>
      <c r="G935" s="130">
        <v>-1610.62</v>
      </c>
      <c r="H935" s="130">
        <v>-2437.69</v>
      </c>
      <c r="I935" s="130">
        <v>-3087.4</v>
      </c>
      <c r="J935" s="130">
        <v>-1091.7</v>
      </c>
      <c r="K935" s="130">
        <v>-1433.02</v>
      </c>
      <c r="L935" s="130">
        <v>-1714.09</v>
      </c>
      <c r="M935" s="130">
        <v>-541.05999999999995</v>
      </c>
      <c r="N935" s="130">
        <v>-768.78</v>
      </c>
      <c r="O935" s="130">
        <v>-1082.0999999999999</v>
      </c>
      <c r="P935" s="130">
        <v>-832.88</v>
      </c>
      <c r="Q935" s="130">
        <v>-1626.36</v>
      </c>
      <c r="R935" s="127">
        <v>-1626.36</v>
      </c>
    </row>
    <row r="936" spans="1:18" ht="13.5" thickBot="1" x14ac:dyDescent="0.25">
      <c r="A936" s="135" t="s">
        <v>360</v>
      </c>
      <c r="B936" s="134" t="s">
        <v>866</v>
      </c>
      <c r="C936" s="134" t="s">
        <v>2078</v>
      </c>
      <c r="D936" s="132">
        <v>-124403.47</v>
      </c>
      <c r="E936" s="132">
        <v>-124403.47</v>
      </c>
      <c r="F936" s="132">
        <v>-141749.19</v>
      </c>
      <c r="G936" s="132">
        <v>-32696.34</v>
      </c>
      <c r="H936" s="132">
        <v>-48645.66</v>
      </c>
      <c r="I936" s="132">
        <v>-59401.96</v>
      </c>
      <c r="J936" s="132">
        <v>-67369.039999999994</v>
      </c>
      <c r="K936" s="132">
        <v>-73861.78</v>
      </c>
      <c r="L936" s="132">
        <v>-79336.87</v>
      </c>
      <c r="M936" s="132">
        <v>-84552.63</v>
      </c>
      <c r="N936" s="132">
        <v>-90567.6</v>
      </c>
      <c r="O936" s="132">
        <v>-100300.09</v>
      </c>
      <c r="P936" s="132">
        <v>-114199.18</v>
      </c>
      <c r="Q936" s="132">
        <v>-138701.88</v>
      </c>
      <c r="R936" s="127">
        <v>-138701.88</v>
      </c>
    </row>
    <row r="937" spans="1:18" ht="13.5" thickBot="1" x14ac:dyDescent="0.25">
      <c r="A937" s="135" t="s">
        <v>361</v>
      </c>
      <c r="B937" s="134" t="s">
        <v>865</v>
      </c>
      <c r="C937" s="134" t="s">
        <v>2078</v>
      </c>
      <c r="D937" s="130">
        <v>-5844.5</v>
      </c>
      <c r="E937" s="130">
        <v>-5844.5</v>
      </c>
      <c r="F937" s="130">
        <v>-6721.26</v>
      </c>
      <c r="G937" s="130">
        <v>-1683.29</v>
      </c>
      <c r="H937" s="130">
        <v>-2426.5</v>
      </c>
      <c r="I937" s="130">
        <v>-2995.19</v>
      </c>
      <c r="J937" s="130">
        <v>-3327.53</v>
      </c>
      <c r="K937" s="130">
        <v>-3542.09</v>
      </c>
      <c r="L937" s="130">
        <v>-3729.08</v>
      </c>
      <c r="M937" s="130">
        <v>-3876.64</v>
      </c>
      <c r="N937" s="130">
        <v>-4079.7</v>
      </c>
      <c r="O937" s="130">
        <v>-4461.7</v>
      </c>
      <c r="P937" s="130">
        <v>-5143.84</v>
      </c>
      <c r="Q937" s="130">
        <v>-6352.39</v>
      </c>
      <c r="R937" s="127">
        <v>-6352.39</v>
      </c>
    </row>
    <row r="938" spans="1:18" ht="13.5" thickBot="1" x14ac:dyDescent="0.25">
      <c r="A938" s="135" t="s">
        <v>362</v>
      </c>
      <c r="B938" s="134" t="s">
        <v>864</v>
      </c>
      <c r="C938" s="134" t="s">
        <v>2078</v>
      </c>
      <c r="D938" s="132">
        <v>-4678.75</v>
      </c>
      <c r="E938" s="132">
        <v>-4678.75</v>
      </c>
      <c r="F938" s="132">
        <v>-5500.71</v>
      </c>
      <c r="G938" s="132">
        <v>-1461.59</v>
      </c>
      <c r="H938" s="132">
        <v>-2166.2399999999998</v>
      </c>
      <c r="I938" s="132">
        <v>-2749.56</v>
      </c>
      <c r="J938" s="132">
        <v>-3061.1</v>
      </c>
      <c r="K938" s="132">
        <v>-3278.39</v>
      </c>
      <c r="L938" s="132">
        <v>-3421.8</v>
      </c>
      <c r="M938" s="132">
        <v>-3548.71</v>
      </c>
      <c r="N938" s="132">
        <v>-3680.72</v>
      </c>
      <c r="O938" s="132">
        <v>-3861.67</v>
      </c>
      <c r="P938" s="132">
        <v>-4292.68</v>
      </c>
      <c r="Q938" s="132">
        <v>-4952.6099999999997</v>
      </c>
      <c r="R938" s="127">
        <v>-4952.6099999999997</v>
      </c>
    </row>
    <row r="939" spans="1:18" ht="13.5" thickBot="1" x14ac:dyDescent="0.25">
      <c r="A939" s="135" t="s">
        <v>363</v>
      </c>
      <c r="B939" s="134" t="s">
        <v>863</v>
      </c>
      <c r="C939" s="134" t="s">
        <v>2078</v>
      </c>
      <c r="D939" s="130">
        <v>-22965.919999999998</v>
      </c>
      <c r="E939" s="130">
        <v>-22965.919999999998</v>
      </c>
      <c r="F939" s="130">
        <v>-26139.1</v>
      </c>
      <c r="G939" s="130">
        <v>-5599.48</v>
      </c>
      <c r="H939" s="130">
        <v>-8347.39</v>
      </c>
      <c r="I939" s="130">
        <v>-10716.5</v>
      </c>
      <c r="J939" s="130">
        <v>-12365.12</v>
      </c>
      <c r="K939" s="130">
        <v>-13881.63</v>
      </c>
      <c r="L939" s="130">
        <v>-15159.32</v>
      </c>
      <c r="M939" s="130">
        <v>-16438.900000000001</v>
      </c>
      <c r="N939" s="130">
        <v>-17670.169999999998</v>
      </c>
      <c r="O939" s="130">
        <v>-19149.849999999999</v>
      </c>
      <c r="P939" s="130">
        <v>-21249.8</v>
      </c>
      <c r="Q939" s="130">
        <v>-24121.09</v>
      </c>
      <c r="R939" s="127">
        <v>-24121.09</v>
      </c>
    </row>
    <row r="940" spans="1:18" ht="13.5" thickBot="1" x14ac:dyDescent="0.25">
      <c r="A940" s="135" t="s">
        <v>364</v>
      </c>
      <c r="B940" s="134" t="s">
        <v>862</v>
      </c>
      <c r="C940" s="134" t="s">
        <v>2078</v>
      </c>
      <c r="D940" s="132">
        <v>-9363.41</v>
      </c>
      <c r="E940" s="132">
        <v>-9363.41</v>
      </c>
      <c r="F940" s="132">
        <v>-10957.16</v>
      </c>
      <c r="G940" s="132">
        <v>-2877.57</v>
      </c>
      <c r="H940" s="132">
        <v>-4166.3599999999997</v>
      </c>
      <c r="I940" s="132">
        <v>-5283.82</v>
      </c>
      <c r="J940" s="132">
        <v>-5904.12</v>
      </c>
      <c r="K940" s="132">
        <v>-6360.11</v>
      </c>
      <c r="L940" s="132">
        <v>-6663.95</v>
      </c>
      <c r="M940" s="132">
        <v>-6936.45</v>
      </c>
      <c r="N940" s="132">
        <v>-7223.57</v>
      </c>
      <c r="O940" s="132">
        <v>-7640.96</v>
      </c>
      <c r="P940" s="132">
        <v>-8595.74</v>
      </c>
      <c r="Q940" s="132">
        <v>-9980.5300000000007</v>
      </c>
      <c r="R940" s="127">
        <v>-9980.5300000000007</v>
      </c>
    </row>
    <row r="941" spans="1:18" ht="13.5" thickBot="1" x14ac:dyDescent="0.25">
      <c r="A941" s="135" t="s">
        <v>365</v>
      </c>
      <c r="B941" s="134" t="s">
        <v>861</v>
      </c>
      <c r="C941" s="134" t="s">
        <v>2078</v>
      </c>
      <c r="D941" s="130">
        <v>-9685.2800000000007</v>
      </c>
      <c r="E941" s="130">
        <v>-9685.2800000000007</v>
      </c>
      <c r="F941" s="130">
        <v>-13778.9</v>
      </c>
      <c r="G941" s="130">
        <v>-7631.31</v>
      </c>
      <c r="H941" s="130">
        <v>-11289.68</v>
      </c>
      <c r="I941" s="130">
        <v>-13936.37</v>
      </c>
      <c r="J941" s="130">
        <v>-4461.1000000000004</v>
      </c>
      <c r="K941" s="130">
        <v>-5878.27</v>
      </c>
      <c r="L941" s="130">
        <v>-7201.89</v>
      </c>
      <c r="M941" s="130">
        <v>-2625.24</v>
      </c>
      <c r="N941" s="130">
        <v>-4054.61</v>
      </c>
      <c r="O941" s="130">
        <v>-6424.85</v>
      </c>
      <c r="P941" s="130">
        <v>-5755.55</v>
      </c>
      <c r="Q941" s="130">
        <v>-10966.1</v>
      </c>
      <c r="R941" s="127">
        <v>-10966.1</v>
      </c>
    </row>
    <row r="942" spans="1:18" ht="13.5" thickBot="1" x14ac:dyDescent="0.25">
      <c r="A942" s="135" t="s">
        <v>366</v>
      </c>
      <c r="B942" s="134" t="s">
        <v>860</v>
      </c>
      <c r="C942" s="134" t="s">
        <v>2078</v>
      </c>
      <c r="D942" s="132">
        <v>-94138.99</v>
      </c>
      <c r="E942" s="132">
        <v>-94138.99</v>
      </c>
      <c r="F942" s="132">
        <v>-109095.08</v>
      </c>
      <c r="G942" s="132">
        <v>-26386.94</v>
      </c>
      <c r="H942" s="132">
        <v>-39449.480000000003</v>
      </c>
      <c r="I942" s="132">
        <v>-50420.51</v>
      </c>
      <c r="J942" s="132">
        <v>-58578.83</v>
      </c>
      <c r="K942" s="132">
        <v>-65081.72</v>
      </c>
      <c r="L942" s="132">
        <v>-69787.3</v>
      </c>
      <c r="M942" s="132">
        <v>-74094.7</v>
      </c>
      <c r="N942" s="132">
        <v>-78506.649999999994</v>
      </c>
      <c r="O942" s="132">
        <v>-83849.19</v>
      </c>
      <c r="P942" s="132">
        <v>-92991.89</v>
      </c>
      <c r="Q942" s="132">
        <v>-106668.77</v>
      </c>
      <c r="R942" s="127">
        <v>-106668.77</v>
      </c>
    </row>
    <row r="943" spans="1:18" ht="13.5" thickBot="1" x14ac:dyDescent="0.25">
      <c r="A943" s="135" t="s">
        <v>367</v>
      </c>
      <c r="B943" s="134" t="s">
        <v>859</v>
      </c>
      <c r="C943" s="134" t="s">
        <v>2078</v>
      </c>
      <c r="D943" s="130">
        <v>-4146.05</v>
      </c>
      <c r="E943" s="130">
        <v>-4146.05</v>
      </c>
      <c r="F943" s="130">
        <v>-4801.93</v>
      </c>
      <c r="G943" s="130">
        <v>-1169.76</v>
      </c>
      <c r="H943" s="130">
        <v>-1727.64</v>
      </c>
      <c r="I943" s="130">
        <v>-2203.42</v>
      </c>
      <c r="J943" s="130">
        <v>-2543.54</v>
      </c>
      <c r="K943" s="130">
        <v>-2817.33</v>
      </c>
      <c r="L943" s="130">
        <v>-2999.34</v>
      </c>
      <c r="M943" s="130">
        <v>-3179.56</v>
      </c>
      <c r="N943" s="130">
        <v>-3399.31</v>
      </c>
      <c r="O943" s="130">
        <v>-3651.84</v>
      </c>
      <c r="P943" s="130">
        <v>-4034.39</v>
      </c>
      <c r="Q943" s="130">
        <v>-4628.63</v>
      </c>
      <c r="R943" s="127">
        <v>-4628.63</v>
      </c>
    </row>
    <row r="944" spans="1:18" ht="13.5" thickBot="1" x14ac:dyDescent="0.25">
      <c r="A944" s="135" t="s">
        <v>368</v>
      </c>
      <c r="B944" s="134" t="s">
        <v>858</v>
      </c>
      <c r="C944" s="134" t="s">
        <v>2078</v>
      </c>
      <c r="D944" s="132">
        <v>-11511.6</v>
      </c>
      <c r="E944" s="132">
        <v>-11511.6</v>
      </c>
      <c r="F944" s="132">
        <v>-13479.79</v>
      </c>
      <c r="G944" s="132">
        <v>-3465.64</v>
      </c>
      <c r="H944" s="132">
        <v>-4868.8599999999997</v>
      </c>
      <c r="I944" s="132">
        <v>-6069.78</v>
      </c>
      <c r="J944" s="132">
        <v>-6710.91</v>
      </c>
      <c r="K944" s="132">
        <v>-7263.26</v>
      </c>
      <c r="L944" s="132">
        <v>-7678.27</v>
      </c>
      <c r="M944" s="132">
        <v>-8066.58</v>
      </c>
      <c r="N944" s="132">
        <v>-8493.1299999999992</v>
      </c>
      <c r="O944" s="132">
        <v>-9141.84</v>
      </c>
      <c r="P944" s="132">
        <v>-10203.790000000001</v>
      </c>
      <c r="Q944" s="132">
        <v>-12115.91</v>
      </c>
      <c r="R944" s="127">
        <v>-12115.91</v>
      </c>
    </row>
    <row r="945" spans="1:18" ht="13.5" thickBot="1" x14ac:dyDescent="0.25">
      <c r="A945" s="135" t="s">
        <v>369</v>
      </c>
      <c r="B945" s="134" t="s">
        <v>857</v>
      </c>
      <c r="C945" s="134" t="s">
        <v>2078</v>
      </c>
      <c r="D945" s="130">
        <v>-5545.89</v>
      </c>
      <c r="E945" s="130">
        <v>-5545.89</v>
      </c>
      <c r="F945" s="130">
        <v>-6539.51</v>
      </c>
      <c r="G945" s="130">
        <v>-1783.4</v>
      </c>
      <c r="H945" s="130">
        <v>-2508.31</v>
      </c>
      <c r="I945" s="130">
        <v>-3131.73</v>
      </c>
      <c r="J945" s="130">
        <v>-3431.42</v>
      </c>
      <c r="K945" s="130">
        <v>-3682.86</v>
      </c>
      <c r="L945" s="130">
        <v>-3846.6</v>
      </c>
      <c r="M945" s="130">
        <v>-4009.44</v>
      </c>
      <c r="N945" s="130">
        <v>-4188.3999999999996</v>
      </c>
      <c r="O945" s="130">
        <v>-4520.45</v>
      </c>
      <c r="P945" s="130">
        <v>-5034.8500000000004</v>
      </c>
      <c r="Q945" s="130">
        <v>-5948.84</v>
      </c>
      <c r="R945" s="127">
        <v>-5948.84</v>
      </c>
    </row>
    <row r="946" spans="1:18" ht="13.5" thickBot="1" x14ac:dyDescent="0.25">
      <c r="A946" s="135" t="s">
        <v>370</v>
      </c>
      <c r="B946" s="134" t="s">
        <v>856</v>
      </c>
      <c r="C946" s="134" t="s">
        <v>2078</v>
      </c>
      <c r="D946" s="132">
        <v>-18353.54</v>
      </c>
      <c r="E946" s="132">
        <v>-18353.54</v>
      </c>
      <c r="F946" s="132">
        <v>-21567.22</v>
      </c>
      <c r="G946" s="132">
        <v>-5658.57</v>
      </c>
      <c r="H946" s="132">
        <v>-8226.61</v>
      </c>
      <c r="I946" s="132">
        <v>-10313.620000000001</v>
      </c>
      <c r="J946" s="132">
        <v>-11720.23</v>
      </c>
      <c r="K946" s="132">
        <v>-12685.12</v>
      </c>
      <c r="L946" s="132">
        <v>-13394.58</v>
      </c>
      <c r="M946" s="132">
        <v>-14095.63</v>
      </c>
      <c r="N946" s="132">
        <v>-14803.93</v>
      </c>
      <c r="O946" s="132">
        <v>-15719.98</v>
      </c>
      <c r="P946" s="132">
        <v>-17341.39</v>
      </c>
      <c r="Q946" s="132">
        <v>-20386.91</v>
      </c>
      <c r="R946" s="127">
        <v>-20386.91</v>
      </c>
    </row>
    <row r="947" spans="1:18" ht="13.5" thickBot="1" x14ac:dyDescent="0.25">
      <c r="A947" s="135" t="s">
        <v>371</v>
      </c>
      <c r="B947" s="134" t="s">
        <v>855</v>
      </c>
      <c r="C947" s="134" t="s">
        <v>2078</v>
      </c>
      <c r="D947" s="130">
        <v>-46939.07</v>
      </c>
      <c r="E947" s="130">
        <v>-46939.07</v>
      </c>
      <c r="F947" s="130">
        <v>-54413.26</v>
      </c>
      <c r="G947" s="130">
        <v>-13857.16</v>
      </c>
      <c r="H947" s="130">
        <v>-19756.009999999998</v>
      </c>
      <c r="I947" s="130">
        <v>-24427.42</v>
      </c>
      <c r="J947" s="130">
        <v>-27396.28</v>
      </c>
      <c r="K947" s="130">
        <v>-29673.24</v>
      </c>
      <c r="L947" s="130">
        <v>-31225</v>
      </c>
      <c r="M947" s="130">
        <v>-32736.87</v>
      </c>
      <c r="N947" s="130">
        <v>-34367.910000000003</v>
      </c>
      <c r="O947" s="130">
        <v>-36720.57</v>
      </c>
      <c r="P947" s="130">
        <v>-40766.29</v>
      </c>
      <c r="Q947" s="130">
        <v>-48313.82</v>
      </c>
      <c r="R947" s="127">
        <v>-48313.82</v>
      </c>
    </row>
    <row r="948" spans="1:18" ht="13.5" thickBot="1" x14ac:dyDescent="0.25">
      <c r="A948" s="135" t="s">
        <v>372</v>
      </c>
      <c r="B948" s="134" t="s">
        <v>854</v>
      </c>
      <c r="C948" s="134" t="s">
        <v>2078</v>
      </c>
      <c r="D948" s="132">
        <v>-622.1</v>
      </c>
      <c r="E948" s="132">
        <v>-622.1</v>
      </c>
      <c r="F948" s="132">
        <v>-749.17</v>
      </c>
      <c r="G948" s="132">
        <v>-221.23</v>
      </c>
      <c r="H948" s="132">
        <v>-314.85000000000002</v>
      </c>
      <c r="I948" s="132">
        <v>-387.25</v>
      </c>
      <c r="J948" s="132">
        <v>-433.56</v>
      </c>
      <c r="K948" s="132">
        <v>-463</v>
      </c>
      <c r="L948" s="132">
        <v>-484.16</v>
      </c>
      <c r="M948" s="132">
        <v>-502.09</v>
      </c>
      <c r="N948" s="132">
        <v>-520.17999999999995</v>
      </c>
      <c r="O948" s="132">
        <v>-542.91</v>
      </c>
      <c r="P948" s="132">
        <v>-596.34</v>
      </c>
      <c r="Q948" s="132">
        <v>-694.88</v>
      </c>
      <c r="R948" s="127">
        <v>-694.88</v>
      </c>
    </row>
    <row r="949" spans="1:18" ht="13.5" thickBot="1" x14ac:dyDescent="0.25">
      <c r="A949" s="135" t="s">
        <v>373</v>
      </c>
      <c r="B949" s="134" t="s">
        <v>853</v>
      </c>
      <c r="C949" s="134" t="s">
        <v>2078</v>
      </c>
      <c r="D949" s="130">
        <v>-7926.03</v>
      </c>
      <c r="E949" s="130">
        <v>-7926.03</v>
      </c>
      <c r="F949" s="130">
        <v>-9199.2099999999991</v>
      </c>
      <c r="G949" s="130">
        <v>-2371.17</v>
      </c>
      <c r="H949" s="130">
        <v>-3423.09</v>
      </c>
      <c r="I949" s="130">
        <v>-4259.88</v>
      </c>
      <c r="J949" s="130">
        <v>-4728.2</v>
      </c>
      <c r="K949" s="130">
        <v>-5049.67</v>
      </c>
      <c r="L949" s="130">
        <v>-5310.64</v>
      </c>
      <c r="M949" s="130">
        <v>-5541.89</v>
      </c>
      <c r="N949" s="130">
        <v>-5819.37</v>
      </c>
      <c r="O949" s="130">
        <v>-6368.04</v>
      </c>
      <c r="P949" s="130">
        <v>-7324.55</v>
      </c>
      <c r="Q949" s="130">
        <v>-9050.19</v>
      </c>
      <c r="R949" s="127">
        <v>-9050.19</v>
      </c>
    </row>
    <row r="950" spans="1:18" ht="13.5" thickBot="1" x14ac:dyDescent="0.25">
      <c r="A950" s="135" t="s">
        <v>374</v>
      </c>
      <c r="B950" s="134" t="s">
        <v>852</v>
      </c>
      <c r="C950" s="134" t="s">
        <v>2078</v>
      </c>
      <c r="D950" s="132">
        <v>-623.24</v>
      </c>
      <c r="E950" s="132">
        <v>-623.24</v>
      </c>
      <c r="F950" s="132">
        <v>-724.63</v>
      </c>
      <c r="G950" s="132">
        <v>-187.38</v>
      </c>
      <c r="H950" s="132">
        <v>-260.92</v>
      </c>
      <c r="I950" s="132">
        <v>-321.63</v>
      </c>
      <c r="J950" s="132">
        <v>-355.06</v>
      </c>
      <c r="K950" s="132">
        <v>-382.58</v>
      </c>
      <c r="L950" s="132">
        <v>-400.76</v>
      </c>
      <c r="M950" s="132">
        <v>-421.51</v>
      </c>
      <c r="N950" s="132">
        <v>-442.26</v>
      </c>
      <c r="O950" s="132">
        <v>-485.17</v>
      </c>
      <c r="P950" s="132">
        <v>-546.72</v>
      </c>
      <c r="Q950" s="132">
        <v>-647.47</v>
      </c>
      <c r="R950" s="127">
        <v>-647.47</v>
      </c>
    </row>
    <row r="951" spans="1:18" ht="13.5" thickBot="1" x14ac:dyDescent="0.25">
      <c r="A951" s="135" t="s">
        <v>375</v>
      </c>
      <c r="B951" s="134" t="s">
        <v>851</v>
      </c>
      <c r="C951" s="134" t="s">
        <v>2078</v>
      </c>
      <c r="D951" s="130">
        <v>-878.46</v>
      </c>
      <c r="E951" s="130">
        <v>-878.46</v>
      </c>
      <c r="F951" s="130">
        <v>-1027.17</v>
      </c>
      <c r="G951" s="130">
        <v>-282.10000000000002</v>
      </c>
      <c r="H951" s="130">
        <v>-398.19</v>
      </c>
      <c r="I951" s="130">
        <v>-486.94</v>
      </c>
      <c r="J951" s="130">
        <v>-534.80999999999995</v>
      </c>
      <c r="K951" s="130">
        <v>-571.15</v>
      </c>
      <c r="L951" s="130">
        <v>-591.88</v>
      </c>
      <c r="M951" s="130">
        <v>-611.91999999999996</v>
      </c>
      <c r="N951" s="130">
        <v>-637.48</v>
      </c>
      <c r="O951" s="130">
        <v>-693.88</v>
      </c>
      <c r="P951" s="130">
        <v>-780.26</v>
      </c>
      <c r="Q951" s="130">
        <v>-922.29</v>
      </c>
      <c r="R951" s="127">
        <v>-922.29</v>
      </c>
    </row>
    <row r="952" spans="1:18" ht="13.5" thickBot="1" x14ac:dyDescent="0.25">
      <c r="A952" s="135" t="s">
        <v>376</v>
      </c>
      <c r="B952" s="134" t="s">
        <v>850</v>
      </c>
      <c r="C952" s="134" t="s">
        <v>2078</v>
      </c>
      <c r="D952" s="132">
        <v>-7707.66</v>
      </c>
      <c r="E952" s="132">
        <v>-7707.66</v>
      </c>
      <c r="F952" s="132">
        <v>-9033.24</v>
      </c>
      <c r="G952" s="132">
        <v>-2361.2399999999998</v>
      </c>
      <c r="H952" s="132">
        <v>-3477.61</v>
      </c>
      <c r="I952" s="132">
        <v>-4386.2700000000004</v>
      </c>
      <c r="J952" s="132">
        <v>-4960.97</v>
      </c>
      <c r="K952" s="132">
        <v>-5373.41</v>
      </c>
      <c r="L952" s="132">
        <v>-5644.62</v>
      </c>
      <c r="M952" s="132">
        <v>-5862.76</v>
      </c>
      <c r="N952" s="132">
        <v>-6143.46</v>
      </c>
      <c r="O952" s="132">
        <v>-6475.41</v>
      </c>
      <c r="P952" s="132">
        <v>-7134.97</v>
      </c>
      <c r="Q952" s="132">
        <v>-8257.67</v>
      </c>
      <c r="R952" s="127">
        <v>-8257.67</v>
      </c>
    </row>
    <row r="953" spans="1:18" ht="13.5" thickBot="1" x14ac:dyDescent="0.25">
      <c r="A953" s="135" t="s">
        <v>377</v>
      </c>
      <c r="B953" s="134" t="s">
        <v>849</v>
      </c>
      <c r="C953" s="134" t="s">
        <v>2078</v>
      </c>
      <c r="D953" s="130">
        <v>-25287.8</v>
      </c>
      <c r="E953" s="130">
        <v>-25287.8</v>
      </c>
      <c r="F953" s="130">
        <v>-29185.86</v>
      </c>
      <c r="G953" s="130">
        <v>-6868.18</v>
      </c>
      <c r="H953" s="130">
        <v>-9985.65</v>
      </c>
      <c r="I953" s="130">
        <v>-12452.36</v>
      </c>
      <c r="J953" s="130">
        <v>-14305.82</v>
      </c>
      <c r="K953" s="130">
        <v>-15754.42</v>
      </c>
      <c r="L953" s="130">
        <v>-16828.189999999999</v>
      </c>
      <c r="M953" s="130">
        <v>-17958.240000000002</v>
      </c>
      <c r="N953" s="130">
        <v>-19272.16</v>
      </c>
      <c r="O953" s="130">
        <v>-20983.25</v>
      </c>
      <c r="P953" s="130">
        <v>-23505.05</v>
      </c>
      <c r="Q953" s="130">
        <v>-27857.87</v>
      </c>
      <c r="R953" s="127">
        <v>-27857.87</v>
      </c>
    </row>
    <row r="954" spans="1:18" ht="13.5" thickBot="1" x14ac:dyDescent="0.25">
      <c r="A954" s="135" t="s">
        <v>378</v>
      </c>
      <c r="B954" s="134" t="s">
        <v>848</v>
      </c>
      <c r="C954" s="134" t="s">
        <v>2078</v>
      </c>
      <c r="D954" s="132">
        <v>-13290.57</v>
      </c>
      <c r="E954" s="132">
        <v>-13290.57</v>
      </c>
      <c r="F954" s="132">
        <v>-6928.37</v>
      </c>
      <c r="G954" s="132">
        <v>-12497.24</v>
      </c>
      <c r="H954" s="132">
        <v>-18753.32</v>
      </c>
      <c r="I954" s="132">
        <v>-4765.28</v>
      </c>
      <c r="J954" s="132">
        <v>-8261.74</v>
      </c>
      <c r="K954" s="132">
        <v>-11491.32</v>
      </c>
      <c r="L954" s="132">
        <v>-2768.57</v>
      </c>
      <c r="M954" s="132">
        <v>-5640.98</v>
      </c>
      <c r="N954" s="132">
        <v>-8605.6299999999992</v>
      </c>
      <c r="O954" s="132">
        <v>-3375.26</v>
      </c>
      <c r="P954" s="132">
        <v>-7975.33</v>
      </c>
      <c r="Q954" s="132">
        <v>-15397.84</v>
      </c>
      <c r="R954" s="127">
        <v>-15397.84</v>
      </c>
    </row>
    <row r="955" spans="1:18" ht="13.5" thickBot="1" x14ac:dyDescent="0.25">
      <c r="A955" s="135" t="s">
        <v>379</v>
      </c>
      <c r="B955" s="134" t="s">
        <v>847</v>
      </c>
      <c r="C955" s="134" t="s">
        <v>2078</v>
      </c>
      <c r="D955" s="130">
        <v>-79508.179999999993</v>
      </c>
      <c r="E955" s="130">
        <v>-79508.179999999993</v>
      </c>
      <c r="F955" s="130">
        <v>-89343.28</v>
      </c>
      <c r="G955" s="130">
        <v>-18979.82</v>
      </c>
      <c r="H955" s="130">
        <v>-28754.6</v>
      </c>
      <c r="I955" s="130">
        <v>-36670.75</v>
      </c>
      <c r="J955" s="130">
        <v>-43188.07</v>
      </c>
      <c r="K955" s="130">
        <v>-48346.400000000001</v>
      </c>
      <c r="L955" s="130">
        <v>-52867.99</v>
      </c>
      <c r="M955" s="130">
        <v>-57247.83</v>
      </c>
      <c r="N955" s="130">
        <v>-61778.559999999998</v>
      </c>
      <c r="O955" s="130">
        <v>-67823.37</v>
      </c>
      <c r="P955" s="130">
        <v>-77085.679999999993</v>
      </c>
      <c r="Q955" s="130">
        <v>-88672.65</v>
      </c>
      <c r="R955" s="127">
        <v>-88672.65</v>
      </c>
    </row>
    <row r="956" spans="1:18" ht="13.5" thickBot="1" x14ac:dyDescent="0.25">
      <c r="A956" s="135" t="s">
        <v>380</v>
      </c>
      <c r="B956" s="134" t="s">
        <v>846</v>
      </c>
      <c r="C956" s="134" t="s">
        <v>2078</v>
      </c>
      <c r="D956" s="132">
        <v>-29179.42</v>
      </c>
      <c r="E956" s="132">
        <v>-29179.42</v>
      </c>
      <c r="F956" s="132">
        <v>-33340.25</v>
      </c>
      <c r="G956" s="132">
        <v>-7581.56</v>
      </c>
      <c r="H956" s="132">
        <v>-11048.26</v>
      </c>
      <c r="I956" s="132">
        <v>-13763.41</v>
      </c>
      <c r="J956" s="132">
        <v>-15593.42</v>
      </c>
      <c r="K956" s="132">
        <v>-16925.68</v>
      </c>
      <c r="L956" s="132">
        <v>-18094.86</v>
      </c>
      <c r="M956" s="132">
        <v>-19184.62</v>
      </c>
      <c r="N956" s="132">
        <v>-20413.62</v>
      </c>
      <c r="O956" s="132">
        <v>-22388.37</v>
      </c>
      <c r="P956" s="132">
        <v>-25577.68</v>
      </c>
      <c r="Q956" s="132">
        <v>-30839.06</v>
      </c>
      <c r="R956" s="127">
        <v>-30839.06</v>
      </c>
    </row>
    <row r="957" spans="1:18" ht="13.5" thickBot="1" x14ac:dyDescent="0.25">
      <c r="A957" s="135" t="s">
        <v>381</v>
      </c>
      <c r="B957" s="134" t="s">
        <v>845</v>
      </c>
      <c r="C957" s="134" t="s">
        <v>2078</v>
      </c>
      <c r="D957" s="130">
        <v>-9270.8799999999992</v>
      </c>
      <c r="E957" s="130">
        <v>-9270.8799999999992</v>
      </c>
      <c r="F957" s="130">
        <v>-12698.13</v>
      </c>
      <c r="G957" s="130">
        <v>-6623.02</v>
      </c>
      <c r="H957" s="130">
        <v>-9731.57</v>
      </c>
      <c r="I957" s="130">
        <v>-12721.42</v>
      </c>
      <c r="J957" s="130">
        <v>-5424.84</v>
      </c>
      <c r="K957" s="130">
        <v>-7889.56</v>
      </c>
      <c r="L957" s="130">
        <v>-10323.15</v>
      </c>
      <c r="M957" s="130">
        <v>-4839.22</v>
      </c>
      <c r="N957" s="130">
        <v>-7207.38</v>
      </c>
      <c r="O957" s="130">
        <v>-9924.0499999999993</v>
      </c>
      <c r="P957" s="130">
        <v>-5770.28</v>
      </c>
      <c r="Q957" s="130">
        <v>-9389.02</v>
      </c>
      <c r="R957" s="127">
        <v>-9389.02</v>
      </c>
    </row>
    <row r="958" spans="1:18" ht="13.5" thickBot="1" x14ac:dyDescent="0.25">
      <c r="A958" s="135" t="s">
        <v>382</v>
      </c>
      <c r="B958" s="134" t="s">
        <v>844</v>
      </c>
      <c r="C958" s="134" t="s">
        <v>2078</v>
      </c>
      <c r="D958" s="132">
        <v>-35665.879999999997</v>
      </c>
      <c r="E958" s="132">
        <v>-35665.879999999997</v>
      </c>
      <c r="F958" s="132">
        <v>-45426.21</v>
      </c>
      <c r="G958" s="132">
        <v>-17192.03</v>
      </c>
      <c r="H958" s="132">
        <v>-25089.95</v>
      </c>
      <c r="I958" s="132">
        <v>-32593.53</v>
      </c>
      <c r="J958" s="132">
        <v>-38404.47</v>
      </c>
      <c r="K958" s="132">
        <v>-44237.42</v>
      </c>
      <c r="L958" s="132">
        <v>-5443.96</v>
      </c>
      <c r="M958" s="132">
        <v>-10590.35</v>
      </c>
      <c r="N958" s="132">
        <v>-16064.64</v>
      </c>
      <c r="O958" s="132">
        <v>-22645.19</v>
      </c>
      <c r="P958" s="132">
        <v>-29375.24</v>
      </c>
      <c r="Q958" s="132">
        <v>-39309.620000000003</v>
      </c>
      <c r="R958" s="127">
        <v>-39309.620000000003</v>
      </c>
    </row>
    <row r="959" spans="1:18" ht="13.5" thickBot="1" x14ac:dyDescent="0.25">
      <c r="A959" s="135" t="s">
        <v>383</v>
      </c>
      <c r="B959" s="134" t="s">
        <v>843</v>
      </c>
      <c r="C959" s="134" t="s">
        <v>2078</v>
      </c>
      <c r="D959" s="130">
        <v>-2596.7800000000002</v>
      </c>
      <c r="E959" s="130">
        <v>-2596.7800000000002</v>
      </c>
      <c r="F959" s="130">
        <v>-4502.12</v>
      </c>
      <c r="G959" s="130">
        <v>-3416.68</v>
      </c>
      <c r="H959" s="130">
        <v>-5052.21</v>
      </c>
      <c r="I959" s="130">
        <v>-6474.52</v>
      </c>
      <c r="J959" s="130">
        <v>-2329.7800000000002</v>
      </c>
      <c r="K959" s="130">
        <v>-2901.6</v>
      </c>
      <c r="L959" s="130">
        <v>-3279.3</v>
      </c>
      <c r="M959" s="130">
        <v>-728.29</v>
      </c>
      <c r="N959" s="130">
        <v>-1059.8</v>
      </c>
      <c r="O959" s="130">
        <v>-1475.21</v>
      </c>
      <c r="P959" s="130">
        <v>-1325.41</v>
      </c>
      <c r="Q959" s="130">
        <v>-2917.15</v>
      </c>
      <c r="R959" s="127">
        <v>-2917.15</v>
      </c>
    </row>
    <row r="960" spans="1:18" ht="13.5" thickBot="1" x14ac:dyDescent="0.25">
      <c r="A960" s="135" t="s">
        <v>384</v>
      </c>
      <c r="B960" s="134" t="s">
        <v>842</v>
      </c>
      <c r="C960" s="134" t="s">
        <v>2078</v>
      </c>
      <c r="D960" s="132">
        <v>-100346.29</v>
      </c>
      <c r="E960" s="132">
        <v>-100346.29</v>
      </c>
      <c r="F960" s="132">
        <v>-114670.38</v>
      </c>
      <c r="G960" s="132">
        <v>-26114.02</v>
      </c>
      <c r="H960" s="132">
        <v>-37851.39</v>
      </c>
      <c r="I960" s="132">
        <v>-47764.93</v>
      </c>
      <c r="J960" s="132">
        <v>-55727.839999999997</v>
      </c>
      <c r="K960" s="132">
        <v>-62835.57</v>
      </c>
      <c r="L960" s="132">
        <v>-68551.320000000007</v>
      </c>
      <c r="M960" s="132">
        <v>-74230.070000000007</v>
      </c>
      <c r="N960" s="132">
        <v>-80729.63</v>
      </c>
      <c r="O960" s="132">
        <v>-88390.71</v>
      </c>
      <c r="P960" s="132">
        <v>-98261.440000000002</v>
      </c>
      <c r="Q960" s="132">
        <v>-113418.41</v>
      </c>
      <c r="R960" s="127">
        <v>-113418.41</v>
      </c>
    </row>
    <row r="961" spans="1:18" ht="13.5" thickBot="1" x14ac:dyDescent="0.25">
      <c r="A961" s="135" t="s">
        <v>385</v>
      </c>
      <c r="B961" s="134" t="s">
        <v>841</v>
      </c>
      <c r="C961" s="134" t="s">
        <v>2078</v>
      </c>
      <c r="D961" s="130">
        <v>-2845.59</v>
      </c>
      <c r="E961" s="130">
        <v>-2845.59</v>
      </c>
      <c r="F961" s="130">
        <v>-3264.99</v>
      </c>
      <c r="G961" s="130">
        <v>-758.48</v>
      </c>
      <c r="H961" s="130">
        <v>-1097.81</v>
      </c>
      <c r="I961" s="130">
        <v>-1384.95</v>
      </c>
      <c r="J961" s="130">
        <v>-1589.07</v>
      </c>
      <c r="K961" s="130">
        <v>-1766.68</v>
      </c>
      <c r="L961" s="130">
        <v>-1865.68</v>
      </c>
      <c r="M961" s="130">
        <v>-1958.1</v>
      </c>
      <c r="N961" s="130">
        <v>-2064.35</v>
      </c>
      <c r="O961" s="130">
        <v>-2236.21</v>
      </c>
      <c r="P961" s="130">
        <v>-2482.92</v>
      </c>
      <c r="Q961" s="130">
        <v>-2881.75</v>
      </c>
      <c r="R961" s="127">
        <v>-2881.75</v>
      </c>
    </row>
    <row r="962" spans="1:18" ht="13.5" thickBot="1" x14ac:dyDescent="0.25">
      <c r="A962" s="135" t="s">
        <v>386</v>
      </c>
      <c r="B962" s="134" t="s">
        <v>840</v>
      </c>
      <c r="C962" s="134" t="s">
        <v>2078</v>
      </c>
      <c r="D962" s="132">
        <v>-82074</v>
      </c>
      <c r="E962" s="132">
        <v>-82074</v>
      </c>
      <c r="F962" s="132">
        <v>-95080.1</v>
      </c>
      <c r="G962" s="132">
        <v>-23816.959999999999</v>
      </c>
      <c r="H962" s="132">
        <v>-34263.519999999997</v>
      </c>
      <c r="I962" s="132">
        <v>-42869.78</v>
      </c>
      <c r="J962" s="132">
        <v>-47789.34</v>
      </c>
      <c r="K962" s="132">
        <v>-52138.9</v>
      </c>
      <c r="L962" s="132">
        <v>-55447.79</v>
      </c>
      <c r="M962" s="132">
        <v>-58436.33</v>
      </c>
      <c r="N962" s="132">
        <v>-61735</v>
      </c>
      <c r="O962" s="132">
        <v>-67111.39</v>
      </c>
      <c r="P962" s="132">
        <v>-74549.710000000006</v>
      </c>
      <c r="Q962" s="132">
        <v>-87183.8</v>
      </c>
      <c r="R962" s="127">
        <v>-87183.8</v>
      </c>
    </row>
    <row r="963" spans="1:18" ht="13.5" thickBot="1" x14ac:dyDescent="0.25">
      <c r="A963" s="135" t="s">
        <v>387</v>
      </c>
      <c r="B963" s="134" t="s">
        <v>839</v>
      </c>
      <c r="C963" s="134" t="s">
        <v>2078</v>
      </c>
      <c r="D963" s="130">
        <v>-91452.24</v>
      </c>
      <c r="E963" s="130">
        <v>-91452.24</v>
      </c>
      <c r="F963" s="130">
        <v>-106069.24</v>
      </c>
      <c r="G963" s="130">
        <v>-26339.58</v>
      </c>
      <c r="H963" s="130">
        <v>-40030.410000000003</v>
      </c>
      <c r="I963" s="130">
        <v>-50098.04</v>
      </c>
      <c r="J963" s="130">
        <v>-57036.33</v>
      </c>
      <c r="K963" s="130">
        <v>-62008.41</v>
      </c>
      <c r="L963" s="130">
        <v>-65576.97</v>
      </c>
      <c r="M963" s="130">
        <v>-68786.740000000005</v>
      </c>
      <c r="N963" s="130">
        <v>-72109.429999999993</v>
      </c>
      <c r="O963" s="130">
        <v>-76347.42</v>
      </c>
      <c r="P963" s="130">
        <v>-84170.72</v>
      </c>
      <c r="Q963" s="130">
        <v>-96767.41</v>
      </c>
      <c r="R963" s="127">
        <v>-96767.41</v>
      </c>
    </row>
    <row r="964" spans="1:18" ht="13.5" thickBot="1" x14ac:dyDescent="0.25">
      <c r="A964" s="135" t="s">
        <v>388</v>
      </c>
      <c r="B964" s="134" t="s">
        <v>838</v>
      </c>
      <c r="C964" s="134" t="s">
        <v>2078</v>
      </c>
      <c r="D964" s="132">
        <v>-32729.73</v>
      </c>
      <c r="E964" s="132">
        <v>-32729.73</v>
      </c>
      <c r="F964" s="132">
        <v>-38385.94</v>
      </c>
      <c r="G964" s="132">
        <v>-10199.299999999999</v>
      </c>
      <c r="H964" s="132">
        <v>-14708.48</v>
      </c>
      <c r="I964" s="132">
        <v>-17935.39</v>
      </c>
      <c r="J964" s="132">
        <v>-19801.580000000002</v>
      </c>
      <c r="K964" s="132">
        <v>-21391.24</v>
      </c>
      <c r="L964" s="132">
        <v>-22511.69</v>
      </c>
      <c r="M964" s="132">
        <v>-23524.639999999999</v>
      </c>
      <c r="N964" s="132">
        <v>-24661.61</v>
      </c>
      <c r="O964" s="132">
        <v>-26766.41</v>
      </c>
      <c r="P964" s="132">
        <v>-29797.01</v>
      </c>
      <c r="Q964" s="132">
        <v>-35734.94</v>
      </c>
      <c r="R964" s="127">
        <v>-35734.94</v>
      </c>
    </row>
    <row r="965" spans="1:18" ht="13.5" thickBot="1" x14ac:dyDescent="0.25">
      <c r="A965" s="135" t="s">
        <v>389</v>
      </c>
      <c r="B965" s="134" t="s">
        <v>837</v>
      </c>
      <c r="C965" s="134" t="s">
        <v>2078</v>
      </c>
      <c r="D965" s="130">
        <v>-62518.05</v>
      </c>
      <c r="E965" s="130">
        <v>-62518.05</v>
      </c>
      <c r="F965" s="130">
        <v>-92365.11</v>
      </c>
      <c r="G965" s="130">
        <v>-57116.06</v>
      </c>
      <c r="H965" s="130">
        <v>-82684.850000000006</v>
      </c>
      <c r="I965" s="130">
        <v>-99159.05</v>
      </c>
      <c r="J965" s="130">
        <v>-27129.62</v>
      </c>
      <c r="K965" s="130">
        <v>-34961.949999999997</v>
      </c>
      <c r="L965" s="130">
        <v>-41094.39</v>
      </c>
      <c r="M965" s="130">
        <v>-12052.67</v>
      </c>
      <c r="N965" s="130">
        <v>-18731.400000000001</v>
      </c>
      <c r="O965" s="130">
        <v>-31586.33</v>
      </c>
      <c r="P965" s="130">
        <v>-33169.160000000003</v>
      </c>
      <c r="Q965" s="130">
        <v>-71585.62</v>
      </c>
      <c r="R965" s="127">
        <v>-71585.62</v>
      </c>
    </row>
    <row r="966" spans="1:18" ht="13.5" thickBot="1" x14ac:dyDescent="0.25">
      <c r="A966" s="135" t="s">
        <v>390</v>
      </c>
      <c r="B966" s="134" t="s">
        <v>836</v>
      </c>
      <c r="C966" s="134" t="s">
        <v>2078</v>
      </c>
      <c r="D966" s="132">
        <v>-11357.46</v>
      </c>
      <c r="E966" s="132">
        <v>-11357.46</v>
      </c>
      <c r="F966" s="132">
        <v>-13249.09</v>
      </c>
      <c r="G966" s="132">
        <v>-3770.32</v>
      </c>
      <c r="H966" s="132">
        <v>-5351.7</v>
      </c>
      <c r="I966" s="132">
        <v>-6635.81</v>
      </c>
      <c r="J966" s="132">
        <v>-7294.54</v>
      </c>
      <c r="K966" s="132">
        <v>-7764.91</v>
      </c>
      <c r="L966" s="132">
        <v>-8053.14</v>
      </c>
      <c r="M966" s="132">
        <v>-8282.14</v>
      </c>
      <c r="N966" s="132">
        <v>-8548.85</v>
      </c>
      <c r="O966" s="132">
        <v>-9124.6299999999992</v>
      </c>
      <c r="P966" s="132">
        <v>-10160.620000000001</v>
      </c>
      <c r="Q966" s="132">
        <v>-11961.52</v>
      </c>
      <c r="R966" s="127">
        <v>-11961.52</v>
      </c>
    </row>
    <row r="967" spans="1:18" ht="13.5" thickBot="1" x14ac:dyDescent="0.25">
      <c r="A967" s="135" t="s">
        <v>391</v>
      </c>
      <c r="B967" s="134" t="s">
        <v>835</v>
      </c>
      <c r="C967" s="134" t="s">
        <v>2078</v>
      </c>
      <c r="D967" s="130">
        <v>-5789.16</v>
      </c>
      <c r="E967" s="130">
        <v>-5789.16</v>
      </c>
      <c r="F967" s="130">
        <v>-8701.5400000000009</v>
      </c>
      <c r="G967" s="130">
        <v>-5500.42</v>
      </c>
      <c r="H967" s="130">
        <v>-7749.44</v>
      </c>
      <c r="I967" s="130">
        <v>-9437.16</v>
      </c>
      <c r="J967" s="130">
        <v>-2692.78</v>
      </c>
      <c r="K967" s="130">
        <v>-3593.28</v>
      </c>
      <c r="L967" s="130">
        <v>-4237.25</v>
      </c>
      <c r="M967" s="130">
        <v>-1290.6300000000001</v>
      </c>
      <c r="N967" s="130">
        <v>-2063.89</v>
      </c>
      <c r="O967" s="130">
        <v>-3415.77</v>
      </c>
      <c r="P967" s="130">
        <v>-3132.79</v>
      </c>
      <c r="Q967" s="130">
        <v>-6455.34</v>
      </c>
      <c r="R967" s="127">
        <v>-6455.34</v>
      </c>
    </row>
    <row r="968" spans="1:18" ht="13.5" thickBot="1" x14ac:dyDescent="0.25">
      <c r="A968" s="135" t="s">
        <v>392</v>
      </c>
      <c r="B968" s="134" t="s">
        <v>834</v>
      </c>
      <c r="C968" s="134" t="s">
        <v>2078</v>
      </c>
      <c r="D968" s="132">
        <v>-2364.06</v>
      </c>
      <c r="E968" s="132">
        <v>-2364.06</v>
      </c>
      <c r="F968" s="132">
        <v>-3249.09</v>
      </c>
      <c r="G968" s="132">
        <v>-1694.71</v>
      </c>
      <c r="H968" s="132">
        <v>-2486.4</v>
      </c>
      <c r="I968" s="132">
        <v>-2949.36</v>
      </c>
      <c r="J968" s="132">
        <v>-3229.06</v>
      </c>
      <c r="K968" s="132">
        <v>-3422.28</v>
      </c>
      <c r="L968" s="132">
        <v>-131.18</v>
      </c>
      <c r="M968" s="132">
        <v>-261.85000000000002</v>
      </c>
      <c r="N968" s="132">
        <v>-402.5</v>
      </c>
      <c r="O968" s="132">
        <v>-797.95</v>
      </c>
      <c r="P968" s="132">
        <v>-1414.44</v>
      </c>
      <c r="Q968" s="132">
        <v>-2532.92</v>
      </c>
      <c r="R968" s="127">
        <v>-2532.92</v>
      </c>
    </row>
    <row r="969" spans="1:18" ht="13.5" thickBot="1" x14ac:dyDescent="0.25">
      <c r="A969" s="135" t="s">
        <v>393</v>
      </c>
      <c r="B969" s="134" t="s">
        <v>833</v>
      </c>
      <c r="C969" s="134" t="s">
        <v>2078</v>
      </c>
      <c r="D969" s="130">
        <v>-45508.51</v>
      </c>
      <c r="E969" s="130">
        <v>-45508.51</v>
      </c>
      <c r="F969" s="130">
        <v>-31645.8</v>
      </c>
      <c r="G969" s="130">
        <v>-59105.54</v>
      </c>
      <c r="H969" s="130">
        <v>-88202.2</v>
      </c>
      <c r="I969" s="130">
        <v>-23493.11</v>
      </c>
      <c r="J969" s="130">
        <v>-38052.01</v>
      </c>
      <c r="K969" s="130">
        <v>-48158.32</v>
      </c>
      <c r="L969" s="130">
        <v>-7336.35</v>
      </c>
      <c r="M969" s="130">
        <v>-13673.57</v>
      </c>
      <c r="N969" s="130">
        <v>-19887.88</v>
      </c>
      <c r="O969" s="130">
        <v>-7991.4</v>
      </c>
      <c r="P969" s="130">
        <v>-22808.38</v>
      </c>
      <c r="Q969" s="130">
        <v>-48263.5</v>
      </c>
      <c r="R969" s="127">
        <v>-48263.5</v>
      </c>
    </row>
    <row r="970" spans="1:18" ht="13.5" thickBot="1" x14ac:dyDescent="0.25">
      <c r="A970" s="135" t="s">
        <v>394</v>
      </c>
      <c r="B970" s="134" t="s">
        <v>832</v>
      </c>
      <c r="C970" s="134" t="s">
        <v>2078</v>
      </c>
      <c r="D970" s="132">
        <v>-150.07</v>
      </c>
      <c r="E970" s="132">
        <v>-150.07</v>
      </c>
      <c r="F970" s="132">
        <v>-176.67</v>
      </c>
      <c r="G970" s="132">
        <v>-42.79</v>
      </c>
      <c r="H970" s="132">
        <v>-60.64</v>
      </c>
      <c r="I970" s="132">
        <v>-74.55</v>
      </c>
      <c r="J970" s="132">
        <v>-82.5</v>
      </c>
      <c r="K970" s="132">
        <v>-88.92</v>
      </c>
      <c r="L970" s="132">
        <v>-93.39</v>
      </c>
      <c r="M970" s="132">
        <v>-97.74</v>
      </c>
      <c r="N970" s="132">
        <v>-103.82</v>
      </c>
      <c r="O970" s="132">
        <v>-115.2</v>
      </c>
      <c r="P970" s="132">
        <v>-129.47</v>
      </c>
      <c r="Q970" s="132">
        <v>-156.91</v>
      </c>
      <c r="R970" s="127">
        <v>-156.91</v>
      </c>
    </row>
    <row r="971" spans="1:18" ht="13.5" thickBot="1" x14ac:dyDescent="0.25">
      <c r="A971" s="135" t="s">
        <v>395</v>
      </c>
      <c r="B971" s="134" t="s">
        <v>831</v>
      </c>
      <c r="C971" s="134" t="s">
        <v>2078</v>
      </c>
      <c r="D971" s="130">
        <v>-1456.06</v>
      </c>
      <c r="E971" s="130">
        <v>-1456.06</v>
      </c>
      <c r="F971" s="130">
        <v>-2218.02</v>
      </c>
      <c r="G971" s="130">
        <v>-1365.19</v>
      </c>
      <c r="H971" s="130">
        <v>-2044.33</v>
      </c>
      <c r="I971" s="130">
        <v>-2590.17</v>
      </c>
      <c r="J971" s="130">
        <v>-2947.78</v>
      </c>
      <c r="K971" s="130">
        <v>-3201.18</v>
      </c>
      <c r="L971" s="130">
        <v>-153.81</v>
      </c>
      <c r="M971" s="130">
        <v>-289.10000000000002</v>
      </c>
      <c r="N971" s="130">
        <v>-416.5</v>
      </c>
      <c r="O971" s="130">
        <v>-586.54999999999995</v>
      </c>
      <c r="P971" s="130">
        <v>-930.47</v>
      </c>
      <c r="Q971" s="130">
        <v>-1561.64</v>
      </c>
      <c r="R971" s="127">
        <v>-1561.64</v>
      </c>
    </row>
    <row r="972" spans="1:18" ht="13.5" thickBot="1" x14ac:dyDescent="0.25">
      <c r="A972" s="135" t="s">
        <v>396</v>
      </c>
      <c r="B972" s="134" t="s">
        <v>830</v>
      </c>
      <c r="C972" s="134" t="s">
        <v>2078</v>
      </c>
      <c r="D972" s="132">
        <v>-1608.52</v>
      </c>
      <c r="E972" s="132">
        <v>-1608.52</v>
      </c>
      <c r="F972" s="132">
        <v>-1869.1</v>
      </c>
      <c r="G972" s="132">
        <v>-1566.7</v>
      </c>
      <c r="H972" s="132">
        <v>-1673.74</v>
      </c>
      <c r="I972" s="132">
        <v>-1411.91</v>
      </c>
      <c r="J972" s="132">
        <v>-745.31</v>
      </c>
      <c r="K972" s="132">
        <v>-590.61</v>
      </c>
      <c r="L972" s="132">
        <v>-467.1</v>
      </c>
      <c r="M972" s="132">
        <v>-434.71</v>
      </c>
      <c r="N972" s="132">
        <v>-478.06</v>
      </c>
      <c r="O972" s="132">
        <v>-612.35</v>
      </c>
      <c r="P972" s="132">
        <v>-1158.19</v>
      </c>
      <c r="Q972" s="132">
        <v>-1741.02</v>
      </c>
      <c r="R972" s="127">
        <v>-1741.02</v>
      </c>
    </row>
    <row r="973" spans="1:18" ht="13.5" thickBot="1" x14ac:dyDescent="0.25">
      <c r="A973" s="135" t="s">
        <v>397</v>
      </c>
      <c r="B973" s="134" t="s">
        <v>829</v>
      </c>
      <c r="C973" s="134" t="s">
        <v>2078</v>
      </c>
      <c r="D973" s="130">
        <v>-17069.23</v>
      </c>
      <c r="E973" s="130">
        <v>-17069.23</v>
      </c>
      <c r="F973" s="130">
        <v>-19604.02</v>
      </c>
      <c r="G973" s="130">
        <v>-4499.76</v>
      </c>
      <c r="H973" s="130">
        <v>-6689.78</v>
      </c>
      <c r="I973" s="130">
        <v>-8423.1</v>
      </c>
      <c r="J973" s="130">
        <v>-9888.01</v>
      </c>
      <c r="K973" s="130">
        <v>-11121.22</v>
      </c>
      <c r="L973" s="130">
        <v>-12193.73</v>
      </c>
      <c r="M973" s="130">
        <v>-13215.04</v>
      </c>
      <c r="N973" s="130">
        <v>-14279.37</v>
      </c>
      <c r="O973" s="130">
        <v>-15686.39</v>
      </c>
      <c r="P973" s="130">
        <v>-17426.54</v>
      </c>
      <c r="Q973" s="130">
        <v>-19911.509999999998</v>
      </c>
      <c r="R973" s="127">
        <v>-19911.509999999998</v>
      </c>
    </row>
    <row r="974" spans="1:18" ht="13.5" thickBot="1" x14ac:dyDescent="0.25">
      <c r="A974" s="135" t="s">
        <v>398</v>
      </c>
      <c r="B974" s="134" t="s">
        <v>828</v>
      </c>
      <c r="C974" s="134" t="s">
        <v>2078</v>
      </c>
      <c r="D974" s="132">
        <v>-30640.47</v>
      </c>
      <c r="E974" s="132">
        <v>-30640.47</v>
      </c>
      <c r="F974" s="132">
        <v>-35508.589999999997</v>
      </c>
      <c r="G974" s="132">
        <v>-8795.52</v>
      </c>
      <c r="H974" s="132">
        <v>-12665.06</v>
      </c>
      <c r="I974" s="132">
        <v>-15888.95</v>
      </c>
      <c r="J974" s="132">
        <v>-17944.55</v>
      </c>
      <c r="K974" s="132">
        <v>-19776.88</v>
      </c>
      <c r="L974" s="132">
        <v>-21318.69</v>
      </c>
      <c r="M974" s="132">
        <v>-22971.81</v>
      </c>
      <c r="N974" s="132">
        <v>-24840.14</v>
      </c>
      <c r="O974" s="132">
        <v>-27161.42</v>
      </c>
      <c r="P974" s="132">
        <v>-30343.45</v>
      </c>
      <c r="Q974" s="132">
        <v>-35622.769999999997</v>
      </c>
      <c r="R974" s="127">
        <v>-35622.769999999997</v>
      </c>
    </row>
    <row r="975" spans="1:18" ht="13.5" thickBot="1" x14ac:dyDescent="0.25">
      <c r="A975" s="135" t="s">
        <v>399</v>
      </c>
      <c r="B975" s="134" t="s">
        <v>827</v>
      </c>
      <c r="C975" s="134" t="s">
        <v>2078</v>
      </c>
      <c r="D975" s="130">
        <v>-5633.47</v>
      </c>
      <c r="E975" s="130">
        <v>-5633.47</v>
      </c>
      <c r="F975" s="130">
        <v>-6597.53</v>
      </c>
      <c r="G975" s="130">
        <v>-1849.11</v>
      </c>
      <c r="H975" s="130">
        <v>-2632.79</v>
      </c>
      <c r="I975" s="130">
        <v>-3169.05</v>
      </c>
      <c r="J975" s="130">
        <v>-3500.25</v>
      </c>
      <c r="K975" s="130">
        <v>-3743.14</v>
      </c>
      <c r="L975" s="130">
        <v>-3943.96</v>
      </c>
      <c r="M975" s="130">
        <v>-4139.09</v>
      </c>
      <c r="N975" s="130">
        <v>-4367.4399999999996</v>
      </c>
      <c r="O975" s="130">
        <v>-4859.18</v>
      </c>
      <c r="P975" s="130">
        <v>-5682.21</v>
      </c>
      <c r="Q975" s="130">
        <v>-7208.77</v>
      </c>
      <c r="R975" s="127">
        <v>-7208.77</v>
      </c>
    </row>
    <row r="976" spans="1:18" ht="13.5" thickBot="1" x14ac:dyDescent="0.25">
      <c r="A976" s="135" t="s">
        <v>400</v>
      </c>
      <c r="B976" s="134" t="s">
        <v>826</v>
      </c>
      <c r="C976" s="134" t="s">
        <v>2078</v>
      </c>
      <c r="D976" s="132">
        <v>-47394.55</v>
      </c>
      <c r="E976" s="132">
        <v>-47394.55</v>
      </c>
      <c r="F976" s="132">
        <v>-80730.91</v>
      </c>
      <c r="G976" s="132">
        <v>-59686.28</v>
      </c>
      <c r="H976" s="132">
        <v>-87811.74</v>
      </c>
      <c r="I976" s="132">
        <v>-109025.28</v>
      </c>
      <c r="J976" s="132">
        <v>-37764.69</v>
      </c>
      <c r="K976" s="132">
        <v>-47627.15</v>
      </c>
      <c r="L976" s="132">
        <v>-54833.22</v>
      </c>
      <c r="M976" s="132">
        <v>-14216.06</v>
      </c>
      <c r="N976" s="132">
        <v>-20840.63</v>
      </c>
      <c r="O976" s="132">
        <v>-28450.74</v>
      </c>
      <c r="P976" s="132">
        <v>-23458.21</v>
      </c>
      <c r="Q976" s="132">
        <v>-50207.75</v>
      </c>
      <c r="R976" s="127">
        <v>-50207.75</v>
      </c>
    </row>
    <row r="977" spans="1:18" ht="13.5" thickBot="1" x14ac:dyDescent="0.25">
      <c r="A977" s="135" t="s">
        <v>401</v>
      </c>
      <c r="B977" s="134" t="s">
        <v>825</v>
      </c>
      <c r="C977" s="134" t="s">
        <v>2078</v>
      </c>
      <c r="D977" s="130">
        <v>-14731.28</v>
      </c>
      <c r="E977" s="130">
        <v>-14731.28</v>
      </c>
      <c r="F977" s="130">
        <v>-17017.45</v>
      </c>
      <c r="G977" s="130">
        <v>-4253.71</v>
      </c>
      <c r="H977" s="130">
        <v>-6131.41</v>
      </c>
      <c r="I977" s="130">
        <v>-7431.39</v>
      </c>
      <c r="J977" s="130">
        <v>-8292.26</v>
      </c>
      <c r="K977" s="130">
        <v>-8950.85</v>
      </c>
      <c r="L977" s="130">
        <v>-9529.6200000000008</v>
      </c>
      <c r="M977" s="130">
        <v>-10066.6</v>
      </c>
      <c r="N977" s="130">
        <v>-10635.06</v>
      </c>
      <c r="O977" s="130">
        <v>-11704.27</v>
      </c>
      <c r="P977" s="130">
        <v>-13371.06</v>
      </c>
      <c r="Q977" s="130">
        <v>-16569.97</v>
      </c>
      <c r="R977" s="127">
        <v>-16569.97</v>
      </c>
    </row>
    <row r="978" spans="1:18" ht="13.5" thickBot="1" x14ac:dyDescent="0.25">
      <c r="A978" s="135" t="s">
        <v>402</v>
      </c>
      <c r="B978" s="134" t="s">
        <v>824</v>
      </c>
      <c r="C978" s="134" t="s">
        <v>2078</v>
      </c>
      <c r="D978" s="132">
        <v>-35269.370000000003</v>
      </c>
      <c r="E978" s="132">
        <v>-35269.370000000003</v>
      </c>
      <c r="F978" s="132">
        <v>-39642.699999999997</v>
      </c>
      <c r="G978" s="132">
        <v>-8398.99</v>
      </c>
      <c r="H978" s="132">
        <v>-12720.57</v>
      </c>
      <c r="I978" s="132">
        <v>-16770.41</v>
      </c>
      <c r="J978" s="132">
        <v>-20056.29</v>
      </c>
      <c r="K978" s="132">
        <v>-22905.33</v>
      </c>
      <c r="L978" s="132">
        <v>-25323.96</v>
      </c>
      <c r="M978" s="132">
        <v>-27653.39</v>
      </c>
      <c r="N978" s="132">
        <v>-29777.439999999999</v>
      </c>
      <c r="O978" s="132">
        <v>-32242.71</v>
      </c>
      <c r="P978" s="132">
        <v>-35279.67</v>
      </c>
      <c r="Q978" s="132">
        <v>-39813.910000000003</v>
      </c>
      <c r="R978" s="127">
        <v>-39813.910000000003</v>
      </c>
    </row>
    <row r="979" spans="1:18" ht="13.5" thickBot="1" x14ac:dyDescent="0.25">
      <c r="A979" s="135" t="s">
        <v>403</v>
      </c>
      <c r="B979" s="134" t="s">
        <v>823</v>
      </c>
      <c r="C979" s="134" t="s">
        <v>2078</v>
      </c>
      <c r="D979" s="130">
        <v>-3373.11</v>
      </c>
      <c r="E979" s="130">
        <v>-3373.11</v>
      </c>
      <c r="F979" s="130">
        <v>-5752.96</v>
      </c>
      <c r="G979" s="130">
        <v>-4142.78</v>
      </c>
      <c r="H979" s="130">
        <v>-6154.09</v>
      </c>
      <c r="I979" s="130">
        <v>-7905.13</v>
      </c>
      <c r="J979" s="130">
        <v>-3096.36</v>
      </c>
      <c r="K979" s="130">
        <v>-3956.13</v>
      </c>
      <c r="L979" s="130">
        <v>-4511.05</v>
      </c>
      <c r="M979" s="130">
        <v>-1018.9</v>
      </c>
      <c r="N979" s="130">
        <v>-1484.84</v>
      </c>
      <c r="O979" s="130">
        <v>-2058.63</v>
      </c>
      <c r="P979" s="130">
        <v>-1854.01</v>
      </c>
      <c r="Q979" s="130">
        <v>-3694.58</v>
      </c>
      <c r="R979" s="127">
        <v>-3694.58</v>
      </c>
    </row>
    <row r="980" spans="1:18" ht="13.5" thickBot="1" x14ac:dyDescent="0.25">
      <c r="A980" s="135" t="s">
        <v>404</v>
      </c>
      <c r="B980" s="134" t="s">
        <v>822</v>
      </c>
      <c r="C980" s="134" t="s">
        <v>2078</v>
      </c>
      <c r="D980" s="132">
        <v>-13867.36</v>
      </c>
      <c r="E980" s="132">
        <v>-13867.36</v>
      </c>
      <c r="F980" s="132">
        <v>-18801.27</v>
      </c>
      <c r="G980" s="132">
        <v>-9147.86</v>
      </c>
      <c r="H980" s="132">
        <v>-13708.78</v>
      </c>
      <c r="I980" s="132">
        <v>-17584.150000000001</v>
      </c>
      <c r="J980" s="132">
        <v>-20530.48</v>
      </c>
      <c r="K980" s="132">
        <v>-22924.959999999999</v>
      </c>
      <c r="L980" s="132">
        <v>-1947.18</v>
      </c>
      <c r="M980" s="132">
        <v>-3916.26</v>
      </c>
      <c r="N980" s="132">
        <v>-5764.85</v>
      </c>
      <c r="O980" s="132">
        <v>-8142.38</v>
      </c>
      <c r="P980" s="132">
        <v>-11617.18</v>
      </c>
      <c r="Q980" s="132">
        <v>-16939.53</v>
      </c>
      <c r="R980" s="127">
        <v>-16939.53</v>
      </c>
    </row>
    <row r="981" spans="1:18" ht="13.5" thickBot="1" x14ac:dyDescent="0.25">
      <c r="A981" s="135" t="s">
        <v>405</v>
      </c>
      <c r="B981" s="134" t="s">
        <v>821</v>
      </c>
      <c r="C981" s="134" t="s">
        <v>2078</v>
      </c>
      <c r="D981" s="130">
        <v>-24832.74</v>
      </c>
      <c r="E981" s="130">
        <v>-24832.74</v>
      </c>
      <c r="F981" s="130">
        <v>-28051.52</v>
      </c>
      <c r="G981" s="130">
        <v>-5938.12</v>
      </c>
      <c r="H981" s="130">
        <v>-8986.1299999999992</v>
      </c>
      <c r="I981" s="130">
        <v>-11491.97</v>
      </c>
      <c r="J981" s="130">
        <v>-13521.76</v>
      </c>
      <c r="K981" s="130">
        <v>-15221.03</v>
      </c>
      <c r="L981" s="130">
        <v>-16779.419999999998</v>
      </c>
      <c r="M981" s="130">
        <v>-18080.810000000001</v>
      </c>
      <c r="N981" s="130">
        <v>-19457.34</v>
      </c>
      <c r="O981" s="130">
        <v>-21091.49</v>
      </c>
      <c r="P981" s="130">
        <v>-23386.53</v>
      </c>
      <c r="Q981" s="130">
        <v>-27148.92</v>
      </c>
      <c r="R981" s="127">
        <v>-27148.92</v>
      </c>
    </row>
    <row r="982" spans="1:18" ht="13.5" thickBot="1" x14ac:dyDescent="0.25">
      <c r="A982" s="135" t="s">
        <v>406</v>
      </c>
      <c r="B982" s="134" t="s">
        <v>820</v>
      </c>
      <c r="C982" s="134" t="s">
        <v>2078</v>
      </c>
      <c r="D982" s="132">
        <v>-7999.16</v>
      </c>
      <c r="E982" s="132">
        <v>-7999.16</v>
      </c>
      <c r="F982" s="132">
        <v>-8892.7000000000007</v>
      </c>
      <c r="G982" s="132">
        <v>-1600.55</v>
      </c>
      <c r="H982" s="132">
        <v>-2457.91</v>
      </c>
      <c r="I982" s="132">
        <v>-3263.36</v>
      </c>
      <c r="J982" s="132">
        <v>-4068.35</v>
      </c>
      <c r="K982" s="132">
        <v>-4790.51</v>
      </c>
      <c r="L982" s="132">
        <v>-5433.21</v>
      </c>
      <c r="M982" s="132">
        <v>-5994.91</v>
      </c>
      <c r="N982" s="132">
        <v>-6546.34</v>
      </c>
      <c r="O982" s="132">
        <v>-7149.51</v>
      </c>
      <c r="P982" s="132">
        <v>-7980.35</v>
      </c>
      <c r="Q982" s="132">
        <v>-9019.24</v>
      </c>
      <c r="R982" s="127">
        <v>-9019.24</v>
      </c>
    </row>
    <row r="983" spans="1:18" ht="13.5" thickBot="1" x14ac:dyDescent="0.25">
      <c r="A983" s="135" t="s">
        <v>407</v>
      </c>
      <c r="B983" s="134" t="s">
        <v>819</v>
      </c>
      <c r="C983" s="134" t="s">
        <v>2078</v>
      </c>
      <c r="D983" s="130">
        <v>-8225.7900000000009</v>
      </c>
      <c r="E983" s="130">
        <v>-8225.7900000000009</v>
      </c>
      <c r="F983" s="130">
        <v>-9481.9599999999991</v>
      </c>
      <c r="G983" s="130">
        <v>-2428.64</v>
      </c>
      <c r="H983" s="130">
        <v>-3568.73</v>
      </c>
      <c r="I983" s="130">
        <v>-4522.78</v>
      </c>
      <c r="J983" s="130">
        <v>-5117.54</v>
      </c>
      <c r="K983" s="130">
        <v>-5711.02</v>
      </c>
      <c r="L983" s="130">
        <v>-6115.25</v>
      </c>
      <c r="M983" s="130">
        <v>-6505.49</v>
      </c>
      <c r="N983" s="130">
        <v>-6929.1</v>
      </c>
      <c r="O983" s="130">
        <v>-7425.39</v>
      </c>
      <c r="P983" s="130">
        <v>-8214.42</v>
      </c>
      <c r="Q983" s="130">
        <v>-9475.99</v>
      </c>
      <c r="R983" s="127">
        <v>-9475.99</v>
      </c>
    </row>
    <row r="984" spans="1:18" ht="13.5" thickBot="1" x14ac:dyDescent="0.25">
      <c r="A984" s="135" t="s">
        <v>408</v>
      </c>
      <c r="B984" s="134" t="s">
        <v>818</v>
      </c>
      <c r="C984" s="134" t="s">
        <v>2078</v>
      </c>
      <c r="D984" s="132">
        <v>0</v>
      </c>
      <c r="E984" s="132">
        <v>0</v>
      </c>
      <c r="F984" s="132">
        <v>0</v>
      </c>
      <c r="G984" s="132">
        <v>0</v>
      </c>
      <c r="H984" s="132">
        <v>0</v>
      </c>
      <c r="I984" s="132">
        <v>0</v>
      </c>
      <c r="J984" s="132">
        <v>0</v>
      </c>
      <c r="K984" s="132">
        <v>0</v>
      </c>
      <c r="L984" s="132">
        <v>0</v>
      </c>
      <c r="M984" s="132">
        <v>0</v>
      </c>
      <c r="N984" s="132">
        <v>0</v>
      </c>
      <c r="O984" s="132">
        <v>0</v>
      </c>
      <c r="P984" s="132">
        <v>0</v>
      </c>
      <c r="Q984" s="132">
        <v>0</v>
      </c>
      <c r="R984" s="127">
        <v>0</v>
      </c>
    </row>
    <row r="985" spans="1:18" ht="13.5" thickBot="1" x14ac:dyDescent="0.25">
      <c r="A985" s="135" t="s">
        <v>409</v>
      </c>
      <c r="B985" s="134" t="s">
        <v>817</v>
      </c>
      <c r="C985" s="134" t="s">
        <v>2078</v>
      </c>
      <c r="D985" s="130">
        <v>0</v>
      </c>
      <c r="E985" s="130">
        <v>0</v>
      </c>
      <c r="F985" s="130">
        <v>0</v>
      </c>
      <c r="G985" s="130">
        <v>0</v>
      </c>
      <c r="H985" s="130">
        <v>0</v>
      </c>
      <c r="I985" s="130">
        <v>0</v>
      </c>
      <c r="J985" s="130">
        <v>0</v>
      </c>
      <c r="K985" s="130">
        <v>0</v>
      </c>
      <c r="L985" s="130">
        <v>0</v>
      </c>
      <c r="M985" s="130">
        <v>0</v>
      </c>
      <c r="N985" s="130">
        <v>0</v>
      </c>
      <c r="O985" s="130">
        <v>0</v>
      </c>
      <c r="P985" s="130">
        <v>0</v>
      </c>
      <c r="Q985" s="130">
        <v>0</v>
      </c>
      <c r="R985" s="127">
        <v>0</v>
      </c>
    </row>
    <row r="986" spans="1:18" ht="13.5" thickBot="1" x14ac:dyDescent="0.25">
      <c r="A986" s="135" t="s">
        <v>1371</v>
      </c>
      <c r="B986" s="134" t="s">
        <v>1517</v>
      </c>
      <c r="C986" s="134" t="s">
        <v>2078</v>
      </c>
      <c r="D986" s="132">
        <v>13175210.189999999</v>
      </c>
      <c r="E986" s="132">
        <v>13175210.189999999</v>
      </c>
      <c r="F986" s="132">
        <v>19977668.190000001</v>
      </c>
      <c r="G986" s="132">
        <v>25810354.190000001</v>
      </c>
      <c r="H986" s="132">
        <v>30326263.190000001</v>
      </c>
      <c r="I986" s="132">
        <v>31331825.190000001</v>
      </c>
      <c r="J986" s="132">
        <v>34072320.189999998</v>
      </c>
      <c r="K986" s="132">
        <v>33201729.190000001</v>
      </c>
      <c r="L986" s="132">
        <v>31119422.190000001</v>
      </c>
      <c r="M986" s="132">
        <v>29105003.190000001</v>
      </c>
      <c r="N986" s="132">
        <v>24988764.190000001</v>
      </c>
      <c r="O986" s="132">
        <v>25688309.190000001</v>
      </c>
      <c r="P986" s="132">
        <v>29617375.190000001</v>
      </c>
      <c r="Q986" s="132">
        <v>29829718.190000001</v>
      </c>
      <c r="R986" s="127">
        <v>29829718.190000001</v>
      </c>
    </row>
    <row r="987" spans="1:18" ht="13.5" thickBot="1" x14ac:dyDescent="0.25">
      <c r="A987" s="135" t="s">
        <v>410</v>
      </c>
      <c r="B987" s="134" t="s">
        <v>816</v>
      </c>
      <c r="C987" s="134" t="s">
        <v>2078</v>
      </c>
      <c r="D987" s="130">
        <v>-537807.92000000004</v>
      </c>
      <c r="E987" s="130">
        <v>-537807.92000000004</v>
      </c>
      <c r="F987" s="130">
        <v>-542364.57999999996</v>
      </c>
      <c r="G987" s="130">
        <v>-537239.84</v>
      </c>
      <c r="H987" s="130">
        <v>-539551.72</v>
      </c>
      <c r="I987" s="130">
        <v>-420447.89</v>
      </c>
      <c r="J987" s="130">
        <v>-289723.03000000003</v>
      </c>
      <c r="K987" s="130">
        <v>-159309.79999999999</v>
      </c>
      <c r="L987" s="130">
        <v>-120023.67999999999</v>
      </c>
      <c r="M987" s="130">
        <v>-114130.99</v>
      </c>
      <c r="N987" s="130">
        <v>-125165.77</v>
      </c>
      <c r="O987" s="130">
        <v>-176795.33</v>
      </c>
      <c r="P987" s="130">
        <v>-290014.77</v>
      </c>
      <c r="Q987" s="130">
        <v>-472957.39</v>
      </c>
      <c r="R987" s="127">
        <v>-472957.39</v>
      </c>
    </row>
    <row r="988" spans="1:18" ht="13.5" thickBot="1" x14ac:dyDescent="0.25">
      <c r="A988" s="133" t="s">
        <v>1518</v>
      </c>
      <c r="B988" s="134" t="s">
        <v>2465</v>
      </c>
      <c r="C988" s="142"/>
      <c r="D988" s="132">
        <v>-7338131.0499999998</v>
      </c>
      <c r="E988" s="132">
        <v>-7338131.0499999998</v>
      </c>
      <c r="F988" s="132">
        <v>-8762810.2300000004</v>
      </c>
      <c r="G988" s="132">
        <v>-11326989.41</v>
      </c>
      <c r="H988" s="132">
        <v>-9459502.5899999999</v>
      </c>
      <c r="I988" s="132">
        <v>-12926889.439999999</v>
      </c>
      <c r="J988" s="132">
        <v>-3962618.62</v>
      </c>
      <c r="K988" s="132">
        <v>-7372964.4699999997</v>
      </c>
      <c r="L988" s="132">
        <v>-8798118.6500000004</v>
      </c>
      <c r="M988" s="132">
        <v>-11197615.83</v>
      </c>
      <c r="N988" s="132">
        <v>-9257836.6799999997</v>
      </c>
      <c r="O988" s="132">
        <v>-12388347.02</v>
      </c>
      <c r="P988" s="132">
        <v>-7780217.5300000003</v>
      </c>
      <c r="Q988" s="132">
        <v>-7296114.4400000004</v>
      </c>
      <c r="R988" s="127">
        <v>-7296114.4400000004</v>
      </c>
    </row>
    <row r="989" spans="1:18" ht="13.5" thickBot="1" x14ac:dyDescent="0.25">
      <c r="A989" s="135" t="s">
        <v>411</v>
      </c>
      <c r="B989" s="134" t="s">
        <v>815</v>
      </c>
      <c r="C989" s="134" t="s">
        <v>2078</v>
      </c>
      <c r="D989" s="130">
        <v>-75416.789999999994</v>
      </c>
      <c r="E989" s="130">
        <v>-75416.789999999994</v>
      </c>
      <c r="F989" s="130">
        <v>-150833.46</v>
      </c>
      <c r="G989" s="130">
        <v>-226250.13</v>
      </c>
      <c r="H989" s="130">
        <v>-301666.8</v>
      </c>
      <c r="I989" s="130">
        <v>-377083.47</v>
      </c>
      <c r="J989" s="130">
        <v>-0.14000000000000001</v>
      </c>
      <c r="K989" s="130">
        <v>-75416.81</v>
      </c>
      <c r="L989" s="130">
        <v>-150833.48000000001</v>
      </c>
      <c r="M989" s="130">
        <v>-1459.82</v>
      </c>
      <c r="N989" s="130">
        <v>-1459.82</v>
      </c>
      <c r="O989" s="130">
        <v>-1459.82</v>
      </c>
      <c r="P989" s="130">
        <v>0</v>
      </c>
      <c r="Q989" s="130">
        <v>0</v>
      </c>
      <c r="R989" s="127">
        <v>0</v>
      </c>
    </row>
    <row r="990" spans="1:18" ht="13.5" thickBot="1" x14ac:dyDescent="0.25">
      <c r="A990" s="135" t="s">
        <v>412</v>
      </c>
      <c r="B990" s="134" t="s">
        <v>814</v>
      </c>
      <c r="C990" s="134" t="s">
        <v>2078</v>
      </c>
      <c r="D990" s="132">
        <v>0.03</v>
      </c>
      <c r="E990" s="132">
        <v>0.03</v>
      </c>
      <c r="F990" s="132">
        <v>-25833.3</v>
      </c>
      <c r="G990" s="132">
        <v>-49166.63</v>
      </c>
      <c r="H990" s="132">
        <v>0.04</v>
      </c>
      <c r="I990" s="132">
        <v>-24999.96</v>
      </c>
      <c r="J990" s="132">
        <v>-50833.29</v>
      </c>
      <c r="K990" s="132">
        <v>0.04</v>
      </c>
      <c r="L990" s="132">
        <v>-25833.29</v>
      </c>
      <c r="M990" s="132">
        <v>-51666.62</v>
      </c>
      <c r="N990" s="132">
        <v>0.05</v>
      </c>
      <c r="O990" s="132">
        <v>-25833.279999999999</v>
      </c>
      <c r="P990" s="132">
        <v>-27499.95</v>
      </c>
      <c r="Q990" s="132">
        <v>3611.17</v>
      </c>
      <c r="R990" s="127">
        <v>3611.17</v>
      </c>
    </row>
    <row r="991" spans="1:18" ht="13.5" thickBot="1" x14ac:dyDescent="0.25">
      <c r="A991" s="135" t="s">
        <v>413</v>
      </c>
      <c r="B991" s="134" t="s">
        <v>813</v>
      </c>
      <c r="C991" s="134" t="s">
        <v>2078</v>
      </c>
      <c r="D991" s="130">
        <v>0.01</v>
      </c>
      <c r="E991" s="130">
        <v>0.01</v>
      </c>
      <c r="F991" s="130">
        <v>0.01</v>
      </c>
      <c r="G991" s="130">
        <v>0.01</v>
      </c>
      <c r="H991" s="130">
        <v>0.01</v>
      </c>
      <c r="I991" s="130">
        <v>0.01</v>
      </c>
      <c r="J991" s="130">
        <v>0.01</v>
      </c>
      <c r="K991" s="130">
        <v>0.01</v>
      </c>
      <c r="L991" s="130">
        <v>0.01</v>
      </c>
      <c r="M991" s="130">
        <v>0.01</v>
      </c>
      <c r="N991" s="130">
        <v>0.01</v>
      </c>
      <c r="O991" s="130">
        <v>0.01</v>
      </c>
      <c r="P991" s="130">
        <v>0.01</v>
      </c>
      <c r="Q991" s="130">
        <v>0.01</v>
      </c>
      <c r="R991" s="127">
        <v>0.01</v>
      </c>
    </row>
    <row r="992" spans="1:18" ht="13.5" thickBot="1" x14ac:dyDescent="0.25">
      <c r="A992" s="135" t="s">
        <v>414</v>
      </c>
      <c r="B992" s="134" t="s">
        <v>812</v>
      </c>
      <c r="C992" s="134" t="s">
        <v>2078</v>
      </c>
      <c r="D992" s="132">
        <v>0</v>
      </c>
      <c r="E992" s="132">
        <v>0</v>
      </c>
      <c r="F992" s="132">
        <v>0</v>
      </c>
      <c r="G992" s="132">
        <v>0</v>
      </c>
      <c r="H992" s="132">
        <v>16041</v>
      </c>
      <c r="I992" s="132">
        <v>0</v>
      </c>
      <c r="J992" s="132">
        <v>0</v>
      </c>
      <c r="K992" s="132">
        <v>0</v>
      </c>
      <c r="L992" s="132">
        <v>0</v>
      </c>
      <c r="M992" s="132">
        <v>0</v>
      </c>
      <c r="N992" s="132">
        <v>0</v>
      </c>
      <c r="O992" s="132">
        <v>0</v>
      </c>
      <c r="P992" s="132">
        <v>0</v>
      </c>
      <c r="Q992" s="132">
        <v>0</v>
      </c>
      <c r="R992" s="127">
        <v>0</v>
      </c>
    </row>
    <row r="993" spans="1:18" ht="13.5" thickBot="1" x14ac:dyDescent="0.25">
      <c r="A993" s="135" t="s">
        <v>415</v>
      </c>
      <c r="B993" s="134" t="s">
        <v>811</v>
      </c>
      <c r="C993" s="134" t="s">
        <v>2078</v>
      </c>
      <c r="D993" s="130">
        <v>-54333.21</v>
      </c>
      <c r="E993" s="130">
        <v>-54333.21</v>
      </c>
      <c r="F993" s="130">
        <v>-108666.54</v>
      </c>
      <c r="G993" s="130">
        <v>-162999.87</v>
      </c>
      <c r="H993" s="130">
        <v>-217333.2</v>
      </c>
      <c r="I993" s="130">
        <v>-271666.53000000003</v>
      </c>
      <c r="J993" s="130">
        <v>0.14000000000000001</v>
      </c>
      <c r="K993" s="130">
        <v>-54333.19</v>
      </c>
      <c r="L993" s="130">
        <v>-108666.52</v>
      </c>
      <c r="M993" s="130">
        <v>-162999.85</v>
      </c>
      <c r="N993" s="130">
        <v>-217333.18</v>
      </c>
      <c r="O993" s="130">
        <v>-271666.51</v>
      </c>
      <c r="P993" s="130">
        <v>0.16</v>
      </c>
      <c r="Q993" s="130">
        <v>-54333.17</v>
      </c>
      <c r="R993" s="127">
        <v>-54333.17</v>
      </c>
    </row>
    <row r="994" spans="1:18" ht="13.5" thickBot="1" x14ac:dyDescent="0.25">
      <c r="A994" s="135" t="s">
        <v>416</v>
      </c>
      <c r="B994" s="134" t="s">
        <v>810</v>
      </c>
      <c r="C994" s="134" t="s">
        <v>2078</v>
      </c>
      <c r="D994" s="132">
        <v>-117500</v>
      </c>
      <c r="E994" s="132">
        <v>-117500</v>
      </c>
      <c r="F994" s="132">
        <v>-235000</v>
      </c>
      <c r="G994" s="132">
        <v>-352500</v>
      </c>
      <c r="H994" s="132">
        <v>-470000</v>
      </c>
      <c r="I994" s="132">
        <v>-587500</v>
      </c>
      <c r="J994" s="132">
        <v>0</v>
      </c>
      <c r="K994" s="132">
        <v>-117500</v>
      </c>
      <c r="L994" s="132">
        <v>-235000</v>
      </c>
      <c r="M994" s="132">
        <v>-352500</v>
      </c>
      <c r="N994" s="132">
        <v>-470000</v>
      </c>
      <c r="O994" s="132">
        <v>-587500</v>
      </c>
      <c r="P994" s="132">
        <v>0</v>
      </c>
      <c r="Q994" s="132">
        <v>-117500</v>
      </c>
      <c r="R994" s="127">
        <v>-117500</v>
      </c>
    </row>
    <row r="995" spans="1:18" ht="13.5" thickBot="1" x14ac:dyDescent="0.25">
      <c r="A995" s="135" t="s">
        <v>417</v>
      </c>
      <c r="B995" s="134" t="s">
        <v>809</v>
      </c>
      <c r="C995" s="134" t="s">
        <v>2078</v>
      </c>
      <c r="D995" s="130">
        <v>-116666.79</v>
      </c>
      <c r="E995" s="130">
        <v>-116666.79</v>
      </c>
      <c r="F995" s="130">
        <v>-233333.46</v>
      </c>
      <c r="G995" s="130">
        <v>-350000.13</v>
      </c>
      <c r="H995" s="130">
        <v>-466666.8</v>
      </c>
      <c r="I995" s="130">
        <v>-583333.47</v>
      </c>
      <c r="J995" s="130">
        <v>-0.14000000000000001</v>
      </c>
      <c r="K995" s="130">
        <v>-116666.81</v>
      </c>
      <c r="L995" s="130">
        <v>-233333.48</v>
      </c>
      <c r="M995" s="130">
        <v>-350000.15</v>
      </c>
      <c r="N995" s="130">
        <v>-466666.82</v>
      </c>
      <c r="O995" s="130">
        <v>-583333.49</v>
      </c>
      <c r="P995" s="130">
        <v>-0.16</v>
      </c>
      <c r="Q995" s="130">
        <v>-116666.83</v>
      </c>
      <c r="R995" s="127">
        <v>-116666.83</v>
      </c>
    </row>
    <row r="996" spans="1:18" ht="13.5" thickBot="1" x14ac:dyDescent="0.25">
      <c r="A996" s="135" t="s">
        <v>417</v>
      </c>
      <c r="B996" s="134" t="s">
        <v>808</v>
      </c>
      <c r="C996" s="134" t="s">
        <v>2078</v>
      </c>
      <c r="D996" s="132">
        <v>0.01</v>
      </c>
      <c r="E996" s="132">
        <v>0.01</v>
      </c>
      <c r="F996" s="132">
        <v>0.01</v>
      </c>
      <c r="G996" s="132">
        <v>0.01</v>
      </c>
      <c r="H996" s="132">
        <v>0.01</v>
      </c>
      <c r="I996" s="132">
        <v>0.01</v>
      </c>
      <c r="J996" s="132">
        <v>0.01</v>
      </c>
      <c r="K996" s="132">
        <v>0.01</v>
      </c>
      <c r="L996" s="132">
        <v>0.01</v>
      </c>
      <c r="M996" s="132">
        <v>0.01</v>
      </c>
      <c r="N996" s="132">
        <v>0.01</v>
      </c>
      <c r="O996" s="132">
        <v>0.01</v>
      </c>
      <c r="P996" s="132">
        <v>0.01</v>
      </c>
      <c r="Q996" s="132">
        <v>0.01</v>
      </c>
      <c r="R996" s="127">
        <v>0.01</v>
      </c>
    </row>
    <row r="997" spans="1:18" ht="13.5" thickBot="1" x14ac:dyDescent="0.25">
      <c r="A997" s="135" t="s">
        <v>418</v>
      </c>
      <c r="B997" s="134" t="s">
        <v>807</v>
      </c>
      <c r="C997" s="134" t="s">
        <v>2078</v>
      </c>
      <c r="D997" s="130">
        <v>-109170.71</v>
      </c>
      <c r="E997" s="130">
        <v>-109170.71</v>
      </c>
      <c r="F997" s="130">
        <v>-218341.54</v>
      </c>
      <c r="G997" s="130">
        <v>-327512.37</v>
      </c>
      <c r="H997" s="130">
        <v>-436683.2</v>
      </c>
      <c r="I997" s="130">
        <v>-545854.03</v>
      </c>
      <c r="J997" s="130">
        <v>0.14000000000000001</v>
      </c>
      <c r="K997" s="130">
        <v>-109170.69</v>
      </c>
      <c r="L997" s="130">
        <v>-218341.52</v>
      </c>
      <c r="M997" s="130">
        <v>-327512.34999999998</v>
      </c>
      <c r="N997" s="130">
        <v>-436683.18</v>
      </c>
      <c r="O997" s="130">
        <v>-545854.01</v>
      </c>
      <c r="P997" s="130">
        <v>0.16</v>
      </c>
      <c r="Q997" s="130">
        <v>-109170.67</v>
      </c>
      <c r="R997" s="127">
        <v>-109170.67</v>
      </c>
    </row>
    <row r="998" spans="1:18" ht="13.5" thickBot="1" x14ac:dyDescent="0.25">
      <c r="A998" s="135" t="s">
        <v>419</v>
      </c>
      <c r="B998" s="134" t="s">
        <v>806</v>
      </c>
      <c r="C998" s="134" t="s">
        <v>2078</v>
      </c>
      <c r="D998" s="132">
        <v>0</v>
      </c>
      <c r="E998" s="132">
        <v>0</v>
      </c>
      <c r="F998" s="132">
        <v>0</v>
      </c>
      <c r="G998" s="132">
        <v>0</v>
      </c>
      <c r="H998" s="132">
        <v>0</v>
      </c>
      <c r="I998" s="132">
        <v>0</v>
      </c>
      <c r="J998" s="132">
        <v>0</v>
      </c>
      <c r="K998" s="132">
        <v>0</v>
      </c>
      <c r="L998" s="132">
        <v>0</v>
      </c>
      <c r="M998" s="132">
        <v>0</v>
      </c>
      <c r="N998" s="132">
        <v>0</v>
      </c>
      <c r="O998" s="132">
        <v>0</v>
      </c>
      <c r="P998" s="132">
        <v>0</v>
      </c>
      <c r="Q998" s="132">
        <v>0</v>
      </c>
      <c r="R998" s="127">
        <v>0</v>
      </c>
    </row>
    <row r="999" spans="1:18" ht="13.5" thickBot="1" x14ac:dyDescent="0.25">
      <c r="A999" s="135" t="s">
        <v>418</v>
      </c>
      <c r="B999" s="134" t="s">
        <v>805</v>
      </c>
      <c r="C999" s="134" t="s">
        <v>2078</v>
      </c>
      <c r="D999" s="130">
        <v>-55416.79</v>
      </c>
      <c r="E999" s="130">
        <v>-55416.79</v>
      </c>
      <c r="F999" s="130">
        <v>-110833.46</v>
      </c>
      <c r="G999" s="130">
        <v>-166250.13</v>
      </c>
      <c r="H999" s="130">
        <v>-221666.8</v>
      </c>
      <c r="I999" s="130">
        <v>-277083.46999999997</v>
      </c>
      <c r="J999" s="130">
        <v>-0.14000000000000001</v>
      </c>
      <c r="K999" s="130">
        <v>-55416.81</v>
      </c>
      <c r="L999" s="130">
        <v>-110833.48</v>
      </c>
      <c r="M999" s="130">
        <v>-166250.15</v>
      </c>
      <c r="N999" s="130">
        <v>-221666.82</v>
      </c>
      <c r="O999" s="130">
        <v>-277083.49</v>
      </c>
      <c r="P999" s="130">
        <v>-0.16</v>
      </c>
      <c r="Q999" s="130">
        <v>-55416.83</v>
      </c>
      <c r="R999" s="127">
        <v>-55416.83</v>
      </c>
    </row>
    <row r="1000" spans="1:18" ht="13.5" thickBot="1" x14ac:dyDescent="0.25">
      <c r="A1000" s="135" t="s">
        <v>420</v>
      </c>
      <c r="B1000" s="134" t="s">
        <v>804</v>
      </c>
      <c r="C1000" s="134" t="s">
        <v>2078</v>
      </c>
      <c r="D1000" s="132">
        <v>0</v>
      </c>
      <c r="E1000" s="132">
        <v>0</v>
      </c>
      <c r="F1000" s="132">
        <v>0</v>
      </c>
      <c r="G1000" s="132">
        <v>0</v>
      </c>
      <c r="H1000" s="132">
        <v>0</v>
      </c>
      <c r="I1000" s="132">
        <v>0</v>
      </c>
      <c r="J1000" s="132">
        <v>0</v>
      </c>
      <c r="K1000" s="132">
        <v>0</v>
      </c>
      <c r="L1000" s="132">
        <v>0</v>
      </c>
      <c r="M1000" s="132">
        <v>0</v>
      </c>
      <c r="N1000" s="132">
        <v>0</v>
      </c>
      <c r="O1000" s="132">
        <v>0</v>
      </c>
      <c r="P1000" s="132">
        <v>0</v>
      </c>
      <c r="Q1000" s="132">
        <v>0</v>
      </c>
      <c r="R1000" s="127">
        <v>0</v>
      </c>
    </row>
    <row r="1001" spans="1:18" ht="13.5" thickBot="1" x14ac:dyDescent="0.25">
      <c r="A1001" s="135" t="s">
        <v>421</v>
      </c>
      <c r="B1001" s="134" t="s">
        <v>803</v>
      </c>
      <c r="C1001" s="134" t="s">
        <v>2078</v>
      </c>
      <c r="D1001" s="130">
        <v>-129000</v>
      </c>
      <c r="E1001" s="130">
        <v>-129000</v>
      </c>
      <c r="F1001" s="130">
        <v>-258000</v>
      </c>
      <c r="G1001" s="130">
        <v>-387000</v>
      </c>
      <c r="H1001" s="130">
        <v>-516000</v>
      </c>
      <c r="I1001" s="130">
        <v>-645000</v>
      </c>
      <c r="J1001" s="130">
        <v>0</v>
      </c>
      <c r="K1001" s="130">
        <v>-129000</v>
      </c>
      <c r="L1001" s="130">
        <v>-258000</v>
      </c>
      <c r="M1001" s="130">
        <v>-387000</v>
      </c>
      <c r="N1001" s="130">
        <v>-516000</v>
      </c>
      <c r="O1001" s="130">
        <v>-645000</v>
      </c>
      <c r="P1001" s="130">
        <v>0</v>
      </c>
      <c r="Q1001" s="130">
        <v>-129000</v>
      </c>
      <c r="R1001" s="127">
        <v>-129000</v>
      </c>
    </row>
    <row r="1002" spans="1:18" ht="13.5" thickBot="1" x14ac:dyDescent="0.25">
      <c r="A1002" s="135" t="s">
        <v>422</v>
      </c>
      <c r="B1002" s="134" t="s">
        <v>802</v>
      </c>
      <c r="C1002" s="134" t="s">
        <v>2078</v>
      </c>
      <c r="D1002" s="132">
        <v>-65416.79</v>
      </c>
      <c r="E1002" s="132">
        <v>-65416.79</v>
      </c>
      <c r="F1002" s="132">
        <v>-130833.46</v>
      </c>
      <c r="G1002" s="132">
        <v>-196250.13</v>
      </c>
      <c r="H1002" s="132">
        <v>-261666.8</v>
      </c>
      <c r="I1002" s="132">
        <v>-327083.46999999997</v>
      </c>
      <c r="J1002" s="132">
        <v>-0.14000000000000001</v>
      </c>
      <c r="K1002" s="132">
        <v>-65416.81</v>
      </c>
      <c r="L1002" s="132">
        <v>-130833.48</v>
      </c>
      <c r="M1002" s="132">
        <v>-196250.15</v>
      </c>
      <c r="N1002" s="132">
        <v>-261666.82</v>
      </c>
      <c r="O1002" s="132">
        <v>-327083.49</v>
      </c>
      <c r="P1002" s="132">
        <v>-0.16</v>
      </c>
      <c r="Q1002" s="132">
        <v>-65416.83</v>
      </c>
      <c r="R1002" s="127">
        <v>-65416.83</v>
      </c>
    </row>
    <row r="1003" spans="1:18" ht="13.5" thickBot="1" x14ac:dyDescent="0.25">
      <c r="A1003" s="135" t="s">
        <v>423</v>
      </c>
      <c r="B1003" s="134" t="s">
        <v>801</v>
      </c>
      <c r="C1003" s="134" t="s">
        <v>2078</v>
      </c>
      <c r="D1003" s="130">
        <v>-128666.79</v>
      </c>
      <c r="E1003" s="130">
        <v>-128666.79</v>
      </c>
      <c r="F1003" s="130">
        <v>-257333.46</v>
      </c>
      <c r="G1003" s="130">
        <v>-386000.13</v>
      </c>
      <c r="H1003" s="130">
        <v>-514666.8</v>
      </c>
      <c r="I1003" s="130">
        <v>-643333.47</v>
      </c>
      <c r="J1003" s="130">
        <v>-0.14000000000000001</v>
      </c>
      <c r="K1003" s="130">
        <v>-128666.81</v>
      </c>
      <c r="L1003" s="130">
        <v>-257333.48</v>
      </c>
      <c r="M1003" s="130">
        <v>-386000.15</v>
      </c>
      <c r="N1003" s="130">
        <v>-514666.82</v>
      </c>
      <c r="O1003" s="130">
        <v>-643333.49</v>
      </c>
      <c r="P1003" s="130">
        <v>-0.16</v>
      </c>
      <c r="Q1003" s="130">
        <v>-128666.83</v>
      </c>
      <c r="R1003" s="127">
        <v>-128666.83</v>
      </c>
    </row>
    <row r="1004" spans="1:18" ht="13.5" thickBot="1" x14ac:dyDescent="0.25">
      <c r="A1004" s="135" t="s">
        <v>424</v>
      </c>
      <c r="B1004" s="134" t="s">
        <v>800</v>
      </c>
      <c r="C1004" s="134" t="s">
        <v>2078</v>
      </c>
      <c r="D1004" s="132">
        <v>-145500</v>
      </c>
      <c r="E1004" s="132">
        <v>-145500</v>
      </c>
      <c r="F1004" s="132">
        <v>-291000</v>
      </c>
      <c r="G1004" s="132">
        <v>-436500</v>
      </c>
      <c r="H1004" s="132">
        <v>-582000</v>
      </c>
      <c r="I1004" s="132">
        <v>-727500</v>
      </c>
      <c r="J1004" s="132">
        <v>0</v>
      </c>
      <c r="K1004" s="132">
        <v>-145500</v>
      </c>
      <c r="L1004" s="132">
        <v>-291000</v>
      </c>
      <c r="M1004" s="132">
        <v>-436500</v>
      </c>
      <c r="N1004" s="132">
        <v>-582000</v>
      </c>
      <c r="O1004" s="132">
        <v>-727500</v>
      </c>
      <c r="P1004" s="132">
        <v>0</v>
      </c>
      <c r="Q1004" s="132">
        <v>-145500</v>
      </c>
      <c r="R1004" s="127">
        <v>-145500</v>
      </c>
    </row>
    <row r="1005" spans="1:18" ht="13.5" thickBot="1" x14ac:dyDescent="0.25">
      <c r="A1005" s="135" t="s">
        <v>425</v>
      </c>
      <c r="B1005" s="134" t="s">
        <v>799</v>
      </c>
      <c r="C1005" s="134" t="s">
        <v>2078</v>
      </c>
      <c r="D1005" s="130">
        <v>-188666.79</v>
      </c>
      <c r="E1005" s="130">
        <v>-188666.79</v>
      </c>
      <c r="F1005" s="130">
        <v>-377333.46</v>
      </c>
      <c r="G1005" s="130">
        <v>-566000.13</v>
      </c>
      <c r="H1005" s="130">
        <v>-754666.8</v>
      </c>
      <c r="I1005" s="130">
        <v>-943333.47</v>
      </c>
      <c r="J1005" s="130">
        <v>-0.14000000000000001</v>
      </c>
      <c r="K1005" s="130">
        <v>-188666.81</v>
      </c>
      <c r="L1005" s="130">
        <v>-377333.48</v>
      </c>
      <c r="M1005" s="130">
        <v>-566000.15</v>
      </c>
      <c r="N1005" s="130">
        <v>-754666.82</v>
      </c>
      <c r="O1005" s="130">
        <v>-943333.49</v>
      </c>
      <c r="P1005" s="130">
        <v>-0.16</v>
      </c>
      <c r="Q1005" s="130">
        <v>-188666.83</v>
      </c>
      <c r="R1005" s="127">
        <v>-188666.83</v>
      </c>
    </row>
    <row r="1006" spans="1:18" ht="13.5" thickBot="1" x14ac:dyDescent="0.25">
      <c r="A1006" s="135" t="s">
        <v>426</v>
      </c>
      <c r="B1006" s="134" t="s">
        <v>798</v>
      </c>
      <c r="C1006" s="134" t="s">
        <v>2078</v>
      </c>
      <c r="D1006" s="132">
        <v>-187333.21</v>
      </c>
      <c r="E1006" s="132">
        <v>-187333.21</v>
      </c>
      <c r="F1006" s="132">
        <v>-374666.54</v>
      </c>
      <c r="G1006" s="132">
        <v>-561999.87</v>
      </c>
      <c r="H1006" s="132">
        <v>-749333.2</v>
      </c>
      <c r="I1006" s="132">
        <v>-936666.53</v>
      </c>
      <c r="J1006" s="132">
        <v>0.14000000000000001</v>
      </c>
      <c r="K1006" s="132">
        <v>-187333.19</v>
      </c>
      <c r="L1006" s="132">
        <v>-374666.52</v>
      </c>
      <c r="M1006" s="132">
        <v>-561999.85</v>
      </c>
      <c r="N1006" s="132">
        <v>-749333.18</v>
      </c>
      <c r="O1006" s="132">
        <v>-936666.51</v>
      </c>
      <c r="P1006" s="132">
        <v>0.16</v>
      </c>
      <c r="Q1006" s="132">
        <v>-187333.17</v>
      </c>
      <c r="R1006" s="127">
        <v>-187333.17</v>
      </c>
    </row>
    <row r="1007" spans="1:18" ht="13.5" thickBot="1" x14ac:dyDescent="0.25">
      <c r="A1007" s="135" t="s">
        <v>427</v>
      </c>
      <c r="B1007" s="134" t="s">
        <v>797</v>
      </c>
      <c r="C1007" s="134" t="s">
        <v>2078</v>
      </c>
      <c r="D1007" s="130">
        <v>0.05</v>
      </c>
      <c r="E1007" s="130">
        <v>0.05</v>
      </c>
      <c r="F1007" s="130">
        <v>0.05</v>
      </c>
      <c r="G1007" s="130">
        <v>0.05</v>
      </c>
      <c r="H1007" s="130">
        <v>0.05</v>
      </c>
      <c r="I1007" s="130">
        <v>0.05</v>
      </c>
      <c r="J1007" s="130">
        <v>0.05</v>
      </c>
      <c r="K1007" s="130">
        <v>0.05</v>
      </c>
      <c r="L1007" s="130">
        <v>0.05</v>
      </c>
      <c r="M1007" s="130">
        <v>0.05</v>
      </c>
      <c r="N1007" s="130">
        <v>0.05</v>
      </c>
      <c r="O1007" s="130">
        <v>0.05</v>
      </c>
      <c r="P1007" s="130">
        <v>0.05</v>
      </c>
      <c r="Q1007" s="130">
        <v>0.05</v>
      </c>
      <c r="R1007" s="127">
        <v>0.05</v>
      </c>
    </row>
    <row r="1008" spans="1:18" ht="13.5" thickBot="1" x14ac:dyDescent="0.25">
      <c r="A1008" s="135" t="s">
        <v>428</v>
      </c>
      <c r="B1008" s="134" t="s">
        <v>796</v>
      </c>
      <c r="C1008" s="134" t="s">
        <v>2078</v>
      </c>
      <c r="D1008" s="132">
        <v>-43750</v>
      </c>
      <c r="E1008" s="132">
        <v>-43750</v>
      </c>
      <c r="F1008" s="132">
        <v>-87500</v>
      </c>
      <c r="G1008" s="132">
        <v>-131250</v>
      </c>
      <c r="H1008" s="132">
        <v>-175000</v>
      </c>
      <c r="I1008" s="132">
        <v>-218750</v>
      </c>
      <c r="J1008" s="132">
        <v>0</v>
      </c>
      <c r="K1008" s="132">
        <v>-43750</v>
      </c>
      <c r="L1008" s="132">
        <v>-87500</v>
      </c>
      <c r="M1008" s="132">
        <v>-131250</v>
      </c>
      <c r="N1008" s="132">
        <v>-175000</v>
      </c>
      <c r="O1008" s="132">
        <v>-218750</v>
      </c>
      <c r="P1008" s="132">
        <v>0</v>
      </c>
      <c r="Q1008" s="132">
        <v>-43750</v>
      </c>
      <c r="R1008" s="127">
        <v>-43750</v>
      </c>
    </row>
    <row r="1009" spans="1:18" ht="13.5" thickBot="1" x14ac:dyDescent="0.25">
      <c r="A1009" s="135" t="s">
        <v>429</v>
      </c>
      <c r="B1009" s="134" t="s">
        <v>795</v>
      </c>
      <c r="C1009" s="134" t="s">
        <v>2078</v>
      </c>
      <c r="D1009" s="130">
        <v>0</v>
      </c>
      <c r="E1009" s="130">
        <v>0</v>
      </c>
      <c r="F1009" s="130">
        <v>0</v>
      </c>
      <c r="G1009" s="130">
        <v>0</v>
      </c>
      <c r="H1009" s="130">
        <v>0</v>
      </c>
      <c r="I1009" s="130">
        <v>0</v>
      </c>
      <c r="J1009" s="130">
        <v>0</v>
      </c>
      <c r="K1009" s="130">
        <v>0</v>
      </c>
      <c r="L1009" s="130">
        <v>0</v>
      </c>
      <c r="M1009" s="130">
        <v>0</v>
      </c>
      <c r="N1009" s="130">
        <v>0</v>
      </c>
      <c r="O1009" s="130">
        <v>0</v>
      </c>
      <c r="P1009" s="130">
        <v>0</v>
      </c>
      <c r="Q1009" s="130">
        <v>0</v>
      </c>
      <c r="R1009" s="127">
        <v>0</v>
      </c>
    </row>
    <row r="1010" spans="1:18" ht="13.5" thickBot="1" x14ac:dyDescent="0.25">
      <c r="A1010" s="135" t="s">
        <v>430</v>
      </c>
      <c r="B1010" s="134" t="s">
        <v>794</v>
      </c>
      <c r="C1010" s="134" t="s">
        <v>2078</v>
      </c>
      <c r="D1010" s="132">
        <v>0</v>
      </c>
      <c r="E1010" s="132">
        <v>0</v>
      </c>
      <c r="F1010" s="132">
        <v>0</v>
      </c>
      <c r="G1010" s="132">
        <v>0</v>
      </c>
      <c r="H1010" s="132">
        <v>0</v>
      </c>
      <c r="I1010" s="132">
        <v>0</v>
      </c>
      <c r="J1010" s="132">
        <v>0</v>
      </c>
      <c r="K1010" s="132">
        <v>0</v>
      </c>
      <c r="L1010" s="132">
        <v>0</v>
      </c>
      <c r="M1010" s="132">
        <v>0</v>
      </c>
      <c r="N1010" s="132">
        <v>0</v>
      </c>
      <c r="O1010" s="132">
        <v>0</v>
      </c>
      <c r="P1010" s="132">
        <v>0</v>
      </c>
      <c r="Q1010" s="132">
        <v>0</v>
      </c>
      <c r="R1010" s="127">
        <v>0</v>
      </c>
    </row>
    <row r="1011" spans="1:18" ht="13.5" thickBot="1" x14ac:dyDescent="0.25">
      <c r="A1011" s="135" t="s">
        <v>431</v>
      </c>
      <c r="B1011" s="134" t="s">
        <v>793</v>
      </c>
      <c r="C1011" s="134" t="s">
        <v>2078</v>
      </c>
      <c r="D1011" s="130">
        <v>0</v>
      </c>
      <c r="E1011" s="130">
        <v>0</v>
      </c>
      <c r="F1011" s="130">
        <v>0</v>
      </c>
      <c r="G1011" s="130">
        <v>0</v>
      </c>
      <c r="H1011" s="130">
        <v>0</v>
      </c>
      <c r="I1011" s="130">
        <v>0</v>
      </c>
      <c r="J1011" s="130">
        <v>0</v>
      </c>
      <c r="K1011" s="130">
        <v>0</v>
      </c>
      <c r="L1011" s="130">
        <v>0</v>
      </c>
      <c r="M1011" s="130">
        <v>0</v>
      </c>
      <c r="N1011" s="130">
        <v>0</v>
      </c>
      <c r="O1011" s="130">
        <v>0</v>
      </c>
      <c r="P1011" s="130">
        <v>0</v>
      </c>
      <c r="Q1011" s="130">
        <v>0</v>
      </c>
      <c r="R1011" s="127">
        <v>0</v>
      </c>
    </row>
    <row r="1012" spans="1:18" ht="13.5" thickBot="1" x14ac:dyDescent="0.25">
      <c r="A1012" s="135" t="s">
        <v>432</v>
      </c>
      <c r="B1012" s="134" t="s">
        <v>792</v>
      </c>
      <c r="C1012" s="134" t="s">
        <v>2078</v>
      </c>
      <c r="D1012" s="132">
        <v>-463163.88</v>
      </c>
      <c r="E1012" s="132">
        <v>-463163.88</v>
      </c>
      <c r="F1012" s="132">
        <v>-595497.21</v>
      </c>
      <c r="G1012" s="132">
        <v>-727830.54</v>
      </c>
      <c r="H1012" s="132">
        <v>-66163.87</v>
      </c>
      <c r="I1012" s="132">
        <v>-198497.2</v>
      </c>
      <c r="J1012" s="132">
        <v>-330830.53000000003</v>
      </c>
      <c r="K1012" s="132">
        <v>-463163.86</v>
      </c>
      <c r="L1012" s="132">
        <v>-595497.18999999994</v>
      </c>
      <c r="M1012" s="132">
        <v>-727830.52</v>
      </c>
      <c r="N1012" s="132">
        <v>2.81</v>
      </c>
      <c r="O1012" s="132">
        <v>2.81</v>
      </c>
      <c r="P1012" s="132">
        <v>0</v>
      </c>
      <c r="Q1012" s="132">
        <v>0</v>
      </c>
      <c r="R1012" s="127">
        <v>0</v>
      </c>
    </row>
    <row r="1013" spans="1:18" ht="13.5" thickBot="1" x14ac:dyDescent="0.25">
      <c r="A1013" s="135" t="s">
        <v>1519</v>
      </c>
      <c r="B1013" s="134" t="s">
        <v>1520</v>
      </c>
      <c r="C1013" s="134" t="s">
        <v>2078</v>
      </c>
      <c r="D1013" s="130">
        <v>-833333.45</v>
      </c>
      <c r="E1013" s="130">
        <v>-833333.45</v>
      </c>
      <c r="F1013" s="130">
        <v>-0.12</v>
      </c>
      <c r="G1013" s="130">
        <v>-166666.79</v>
      </c>
      <c r="H1013" s="130">
        <v>-333333.46000000002</v>
      </c>
      <c r="I1013" s="130">
        <v>-500000.13</v>
      </c>
      <c r="J1013" s="130">
        <v>-666666.80000000005</v>
      </c>
      <c r="K1013" s="130">
        <v>-833333.47</v>
      </c>
      <c r="L1013" s="130">
        <v>-0.14000000000000001</v>
      </c>
      <c r="M1013" s="130">
        <v>-166666.81</v>
      </c>
      <c r="N1013" s="130">
        <v>-333333.48</v>
      </c>
      <c r="O1013" s="130">
        <v>-500000.15</v>
      </c>
      <c r="P1013" s="130">
        <v>-666666.81999999995</v>
      </c>
      <c r="Q1013" s="130">
        <v>-833333.49</v>
      </c>
      <c r="R1013" s="127">
        <v>-833333.49</v>
      </c>
    </row>
    <row r="1014" spans="1:18" ht="13.5" thickBot="1" x14ac:dyDescent="0.25">
      <c r="A1014" s="135" t="s">
        <v>1521</v>
      </c>
      <c r="B1014" s="134" t="s">
        <v>1522</v>
      </c>
      <c r="C1014" s="134" t="s">
        <v>2078</v>
      </c>
      <c r="D1014" s="132">
        <v>-737916.55</v>
      </c>
      <c r="E1014" s="132">
        <v>-737916.55</v>
      </c>
      <c r="F1014" s="132">
        <v>-885499.88</v>
      </c>
      <c r="G1014" s="132">
        <v>-147583.21</v>
      </c>
      <c r="H1014" s="132">
        <v>-295166.53999999998</v>
      </c>
      <c r="I1014" s="132">
        <v>-442749.87</v>
      </c>
      <c r="J1014" s="132">
        <v>-590333.19999999995</v>
      </c>
      <c r="K1014" s="132">
        <v>-737916.53</v>
      </c>
      <c r="L1014" s="132">
        <v>-885499.86</v>
      </c>
      <c r="M1014" s="132">
        <v>-147583.19</v>
      </c>
      <c r="N1014" s="132">
        <v>-295166.52</v>
      </c>
      <c r="O1014" s="132">
        <v>-442749.85</v>
      </c>
      <c r="P1014" s="132">
        <v>-590333.18000000005</v>
      </c>
      <c r="Q1014" s="132">
        <v>-737916.51</v>
      </c>
      <c r="R1014" s="127">
        <v>-737916.51</v>
      </c>
    </row>
    <row r="1015" spans="1:18" ht="13.5" thickBot="1" x14ac:dyDescent="0.25">
      <c r="A1015" s="135" t="s">
        <v>1523</v>
      </c>
      <c r="B1015" s="134" t="s">
        <v>1524</v>
      </c>
      <c r="C1015" s="134" t="s">
        <v>2078</v>
      </c>
      <c r="D1015" s="130">
        <v>0</v>
      </c>
      <c r="E1015" s="130">
        <v>0</v>
      </c>
      <c r="F1015" s="130">
        <v>0</v>
      </c>
      <c r="G1015" s="130">
        <v>0</v>
      </c>
      <c r="H1015" s="130">
        <v>0</v>
      </c>
      <c r="I1015" s="130">
        <v>0</v>
      </c>
      <c r="J1015" s="130">
        <v>0</v>
      </c>
      <c r="K1015" s="130">
        <v>0</v>
      </c>
      <c r="L1015" s="130">
        <v>0</v>
      </c>
      <c r="M1015" s="130">
        <v>0</v>
      </c>
      <c r="N1015" s="130">
        <v>0</v>
      </c>
      <c r="O1015" s="130">
        <v>0</v>
      </c>
      <c r="P1015" s="130">
        <v>0</v>
      </c>
      <c r="Q1015" s="130">
        <v>0</v>
      </c>
      <c r="R1015" s="127">
        <v>0</v>
      </c>
    </row>
    <row r="1016" spans="1:18" ht="13.5" thickBot="1" x14ac:dyDescent="0.25">
      <c r="A1016" s="135" t="s">
        <v>1525</v>
      </c>
      <c r="B1016" s="134" t="s">
        <v>1526</v>
      </c>
      <c r="C1016" s="134" t="s">
        <v>2078</v>
      </c>
      <c r="D1016" s="132">
        <v>-81569.919999999998</v>
      </c>
      <c r="E1016" s="132">
        <v>-81569.919999999998</v>
      </c>
      <c r="F1016" s="132">
        <v>-175224.09</v>
      </c>
      <c r="G1016" s="132">
        <v>-268878.26</v>
      </c>
      <c r="H1016" s="132">
        <v>-362532.43</v>
      </c>
      <c r="I1016" s="132">
        <v>-456186.6</v>
      </c>
      <c r="J1016" s="132">
        <v>12084.23</v>
      </c>
      <c r="K1016" s="132">
        <v>-81569.94</v>
      </c>
      <c r="L1016" s="132">
        <v>-175224.11</v>
      </c>
      <c r="M1016" s="132">
        <v>-268878.28000000003</v>
      </c>
      <c r="N1016" s="132">
        <v>-362532.45</v>
      </c>
      <c r="O1016" s="132">
        <v>-456186.62</v>
      </c>
      <c r="P1016" s="132">
        <v>-549840.79</v>
      </c>
      <c r="Q1016" s="132">
        <v>-81569.960000000006</v>
      </c>
      <c r="R1016" s="127">
        <v>-81569.960000000006</v>
      </c>
    </row>
    <row r="1017" spans="1:18" ht="13.5" thickBot="1" x14ac:dyDescent="0.25">
      <c r="A1017" s="135" t="s">
        <v>1527</v>
      </c>
      <c r="B1017" s="134" t="s">
        <v>1528</v>
      </c>
      <c r="C1017" s="134" t="s">
        <v>2078</v>
      </c>
      <c r="D1017" s="130">
        <v>-120077.58</v>
      </c>
      <c r="E1017" s="130">
        <v>-120077.58</v>
      </c>
      <c r="F1017" s="130">
        <v>-257944.25</v>
      </c>
      <c r="G1017" s="130">
        <v>-395810.92</v>
      </c>
      <c r="H1017" s="130">
        <v>-533677.59</v>
      </c>
      <c r="I1017" s="130">
        <v>-671544.26</v>
      </c>
      <c r="J1017" s="130">
        <v>17789.07</v>
      </c>
      <c r="K1017" s="130">
        <v>-120077.6</v>
      </c>
      <c r="L1017" s="130">
        <v>-257944.27</v>
      </c>
      <c r="M1017" s="130">
        <v>-395810.94</v>
      </c>
      <c r="N1017" s="130">
        <v>-533677.61</v>
      </c>
      <c r="O1017" s="130">
        <v>-671544.28</v>
      </c>
      <c r="P1017" s="130">
        <v>-809410.95</v>
      </c>
      <c r="Q1017" s="130">
        <v>-120077.62</v>
      </c>
      <c r="R1017" s="127">
        <v>-120077.62</v>
      </c>
    </row>
    <row r="1018" spans="1:18" ht="13.5" thickBot="1" x14ac:dyDescent="0.25">
      <c r="A1018" s="135" t="s">
        <v>2049</v>
      </c>
      <c r="B1018" s="134" t="s">
        <v>2050</v>
      </c>
      <c r="C1018" s="134" t="s">
        <v>2078</v>
      </c>
      <c r="D1018" s="132">
        <v>-211650.13</v>
      </c>
      <c r="E1018" s="132">
        <v>-211650.13</v>
      </c>
      <c r="F1018" s="132">
        <v>-270441.8</v>
      </c>
      <c r="G1018" s="132">
        <v>-329233.46999999997</v>
      </c>
      <c r="H1018" s="132">
        <v>-35275.14</v>
      </c>
      <c r="I1018" s="132">
        <v>-94066.81</v>
      </c>
      <c r="J1018" s="132">
        <v>-152858.48000000001</v>
      </c>
      <c r="K1018" s="132">
        <v>-211650.15</v>
      </c>
      <c r="L1018" s="132">
        <v>-270441.82</v>
      </c>
      <c r="M1018" s="132">
        <v>-329233.49</v>
      </c>
      <c r="N1018" s="132">
        <v>-35275.160000000003</v>
      </c>
      <c r="O1018" s="132">
        <v>-94066.83</v>
      </c>
      <c r="P1018" s="132">
        <v>-152858.5</v>
      </c>
      <c r="Q1018" s="132">
        <v>-211650.17</v>
      </c>
      <c r="R1018" s="127">
        <v>-211650.17</v>
      </c>
    </row>
    <row r="1019" spans="1:18" ht="13.5" thickBot="1" x14ac:dyDescent="0.25">
      <c r="A1019" s="135" t="s">
        <v>2051</v>
      </c>
      <c r="B1019" s="134" t="s">
        <v>2052</v>
      </c>
      <c r="C1019" s="134" t="s">
        <v>2078</v>
      </c>
      <c r="D1019" s="130">
        <v>-829125</v>
      </c>
      <c r="E1019" s="130">
        <v>-829125</v>
      </c>
      <c r="F1019" s="130">
        <v>-1059437.5</v>
      </c>
      <c r="G1019" s="130">
        <v>-1289750</v>
      </c>
      <c r="H1019" s="130">
        <v>-138187.5</v>
      </c>
      <c r="I1019" s="130">
        <v>-368500</v>
      </c>
      <c r="J1019" s="130">
        <v>-598812.5</v>
      </c>
      <c r="K1019" s="130">
        <v>-829125</v>
      </c>
      <c r="L1019" s="130">
        <v>-1059437.5</v>
      </c>
      <c r="M1019" s="130">
        <v>-1289750</v>
      </c>
      <c r="N1019" s="130">
        <v>-138187.5</v>
      </c>
      <c r="O1019" s="130">
        <v>-368500</v>
      </c>
      <c r="P1019" s="130">
        <v>-598812.5</v>
      </c>
      <c r="Q1019" s="130">
        <v>-829125</v>
      </c>
      <c r="R1019" s="127">
        <v>-829125</v>
      </c>
    </row>
    <row r="1020" spans="1:18" ht="13.5" thickBot="1" x14ac:dyDescent="0.25">
      <c r="A1020" s="135" t="s">
        <v>2194</v>
      </c>
      <c r="B1020" s="134" t="s">
        <v>2195</v>
      </c>
      <c r="C1020" s="134" t="s">
        <v>2078</v>
      </c>
      <c r="D1020" s="132">
        <v>-850541.67</v>
      </c>
      <c r="E1020" s="132">
        <v>-850541.67</v>
      </c>
      <c r="F1020" s="132">
        <v>5708.33</v>
      </c>
      <c r="G1020" s="132">
        <v>-165541.67000000001</v>
      </c>
      <c r="H1020" s="132">
        <v>-336791.67</v>
      </c>
      <c r="I1020" s="132">
        <v>-508041.67</v>
      </c>
      <c r="J1020" s="132">
        <v>-679291.67</v>
      </c>
      <c r="K1020" s="132">
        <v>-850541.67</v>
      </c>
      <c r="L1020" s="132">
        <v>5708.33</v>
      </c>
      <c r="M1020" s="132">
        <v>-165541.67000000001</v>
      </c>
      <c r="N1020" s="132">
        <v>-336791.67</v>
      </c>
      <c r="O1020" s="132">
        <v>-508041.67</v>
      </c>
      <c r="P1020" s="132">
        <v>-679291.67</v>
      </c>
      <c r="Q1020" s="132">
        <v>-850541.67</v>
      </c>
      <c r="R1020" s="127">
        <v>-850541.67</v>
      </c>
    </row>
    <row r="1021" spans="1:18" ht="13.5" thickBot="1" x14ac:dyDescent="0.25">
      <c r="A1021" s="135" t="s">
        <v>2466</v>
      </c>
      <c r="B1021" s="134" t="s">
        <v>2467</v>
      </c>
      <c r="C1021" s="134" t="s">
        <v>2078</v>
      </c>
      <c r="D1021" s="130">
        <v>-154495</v>
      </c>
      <c r="E1021" s="130">
        <v>-154495</v>
      </c>
      <c r="F1021" s="130">
        <v>-444670</v>
      </c>
      <c r="G1021" s="130">
        <v>-734845</v>
      </c>
      <c r="H1021" s="130">
        <v>-1025020</v>
      </c>
      <c r="I1021" s="130">
        <v>-1315195</v>
      </c>
      <c r="J1021" s="130">
        <v>135680</v>
      </c>
      <c r="K1021" s="130">
        <v>-154495</v>
      </c>
      <c r="L1021" s="130">
        <v>-444670</v>
      </c>
      <c r="M1021" s="130">
        <v>-734845</v>
      </c>
      <c r="N1021" s="130">
        <v>-1025020</v>
      </c>
      <c r="O1021" s="130">
        <v>-1315195</v>
      </c>
      <c r="P1021" s="130">
        <v>-1605370</v>
      </c>
      <c r="Q1021" s="130">
        <v>-154495</v>
      </c>
      <c r="R1021" s="127">
        <v>-154495</v>
      </c>
    </row>
    <row r="1022" spans="1:18" ht="13.5" thickBot="1" x14ac:dyDescent="0.25">
      <c r="A1022" s="135" t="s">
        <v>2468</v>
      </c>
      <c r="B1022" s="134" t="s">
        <v>2469</v>
      </c>
      <c r="C1022" s="134" t="s">
        <v>2078</v>
      </c>
      <c r="D1022" s="132">
        <v>-64420.08</v>
      </c>
      <c r="E1022" s="132">
        <v>-64420.08</v>
      </c>
      <c r="F1022" s="132">
        <v>-195295.08</v>
      </c>
      <c r="G1022" s="132">
        <v>-326170.08</v>
      </c>
      <c r="H1022" s="132">
        <v>-457045.08</v>
      </c>
      <c r="I1022" s="132">
        <v>-587920.07999999996</v>
      </c>
      <c r="J1022" s="132">
        <v>66454.92</v>
      </c>
      <c r="K1022" s="132">
        <v>-64420.08</v>
      </c>
      <c r="L1022" s="132">
        <v>-195295.08</v>
      </c>
      <c r="M1022" s="132">
        <v>-326170.08</v>
      </c>
      <c r="N1022" s="132">
        <v>-457045.08</v>
      </c>
      <c r="O1022" s="132">
        <v>-587920.07999999996</v>
      </c>
      <c r="P1022" s="132">
        <v>-718795.08</v>
      </c>
      <c r="Q1022" s="132">
        <v>-64420.08</v>
      </c>
      <c r="R1022" s="127">
        <v>-64420.08</v>
      </c>
    </row>
    <row r="1023" spans="1:18" ht="13.5" thickBot="1" x14ac:dyDescent="0.25">
      <c r="A1023" s="135" t="s">
        <v>2654</v>
      </c>
      <c r="B1023" s="134" t="s">
        <v>2655</v>
      </c>
      <c r="C1023" s="134" t="s">
        <v>2078</v>
      </c>
      <c r="D1023" s="130">
        <v>-1575000</v>
      </c>
      <c r="E1023" s="130">
        <v>-1575000</v>
      </c>
      <c r="F1023" s="130">
        <v>-2025000</v>
      </c>
      <c r="G1023" s="130">
        <v>-2475000</v>
      </c>
      <c r="H1023" s="130">
        <v>-225000</v>
      </c>
      <c r="I1023" s="130">
        <v>-675000</v>
      </c>
      <c r="J1023" s="130">
        <v>-1125000</v>
      </c>
      <c r="K1023" s="130">
        <v>-1575000</v>
      </c>
      <c r="L1023" s="130">
        <v>-2025000</v>
      </c>
      <c r="M1023" s="130">
        <v>-2475000</v>
      </c>
      <c r="N1023" s="130">
        <v>-225000</v>
      </c>
      <c r="O1023" s="130">
        <v>-675000</v>
      </c>
      <c r="P1023" s="130">
        <v>-1125000</v>
      </c>
      <c r="Q1023" s="130">
        <v>-1575000</v>
      </c>
      <c r="R1023" s="127">
        <v>-1575000</v>
      </c>
    </row>
    <row r="1024" spans="1:18" ht="13.5" thickBot="1" x14ac:dyDescent="0.25">
      <c r="A1024" s="135" t="s">
        <v>2713</v>
      </c>
      <c r="B1024" s="134" t="s">
        <v>2712</v>
      </c>
      <c r="C1024" s="134" t="s">
        <v>2078</v>
      </c>
      <c r="D1024" s="164"/>
      <c r="E1024" s="132">
        <v>0</v>
      </c>
      <c r="F1024" s="132">
        <v>0</v>
      </c>
      <c r="G1024" s="132">
        <v>0</v>
      </c>
      <c r="H1024" s="132">
        <v>0</v>
      </c>
      <c r="I1024" s="132">
        <v>0</v>
      </c>
      <c r="J1024" s="132">
        <v>0</v>
      </c>
      <c r="K1024" s="132">
        <v>0</v>
      </c>
      <c r="L1024" s="132">
        <v>0</v>
      </c>
      <c r="M1024" s="132">
        <v>0</v>
      </c>
      <c r="N1024" s="132">
        <v>0</v>
      </c>
      <c r="O1024" s="132">
        <v>0</v>
      </c>
      <c r="P1024" s="132">
        <v>-166725</v>
      </c>
      <c r="Q1024" s="132">
        <v>-500175</v>
      </c>
      <c r="R1024" s="127">
        <v>-500175</v>
      </c>
    </row>
    <row r="1025" spans="1:18" ht="13.5" thickBot="1" x14ac:dyDescent="0.25">
      <c r="A1025" s="135" t="s">
        <v>2656</v>
      </c>
      <c r="B1025" s="134" t="s">
        <v>2657</v>
      </c>
      <c r="C1025" s="134" t="s">
        <v>2078</v>
      </c>
      <c r="D1025" s="130">
        <v>-0.02</v>
      </c>
      <c r="E1025" s="130">
        <v>-0.02</v>
      </c>
      <c r="F1025" s="130">
        <v>-0.02</v>
      </c>
      <c r="G1025" s="130">
        <v>-0.02</v>
      </c>
      <c r="H1025" s="130">
        <v>-0.02</v>
      </c>
      <c r="I1025" s="130">
        <v>-0.02</v>
      </c>
      <c r="J1025" s="130">
        <v>-0.02</v>
      </c>
      <c r="K1025" s="130">
        <v>-0.02</v>
      </c>
      <c r="L1025" s="130">
        <v>-0.02</v>
      </c>
      <c r="M1025" s="130">
        <v>-0.02</v>
      </c>
      <c r="N1025" s="130">
        <v>-0.02</v>
      </c>
      <c r="O1025" s="130">
        <v>-0.02</v>
      </c>
      <c r="P1025" s="130">
        <v>-0.02</v>
      </c>
      <c r="Q1025" s="130">
        <v>-0.02</v>
      </c>
      <c r="R1025" s="127">
        <v>-0.02</v>
      </c>
    </row>
    <row r="1026" spans="1:18" ht="13.5" thickBot="1" x14ac:dyDescent="0.25">
      <c r="A1026" s="135" t="s">
        <v>2658</v>
      </c>
      <c r="B1026" s="134" t="s">
        <v>2659</v>
      </c>
      <c r="C1026" s="134" t="s">
        <v>2078</v>
      </c>
      <c r="D1026" s="132">
        <v>0</v>
      </c>
      <c r="E1026" s="132">
        <v>0</v>
      </c>
      <c r="F1026" s="132">
        <v>0</v>
      </c>
      <c r="G1026" s="132">
        <v>0</v>
      </c>
      <c r="H1026" s="132">
        <v>0</v>
      </c>
      <c r="I1026" s="132">
        <v>0</v>
      </c>
      <c r="J1026" s="132">
        <v>0</v>
      </c>
      <c r="K1026" s="132">
        <v>-34833.33</v>
      </c>
      <c r="L1026" s="132">
        <v>-35308.33</v>
      </c>
      <c r="M1026" s="132">
        <v>-92916.66</v>
      </c>
      <c r="N1026" s="132">
        <v>-148666.66</v>
      </c>
      <c r="O1026" s="132">
        <v>-34747.82</v>
      </c>
      <c r="P1026" s="132">
        <v>-89612.82</v>
      </c>
      <c r="Q1026" s="132">
        <v>0</v>
      </c>
      <c r="R1026" s="127">
        <v>0</v>
      </c>
    </row>
    <row r="1027" spans="1:18" ht="13.5" thickBot="1" x14ac:dyDescent="0.25">
      <c r="A1027" s="133" t="s">
        <v>1529</v>
      </c>
      <c r="B1027" s="134" t="s">
        <v>2470</v>
      </c>
      <c r="C1027" s="142"/>
      <c r="D1027" s="130">
        <v>-50361648.299999997</v>
      </c>
      <c r="E1027" s="130">
        <v>-50361648.299999997</v>
      </c>
      <c r="F1027" s="130">
        <v>-36047825.359999999</v>
      </c>
      <c r="G1027" s="130">
        <v>-60324110.869999997</v>
      </c>
      <c r="H1027" s="130">
        <v>-81314272.390000001</v>
      </c>
      <c r="I1027" s="130">
        <v>-67347701.659999996</v>
      </c>
      <c r="J1027" s="130">
        <v>-68360168</v>
      </c>
      <c r="K1027" s="130">
        <v>-103210255.09</v>
      </c>
      <c r="L1027" s="130">
        <v>-96929691.439999998</v>
      </c>
      <c r="M1027" s="130">
        <v>-98341485.280000001</v>
      </c>
      <c r="N1027" s="130">
        <v>-164167687.16999999</v>
      </c>
      <c r="O1027" s="130">
        <v>-159739498.44999999</v>
      </c>
      <c r="P1027" s="130">
        <v>-159627529.41999999</v>
      </c>
      <c r="Q1027" s="130">
        <v>-112205748.63</v>
      </c>
      <c r="R1027" s="127">
        <v>-112205748.63</v>
      </c>
    </row>
    <row r="1028" spans="1:18" ht="13.5" thickBot="1" x14ac:dyDescent="0.25">
      <c r="A1028" s="135" t="s">
        <v>1530</v>
      </c>
      <c r="B1028" s="134" t="s">
        <v>2471</v>
      </c>
      <c r="C1028" s="142"/>
      <c r="D1028" s="132">
        <v>-36709796.359999999</v>
      </c>
      <c r="E1028" s="132">
        <v>-36709796.359999999</v>
      </c>
      <c r="F1028" s="132">
        <v>-22395973.420000002</v>
      </c>
      <c r="G1028" s="132">
        <v>-46672258.93</v>
      </c>
      <c r="H1028" s="132">
        <v>-61400306.969999999</v>
      </c>
      <c r="I1028" s="132">
        <v>-47433736.240000002</v>
      </c>
      <c r="J1028" s="132">
        <v>-48446202.579999998</v>
      </c>
      <c r="K1028" s="132">
        <v>-57042526.039999999</v>
      </c>
      <c r="L1028" s="132">
        <v>-50761962.390000001</v>
      </c>
      <c r="M1028" s="132">
        <v>-52173756.229999997</v>
      </c>
      <c r="N1028" s="132">
        <v>-58993052.43</v>
      </c>
      <c r="O1028" s="132">
        <v>-54564863.710000001</v>
      </c>
      <c r="P1028" s="132">
        <v>-54452894.68</v>
      </c>
      <c r="Q1028" s="132">
        <v>-64075905.420000002</v>
      </c>
      <c r="R1028" s="127">
        <v>-64075905.420000002</v>
      </c>
    </row>
    <row r="1029" spans="1:18" ht="13.5" thickBot="1" x14ac:dyDescent="0.25">
      <c r="A1029" s="136" t="s">
        <v>433</v>
      </c>
      <c r="B1029" s="134" t="s">
        <v>791</v>
      </c>
      <c r="C1029" s="134" t="s">
        <v>2078</v>
      </c>
      <c r="D1029" s="130">
        <v>-12852341.310000001</v>
      </c>
      <c r="E1029" s="130">
        <v>-12852341.310000001</v>
      </c>
      <c r="F1029" s="130">
        <v>0</v>
      </c>
      <c r="G1029" s="130">
        <v>0</v>
      </c>
      <c r="H1029" s="130">
        <v>-13717574.41</v>
      </c>
      <c r="I1029" s="130">
        <v>0</v>
      </c>
      <c r="J1029" s="130">
        <v>0</v>
      </c>
      <c r="K1029" s="130">
        <v>-6769881.3600000003</v>
      </c>
      <c r="L1029" s="130">
        <v>0</v>
      </c>
      <c r="M1029" s="130">
        <v>0</v>
      </c>
      <c r="N1029" s="130">
        <v>-4453174.6900000004</v>
      </c>
      <c r="O1029" s="130">
        <v>0</v>
      </c>
      <c r="P1029" s="130">
        <v>0</v>
      </c>
      <c r="Q1029" s="130">
        <v>-8056266.7599999998</v>
      </c>
      <c r="R1029" s="127">
        <v>-8056266.7599999998</v>
      </c>
    </row>
    <row r="1030" spans="1:18" ht="13.5" thickBot="1" x14ac:dyDescent="0.25">
      <c r="A1030" s="136" t="s">
        <v>2472</v>
      </c>
      <c r="B1030" s="134" t="s">
        <v>2473</v>
      </c>
      <c r="C1030" s="134" t="s">
        <v>2078</v>
      </c>
      <c r="D1030" s="132">
        <v>-3000000</v>
      </c>
      <c r="E1030" s="132">
        <v>-3000000</v>
      </c>
      <c r="F1030" s="132">
        <v>-3000000</v>
      </c>
      <c r="G1030" s="132">
        <v>-3000000</v>
      </c>
      <c r="H1030" s="132">
        <v>-3000000</v>
      </c>
      <c r="I1030" s="132">
        <v>-3000000</v>
      </c>
      <c r="J1030" s="132">
        <v>-3000000</v>
      </c>
      <c r="K1030" s="132">
        <v>-3000000</v>
      </c>
      <c r="L1030" s="132">
        <v>-3000000</v>
      </c>
      <c r="M1030" s="132">
        <v>-3000000</v>
      </c>
      <c r="N1030" s="132">
        <v>-3000000</v>
      </c>
      <c r="O1030" s="132">
        <v>-3000000</v>
      </c>
      <c r="P1030" s="132">
        <v>-3000000</v>
      </c>
      <c r="Q1030" s="132">
        <v>-3000000</v>
      </c>
      <c r="R1030" s="127">
        <v>-3000000</v>
      </c>
    </row>
    <row r="1031" spans="1:18" ht="13.5" thickBot="1" x14ac:dyDescent="0.25">
      <c r="A1031" s="136" t="s">
        <v>2474</v>
      </c>
      <c r="B1031" s="134" t="s">
        <v>2475</v>
      </c>
      <c r="C1031" s="134" t="s">
        <v>2078</v>
      </c>
      <c r="D1031" s="130">
        <v>-400000</v>
      </c>
      <c r="E1031" s="130">
        <v>-400000</v>
      </c>
      <c r="F1031" s="130">
        <v>-400000</v>
      </c>
      <c r="G1031" s="130">
        <v>-400000</v>
      </c>
      <c r="H1031" s="130">
        <v>-400000</v>
      </c>
      <c r="I1031" s="130">
        <v>-400000</v>
      </c>
      <c r="J1031" s="130">
        <v>-400000</v>
      </c>
      <c r="K1031" s="130">
        <v>-400000</v>
      </c>
      <c r="L1031" s="130">
        <v>-400000</v>
      </c>
      <c r="M1031" s="130">
        <v>-400000</v>
      </c>
      <c r="N1031" s="130">
        <v>-400000</v>
      </c>
      <c r="O1031" s="130">
        <v>-400000</v>
      </c>
      <c r="P1031" s="130">
        <v>-400000</v>
      </c>
      <c r="Q1031" s="130">
        <v>-400000</v>
      </c>
      <c r="R1031" s="127">
        <v>-400000</v>
      </c>
    </row>
    <row r="1032" spans="1:18" ht="13.5" thickBot="1" x14ac:dyDescent="0.25">
      <c r="A1032" s="136" t="s">
        <v>2476</v>
      </c>
      <c r="B1032" s="134" t="s">
        <v>2477</v>
      </c>
      <c r="C1032" s="134" t="s">
        <v>2078</v>
      </c>
      <c r="D1032" s="132">
        <v>-2175298</v>
      </c>
      <c r="E1032" s="132">
        <v>-2175298</v>
      </c>
      <c r="F1032" s="132">
        <v>-2175298</v>
      </c>
      <c r="G1032" s="132">
        <v>-2175298</v>
      </c>
      <c r="H1032" s="132">
        <v>-2175298</v>
      </c>
      <c r="I1032" s="132">
        <v>-2175298</v>
      </c>
      <c r="J1032" s="132">
        <v>-2175298</v>
      </c>
      <c r="K1032" s="132">
        <v>-2175298</v>
      </c>
      <c r="L1032" s="132">
        <v>-2175298</v>
      </c>
      <c r="M1032" s="132">
        <v>-2175298</v>
      </c>
      <c r="N1032" s="132">
        <v>-2175298</v>
      </c>
      <c r="O1032" s="132">
        <v>-2175298</v>
      </c>
      <c r="P1032" s="132">
        <v>-2175298</v>
      </c>
      <c r="Q1032" s="132">
        <v>-2175298</v>
      </c>
      <c r="R1032" s="127">
        <v>-2175298</v>
      </c>
    </row>
    <row r="1033" spans="1:18" ht="13.5" thickBot="1" x14ac:dyDescent="0.25">
      <c r="A1033" s="136" t="s">
        <v>2478</v>
      </c>
      <c r="B1033" s="134" t="s">
        <v>2479</v>
      </c>
      <c r="C1033" s="134" t="s">
        <v>2078</v>
      </c>
      <c r="D1033" s="130">
        <v>0</v>
      </c>
      <c r="E1033" s="163"/>
      <c r="F1033" s="163"/>
      <c r="G1033" s="163"/>
      <c r="H1033" s="163"/>
      <c r="I1033" s="163"/>
      <c r="J1033" s="163"/>
      <c r="K1033" s="163"/>
      <c r="L1033" s="163"/>
      <c r="M1033" s="163"/>
      <c r="N1033" s="163"/>
      <c r="O1033" s="163"/>
      <c r="P1033" s="163"/>
      <c r="Q1033" s="163"/>
      <c r="R1033" s="127">
        <v>0</v>
      </c>
    </row>
    <row r="1034" spans="1:18" ht="13.5" thickBot="1" x14ac:dyDescent="0.25">
      <c r="A1034" s="136" t="s">
        <v>2480</v>
      </c>
      <c r="B1034" s="134" t="s">
        <v>2481</v>
      </c>
      <c r="C1034" s="134" t="s">
        <v>2078</v>
      </c>
      <c r="D1034" s="132">
        <v>-2641514</v>
      </c>
      <c r="E1034" s="132">
        <v>-2641514</v>
      </c>
      <c r="F1034" s="132">
        <v>-2641514</v>
      </c>
      <c r="G1034" s="132">
        <v>-2641514</v>
      </c>
      <c r="H1034" s="132">
        <v>-2641514</v>
      </c>
      <c r="I1034" s="132">
        <v>-2641514</v>
      </c>
      <c r="J1034" s="132">
        <v>-2641514</v>
      </c>
      <c r="K1034" s="132">
        <v>-2641514</v>
      </c>
      <c r="L1034" s="132">
        <v>-2641514</v>
      </c>
      <c r="M1034" s="132">
        <v>-2641514</v>
      </c>
      <c r="N1034" s="132">
        <v>-2641514</v>
      </c>
      <c r="O1034" s="132">
        <v>-2641514</v>
      </c>
      <c r="P1034" s="132">
        <v>-2641514</v>
      </c>
      <c r="Q1034" s="132">
        <v>-2641514</v>
      </c>
      <c r="R1034" s="127">
        <v>-2641514</v>
      </c>
    </row>
    <row r="1035" spans="1:18" ht="13.5" thickBot="1" x14ac:dyDescent="0.25">
      <c r="A1035" s="136" t="s">
        <v>1531</v>
      </c>
      <c r="B1035" s="134" t="s">
        <v>1532</v>
      </c>
      <c r="C1035" s="134" t="s">
        <v>2078</v>
      </c>
      <c r="D1035" s="130">
        <v>-9116493.1300000008</v>
      </c>
      <c r="E1035" s="130">
        <v>-9116493.1300000008</v>
      </c>
      <c r="F1035" s="130">
        <v>-9116493.1300000008</v>
      </c>
      <c r="G1035" s="130">
        <v>-32748159.940000001</v>
      </c>
      <c r="H1035" s="130">
        <v>-33482215.120000001</v>
      </c>
      <c r="I1035" s="130">
        <v>-34338367.299999997</v>
      </c>
      <c r="J1035" s="130">
        <v>-35450730.759999998</v>
      </c>
      <c r="K1035" s="130">
        <v>-36550635.210000001</v>
      </c>
      <c r="L1035" s="130">
        <v>-37777916.399999999</v>
      </c>
      <c r="M1035" s="130">
        <v>-39139285.600000001</v>
      </c>
      <c r="N1035" s="130">
        <v>-40607599.740000002</v>
      </c>
      <c r="O1035" s="130">
        <v>-41477059.490000002</v>
      </c>
      <c r="P1035" s="130">
        <v>-41477059.490000002</v>
      </c>
      <c r="Q1035" s="130">
        <v>-41477059.490000002</v>
      </c>
      <c r="R1035" s="127">
        <v>-41477059.490000002</v>
      </c>
    </row>
    <row r="1036" spans="1:18" ht="13.5" thickBot="1" x14ac:dyDescent="0.25">
      <c r="A1036" s="136" t="s">
        <v>1533</v>
      </c>
      <c r="B1036" s="134" t="s">
        <v>1534</v>
      </c>
      <c r="C1036" s="134" t="s">
        <v>2078</v>
      </c>
      <c r="D1036" s="132">
        <v>-1181567.06</v>
      </c>
      <c r="E1036" s="132">
        <v>-1181567.06</v>
      </c>
      <c r="F1036" s="132">
        <v>-1183852.71</v>
      </c>
      <c r="G1036" s="132">
        <v>-2284721.44</v>
      </c>
      <c r="H1036" s="132">
        <v>-2395343.06</v>
      </c>
      <c r="I1036" s="132">
        <v>-2512802.9</v>
      </c>
      <c r="J1036" s="132">
        <v>-2653766.84</v>
      </c>
      <c r="K1036" s="132">
        <v>-2797095.87</v>
      </c>
      <c r="L1036" s="132">
        <v>-2946106.54</v>
      </c>
      <c r="M1036" s="132">
        <v>-3107395.33</v>
      </c>
      <c r="N1036" s="132">
        <v>-3275606.47</v>
      </c>
      <c r="O1036" s="132">
        <v>-3398371.31</v>
      </c>
      <c r="P1036" s="132">
        <v>-3511539.58</v>
      </c>
      <c r="Q1036" s="132">
        <v>-3646485.72</v>
      </c>
      <c r="R1036" s="127">
        <v>-3646485.72</v>
      </c>
    </row>
    <row r="1037" spans="1:18" ht="13.5" thickBot="1" x14ac:dyDescent="0.25">
      <c r="A1037" s="136" t="s">
        <v>1535</v>
      </c>
      <c r="B1037" s="134" t="s">
        <v>1536</v>
      </c>
      <c r="C1037" s="134" t="s">
        <v>2078</v>
      </c>
      <c r="D1037" s="130">
        <v>-22563.16</v>
      </c>
      <c r="E1037" s="130">
        <v>-22563.16</v>
      </c>
      <c r="F1037" s="130">
        <v>-22563.16</v>
      </c>
      <c r="G1037" s="130">
        <v>-22563.16</v>
      </c>
      <c r="H1037" s="130">
        <v>0.04</v>
      </c>
      <c r="I1037" s="130">
        <v>0.04</v>
      </c>
      <c r="J1037" s="130">
        <v>0.04</v>
      </c>
      <c r="K1037" s="130">
        <v>0.04</v>
      </c>
      <c r="L1037" s="130">
        <v>0.04</v>
      </c>
      <c r="M1037" s="130">
        <v>0.04</v>
      </c>
      <c r="N1037" s="130">
        <v>0.04</v>
      </c>
      <c r="O1037" s="130">
        <v>0.04</v>
      </c>
      <c r="P1037" s="130">
        <v>0.04</v>
      </c>
      <c r="Q1037" s="130">
        <v>0.04</v>
      </c>
      <c r="R1037" s="127">
        <v>0.04</v>
      </c>
    </row>
    <row r="1038" spans="1:18" ht="13.5" thickBot="1" x14ac:dyDescent="0.25">
      <c r="A1038" s="136" t="s">
        <v>2660</v>
      </c>
      <c r="B1038" s="134" t="s">
        <v>2661</v>
      </c>
      <c r="C1038" s="134" t="s">
        <v>2078</v>
      </c>
      <c r="D1038" s="132">
        <v>12880.35</v>
      </c>
      <c r="E1038" s="132">
        <v>12880.35</v>
      </c>
      <c r="F1038" s="132">
        <v>12880.35</v>
      </c>
      <c r="G1038" s="132">
        <v>12880.35</v>
      </c>
      <c r="H1038" s="132">
        <v>12880.35</v>
      </c>
      <c r="I1038" s="132">
        <v>12880.35</v>
      </c>
      <c r="J1038" s="132">
        <v>12880.35</v>
      </c>
      <c r="K1038" s="132">
        <v>12880.35</v>
      </c>
      <c r="L1038" s="132">
        <v>12880.35</v>
      </c>
      <c r="M1038" s="132">
        <v>12880.35</v>
      </c>
      <c r="N1038" s="132">
        <v>12880.35</v>
      </c>
      <c r="O1038" s="132">
        <v>12880.35</v>
      </c>
      <c r="P1038" s="132">
        <v>12880.35</v>
      </c>
      <c r="Q1038" s="132">
        <v>-776973.76</v>
      </c>
      <c r="R1038" s="127">
        <v>-776973.76</v>
      </c>
    </row>
    <row r="1039" spans="1:18" ht="13.5" thickBot="1" x14ac:dyDescent="0.25">
      <c r="A1039" s="136" t="s">
        <v>2711</v>
      </c>
      <c r="B1039" s="134" t="s">
        <v>2710</v>
      </c>
      <c r="C1039" s="134" t="s">
        <v>2078</v>
      </c>
      <c r="D1039" s="163"/>
      <c r="E1039" s="130">
        <v>0</v>
      </c>
      <c r="F1039" s="130">
        <v>0</v>
      </c>
      <c r="G1039" s="130">
        <v>0</v>
      </c>
      <c r="H1039" s="130">
        <v>0</v>
      </c>
      <c r="I1039" s="130">
        <v>0</v>
      </c>
      <c r="J1039" s="130">
        <v>0</v>
      </c>
      <c r="K1039" s="130">
        <v>0</v>
      </c>
      <c r="L1039" s="130">
        <v>0</v>
      </c>
      <c r="M1039" s="130">
        <v>0</v>
      </c>
      <c r="N1039" s="130">
        <v>0</v>
      </c>
      <c r="O1039" s="130">
        <v>0</v>
      </c>
      <c r="P1039" s="130">
        <v>-406592.52</v>
      </c>
      <c r="Q1039" s="130">
        <v>-353193.92</v>
      </c>
      <c r="R1039" s="127">
        <v>-353193.92</v>
      </c>
    </row>
    <row r="1040" spans="1:18" ht="13.5" thickBot="1" x14ac:dyDescent="0.25">
      <c r="A1040" s="136" t="s">
        <v>2482</v>
      </c>
      <c r="B1040" s="134" t="s">
        <v>2483</v>
      </c>
      <c r="C1040" s="134" t="s">
        <v>2078</v>
      </c>
      <c r="D1040" s="132">
        <v>0</v>
      </c>
      <c r="E1040" s="164"/>
      <c r="F1040" s="164"/>
      <c r="G1040" s="164"/>
      <c r="H1040" s="164"/>
      <c r="I1040" s="164"/>
      <c r="J1040" s="164"/>
      <c r="K1040" s="164"/>
      <c r="L1040" s="164"/>
      <c r="M1040" s="164"/>
      <c r="N1040" s="164"/>
      <c r="O1040" s="164"/>
      <c r="P1040" s="164"/>
      <c r="Q1040" s="164"/>
      <c r="R1040" s="127">
        <v>0</v>
      </c>
    </row>
    <row r="1041" spans="1:18" ht="13.5" thickBot="1" x14ac:dyDescent="0.25">
      <c r="A1041" s="136" t="s">
        <v>2709</v>
      </c>
      <c r="B1041" s="134" t="s">
        <v>2708</v>
      </c>
      <c r="C1041" s="134" t="s">
        <v>2078</v>
      </c>
      <c r="D1041" s="163"/>
      <c r="E1041" s="130">
        <v>0</v>
      </c>
      <c r="F1041" s="130">
        <v>0</v>
      </c>
      <c r="G1041" s="130">
        <v>-205024.53</v>
      </c>
      <c r="H1041" s="130">
        <v>-206214.53</v>
      </c>
      <c r="I1041" s="130">
        <v>-207411.43</v>
      </c>
      <c r="J1041" s="130">
        <v>-208615.28</v>
      </c>
      <c r="K1041" s="130">
        <v>-209826.12</v>
      </c>
      <c r="L1041" s="130">
        <v>-211043.99</v>
      </c>
      <c r="M1041" s="130">
        <v>-212268.92</v>
      </c>
      <c r="N1041" s="130">
        <v>-319545.75</v>
      </c>
      <c r="O1041" s="130">
        <v>-321400.45</v>
      </c>
      <c r="P1041" s="130">
        <v>0.01</v>
      </c>
      <c r="Q1041" s="130">
        <v>-61240.01</v>
      </c>
      <c r="R1041" s="127">
        <v>-61240.01</v>
      </c>
    </row>
    <row r="1042" spans="1:18" ht="13.5" thickBot="1" x14ac:dyDescent="0.25">
      <c r="A1042" s="136" t="s">
        <v>2707</v>
      </c>
      <c r="B1042" s="134" t="s">
        <v>2706</v>
      </c>
      <c r="C1042" s="134" t="s">
        <v>2078</v>
      </c>
      <c r="D1042" s="164"/>
      <c r="E1042" s="132">
        <v>0</v>
      </c>
      <c r="F1042" s="132">
        <v>0</v>
      </c>
      <c r="G1042" s="132">
        <v>0</v>
      </c>
      <c r="H1042" s="132">
        <v>0</v>
      </c>
      <c r="I1042" s="132">
        <v>0</v>
      </c>
      <c r="J1042" s="132">
        <v>0</v>
      </c>
      <c r="K1042" s="132">
        <v>0</v>
      </c>
      <c r="L1042" s="132">
        <v>0</v>
      </c>
      <c r="M1042" s="132">
        <v>0</v>
      </c>
      <c r="N1042" s="132">
        <v>0</v>
      </c>
      <c r="O1042" s="132">
        <v>0</v>
      </c>
      <c r="P1042" s="132">
        <v>-310420.55</v>
      </c>
      <c r="Q1042" s="132">
        <v>-268983.44</v>
      </c>
      <c r="R1042" s="127">
        <v>-268983.44</v>
      </c>
    </row>
    <row r="1043" spans="1:18" ht="13.5" thickBot="1" x14ac:dyDescent="0.25">
      <c r="A1043" s="136" t="s">
        <v>2662</v>
      </c>
      <c r="B1043" s="134" t="s">
        <v>2663</v>
      </c>
      <c r="C1043" s="134" t="s">
        <v>2078</v>
      </c>
      <c r="D1043" s="130">
        <v>-2815547.8</v>
      </c>
      <c r="E1043" s="130">
        <v>-2815547.8</v>
      </c>
      <c r="F1043" s="130">
        <v>-2304964.65</v>
      </c>
      <c r="G1043" s="130">
        <v>-1786932.82</v>
      </c>
      <c r="H1043" s="130">
        <v>-1326153.8799999999</v>
      </c>
      <c r="I1043" s="130">
        <v>-985107.89</v>
      </c>
      <c r="J1043" s="130">
        <v>-798322.52</v>
      </c>
      <c r="K1043" s="130">
        <v>-656220.13</v>
      </c>
      <c r="L1043" s="130">
        <v>-563194.6</v>
      </c>
      <c r="M1043" s="130">
        <v>-477481.02</v>
      </c>
      <c r="N1043" s="130">
        <v>-380964.96</v>
      </c>
      <c r="O1043" s="130">
        <v>-210980.3</v>
      </c>
      <c r="P1043" s="130">
        <v>-56064.26</v>
      </c>
      <c r="Q1043" s="130">
        <v>0</v>
      </c>
      <c r="R1043" s="127">
        <v>0</v>
      </c>
    </row>
    <row r="1044" spans="1:18" ht="13.5" thickBot="1" x14ac:dyDescent="0.25">
      <c r="A1044" s="136" t="s">
        <v>2664</v>
      </c>
      <c r="B1044" s="134" t="s">
        <v>2665</v>
      </c>
      <c r="C1044" s="134" t="s">
        <v>2078</v>
      </c>
      <c r="D1044" s="132">
        <v>-837952.63</v>
      </c>
      <c r="E1044" s="132">
        <v>-837952.63</v>
      </c>
      <c r="F1044" s="132">
        <v>-837952.63</v>
      </c>
      <c r="G1044" s="132">
        <v>-837952.63</v>
      </c>
      <c r="H1044" s="132">
        <v>-837952.63</v>
      </c>
      <c r="I1044" s="132">
        <v>-837952.63</v>
      </c>
      <c r="J1044" s="132">
        <v>-837952.63</v>
      </c>
      <c r="K1044" s="132">
        <v>-837952.63</v>
      </c>
      <c r="L1044" s="132">
        <v>-837952.63</v>
      </c>
      <c r="M1044" s="132">
        <v>-837952.63</v>
      </c>
      <c r="N1044" s="132">
        <v>-837952.63</v>
      </c>
      <c r="O1044" s="132">
        <v>-837952.63</v>
      </c>
      <c r="P1044" s="132">
        <v>-418289.32</v>
      </c>
      <c r="Q1044" s="132">
        <v>-458755.3</v>
      </c>
      <c r="R1044" s="127">
        <v>-458755.3</v>
      </c>
    </row>
    <row r="1045" spans="1:18" ht="13.5" thickBot="1" x14ac:dyDescent="0.25">
      <c r="A1045" s="136" t="s">
        <v>2666</v>
      </c>
      <c r="B1045" s="134" t="s">
        <v>2667</v>
      </c>
      <c r="C1045" s="134" t="s">
        <v>2078</v>
      </c>
      <c r="D1045" s="130">
        <v>-22269</v>
      </c>
      <c r="E1045" s="130">
        <v>-22269</v>
      </c>
      <c r="F1045" s="130">
        <v>-23115</v>
      </c>
      <c r="G1045" s="130">
        <v>-30122</v>
      </c>
      <c r="H1045" s="130">
        <v>-30122</v>
      </c>
      <c r="I1045" s="130">
        <v>-30251</v>
      </c>
      <c r="J1045" s="130">
        <v>-30476</v>
      </c>
      <c r="K1045" s="130">
        <v>-30476</v>
      </c>
      <c r="L1045" s="130">
        <v>-30476</v>
      </c>
      <c r="M1045" s="130">
        <v>-30476</v>
      </c>
      <c r="N1045" s="130">
        <v>-30476</v>
      </c>
      <c r="O1045" s="130">
        <v>-30476</v>
      </c>
      <c r="P1045" s="130">
        <v>-30476</v>
      </c>
      <c r="Q1045" s="130">
        <v>-30476</v>
      </c>
      <c r="R1045" s="127">
        <v>-30476</v>
      </c>
    </row>
    <row r="1046" spans="1:18" ht="13.5" thickBot="1" x14ac:dyDescent="0.25">
      <c r="A1046" s="136" t="s">
        <v>2668</v>
      </c>
      <c r="B1046" s="134" t="s">
        <v>2669</v>
      </c>
      <c r="C1046" s="134" t="s">
        <v>2078</v>
      </c>
      <c r="D1046" s="132">
        <v>-298900.8</v>
      </c>
      <c r="E1046" s="132">
        <v>-298900.8</v>
      </c>
      <c r="F1046" s="132">
        <v>-247934.18</v>
      </c>
      <c r="G1046" s="132">
        <v>-196562.9</v>
      </c>
      <c r="H1046" s="132">
        <v>-149849.89000000001</v>
      </c>
      <c r="I1046" s="132">
        <v>-114806.43</v>
      </c>
      <c r="J1046" s="132">
        <v>-95072.44</v>
      </c>
      <c r="K1046" s="132">
        <v>-79683.570000000007</v>
      </c>
      <c r="L1046" s="132">
        <v>-69118.539999999994</v>
      </c>
      <c r="M1046" s="132">
        <v>-59220.25</v>
      </c>
      <c r="N1046" s="132">
        <v>-48409.91</v>
      </c>
      <c r="O1046" s="132">
        <v>-30071.48</v>
      </c>
      <c r="P1046" s="132">
        <v>-13993.97</v>
      </c>
      <c r="Q1046" s="132">
        <v>0</v>
      </c>
      <c r="R1046" s="127">
        <v>0</v>
      </c>
    </row>
    <row r="1047" spans="1:18" ht="13.5" thickBot="1" x14ac:dyDescent="0.25">
      <c r="A1047" s="136" t="s">
        <v>2670</v>
      </c>
      <c r="B1047" s="134" t="s">
        <v>2671</v>
      </c>
      <c r="C1047" s="134" t="s">
        <v>2078</v>
      </c>
      <c r="D1047" s="130">
        <v>-552636.68000000005</v>
      </c>
      <c r="E1047" s="130">
        <v>-552636.68000000005</v>
      </c>
      <c r="F1047" s="130">
        <v>-455166.31</v>
      </c>
      <c r="G1047" s="130">
        <v>-356287.86</v>
      </c>
      <c r="H1047" s="130">
        <v>-268285.95</v>
      </c>
      <c r="I1047" s="130">
        <v>-203105.05</v>
      </c>
      <c r="J1047" s="130">
        <v>-167334.5</v>
      </c>
      <c r="K1047" s="130">
        <v>-140094.57</v>
      </c>
      <c r="L1047" s="130">
        <v>-122222.08</v>
      </c>
      <c r="M1047" s="130">
        <v>-105744.87</v>
      </c>
      <c r="N1047" s="130">
        <v>-87196.65</v>
      </c>
      <c r="O1047" s="130">
        <v>-54620.44</v>
      </c>
      <c r="P1047" s="130">
        <v>-24527.39</v>
      </c>
      <c r="Q1047" s="130">
        <v>0</v>
      </c>
      <c r="R1047" s="127">
        <v>0</v>
      </c>
    </row>
    <row r="1048" spans="1:18" ht="13.5" thickBot="1" x14ac:dyDescent="0.25">
      <c r="A1048" s="136" t="s">
        <v>2484</v>
      </c>
      <c r="B1048" s="134" t="s">
        <v>2485</v>
      </c>
      <c r="C1048" s="134" t="s">
        <v>2078</v>
      </c>
      <c r="D1048" s="132">
        <v>-805593.14</v>
      </c>
      <c r="E1048" s="132">
        <v>-805593.14</v>
      </c>
      <c r="F1048" s="132">
        <v>0</v>
      </c>
      <c r="G1048" s="132">
        <v>0</v>
      </c>
      <c r="H1048" s="132">
        <v>-782663.89</v>
      </c>
      <c r="I1048" s="132">
        <v>0</v>
      </c>
      <c r="J1048" s="132">
        <v>0</v>
      </c>
      <c r="K1048" s="132">
        <v>-766728.97</v>
      </c>
      <c r="L1048" s="132">
        <v>0</v>
      </c>
      <c r="M1048" s="132">
        <v>0</v>
      </c>
      <c r="N1048" s="132">
        <v>-748194.02</v>
      </c>
      <c r="O1048" s="132">
        <v>0</v>
      </c>
      <c r="P1048" s="132">
        <v>0</v>
      </c>
      <c r="Q1048" s="132">
        <v>-729659.06</v>
      </c>
      <c r="R1048" s="127">
        <v>-729659.06</v>
      </c>
    </row>
    <row r="1049" spans="1:18" ht="13.5" thickBot="1" x14ac:dyDescent="0.25">
      <c r="A1049" s="135" t="s">
        <v>1537</v>
      </c>
      <c r="B1049" s="134" t="s">
        <v>2486</v>
      </c>
      <c r="C1049" s="142"/>
      <c r="D1049" s="130">
        <v>-13651851.939999999</v>
      </c>
      <c r="E1049" s="130">
        <v>-13651851.939999999</v>
      </c>
      <c r="F1049" s="130">
        <v>-13651851.939999999</v>
      </c>
      <c r="G1049" s="130">
        <v>-13651851.939999999</v>
      </c>
      <c r="H1049" s="130">
        <v>-19913965.420000002</v>
      </c>
      <c r="I1049" s="130">
        <v>-19913965.420000002</v>
      </c>
      <c r="J1049" s="130">
        <v>-19913965.420000002</v>
      </c>
      <c r="K1049" s="130">
        <v>-46167729.049999997</v>
      </c>
      <c r="L1049" s="130">
        <v>-46167729.049999997</v>
      </c>
      <c r="M1049" s="130">
        <v>-46167729.049999997</v>
      </c>
      <c r="N1049" s="130">
        <v>-105174634.73999999</v>
      </c>
      <c r="O1049" s="130">
        <v>-105174634.73999999</v>
      </c>
      <c r="P1049" s="130">
        <v>-105174634.73999999</v>
      </c>
      <c r="Q1049" s="130">
        <v>-48129843.210000001</v>
      </c>
      <c r="R1049" s="127">
        <v>-48129843.210000001</v>
      </c>
    </row>
    <row r="1050" spans="1:18" ht="13.5" thickBot="1" x14ac:dyDescent="0.25">
      <c r="A1050" s="136" t="s">
        <v>434</v>
      </c>
      <c r="B1050" s="134" t="s">
        <v>790</v>
      </c>
      <c r="C1050" s="134" t="s">
        <v>2078</v>
      </c>
      <c r="D1050" s="132">
        <v>-12635447.939999999</v>
      </c>
      <c r="E1050" s="132">
        <v>-12635447.939999999</v>
      </c>
      <c r="F1050" s="132">
        <v>-12635447.939999999</v>
      </c>
      <c r="G1050" s="132">
        <v>-12635447.939999999</v>
      </c>
      <c r="H1050" s="132">
        <v>-19403323.420000002</v>
      </c>
      <c r="I1050" s="132">
        <v>-19403323.420000002</v>
      </c>
      <c r="J1050" s="132">
        <v>-19403323.420000002</v>
      </c>
      <c r="K1050" s="132">
        <v>-45222084.049999997</v>
      </c>
      <c r="L1050" s="132">
        <v>-45222084.049999997</v>
      </c>
      <c r="M1050" s="132">
        <v>-45222084.049999997</v>
      </c>
      <c r="N1050" s="132">
        <v>-103310749.73999999</v>
      </c>
      <c r="O1050" s="132">
        <v>-103310749.73999999</v>
      </c>
      <c r="P1050" s="132">
        <v>-103310749.73999999</v>
      </c>
      <c r="Q1050" s="132">
        <v>-46937392.210000001</v>
      </c>
      <c r="R1050" s="127">
        <v>-46937392.210000001</v>
      </c>
    </row>
    <row r="1051" spans="1:18" ht="13.5" thickBot="1" x14ac:dyDescent="0.25">
      <c r="A1051" s="136" t="s">
        <v>434</v>
      </c>
      <c r="B1051" s="134" t="s">
        <v>789</v>
      </c>
      <c r="C1051" s="134" t="s">
        <v>2078</v>
      </c>
      <c r="D1051" s="130">
        <v>-919244</v>
      </c>
      <c r="E1051" s="130">
        <v>-919244</v>
      </c>
      <c r="F1051" s="130">
        <v>-919244</v>
      </c>
      <c r="G1051" s="130">
        <v>-919244</v>
      </c>
      <c r="H1051" s="130">
        <v>-505135</v>
      </c>
      <c r="I1051" s="130">
        <v>-505135</v>
      </c>
      <c r="J1051" s="130">
        <v>-505135</v>
      </c>
      <c r="K1051" s="130">
        <v>-939065</v>
      </c>
      <c r="L1051" s="130">
        <v>-939065</v>
      </c>
      <c r="M1051" s="130">
        <v>-939065</v>
      </c>
      <c r="N1051" s="130">
        <v>-1415443</v>
      </c>
      <c r="O1051" s="130">
        <v>-1415443</v>
      </c>
      <c r="P1051" s="130">
        <v>-1415443</v>
      </c>
      <c r="Q1051" s="130">
        <v>-1005400</v>
      </c>
      <c r="R1051" s="127">
        <v>-1005400</v>
      </c>
    </row>
    <row r="1052" spans="1:18" ht="13.5" thickBot="1" x14ac:dyDescent="0.25">
      <c r="A1052" s="136" t="s">
        <v>435</v>
      </c>
      <c r="B1052" s="134" t="s">
        <v>788</v>
      </c>
      <c r="C1052" s="134" t="s">
        <v>2078</v>
      </c>
      <c r="D1052" s="132">
        <v>-97160</v>
      </c>
      <c r="E1052" s="132">
        <v>-97160</v>
      </c>
      <c r="F1052" s="132">
        <v>-97160</v>
      </c>
      <c r="G1052" s="132">
        <v>-97160</v>
      </c>
      <c r="H1052" s="132">
        <v>-5507</v>
      </c>
      <c r="I1052" s="132">
        <v>-5507</v>
      </c>
      <c r="J1052" s="132">
        <v>-5507</v>
      </c>
      <c r="K1052" s="132">
        <v>-6580</v>
      </c>
      <c r="L1052" s="132">
        <v>-6580</v>
      </c>
      <c r="M1052" s="132">
        <v>-6580</v>
      </c>
      <c r="N1052" s="132">
        <v>-448442</v>
      </c>
      <c r="O1052" s="132">
        <v>-448442</v>
      </c>
      <c r="P1052" s="132">
        <v>-448442</v>
      </c>
      <c r="Q1052" s="132">
        <v>-187051</v>
      </c>
      <c r="R1052" s="127">
        <v>-187051</v>
      </c>
    </row>
    <row r="1053" spans="1:18" ht="13.5" thickBot="1" x14ac:dyDescent="0.25">
      <c r="A1053" s="133" t="s">
        <v>1365</v>
      </c>
      <c r="B1053" s="134" t="s">
        <v>2487</v>
      </c>
      <c r="C1053" s="142"/>
      <c r="D1053" s="130">
        <v>-4197629</v>
      </c>
      <c r="E1053" s="130">
        <v>-4197629</v>
      </c>
      <c r="F1053" s="130">
        <v>-4197629</v>
      </c>
      <c r="G1053" s="130">
        <v>-4197629</v>
      </c>
      <c r="H1053" s="130">
        <v>-1038262</v>
      </c>
      <c r="I1053" s="130">
        <v>-1038262</v>
      </c>
      <c r="J1053" s="130">
        <v>-1038262</v>
      </c>
      <c r="K1053" s="130">
        <v>-3393434.59</v>
      </c>
      <c r="L1053" s="130">
        <v>-3393434.59</v>
      </c>
      <c r="M1053" s="130">
        <v>-3393434.59</v>
      </c>
      <c r="N1053" s="130">
        <v>-9818257.25</v>
      </c>
      <c r="O1053" s="130">
        <v>-9818257.25</v>
      </c>
      <c r="P1053" s="130">
        <v>-9818257.25</v>
      </c>
      <c r="Q1053" s="130">
        <v>-10401671.65</v>
      </c>
      <c r="R1053" s="127">
        <v>-10401671.65</v>
      </c>
    </row>
    <row r="1054" spans="1:18" ht="13.5" thickBot="1" x14ac:dyDescent="0.25">
      <c r="A1054" s="135" t="s">
        <v>436</v>
      </c>
      <c r="B1054" s="134" t="s">
        <v>787</v>
      </c>
      <c r="C1054" s="134" t="s">
        <v>2078</v>
      </c>
      <c r="D1054" s="132">
        <v>-2779378</v>
      </c>
      <c r="E1054" s="132">
        <v>-2779378</v>
      </c>
      <c r="F1054" s="132">
        <v>-2779378</v>
      </c>
      <c r="G1054" s="132">
        <v>-2779378</v>
      </c>
      <c r="H1054" s="132">
        <v>-537402</v>
      </c>
      <c r="I1054" s="132">
        <v>-537402</v>
      </c>
      <c r="J1054" s="132">
        <v>-537402</v>
      </c>
      <c r="K1054" s="132">
        <v>-1460776.59</v>
      </c>
      <c r="L1054" s="132">
        <v>-1460776.59</v>
      </c>
      <c r="M1054" s="132">
        <v>-1460776.59</v>
      </c>
      <c r="N1054" s="132">
        <v>-4168323.25</v>
      </c>
      <c r="O1054" s="132">
        <v>-4168323.25</v>
      </c>
      <c r="P1054" s="132">
        <v>-4168323.25</v>
      </c>
      <c r="Q1054" s="132">
        <v>-6027902.6500000004</v>
      </c>
      <c r="R1054" s="127">
        <v>-6027902.6500000004</v>
      </c>
    </row>
    <row r="1055" spans="1:18" ht="13.5" thickBot="1" x14ac:dyDescent="0.25">
      <c r="A1055" s="135" t="s">
        <v>437</v>
      </c>
      <c r="B1055" s="134" t="s">
        <v>786</v>
      </c>
      <c r="C1055" s="134" t="s">
        <v>2078</v>
      </c>
      <c r="D1055" s="130">
        <v>-728781</v>
      </c>
      <c r="E1055" s="130">
        <v>-728781</v>
      </c>
      <c r="F1055" s="130">
        <v>-728781</v>
      </c>
      <c r="G1055" s="130">
        <v>-728781</v>
      </c>
      <c r="H1055" s="130">
        <v>-161012</v>
      </c>
      <c r="I1055" s="130">
        <v>-161012</v>
      </c>
      <c r="J1055" s="130">
        <v>-161012</v>
      </c>
      <c r="K1055" s="130">
        <v>-1723810</v>
      </c>
      <c r="L1055" s="130">
        <v>-1723810</v>
      </c>
      <c r="M1055" s="130">
        <v>-1723810</v>
      </c>
      <c r="N1055" s="130">
        <v>-4733331</v>
      </c>
      <c r="O1055" s="130">
        <v>-4733331</v>
      </c>
      <c r="P1055" s="130">
        <v>-4733331</v>
      </c>
      <c r="Q1055" s="130">
        <v>-3259350</v>
      </c>
      <c r="R1055" s="127">
        <v>-3259350</v>
      </c>
    </row>
    <row r="1056" spans="1:18" ht="13.5" thickBot="1" x14ac:dyDescent="0.25">
      <c r="A1056" s="135" t="s">
        <v>438</v>
      </c>
      <c r="B1056" s="134" t="s">
        <v>785</v>
      </c>
      <c r="C1056" s="134" t="s">
        <v>2078</v>
      </c>
      <c r="D1056" s="132">
        <v>-689470</v>
      </c>
      <c r="E1056" s="132">
        <v>-689470</v>
      </c>
      <c r="F1056" s="132">
        <v>-689470</v>
      </c>
      <c r="G1056" s="132">
        <v>-689470</v>
      </c>
      <c r="H1056" s="132">
        <v>-339848</v>
      </c>
      <c r="I1056" s="132">
        <v>-339848</v>
      </c>
      <c r="J1056" s="132">
        <v>-339848</v>
      </c>
      <c r="K1056" s="132">
        <v>-208848</v>
      </c>
      <c r="L1056" s="132">
        <v>-208848</v>
      </c>
      <c r="M1056" s="132">
        <v>-208848</v>
      </c>
      <c r="N1056" s="132">
        <v>-916603</v>
      </c>
      <c r="O1056" s="132">
        <v>-916603</v>
      </c>
      <c r="P1056" s="132">
        <v>-916603</v>
      </c>
      <c r="Q1056" s="132">
        <v>-1114419</v>
      </c>
      <c r="R1056" s="127">
        <v>-1114419</v>
      </c>
    </row>
    <row r="1057" spans="1:18" ht="13.5" thickBot="1" x14ac:dyDescent="0.25">
      <c r="A1057" s="133" t="s">
        <v>439</v>
      </c>
      <c r="B1057" s="134" t="s">
        <v>2488</v>
      </c>
      <c r="C1057" s="142"/>
      <c r="D1057" s="130">
        <v>0</v>
      </c>
      <c r="E1057" s="130">
        <v>0</v>
      </c>
      <c r="F1057" s="130">
        <v>0</v>
      </c>
      <c r="G1057" s="130">
        <v>0</v>
      </c>
      <c r="H1057" s="130">
        <v>0</v>
      </c>
      <c r="I1057" s="130">
        <v>0</v>
      </c>
      <c r="J1057" s="130">
        <v>0</v>
      </c>
      <c r="K1057" s="130">
        <v>0</v>
      </c>
      <c r="L1057" s="130">
        <v>0</v>
      </c>
      <c r="M1057" s="130">
        <v>0</v>
      </c>
      <c r="N1057" s="130">
        <v>0</v>
      </c>
      <c r="O1057" s="130">
        <v>0</v>
      </c>
      <c r="P1057" s="130">
        <v>0</v>
      </c>
      <c r="Q1057" s="130">
        <v>0</v>
      </c>
      <c r="R1057" s="127">
        <v>0</v>
      </c>
    </row>
    <row r="1058" spans="1:18" ht="13.5" thickBot="1" x14ac:dyDescent="0.25">
      <c r="A1058" s="135" t="s">
        <v>439</v>
      </c>
      <c r="B1058" s="134" t="s">
        <v>784</v>
      </c>
      <c r="C1058" s="134" t="s">
        <v>2078</v>
      </c>
      <c r="D1058" s="132">
        <v>0</v>
      </c>
      <c r="E1058" s="132">
        <v>0</v>
      </c>
      <c r="F1058" s="132">
        <v>0</v>
      </c>
      <c r="G1058" s="132">
        <v>0</v>
      </c>
      <c r="H1058" s="132">
        <v>0</v>
      </c>
      <c r="I1058" s="132">
        <v>0</v>
      </c>
      <c r="J1058" s="132">
        <v>0</v>
      </c>
      <c r="K1058" s="132">
        <v>0</v>
      </c>
      <c r="L1058" s="132">
        <v>0</v>
      </c>
      <c r="M1058" s="132">
        <v>0</v>
      </c>
      <c r="N1058" s="132">
        <v>0</v>
      </c>
      <c r="O1058" s="132">
        <v>0</v>
      </c>
      <c r="P1058" s="132">
        <v>0</v>
      </c>
      <c r="Q1058" s="132">
        <v>0</v>
      </c>
      <c r="R1058" s="127">
        <v>0</v>
      </c>
    </row>
    <row r="1059" spans="1:18" ht="13.5" thickBot="1" x14ac:dyDescent="0.25">
      <c r="A1059" s="133" t="s">
        <v>1538</v>
      </c>
      <c r="B1059" s="134" t="s">
        <v>2489</v>
      </c>
      <c r="C1059" s="142"/>
      <c r="D1059" s="130">
        <v>-51165040.689999998</v>
      </c>
      <c r="E1059" s="130">
        <v>-51165040.689999998</v>
      </c>
      <c r="F1059" s="130">
        <v>-54712484.149999999</v>
      </c>
      <c r="G1059" s="130">
        <v>-52444287.840000004</v>
      </c>
      <c r="H1059" s="130">
        <v>-48215306.450000003</v>
      </c>
      <c r="I1059" s="130">
        <v>-48831205.369999997</v>
      </c>
      <c r="J1059" s="130">
        <v>-45464367.149999999</v>
      </c>
      <c r="K1059" s="130">
        <v>-43230119.509999998</v>
      </c>
      <c r="L1059" s="130">
        <v>-43358249.840000004</v>
      </c>
      <c r="M1059" s="130">
        <v>-42032690.710000001</v>
      </c>
      <c r="N1059" s="130">
        <v>-38533352.880000003</v>
      </c>
      <c r="O1059" s="130">
        <v>-40510912.140000001</v>
      </c>
      <c r="P1059" s="130">
        <v>-42125893.359999999</v>
      </c>
      <c r="Q1059" s="130">
        <v>-53097118.780000001</v>
      </c>
      <c r="R1059" s="127">
        <v>-53097118.780000001</v>
      </c>
    </row>
    <row r="1060" spans="1:18" ht="13.5" thickBot="1" x14ac:dyDescent="0.25">
      <c r="A1060" s="135" t="s">
        <v>1539</v>
      </c>
      <c r="B1060" s="134" t="s">
        <v>2490</v>
      </c>
      <c r="C1060" s="142"/>
      <c r="D1060" s="132">
        <v>-3213863.81</v>
      </c>
      <c r="E1060" s="132">
        <v>-3213863.81</v>
      </c>
      <c r="F1060" s="132">
        <v>-2835034.55</v>
      </c>
      <c r="G1060" s="132">
        <v>-2472157.7999999998</v>
      </c>
      <c r="H1060" s="132">
        <v>-2016234.77</v>
      </c>
      <c r="I1060" s="132">
        <v>-1731681.58</v>
      </c>
      <c r="J1060" s="132">
        <v>-1721548.1</v>
      </c>
      <c r="K1060" s="132">
        <v>-1726996.42</v>
      </c>
      <c r="L1060" s="132">
        <v>-1699354.17</v>
      </c>
      <c r="M1060" s="132">
        <v>-1625503.76</v>
      </c>
      <c r="N1060" s="132">
        <v>-1591312.51</v>
      </c>
      <c r="O1060" s="132">
        <v>-1588911.43</v>
      </c>
      <c r="P1060" s="132">
        <v>-1544434.33</v>
      </c>
      <c r="Q1060" s="132">
        <v>-1534780.55</v>
      </c>
      <c r="R1060" s="127">
        <v>-1534780.55</v>
      </c>
    </row>
    <row r="1061" spans="1:18" ht="13.5" thickBot="1" x14ac:dyDescent="0.25">
      <c r="A1061" s="136" t="s">
        <v>440</v>
      </c>
      <c r="B1061" s="134" t="s">
        <v>783</v>
      </c>
      <c r="C1061" s="134" t="s">
        <v>2078</v>
      </c>
      <c r="D1061" s="130">
        <v>-3025616</v>
      </c>
      <c r="E1061" s="130">
        <v>-3025616</v>
      </c>
      <c r="F1061" s="130">
        <v>-2652536.42</v>
      </c>
      <c r="G1061" s="130">
        <v>-2297577.15</v>
      </c>
      <c r="H1061" s="130">
        <v>-1849379.73</v>
      </c>
      <c r="I1061" s="130">
        <v>-1573072.74</v>
      </c>
      <c r="J1061" s="130">
        <v>-1559027.01</v>
      </c>
      <c r="K1061" s="130">
        <v>-1564495.11</v>
      </c>
      <c r="L1061" s="130">
        <v>-1542336.79</v>
      </c>
      <c r="M1061" s="130">
        <v>-1469571.36</v>
      </c>
      <c r="N1061" s="130">
        <v>-1434986.13</v>
      </c>
      <c r="O1061" s="130">
        <v>-1433650.18</v>
      </c>
      <c r="P1061" s="130">
        <v>-1389366.21</v>
      </c>
      <c r="Q1061" s="130">
        <v>-1376950.27</v>
      </c>
      <c r="R1061" s="127">
        <v>-1376950.27</v>
      </c>
    </row>
    <row r="1062" spans="1:18" ht="13.5" thickBot="1" x14ac:dyDescent="0.25">
      <c r="A1062" s="136" t="s">
        <v>441</v>
      </c>
      <c r="B1062" s="134" t="s">
        <v>782</v>
      </c>
      <c r="C1062" s="134" t="s">
        <v>2078</v>
      </c>
      <c r="D1062" s="132">
        <v>-23280.83</v>
      </c>
      <c r="E1062" s="132">
        <v>-23280.83</v>
      </c>
      <c r="F1062" s="132">
        <v>-17851.88</v>
      </c>
      <c r="G1062" s="132">
        <v>-13274.35</v>
      </c>
      <c r="H1062" s="132">
        <v>-9486.06</v>
      </c>
      <c r="I1062" s="132">
        <v>-7705.78</v>
      </c>
      <c r="J1062" s="132">
        <v>-7173.28</v>
      </c>
      <c r="K1062" s="132">
        <v>-6544.47</v>
      </c>
      <c r="L1062" s="132">
        <v>-5890.91</v>
      </c>
      <c r="M1062" s="132">
        <v>-5376.83</v>
      </c>
      <c r="N1062" s="132">
        <v>-4916.5200000000004</v>
      </c>
      <c r="O1062" s="132">
        <v>-4719.4399999999996</v>
      </c>
      <c r="P1062" s="132">
        <v>-4628.08</v>
      </c>
      <c r="Q1062" s="132">
        <v>-4607.46</v>
      </c>
      <c r="R1062" s="127">
        <v>-4607.46</v>
      </c>
    </row>
    <row r="1063" spans="1:18" ht="13.5" thickBot="1" x14ac:dyDescent="0.25">
      <c r="A1063" s="136" t="s">
        <v>442</v>
      </c>
      <c r="B1063" s="134" t="s">
        <v>781</v>
      </c>
      <c r="C1063" s="134" t="s">
        <v>2078</v>
      </c>
      <c r="D1063" s="130">
        <v>-164966.98000000001</v>
      </c>
      <c r="E1063" s="130">
        <v>-164966.98000000001</v>
      </c>
      <c r="F1063" s="130">
        <v>-164646.25</v>
      </c>
      <c r="G1063" s="130">
        <v>-161306.29999999999</v>
      </c>
      <c r="H1063" s="130">
        <v>-157368.98000000001</v>
      </c>
      <c r="I1063" s="130">
        <v>-150903.06</v>
      </c>
      <c r="J1063" s="130">
        <v>-155347.81</v>
      </c>
      <c r="K1063" s="130">
        <v>-155956.84</v>
      </c>
      <c r="L1063" s="130">
        <v>-151126.47</v>
      </c>
      <c r="M1063" s="130">
        <v>-150555.57</v>
      </c>
      <c r="N1063" s="130">
        <v>-151409.85999999999</v>
      </c>
      <c r="O1063" s="130">
        <v>-150541.81</v>
      </c>
      <c r="P1063" s="130">
        <v>-150440.04</v>
      </c>
      <c r="Q1063" s="130">
        <v>-153222.82</v>
      </c>
      <c r="R1063" s="127">
        <v>-153222.82</v>
      </c>
    </row>
    <row r="1064" spans="1:18" ht="13.5" thickBot="1" x14ac:dyDescent="0.25">
      <c r="A1064" s="135" t="s">
        <v>1540</v>
      </c>
      <c r="B1064" s="134" t="s">
        <v>2491</v>
      </c>
      <c r="C1064" s="142"/>
      <c r="D1064" s="132">
        <v>-4611558.41</v>
      </c>
      <c r="E1064" s="132">
        <v>-4611558.41</v>
      </c>
      <c r="F1064" s="132">
        <v>-5716056.04</v>
      </c>
      <c r="G1064" s="132">
        <v>-3811013.12</v>
      </c>
      <c r="H1064" s="132">
        <v>-5486340.0300000003</v>
      </c>
      <c r="I1064" s="132">
        <v>-5405814.0499999998</v>
      </c>
      <c r="J1064" s="132">
        <v>-2966436.62</v>
      </c>
      <c r="K1064" s="132">
        <v>-3601258.07</v>
      </c>
      <c r="L1064" s="132">
        <v>-2986049.6</v>
      </c>
      <c r="M1064" s="132">
        <v>-1815768.77</v>
      </c>
      <c r="N1064" s="132">
        <v>-2312679.5099999998</v>
      </c>
      <c r="O1064" s="132">
        <v>-2687928.98</v>
      </c>
      <c r="P1064" s="132">
        <v>-3075853.38</v>
      </c>
      <c r="Q1064" s="132">
        <v>-5158983.49</v>
      </c>
      <c r="R1064" s="127">
        <v>-5158983.49</v>
      </c>
    </row>
    <row r="1065" spans="1:18" ht="13.5" thickBot="1" x14ac:dyDescent="0.25">
      <c r="A1065" s="136" t="s">
        <v>310</v>
      </c>
      <c r="B1065" s="134" t="s">
        <v>780</v>
      </c>
      <c r="C1065" s="134" t="s">
        <v>2078</v>
      </c>
      <c r="D1065" s="130">
        <v>-885418.82</v>
      </c>
      <c r="E1065" s="130">
        <v>-885418.82</v>
      </c>
      <c r="F1065" s="130">
        <v>-1395873.73</v>
      </c>
      <c r="G1065" s="130">
        <v>-935998.34</v>
      </c>
      <c r="H1065" s="130">
        <v>-1361416.68</v>
      </c>
      <c r="I1065" s="130">
        <v>-1684251.85</v>
      </c>
      <c r="J1065" s="130">
        <v>-524474.65</v>
      </c>
      <c r="K1065" s="130">
        <v>-679865.83</v>
      </c>
      <c r="L1065" s="130">
        <v>-795375.36</v>
      </c>
      <c r="M1065" s="130">
        <v>-225247.45</v>
      </c>
      <c r="N1065" s="130">
        <v>-341076.01</v>
      </c>
      <c r="O1065" s="130">
        <v>-519427.47</v>
      </c>
      <c r="P1065" s="130">
        <v>-474475.1</v>
      </c>
      <c r="Q1065" s="130">
        <v>-985989.37</v>
      </c>
      <c r="R1065" s="127">
        <v>-985989.37</v>
      </c>
    </row>
    <row r="1066" spans="1:18" ht="13.5" thickBot="1" x14ac:dyDescent="0.25">
      <c r="A1066" s="136" t="s">
        <v>311</v>
      </c>
      <c r="B1066" s="134" t="s">
        <v>779</v>
      </c>
      <c r="C1066" s="134" t="s">
        <v>2078</v>
      </c>
      <c r="D1066" s="132">
        <v>-68609.899999999994</v>
      </c>
      <c r="E1066" s="132">
        <v>-68609.899999999994</v>
      </c>
      <c r="F1066" s="132">
        <v>-77291.87</v>
      </c>
      <c r="G1066" s="132">
        <v>-61464.75</v>
      </c>
      <c r="H1066" s="132">
        <v>-61092.25</v>
      </c>
      <c r="I1066" s="132">
        <v>-48831.63</v>
      </c>
      <c r="J1066" s="132">
        <v>-26863.88</v>
      </c>
      <c r="K1066" s="132">
        <v>-22990.93</v>
      </c>
      <c r="L1066" s="132">
        <v>-16888.5</v>
      </c>
      <c r="M1066" s="132">
        <v>-16030.33</v>
      </c>
      <c r="N1066" s="132">
        <v>-16982.689999999999</v>
      </c>
      <c r="O1066" s="132">
        <v>-26222.93</v>
      </c>
      <c r="P1066" s="132">
        <v>-42138.43</v>
      </c>
      <c r="Q1066" s="132">
        <v>-73429.75</v>
      </c>
      <c r="R1066" s="127">
        <v>-73429.75</v>
      </c>
    </row>
    <row r="1067" spans="1:18" ht="13.5" thickBot="1" x14ac:dyDescent="0.25">
      <c r="A1067" s="136" t="s">
        <v>312</v>
      </c>
      <c r="B1067" s="134" t="s">
        <v>778</v>
      </c>
      <c r="C1067" s="134" t="s">
        <v>2078</v>
      </c>
      <c r="D1067" s="130">
        <v>-6617.86</v>
      </c>
      <c r="E1067" s="130">
        <v>-6617.86</v>
      </c>
      <c r="F1067" s="130">
        <v>-7760.53</v>
      </c>
      <c r="G1067" s="130">
        <v>-2014.09</v>
      </c>
      <c r="H1067" s="130">
        <v>-2957.11</v>
      </c>
      <c r="I1067" s="130">
        <v>-3700.5</v>
      </c>
      <c r="J1067" s="130">
        <v>-4221.95</v>
      </c>
      <c r="K1067" s="130">
        <v>-4587.34</v>
      </c>
      <c r="L1067" s="130">
        <v>-4865.62</v>
      </c>
      <c r="M1067" s="130">
        <v>-5098.47</v>
      </c>
      <c r="N1067" s="130">
        <v>-5341.8</v>
      </c>
      <c r="O1067" s="130">
        <v>-5664.61</v>
      </c>
      <c r="P1067" s="130">
        <v>-6224.66</v>
      </c>
      <c r="Q1067" s="130">
        <v>-7171.77</v>
      </c>
      <c r="R1067" s="127">
        <v>-7171.77</v>
      </c>
    </row>
    <row r="1068" spans="1:18" ht="13.5" thickBot="1" x14ac:dyDescent="0.25">
      <c r="A1068" s="136" t="s">
        <v>313</v>
      </c>
      <c r="B1068" s="134" t="s">
        <v>777</v>
      </c>
      <c r="C1068" s="134" t="s">
        <v>2078</v>
      </c>
      <c r="D1068" s="132">
        <v>-33360.800000000003</v>
      </c>
      <c r="E1068" s="132">
        <v>-33360.800000000003</v>
      </c>
      <c r="F1068" s="132">
        <v>-34780.57</v>
      </c>
      <c r="G1068" s="132">
        <v>-29321.21</v>
      </c>
      <c r="H1068" s="132">
        <v>-27556.84</v>
      </c>
      <c r="I1068" s="132">
        <v>-22379.26</v>
      </c>
      <c r="J1068" s="132">
        <v>-13892.92</v>
      </c>
      <c r="K1068" s="132">
        <v>-12098.53</v>
      </c>
      <c r="L1068" s="132">
        <v>-8380.27</v>
      </c>
      <c r="M1068" s="132">
        <v>-8079.56</v>
      </c>
      <c r="N1068" s="132">
        <v>-8905.1</v>
      </c>
      <c r="O1068" s="132">
        <v>-13578.21</v>
      </c>
      <c r="P1068" s="132">
        <v>-21174.400000000001</v>
      </c>
      <c r="Q1068" s="132">
        <v>-37370.480000000003</v>
      </c>
      <c r="R1068" s="127">
        <v>-37370.480000000003</v>
      </c>
    </row>
    <row r="1069" spans="1:18" ht="13.5" thickBot="1" x14ac:dyDescent="0.25">
      <c r="A1069" s="136" t="s">
        <v>314</v>
      </c>
      <c r="B1069" s="134" t="s">
        <v>776</v>
      </c>
      <c r="C1069" s="134" t="s">
        <v>2078</v>
      </c>
      <c r="D1069" s="130">
        <v>-43388.09</v>
      </c>
      <c r="E1069" s="130">
        <v>-43388.09</v>
      </c>
      <c r="F1069" s="130">
        <v>-51184.51</v>
      </c>
      <c r="G1069" s="130">
        <v>-14944.43</v>
      </c>
      <c r="H1069" s="130">
        <v>-20551.13</v>
      </c>
      <c r="I1069" s="130">
        <v>-24643.11</v>
      </c>
      <c r="J1069" s="130">
        <v>-26920.14</v>
      </c>
      <c r="K1069" s="130">
        <v>-28894.81</v>
      </c>
      <c r="L1069" s="130">
        <v>-30355.93</v>
      </c>
      <c r="M1069" s="130">
        <v>-31755.94</v>
      </c>
      <c r="N1069" s="130">
        <v>-33431.839999999997</v>
      </c>
      <c r="O1069" s="130">
        <v>-36203.94</v>
      </c>
      <c r="P1069" s="130">
        <v>-40466.93</v>
      </c>
      <c r="Q1069" s="130">
        <v>-48882.81</v>
      </c>
      <c r="R1069" s="127">
        <v>-48882.81</v>
      </c>
    </row>
    <row r="1070" spans="1:18" ht="13.5" thickBot="1" x14ac:dyDescent="0.25">
      <c r="A1070" s="136" t="s">
        <v>316</v>
      </c>
      <c r="B1070" s="134" t="s">
        <v>775</v>
      </c>
      <c r="C1070" s="134" t="s">
        <v>2078</v>
      </c>
      <c r="D1070" s="132">
        <v>-2562.96</v>
      </c>
      <c r="E1070" s="132">
        <v>-2562.96</v>
      </c>
      <c r="F1070" s="132">
        <v>-4430.25</v>
      </c>
      <c r="G1070" s="132">
        <v>-3231.82</v>
      </c>
      <c r="H1070" s="132">
        <v>-4664.1400000000003</v>
      </c>
      <c r="I1070" s="132">
        <v>-5828.51</v>
      </c>
      <c r="J1070" s="132">
        <v>-1971.49</v>
      </c>
      <c r="K1070" s="132">
        <v>-2502.15</v>
      </c>
      <c r="L1070" s="132">
        <v>-2935.28</v>
      </c>
      <c r="M1070" s="132">
        <v>-805.16</v>
      </c>
      <c r="N1070" s="132">
        <v>-1167.54</v>
      </c>
      <c r="O1070" s="132">
        <v>-1626.09</v>
      </c>
      <c r="P1070" s="132">
        <v>-1329.55</v>
      </c>
      <c r="Q1070" s="132">
        <v>-2871.35</v>
      </c>
      <c r="R1070" s="127">
        <v>-2871.35</v>
      </c>
    </row>
    <row r="1071" spans="1:18" ht="13.5" thickBot="1" x14ac:dyDescent="0.25">
      <c r="A1071" s="136" t="s">
        <v>317</v>
      </c>
      <c r="B1071" s="134" t="s">
        <v>774</v>
      </c>
      <c r="C1071" s="134" t="s">
        <v>2078</v>
      </c>
      <c r="D1071" s="130">
        <v>-15637.27</v>
      </c>
      <c r="E1071" s="130">
        <v>-15637.27</v>
      </c>
      <c r="F1071" s="130">
        <v>-17283.490000000002</v>
      </c>
      <c r="G1071" s="130">
        <v>-12769.29</v>
      </c>
      <c r="H1071" s="130">
        <v>-12291.71</v>
      </c>
      <c r="I1071" s="130">
        <v>-9800.4599999999991</v>
      </c>
      <c r="J1071" s="130">
        <v>-6158.96</v>
      </c>
      <c r="K1071" s="130">
        <v>-4627.5</v>
      </c>
      <c r="L1071" s="130">
        <v>-3657.91</v>
      </c>
      <c r="M1071" s="130">
        <v>-3589.41</v>
      </c>
      <c r="N1071" s="130">
        <v>-4116.6899999999996</v>
      </c>
      <c r="O1071" s="130">
        <v>-7052.34</v>
      </c>
      <c r="P1071" s="130">
        <v>-10946.6</v>
      </c>
      <c r="Q1071" s="130">
        <v>-17058.240000000002</v>
      </c>
      <c r="R1071" s="127">
        <v>-17058.240000000002</v>
      </c>
    </row>
    <row r="1072" spans="1:18" ht="13.5" thickBot="1" x14ac:dyDescent="0.25">
      <c r="A1072" s="136" t="s">
        <v>318</v>
      </c>
      <c r="B1072" s="134" t="s">
        <v>773</v>
      </c>
      <c r="C1072" s="134" t="s">
        <v>2078</v>
      </c>
      <c r="D1072" s="132">
        <v>-43024.11</v>
      </c>
      <c r="E1072" s="132">
        <v>-43024.11</v>
      </c>
      <c r="F1072" s="132">
        <v>-58375.85</v>
      </c>
      <c r="G1072" s="132">
        <v>-28541.14</v>
      </c>
      <c r="H1072" s="132">
        <v>-42075.26</v>
      </c>
      <c r="I1072" s="132">
        <v>-50530.38</v>
      </c>
      <c r="J1072" s="132">
        <v>-55449.36</v>
      </c>
      <c r="K1072" s="132">
        <v>-59069.72</v>
      </c>
      <c r="L1072" s="132">
        <v>-2985.21</v>
      </c>
      <c r="M1072" s="132">
        <v>-5955.38</v>
      </c>
      <c r="N1072" s="132">
        <v>-9287.14</v>
      </c>
      <c r="O1072" s="132">
        <v>-16041.21</v>
      </c>
      <c r="P1072" s="132">
        <v>-26769.11</v>
      </c>
      <c r="Q1072" s="132">
        <v>-46329.04</v>
      </c>
      <c r="R1072" s="127">
        <v>-46329.04</v>
      </c>
    </row>
    <row r="1073" spans="1:18" ht="13.5" thickBot="1" x14ac:dyDescent="0.25">
      <c r="A1073" s="136" t="s">
        <v>443</v>
      </c>
      <c r="B1073" s="134" t="s">
        <v>772</v>
      </c>
      <c r="C1073" s="134" t="s">
        <v>2078</v>
      </c>
      <c r="D1073" s="130">
        <v>-3680.21</v>
      </c>
      <c r="E1073" s="130">
        <v>-3680.21</v>
      </c>
      <c r="F1073" s="130">
        <v>-5930.71</v>
      </c>
      <c r="G1073" s="130">
        <v>-4119.38</v>
      </c>
      <c r="H1073" s="130">
        <v>-6030.39</v>
      </c>
      <c r="I1073" s="130">
        <v>-7545.62</v>
      </c>
      <c r="J1073" s="130">
        <v>-2571.66</v>
      </c>
      <c r="K1073" s="130">
        <v>-3321.78</v>
      </c>
      <c r="L1073" s="130">
        <v>-3838.91</v>
      </c>
      <c r="M1073" s="130">
        <v>-1000.29</v>
      </c>
      <c r="N1073" s="130">
        <v>-1475.42</v>
      </c>
      <c r="O1073" s="130">
        <v>-2089.14</v>
      </c>
      <c r="P1073" s="130">
        <v>-1811.55</v>
      </c>
      <c r="Q1073" s="130">
        <v>-4017.46</v>
      </c>
      <c r="R1073" s="127">
        <v>-4017.46</v>
      </c>
    </row>
    <row r="1074" spans="1:18" ht="13.5" thickBot="1" x14ac:dyDescent="0.25">
      <c r="A1074" s="136" t="s">
        <v>320</v>
      </c>
      <c r="B1074" s="134" t="s">
        <v>771</v>
      </c>
      <c r="C1074" s="134" t="s">
        <v>2078</v>
      </c>
      <c r="D1074" s="132">
        <v>-197032.92</v>
      </c>
      <c r="E1074" s="132">
        <v>-197032.92</v>
      </c>
      <c r="F1074" s="132">
        <v>-318110.37</v>
      </c>
      <c r="G1074" s="132">
        <v>-218876.09</v>
      </c>
      <c r="H1074" s="132">
        <v>-318898.94</v>
      </c>
      <c r="I1074" s="132">
        <v>-398222.43</v>
      </c>
      <c r="J1074" s="132">
        <v>-134169.87</v>
      </c>
      <c r="K1074" s="132">
        <v>-173464.63</v>
      </c>
      <c r="L1074" s="132">
        <v>-202416.95</v>
      </c>
      <c r="M1074" s="132">
        <v>-56832.78</v>
      </c>
      <c r="N1074" s="132">
        <v>-85379.22</v>
      </c>
      <c r="O1074" s="132">
        <v>-123054.63</v>
      </c>
      <c r="P1074" s="132">
        <v>-103315.75</v>
      </c>
      <c r="Q1074" s="132">
        <v>-213990.25</v>
      </c>
      <c r="R1074" s="127">
        <v>-213990.25</v>
      </c>
    </row>
    <row r="1075" spans="1:18" ht="13.5" thickBot="1" x14ac:dyDescent="0.25">
      <c r="A1075" s="136" t="s">
        <v>444</v>
      </c>
      <c r="B1075" s="134" t="s">
        <v>770</v>
      </c>
      <c r="C1075" s="134" t="s">
        <v>2078</v>
      </c>
      <c r="D1075" s="130">
        <v>-13397.26</v>
      </c>
      <c r="E1075" s="130">
        <v>-13397.26</v>
      </c>
      <c r="F1075" s="130">
        <v>-7687.15</v>
      </c>
      <c r="G1075" s="130">
        <v>-14302.08</v>
      </c>
      <c r="H1075" s="130">
        <v>-20871.689999999999</v>
      </c>
      <c r="I1075" s="130">
        <v>-5439.79</v>
      </c>
      <c r="J1075" s="130">
        <v>-9225.4</v>
      </c>
      <c r="K1075" s="130">
        <v>-11986.84</v>
      </c>
      <c r="L1075" s="130">
        <v>-2050.0100000000002</v>
      </c>
      <c r="M1075" s="130">
        <v>-4096.8900000000003</v>
      </c>
      <c r="N1075" s="130">
        <v>-6158.45</v>
      </c>
      <c r="O1075" s="130">
        <v>-2476.36</v>
      </c>
      <c r="P1075" s="130">
        <v>-6652.51</v>
      </c>
      <c r="Q1075" s="130">
        <v>-14168</v>
      </c>
      <c r="R1075" s="127">
        <v>-14168</v>
      </c>
    </row>
    <row r="1076" spans="1:18" ht="13.5" thickBot="1" x14ac:dyDescent="0.25">
      <c r="A1076" s="136" t="s">
        <v>322</v>
      </c>
      <c r="B1076" s="134" t="s">
        <v>769</v>
      </c>
      <c r="C1076" s="134" t="s">
        <v>2078</v>
      </c>
      <c r="D1076" s="132">
        <v>-33396.47</v>
      </c>
      <c r="E1076" s="132">
        <v>-33396.47</v>
      </c>
      <c r="F1076" s="132">
        <v>-52179.3</v>
      </c>
      <c r="G1076" s="132">
        <v>-35473.199999999997</v>
      </c>
      <c r="H1076" s="132">
        <v>-49380.59</v>
      </c>
      <c r="I1076" s="132">
        <v>-60630.28</v>
      </c>
      <c r="J1076" s="132">
        <v>-17158.48</v>
      </c>
      <c r="K1076" s="132">
        <v>-22673.62</v>
      </c>
      <c r="L1076" s="132">
        <v>-26936.720000000001</v>
      </c>
      <c r="M1076" s="132">
        <v>-8208.11</v>
      </c>
      <c r="N1076" s="132">
        <v>-12606.05</v>
      </c>
      <c r="O1076" s="132">
        <v>-19823.060000000001</v>
      </c>
      <c r="P1076" s="132">
        <v>-17391.91</v>
      </c>
      <c r="Q1076" s="132">
        <v>-35857.51</v>
      </c>
      <c r="R1076" s="127">
        <v>-35857.51</v>
      </c>
    </row>
    <row r="1077" spans="1:18" ht="13.5" thickBot="1" x14ac:dyDescent="0.25">
      <c r="A1077" s="136" t="s">
        <v>323</v>
      </c>
      <c r="B1077" s="134" t="s">
        <v>768</v>
      </c>
      <c r="C1077" s="134" t="s">
        <v>2078</v>
      </c>
      <c r="D1077" s="130">
        <v>-71630.320000000007</v>
      </c>
      <c r="E1077" s="130">
        <v>-71630.320000000007</v>
      </c>
      <c r="F1077" s="130">
        <v>-95936.72</v>
      </c>
      <c r="G1077" s="130">
        <v>-45740.31</v>
      </c>
      <c r="H1077" s="130">
        <v>-65981.48</v>
      </c>
      <c r="I1077" s="130">
        <v>-79141.75</v>
      </c>
      <c r="J1077" s="130">
        <v>-87773.25</v>
      </c>
      <c r="K1077" s="130">
        <v>-94273.97</v>
      </c>
      <c r="L1077" s="130">
        <v>-4823.46</v>
      </c>
      <c r="M1077" s="130">
        <v>-9606.67</v>
      </c>
      <c r="N1077" s="130">
        <v>-15253.17</v>
      </c>
      <c r="O1077" s="130">
        <v>-27248.2</v>
      </c>
      <c r="P1077" s="130">
        <v>-45299.57</v>
      </c>
      <c r="Q1077" s="130">
        <v>-77202.41</v>
      </c>
      <c r="R1077" s="127">
        <v>-77202.41</v>
      </c>
    </row>
    <row r="1078" spans="1:18" ht="13.5" thickBot="1" x14ac:dyDescent="0.25">
      <c r="A1078" s="136" t="s">
        <v>324</v>
      </c>
      <c r="B1078" s="134" t="s">
        <v>767</v>
      </c>
      <c r="C1078" s="134" t="s">
        <v>2078</v>
      </c>
      <c r="D1078" s="132">
        <v>-20443.78</v>
      </c>
      <c r="E1078" s="132">
        <v>-20443.78</v>
      </c>
      <c r="F1078" s="132">
        <v>-14509.06</v>
      </c>
      <c r="G1078" s="132">
        <v>-25485.07</v>
      </c>
      <c r="H1078" s="132">
        <v>-37013.760000000002</v>
      </c>
      <c r="I1078" s="132">
        <v>-9283.6299999999992</v>
      </c>
      <c r="J1078" s="132">
        <v>-15786.26</v>
      </c>
      <c r="K1078" s="132">
        <v>-20473.68</v>
      </c>
      <c r="L1078" s="132">
        <v>-3113.06</v>
      </c>
      <c r="M1078" s="132">
        <v>-6442.32</v>
      </c>
      <c r="N1078" s="132">
        <v>-9550.26</v>
      </c>
      <c r="O1078" s="132">
        <v>-4007.2</v>
      </c>
      <c r="P1078" s="132">
        <v>-10732.53</v>
      </c>
      <c r="Q1078" s="132">
        <v>-23091.46</v>
      </c>
      <c r="R1078" s="127">
        <v>-23091.46</v>
      </c>
    </row>
    <row r="1079" spans="1:18" ht="13.5" thickBot="1" x14ac:dyDescent="0.25">
      <c r="A1079" s="136" t="s">
        <v>325</v>
      </c>
      <c r="B1079" s="134" t="s">
        <v>1541</v>
      </c>
      <c r="C1079" s="134" t="s">
        <v>2078</v>
      </c>
      <c r="D1079" s="130">
        <v>-121103.01</v>
      </c>
      <c r="E1079" s="130">
        <v>-121103.01</v>
      </c>
      <c r="F1079" s="130">
        <v>-191528.48</v>
      </c>
      <c r="G1079" s="130">
        <v>-131145.49</v>
      </c>
      <c r="H1079" s="130">
        <v>-188571.72</v>
      </c>
      <c r="I1079" s="130">
        <v>-232023.61</v>
      </c>
      <c r="J1079" s="130">
        <v>-67641.67</v>
      </c>
      <c r="K1079" s="130">
        <v>-87328.7</v>
      </c>
      <c r="L1079" s="130">
        <v>-101201.83</v>
      </c>
      <c r="M1079" s="130">
        <v>-27048.94</v>
      </c>
      <c r="N1079" s="130">
        <v>-41906.99</v>
      </c>
      <c r="O1079" s="130">
        <v>-66820.850000000006</v>
      </c>
      <c r="P1079" s="130">
        <v>-64563.56</v>
      </c>
      <c r="Q1079" s="130">
        <v>-136079.66</v>
      </c>
      <c r="R1079" s="127">
        <v>-136079.66</v>
      </c>
    </row>
    <row r="1080" spans="1:18" ht="13.5" thickBot="1" x14ac:dyDescent="0.25">
      <c r="A1080" s="136" t="s">
        <v>326</v>
      </c>
      <c r="B1080" s="134" t="s">
        <v>766</v>
      </c>
      <c r="C1080" s="134" t="s">
        <v>2078</v>
      </c>
      <c r="D1080" s="132">
        <v>-93704.89</v>
      </c>
      <c r="E1080" s="132">
        <v>-93704.89</v>
      </c>
      <c r="F1080" s="132">
        <v>-108303.43</v>
      </c>
      <c r="G1080" s="132">
        <v>-28251.14</v>
      </c>
      <c r="H1080" s="132">
        <v>-41900.46</v>
      </c>
      <c r="I1080" s="132">
        <v>-53224.53</v>
      </c>
      <c r="J1080" s="132">
        <v>-61355.09</v>
      </c>
      <c r="K1080" s="132">
        <v>-66992.149999999994</v>
      </c>
      <c r="L1080" s="132">
        <v>-70713.11</v>
      </c>
      <c r="M1080" s="132">
        <v>-73899.59</v>
      </c>
      <c r="N1080" s="132">
        <v>-77025.06</v>
      </c>
      <c r="O1080" s="132">
        <v>-80845.179999999993</v>
      </c>
      <c r="P1080" s="132">
        <v>-88269.67</v>
      </c>
      <c r="Q1080" s="132">
        <v>-100920.25</v>
      </c>
      <c r="R1080" s="127">
        <v>-100920.25</v>
      </c>
    </row>
    <row r="1081" spans="1:18" ht="13.5" thickBot="1" x14ac:dyDescent="0.25">
      <c r="A1081" s="136" t="s">
        <v>327</v>
      </c>
      <c r="B1081" s="134" t="s">
        <v>765</v>
      </c>
      <c r="C1081" s="134" t="s">
        <v>2078</v>
      </c>
      <c r="D1081" s="130">
        <v>-7380.93</v>
      </c>
      <c r="E1081" s="130">
        <v>-7380.93</v>
      </c>
      <c r="F1081" s="130">
        <v>-3896.04</v>
      </c>
      <c r="G1081" s="130">
        <v>-7180.93</v>
      </c>
      <c r="H1081" s="130">
        <v>-10232.65</v>
      </c>
      <c r="I1081" s="130">
        <v>-2514.9899999999998</v>
      </c>
      <c r="J1081" s="130">
        <v>-4265.66</v>
      </c>
      <c r="K1081" s="130">
        <v>-5485.6</v>
      </c>
      <c r="L1081" s="130">
        <v>-923.37</v>
      </c>
      <c r="M1081" s="130">
        <v>-1804.15</v>
      </c>
      <c r="N1081" s="130">
        <v>-2835.57</v>
      </c>
      <c r="O1081" s="130">
        <v>-1499.09</v>
      </c>
      <c r="P1081" s="130">
        <v>-3986.98</v>
      </c>
      <c r="Q1081" s="130">
        <v>-7853.78</v>
      </c>
      <c r="R1081" s="127">
        <v>-7853.78</v>
      </c>
    </row>
    <row r="1082" spans="1:18" ht="13.5" thickBot="1" x14ac:dyDescent="0.25">
      <c r="A1082" s="136" t="s">
        <v>328</v>
      </c>
      <c r="B1082" s="134" t="s">
        <v>764</v>
      </c>
      <c r="C1082" s="134" t="s">
        <v>2078</v>
      </c>
      <c r="D1082" s="132">
        <v>-39834.400000000001</v>
      </c>
      <c r="E1082" s="132">
        <v>-39834.400000000001</v>
      </c>
      <c r="F1082" s="132">
        <v>-46513.34</v>
      </c>
      <c r="G1082" s="132">
        <v>-12743.43</v>
      </c>
      <c r="H1082" s="132">
        <v>-18005.79</v>
      </c>
      <c r="I1082" s="132">
        <v>-22438.57</v>
      </c>
      <c r="J1082" s="132">
        <v>-25169.27</v>
      </c>
      <c r="K1082" s="132">
        <v>-27172.54</v>
      </c>
      <c r="L1082" s="132">
        <v>-28759.84</v>
      </c>
      <c r="M1082" s="132">
        <v>-30190.34</v>
      </c>
      <c r="N1082" s="132">
        <v>-31722.94</v>
      </c>
      <c r="O1082" s="132">
        <v>-33863.089999999997</v>
      </c>
      <c r="P1082" s="132">
        <v>-37731.33</v>
      </c>
      <c r="Q1082" s="132">
        <v>-44055.94</v>
      </c>
      <c r="R1082" s="127">
        <v>-44055.94</v>
      </c>
    </row>
    <row r="1083" spans="1:18" ht="13.5" thickBot="1" x14ac:dyDescent="0.25">
      <c r="A1083" s="136" t="s">
        <v>445</v>
      </c>
      <c r="B1083" s="134" t="s">
        <v>763</v>
      </c>
      <c r="C1083" s="134" t="s">
        <v>2078</v>
      </c>
      <c r="D1083" s="130">
        <v>-52314.78</v>
      </c>
      <c r="E1083" s="130">
        <v>-52314.78</v>
      </c>
      <c r="F1083" s="130">
        <v>-81533.61</v>
      </c>
      <c r="G1083" s="130">
        <v>-56941.03</v>
      </c>
      <c r="H1083" s="130">
        <v>-82630.240000000005</v>
      </c>
      <c r="I1083" s="130">
        <v>-102966.47</v>
      </c>
      <c r="J1083" s="130">
        <v>-32560.94</v>
      </c>
      <c r="K1083" s="130">
        <v>-42695.57</v>
      </c>
      <c r="L1083" s="130">
        <v>-50261.98</v>
      </c>
      <c r="M1083" s="130">
        <v>-14603.96</v>
      </c>
      <c r="N1083" s="130">
        <v>-22444.75</v>
      </c>
      <c r="O1083" s="130">
        <v>-33351.07</v>
      </c>
      <c r="P1083" s="130">
        <v>-28045.99</v>
      </c>
      <c r="Q1083" s="130">
        <v>-56853.97</v>
      </c>
      <c r="R1083" s="127">
        <v>-56853.97</v>
      </c>
    </row>
    <row r="1084" spans="1:18" ht="13.5" thickBot="1" x14ac:dyDescent="0.25">
      <c r="A1084" s="136" t="s">
        <v>330</v>
      </c>
      <c r="B1084" s="134" t="s">
        <v>762</v>
      </c>
      <c r="C1084" s="134" t="s">
        <v>2078</v>
      </c>
      <c r="D1084" s="132">
        <v>0</v>
      </c>
      <c r="E1084" s="132">
        <v>0</v>
      </c>
      <c r="F1084" s="132">
        <v>-3888.74</v>
      </c>
      <c r="G1084" s="132">
        <v>-38934.6</v>
      </c>
      <c r="H1084" s="132">
        <v>-77953.34</v>
      </c>
      <c r="I1084" s="132">
        <v>-108500.25</v>
      </c>
      <c r="J1084" s="132">
        <v>-50233.41</v>
      </c>
      <c r="K1084" s="132">
        <v>-64758.22</v>
      </c>
      <c r="L1084" s="132">
        <v>-73558.350000000006</v>
      </c>
      <c r="M1084" s="132">
        <v>-16317.12</v>
      </c>
      <c r="N1084" s="132">
        <v>-24088.03</v>
      </c>
      <c r="O1084" s="132">
        <v>-34977.589999999997</v>
      </c>
      <c r="P1084" s="132">
        <v>-32880.43</v>
      </c>
      <c r="Q1084" s="132">
        <v>-68379.64</v>
      </c>
      <c r="R1084" s="127">
        <v>-68379.64</v>
      </c>
    </row>
    <row r="1085" spans="1:18" ht="13.5" thickBot="1" x14ac:dyDescent="0.25">
      <c r="A1085" s="136" t="s">
        <v>331</v>
      </c>
      <c r="B1085" s="134" t="s">
        <v>761</v>
      </c>
      <c r="C1085" s="134" t="s">
        <v>2078</v>
      </c>
      <c r="D1085" s="130">
        <v>-88173.57</v>
      </c>
      <c r="E1085" s="130">
        <v>-88173.57</v>
      </c>
      <c r="F1085" s="130">
        <v>-102630.14</v>
      </c>
      <c r="G1085" s="130">
        <v>-27256.14</v>
      </c>
      <c r="H1085" s="130">
        <v>-38837.08</v>
      </c>
      <c r="I1085" s="130">
        <v>-47386.38</v>
      </c>
      <c r="J1085" s="130">
        <v>-52254.84</v>
      </c>
      <c r="K1085" s="130">
        <v>-56461.42</v>
      </c>
      <c r="L1085" s="130">
        <v>-59481.99</v>
      </c>
      <c r="M1085" s="130">
        <v>-62492.37</v>
      </c>
      <c r="N1085" s="130">
        <v>-65921.11</v>
      </c>
      <c r="O1085" s="130">
        <v>-71816.42</v>
      </c>
      <c r="P1085" s="130">
        <v>-80222.61</v>
      </c>
      <c r="Q1085" s="130">
        <v>-96384.34</v>
      </c>
      <c r="R1085" s="127">
        <v>-96384.34</v>
      </c>
    </row>
    <row r="1086" spans="1:18" ht="13.5" thickBot="1" x14ac:dyDescent="0.25">
      <c r="A1086" s="136" t="s">
        <v>332</v>
      </c>
      <c r="B1086" s="134" t="s">
        <v>760</v>
      </c>
      <c r="C1086" s="134" t="s">
        <v>2078</v>
      </c>
      <c r="D1086" s="132">
        <v>-100243.81</v>
      </c>
      <c r="E1086" s="132">
        <v>-100243.81</v>
      </c>
      <c r="F1086" s="132">
        <v>-116811.93</v>
      </c>
      <c r="G1086" s="132">
        <v>-30168.45</v>
      </c>
      <c r="H1086" s="132">
        <v>-42956.46</v>
      </c>
      <c r="I1086" s="132">
        <v>-53404.45</v>
      </c>
      <c r="J1086" s="132">
        <v>-58736.959999999999</v>
      </c>
      <c r="K1086" s="132">
        <v>-63556.87</v>
      </c>
      <c r="L1086" s="132">
        <v>-67160.45</v>
      </c>
      <c r="M1086" s="132">
        <v>-70457.929999999993</v>
      </c>
      <c r="N1086" s="132">
        <v>-74134.48</v>
      </c>
      <c r="O1086" s="132">
        <v>-79928.31</v>
      </c>
      <c r="P1086" s="132">
        <v>-89198.91</v>
      </c>
      <c r="Q1086" s="132">
        <v>-105584.06</v>
      </c>
      <c r="R1086" s="127">
        <v>-105584.06</v>
      </c>
    </row>
    <row r="1087" spans="1:18" ht="13.5" thickBot="1" x14ac:dyDescent="0.25">
      <c r="A1087" s="136" t="s">
        <v>334</v>
      </c>
      <c r="B1087" s="134" t="s">
        <v>759</v>
      </c>
      <c r="C1087" s="134" t="s">
        <v>2078</v>
      </c>
      <c r="D1087" s="130">
        <v>-81047</v>
      </c>
      <c r="E1087" s="130">
        <v>-81047</v>
      </c>
      <c r="F1087" s="130">
        <v>-93204.64</v>
      </c>
      <c r="G1087" s="130">
        <v>-21665.3</v>
      </c>
      <c r="H1087" s="130">
        <v>-32964.050000000003</v>
      </c>
      <c r="I1087" s="130">
        <v>-41956.25</v>
      </c>
      <c r="J1087" s="130">
        <v>-48246.6</v>
      </c>
      <c r="K1087" s="130">
        <v>-52943.7</v>
      </c>
      <c r="L1087" s="130">
        <v>-57540.37</v>
      </c>
      <c r="M1087" s="130">
        <v>-61941.2</v>
      </c>
      <c r="N1087" s="130">
        <v>-66387.97</v>
      </c>
      <c r="O1087" s="130">
        <v>-71726.05</v>
      </c>
      <c r="P1087" s="130">
        <v>-79281.740000000005</v>
      </c>
      <c r="Q1087" s="130">
        <v>-90909.77</v>
      </c>
      <c r="R1087" s="127">
        <v>-90909.77</v>
      </c>
    </row>
    <row r="1088" spans="1:18" ht="13.5" thickBot="1" x14ac:dyDescent="0.25">
      <c r="A1088" s="136" t="s">
        <v>335</v>
      </c>
      <c r="B1088" s="134" t="s">
        <v>758</v>
      </c>
      <c r="C1088" s="134" t="s">
        <v>2078</v>
      </c>
      <c r="D1088" s="132">
        <v>-8418.4500000000007</v>
      </c>
      <c r="E1088" s="132">
        <v>-8418.4500000000007</v>
      </c>
      <c r="F1088" s="132">
        <v>-14537.51</v>
      </c>
      <c r="G1088" s="132">
        <v>-10916.96</v>
      </c>
      <c r="H1088" s="132">
        <v>-16046.79</v>
      </c>
      <c r="I1088" s="132">
        <v>-20407.7</v>
      </c>
      <c r="J1088" s="132">
        <v>-7093.43</v>
      </c>
      <c r="K1088" s="132">
        <v>-8913.5300000000007</v>
      </c>
      <c r="L1088" s="132">
        <v>-10333.81</v>
      </c>
      <c r="M1088" s="132">
        <v>-2806.28</v>
      </c>
      <c r="N1088" s="132">
        <v>-4110.25</v>
      </c>
      <c r="O1088" s="132">
        <v>-5763.29</v>
      </c>
      <c r="P1088" s="132">
        <v>-4581.34</v>
      </c>
      <c r="Q1088" s="132">
        <v>-9825.18</v>
      </c>
      <c r="R1088" s="127">
        <v>-9825.18</v>
      </c>
    </row>
    <row r="1089" spans="1:18" ht="13.5" thickBot="1" x14ac:dyDescent="0.25">
      <c r="A1089" s="136" t="s">
        <v>336</v>
      </c>
      <c r="B1089" s="134" t="s">
        <v>757</v>
      </c>
      <c r="C1089" s="134" t="s">
        <v>2078</v>
      </c>
      <c r="D1089" s="130">
        <v>-426935.26</v>
      </c>
      <c r="E1089" s="130">
        <v>-426935.26</v>
      </c>
      <c r="F1089" s="130">
        <v>-667786.91</v>
      </c>
      <c r="G1089" s="130">
        <v>-447929.63</v>
      </c>
      <c r="H1089" s="130">
        <v>-627486.49</v>
      </c>
      <c r="I1089" s="130">
        <v>-762753.42</v>
      </c>
      <c r="J1089" s="130">
        <v>-212546.14</v>
      </c>
      <c r="K1089" s="130">
        <v>-277222.23</v>
      </c>
      <c r="L1089" s="130">
        <v>-325213.21999999997</v>
      </c>
      <c r="M1089" s="130">
        <v>-94716.1</v>
      </c>
      <c r="N1089" s="130">
        <v>-147510.78</v>
      </c>
      <c r="O1089" s="130">
        <v>-237934.9</v>
      </c>
      <c r="P1089" s="130">
        <v>-224517.23</v>
      </c>
      <c r="Q1089" s="130">
        <v>-477947.75</v>
      </c>
      <c r="R1089" s="127">
        <v>-477947.75</v>
      </c>
    </row>
    <row r="1090" spans="1:18" ht="13.5" thickBot="1" x14ac:dyDescent="0.25">
      <c r="A1090" s="136" t="s">
        <v>1542</v>
      </c>
      <c r="B1090" s="134" t="s">
        <v>1543</v>
      </c>
      <c r="C1090" s="134" t="s">
        <v>2078</v>
      </c>
      <c r="D1090" s="132">
        <v>-13898.25</v>
      </c>
      <c r="E1090" s="132">
        <v>-13898.25</v>
      </c>
      <c r="F1090" s="132">
        <v>-21950.06</v>
      </c>
      <c r="G1090" s="132">
        <v>-13729.98</v>
      </c>
      <c r="H1090" s="132">
        <v>-19469.23</v>
      </c>
      <c r="I1090" s="132">
        <v>-23599.34</v>
      </c>
      <c r="J1090" s="132">
        <v>-6404.55</v>
      </c>
      <c r="K1090" s="132">
        <v>-8226.25</v>
      </c>
      <c r="L1090" s="132">
        <v>-9465.8799999999992</v>
      </c>
      <c r="M1090" s="132">
        <v>-2437.0700000000002</v>
      </c>
      <c r="N1090" s="132">
        <v>-3937</v>
      </c>
      <c r="O1090" s="132">
        <v>-6750.8</v>
      </c>
      <c r="P1090" s="132">
        <v>-6945.4</v>
      </c>
      <c r="Q1090" s="132">
        <v>-15178.15</v>
      </c>
      <c r="R1090" s="127">
        <v>-15178.15</v>
      </c>
    </row>
    <row r="1091" spans="1:18" ht="13.5" thickBot="1" x14ac:dyDescent="0.25">
      <c r="A1091" s="136" t="s">
        <v>338</v>
      </c>
      <c r="B1091" s="134" t="s">
        <v>1544</v>
      </c>
      <c r="C1091" s="134" t="s">
        <v>2078</v>
      </c>
      <c r="D1091" s="130">
        <v>-53261.87</v>
      </c>
      <c r="E1091" s="130">
        <v>-53261.87</v>
      </c>
      <c r="F1091" s="130">
        <v>-28512.75</v>
      </c>
      <c r="G1091" s="130">
        <v>-50404.57</v>
      </c>
      <c r="H1091" s="130">
        <v>-71383.67</v>
      </c>
      <c r="I1091" s="130">
        <v>-14757.13</v>
      </c>
      <c r="J1091" s="130">
        <v>-24171.37</v>
      </c>
      <c r="K1091" s="130">
        <v>-30902.2</v>
      </c>
      <c r="L1091" s="130">
        <v>-5245.89</v>
      </c>
      <c r="M1091" s="130">
        <v>-11036.12</v>
      </c>
      <c r="N1091" s="130">
        <v>-17006.400000000001</v>
      </c>
      <c r="O1091" s="130">
        <v>-10791.48</v>
      </c>
      <c r="P1091" s="130">
        <v>-27181.94</v>
      </c>
      <c r="Q1091" s="130">
        <v>-58462.2</v>
      </c>
      <c r="R1091" s="127">
        <v>-58462.2</v>
      </c>
    </row>
    <row r="1092" spans="1:18" ht="13.5" thickBot="1" x14ac:dyDescent="0.25">
      <c r="A1092" s="136" t="s">
        <v>339</v>
      </c>
      <c r="B1092" s="134" t="s">
        <v>756</v>
      </c>
      <c r="C1092" s="134" t="s">
        <v>2078</v>
      </c>
      <c r="D1092" s="132">
        <v>-6731</v>
      </c>
      <c r="E1092" s="132">
        <v>-6731</v>
      </c>
      <c r="F1092" s="132">
        <v>-10320.01</v>
      </c>
      <c r="G1092" s="132">
        <v>-6750.63</v>
      </c>
      <c r="H1092" s="132">
        <v>-9660.31</v>
      </c>
      <c r="I1092" s="132">
        <v>-11841.84</v>
      </c>
      <c r="J1092" s="132">
        <v>-3523.28</v>
      </c>
      <c r="K1092" s="132">
        <v>-4743.82</v>
      </c>
      <c r="L1092" s="132">
        <v>-5725.3</v>
      </c>
      <c r="M1092" s="132">
        <v>-1908.54</v>
      </c>
      <c r="N1092" s="132">
        <v>-2992.62</v>
      </c>
      <c r="O1092" s="132">
        <v>-4533.2</v>
      </c>
      <c r="P1092" s="132">
        <v>-3695.42</v>
      </c>
      <c r="Q1092" s="132">
        <v>-7454.13</v>
      </c>
      <c r="R1092" s="127">
        <v>-7454.13</v>
      </c>
    </row>
    <row r="1093" spans="1:18" ht="13.5" thickBot="1" x14ac:dyDescent="0.25">
      <c r="A1093" s="136" t="s">
        <v>340</v>
      </c>
      <c r="B1093" s="134" t="s">
        <v>755</v>
      </c>
      <c r="C1093" s="134" t="s">
        <v>2078</v>
      </c>
      <c r="D1093" s="130">
        <v>-148369.60000000001</v>
      </c>
      <c r="E1093" s="130">
        <v>-148369.60000000001</v>
      </c>
      <c r="F1093" s="130">
        <v>-230751.96</v>
      </c>
      <c r="G1093" s="130">
        <v>-148426.89000000001</v>
      </c>
      <c r="H1093" s="130">
        <v>-219314.82</v>
      </c>
      <c r="I1093" s="130">
        <v>-275990.65999999997</v>
      </c>
      <c r="J1093" s="130">
        <v>-96203.3</v>
      </c>
      <c r="K1093" s="130">
        <v>-128604.13</v>
      </c>
      <c r="L1093" s="130">
        <v>-153317.19</v>
      </c>
      <c r="M1093" s="130">
        <v>-45505.5</v>
      </c>
      <c r="N1093" s="130">
        <v>-68930.91</v>
      </c>
      <c r="O1093" s="130">
        <v>-99949.37</v>
      </c>
      <c r="P1093" s="130">
        <v>-82278.87</v>
      </c>
      <c r="Q1093" s="130">
        <v>-163444.14000000001</v>
      </c>
      <c r="R1093" s="127">
        <v>-163444.14000000001</v>
      </c>
    </row>
    <row r="1094" spans="1:18" ht="13.5" thickBot="1" x14ac:dyDescent="0.25">
      <c r="A1094" s="136" t="s">
        <v>341</v>
      </c>
      <c r="B1094" s="134" t="s">
        <v>754</v>
      </c>
      <c r="C1094" s="134" t="s">
        <v>2078</v>
      </c>
      <c r="D1094" s="132">
        <v>-48548.77</v>
      </c>
      <c r="E1094" s="132">
        <v>-48548.77</v>
      </c>
      <c r="F1094" s="132">
        <v>-68482.289999999994</v>
      </c>
      <c r="G1094" s="132">
        <v>-37354.11</v>
      </c>
      <c r="H1094" s="132">
        <v>-54575.01</v>
      </c>
      <c r="I1094" s="132">
        <v>-67722.039999999994</v>
      </c>
      <c r="J1094" s="132">
        <v>-22765.06</v>
      </c>
      <c r="K1094" s="132">
        <v>-31035.42</v>
      </c>
      <c r="L1094" s="132">
        <v>-38461.760000000002</v>
      </c>
      <c r="M1094" s="132">
        <v>-14651.52</v>
      </c>
      <c r="N1094" s="132">
        <v>-22702.95</v>
      </c>
      <c r="O1094" s="132">
        <v>-33908.15</v>
      </c>
      <c r="P1094" s="132">
        <v>-27924.18</v>
      </c>
      <c r="Q1094" s="132">
        <v>-53496.39</v>
      </c>
      <c r="R1094" s="127">
        <v>-53496.39</v>
      </c>
    </row>
    <row r="1095" spans="1:18" ht="13.5" thickBot="1" x14ac:dyDescent="0.25">
      <c r="A1095" s="136" t="s">
        <v>342</v>
      </c>
      <c r="B1095" s="134" t="s">
        <v>753</v>
      </c>
      <c r="C1095" s="134" t="s">
        <v>2078</v>
      </c>
      <c r="D1095" s="130">
        <v>-7641.92</v>
      </c>
      <c r="E1095" s="130">
        <v>-7641.92</v>
      </c>
      <c r="F1095" s="130">
        <v>-5522.71</v>
      </c>
      <c r="G1095" s="130">
        <v>-9668.6</v>
      </c>
      <c r="H1095" s="130">
        <v>-14110.07</v>
      </c>
      <c r="I1095" s="130">
        <v>-3402.16</v>
      </c>
      <c r="J1095" s="130">
        <v>-5527.34</v>
      </c>
      <c r="K1095" s="130">
        <v>-7017.94</v>
      </c>
      <c r="L1095" s="130">
        <v>-1217.8499999999999</v>
      </c>
      <c r="M1095" s="130">
        <v>-2433.2399999999998</v>
      </c>
      <c r="N1095" s="130">
        <v>-3648.26</v>
      </c>
      <c r="O1095" s="130">
        <v>-1384.08</v>
      </c>
      <c r="P1095" s="130">
        <v>-3803.6</v>
      </c>
      <c r="Q1095" s="130">
        <v>-8190.34</v>
      </c>
      <c r="R1095" s="127">
        <v>-8190.34</v>
      </c>
    </row>
    <row r="1096" spans="1:18" ht="13.5" thickBot="1" x14ac:dyDescent="0.25">
      <c r="A1096" s="136" t="s">
        <v>343</v>
      </c>
      <c r="B1096" s="134" t="s">
        <v>752</v>
      </c>
      <c r="C1096" s="134" t="s">
        <v>2078</v>
      </c>
      <c r="D1096" s="132">
        <v>-3209.29</v>
      </c>
      <c r="E1096" s="132">
        <v>-3209.29</v>
      </c>
      <c r="F1096" s="132">
        <v>-5167.68</v>
      </c>
      <c r="G1096" s="132">
        <v>-3442.48</v>
      </c>
      <c r="H1096" s="132">
        <v>-5099.37</v>
      </c>
      <c r="I1096" s="132">
        <v>-6438.77</v>
      </c>
      <c r="J1096" s="132">
        <v>-2240.63</v>
      </c>
      <c r="K1096" s="132">
        <v>-2828.14</v>
      </c>
      <c r="L1096" s="132">
        <v>-3302.69</v>
      </c>
      <c r="M1096" s="132">
        <v>-867.39</v>
      </c>
      <c r="N1096" s="132">
        <v>-1339.45</v>
      </c>
      <c r="O1096" s="132">
        <v>-1914.84</v>
      </c>
      <c r="P1096" s="132">
        <v>-1600.92</v>
      </c>
      <c r="Q1096" s="132">
        <v>-3545.85</v>
      </c>
      <c r="R1096" s="127">
        <v>-3545.85</v>
      </c>
    </row>
    <row r="1097" spans="1:18" ht="13.5" thickBot="1" x14ac:dyDescent="0.25">
      <c r="A1097" s="136" t="s">
        <v>345</v>
      </c>
      <c r="B1097" s="134" t="s">
        <v>751</v>
      </c>
      <c r="C1097" s="134" t="s">
        <v>2078</v>
      </c>
      <c r="D1097" s="130">
        <v>-14849.61</v>
      </c>
      <c r="E1097" s="130">
        <v>-14849.61</v>
      </c>
      <c r="F1097" s="130">
        <v>-8319.36</v>
      </c>
      <c r="G1097" s="130">
        <v>-15807.5</v>
      </c>
      <c r="H1097" s="130">
        <v>-22651.83</v>
      </c>
      <c r="I1097" s="130">
        <v>-5442.01</v>
      </c>
      <c r="J1097" s="130">
        <v>-9055.39</v>
      </c>
      <c r="K1097" s="130">
        <v>-12084.23</v>
      </c>
      <c r="L1097" s="130">
        <v>-2258.1999999999998</v>
      </c>
      <c r="M1097" s="130">
        <v>-4439.24</v>
      </c>
      <c r="N1097" s="130">
        <v>-6741.36</v>
      </c>
      <c r="O1097" s="130">
        <v>-3215.39</v>
      </c>
      <c r="P1097" s="130">
        <v>-8466.98</v>
      </c>
      <c r="Q1097" s="130">
        <v>-17586.47</v>
      </c>
      <c r="R1097" s="127">
        <v>-17586.47</v>
      </c>
    </row>
    <row r="1098" spans="1:18" ht="13.5" thickBot="1" x14ac:dyDescent="0.25">
      <c r="A1098" s="136" t="s">
        <v>446</v>
      </c>
      <c r="B1098" s="134" t="s">
        <v>750</v>
      </c>
      <c r="C1098" s="134" t="s">
        <v>2078</v>
      </c>
      <c r="D1098" s="132">
        <v>-30017.74</v>
      </c>
      <c r="E1098" s="132">
        <v>-30017.74</v>
      </c>
      <c r="F1098" s="132">
        <v>-34886.94</v>
      </c>
      <c r="G1098" s="132">
        <v>-9113.2999999999993</v>
      </c>
      <c r="H1098" s="132">
        <v>-13516.89</v>
      </c>
      <c r="I1098" s="132">
        <v>-16883.13</v>
      </c>
      <c r="J1098" s="132">
        <v>-19126.62</v>
      </c>
      <c r="K1098" s="132">
        <v>-20693.3</v>
      </c>
      <c r="L1098" s="132">
        <v>-21784.1</v>
      </c>
      <c r="M1098" s="132">
        <v>-22751.54</v>
      </c>
      <c r="N1098" s="132">
        <v>-23764.85</v>
      </c>
      <c r="O1098" s="132">
        <v>-25079.98</v>
      </c>
      <c r="P1098" s="132">
        <v>-27538.52</v>
      </c>
      <c r="Q1098" s="132">
        <v>-32232.560000000001</v>
      </c>
      <c r="R1098" s="127">
        <v>-32232.560000000001</v>
      </c>
    </row>
    <row r="1099" spans="1:18" ht="13.5" thickBot="1" x14ac:dyDescent="0.25">
      <c r="A1099" s="136" t="s">
        <v>347</v>
      </c>
      <c r="B1099" s="134" t="s">
        <v>749</v>
      </c>
      <c r="C1099" s="134" t="s">
        <v>2078</v>
      </c>
      <c r="D1099" s="130">
        <v>-103990.45</v>
      </c>
      <c r="E1099" s="130">
        <v>-103990.45</v>
      </c>
      <c r="F1099" s="130">
        <v>-151252.44</v>
      </c>
      <c r="G1099" s="130">
        <v>-89237.13</v>
      </c>
      <c r="H1099" s="130">
        <v>-127206.91</v>
      </c>
      <c r="I1099" s="130">
        <v>-156715.99</v>
      </c>
      <c r="J1099" s="130">
        <v>-173708.15</v>
      </c>
      <c r="K1099" s="130">
        <v>-186520.41</v>
      </c>
      <c r="L1099" s="130">
        <v>-8971</v>
      </c>
      <c r="M1099" s="130">
        <v>-16997.73</v>
      </c>
      <c r="N1099" s="130">
        <v>-26053.43</v>
      </c>
      <c r="O1099" s="130">
        <v>-40944.720000000001</v>
      </c>
      <c r="P1099" s="130">
        <v>-65789.67</v>
      </c>
      <c r="Q1099" s="130">
        <v>-111627.76</v>
      </c>
      <c r="R1099" s="127">
        <v>-111627.76</v>
      </c>
    </row>
    <row r="1100" spans="1:18" ht="13.5" thickBot="1" x14ac:dyDescent="0.25">
      <c r="A1100" s="136" t="s">
        <v>348</v>
      </c>
      <c r="B1100" s="134" t="s">
        <v>748</v>
      </c>
      <c r="C1100" s="134" t="s">
        <v>2078</v>
      </c>
      <c r="D1100" s="132">
        <v>-9108.9599999999991</v>
      </c>
      <c r="E1100" s="132">
        <v>-9108.9599999999991</v>
      </c>
      <c r="F1100" s="132">
        <v>-4630.88</v>
      </c>
      <c r="G1100" s="132">
        <v>-8498.9599999999991</v>
      </c>
      <c r="H1100" s="132">
        <v>-11917.77</v>
      </c>
      <c r="I1100" s="132">
        <v>-2866.15</v>
      </c>
      <c r="J1100" s="132">
        <v>-4514</v>
      </c>
      <c r="K1100" s="132">
        <v>-5841.29</v>
      </c>
      <c r="L1100" s="132">
        <v>-942.35</v>
      </c>
      <c r="M1100" s="132">
        <v>-1875.92</v>
      </c>
      <c r="N1100" s="132">
        <v>-2971.79</v>
      </c>
      <c r="O1100" s="132">
        <v>-1968.92</v>
      </c>
      <c r="P1100" s="132">
        <v>-4705.71</v>
      </c>
      <c r="Q1100" s="132">
        <v>-9429.2900000000009</v>
      </c>
      <c r="R1100" s="127">
        <v>-9429.2900000000009</v>
      </c>
    </row>
    <row r="1101" spans="1:18" ht="13.5" thickBot="1" x14ac:dyDescent="0.25">
      <c r="A1101" s="136" t="s">
        <v>349</v>
      </c>
      <c r="B1101" s="134" t="s">
        <v>747</v>
      </c>
      <c r="C1101" s="134" t="s">
        <v>2078</v>
      </c>
      <c r="D1101" s="130">
        <v>-14848.56</v>
      </c>
      <c r="E1101" s="130">
        <v>-14848.56</v>
      </c>
      <c r="F1101" s="130">
        <v>-6980.82</v>
      </c>
      <c r="G1101" s="130">
        <v>-13429.65</v>
      </c>
      <c r="H1101" s="130">
        <v>-19646.099999999999</v>
      </c>
      <c r="I1101" s="130">
        <v>-4675</v>
      </c>
      <c r="J1101" s="130">
        <v>-7622.7</v>
      </c>
      <c r="K1101" s="130">
        <v>-10291.459999999999</v>
      </c>
      <c r="L1101" s="130">
        <v>-2177.8000000000002</v>
      </c>
      <c r="M1101" s="130">
        <v>-4368.45</v>
      </c>
      <c r="N1101" s="130">
        <v>-6737.4</v>
      </c>
      <c r="O1101" s="130">
        <v>-2964.55</v>
      </c>
      <c r="P1101" s="130">
        <v>-8063.49</v>
      </c>
      <c r="Q1101" s="130">
        <v>-16270.16</v>
      </c>
      <c r="R1101" s="127">
        <v>-16270.16</v>
      </c>
    </row>
    <row r="1102" spans="1:18" ht="13.5" thickBot="1" x14ac:dyDescent="0.25">
      <c r="A1102" s="136" t="s">
        <v>447</v>
      </c>
      <c r="B1102" s="134" t="s">
        <v>746</v>
      </c>
      <c r="C1102" s="134" t="s">
        <v>2078</v>
      </c>
      <c r="D1102" s="132">
        <v>-9145.66</v>
      </c>
      <c r="E1102" s="132">
        <v>-9145.66</v>
      </c>
      <c r="F1102" s="132">
        <v>-14591.86</v>
      </c>
      <c r="G1102" s="132">
        <v>-9734.6</v>
      </c>
      <c r="H1102" s="132">
        <v>-14262.56</v>
      </c>
      <c r="I1102" s="132">
        <v>-18124.64</v>
      </c>
      <c r="J1102" s="132">
        <v>-6347.83</v>
      </c>
      <c r="K1102" s="132">
        <v>-8192.9599999999991</v>
      </c>
      <c r="L1102" s="132">
        <v>-9529.41</v>
      </c>
      <c r="M1102" s="132">
        <v>-2696.14</v>
      </c>
      <c r="N1102" s="132">
        <v>-4064.68</v>
      </c>
      <c r="O1102" s="132">
        <v>-5866.34</v>
      </c>
      <c r="P1102" s="132">
        <v>-4857.3900000000003</v>
      </c>
      <c r="Q1102" s="132">
        <v>-10008.36</v>
      </c>
      <c r="R1102" s="127">
        <v>-10008.36</v>
      </c>
    </row>
    <row r="1103" spans="1:18" ht="13.5" thickBot="1" x14ac:dyDescent="0.25">
      <c r="A1103" s="136" t="s">
        <v>448</v>
      </c>
      <c r="B1103" s="134" t="s">
        <v>745</v>
      </c>
      <c r="C1103" s="134" t="s">
        <v>2078</v>
      </c>
      <c r="D1103" s="130">
        <v>-5146.1000000000004</v>
      </c>
      <c r="E1103" s="130">
        <v>-5146.1000000000004</v>
      </c>
      <c r="F1103" s="130">
        <v>-3242.96</v>
      </c>
      <c r="G1103" s="130">
        <v>-5738.12</v>
      </c>
      <c r="H1103" s="130">
        <v>-8244.86</v>
      </c>
      <c r="I1103" s="130">
        <v>-2159.2600000000002</v>
      </c>
      <c r="J1103" s="130">
        <v>-3565.06</v>
      </c>
      <c r="K1103" s="130">
        <v>-4514.6000000000004</v>
      </c>
      <c r="L1103" s="130">
        <v>-678.94</v>
      </c>
      <c r="M1103" s="130">
        <v>-1351.66</v>
      </c>
      <c r="N1103" s="130">
        <v>-2023.12</v>
      </c>
      <c r="O1103" s="130">
        <v>-850.64</v>
      </c>
      <c r="P1103" s="130">
        <v>-2431.98</v>
      </c>
      <c r="Q1103" s="130">
        <v>-5440.64</v>
      </c>
      <c r="R1103" s="127">
        <v>-5440.64</v>
      </c>
    </row>
    <row r="1104" spans="1:18" ht="13.5" thickBot="1" x14ac:dyDescent="0.25">
      <c r="A1104" s="136" t="s">
        <v>354</v>
      </c>
      <c r="B1104" s="134" t="s">
        <v>744</v>
      </c>
      <c r="C1104" s="134" t="s">
        <v>2078</v>
      </c>
      <c r="D1104" s="132">
        <v>-21096.26</v>
      </c>
      <c r="E1104" s="132">
        <v>-21096.26</v>
      </c>
      <c r="F1104" s="132">
        <v>-24588.07</v>
      </c>
      <c r="G1104" s="132">
        <v>-6262.24</v>
      </c>
      <c r="H1104" s="132">
        <v>-9169.99</v>
      </c>
      <c r="I1104" s="132">
        <v>-11641.01</v>
      </c>
      <c r="J1104" s="132">
        <v>-12987.97</v>
      </c>
      <c r="K1104" s="132">
        <v>-14043.7</v>
      </c>
      <c r="L1104" s="132">
        <v>-14804.48</v>
      </c>
      <c r="M1104" s="132">
        <v>-15564.95</v>
      </c>
      <c r="N1104" s="132">
        <v>-16371.8</v>
      </c>
      <c r="O1104" s="132">
        <v>-17364.7</v>
      </c>
      <c r="P1104" s="132">
        <v>-19459.189999999999</v>
      </c>
      <c r="Q1104" s="132">
        <v>-22746.22</v>
      </c>
      <c r="R1104" s="127">
        <v>-22746.22</v>
      </c>
    </row>
    <row r="1105" spans="1:18" ht="13.5" thickBot="1" x14ac:dyDescent="0.25">
      <c r="A1105" s="136" t="s">
        <v>355</v>
      </c>
      <c r="B1105" s="134" t="s">
        <v>2053</v>
      </c>
      <c r="C1105" s="134" t="s">
        <v>2078</v>
      </c>
      <c r="D1105" s="130">
        <v>-8662.4699999999993</v>
      </c>
      <c r="E1105" s="130">
        <v>-8662.4699999999993</v>
      </c>
      <c r="F1105" s="130">
        <v>-14273.37</v>
      </c>
      <c r="G1105" s="130">
        <v>-10747.89</v>
      </c>
      <c r="H1105" s="130">
        <v>-15881.44</v>
      </c>
      <c r="I1105" s="130">
        <v>-20160.330000000002</v>
      </c>
      <c r="J1105" s="130">
        <v>-7507.58</v>
      </c>
      <c r="K1105" s="130">
        <v>-9787.08</v>
      </c>
      <c r="L1105" s="130">
        <v>-11268.09</v>
      </c>
      <c r="M1105" s="130">
        <v>-2764.63</v>
      </c>
      <c r="N1105" s="130">
        <v>-4003.02</v>
      </c>
      <c r="O1105" s="130">
        <v>-5612.81</v>
      </c>
      <c r="P1105" s="130">
        <v>-4410.01</v>
      </c>
      <c r="Q1105" s="130">
        <v>-9069.44</v>
      </c>
      <c r="R1105" s="127">
        <v>-9069.44</v>
      </c>
    </row>
    <row r="1106" spans="1:18" ht="13.5" thickBot="1" x14ac:dyDescent="0.25">
      <c r="A1106" s="136" t="s">
        <v>356</v>
      </c>
      <c r="B1106" s="134" t="s">
        <v>743</v>
      </c>
      <c r="C1106" s="134" t="s">
        <v>2078</v>
      </c>
      <c r="D1106" s="132">
        <v>-15766.33</v>
      </c>
      <c r="E1106" s="132">
        <v>-15766.33</v>
      </c>
      <c r="F1106" s="132">
        <v>-18506.71</v>
      </c>
      <c r="G1106" s="132">
        <v>-4835.57</v>
      </c>
      <c r="H1106" s="132">
        <v>-7111.43</v>
      </c>
      <c r="I1106" s="132">
        <v>-8960.9699999999993</v>
      </c>
      <c r="J1106" s="132">
        <v>-10346.530000000001</v>
      </c>
      <c r="K1106" s="132">
        <v>-11273.79</v>
      </c>
      <c r="L1106" s="132">
        <v>-11911.56</v>
      </c>
      <c r="M1106" s="132">
        <v>-12480.29</v>
      </c>
      <c r="N1106" s="132">
        <v>-13052.55</v>
      </c>
      <c r="O1106" s="132">
        <v>-13709.71</v>
      </c>
      <c r="P1106" s="132">
        <v>-14892.7</v>
      </c>
      <c r="Q1106" s="132">
        <v>-16953.36</v>
      </c>
      <c r="R1106" s="127">
        <v>-16953.36</v>
      </c>
    </row>
    <row r="1107" spans="1:18" ht="13.5" thickBot="1" x14ac:dyDescent="0.25">
      <c r="A1107" s="136" t="s">
        <v>357</v>
      </c>
      <c r="B1107" s="134" t="s">
        <v>742</v>
      </c>
      <c r="C1107" s="134" t="s">
        <v>2078</v>
      </c>
      <c r="D1107" s="130">
        <v>-9566.93</v>
      </c>
      <c r="E1107" s="130">
        <v>-9566.93</v>
      </c>
      <c r="F1107" s="130">
        <v>-11123.56</v>
      </c>
      <c r="G1107" s="130">
        <v>-2912.42</v>
      </c>
      <c r="H1107" s="130">
        <v>-4123.58</v>
      </c>
      <c r="I1107" s="130">
        <v>-5118.47</v>
      </c>
      <c r="J1107" s="130">
        <v>-5755.83</v>
      </c>
      <c r="K1107" s="130">
        <v>-6261.24</v>
      </c>
      <c r="L1107" s="130">
        <v>-6662.84</v>
      </c>
      <c r="M1107" s="130">
        <v>-7036.74</v>
      </c>
      <c r="N1107" s="130">
        <v>-7414.49</v>
      </c>
      <c r="O1107" s="130">
        <v>-7925.27</v>
      </c>
      <c r="P1107" s="130">
        <v>-8798.16</v>
      </c>
      <c r="Q1107" s="130">
        <v>-10304.75</v>
      </c>
      <c r="R1107" s="127">
        <v>-10304.75</v>
      </c>
    </row>
    <row r="1108" spans="1:18" ht="13.5" thickBot="1" x14ac:dyDescent="0.25">
      <c r="A1108" s="136" t="s">
        <v>449</v>
      </c>
      <c r="B1108" s="134" t="s">
        <v>741</v>
      </c>
      <c r="C1108" s="134" t="s">
        <v>2078</v>
      </c>
      <c r="D1108" s="132">
        <v>-2443.09</v>
      </c>
      <c r="E1108" s="132">
        <v>-2443.09</v>
      </c>
      <c r="F1108" s="132">
        <v>-2650.56</v>
      </c>
      <c r="G1108" s="132">
        <v>-2460.6</v>
      </c>
      <c r="H1108" s="132">
        <v>-2212.54</v>
      </c>
      <c r="I1108" s="132">
        <v>-1771.67</v>
      </c>
      <c r="J1108" s="132">
        <v>-1224.79</v>
      </c>
      <c r="K1108" s="132">
        <v>-1009.12</v>
      </c>
      <c r="L1108" s="132">
        <v>-704.97</v>
      </c>
      <c r="M1108" s="132">
        <v>-668.95</v>
      </c>
      <c r="N1108" s="132">
        <v>-734.73</v>
      </c>
      <c r="O1108" s="132">
        <v>-1011.61</v>
      </c>
      <c r="P1108" s="132">
        <v>-3171.69</v>
      </c>
      <c r="Q1108" s="132">
        <v>-4468.16</v>
      </c>
      <c r="R1108" s="127">
        <v>-4468.16</v>
      </c>
    </row>
    <row r="1109" spans="1:18" ht="13.5" thickBot="1" x14ac:dyDescent="0.25">
      <c r="A1109" s="136" t="s">
        <v>359</v>
      </c>
      <c r="B1109" s="134" t="s">
        <v>740</v>
      </c>
      <c r="C1109" s="134" t="s">
        <v>2078</v>
      </c>
      <c r="D1109" s="130">
        <v>-968.49</v>
      </c>
      <c r="E1109" s="130">
        <v>-968.49</v>
      </c>
      <c r="F1109" s="130">
        <v>-1569.27</v>
      </c>
      <c r="G1109" s="130">
        <v>-1073.6400000000001</v>
      </c>
      <c r="H1109" s="130">
        <v>-1625.04</v>
      </c>
      <c r="I1109" s="130">
        <v>-2058.12</v>
      </c>
      <c r="J1109" s="130">
        <v>-727.83</v>
      </c>
      <c r="K1109" s="130">
        <v>-955.32</v>
      </c>
      <c r="L1109" s="130">
        <v>-1142.82</v>
      </c>
      <c r="M1109" s="130">
        <v>-360.94</v>
      </c>
      <c r="N1109" s="130">
        <v>-512.85</v>
      </c>
      <c r="O1109" s="130">
        <v>-721.66</v>
      </c>
      <c r="P1109" s="130">
        <v>-560.89</v>
      </c>
      <c r="Q1109" s="130">
        <v>-1091.26</v>
      </c>
      <c r="R1109" s="127">
        <v>-1091.26</v>
      </c>
    </row>
    <row r="1110" spans="1:18" ht="13.5" thickBot="1" x14ac:dyDescent="0.25">
      <c r="A1110" s="136" t="s">
        <v>360</v>
      </c>
      <c r="B1110" s="134" t="s">
        <v>2054</v>
      </c>
      <c r="C1110" s="134" t="s">
        <v>2078</v>
      </c>
      <c r="D1110" s="132">
        <v>-82926.100000000006</v>
      </c>
      <c r="E1110" s="132">
        <v>-82926.100000000006</v>
      </c>
      <c r="F1110" s="132">
        <v>-94485.97</v>
      </c>
      <c r="G1110" s="132">
        <v>-21783.98</v>
      </c>
      <c r="H1110" s="132">
        <v>-32419.17</v>
      </c>
      <c r="I1110" s="132">
        <v>-39595.82</v>
      </c>
      <c r="J1110" s="132">
        <v>-44961.61</v>
      </c>
      <c r="K1110" s="132">
        <v>-49293.57</v>
      </c>
      <c r="L1110" s="132">
        <v>-52935.21</v>
      </c>
      <c r="M1110" s="132">
        <v>-56414.47</v>
      </c>
      <c r="N1110" s="132">
        <v>-60432.08</v>
      </c>
      <c r="O1110" s="132">
        <v>-66921.960000000006</v>
      </c>
      <c r="P1110" s="132">
        <v>-76190.820000000007</v>
      </c>
      <c r="Q1110" s="132">
        <v>-92593.16</v>
      </c>
      <c r="R1110" s="127">
        <v>-92593.16</v>
      </c>
    </row>
    <row r="1111" spans="1:18" ht="13.5" thickBot="1" x14ac:dyDescent="0.25">
      <c r="A1111" s="136" t="s">
        <v>361</v>
      </c>
      <c r="B1111" s="134" t="s">
        <v>739</v>
      </c>
      <c r="C1111" s="134" t="s">
        <v>2078</v>
      </c>
      <c r="D1111" s="130">
        <v>-3876.18</v>
      </c>
      <c r="E1111" s="130">
        <v>-3876.18</v>
      </c>
      <c r="F1111" s="130">
        <v>-4460.8599999999997</v>
      </c>
      <c r="G1111" s="130">
        <v>-1122.42</v>
      </c>
      <c r="H1111" s="130">
        <v>-1618.17</v>
      </c>
      <c r="I1111" s="130">
        <v>-1997.35</v>
      </c>
      <c r="J1111" s="130">
        <v>-2218.88</v>
      </c>
      <c r="K1111" s="130">
        <v>-2362.02</v>
      </c>
      <c r="L1111" s="130">
        <v>-2486.63</v>
      </c>
      <c r="M1111" s="130">
        <v>-2602.17</v>
      </c>
      <c r="N1111" s="130">
        <v>-2736.03</v>
      </c>
      <c r="O1111" s="130">
        <v>-2990.7</v>
      </c>
      <c r="P1111" s="130">
        <v>-3441.23</v>
      </c>
      <c r="Q1111" s="130">
        <v>-4273.78</v>
      </c>
      <c r="R1111" s="127">
        <v>-4273.78</v>
      </c>
    </row>
    <row r="1112" spans="1:18" ht="13.5" thickBot="1" x14ac:dyDescent="0.25">
      <c r="A1112" s="136" t="s">
        <v>362</v>
      </c>
      <c r="B1112" s="134" t="s">
        <v>738</v>
      </c>
      <c r="C1112" s="134" t="s">
        <v>2078</v>
      </c>
      <c r="D1112" s="132">
        <v>-3112.97</v>
      </c>
      <c r="E1112" s="132">
        <v>-3112.97</v>
      </c>
      <c r="F1112" s="132">
        <v>-3661.05</v>
      </c>
      <c r="G1112" s="132">
        <v>-974.55</v>
      </c>
      <c r="H1112" s="132">
        <v>-1444.37</v>
      </c>
      <c r="I1112" s="132">
        <v>-1833.31</v>
      </c>
      <c r="J1112" s="132">
        <v>-2041.13</v>
      </c>
      <c r="K1112" s="132">
        <v>-2185.86</v>
      </c>
      <c r="L1112" s="132">
        <v>-2281.46</v>
      </c>
      <c r="M1112" s="132">
        <v>-2366.25</v>
      </c>
      <c r="N1112" s="132">
        <v>-2454.44</v>
      </c>
      <c r="O1112" s="132">
        <v>-2575.06</v>
      </c>
      <c r="P1112" s="132">
        <v>-2863.92</v>
      </c>
      <c r="Q1112" s="132">
        <v>-3307.98</v>
      </c>
      <c r="R1112" s="127">
        <v>-3307.98</v>
      </c>
    </row>
    <row r="1113" spans="1:18" ht="13.5" thickBot="1" x14ac:dyDescent="0.25">
      <c r="A1113" s="136" t="s">
        <v>363</v>
      </c>
      <c r="B1113" s="134" t="s">
        <v>737</v>
      </c>
      <c r="C1113" s="134" t="s">
        <v>2078</v>
      </c>
      <c r="D1113" s="130">
        <v>-15301.35</v>
      </c>
      <c r="E1113" s="130">
        <v>-15301.35</v>
      </c>
      <c r="F1113" s="130">
        <v>-17417.16</v>
      </c>
      <c r="G1113" s="130">
        <v>-3733.41</v>
      </c>
      <c r="H1113" s="130">
        <v>-5565.4</v>
      </c>
      <c r="I1113" s="130">
        <v>-7144.83</v>
      </c>
      <c r="J1113" s="130">
        <v>-8244.2800000000007</v>
      </c>
      <c r="K1113" s="130">
        <v>-9255.25</v>
      </c>
      <c r="L1113" s="130">
        <v>-10107.49</v>
      </c>
      <c r="M1113" s="130">
        <v>-10960.79</v>
      </c>
      <c r="N1113" s="130">
        <v>-11781.91</v>
      </c>
      <c r="O1113" s="130">
        <v>-12768.34</v>
      </c>
      <c r="P1113" s="130">
        <v>-14171.21</v>
      </c>
      <c r="Q1113" s="130">
        <v>-16095.01</v>
      </c>
      <c r="R1113" s="127">
        <v>-16095.01</v>
      </c>
    </row>
    <row r="1114" spans="1:18" ht="13.5" thickBot="1" x14ac:dyDescent="0.25">
      <c r="A1114" s="136" t="s">
        <v>365</v>
      </c>
      <c r="B1114" s="134" t="s">
        <v>736</v>
      </c>
      <c r="C1114" s="134" t="s">
        <v>2078</v>
      </c>
      <c r="D1114" s="132">
        <v>-6457.55</v>
      </c>
      <c r="E1114" s="132">
        <v>-6457.55</v>
      </c>
      <c r="F1114" s="132">
        <v>-9186.83</v>
      </c>
      <c r="G1114" s="132">
        <v>-5085.5</v>
      </c>
      <c r="H1114" s="132">
        <v>-7524.6</v>
      </c>
      <c r="I1114" s="132">
        <v>-9289.67</v>
      </c>
      <c r="J1114" s="132">
        <v>-2972.24</v>
      </c>
      <c r="K1114" s="132">
        <v>-3918.18</v>
      </c>
      <c r="L1114" s="132">
        <v>-4811.71</v>
      </c>
      <c r="M1114" s="132">
        <v>-1762.22</v>
      </c>
      <c r="N1114" s="132">
        <v>-2715.11</v>
      </c>
      <c r="O1114" s="132">
        <v>-4295.3900000000003</v>
      </c>
      <c r="P1114" s="132">
        <v>-3850.65</v>
      </c>
      <c r="Q1114" s="132">
        <v>-7367.52</v>
      </c>
      <c r="R1114" s="127">
        <v>-7367.52</v>
      </c>
    </row>
    <row r="1115" spans="1:18" ht="13.5" thickBot="1" x14ac:dyDescent="0.25">
      <c r="A1115" s="136" t="s">
        <v>366</v>
      </c>
      <c r="B1115" s="134" t="s">
        <v>735</v>
      </c>
      <c r="C1115" s="134" t="s">
        <v>2078</v>
      </c>
      <c r="D1115" s="130">
        <v>-62691.69</v>
      </c>
      <c r="E1115" s="130">
        <v>-62691.69</v>
      </c>
      <c r="F1115" s="130">
        <v>-72661.69</v>
      </c>
      <c r="G1115" s="130">
        <v>-17597.55</v>
      </c>
      <c r="H1115" s="130">
        <v>-26311.96</v>
      </c>
      <c r="I1115" s="130">
        <v>-33651.269999999997</v>
      </c>
      <c r="J1115" s="130">
        <v>-39091.269999999997</v>
      </c>
      <c r="K1115" s="130">
        <v>-43421.98</v>
      </c>
      <c r="L1115" s="130">
        <v>-46590.45</v>
      </c>
      <c r="M1115" s="130">
        <v>-49460.08</v>
      </c>
      <c r="N1115" s="130">
        <v>-52410.49</v>
      </c>
      <c r="O1115" s="130">
        <v>-55972.46</v>
      </c>
      <c r="P1115" s="130">
        <v>-62112.89</v>
      </c>
      <c r="Q1115" s="130">
        <v>-71456.639999999999</v>
      </c>
      <c r="R1115" s="127">
        <v>-71456.639999999999</v>
      </c>
    </row>
    <row r="1116" spans="1:18" ht="13.5" thickBot="1" x14ac:dyDescent="0.25">
      <c r="A1116" s="136" t="s">
        <v>367</v>
      </c>
      <c r="B1116" s="134" t="s">
        <v>734</v>
      </c>
      <c r="C1116" s="134" t="s">
        <v>2078</v>
      </c>
      <c r="D1116" s="132">
        <v>-2764.17</v>
      </c>
      <c r="E1116" s="132">
        <v>-2764.17</v>
      </c>
      <c r="F1116" s="132">
        <v>-3201.42</v>
      </c>
      <c r="G1116" s="132">
        <v>-779.87</v>
      </c>
      <c r="H1116" s="132">
        <v>-1151.81</v>
      </c>
      <c r="I1116" s="132">
        <v>-1469.02</v>
      </c>
      <c r="J1116" s="132">
        <v>-1695.79</v>
      </c>
      <c r="K1116" s="132">
        <v>-1878.31</v>
      </c>
      <c r="L1116" s="132">
        <v>-1999.64</v>
      </c>
      <c r="M1116" s="132">
        <v>-2119.7800000000002</v>
      </c>
      <c r="N1116" s="132">
        <v>-2266.31</v>
      </c>
      <c r="O1116" s="132">
        <v>-2434.7199999999998</v>
      </c>
      <c r="P1116" s="132">
        <v>-2689.69</v>
      </c>
      <c r="Q1116" s="132">
        <v>-3095.61</v>
      </c>
      <c r="R1116" s="127">
        <v>-3095.61</v>
      </c>
    </row>
    <row r="1117" spans="1:18" ht="13.5" thickBot="1" x14ac:dyDescent="0.25">
      <c r="A1117" s="136" t="s">
        <v>368</v>
      </c>
      <c r="B1117" s="134" t="s">
        <v>1545</v>
      </c>
      <c r="C1117" s="134" t="s">
        <v>2078</v>
      </c>
      <c r="D1117" s="130">
        <v>-7665.36</v>
      </c>
      <c r="E1117" s="130">
        <v>-7665.36</v>
      </c>
      <c r="F1117" s="130">
        <v>-8978</v>
      </c>
      <c r="G1117" s="130">
        <v>-2311.06</v>
      </c>
      <c r="H1117" s="130">
        <v>-3246.9</v>
      </c>
      <c r="I1117" s="130">
        <v>-4047.49</v>
      </c>
      <c r="J1117" s="130">
        <v>-4474.68</v>
      </c>
      <c r="K1117" s="130">
        <v>-4842.74</v>
      </c>
      <c r="L1117" s="130">
        <v>-5119</v>
      </c>
      <c r="M1117" s="130">
        <v>-5377.94</v>
      </c>
      <c r="N1117" s="130">
        <v>-5662.73</v>
      </c>
      <c r="O1117" s="130">
        <v>-6097.75</v>
      </c>
      <c r="P1117" s="130">
        <v>-6809.09</v>
      </c>
      <c r="Q1117" s="130">
        <v>-8097.26</v>
      </c>
      <c r="R1117" s="127">
        <v>-8097.26</v>
      </c>
    </row>
    <row r="1118" spans="1:18" ht="13.5" thickBot="1" x14ac:dyDescent="0.25">
      <c r="A1118" s="136" t="s">
        <v>372</v>
      </c>
      <c r="B1118" s="134" t="s">
        <v>733</v>
      </c>
      <c r="C1118" s="134" t="s">
        <v>2078</v>
      </c>
      <c r="D1118" s="132">
        <v>-613.77</v>
      </c>
      <c r="E1118" s="132">
        <v>-613.77</v>
      </c>
      <c r="F1118" s="132">
        <v>-738.32</v>
      </c>
      <c r="G1118" s="132">
        <v>-216.83</v>
      </c>
      <c r="H1118" s="132">
        <v>-308.58999999999997</v>
      </c>
      <c r="I1118" s="132">
        <v>-379.56</v>
      </c>
      <c r="J1118" s="132">
        <v>-424.98</v>
      </c>
      <c r="K1118" s="132">
        <v>-453.83</v>
      </c>
      <c r="L1118" s="132">
        <v>-474.55</v>
      </c>
      <c r="M1118" s="132">
        <v>-492.16</v>
      </c>
      <c r="N1118" s="132">
        <v>-509.94</v>
      </c>
      <c r="O1118" s="132">
        <v>-532.17999999999995</v>
      </c>
      <c r="P1118" s="132">
        <v>-584.54999999999995</v>
      </c>
      <c r="Q1118" s="132">
        <v>-681.1</v>
      </c>
      <c r="R1118" s="127">
        <v>-681.1</v>
      </c>
    </row>
    <row r="1119" spans="1:18" ht="13.5" thickBot="1" x14ac:dyDescent="0.25">
      <c r="A1119" s="136" t="s">
        <v>373</v>
      </c>
      <c r="B1119" s="134" t="s">
        <v>732</v>
      </c>
      <c r="C1119" s="134" t="s">
        <v>2078</v>
      </c>
      <c r="D1119" s="130">
        <v>-5258.94</v>
      </c>
      <c r="E1119" s="130">
        <v>-5258.94</v>
      </c>
      <c r="F1119" s="130">
        <v>-6107.47</v>
      </c>
      <c r="G1119" s="130">
        <v>-1580.45</v>
      </c>
      <c r="H1119" s="130">
        <v>-2281.4499999999998</v>
      </c>
      <c r="I1119" s="130">
        <v>-2837.35</v>
      </c>
      <c r="J1119" s="130">
        <v>-3149.54</v>
      </c>
      <c r="K1119" s="130">
        <v>-3363.75</v>
      </c>
      <c r="L1119" s="130">
        <v>-3530.32</v>
      </c>
      <c r="M1119" s="130">
        <v>-3684.2</v>
      </c>
      <c r="N1119" s="130">
        <v>-3869.02</v>
      </c>
      <c r="O1119" s="130">
        <v>-4238.2299999999996</v>
      </c>
      <c r="P1119" s="130">
        <v>-4875.49</v>
      </c>
      <c r="Q1119" s="130">
        <v>-6048.63</v>
      </c>
      <c r="R1119" s="127">
        <v>-6048.63</v>
      </c>
    </row>
    <row r="1120" spans="1:18" ht="13.5" thickBot="1" x14ac:dyDescent="0.25">
      <c r="A1120" s="136" t="s">
        <v>374</v>
      </c>
      <c r="B1120" s="134" t="s">
        <v>731</v>
      </c>
      <c r="C1120" s="134" t="s">
        <v>2078</v>
      </c>
      <c r="D1120" s="132">
        <v>-611</v>
      </c>
      <c r="E1120" s="132">
        <v>-611</v>
      </c>
      <c r="F1120" s="132">
        <v>-710.38</v>
      </c>
      <c r="G1120" s="132">
        <v>-183.66</v>
      </c>
      <c r="H1120" s="132">
        <v>-255.71</v>
      </c>
      <c r="I1120" s="132">
        <v>-315.23</v>
      </c>
      <c r="J1120" s="132">
        <v>-347.99</v>
      </c>
      <c r="K1120" s="132">
        <v>-375.01</v>
      </c>
      <c r="L1120" s="132">
        <v>-392.85</v>
      </c>
      <c r="M1120" s="132">
        <v>-413.24</v>
      </c>
      <c r="N1120" s="132">
        <v>-433.59</v>
      </c>
      <c r="O1120" s="132">
        <v>-475.63</v>
      </c>
      <c r="P1120" s="132">
        <v>-535.95000000000005</v>
      </c>
      <c r="Q1120" s="132">
        <v>-634.97</v>
      </c>
      <c r="R1120" s="127">
        <v>-634.97</v>
      </c>
    </row>
    <row r="1121" spans="1:18" ht="13.5" thickBot="1" x14ac:dyDescent="0.25">
      <c r="A1121" s="136" t="s">
        <v>375</v>
      </c>
      <c r="B1121" s="134" t="s">
        <v>730</v>
      </c>
      <c r="C1121" s="134" t="s">
        <v>2078</v>
      </c>
      <c r="D1121" s="130">
        <v>-585.92999999999995</v>
      </c>
      <c r="E1121" s="130">
        <v>-585.92999999999995</v>
      </c>
      <c r="F1121" s="130">
        <v>-685.06</v>
      </c>
      <c r="G1121" s="130">
        <v>-188.04</v>
      </c>
      <c r="H1121" s="130">
        <v>-265.44</v>
      </c>
      <c r="I1121" s="130">
        <v>-324.62</v>
      </c>
      <c r="J1121" s="130">
        <v>-356.53</v>
      </c>
      <c r="K1121" s="130">
        <v>-380.75</v>
      </c>
      <c r="L1121" s="130">
        <v>-394.62</v>
      </c>
      <c r="M1121" s="130">
        <v>-407.98</v>
      </c>
      <c r="N1121" s="130">
        <v>-425.01</v>
      </c>
      <c r="O1121" s="130">
        <v>-462.63</v>
      </c>
      <c r="P1121" s="130">
        <v>-520.23</v>
      </c>
      <c r="Q1121" s="130">
        <v>-615.04999999999995</v>
      </c>
      <c r="R1121" s="127">
        <v>-615.04999999999995</v>
      </c>
    </row>
    <row r="1122" spans="1:18" ht="13.5" thickBot="1" x14ac:dyDescent="0.25">
      <c r="A1122" s="136" t="s">
        <v>378</v>
      </c>
      <c r="B1122" s="134" t="s">
        <v>729</v>
      </c>
      <c r="C1122" s="134" t="s">
        <v>2078</v>
      </c>
      <c r="D1122" s="132">
        <v>-8853.93</v>
      </c>
      <c r="E1122" s="132">
        <v>-8853.93</v>
      </c>
      <c r="F1122" s="132">
        <v>-4609.88</v>
      </c>
      <c r="G1122" s="132">
        <v>-8334.7099999999991</v>
      </c>
      <c r="H1122" s="132">
        <v>-12502.35</v>
      </c>
      <c r="I1122" s="132">
        <v>-3175.51</v>
      </c>
      <c r="J1122" s="132">
        <v>-5508.78</v>
      </c>
      <c r="K1122" s="132">
        <v>-7656.32</v>
      </c>
      <c r="L1122" s="132">
        <v>-1839.52</v>
      </c>
      <c r="M1122" s="132">
        <v>-3760.73</v>
      </c>
      <c r="N1122" s="132">
        <v>-5754.85</v>
      </c>
      <c r="O1122" s="132">
        <v>-2254.64</v>
      </c>
      <c r="P1122" s="132">
        <v>-5325.15</v>
      </c>
      <c r="Q1122" s="132">
        <v>-10397.57</v>
      </c>
      <c r="R1122" s="127">
        <v>-10397.57</v>
      </c>
    </row>
    <row r="1123" spans="1:18" ht="13.5" thickBot="1" x14ac:dyDescent="0.25">
      <c r="A1123" s="136" t="s">
        <v>379</v>
      </c>
      <c r="B1123" s="134" t="s">
        <v>728</v>
      </c>
      <c r="C1123" s="134" t="s">
        <v>2078</v>
      </c>
      <c r="D1123" s="130">
        <v>-52906.21</v>
      </c>
      <c r="E1123" s="130">
        <v>-52906.21</v>
      </c>
      <c r="F1123" s="130">
        <v>-59455.64</v>
      </c>
      <c r="G1123" s="130">
        <v>-12646.31</v>
      </c>
      <c r="H1123" s="130">
        <v>-19160.87</v>
      </c>
      <c r="I1123" s="130">
        <v>-24440.65</v>
      </c>
      <c r="J1123" s="130">
        <v>-28786.99</v>
      </c>
      <c r="K1123" s="130">
        <v>-32222.959999999999</v>
      </c>
      <c r="L1123" s="130">
        <v>-35232.949999999997</v>
      </c>
      <c r="M1123" s="130">
        <v>-38150.9</v>
      </c>
      <c r="N1123" s="130">
        <v>-41193.089999999997</v>
      </c>
      <c r="O1123" s="130">
        <v>-45225.86</v>
      </c>
      <c r="P1123" s="130">
        <v>-51455.61</v>
      </c>
      <c r="Q1123" s="130">
        <v>-59284.75</v>
      </c>
      <c r="R1123" s="127">
        <v>-59284.75</v>
      </c>
    </row>
    <row r="1124" spans="1:18" ht="13.5" thickBot="1" x14ac:dyDescent="0.25">
      <c r="A1124" s="136" t="s">
        <v>380</v>
      </c>
      <c r="B1124" s="134" t="s">
        <v>727</v>
      </c>
      <c r="C1124" s="134" t="s">
        <v>2078</v>
      </c>
      <c r="D1124" s="132">
        <v>-19449.13</v>
      </c>
      <c r="E1124" s="132">
        <v>-19449.13</v>
      </c>
      <c r="F1124" s="132">
        <v>-22222.9</v>
      </c>
      <c r="G1124" s="132">
        <v>-5054.37</v>
      </c>
      <c r="H1124" s="132">
        <v>-7366.11</v>
      </c>
      <c r="I1124" s="132">
        <v>-9176.39</v>
      </c>
      <c r="J1124" s="132">
        <v>-10396.41</v>
      </c>
      <c r="K1124" s="132">
        <v>-11284.6</v>
      </c>
      <c r="L1124" s="132">
        <v>-12062.14</v>
      </c>
      <c r="M1124" s="132">
        <v>-12784.87</v>
      </c>
      <c r="N1124" s="132">
        <v>-13604.12</v>
      </c>
      <c r="O1124" s="132">
        <v>-14919.78</v>
      </c>
      <c r="P1124" s="132">
        <v>-17057.16</v>
      </c>
      <c r="Q1124" s="132">
        <v>-20629.849999999999</v>
      </c>
      <c r="R1124" s="127">
        <v>-20629.849999999999</v>
      </c>
    </row>
    <row r="1125" spans="1:18" ht="13.5" thickBot="1" x14ac:dyDescent="0.25">
      <c r="A1125" s="136" t="s">
        <v>381</v>
      </c>
      <c r="B1125" s="134" t="s">
        <v>726</v>
      </c>
      <c r="C1125" s="134" t="s">
        <v>2078</v>
      </c>
      <c r="D1125" s="130">
        <v>-1368.74</v>
      </c>
      <c r="E1125" s="130">
        <v>-1368.74</v>
      </c>
      <c r="F1125" s="130">
        <v>-2113.6799999999998</v>
      </c>
      <c r="G1125" s="130">
        <v>-1341.44</v>
      </c>
      <c r="H1125" s="130">
        <v>-1927.88</v>
      </c>
      <c r="I1125" s="130">
        <v>-2434.7600000000002</v>
      </c>
      <c r="J1125" s="130">
        <v>-844.26</v>
      </c>
      <c r="K1125" s="130">
        <v>-1134.95</v>
      </c>
      <c r="L1125" s="130">
        <v>-1314.12</v>
      </c>
      <c r="M1125" s="130">
        <v>-352.28</v>
      </c>
      <c r="N1125" s="130">
        <v>-543.86</v>
      </c>
      <c r="O1125" s="130">
        <v>-837.17</v>
      </c>
      <c r="P1125" s="130">
        <v>-734.66</v>
      </c>
      <c r="Q1125" s="130">
        <v>-1461.17</v>
      </c>
      <c r="R1125" s="127">
        <v>-1461.17</v>
      </c>
    </row>
    <row r="1126" spans="1:18" ht="13.5" thickBot="1" x14ac:dyDescent="0.25">
      <c r="A1126" s="136" t="s">
        <v>382</v>
      </c>
      <c r="B1126" s="134" t="s">
        <v>725</v>
      </c>
      <c r="C1126" s="134" t="s">
        <v>2078</v>
      </c>
      <c r="D1126" s="132">
        <v>-22332.18</v>
      </c>
      <c r="E1126" s="132">
        <v>-22332.18</v>
      </c>
      <c r="F1126" s="132">
        <v>-28816.41</v>
      </c>
      <c r="G1126" s="132">
        <v>-11489.35</v>
      </c>
      <c r="H1126" s="132">
        <v>-16739.78</v>
      </c>
      <c r="I1126" s="132">
        <v>-21733.439999999999</v>
      </c>
      <c r="J1126" s="132">
        <v>-25586.75</v>
      </c>
      <c r="K1126" s="132">
        <v>-29187.17</v>
      </c>
      <c r="L1126" s="132">
        <v>-3256.04</v>
      </c>
      <c r="M1126" s="132">
        <v>-6265.17</v>
      </c>
      <c r="N1126" s="132">
        <v>-9503.8799999999992</v>
      </c>
      <c r="O1126" s="132">
        <v>-13562.5</v>
      </c>
      <c r="P1126" s="132">
        <v>-18057.330000000002</v>
      </c>
      <c r="Q1126" s="132">
        <v>-24680.57</v>
      </c>
      <c r="R1126" s="127">
        <v>-24680.57</v>
      </c>
    </row>
    <row r="1127" spans="1:18" ht="13.5" thickBot="1" x14ac:dyDescent="0.25">
      <c r="A1127" s="136" t="s">
        <v>383</v>
      </c>
      <c r="B1127" s="134" t="s">
        <v>724</v>
      </c>
      <c r="C1127" s="134" t="s">
        <v>2078</v>
      </c>
      <c r="D1127" s="130">
        <v>-1731.55</v>
      </c>
      <c r="E1127" s="130">
        <v>-1731.55</v>
      </c>
      <c r="F1127" s="130">
        <v>-3002.49</v>
      </c>
      <c r="G1127" s="130">
        <v>-2278.5500000000002</v>
      </c>
      <c r="H1127" s="130">
        <v>-3360.49</v>
      </c>
      <c r="I1127" s="130">
        <v>-4308.8</v>
      </c>
      <c r="J1127" s="130">
        <v>-1553.35</v>
      </c>
      <c r="K1127" s="130">
        <v>-1934.55</v>
      </c>
      <c r="L1127" s="130">
        <v>-2186.39</v>
      </c>
      <c r="M1127" s="130">
        <v>-485.69</v>
      </c>
      <c r="N1127" s="130">
        <v>-706.71</v>
      </c>
      <c r="O1127" s="130">
        <v>-983.5</v>
      </c>
      <c r="P1127" s="130">
        <v>-883.87</v>
      </c>
      <c r="Q1127" s="130">
        <v>-1959.51</v>
      </c>
      <c r="R1127" s="127">
        <v>-1959.51</v>
      </c>
    </row>
    <row r="1128" spans="1:18" ht="13.5" thickBot="1" x14ac:dyDescent="0.25">
      <c r="A1128" s="136" t="s">
        <v>384</v>
      </c>
      <c r="B1128" s="134" t="s">
        <v>723</v>
      </c>
      <c r="C1128" s="134" t="s">
        <v>2078</v>
      </c>
      <c r="D1128" s="132">
        <v>-66860.41</v>
      </c>
      <c r="E1128" s="132">
        <v>-66860.41</v>
      </c>
      <c r="F1128" s="132">
        <v>-76410.649999999994</v>
      </c>
      <c r="G1128" s="132">
        <v>-17408.71</v>
      </c>
      <c r="H1128" s="132">
        <v>-25230.92</v>
      </c>
      <c r="I1128" s="132">
        <v>-31846.55</v>
      </c>
      <c r="J1128" s="132">
        <v>-37160.68</v>
      </c>
      <c r="K1128" s="132">
        <v>-41906.39</v>
      </c>
      <c r="L1128" s="132">
        <v>-45711.81</v>
      </c>
      <c r="M1128" s="132">
        <v>-49505.22</v>
      </c>
      <c r="N1128" s="132">
        <v>-53867.87</v>
      </c>
      <c r="O1128" s="132">
        <v>-58991.3</v>
      </c>
      <c r="P1128" s="132">
        <v>-65627.19</v>
      </c>
      <c r="Q1128" s="132">
        <v>-75850.78</v>
      </c>
      <c r="R1128" s="127">
        <v>-75850.78</v>
      </c>
    </row>
    <row r="1129" spans="1:18" ht="13.5" thickBot="1" x14ac:dyDescent="0.25">
      <c r="A1129" s="136" t="s">
        <v>385</v>
      </c>
      <c r="B1129" s="134" t="s">
        <v>722</v>
      </c>
      <c r="C1129" s="134" t="s">
        <v>2078</v>
      </c>
      <c r="D1129" s="130">
        <v>-1898.45</v>
      </c>
      <c r="E1129" s="130">
        <v>-1898.45</v>
      </c>
      <c r="F1129" s="130">
        <v>-2178.13</v>
      </c>
      <c r="G1129" s="130">
        <v>-505.75</v>
      </c>
      <c r="H1129" s="130">
        <v>-731.89</v>
      </c>
      <c r="I1129" s="130">
        <v>-928.48</v>
      </c>
      <c r="J1129" s="130">
        <v>-1064.6400000000001</v>
      </c>
      <c r="K1129" s="130">
        <v>-1183.1099999999999</v>
      </c>
      <c r="L1129" s="130">
        <v>-1248.95</v>
      </c>
      <c r="M1129" s="130">
        <v>-1310.67</v>
      </c>
      <c r="N1129" s="130">
        <v>-1381.58</v>
      </c>
      <c r="O1129" s="130">
        <v>-1496.19</v>
      </c>
      <c r="P1129" s="130">
        <v>-1663.01</v>
      </c>
      <c r="Q1129" s="130">
        <v>-1930.54</v>
      </c>
      <c r="R1129" s="127">
        <v>-1930.54</v>
      </c>
    </row>
    <row r="1130" spans="1:18" ht="13.5" thickBot="1" x14ac:dyDescent="0.25">
      <c r="A1130" s="136" t="s">
        <v>386</v>
      </c>
      <c r="B1130" s="134" t="s">
        <v>721</v>
      </c>
      <c r="C1130" s="134" t="s">
        <v>2078</v>
      </c>
      <c r="D1130" s="132">
        <v>-54694.22</v>
      </c>
      <c r="E1130" s="132">
        <v>-54694.22</v>
      </c>
      <c r="F1130" s="132">
        <v>-63355.89</v>
      </c>
      <c r="G1130" s="132">
        <v>-15869.35</v>
      </c>
      <c r="H1130" s="132">
        <v>-22834.68</v>
      </c>
      <c r="I1130" s="132">
        <v>-28587.7</v>
      </c>
      <c r="J1130" s="132">
        <v>-31861.89</v>
      </c>
      <c r="K1130" s="132">
        <v>-34853.64</v>
      </c>
      <c r="L1130" s="132">
        <v>-37056.58</v>
      </c>
      <c r="M1130" s="132">
        <v>-39044.67</v>
      </c>
      <c r="N1130" s="132">
        <v>-41248.33</v>
      </c>
      <c r="O1130" s="132">
        <v>-44882.99</v>
      </c>
      <c r="P1130" s="132">
        <v>-49858.559999999998</v>
      </c>
      <c r="Q1130" s="132">
        <v>-58423.71</v>
      </c>
      <c r="R1130" s="127">
        <v>-58423.71</v>
      </c>
    </row>
    <row r="1131" spans="1:18" ht="13.5" thickBot="1" x14ac:dyDescent="0.25">
      <c r="A1131" s="136" t="s">
        <v>387</v>
      </c>
      <c r="B1131" s="134" t="s">
        <v>720</v>
      </c>
      <c r="C1131" s="134" t="s">
        <v>2078</v>
      </c>
      <c r="D1131" s="130">
        <v>-60955.66</v>
      </c>
      <c r="E1131" s="130">
        <v>-60955.66</v>
      </c>
      <c r="F1131" s="130">
        <v>-70698.84</v>
      </c>
      <c r="G1131" s="130">
        <v>-17559.599999999999</v>
      </c>
      <c r="H1131" s="130">
        <v>-26686.69</v>
      </c>
      <c r="I1131" s="130">
        <v>-33414.910000000003</v>
      </c>
      <c r="J1131" s="130">
        <v>-38042.449999999997</v>
      </c>
      <c r="K1131" s="130">
        <v>-41373.32</v>
      </c>
      <c r="L1131" s="130">
        <v>-43741.15</v>
      </c>
      <c r="M1131" s="130">
        <v>-45882.07</v>
      </c>
      <c r="N1131" s="130">
        <v>-48121.24</v>
      </c>
      <c r="O1131" s="130">
        <v>-50946.19</v>
      </c>
      <c r="P1131" s="130">
        <v>-56189.38</v>
      </c>
      <c r="Q1131" s="130">
        <v>-64664.38</v>
      </c>
      <c r="R1131" s="127">
        <v>-64664.38</v>
      </c>
    </row>
    <row r="1132" spans="1:18" ht="13.5" thickBot="1" x14ac:dyDescent="0.25">
      <c r="A1132" s="136" t="s">
        <v>388</v>
      </c>
      <c r="B1132" s="134" t="s">
        <v>719</v>
      </c>
      <c r="C1132" s="134" t="s">
        <v>2078</v>
      </c>
      <c r="D1132" s="132">
        <v>-21837.39</v>
      </c>
      <c r="E1132" s="132">
        <v>-21837.39</v>
      </c>
      <c r="F1132" s="132">
        <v>-25608.32</v>
      </c>
      <c r="G1132" s="132">
        <v>-6800.08</v>
      </c>
      <c r="H1132" s="132">
        <v>-9806.59</v>
      </c>
      <c r="I1132" s="132">
        <v>-11958.24</v>
      </c>
      <c r="J1132" s="132">
        <v>-13203.1</v>
      </c>
      <c r="K1132" s="132">
        <v>-14265.08</v>
      </c>
      <c r="L1132" s="132">
        <v>-15011.86</v>
      </c>
      <c r="M1132" s="132">
        <v>-15688.16</v>
      </c>
      <c r="N1132" s="132">
        <v>-16453.93</v>
      </c>
      <c r="O1132" s="132">
        <v>-17857.32</v>
      </c>
      <c r="P1132" s="132">
        <v>-19885.080000000002</v>
      </c>
      <c r="Q1132" s="132">
        <v>-23846.68</v>
      </c>
      <c r="R1132" s="127">
        <v>-23846.68</v>
      </c>
    </row>
    <row r="1133" spans="1:18" ht="13.5" thickBot="1" x14ac:dyDescent="0.25">
      <c r="A1133" s="136" t="s">
        <v>389</v>
      </c>
      <c r="B1133" s="134" t="s">
        <v>718</v>
      </c>
      <c r="C1133" s="134" t="s">
        <v>2078</v>
      </c>
      <c r="D1133" s="130">
        <v>-41681.15</v>
      </c>
      <c r="E1133" s="130">
        <v>-41681.15</v>
      </c>
      <c r="F1133" s="130">
        <v>-61579.7</v>
      </c>
      <c r="G1133" s="130">
        <v>-38078.03</v>
      </c>
      <c r="H1133" s="130">
        <v>-55124</v>
      </c>
      <c r="I1133" s="130">
        <v>-66107.77</v>
      </c>
      <c r="J1133" s="130">
        <v>-18088.240000000002</v>
      </c>
      <c r="K1133" s="130">
        <v>-23308.34</v>
      </c>
      <c r="L1133" s="130">
        <v>-27399.33</v>
      </c>
      <c r="M1133" s="130">
        <v>-8039.11</v>
      </c>
      <c r="N1133" s="130">
        <v>-12498.83</v>
      </c>
      <c r="O1133" s="130">
        <v>-21081.97</v>
      </c>
      <c r="P1133" s="130">
        <v>-22142.52</v>
      </c>
      <c r="Q1133" s="130">
        <v>-48085.72</v>
      </c>
      <c r="R1133" s="127">
        <v>-48085.72</v>
      </c>
    </row>
    <row r="1134" spans="1:18" ht="13.5" thickBot="1" x14ac:dyDescent="0.25">
      <c r="A1134" s="136" t="s">
        <v>390</v>
      </c>
      <c r="B1134" s="134" t="s">
        <v>717</v>
      </c>
      <c r="C1134" s="134" t="s">
        <v>2078</v>
      </c>
      <c r="D1134" s="132">
        <v>-11131.27</v>
      </c>
      <c r="E1134" s="132">
        <v>-11131.27</v>
      </c>
      <c r="F1134" s="132">
        <v>-12985.19</v>
      </c>
      <c r="G1134" s="132">
        <v>-3695.03</v>
      </c>
      <c r="H1134" s="132">
        <v>-5244.71</v>
      </c>
      <c r="I1134" s="132">
        <v>-6503.27</v>
      </c>
      <c r="J1134" s="132">
        <v>-7149.02</v>
      </c>
      <c r="K1134" s="132">
        <v>-7609.97</v>
      </c>
      <c r="L1134" s="132">
        <v>-7892.34</v>
      </c>
      <c r="M1134" s="132">
        <v>-8116.93</v>
      </c>
      <c r="N1134" s="132">
        <v>-8378.34</v>
      </c>
      <c r="O1134" s="132">
        <v>-8942.6200000000008</v>
      </c>
      <c r="P1134" s="132">
        <v>-9957.86</v>
      </c>
      <c r="Q1134" s="132">
        <v>-11725.86</v>
      </c>
      <c r="R1134" s="127">
        <v>-11725.86</v>
      </c>
    </row>
    <row r="1135" spans="1:18" ht="13.5" thickBot="1" x14ac:dyDescent="0.25">
      <c r="A1135" s="136" t="s">
        <v>391</v>
      </c>
      <c r="B1135" s="134" t="s">
        <v>1546</v>
      </c>
      <c r="C1135" s="134" t="s">
        <v>2078</v>
      </c>
      <c r="D1135" s="130">
        <v>-3859.43</v>
      </c>
      <c r="E1135" s="130">
        <v>-3859.43</v>
      </c>
      <c r="F1135" s="130">
        <v>-5801.07</v>
      </c>
      <c r="G1135" s="130">
        <v>-3667.19</v>
      </c>
      <c r="H1135" s="130">
        <v>-5166.53</v>
      </c>
      <c r="I1135" s="130">
        <v>-6289.61</v>
      </c>
      <c r="J1135" s="130">
        <v>-1793.1</v>
      </c>
      <c r="K1135" s="130">
        <v>-2393.25</v>
      </c>
      <c r="L1135" s="130">
        <v>-2822.45</v>
      </c>
      <c r="M1135" s="130">
        <v>-861.2</v>
      </c>
      <c r="N1135" s="130">
        <v>-1376.38</v>
      </c>
      <c r="O1135" s="130">
        <v>-2277.64</v>
      </c>
      <c r="P1135" s="130">
        <v>-2089.25</v>
      </c>
      <c r="Q1135" s="130">
        <v>-4328.21</v>
      </c>
      <c r="R1135" s="127">
        <v>-4328.21</v>
      </c>
    </row>
    <row r="1136" spans="1:18" ht="13.5" thickBot="1" x14ac:dyDescent="0.25">
      <c r="A1136" s="136" t="s">
        <v>392</v>
      </c>
      <c r="B1136" s="134" t="s">
        <v>716</v>
      </c>
      <c r="C1136" s="134" t="s">
        <v>2078</v>
      </c>
      <c r="D1136" s="132">
        <v>-2291.83</v>
      </c>
      <c r="E1136" s="132">
        <v>-2291.83</v>
      </c>
      <c r="F1136" s="132">
        <v>-3159.25</v>
      </c>
      <c r="G1136" s="132">
        <v>-1660.91</v>
      </c>
      <c r="H1136" s="132">
        <v>-2436.75</v>
      </c>
      <c r="I1136" s="132">
        <v>-2890.44</v>
      </c>
      <c r="J1136" s="132">
        <v>-3164.72</v>
      </c>
      <c r="K1136" s="132">
        <v>-3353.58</v>
      </c>
      <c r="L1136" s="132">
        <v>-128.75</v>
      </c>
      <c r="M1136" s="132">
        <v>-257.08999999999997</v>
      </c>
      <c r="N1136" s="132">
        <v>-398.26</v>
      </c>
      <c r="O1136" s="132">
        <v>-785.79</v>
      </c>
      <c r="P1136" s="132">
        <v>-1389.97</v>
      </c>
      <c r="Q1136" s="132">
        <v>-2490.48</v>
      </c>
      <c r="R1136" s="127">
        <v>-2490.48</v>
      </c>
    </row>
    <row r="1137" spans="1:18" ht="13.5" thickBot="1" x14ac:dyDescent="0.25">
      <c r="A1137" s="136" t="s">
        <v>393</v>
      </c>
      <c r="B1137" s="134" t="s">
        <v>715</v>
      </c>
      <c r="C1137" s="134" t="s">
        <v>2078</v>
      </c>
      <c r="D1137" s="130">
        <v>-30343.08</v>
      </c>
      <c r="E1137" s="130">
        <v>-30343.08</v>
      </c>
      <c r="F1137" s="130">
        <v>-21096.61</v>
      </c>
      <c r="G1137" s="130">
        <v>-39534.26</v>
      </c>
      <c r="H1137" s="130">
        <v>-58932.03</v>
      </c>
      <c r="I1137" s="130">
        <v>-15660.55</v>
      </c>
      <c r="J1137" s="130">
        <v>-25392.65</v>
      </c>
      <c r="K1137" s="130">
        <v>-32131.439999999999</v>
      </c>
      <c r="L1137" s="130">
        <v>-4901.7299999999996</v>
      </c>
      <c r="M1137" s="130">
        <v>-9119.2099999999991</v>
      </c>
      <c r="N1137" s="130">
        <v>-13339.92</v>
      </c>
      <c r="O1137" s="130">
        <v>-5327.57</v>
      </c>
      <c r="P1137" s="130">
        <v>-15234.13</v>
      </c>
      <c r="Q1137" s="130">
        <v>-32358.37</v>
      </c>
      <c r="R1137" s="127">
        <v>-32358.37</v>
      </c>
    </row>
    <row r="1138" spans="1:18" ht="13.5" thickBot="1" x14ac:dyDescent="0.25">
      <c r="A1138" s="136" t="s">
        <v>394</v>
      </c>
      <c r="B1138" s="134" t="s">
        <v>714</v>
      </c>
      <c r="C1138" s="134" t="s">
        <v>2078</v>
      </c>
      <c r="D1138" s="132">
        <v>-100.05</v>
      </c>
      <c r="E1138" s="132">
        <v>-100.05</v>
      </c>
      <c r="F1138" s="132">
        <v>-117.79</v>
      </c>
      <c r="G1138" s="132">
        <v>-28.55</v>
      </c>
      <c r="H1138" s="132">
        <v>-40.43</v>
      </c>
      <c r="I1138" s="132">
        <v>-49.71</v>
      </c>
      <c r="J1138" s="132">
        <v>-55</v>
      </c>
      <c r="K1138" s="132">
        <v>-59.3</v>
      </c>
      <c r="L1138" s="132">
        <v>-62.28</v>
      </c>
      <c r="M1138" s="132">
        <v>-65.180000000000007</v>
      </c>
      <c r="N1138" s="132">
        <v>-69.23</v>
      </c>
      <c r="O1138" s="132">
        <v>-76.819999999999993</v>
      </c>
      <c r="P1138" s="132">
        <v>-86.32</v>
      </c>
      <c r="Q1138" s="132">
        <v>-104.62</v>
      </c>
      <c r="R1138" s="127">
        <v>-104.62</v>
      </c>
    </row>
    <row r="1139" spans="1:18" ht="13.5" thickBot="1" x14ac:dyDescent="0.25">
      <c r="A1139" s="136" t="s">
        <v>395</v>
      </c>
      <c r="B1139" s="134" t="s">
        <v>1547</v>
      </c>
      <c r="C1139" s="134" t="s">
        <v>2078</v>
      </c>
      <c r="D1139" s="130">
        <v>-958.53</v>
      </c>
      <c r="E1139" s="130">
        <v>-958.53</v>
      </c>
      <c r="F1139" s="130">
        <v>-1466.47</v>
      </c>
      <c r="G1139" s="130">
        <v>-910.16</v>
      </c>
      <c r="H1139" s="130">
        <v>-1362.77</v>
      </c>
      <c r="I1139" s="130">
        <v>-1726.69</v>
      </c>
      <c r="J1139" s="130">
        <v>-1965.11</v>
      </c>
      <c r="K1139" s="130">
        <v>-2130.91</v>
      </c>
      <c r="L1139" s="130">
        <v>-102.66</v>
      </c>
      <c r="M1139" s="130">
        <v>-192.78</v>
      </c>
      <c r="N1139" s="130">
        <v>-277.8</v>
      </c>
      <c r="O1139" s="130">
        <v>-391.19</v>
      </c>
      <c r="P1139" s="130">
        <v>-620.55999999999995</v>
      </c>
      <c r="Q1139" s="130">
        <v>-1041.6500000000001</v>
      </c>
      <c r="R1139" s="127">
        <v>-1041.6500000000001</v>
      </c>
    </row>
    <row r="1140" spans="1:18" ht="13.5" thickBot="1" x14ac:dyDescent="0.25">
      <c r="A1140" s="136" t="s">
        <v>396</v>
      </c>
      <c r="B1140" s="134" t="s">
        <v>713</v>
      </c>
      <c r="C1140" s="134" t="s">
        <v>2078</v>
      </c>
      <c r="D1140" s="132">
        <v>-1072.17</v>
      </c>
      <c r="E1140" s="132">
        <v>-1072.17</v>
      </c>
      <c r="F1140" s="132">
        <v>-1246.0999999999999</v>
      </c>
      <c r="G1140" s="132">
        <v>-1044.55</v>
      </c>
      <c r="H1140" s="132">
        <v>-1115.8900000000001</v>
      </c>
      <c r="I1140" s="132">
        <v>-941.43</v>
      </c>
      <c r="J1140" s="132">
        <v>-497.04</v>
      </c>
      <c r="K1140" s="132">
        <v>-393.77</v>
      </c>
      <c r="L1140" s="132">
        <v>-311.37</v>
      </c>
      <c r="M1140" s="132">
        <v>-289.86</v>
      </c>
      <c r="N1140" s="132">
        <v>-318.86</v>
      </c>
      <c r="O1140" s="132">
        <v>-408.28</v>
      </c>
      <c r="P1140" s="132">
        <v>-772.18</v>
      </c>
      <c r="Q1140" s="132">
        <v>-1175.21</v>
      </c>
      <c r="R1140" s="127">
        <v>-1175.21</v>
      </c>
    </row>
    <row r="1141" spans="1:18" ht="13.5" thickBot="1" x14ac:dyDescent="0.25">
      <c r="A1141" s="136" t="s">
        <v>397</v>
      </c>
      <c r="B1141" s="134" t="s">
        <v>1548</v>
      </c>
      <c r="C1141" s="134" t="s">
        <v>2078</v>
      </c>
      <c r="D1141" s="130">
        <v>-11384.45</v>
      </c>
      <c r="E1141" s="130">
        <v>-11384.45</v>
      </c>
      <c r="F1141" s="130">
        <v>-13074.13</v>
      </c>
      <c r="G1141" s="130">
        <v>-2999.62</v>
      </c>
      <c r="H1141" s="130">
        <v>-4461.37</v>
      </c>
      <c r="I1141" s="130">
        <v>-5616.9</v>
      </c>
      <c r="J1141" s="130">
        <v>-6593.64</v>
      </c>
      <c r="K1141" s="130">
        <v>-7416</v>
      </c>
      <c r="L1141" s="130">
        <v>-8130.45</v>
      </c>
      <c r="M1141" s="130">
        <v>-8812.09</v>
      </c>
      <c r="N1141" s="130">
        <v>-9522.25</v>
      </c>
      <c r="O1141" s="130">
        <v>-10460.34</v>
      </c>
      <c r="P1141" s="130">
        <v>-11621.41</v>
      </c>
      <c r="Q1141" s="130">
        <v>-13285.18</v>
      </c>
      <c r="R1141" s="127">
        <v>-13285.18</v>
      </c>
    </row>
    <row r="1142" spans="1:18" ht="13.5" thickBot="1" x14ac:dyDescent="0.25">
      <c r="A1142" s="136" t="s">
        <v>398</v>
      </c>
      <c r="B1142" s="134" t="s">
        <v>712</v>
      </c>
      <c r="C1142" s="134" t="s">
        <v>2078</v>
      </c>
      <c r="D1142" s="132">
        <v>-20417.939999999999</v>
      </c>
      <c r="E1142" s="132">
        <v>-20417.939999999999</v>
      </c>
      <c r="F1142" s="132">
        <v>-23663.52</v>
      </c>
      <c r="G1142" s="132">
        <v>-5864.02</v>
      </c>
      <c r="H1142" s="132">
        <v>-8442.08</v>
      </c>
      <c r="I1142" s="132">
        <v>-10593.25</v>
      </c>
      <c r="J1142" s="132">
        <v>-11963.3</v>
      </c>
      <c r="K1142" s="132">
        <v>-13184.53</v>
      </c>
      <c r="L1142" s="132">
        <v>-14210.81</v>
      </c>
      <c r="M1142" s="132">
        <v>-15318.23</v>
      </c>
      <c r="N1142" s="132">
        <v>-16564.57</v>
      </c>
      <c r="O1142" s="132">
        <v>-18112.03</v>
      </c>
      <c r="P1142" s="132">
        <v>-20233.849999999999</v>
      </c>
      <c r="Q1142" s="132">
        <v>-23764.75</v>
      </c>
      <c r="R1142" s="127">
        <v>-23764.75</v>
      </c>
    </row>
    <row r="1143" spans="1:18" ht="13.5" thickBot="1" x14ac:dyDescent="0.25">
      <c r="A1143" s="136" t="s">
        <v>399</v>
      </c>
      <c r="B1143" s="134" t="s">
        <v>1549</v>
      </c>
      <c r="C1143" s="134" t="s">
        <v>2078</v>
      </c>
      <c r="D1143" s="130">
        <v>-3756.24</v>
      </c>
      <c r="E1143" s="130">
        <v>-3756.24</v>
      </c>
      <c r="F1143" s="130">
        <v>-4398.91</v>
      </c>
      <c r="G1143" s="130">
        <v>-1232.69</v>
      </c>
      <c r="H1143" s="130">
        <v>-1755</v>
      </c>
      <c r="I1143" s="130">
        <v>-2112.5</v>
      </c>
      <c r="J1143" s="130">
        <v>-2333.3000000000002</v>
      </c>
      <c r="K1143" s="130">
        <v>-2495.3000000000002</v>
      </c>
      <c r="L1143" s="130">
        <v>-2629.15</v>
      </c>
      <c r="M1143" s="130">
        <v>-2759.46</v>
      </c>
      <c r="N1143" s="130">
        <v>-2911.64</v>
      </c>
      <c r="O1143" s="130">
        <v>-3239.62</v>
      </c>
      <c r="P1143" s="130">
        <v>-3788.05</v>
      </c>
      <c r="Q1143" s="130">
        <v>-4811</v>
      </c>
      <c r="R1143" s="127">
        <v>-4811</v>
      </c>
    </row>
    <row r="1144" spans="1:18" ht="13.5" thickBot="1" x14ac:dyDescent="0.25">
      <c r="A1144" s="136" t="s">
        <v>400</v>
      </c>
      <c r="B1144" s="134" t="s">
        <v>711</v>
      </c>
      <c r="C1144" s="134" t="s">
        <v>2078</v>
      </c>
      <c r="D1144" s="132">
        <v>-31559.47</v>
      </c>
      <c r="E1144" s="132">
        <v>-31559.47</v>
      </c>
      <c r="F1144" s="132">
        <v>-53767.07</v>
      </c>
      <c r="G1144" s="132">
        <v>-39779.589999999997</v>
      </c>
      <c r="H1144" s="132">
        <v>-58526.77</v>
      </c>
      <c r="I1144" s="132">
        <v>-72666.86</v>
      </c>
      <c r="J1144" s="132">
        <v>-25188.67</v>
      </c>
      <c r="K1144" s="132">
        <v>-31762.6</v>
      </c>
      <c r="L1144" s="132">
        <v>-36593.379999999997</v>
      </c>
      <c r="M1144" s="132">
        <v>-9515.0400000000009</v>
      </c>
      <c r="N1144" s="132">
        <v>-13949.07</v>
      </c>
      <c r="O1144" s="132">
        <v>-19013.68</v>
      </c>
      <c r="P1144" s="132">
        <v>-15723.55</v>
      </c>
      <c r="Q1144" s="132">
        <v>-33941.919999999998</v>
      </c>
      <c r="R1144" s="127">
        <v>-33941.919999999998</v>
      </c>
    </row>
    <row r="1145" spans="1:18" ht="13.5" thickBot="1" x14ac:dyDescent="0.25">
      <c r="A1145" s="136" t="s">
        <v>403</v>
      </c>
      <c r="B1145" s="134" t="s">
        <v>710</v>
      </c>
      <c r="C1145" s="134" t="s">
        <v>2078</v>
      </c>
      <c r="D1145" s="130">
        <v>-2249.63</v>
      </c>
      <c r="E1145" s="130">
        <v>-2249.63</v>
      </c>
      <c r="F1145" s="130">
        <v>-3836.07</v>
      </c>
      <c r="G1145" s="130">
        <v>-2761.54</v>
      </c>
      <c r="H1145" s="130">
        <v>-4101.51</v>
      </c>
      <c r="I1145" s="130">
        <v>-5262.59</v>
      </c>
      <c r="J1145" s="130">
        <v>-2058.19</v>
      </c>
      <c r="K1145" s="130">
        <v>-2626.82</v>
      </c>
      <c r="L1145" s="130">
        <v>-2992.39</v>
      </c>
      <c r="M1145" s="130">
        <v>-671.64</v>
      </c>
      <c r="N1145" s="130">
        <v>-986.4</v>
      </c>
      <c r="O1145" s="130">
        <v>-1376.74</v>
      </c>
      <c r="P1145" s="130">
        <v>-1256.07</v>
      </c>
      <c r="Q1145" s="130">
        <v>-2545.54</v>
      </c>
      <c r="R1145" s="127">
        <v>-2545.54</v>
      </c>
    </row>
    <row r="1146" spans="1:18" ht="13.5" thickBot="1" x14ac:dyDescent="0.25">
      <c r="A1146" s="136" t="s">
        <v>404</v>
      </c>
      <c r="B1146" s="134" t="s">
        <v>709</v>
      </c>
      <c r="C1146" s="134" t="s">
        <v>2078</v>
      </c>
      <c r="D1146" s="132">
        <v>-13574.56</v>
      </c>
      <c r="E1146" s="132">
        <v>-13574.56</v>
      </c>
      <c r="F1146" s="132">
        <v>-18399.22</v>
      </c>
      <c r="G1146" s="132">
        <v>-9014.58</v>
      </c>
      <c r="H1146" s="132">
        <v>-13484.21</v>
      </c>
      <c r="I1146" s="132">
        <v>-17280.39</v>
      </c>
      <c r="J1146" s="132">
        <v>-20165.88</v>
      </c>
      <c r="K1146" s="132">
        <v>-22589.99</v>
      </c>
      <c r="L1146" s="132">
        <v>-1905.2</v>
      </c>
      <c r="M1146" s="132">
        <v>-3822.95</v>
      </c>
      <c r="N1146" s="132">
        <v>-5648.75</v>
      </c>
      <c r="O1146" s="132">
        <v>-7978.7</v>
      </c>
      <c r="P1146" s="132">
        <v>-11400.55</v>
      </c>
      <c r="Q1146" s="132">
        <v>-16670.16</v>
      </c>
      <c r="R1146" s="127">
        <v>-16670.16</v>
      </c>
    </row>
    <row r="1147" spans="1:18" ht="13.5" thickBot="1" x14ac:dyDescent="0.25">
      <c r="A1147" s="136" t="s">
        <v>405</v>
      </c>
      <c r="B1147" s="134" t="s">
        <v>708</v>
      </c>
      <c r="C1147" s="134" t="s">
        <v>2078</v>
      </c>
      <c r="D1147" s="130">
        <v>-16553.29</v>
      </c>
      <c r="E1147" s="130">
        <v>-16553.29</v>
      </c>
      <c r="F1147" s="130">
        <v>-18699.78</v>
      </c>
      <c r="G1147" s="130">
        <v>-3959.5</v>
      </c>
      <c r="H1147" s="130">
        <v>-5991.59</v>
      </c>
      <c r="I1147" s="130">
        <v>-7662.22</v>
      </c>
      <c r="J1147" s="130">
        <v>-9015.7199999999993</v>
      </c>
      <c r="K1147" s="130">
        <v>-10208.23</v>
      </c>
      <c r="L1147" s="130">
        <v>-11245.47</v>
      </c>
      <c r="M1147" s="130">
        <v>-12112.25</v>
      </c>
      <c r="N1147" s="130">
        <v>-13029.7</v>
      </c>
      <c r="O1147" s="130">
        <v>-14119.23</v>
      </c>
      <c r="P1147" s="130">
        <v>-15649.45</v>
      </c>
      <c r="Q1147" s="130">
        <v>-18183.87</v>
      </c>
      <c r="R1147" s="127">
        <v>-18183.87</v>
      </c>
    </row>
    <row r="1148" spans="1:18" ht="13.5" thickBot="1" x14ac:dyDescent="0.25">
      <c r="A1148" s="136" t="s">
        <v>406</v>
      </c>
      <c r="B1148" s="134" t="s">
        <v>707</v>
      </c>
      <c r="C1148" s="134" t="s">
        <v>2078</v>
      </c>
      <c r="D1148" s="132">
        <v>-5333.39</v>
      </c>
      <c r="E1148" s="132">
        <v>-5333.39</v>
      </c>
      <c r="F1148" s="132">
        <v>-5929.13</v>
      </c>
      <c r="G1148" s="132">
        <v>-1067.0899999999999</v>
      </c>
      <c r="H1148" s="132">
        <v>-1641.6</v>
      </c>
      <c r="I1148" s="132">
        <v>-2177.91</v>
      </c>
      <c r="J1148" s="132">
        <v>-2714.63</v>
      </c>
      <c r="K1148" s="132">
        <v>-3196.31</v>
      </c>
      <c r="L1148" s="132">
        <v>-3624.78</v>
      </c>
      <c r="M1148" s="132">
        <v>-3999.08</v>
      </c>
      <c r="N1148" s="132">
        <v>-4366.53</v>
      </c>
      <c r="O1148" s="132">
        <v>-4768.67</v>
      </c>
      <c r="P1148" s="132">
        <v>-5322.64</v>
      </c>
      <c r="Q1148" s="132">
        <v>-6017.84</v>
      </c>
      <c r="R1148" s="127">
        <v>-6017.84</v>
      </c>
    </row>
    <row r="1149" spans="1:18" ht="13.5" thickBot="1" x14ac:dyDescent="0.25">
      <c r="A1149" s="136" t="s">
        <v>407</v>
      </c>
      <c r="B1149" s="134" t="s">
        <v>706</v>
      </c>
      <c r="C1149" s="134" t="s">
        <v>2078</v>
      </c>
      <c r="D1149" s="130">
        <v>-8053.23</v>
      </c>
      <c r="E1149" s="130">
        <v>-8053.23</v>
      </c>
      <c r="F1149" s="130">
        <v>-9284.26</v>
      </c>
      <c r="G1149" s="130">
        <v>-2380.12</v>
      </c>
      <c r="H1149" s="130">
        <v>-3497.46</v>
      </c>
      <c r="I1149" s="130">
        <v>-4432.46</v>
      </c>
      <c r="J1149" s="130">
        <v>-5015.38</v>
      </c>
      <c r="K1149" s="130">
        <v>-5596.96</v>
      </c>
      <c r="L1149" s="130">
        <v>-5993.6</v>
      </c>
      <c r="M1149" s="130">
        <v>-6376.37</v>
      </c>
      <c r="N1149" s="130">
        <v>-6792.06</v>
      </c>
      <c r="O1149" s="130">
        <v>-7280.32</v>
      </c>
      <c r="P1149" s="130">
        <v>-8053.6</v>
      </c>
      <c r="Q1149" s="130">
        <v>-9309.98</v>
      </c>
      <c r="R1149" s="127">
        <v>-9309.98</v>
      </c>
    </row>
    <row r="1150" spans="1:18" ht="13.5" thickBot="1" x14ac:dyDescent="0.25">
      <c r="A1150" s="136" t="s">
        <v>408</v>
      </c>
      <c r="B1150" s="134" t="s">
        <v>705</v>
      </c>
      <c r="C1150" s="134" t="s">
        <v>2078</v>
      </c>
      <c r="D1150" s="132">
        <v>0</v>
      </c>
      <c r="E1150" s="132">
        <v>0</v>
      </c>
      <c r="F1150" s="132">
        <v>0</v>
      </c>
      <c r="G1150" s="132">
        <v>0</v>
      </c>
      <c r="H1150" s="132">
        <v>0</v>
      </c>
      <c r="I1150" s="132">
        <v>0</v>
      </c>
      <c r="J1150" s="132">
        <v>0</v>
      </c>
      <c r="K1150" s="132">
        <v>0</v>
      </c>
      <c r="L1150" s="132">
        <v>0</v>
      </c>
      <c r="M1150" s="132">
        <v>0</v>
      </c>
      <c r="N1150" s="132">
        <v>0</v>
      </c>
      <c r="O1150" s="132">
        <v>0</v>
      </c>
      <c r="P1150" s="132">
        <v>0</v>
      </c>
      <c r="Q1150" s="132">
        <v>0</v>
      </c>
      <c r="R1150" s="127">
        <v>0</v>
      </c>
    </row>
    <row r="1151" spans="1:18" ht="13.5" thickBot="1" x14ac:dyDescent="0.25">
      <c r="A1151" s="136" t="s">
        <v>450</v>
      </c>
      <c r="B1151" s="134" t="s">
        <v>704</v>
      </c>
      <c r="C1151" s="134" t="s">
        <v>2078</v>
      </c>
      <c r="D1151" s="130">
        <v>-513627.97</v>
      </c>
      <c r="E1151" s="130">
        <v>-513627.97</v>
      </c>
      <c r="F1151" s="130">
        <v>-266094.21999999997</v>
      </c>
      <c r="G1151" s="130">
        <v>-544924.18999999994</v>
      </c>
      <c r="H1151" s="130">
        <v>-792977.93</v>
      </c>
      <c r="I1151" s="130">
        <v>-195044.49</v>
      </c>
      <c r="J1151" s="130">
        <v>-309833.88</v>
      </c>
      <c r="K1151" s="130">
        <v>-412115.87</v>
      </c>
      <c r="L1151" s="130">
        <v>-77163.710000000006</v>
      </c>
      <c r="M1151" s="130">
        <v>-151760.54</v>
      </c>
      <c r="N1151" s="130">
        <v>-234232.26</v>
      </c>
      <c r="O1151" s="130">
        <v>-108119.89</v>
      </c>
      <c r="P1151" s="130">
        <v>-280365.87</v>
      </c>
      <c r="Q1151" s="130">
        <v>-556516.03</v>
      </c>
      <c r="R1151" s="127">
        <v>-556516.03</v>
      </c>
    </row>
    <row r="1152" spans="1:18" ht="13.5" thickBot="1" x14ac:dyDescent="0.25">
      <c r="A1152" s="136" t="s">
        <v>451</v>
      </c>
      <c r="B1152" s="134" t="s">
        <v>703</v>
      </c>
      <c r="C1152" s="134" t="s">
        <v>2078</v>
      </c>
      <c r="D1152" s="132">
        <v>-48019.35</v>
      </c>
      <c r="E1152" s="132">
        <v>-48019.35</v>
      </c>
      <c r="F1152" s="132">
        <v>-25350.25</v>
      </c>
      <c r="G1152" s="132">
        <v>-53802.879999999997</v>
      </c>
      <c r="H1152" s="132">
        <v>-76723.710000000006</v>
      </c>
      <c r="I1152" s="132">
        <v>-15249.48</v>
      </c>
      <c r="J1152" s="132">
        <v>-24038.3</v>
      </c>
      <c r="K1152" s="132">
        <v>-31861.27</v>
      </c>
      <c r="L1152" s="132">
        <v>-5824.67</v>
      </c>
      <c r="M1152" s="132">
        <v>-11178.32</v>
      </c>
      <c r="N1152" s="132">
        <v>-17651.8</v>
      </c>
      <c r="O1152" s="132">
        <v>-9860.66</v>
      </c>
      <c r="P1152" s="132">
        <v>-25024.63</v>
      </c>
      <c r="Q1152" s="132">
        <v>-51689.54</v>
      </c>
      <c r="R1152" s="127">
        <v>-51689.54</v>
      </c>
    </row>
    <row r="1153" spans="1:18" ht="13.5" thickBot="1" x14ac:dyDescent="0.25">
      <c r="A1153" s="136" t="s">
        <v>452</v>
      </c>
      <c r="B1153" s="134" t="s">
        <v>702</v>
      </c>
      <c r="C1153" s="134" t="s">
        <v>2078</v>
      </c>
      <c r="D1153" s="130">
        <v>-56418.27</v>
      </c>
      <c r="E1153" s="130">
        <v>-56418.27</v>
      </c>
      <c r="F1153" s="130">
        <v>-30304.91</v>
      </c>
      <c r="G1153" s="130">
        <v>-63479.63</v>
      </c>
      <c r="H1153" s="130">
        <v>-88905.72</v>
      </c>
      <c r="I1153" s="130">
        <v>-19606.84</v>
      </c>
      <c r="J1153" s="130">
        <v>-29462.15</v>
      </c>
      <c r="K1153" s="130">
        <v>-38935.919999999998</v>
      </c>
      <c r="L1153" s="130">
        <v>-6135.99</v>
      </c>
      <c r="M1153" s="130">
        <v>-12284.29</v>
      </c>
      <c r="N1153" s="130">
        <v>-19237.330000000002</v>
      </c>
      <c r="O1153" s="130">
        <v>-11338.09</v>
      </c>
      <c r="P1153" s="130">
        <v>-29807.77</v>
      </c>
      <c r="Q1153" s="130">
        <v>-62149.58</v>
      </c>
      <c r="R1153" s="127">
        <v>-62149.58</v>
      </c>
    </row>
    <row r="1154" spans="1:18" ht="13.5" thickBot="1" x14ac:dyDescent="0.25">
      <c r="A1154" s="136" t="s">
        <v>453</v>
      </c>
      <c r="B1154" s="134" t="s">
        <v>701</v>
      </c>
      <c r="C1154" s="134" t="s">
        <v>2078</v>
      </c>
      <c r="D1154" s="132">
        <v>-4883.5200000000004</v>
      </c>
      <c r="E1154" s="132">
        <v>-4883.5200000000004</v>
      </c>
      <c r="F1154" s="132">
        <v>-2047.59</v>
      </c>
      <c r="G1154" s="132">
        <v>-4371.91</v>
      </c>
      <c r="H1154" s="132">
        <v>-6197.9</v>
      </c>
      <c r="I1154" s="132">
        <v>-1299.57</v>
      </c>
      <c r="J1154" s="132">
        <v>-2234.6799999999998</v>
      </c>
      <c r="K1154" s="132">
        <v>-2824.36</v>
      </c>
      <c r="L1154" s="132">
        <v>-485.55</v>
      </c>
      <c r="M1154" s="132">
        <v>-1033.81</v>
      </c>
      <c r="N1154" s="132">
        <v>-1646.93</v>
      </c>
      <c r="O1154" s="132">
        <v>-867.16</v>
      </c>
      <c r="P1154" s="132">
        <v>-2576.4499999999998</v>
      </c>
      <c r="Q1154" s="132">
        <v>-4830.7700000000004</v>
      </c>
      <c r="R1154" s="127">
        <v>-4830.7700000000004</v>
      </c>
    </row>
    <row r="1155" spans="1:18" ht="13.5" thickBot="1" x14ac:dyDescent="0.25">
      <c r="A1155" s="136" t="s">
        <v>454</v>
      </c>
      <c r="B1155" s="134" t="s">
        <v>700</v>
      </c>
      <c r="C1155" s="134" t="s">
        <v>2078</v>
      </c>
      <c r="D1155" s="130">
        <v>-37739.15</v>
      </c>
      <c r="E1155" s="130">
        <v>-37739.15</v>
      </c>
      <c r="F1155" s="130">
        <v>-43212.76</v>
      </c>
      <c r="G1155" s="130">
        <v>-11553.11</v>
      </c>
      <c r="H1155" s="130">
        <v>-16047.01</v>
      </c>
      <c r="I1155" s="130">
        <v>-19262.560000000001</v>
      </c>
      <c r="J1155" s="130">
        <v>-21542.639999999999</v>
      </c>
      <c r="K1155" s="130">
        <v>-23135.42</v>
      </c>
      <c r="L1155" s="130">
        <v>-24483.919999999998</v>
      </c>
      <c r="M1155" s="130">
        <v>-25887.16</v>
      </c>
      <c r="N1155" s="130">
        <v>-27396.25</v>
      </c>
      <c r="O1155" s="130">
        <v>-29761.27</v>
      </c>
      <c r="P1155" s="130">
        <v>-34168.01</v>
      </c>
      <c r="Q1155" s="130">
        <v>-40389.360000000001</v>
      </c>
      <c r="R1155" s="127">
        <v>-40389.360000000001</v>
      </c>
    </row>
    <row r="1156" spans="1:18" ht="13.5" thickBot="1" x14ac:dyDescent="0.25">
      <c r="A1156" s="136" t="s">
        <v>455</v>
      </c>
      <c r="B1156" s="134" t="s">
        <v>699</v>
      </c>
      <c r="C1156" s="134" t="s">
        <v>2078</v>
      </c>
      <c r="D1156" s="132">
        <v>-201056.95</v>
      </c>
      <c r="E1156" s="132">
        <v>-201056.95</v>
      </c>
      <c r="F1156" s="132">
        <v>-229885.5</v>
      </c>
      <c r="G1156" s="132">
        <v>-61259.39</v>
      </c>
      <c r="H1156" s="132">
        <v>-88019.839999999997</v>
      </c>
      <c r="I1156" s="132">
        <v>-104114.26</v>
      </c>
      <c r="J1156" s="132">
        <v>-115765.98</v>
      </c>
      <c r="K1156" s="132">
        <v>-125083.66</v>
      </c>
      <c r="L1156" s="132">
        <v>-132625.13</v>
      </c>
      <c r="M1156" s="132">
        <v>-139173.35</v>
      </c>
      <c r="N1156" s="132">
        <v>-148187.71</v>
      </c>
      <c r="O1156" s="132">
        <v>-164704.32000000001</v>
      </c>
      <c r="P1156" s="132">
        <v>-189482.4</v>
      </c>
      <c r="Q1156" s="132">
        <v>-230931.57</v>
      </c>
      <c r="R1156" s="127">
        <v>-230931.57</v>
      </c>
    </row>
    <row r="1157" spans="1:18" ht="13.5" thickBot="1" x14ac:dyDescent="0.25">
      <c r="A1157" s="136" t="s">
        <v>456</v>
      </c>
      <c r="B1157" s="134" t="s">
        <v>698</v>
      </c>
      <c r="C1157" s="134" t="s">
        <v>2078</v>
      </c>
      <c r="D1157" s="130">
        <v>-36640.5</v>
      </c>
      <c r="E1157" s="130">
        <v>-36640.5</v>
      </c>
      <c r="F1157" s="130">
        <v>-23358.13</v>
      </c>
      <c r="G1157" s="130">
        <v>-47134.64</v>
      </c>
      <c r="H1157" s="130">
        <v>-72377.77</v>
      </c>
      <c r="I1157" s="130">
        <v>-19709.63</v>
      </c>
      <c r="J1157" s="130">
        <v>-31681.4</v>
      </c>
      <c r="K1157" s="130">
        <v>-41203.629999999997</v>
      </c>
      <c r="L1157" s="130">
        <v>-7424.81</v>
      </c>
      <c r="M1157" s="130">
        <v>-13811.41</v>
      </c>
      <c r="N1157" s="130">
        <v>-20253.88</v>
      </c>
      <c r="O1157" s="130">
        <v>-7429.36</v>
      </c>
      <c r="P1157" s="130">
        <v>-21126.5</v>
      </c>
      <c r="Q1157" s="130">
        <v>-44122.02</v>
      </c>
      <c r="R1157" s="127">
        <v>-44122.02</v>
      </c>
    </row>
    <row r="1158" spans="1:18" ht="13.5" thickBot="1" x14ac:dyDescent="0.25">
      <c r="A1158" s="136" t="s">
        <v>457</v>
      </c>
      <c r="B1158" s="134" t="s">
        <v>697</v>
      </c>
      <c r="C1158" s="134" t="s">
        <v>2078</v>
      </c>
      <c r="D1158" s="132">
        <v>-8761.99</v>
      </c>
      <c r="E1158" s="132">
        <v>-8761.99</v>
      </c>
      <c r="F1158" s="132">
        <v>-10024.52</v>
      </c>
      <c r="G1158" s="132">
        <v>-2716.41</v>
      </c>
      <c r="H1158" s="132">
        <v>-3847.36</v>
      </c>
      <c r="I1158" s="132">
        <v>-4600.01</v>
      </c>
      <c r="J1158" s="132">
        <v>-5140.97</v>
      </c>
      <c r="K1158" s="132">
        <v>-5505.91</v>
      </c>
      <c r="L1158" s="132">
        <v>-5800.48</v>
      </c>
      <c r="M1158" s="132">
        <v>-6099.13</v>
      </c>
      <c r="N1158" s="132">
        <v>-6409.74</v>
      </c>
      <c r="O1158" s="132">
        <v>-6995.87</v>
      </c>
      <c r="P1158" s="132">
        <v>-8089.36</v>
      </c>
      <c r="Q1158" s="132">
        <v>-9504.73</v>
      </c>
      <c r="R1158" s="127">
        <v>-9504.73</v>
      </c>
    </row>
    <row r="1159" spans="1:18" ht="13.5" thickBot="1" x14ac:dyDescent="0.25">
      <c r="A1159" s="136" t="s">
        <v>2055</v>
      </c>
      <c r="B1159" s="134" t="s">
        <v>2056</v>
      </c>
      <c r="C1159" s="134" t="s">
        <v>2078</v>
      </c>
      <c r="D1159" s="130">
        <v>-10709.9</v>
      </c>
      <c r="E1159" s="130">
        <v>-10709.9</v>
      </c>
      <c r="F1159" s="130">
        <v>-7213.71</v>
      </c>
      <c r="G1159" s="130">
        <v>-14204.81</v>
      </c>
      <c r="H1159" s="130">
        <v>-21625.81</v>
      </c>
      <c r="I1159" s="130">
        <v>-5927.2</v>
      </c>
      <c r="J1159" s="130">
        <v>-9526.7199999999993</v>
      </c>
      <c r="K1159" s="130">
        <v>-12213.13</v>
      </c>
      <c r="L1159" s="130">
        <v>-2029.13</v>
      </c>
      <c r="M1159" s="130">
        <v>-3697.28</v>
      </c>
      <c r="N1159" s="130">
        <v>-5335.93</v>
      </c>
      <c r="O1159" s="130">
        <v>-1979.21</v>
      </c>
      <c r="P1159" s="130">
        <v>-5902.61</v>
      </c>
      <c r="Q1159" s="130">
        <v>-12389.44</v>
      </c>
      <c r="R1159" s="127">
        <v>-12389.44</v>
      </c>
    </row>
    <row r="1160" spans="1:18" ht="13.5" thickBot="1" x14ac:dyDescent="0.25">
      <c r="A1160" s="135" t="s">
        <v>1550</v>
      </c>
      <c r="B1160" s="134" t="s">
        <v>2492</v>
      </c>
      <c r="C1160" s="142"/>
      <c r="D1160" s="132">
        <v>0</v>
      </c>
      <c r="E1160" s="132">
        <v>0</v>
      </c>
      <c r="F1160" s="132">
        <v>0</v>
      </c>
      <c r="G1160" s="132">
        <v>0</v>
      </c>
      <c r="H1160" s="132">
        <v>0</v>
      </c>
      <c r="I1160" s="132">
        <v>0</v>
      </c>
      <c r="J1160" s="132">
        <v>0</v>
      </c>
      <c r="K1160" s="132">
        <v>0</v>
      </c>
      <c r="L1160" s="132">
        <v>0</v>
      </c>
      <c r="M1160" s="132">
        <v>0</v>
      </c>
      <c r="N1160" s="132">
        <v>0</v>
      </c>
      <c r="O1160" s="132">
        <v>0</v>
      </c>
      <c r="P1160" s="132">
        <v>0</v>
      </c>
      <c r="Q1160" s="132">
        <v>0</v>
      </c>
      <c r="R1160" s="127">
        <v>0</v>
      </c>
    </row>
    <row r="1161" spans="1:18" ht="13.5" thickBot="1" x14ac:dyDescent="0.25">
      <c r="A1161" s="136" t="s">
        <v>458</v>
      </c>
      <c r="B1161" s="134" t="s">
        <v>696</v>
      </c>
      <c r="C1161" s="134" t="s">
        <v>2078</v>
      </c>
      <c r="D1161" s="130">
        <v>0</v>
      </c>
      <c r="E1161" s="130">
        <v>0</v>
      </c>
      <c r="F1161" s="130">
        <v>0</v>
      </c>
      <c r="G1161" s="130">
        <v>0</v>
      </c>
      <c r="H1161" s="130">
        <v>0</v>
      </c>
      <c r="I1161" s="130">
        <v>0</v>
      </c>
      <c r="J1161" s="130">
        <v>0</v>
      </c>
      <c r="K1161" s="130">
        <v>0</v>
      </c>
      <c r="L1161" s="130">
        <v>0</v>
      </c>
      <c r="M1161" s="130">
        <v>0</v>
      </c>
      <c r="N1161" s="130">
        <v>0</v>
      </c>
      <c r="O1161" s="130">
        <v>0</v>
      </c>
      <c r="P1161" s="130">
        <v>0</v>
      </c>
      <c r="Q1161" s="130">
        <v>0</v>
      </c>
      <c r="R1161" s="127">
        <v>0</v>
      </c>
    </row>
    <row r="1162" spans="1:18" ht="13.5" thickBot="1" x14ac:dyDescent="0.25">
      <c r="A1162" s="135" t="s">
        <v>1551</v>
      </c>
      <c r="B1162" s="134" t="s">
        <v>2493</v>
      </c>
      <c r="C1162" s="142"/>
      <c r="D1162" s="132">
        <v>-43339618.469999999</v>
      </c>
      <c r="E1162" s="132">
        <v>-43339618.469999999</v>
      </c>
      <c r="F1162" s="132">
        <v>-46161393.560000002</v>
      </c>
      <c r="G1162" s="132">
        <v>-46161116.920000002</v>
      </c>
      <c r="H1162" s="132">
        <v>-40712731.649999999</v>
      </c>
      <c r="I1162" s="132">
        <v>-41693709.740000002</v>
      </c>
      <c r="J1162" s="132">
        <v>-40776382.43</v>
      </c>
      <c r="K1162" s="132">
        <v>-37901865.020000003</v>
      </c>
      <c r="L1162" s="132">
        <v>-38672846.07</v>
      </c>
      <c r="M1162" s="132">
        <v>-38591418.18</v>
      </c>
      <c r="N1162" s="132">
        <v>-34629360.859999999</v>
      </c>
      <c r="O1162" s="132">
        <v>-36234071.729999997</v>
      </c>
      <c r="P1162" s="132">
        <v>-37505605.649999999</v>
      </c>
      <c r="Q1162" s="132">
        <v>-46403354.740000002</v>
      </c>
      <c r="R1162" s="127">
        <v>-46403354.740000002</v>
      </c>
    </row>
    <row r="1163" spans="1:18" ht="13.5" thickBot="1" x14ac:dyDescent="0.25">
      <c r="A1163" s="136" t="s">
        <v>459</v>
      </c>
      <c r="B1163" s="134" t="s">
        <v>695</v>
      </c>
      <c r="C1163" s="134" t="s">
        <v>2078</v>
      </c>
      <c r="D1163" s="130">
        <v>-2229373</v>
      </c>
      <c r="E1163" s="130">
        <v>-2229373</v>
      </c>
      <c r="F1163" s="130">
        <v>-2229373</v>
      </c>
      <c r="G1163" s="130">
        <v>-2229373</v>
      </c>
      <c r="H1163" s="130">
        <v>-2229373</v>
      </c>
      <c r="I1163" s="130">
        <v>-2229373</v>
      </c>
      <c r="J1163" s="130">
        <v>-2229373</v>
      </c>
      <c r="K1163" s="130">
        <v>-2229373</v>
      </c>
      <c r="L1163" s="130">
        <v>-2229373</v>
      </c>
      <c r="M1163" s="130">
        <v>-2229373</v>
      </c>
      <c r="N1163" s="130">
        <v>-2229373</v>
      </c>
      <c r="O1163" s="130">
        <v>-2229373</v>
      </c>
      <c r="P1163" s="130">
        <v>-2229373</v>
      </c>
      <c r="Q1163" s="130">
        <v>-2229373</v>
      </c>
      <c r="R1163" s="127">
        <v>-2229373</v>
      </c>
    </row>
    <row r="1164" spans="1:18" ht="13.5" thickBot="1" x14ac:dyDescent="0.25">
      <c r="A1164" s="136" t="s">
        <v>1552</v>
      </c>
      <c r="B1164" s="134" t="s">
        <v>1553</v>
      </c>
      <c r="C1164" s="134" t="s">
        <v>2078</v>
      </c>
      <c r="D1164" s="132">
        <v>-102903</v>
      </c>
      <c r="E1164" s="132">
        <v>-102903</v>
      </c>
      <c r="F1164" s="132">
        <v>-94211.49</v>
      </c>
      <c r="G1164" s="132">
        <v>-85519.98</v>
      </c>
      <c r="H1164" s="132">
        <v>-76828.47</v>
      </c>
      <c r="I1164" s="132">
        <v>-68136.960000000006</v>
      </c>
      <c r="J1164" s="132">
        <v>-59445.45</v>
      </c>
      <c r="K1164" s="132">
        <v>-50753.94</v>
      </c>
      <c r="L1164" s="132">
        <v>-42062.43</v>
      </c>
      <c r="M1164" s="132">
        <v>-33370.92</v>
      </c>
      <c r="N1164" s="132">
        <v>-24679.41</v>
      </c>
      <c r="O1164" s="132">
        <v>-15987.9</v>
      </c>
      <c r="P1164" s="132">
        <v>-7296.39</v>
      </c>
      <c r="Q1164" s="132">
        <v>1395.12</v>
      </c>
      <c r="R1164" s="127">
        <v>1395.12</v>
      </c>
    </row>
    <row r="1165" spans="1:18" ht="13.5" thickBot="1" x14ac:dyDescent="0.25">
      <c r="A1165" s="136" t="s">
        <v>460</v>
      </c>
      <c r="B1165" s="134" t="s">
        <v>694</v>
      </c>
      <c r="C1165" s="134" t="s">
        <v>2078</v>
      </c>
      <c r="D1165" s="130">
        <v>-1635358</v>
      </c>
      <c r="E1165" s="130">
        <v>-1635358</v>
      </c>
      <c r="F1165" s="130">
        <v>-1635358</v>
      </c>
      <c r="G1165" s="130">
        <v>-1635358</v>
      </c>
      <c r="H1165" s="130">
        <v>-1635358</v>
      </c>
      <c r="I1165" s="130">
        <v>-1635358</v>
      </c>
      <c r="J1165" s="130">
        <v>-1635358</v>
      </c>
      <c r="K1165" s="130">
        <v>-1635358</v>
      </c>
      <c r="L1165" s="130">
        <v>-1635358</v>
      </c>
      <c r="M1165" s="130">
        <v>-1635358</v>
      </c>
      <c r="N1165" s="130">
        <v>-1635358</v>
      </c>
      <c r="O1165" s="130">
        <v>-1635358</v>
      </c>
      <c r="P1165" s="130">
        <v>-1635358</v>
      </c>
      <c r="Q1165" s="130">
        <v>-1635358</v>
      </c>
      <c r="R1165" s="127">
        <v>-1635358</v>
      </c>
    </row>
    <row r="1166" spans="1:18" ht="13.5" thickBot="1" x14ac:dyDescent="0.25">
      <c r="A1166" s="136" t="s">
        <v>461</v>
      </c>
      <c r="B1166" s="134" t="s">
        <v>693</v>
      </c>
      <c r="C1166" s="134" t="s">
        <v>2078</v>
      </c>
      <c r="D1166" s="132">
        <v>0</v>
      </c>
      <c r="E1166" s="132">
        <v>0</v>
      </c>
      <c r="F1166" s="132">
        <v>0</v>
      </c>
      <c r="G1166" s="132">
        <v>0</v>
      </c>
      <c r="H1166" s="132">
        <v>0</v>
      </c>
      <c r="I1166" s="132">
        <v>0</v>
      </c>
      <c r="J1166" s="132">
        <v>0</v>
      </c>
      <c r="K1166" s="132">
        <v>0</v>
      </c>
      <c r="L1166" s="132">
        <v>0</v>
      </c>
      <c r="M1166" s="132">
        <v>0</v>
      </c>
      <c r="N1166" s="132">
        <v>0</v>
      </c>
      <c r="O1166" s="132">
        <v>0</v>
      </c>
      <c r="P1166" s="132">
        <v>0</v>
      </c>
      <c r="Q1166" s="132">
        <v>0</v>
      </c>
      <c r="R1166" s="127">
        <v>0</v>
      </c>
    </row>
    <row r="1167" spans="1:18" ht="13.5" thickBot="1" x14ac:dyDescent="0.25">
      <c r="A1167" s="136" t="s">
        <v>462</v>
      </c>
      <c r="B1167" s="134" t="s">
        <v>692</v>
      </c>
      <c r="C1167" s="134" t="s">
        <v>2078</v>
      </c>
      <c r="D1167" s="130">
        <v>0</v>
      </c>
      <c r="E1167" s="130">
        <v>0</v>
      </c>
      <c r="F1167" s="130">
        <v>0</v>
      </c>
      <c r="G1167" s="130">
        <v>0</v>
      </c>
      <c r="H1167" s="130">
        <v>0</v>
      </c>
      <c r="I1167" s="130">
        <v>0</v>
      </c>
      <c r="J1167" s="130">
        <v>0</v>
      </c>
      <c r="K1167" s="130">
        <v>0</v>
      </c>
      <c r="L1167" s="130">
        <v>0</v>
      </c>
      <c r="M1167" s="130">
        <v>0</v>
      </c>
      <c r="N1167" s="130">
        <v>0</v>
      </c>
      <c r="O1167" s="130">
        <v>0</v>
      </c>
      <c r="P1167" s="130">
        <v>0</v>
      </c>
      <c r="Q1167" s="130">
        <v>0</v>
      </c>
      <c r="R1167" s="127">
        <v>0</v>
      </c>
    </row>
    <row r="1168" spans="1:18" ht="13.5" thickBot="1" x14ac:dyDescent="0.25">
      <c r="A1168" s="136" t="s">
        <v>462</v>
      </c>
      <c r="B1168" s="134" t="s">
        <v>691</v>
      </c>
      <c r="C1168" s="134" t="s">
        <v>2078</v>
      </c>
      <c r="D1168" s="132">
        <v>0</v>
      </c>
      <c r="E1168" s="132">
        <v>0</v>
      </c>
      <c r="F1168" s="132">
        <v>0</v>
      </c>
      <c r="G1168" s="132">
        <v>0</v>
      </c>
      <c r="H1168" s="132">
        <v>0</v>
      </c>
      <c r="I1168" s="132">
        <v>0</v>
      </c>
      <c r="J1168" s="132">
        <v>0</v>
      </c>
      <c r="K1168" s="132">
        <v>0</v>
      </c>
      <c r="L1168" s="132">
        <v>0</v>
      </c>
      <c r="M1168" s="132">
        <v>0</v>
      </c>
      <c r="N1168" s="132">
        <v>0</v>
      </c>
      <c r="O1168" s="132">
        <v>0</v>
      </c>
      <c r="P1168" s="132">
        <v>0</v>
      </c>
      <c r="Q1168" s="132">
        <v>0</v>
      </c>
      <c r="R1168" s="127">
        <v>0</v>
      </c>
    </row>
    <row r="1169" spans="1:18" ht="13.5" thickBot="1" x14ac:dyDescent="0.25">
      <c r="A1169" s="136" t="s">
        <v>463</v>
      </c>
      <c r="B1169" s="134" t="s">
        <v>690</v>
      </c>
      <c r="C1169" s="134" t="s">
        <v>2078</v>
      </c>
      <c r="D1169" s="130">
        <v>-28241426.449999999</v>
      </c>
      <c r="E1169" s="130">
        <v>-28241426.449999999</v>
      </c>
      <c r="F1169" s="130">
        <v>-28241426.449999999</v>
      </c>
      <c r="G1169" s="130">
        <v>-28241426.449999999</v>
      </c>
      <c r="H1169" s="130">
        <v>-23593756.43</v>
      </c>
      <c r="I1169" s="130">
        <v>-23593756.43</v>
      </c>
      <c r="J1169" s="130">
        <v>-23593756.43</v>
      </c>
      <c r="K1169" s="130">
        <v>-22514496.699999999</v>
      </c>
      <c r="L1169" s="130">
        <v>-22514496.699999999</v>
      </c>
      <c r="M1169" s="130">
        <v>-22514496.699999999</v>
      </c>
      <c r="N1169" s="130">
        <v>-20038516.260000002</v>
      </c>
      <c r="O1169" s="130">
        <v>-20038516.260000002</v>
      </c>
      <c r="P1169" s="130">
        <v>-20038516.260000002</v>
      </c>
      <c r="Q1169" s="130">
        <v>-26983714.079999998</v>
      </c>
      <c r="R1169" s="127">
        <v>-26983714.079999998</v>
      </c>
    </row>
    <row r="1170" spans="1:18" ht="13.5" thickBot="1" x14ac:dyDescent="0.25">
      <c r="A1170" s="136" t="s">
        <v>464</v>
      </c>
      <c r="B1170" s="134" t="s">
        <v>689</v>
      </c>
      <c r="C1170" s="134" t="s">
        <v>2078</v>
      </c>
      <c r="D1170" s="132">
        <v>9538</v>
      </c>
      <c r="E1170" s="132">
        <v>9538</v>
      </c>
      <c r="F1170" s="132">
        <v>8877.9699999999993</v>
      </c>
      <c r="G1170" s="132">
        <v>8878</v>
      </c>
      <c r="H1170" s="132">
        <v>0</v>
      </c>
      <c r="I1170" s="132">
        <v>0</v>
      </c>
      <c r="J1170" s="132">
        <v>0</v>
      </c>
      <c r="K1170" s="132">
        <v>0</v>
      </c>
      <c r="L1170" s="132">
        <v>0</v>
      </c>
      <c r="M1170" s="132">
        <v>1125</v>
      </c>
      <c r="N1170" s="132">
        <v>-651.79</v>
      </c>
      <c r="O1170" s="132">
        <v>-3287.81</v>
      </c>
      <c r="P1170" s="132">
        <v>-675.83</v>
      </c>
      <c r="Q1170" s="132">
        <v>-2855</v>
      </c>
      <c r="R1170" s="127">
        <v>-2855</v>
      </c>
    </row>
    <row r="1171" spans="1:18" ht="13.5" thickBot="1" x14ac:dyDescent="0.25">
      <c r="A1171" s="136" t="s">
        <v>465</v>
      </c>
      <c r="B1171" s="134" t="s">
        <v>688</v>
      </c>
      <c r="C1171" s="134" t="s">
        <v>2078</v>
      </c>
      <c r="D1171" s="130">
        <v>-774737.83</v>
      </c>
      <c r="E1171" s="130">
        <v>-774737.83</v>
      </c>
      <c r="F1171" s="130">
        <v>-771653.92</v>
      </c>
      <c r="G1171" s="130">
        <v>-768625.01</v>
      </c>
      <c r="H1171" s="130">
        <v>-765221.1</v>
      </c>
      <c r="I1171" s="130">
        <v>-762192.19</v>
      </c>
      <c r="J1171" s="130">
        <v>-759163.28</v>
      </c>
      <c r="K1171" s="130">
        <v>-756134.37</v>
      </c>
      <c r="L1171" s="130">
        <v>-753050.46</v>
      </c>
      <c r="M1171" s="130">
        <v>-750021.55</v>
      </c>
      <c r="N1171" s="130">
        <v>-746938.36</v>
      </c>
      <c r="O1171" s="130">
        <v>-743826.23</v>
      </c>
      <c r="P1171" s="130">
        <v>-743826.23</v>
      </c>
      <c r="Q1171" s="130">
        <v>-737766.97</v>
      </c>
      <c r="R1171" s="127">
        <v>-737766.97</v>
      </c>
    </row>
    <row r="1172" spans="1:18" ht="13.5" thickBot="1" x14ac:dyDescent="0.25">
      <c r="A1172" s="136" t="s">
        <v>466</v>
      </c>
      <c r="B1172" s="134" t="s">
        <v>687</v>
      </c>
      <c r="C1172" s="134" t="s">
        <v>2078</v>
      </c>
      <c r="D1172" s="132">
        <v>-307618.21999999997</v>
      </c>
      <c r="E1172" s="132">
        <v>-307618.21999999997</v>
      </c>
      <c r="F1172" s="132">
        <v>-278777.49</v>
      </c>
      <c r="G1172" s="132">
        <v>-419599</v>
      </c>
      <c r="H1172" s="132">
        <v>-442347.32</v>
      </c>
      <c r="I1172" s="132">
        <v>-344310.27</v>
      </c>
      <c r="J1172" s="132">
        <v>-318970.81</v>
      </c>
      <c r="K1172" s="132">
        <v>-359752.68</v>
      </c>
      <c r="L1172" s="132">
        <v>-397843.65</v>
      </c>
      <c r="M1172" s="132">
        <v>-379461.58</v>
      </c>
      <c r="N1172" s="132">
        <v>-378449.14</v>
      </c>
      <c r="O1172" s="132">
        <v>-399122.12</v>
      </c>
      <c r="P1172" s="132">
        <v>-381515.61</v>
      </c>
      <c r="Q1172" s="132">
        <v>-397054.61</v>
      </c>
      <c r="R1172" s="127">
        <v>-397054.61</v>
      </c>
    </row>
    <row r="1173" spans="1:18" ht="13.5" thickBot="1" x14ac:dyDescent="0.25">
      <c r="A1173" s="136" t="s">
        <v>467</v>
      </c>
      <c r="B1173" s="134" t="s">
        <v>686</v>
      </c>
      <c r="C1173" s="134" t="s">
        <v>2078</v>
      </c>
      <c r="D1173" s="130">
        <v>-94668.96</v>
      </c>
      <c r="E1173" s="130">
        <v>-94668.96</v>
      </c>
      <c r="F1173" s="130">
        <v>-91585.05</v>
      </c>
      <c r="G1173" s="130">
        <v>-88556.14</v>
      </c>
      <c r="H1173" s="130">
        <v>-85152.23</v>
      </c>
      <c r="I1173" s="130">
        <v>-82123.320000000007</v>
      </c>
      <c r="J1173" s="130">
        <v>-79094.41</v>
      </c>
      <c r="K1173" s="130">
        <v>-76065.5</v>
      </c>
      <c r="L1173" s="130">
        <v>-72981.59</v>
      </c>
      <c r="M1173" s="130">
        <v>-69952.679999999993</v>
      </c>
      <c r="N1173" s="130">
        <v>-66869.490000000005</v>
      </c>
      <c r="O1173" s="130">
        <v>-63839.86</v>
      </c>
      <c r="P1173" s="130">
        <v>-63839.86</v>
      </c>
      <c r="Q1173" s="130">
        <v>-57698.1</v>
      </c>
      <c r="R1173" s="127">
        <v>-57698.1</v>
      </c>
    </row>
    <row r="1174" spans="1:18" ht="13.5" thickBot="1" x14ac:dyDescent="0.25">
      <c r="A1174" s="136" t="s">
        <v>1554</v>
      </c>
      <c r="B1174" s="134" t="s">
        <v>1555</v>
      </c>
      <c r="C1174" s="134" t="s">
        <v>2078</v>
      </c>
      <c r="D1174" s="132">
        <v>-96600.3</v>
      </c>
      <c r="E1174" s="132">
        <v>-96600.3</v>
      </c>
      <c r="F1174" s="132">
        <v>-91993.48</v>
      </c>
      <c r="G1174" s="132">
        <v>-87159.39</v>
      </c>
      <c r="H1174" s="132">
        <v>-82552.570000000007</v>
      </c>
      <c r="I1174" s="132">
        <v>-301073.7</v>
      </c>
      <c r="J1174" s="132">
        <v>-298948.24</v>
      </c>
      <c r="K1174" s="132">
        <v>-58935.74</v>
      </c>
      <c r="L1174" s="132">
        <v>-58935.74</v>
      </c>
      <c r="M1174" s="132">
        <v>-58935.74</v>
      </c>
      <c r="N1174" s="132">
        <v>-58935.74</v>
      </c>
      <c r="O1174" s="132">
        <v>-57822.38</v>
      </c>
      <c r="P1174" s="132">
        <v>-57822.38</v>
      </c>
      <c r="Q1174" s="132">
        <v>-57822.38</v>
      </c>
      <c r="R1174" s="127">
        <v>-57822.38</v>
      </c>
    </row>
    <row r="1175" spans="1:18" ht="13.5" thickBot="1" x14ac:dyDescent="0.25">
      <c r="A1175" s="136" t="s">
        <v>468</v>
      </c>
      <c r="B1175" s="134" t="s">
        <v>685</v>
      </c>
      <c r="C1175" s="134" t="s">
        <v>2078</v>
      </c>
      <c r="D1175" s="130">
        <v>0</v>
      </c>
      <c r="E1175" s="130">
        <v>0</v>
      </c>
      <c r="F1175" s="130">
        <v>0</v>
      </c>
      <c r="G1175" s="130">
        <v>0</v>
      </c>
      <c r="H1175" s="130">
        <v>0</v>
      </c>
      <c r="I1175" s="130">
        <v>0</v>
      </c>
      <c r="J1175" s="130">
        <v>0</v>
      </c>
      <c r="K1175" s="130">
        <v>0</v>
      </c>
      <c r="L1175" s="130">
        <v>0</v>
      </c>
      <c r="M1175" s="130">
        <v>0</v>
      </c>
      <c r="N1175" s="130">
        <v>-8</v>
      </c>
      <c r="O1175" s="130">
        <v>0</v>
      </c>
      <c r="P1175" s="130">
        <v>0</v>
      </c>
      <c r="Q1175" s="130">
        <v>0</v>
      </c>
      <c r="R1175" s="127">
        <v>0</v>
      </c>
    </row>
    <row r="1176" spans="1:18" ht="13.5" thickBot="1" x14ac:dyDescent="0.25">
      <c r="A1176" s="136" t="s">
        <v>469</v>
      </c>
      <c r="B1176" s="134" t="s">
        <v>684</v>
      </c>
      <c r="C1176" s="134" t="s">
        <v>2078</v>
      </c>
      <c r="D1176" s="132">
        <v>-771166.47</v>
      </c>
      <c r="E1176" s="132">
        <v>-771166.47</v>
      </c>
      <c r="F1176" s="132">
        <v>-764031.51</v>
      </c>
      <c r="G1176" s="132">
        <v>-740971.83</v>
      </c>
      <c r="H1176" s="132">
        <v>-726275.05</v>
      </c>
      <c r="I1176" s="132">
        <v>-719171.92</v>
      </c>
      <c r="J1176" s="132">
        <v>-696673.01</v>
      </c>
      <c r="K1176" s="132">
        <v>-687748.12</v>
      </c>
      <c r="L1176" s="132">
        <v>-691029.63</v>
      </c>
      <c r="M1176" s="132">
        <v>-674123.54</v>
      </c>
      <c r="N1176" s="132">
        <v>-681191.71</v>
      </c>
      <c r="O1176" s="132">
        <v>-664600.11</v>
      </c>
      <c r="P1176" s="132">
        <v>-664403.02</v>
      </c>
      <c r="Q1176" s="132">
        <v>-664403.02</v>
      </c>
      <c r="R1176" s="127">
        <v>-664403.02</v>
      </c>
    </row>
    <row r="1177" spans="1:18" ht="13.5" thickBot="1" x14ac:dyDescent="0.25">
      <c r="A1177" s="136" t="s">
        <v>2057</v>
      </c>
      <c r="B1177" s="134" t="s">
        <v>2058</v>
      </c>
      <c r="C1177" s="134" t="s">
        <v>2078</v>
      </c>
      <c r="D1177" s="130">
        <v>1445760</v>
      </c>
      <c r="E1177" s="130">
        <v>1445760</v>
      </c>
      <c r="F1177" s="130">
        <v>0</v>
      </c>
      <c r="G1177" s="130">
        <v>0</v>
      </c>
      <c r="H1177" s="130">
        <v>1352664</v>
      </c>
      <c r="I1177" s="130">
        <v>0</v>
      </c>
      <c r="J1177" s="130">
        <v>0</v>
      </c>
      <c r="K1177" s="130">
        <v>1140596</v>
      </c>
      <c r="L1177" s="130">
        <v>0</v>
      </c>
      <c r="M1177" s="130">
        <v>0</v>
      </c>
      <c r="N1177" s="130">
        <v>1144609</v>
      </c>
      <c r="O1177" s="130">
        <v>0</v>
      </c>
      <c r="P1177" s="130">
        <v>0</v>
      </c>
      <c r="Q1177" s="130">
        <v>1141071</v>
      </c>
      <c r="R1177" s="127">
        <v>1141071</v>
      </c>
    </row>
    <row r="1178" spans="1:18" ht="13.5" thickBot="1" x14ac:dyDescent="0.25">
      <c r="A1178" s="136" t="s">
        <v>2494</v>
      </c>
      <c r="B1178" s="134" t="s">
        <v>2495</v>
      </c>
      <c r="C1178" s="134" t="s">
        <v>2078</v>
      </c>
      <c r="D1178" s="132">
        <v>-1602.41</v>
      </c>
      <c r="E1178" s="132">
        <v>-1602.41</v>
      </c>
      <c r="F1178" s="132">
        <v>-1602.41</v>
      </c>
      <c r="G1178" s="132">
        <v>-1602.41</v>
      </c>
      <c r="H1178" s="132">
        <v>-1602.41</v>
      </c>
      <c r="I1178" s="132">
        <v>-1602.41</v>
      </c>
      <c r="J1178" s="132">
        <v>-1602.41</v>
      </c>
      <c r="K1178" s="132">
        <v>-1602.41</v>
      </c>
      <c r="L1178" s="132">
        <v>-1602.41</v>
      </c>
      <c r="M1178" s="132">
        <v>-1602.41</v>
      </c>
      <c r="N1178" s="132">
        <v>-1529.4</v>
      </c>
      <c r="O1178" s="132">
        <v>-14920.17</v>
      </c>
      <c r="P1178" s="132">
        <v>-14920.17</v>
      </c>
      <c r="Q1178" s="132">
        <v>-14920.17</v>
      </c>
      <c r="R1178" s="127">
        <v>-14920.17</v>
      </c>
    </row>
    <row r="1179" spans="1:18" ht="13.5" thickBot="1" x14ac:dyDescent="0.25">
      <c r="A1179" s="136" t="s">
        <v>470</v>
      </c>
      <c r="B1179" s="134" t="s">
        <v>683</v>
      </c>
      <c r="C1179" s="134" t="s">
        <v>2078</v>
      </c>
      <c r="D1179" s="130">
        <v>-39900</v>
      </c>
      <c r="E1179" s="130">
        <v>-39900</v>
      </c>
      <c r="F1179" s="130">
        <v>-13299.1</v>
      </c>
      <c r="G1179" s="130">
        <v>-26599.1</v>
      </c>
      <c r="H1179" s="130">
        <v>-39899.1</v>
      </c>
      <c r="I1179" s="130">
        <v>-13300</v>
      </c>
      <c r="J1179" s="130">
        <v>-26600</v>
      </c>
      <c r="K1179" s="130">
        <v>-39900</v>
      </c>
      <c r="L1179" s="130">
        <v>-13300</v>
      </c>
      <c r="M1179" s="130">
        <v>-26600</v>
      </c>
      <c r="N1179" s="130">
        <v>-39900</v>
      </c>
      <c r="O1179" s="130">
        <v>-13300</v>
      </c>
      <c r="P1179" s="130">
        <v>-26600</v>
      </c>
      <c r="Q1179" s="130">
        <v>-39900</v>
      </c>
      <c r="R1179" s="127">
        <v>-39900</v>
      </c>
    </row>
    <row r="1180" spans="1:18" ht="13.5" thickBot="1" x14ac:dyDescent="0.25">
      <c r="A1180" s="136" t="s">
        <v>1556</v>
      </c>
      <c r="B1180" s="134" t="s">
        <v>1557</v>
      </c>
      <c r="C1180" s="134" t="s">
        <v>2078</v>
      </c>
      <c r="D1180" s="132">
        <v>0</v>
      </c>
      <c r="E1180" s="132">
        <v>0</v>
      </c>
      <c r="F1180" s="132">
        <v>-64890</v>
      </c>
      <c r="G1180" s="132">
        <v>-129780</v>
      </c>
      <c r="H1180" s="132">
        <v>-194670</v>
      </c>
      <c r="I1180" s="132">
        <v>-259560</v>
      </c>
      <c r="J1180" s="132">
        <v>-324450</v>
      </c>
      <c r="K1180" s="132">
        <v>-389340</v>
      </c>
      <c r="L1180" s="132">
        <v>-454230</v>
      </c>
      <c r="M1180" s="132">
        <v>-519120</v>
      </c>
      <c r="N1180" s="132">
        <v>0</v>
      </c>
      <c r="O1180" s="132">
        <v>0</v>
      </c>
      <c r="P1180" s="132">
        <v>0</v>
      </c>
      <c r="Q1180" s="132">
        <v>0</v>
      </c>
      <c r="R1180" s="127">
        <v>0</v>
      </c>
    </row>
    <row r="1181" spans="1:18" ht="13.5" thickBot="1" x14ac:dyDescent="0.25">
      <c r="A1181" s="136" t="s">
        <v>1558</v>
      </c>
      <c r="B1181" s="134" t="s">
        <v>1559</v>
      </c>
      <c r="C1181" s="134" t="s">
        <v>2078</v>
      </c>
      <c r="D1181" s="130">
        <v>-367227.35</v>
      </c>
      <c r="E1181" s="130">
        <v>-367227.35</v>
      </c>
      <c r="F1181" s="130">
        <v>-367227.35</v>
      </c>
      <c r="G1181" s="130">
        <v>-367227.35</v>
      </c>
      <c r="H1181" s="130">
        <v>-370532.35</v>
      </c>
      <c r="I1181" s="130">
        <v>-370532.35</v>
      </c>
      <c r="J1181" s="130">
        <v>-370532.35</v>
      </c>
      <c r="K1181" s="130">
        <v>-373867.35</v>
      </c>
      <c r="L1181" s="130">
        <v>-373867.35</v>
      </c>
      <c r="M1181" s="130">
        <v>-373867.35</v>
      </c>
      <c r="N1181" s="130">
        <v>-377232.35</v>
      </c>
      <c r="O1181" s="130">
        <v>-377232.35</v>
      </c>
      <c r="P1181" s="130">
        <v>-377232.35</v>
      </c>
      <c r="Q1181" s="130">
        <v>-380627.35</v>
      </c>
      <c r="R1181" s="127">
        <v>-380627.35</v>
      </c>
    </row>
    <row r="1182" spans="1:18" ht="13.5" thickBot="1" x14ac:dyDescent="0.25">
      <c r="A1182" s="136" t="s">
        <v>471</v>
      </c>
      <c r="B1182" s="134" t="s">
        <v>682</v>
      </c>
      <c r="C1182" s="134" t="s">
        <v>2078</v>
      </c>
      <c r="D1182" s="132">
        <v>0</v>
      </c>
      <c r="E1182" s="132">
        <v>0</v>
      </c>
      <c r="F1182" s="132">
        <v>0</v>
      </c>
      <c r="G1182" s="132">
        <v>0</v>
      </c>
      <c r="H1182" s="132">
        <v>0</v>
      </c>
      <c r="I1182" s="132">
        <v>0</v>
      </c>
      <c r="J1182" s="132">
        <v>0</v>
      </c>
      <c r="K1182" s="132">
        <v>0</v>
      </c>
      <c r="L1182" s="132">
        <v>0</v>
      </c>
      <c r="M1182" s="132">
        <v>0</v>
      </c>
      <c r="N1182" s="132">
        <v>0</v>
      </c>
      <c r="O1182" s="132">
        <v>0</v>
      </c>
      <c r="P1182" s="132">
        <v>0</v>
      </c>
      <c r="Q1182" s="132">
        <v>0</v>
      </c>
      <c r="R1182" s="127">
        <v>0</v>
      </c>
    </row>
    <row r="1183" spans="1:18" ht="13.5" thickBot="1" x14ac:dyDescent="0.25">
      <c r="A1183" s="136" t="s">
        <v>472</v>
      </c>
      <c r="B1183" s="134" t="s">
        <v>681</v>
      </c>
      <c r="C1183" s="134" t="s">
        <v>2078</v>
      </c>
      <c r="D1183" s="130">
        <v>0</v>
      </c>
      <c r="E1183" s="130">
        <v>0</v>
      </c>
      <c r="F1183" s="130">
        <v>0</v>
      </c>
      <c r="G1183" s="130">
        <v>0</v>
      </c>
      <c r="H1183" s="130">
        <v>0</v>
      </c>
      <c r="I1183" s="130">
        <v>0</v>
      </c>
      <c r="J1183" s="130">
        <v>0</v>
      </c>
      <c r="K1183" s="130">
        <v>0</v>
      </c>
      <c r="L1183" s="130">
        <v>0</v>
      </c>
      <c r="M1183" s="130">
        <v>0</v>
      </c>
      <c r="N1183" s="130">
        <v>0</v>
      </c>
      <c r="O1183" s="130">
        <v>0</v>
      </c>
      <c r="P1183" s="130">
        <v>0</v>
      </c>
      <c r="Q1183" s="130">
        <v>0</v>
      </c>
      <c r="R1183" s="127">
        <v>0</v>
      </c>
    </row>
    <row r="1184" spans="1:18" ht="13.5" thickBot="1" x14ac:dyDescent="0.25">
      <c r="A1184" s="136" t="s">
        <v>473</v>
      </c>
      <c r="B1184" s="134" t="s">
        <v>680</v>
      </c>
      <c r="C1184" s="134" t="s">
        <v>2078</v>
      </c>
      <c r="D1184" s="132">
        <v>6000</v>
      </c>
      <c r="E1184" s="132">
        <v>6000</v>
      </c>
      <c r="F1184" s="132">
        <v>9800</v>
      </c>
      <c r="G1184" s="132">
        <v>10500</v>
      </c>
      <c r="H1184" s="132">
        <v>700</v>
      </c>
      <c r="I1184" s="132">
        <v>900</v>
      </c>
      <c r="J1184" s="132">
        <v>1200</v>
      </c>
      <c r="K1184" s="132">
        <v>2500</v>
      </c>
      <c r="L1184" s="132">
        <v>2600</v>
      </c>
      <c r="M1184" s="132">
        <v>3100</v>
      </c>
      <c r="N1184" s="132">
        <v>3200</v>
      </c>
      <c r="O1184" s="132">
        <v>3200</v>
      </c>
      <c r="P1184" s="132">
        <v>3300</v>
      </c>
      <c r="Q1184" s="132">
        <v>3700</v>
      </c>
      <c r="R1184" s="127">
        <v>3700</v>
      </c>
    </row>
    <row r="1185" spans="1:18" ht="13.5" thickBot="1" x14ac:dyDescent="0.25">
      <c r="A1185" s="136" t="s">
        <v>474</v>
      </c>
      <c r="B1185" s="134" t="s">
        <v>679</v>
      </c>
      <c r="C1185" s="134" t="s">
        <v>2078</v>
      </c>
      <c r="D1185" s="130">
        <v>0</v>
      </c>
      <c r="E1185" s="130">
        <v>0</v>
      </c>
      <c r="F1185" s="130">
        <v>0</v>
      </c>
      <c r="G1185" s="130">
        <v>0</v>
      </c>
      <c r="H1185" s="130">
        <v>0</v>
      </c>
      <c r="I1185" s="130">
        <v>0</v>
      </c>
      <c r="J1185" s="130">
        <v>0</v>
      </c>
      <c r="K1185" s="130">
        <v>0</v>
      </c>
      <c r="L1185" s="130">
        <v>0</v>
      </c>
      <c r="M1185" s="130">
        <v>0</v>
      </c>
      <c r="N1185" s="130">
        <v>0</v>
      </c>
      <c r="O1185" s="130">
        <v>0</v>
      </c>
      <c r="P1185" s="130">
        <v>0</v>
      </c>
      <c r="Q1185" s="130">
        <v>0</v>
      </c>
      <c r="R1185" s="127">
        <v>0</v>
      </c>
    </row>
    <row r="1186" spans="1:18" ht="13.5" thickBot="1" x14ac:dyDescent="0.25">
      <c r="A1186" s="136" t="s">
        <v>475</v>
      </c>
      <c r="B1186" s="134" t="s">
        <v>678</v>
      </c>
      <c r="C1186" s="134" t="s">
        <v>2078</v>
      </c>
      <c r="D1186" s="132">
        <v>0</v>
      </c>
      <c r="E1186" s="132">
        <v>0</v>
      </c>
      <c r="F1186" s="132">
        <v>0</v>
      </c>
      <c r="G1186" s="132">
        <v>0</v>
      </c>
      <c r="H1186" s="132">
        <v>0</v>
      </c>
      <c r="I1186" s="132">
        <v>0</v>
      </c>
      <c r="J1186" s="132">
        <v>0</v>
      </c>
      <c r="K1186" s="132">
        <v>0</v>
      </c>
      <c r="L1186" s="132">
        <v>0</v>
      </c>
      <c r="M1186" s="132">
        <v>0</v>
      </c>
      <c r="N1186" s="132">
        <v>0</v>
      </c>
      <c r="O1186" s="132">
        <v>0</v>
      </c>
      <c r="P1186" s="132">
        <v>0</v>
      </c>
      <c r="Q1186" s="132">
        <v>0</v>
      </c>
      <c r="R1186" s="127">
        <v>0</v>
      </c>
    </row>
    <row r="1187" spans="1:18" ht="13.5" thickBot="1" x14ac:dyDescent="0.25">
      <c r="A1187" s="136" t="s">
        <v>1560</v>
      </c>
      <c r="B1187" s="134" t="s">
        <v>676</v>
      </c>
      <c r="C1187" s="134" t="s">
        <v>2078</v>
      </c>
      <c r="D1187" s="130">
        <v>-1628841.22</v>
      </c>
      <c r="E1187" s="130">
        <v>-1628841.22</v>
      </c>
      <c r="F1187" s="130">
        <v>-1872032.11</v>
      </c>
      <c r="G1187" s="130">
        <v>-2035268.07</v>
      </c>
      <c r="H1187" s="130">
        <v>-2048433.63</v>
      </c>
      <c r="I1187" s="130">
        <v>-2092076.97</v>
      </c>
      <c r="J1187" s="130">
        <v>-2083662.76</v>
      </c>
      <c r="K1187" s="130">
        <v>-1998256.03</v>
      </c>
      <c r="L1187" s="130">
        <v>-1881581.27</v>
      </c>
      <c r="M1187" s="130">
        <v>-1826923.27</v>
      </c>
      <c r="N1187" s="130">
        <v>-1754300.99</v>
      </c>
      <c r="O1187" s="130">
        <v>-1875517.28</v>
      </c>
      <c r="P1187" s="130">
        <v>-1870181.18</v>
      </c>
      <c r="Q1187" s="130">
        <v>-2132227.85</v>
      </c>
      <c r="R1187" s="127">
        <v>-2132227.85</v>
      </c>
    </row>
    <row r="1188" spans="1:18" ht="13.5" thickBot="1" x14ac:dyDescent="0.25">
      <c r="A1188" s="136" t="s">
        <v>477</v>
      </c>
      <c r="B1188" s="134" t="s">
        <v>675</v>
      </c>
      <c r="C1188" s="134" t="s">
        <v>2078</v>
      </c>
      <c r="D1188" s="132">
        <v>0</v>
      </c>
      <c r="E1188" s="132">
        <v>0</v>
      </c>
      <c r="F1188" s="132">
        <v>0</v>
      </c>
      <c r="G1188" s="132">
        <v>0</v>
      </c>
      <c r="H1188" s="132">
        <v>0</v>
      </c>
      <c r="I1188" s="132">
        <v>0</v>
      </c>
      <c r="J1188" s="132">
        <v>0</v>
      </c>
      <c r="K1188" s="132">
        <v>0</v>
      </c>
      <c r="L1188" s="132">
        <v>0</v>
      </c>
      <c r="M1188" s="132">
        <v>0</v>
      </c>
      <c r="N1188" s="132">
        <v>0</v>
      </c>
      <c r="O1188" s="132">
        <v>0</v>
      </c>
      <c r="P1188" s="132">
        <v>0</v>
      </c>
      <c r="Q1188" s="132">
        <v>0</v>
      </c>
      <c r="R1188" s="127">
        <v>0</v>
      </c>
    </row>
    <row r="1189" spans="1:18" ht="13.5" thickBot="1" x14ac:dyDescent="0.25">
      <c r="A1189" s="136" t="s">
        <v>1561</v>
      </c>
      <c r="B1189" s="134" t="s">
        <v>674</v>
      </c>
      <c r="C1189" s="134" t="s">
        <v>2078</v>
      </c>
      <c r="D1189" s="130">
        <v>-3020643.06</v>
      </c>
      <c r="E1189" s="130">
        <v>-3020643.06</v>
      </c>
      <c r="F1189" s="130">
        <v>-3340475.67</v>
      </c>
      <c r="G1189" s="130">
        <v>-2802282.39</v>
      </c>
      <c r="H1189" s="130">
        <v>-2738875.34</v>
      </c>
      <c r="I1189" s="130">
        <v>-2084913.09</v>
      </c>
      <c r="J1189" s="130">
        <v>-1280506.9099999999</v>
      </c>
      <c r="K1189" s="130">
        <v>-959059.94</v>
      </c>
      <c r="L1189" s="130">
        <v>-680984.84</v>
      </c>
      <c r="M1189" s="130">
        <v>-635273.79</v>
      </c>
      <c r="N1189" s="130">
        <v>-690019.09</v>
      </c>
      <c r="O1189" s="130">
        <v>-1091954.27</v>
      </c>
      <c r="P1189" s="130">
        <v>-1855793.07</v>
      </c>
      <c r="Q1189" s="130">
        <v>-3351043.09</v>
      </c>
      <c r="R1189" s="127">
        <v>-3351043.09</v>
      </c>
    </row>
    <row r="1190" spans="1:18" ht="13.5" thickBot="1" x14ac:dyDescent="0.25">
      <c r="A1190" s="136" t="s">
        <v>1562</v>
      </c>
      <c r="B1190" s="134" t="s">
        <v>673</v>
      </c>
      <c r="C1190" s="134" t="s">
        <v>2078</v>
      </c>
      <c r="D1190" s="132">
        <v>-4249388.13</v>
      </c>
      <c r="E1190" s="132">
        <v>-4249388.13</v>
      </c>
      <c r="F1190" s="132">
        <v>-4980854.79</v>
      </c>
      <c r="G1190" s="132">
        <v>-5347815.49</v>
      </c>
      <c r="H1190" s="132">
        <v>-5773853.1399999997</v>
      </c>
      <c r="I1190" s="132">
        <v>-5939531.3499999996</v>
      </c>
      <c r="J1190" s="132">
        <v>-6050073.8700000001</v>
      </c>
      <c r="K1190" s="132">
        <v>-6138353.3899999997</v>
      </c>
      <c r="L1190" s="132">
        <v>-6213699.7300000004</v>
      </c>
      <c r="M1190" s="132">
        <v>-6218117.1100000003</v>
      </c>
      <c r="N1190" s="132">
        <v>-6296955.7800000003</v>
      </c>
      <c r="O1190" s="132">
        <v>-6172990.2699999996</v>
      </c>
      <c r="P1190" s="132">
        <v>-6555989.6900000004</v>
      </c>
      <c r="Q1190" s="132">
        <v>-7104206.0999999996</v>
      </c>
      <c r="R1190" s="127">
        <v>-7104206.0999999996</v>
      </c>
    </row>
    <row r="1191" spans="1:18" ht="13.5" thickBot="1" x14ac:dyDescent="0.25">
      <c r="A1191" s="136" t="s">
        <v>478</v>
      </c>
      <c r="B1191" s="134" t="s">
        <v>672</v>
      </c>
      <c r="C1191" s="134" t="s">
        <v>2078</v>
      </c>
      <c r="D1191" s="130">
        <v>-498179.21</v>
      </c>
      <c r="E1191" s="130">
        <v>-498179.21</v>
      </c>
      <c r="F1191" s="130">
        <v>-656855.1</v>
      </c>
      <c r="G1191" s="130">
        <v>-711564.77</v>
      </c>
      <c r="H1191" s="130">
        <v>-714760.75</v>
      </c>
      <c r="I1191" s="130">
        <v>-638081.87</v>
      </c>
      <c r="J1191" s="130">
        <v>-448157.82</v>
      </c>
      <c r="K1191" s="130">
        <v>-290230.09999999998</v>
      </c>
      <c r="L1191" s="130">
        <v>-183439.31</v>
      </c>
      <c r="M1191" s="130">
        <v>-89335.37</v>
      </c>
      <c r="N1191" s="130">
        <v>-27012.23</v>
      </c>
      <c r="O1191" s="130">
        <v>-5976.75</v>
      </c>
      <c r="P1191" s="130">
        <v>-127704.9</v>
      </c>
      <c r="Q1191" s="130">
        <v>-845138.67</v>
      </c>
      <c r="R1191" s="127">
        <v>-845138.67</v>
      </c>
    </row>
    <row r="1192" spans="1:18" ht="13.5" thickBot="1" x14ac:dyDescent="0.25">
      <c r="A1192" s="136" t="s">
        <v>479</v>
      </c>
      <c r="B1192" s="134" t="s">
        <v>671</v>
      </c>
      <c r="C1192" s="134" t="s">
        <v>2078</v>
      </c>
      <c r="D1192" s="132">
        <v>-11404</v>
      </c>
      <c r="E1192" s="132">
        <v>-11404</v>
      </c>
      <c r="F1192" s="132">
        <v>-2680</v>
      </c>
      <c r="G1192" s="132">
        <v>-2680</v>
      </c>
      <c r="H1192" s="132">
        <v>-160</v>
      </c>
      <c r="I1192" s="132">
        <v>-160</v>
      </c>
      <c r="J1192" s="132">
        <v>-160</v>
      </c>
      <c r="K1192" s="132">
        <v>-160</v>
      </c>
      <c r="L1192" s="132">
        <v>-160</v>
      </c>
      <c r="M1192" s="132">
        <v>-400</v>
      </c>
      <c r="N1192" s="132">
        <v>-8812.5</v>
      </c>
      <c r="O1192" s="132">
        <v>-400</v>
      </c>
      <c r="P1192" s="132">
        <v>-6417</v>
      </c>
      <c r="Q1192" s="132">
        <v>-67551</v>
      </c>
      <c r="R1192" s="127">
        <v>-67551</v>
      </c>
    </row>
    <row r="1193" spans="1:18" ht="13.5" thickBot="1" x14ac:dyDescent="0.25">
      <c r="A1193" s="136" t="s">
        <v>480</v>
      </c>
      <c r="B1193" s="134" t="s">
        <v>670</v>
      </c>
      <c r="C1193" s="134" t="s">
        <v>2078</v>
      </c>
      <c r="D1193" s="130">
        <v>0</v>
      </c>
      <c r="E1193" s="130">
        <v>0</v>
      </c>
      <c r="F1193" s="130">
        <v>0</v>
      </c>
      <c r="G1193" s="130">
        <v>0</v>
      </c>
      <c r="H1193" s="130">
        <v>0</v>
      </c>
      <c r="I1193" s="130">
        <v>0</v>
      </c>
      <c r="J1193" s="130">
        <v>0</v>
      </c>
      <c r="K1193" s="130">
        <v>0</v>
      </c>
      <c r="L1193" s="130">
        <v>0</v>
      </c>
      <c r="M1193" s="130">
        <v>0</v>
      </c>
      <c r="N1193" s="130">
        <v>0</v>
      </c>
      <c r="O1193" s="130">
        <v>0</v>
      </c>
      <c r="P1193" s="130">
        <v>0</v>
      </c>
      <c r="Q1193" s="130">
        <v>0</v>
      </c>
      <c r="R1193" s="127">
        <v>0</v>
      </c>
    </row>
    <row r="1194" spans="1:18" ht="13.5" thickBot="1" x14ac:dyDescent="0.25">
      <c r="A1194" s="136" t="s">
        <v>2672</v>
      </c>
      <c r="B1194" s="134" t="s">
        <v>2673</v>
      </c>
      <c r="C1194" s="134" t="s">
        <v>2078</v>
      </c>
      <c r="D1194" s="132">
        <v>-152573</v>
      </c>
      <c r="E1194" s="132">
        <v>-152573</v>
      </c>
      <c r="F1194" s="132">
        <v>-148982</v>
      </c>
      <c r="G1194" s="132">
        <v>0</v>
      </c>
      <c r="H1194" s="132">
        <v>1000</v>
      </c>
      <c r="I1194" s="132">
        <v>1000</v>
      </c>
      <c r="J1194" s="132">
        <v>1000</v>
      </c>
      <c r="K1194" s="132">
        <v>1000</v>
      </c>
      <c r="L1194" s="132">
        <v>1000</v>
      </c>
      <c r="M1194" s="132">
        <v>1240</v>
      </c>
      <c r="N1194" s="132">
        <v>1240</v>
      </c>
      <c r="O1194" s="132">
        <v>1240</v>
      </c>
      <c r="P1194" s="132">
        <v>1240</v>
      </c>
      <c r="Q1194" s="132">
        <v>-60</v>
      </c>
      <c r="R1194" s="127">
        <v>-60</v>
      </c>
    </row>
    <row r="1195" spans="1:18" ht="13.5" thickBot="1" x14ac:dyDescent="0.25">
      <c r="A1195" s="136" t="s">
        <v>2674</v>
      </c>
      <c r="B1195" s="134" t="s">
        <v>2675</v>
      </c>
      <c r="C1195" s="134" t="s">
        <v>2078</v>
      </c>
      <c r="D1195" s="130">
        <v>-13054.9</v>
      </c>
      <c r="E1195" s="130">
        <v>-13054.9</v>
      </c>
      <c r="F1195" s="130">
        <v>-1392.62</v>
      </c>
      <c r="G1195" s="130">
        <v>-667.62</v>
      </c>
      <c r="H1195" s="130">
        <v>-150.62</v>
      </c>
      <c r="I1195" s="130">
        <v>0</v>
      </c>
      <c r="J1195" s="130">
        <v>0</v>
      </c>
      <c r="K1195" s="130">
        <v>0</v>
      </c>
      <c r="L1195" s="130">
        <v>0</v>
      </c>
      <c r="M1195" s="130">
        <v>0</v>
      </c>
      <c r="N1195" s="130">
        <v>-15743</v>
      </c>
      <c r="O1195" s="130">
        <v>0</v>
      </c>
      <c r="P1195" s="130">
        <v>0</v>
      </c>
      <c r="Q1195" s="130">
        <v>0</v>
      </c>
      <c r="R1195" s="127">
        <v>0</v>
      </c>
    </row>
    <row r="1196" spans="1:18" ht="13.5" thickBot="1" x14ac:dyDescent="0.25">
      <c r="A1196" s="136" t="s">
        <v>2705</v>
      </c>
      <c r="B1196" s="134" t="s">
        <v>2704</v>
      </c>
      <c r="C1196" s="134" t="s">
        <v>2078</v>
      </c>
      <c r="D1196" s="164"/>
      <c r="E1196" s="132">
        <v>0</v>
      </c>
      <c r="F1196" s="132">
        <v>0</v>
      </c>
      <c r="G1196" s="132">
        <v>0</v>
      </c>
      <c r="H1196" s="132">
        <v>-73748.289999999994</v>
      </c>
      <c r="I1196" s="132">
        <v>-34766.129999999997</v>
      </c>
      <c r="J1196" s="132">
        <v>-34766.129999999997</v>
      </c>
      <c r="K1196" s="132">
        <v>-29891.71</v>
      </c>
      <c r="L1196" s="132">
        <v>-17162.02</v>
      </c>
      <c r="M1196" s="132">
        <v>-17279.810000000001</v>
      </c>
      <c r="N1196" s="132">
        <v>-17162.02</v>
      </c>
      <c r="O1196" s="132">
        <v>0</v>
      </c>
      <c r="P1196" s="132">
        <v>0</v>
      </c>
      <c r="Q1196" s="132">
        <v>0</v>
      </c>
      <c r="R1196" s="127">
        <v>0</v>
      </c>
    </row>
    <row r="1197" spans="1:18" ht="13.5" thickBot="1" x14ac:dyDescent="0.25">
      <c r="A1197" s="136" t="s">
        <v>2703</v>
      </c>
      <c r="B1197" s="134" t="s">
        <v>2702</v>
      </c>
      <c r="C1197" s="134" t="s">
        <v>2078</v>
      </c>
      <c r="D1197" s="163"/>
      <c r="E1197" s="130">
        <v>0</v>
      </c>
      <c r="F1197" s="130">
        <v>0</v>
      </c>
      <c r="G1197" s="130">
        <v>0</v>
      </c>
      <c r="H1197" s="130">
        <v>0</v>
      </c>
      <c r="I1197" s="130">
        <v>0</v>
      </c>
      <c r="J1197" s="130">
        <v>0</v>
      </c>
      <c r="K1197" s="130">
        <v>0</v>
      </c>
      <c r="L1197" s="130">
        <v>0</v>
      </c>
      <c r="M1197" s="130">
        <v>0</v>
      </c>
      <c r="N1197" s="130">
        <v>-5122.5</v>
      </c>
      <c r="O1197" s="130">
        <v>0</v>
      </c>
      <c r="P1197" s="130">
        <v>-300</v>
      </c>
      <c r="Q1197" s="130">
        <v>-39706</v>
      </c>
      <c r="R1197" s="127">
        <v>-39706</v>
      </c>
    </row>
    <row r="1198" spans="1:18" ht="13.5" thickBot="1" x14ac:dyDescent="0.25">
      <c r="A1198" s="136" t="s">
        <v>2701</v>
      </c>
      <c r="B1198" s="134" t="s">
        <v>2700</v>
      </c>
      <c r="C1198" s="134" t="s">
        <v>2078</v>
      </c>
      <c r="D1198" s="164"/>
      <c r="E1198" s="132">
        <v>0</v>
      </c>
      <c r="F1198" s="132">
        <v>0</v>
      </c>
      <c r="G1198" s="132">
        <v>0</v>
      </c>
      <c r="H1198" s="132">
        <v>0</v>
      </c>
      <c r="I1198" s="132">
        <v>0</v>
      </c>
      <c r="J1198" s="132">
        <v>0</v>
      </c>
      <c r="K1198" s="132">
        <v>0</v>
      </c>
      <c r="L1198" s="132">
        <v>0</v>
      </c>
      <c r="M1198" s="132">
        <v>0</v>
      </c>
      <c r="N1198" s="132">
        <v>0</v>
      </c>
      <c r="O1198" s="132">
        <v>0</v>
      </c>
      <c r="P1198" s="132">
        <v>0</v>
      </c>
      <c r="Q1198" s="132">
        <v>-1806</v>
      </c>
      <c r="R1198" s="127">
        <v>-1806</v>
      </c>
    </row>
    <row r="1199" spans="1:18" ht="13.5" thickBot="1" x14ac:dyDescent="0.25">
      <c r="A1199" s="136" t="s">
        <v>2699</v>
      </c>
      <c r="B1199" s="134" t="s">
        <v>2698</v>
      </c>
      <c r="C1199" s="134" t="s">
        <v>2078</v>
      </c>
      <c r="D1199" s="163"/>
      <c r="E1199" s="130">
        <v>0</v>
      </c>
      <c r="F1199" s="130">
        <v>0</v>
      </c>
      <c r="G1199" s="130">
        <v>0</v>
      </c>
      <c r="H1199" s="130">
        <v>0</v>
      </c>
      <c r="I1199" s="130">
        <v>0</v>
      </c>
      <c r="J1199" s="130">
        <v>0</v>
      </c>
      <c r="K1199" s="130">
        <v>0</v>
      </c>
      <c r="L1199" s="130">
        <v>0</v>
      </c>
      <c r="M1199" s="130">
        <v>0</v>
      </c>
      <c r="N1199" s="130">
        <v>-11358.98</v>
      </c>
      <c r="O1199" s="130">
        <v>-2252.27</v>
      </c>
      <c r="P1199" s="130">
        <v>-8792.86</v>
      </c>
      <c r="Q1199" s="130">
        <v>-45232.18</v>
      </c>
      <c r="R1199" s="127">
        <v>-45232.18</v>
      </c>
    </row>
    <row r="1200" spans="1:18" ht="13.5" thickBot="1" x14ac:dyDescent="0.25">
      <c r="A1200" s="136" t="s">
        <v>481</v>
      </c>
      <c r="B1200" s="134" t="s">
        <v>669</v>
      </c>
      <c r="C1200" s="134" t="s">
        <v>2078</v>
      </c>
      <c r="D1200" s="132">
        <v>-564250.89</v>
      </c>
      <c r="E1200" s="132">
        <v>-564250.89</v>
      </c>
      <c r="F1200" s="132">
        <v>-531411.92000000004</v>
      </c>
      <c r="G1200" s="132">
        <v>-457310.7</v>
      </c>
      <c r="H1200" s="132">
        <v>-475509.27</v>
      </c>
      <c r="I1200" s="132">
        <v>-525729.56999999995</v>
      </c>
      <c r="J1200" s="132">
        <v>-487568.3</v>
      </c>
      <c r="K1200" s="132">
        <v>-458065.81</v>
      </c>
      <c r="L1200" s="132">
        <v>-460116.74</v>
      </c>
      <c r="M1200" s="132">
        <v>-544640.27</v>
      </c>
      <c r="N1200" s="132">
        <v>-673534.03</v>
      </c>
      <c r="O1200" s="132">
        <v>-832264.66</v>
      </c>
      <c r="P1200" s="132">
        <v>-843617.81</v>
      </c>
      <c r="Q1200" s="132">
        <v>-761057.25</v>
      </c>
      <c r="R1200" s="127">
        <v>-761057.25</v>
      </c>
    </row>
    <row r="1201" spans="1:18" ht="13.5" thickBot="1" x14ac:dyDescent="0.25">
      <c r="A1201" s="136" t="s">
        <v>482</v>
      </c>
      <c r="B1201" s="134" t="s">
        <v>668</v>
      </c>
      <c r="C1201" s="134" t="s">
        <v>2078</v>
      </c>
      <c r="D1201" s="130">
        <v>0</v>
      </c>
      <c r="E1201" s="130">
        <v>0</v>
      </c>
      <c r="F1201" s="130">
        <v>0</v>
      </c>
      <c r="G1201" s="130">
        <v>0</v>
      </c>
      <c r="H1201" s="130">
        <v>-0.01</v>
      </c>
      <c r="I1201" s="130">
        <v>0</v>
      </c>
      <c r="J1201" s="130">
        <v>-0.04</v>
      </c>
      <c r="K1201" s="130">
        <v>-0.04</v>
      </c>
      <c r="L1201" s="130">
        <v>-0.04</v>
      </c>
      <c r="M1201" s="130">
        <v>-0.04</v>
      </c>
      <c r="N1201" s="130">
        <v>-0.04</v>
      </c>
      <c r="O1201" s="130">
        <v>-0.04</v>
      </c>
      <c r="P1201" s="130">
        <v>-0.04</v>
      </c>
      <c r="Q1201" s="130">
        <v>-0.04</v>
      </c>
      <c r="R1201" s="127">
        <v>-0.04</v>
      </c>
    </row>
    <row r="1202" spans="1:18" ht="13.5" thickBot="1" x14ac:dyDescent="0.25">
      <c r="A1202" s="136" t="s">
        <v>483</v>
      </c>
      <c r="B1202" s="134" t="s">
        <v>667</v>
      </c>
      <c r="C1202" s="134" t="s">
        <v>2078</v>
      </c>
      <c r="D1202" s="132">
        <v>0</v>
      </c>
      <c r="E1202" s="132">
        <v>0</v>
      </c>
      <c r="F1202" s="132">
        <v>0</v>
      </c>
      <c r="G1202" s="132">
        <v>0</v>
      </c>
      <c r="H1202" s="132">
        <v>0</v>
      </c>
      <c r="I1202" s="132">
        <v>0</v>
      </c>
      <c r="J1202" s="132">
        <v>0</v>
      </c>
      <c r="K1202" s="132">
        <v>0</v>
      </c>
      <c r="L1202" s="132">
        <v>0</v>
      </c>
      <c r="M1202" s="132">
        <v>0</v>
      </c>
      <c r="N1202" s="132">
        <v>0</v>
      </c>
      <c r="O1202" s="132">
        <v>0</v>
      </c>
      <c r="P1202" s="132">
        <v>0</v>
      </c>
      <c r="Q1202" s="132">
        <v>0</v>
      </c>
      <c r="R1202" s="127">
        <v>0</v>
      </c>
    </row>
    <row r="1203" spans="1:18" ht="13.5" thickBot="1" x14ac:dyDescent="0.25">
      <c r="A1203" s="136" t="s">
        <v>484</v>
      </c>
      <c r="B1203" s="134" t="s">
        <v>666</v>
      </c>
      <c r="C1203" s="134" t="s">
        <v>2078</v>
      </c>
      <c r="D1203" s="130">
        <v>0</v>
      </c>
      <c r="E1203" s="130">
        <v>0</v>
      </c>
      <c r="F1203" s="130">
        <v>0</v>
      </c>
      <c r="G1203" s="130">
        <v>0</v>
      </c>
      <c r="H1203" s="130">
        <v>0</v>
      </c>
      <c r="I1203" s="130">
        <v>0</v>
      </c>
      <c r="J1203" s="130">
        <v>0</v>
      </c>
      <c r="K1203" s="130">
        <v>0</v>
      </c>
      <c r="L1203" s="130">
        <v>0</v>
      </c>
      <c r="M1203" s="130">
        <v>0</v>
      </c>
      <c r="N1203" s="130">
        <v>0</v>
      </c>
      <c r="O1203" s="130">
        <v>0</v>
      </c>
      <c r="P1203" s="130">
        <v>0</v>
      </c>
      <c r="Q1203" s="130">
        <v>0</v>
      </c>
      <c r="R1203" s="127">
        <v>0</v>
      </c>
    </row>
    <row r="1204" spans="1:18" ht="13.5" thickBot="1" x14ac:dyDescent="0.25">
      <c r="A1204" s="136" t="s">
        <v>485</v>
      </c>
      <c r="B1204" s="134" t="s">
        <v>665</v>
      </c>
      <c r="C1204" s="134" t="s">
        <v>2078</v>
      </c>
      <c r="D1204" s="132">
        <v>0</v>
      </c>
      <c r="E1204" s="132">
        <v>0</v>
      </c>
      <c r="F1204" s="132">
        <v>0</v>
      </c>
      <c r="G1204" s="132">
        <v>0</v>
      </c>
      <c r="H1204" s="132">
        <v>0</v>
      </c>
      <c r="I1204" s="132">
        <v>0</v>
      </c>
      <c r="J1204" s="132">
        <v>0</v>
      </c>
      <c r="K1204" s="132">
        <v>0</v>
      </c>
      <c r="L1204" s="132">
        <v>0</v>
      </c>
      <c r="M1204" s="132">
        <v>0</v>
      </c>
      <c r="N1204" s="132">
        <v>0</v>
      </c>
      <c r="O1204" s="132">
        <v>0</v>
      </c>
      <c r="P1204" s="132">
        <v>0</v>
      </c>
      <c r="Q1204" s="132">
        <v>0</v>
      </c>
      <c r="R1204" s="127">
        <v>0</v>
      </c>
    </row>
    <row r="1205" spans="1:18" ht="13.5" thickBot="1" x14ac:dyDescent="0.25">
      <c r="A1205" s="136" t="s">
        <v>486</v>
      </c>
      <c r="B1205" s="134" t="s">
        <v>664</v>
      </c>
      <c r="C1205" s="134" t="s">
        <v>2078</v>
      </c>
      <c r="D1205" s="130">
        <v>0</v>
      </c>
      <c r="E1205" s="130">
        <v>0</v>
      </c>
      <c r="F1205" s="130">
        <v>0</v>
      </c>
      <c r="G1205" s="130">
        <v>0</v>
      </c>
      <c r="H1205" s="130">
        <v>0</v>
      </c>
      <c r="I1205" s="130">
        <v>0</v>
      </c>
      <c r="J1205" s="130">
        <v>0</v>
      </c>
      <c r="K1205" s="130">
        <v>0</v>
      </c>
      <c r="L1205" s="130">
        <v>0</v>
      </c>
      <c r="M1205" s="130">
        <v>0</v>
      </c>
      <c r="N1205" s="130">
        <v>0</v>
      </c>
      <c r="O1205" s="130">
        <v>0</v>
      </c>
      <c r="P1205" s="130">
        <v>0</v>
      </c>
      <c r="Q1205" s="130">
        <v>0</v>
      </c>
      <c r="R1205" s="127">
        <v>0</v>
      </c>
    </row>
    <row r="1206" spans="1:18" ht="13.5" thickBot="1" x14ac:dyDescent="0.25">
      <c r="A1206" s="136" t="s">
        <v>487</v>
      </c>
      <c r="B1206" s="134" t="s">
        <v>663</v>
      </c>
      <c r="C1206" s="134" t="s">
        <v>2078</v>
      </c>
      <c r="D1206" s="132">
        <v>0</v>
      </c>
      <c r="E1206" s="132">
        <v>0</v>
      </c>
      <c r="F1206" s="132">
        <v>0</v>
      </c>
      <c r="G1206" s="132">
        <v>0</v>
      </c>
      <c r="H1206" s="132">
        <v>0</v>
      </c>
      <c r="I1206" s="132">
        <v>0</v>
      </c>
      <c r="J1206" s="132">
        <v>0</v>
      </c>
      <c r="K1206" s="132">
        <v>0</v>
      </c>
      <c r="L1206" s="132">
        <v>0</v>
      </c>
      <c r="M1206" s="132">
        <v>0</v>
      </c>
      <c r="N1206" s="132">
        <v>0</v>
      </c>
      <c r="O1206" s="132">
        <v>0</v>
      </c>
      <c r="P1206" s="132">
        <v>0</v>
      </c>
      <c r="Q1206" s="132">
        <v>0</v>
      </c>
      <c r="R1206" s="127">
        <v>0</v>
      </c>
    </row>
    <row r="1207" spans="1:18" ht="13.5" thickBot="1" x14ac:dyDescent="0.25">
      <c r="A1207" s="136" t="s">
        <v>488</v>
      </c>
      <c r="B1207" s="134" t="s">
        <v>662</v>
      </c>
      <c r="C1207" s="134" t="s">
        <v>2078</v>
      </c>
      <c r="D1207" s="130">
        <v>0</v>
      </c>
      <c r="E1207" s="130">
        <v>0</v>
      </c>
      <c r="F1207" s="130">
        <v>0</v>
      </c>
      <c r="G1207" s="130">
        <v>0</v>
      </c>
      <c r="H1207" s="130">
        <v>0</v>
      </c>
      <c r="I1207" s="130">
        <v>0</v>
      </c>
      <c r="J1207" s="130">
        <v>0</v>
      </c>
      <c r="K1207" s="130">
        <v>0</v>
      </c>
      <c r="L1207" s="130">
        <v>0</v>
      </c>
      <c r="M1207" s="130">
        <v>0</v>
      </c>
      <c r="N1207" s="130">
        <v>0</v>
      </c>
      <c r="O1207" s="130">
        <v>0</v>
      </c>
      <c r="P1207" s="130">
        <v>0</v>
      </c>
      <c r="Q1207" s="130">
        <v>0</v>
      </c>
      <c r="R1207" s="127">
        <v>0</v>
      </c>
    </row>
    <row r="1208" spans="1:18" ht="13.5" thickBot="1" x14ac:dyDescent="0.25">
      <c r="A1208" s="136" t="s">
        <v>489</v>
      </c>
      <c r="B1208" s="134" t="s">
        <v>661</v>
      </c>
      <c r="C1208" s="134" t="s">
        <v>2078</v>
      </c>
      <c r="D1208" s="132">
        <v>-7.0000000000000007E-2</v>
      </c>
      <c r="E1208" s="132">
        <v>-7.0000000000000007E-2</v>
      </c>
      <c r="F1208" s="132">
        <v>41.93</v>
      </c>
      <c r="G1208" s="132">
        <v>-1108.22</v>
      </c>
      <c r="H1208" s="132">
        <v>1963.43</v>
      </c>
      <c r="I1208" s="132">
        <v>139.79</v>
      </c>
      <c r="J1208" s="132">
        <v>280.79000000000002</v>
      </c>
      <c r="K1208" s="132">
        <v>1383.81</v>
      </c>
      <c r="L1208" s="132">
        <v>-1171.1600000000001</v>
      </c>
      <c r="M1208" s="132">
        <v>1369.95</v>
      </c>
      <c r="N1208" s="132">
        <v>1243.95</v>
      </c>
      <c r="O1208" s="132">
        <v>30</v>
      </c>
      <c r="P1208" s="132">
        <v>30</v>
      </c>
      <c r="Q1208" s="132">
        <v>0</v>
      </c>
      <c r="R1208" s="127">
        <v>0</v>
      </c>
    </row>
    <row r="1209" spans="1:18" ht="13.5" thickBot="1" x14ac:dyDescent="0.25">
      <c r="A1209" s="136" t="s">
        <v>490</v>
      </c>
      <c r="B1209" s="134" t="s">
        <v>660</v>
      </c>
      <c r="C1209" s="134" t="s">
        <v>2078</v>
      </c>
      <c r="D1209" s="130">
        <v>0</v>
      </c>
      <c r="E1209" s="130">
        <v>0</v>
      </c>
      <c r="F1209" s="130">
        <v>0</v>
      </c>
      <c r="G1209" s="130">
        <v>0</v>
      </c>
      <c r="H1209" s="130">
        <v>0</v>
      </c>
      <c r="I1209" s="130">
        <v>0</v>
      </c>
      <c r="J1209" s="130">
        <v>0</v>
      </c>
      <c r="K1209" s="130">
        <v>0</v>
      </c>
      <c r="L1209" s="130">
        <v>0</v>
      </c>
      <c r="M1209" s="130">
        <v>0</v>
      </c>
      <c r="N1209" s="130">
        <v>0</v>
      </c>
      <c r="O1209" s="130">
        <v>0</v>
      </c>
      <c r="P1209" s="130">
        <v>0</v>
      </c>
      <c r="Q1209" s="130">
        <v>0</v>
      </c>
      <c r="R1209" s="127">
        <v>0</v>
      </c>
    </row>
    <row r="1210" spans="1:18" ht="13.5" thickBot="1" x14ac:dyDescent="0.25">
      <c r="A1210" s="131" t="s">
        <v>1563</v>
      </c>
      <c r="B1210" s="162" t="s">
        <v>2496</v>
      </c>
      <c r="C1210" s="141"/>
      <c r="D1210" s="132">
        <v>-1389041164.9300001</v>
      </c>
      <c r="E1210" s="132">
        <v>-1389041164.9300001</v>
      </c>
      <c r="F1210" s="132">
        <v>-1382399762.9300001</v>
      </c>
      <c r="G1210" s="132">
        <v>-1383933258.1500001</v>
      </c>
      <c r="H1210" s="132">
        <v>-1383661349.4300001</v>
      </c>
      <c r="I1210" s="132">
        <v>-1375353220.79</v>
      </c>
      <c r="J1210" s="132">
        <v>-1374378887.97</v>
      </c>
      <c r="K1210" s="132">
        <v>-1381748474.46</v>
      </c>
      <c r="L1210" s="132">
        <v>-1375962825.28</v>
      </c>
      <c r="M1210" s="132">
        <v>-1377228829.4100001</v>
      </c>
      <c r="N1210" s="132">
        <v>-1396844208.5999999</v>
      </c>
      <c r="O1210" s="132">
        <v>-1394746586.23</v>
      </c>
      <c r="P1210" s="132">
        <v>-1397813065.6300001</v>
      </c>
      <c r="Q1210" s="132">
        <v>-1392818724.71</v>
      </c>
      <c r="R1210" s="127">
        <v>-1392818724.71</v>
      </c>
    </row>
    <row r="1211" spans="1:18" ht="13.5" thickBot="1" x14ac:dyDescent="0.25">
      <c r="A1211" s="133" t="s">
        <v>2497</v>
      </c>
      <c r="B1211" s="134" t="s">
        <v>2498</v>
      </c>
      <c r="C1211" s="142"/>
      <c r="D1211" s="130">
        <v>0</v>
      </c>
      <c r="E1211" s="130">
        <v>0</v>
      </c>
      <c r="F1211" s="130">
        <v>0</v>
      </c>
      <c r="G1211" s="130">
        <v>0</v>
      </c>
      <c r="H1211" s="130">
        <v>0</v>
      </c>
      <c r="I1211" s="130">
        <v>0</v>
      </c>
      <c r="J1211" s="130">
        <v>0</v>
      </c>
      <c r="K1211" s="130">
        <v>0</v>
      </c>
      <c r="L1211" s="130">
        <v>0</v>
      </c>
      <c r="M1211" s="130">
        <v>0</v>
      </c>
      <c r="N1211" s="130">
        <v>0</v>
      </c>
      <c r="O1211" s="130">
        <v>0</v>
      </c>
      <c r="P1211" s="130">
        <v>0</v>
      </c>
      <c r="Q1211" s="130">
        <v>0</v>
      </c>
      <c r="R1211" s="127">
        <v>0</v>
      </c>
    </row>
    <row r="1212" spans="1:18" ht="13.5" thickBot="1" x14ac:dyDescent="0.25">
      <c r="A1212" s="135" t="s">
        <v>2499</v>
      </c>
      <c r="B1212" s="134" t="s">
        <v>2500</v>
      </c>
      <c r="C1212" s="134" t="s">
        <v>2078</v>
      </c>
      <c r="D1212" s="132">
        <v>0</v>
      </c>
      <c r="E1212" s="132">
        <v>0</v>
      </c>
      <c r="F1212" s="132">
        <v>0</v>
      </c>
      <c r="G1212" s="132">
        <v>0</v>
      </c>
      <c r="H1212" s="132">
        <v>0</v>
      </c>
      <c r="I1212" s="132">
        <v>0</v>
      </c>
      <c r="J1212" s="132">
        <v>0</v>
      </c>
      <c r="K1212" s="132">
        <v>0</v>
      </c>
      <c r="L1212" s="132">
        <v>0</v>
      </c>
      <c r="M1212" s="132">
        <v>0</v>
      </c>
      <c r="N1212" s="132">
        <v>0</v>
      </c>
      <c r="O1212" s="132">
        <v>0</v>
      </c>
      <c r="P1212" s="132">
        <v>0</v>
      </c>
      <c r="Q1212" s="132">
        <v>0</v>
      </c>
      <c r="R1212" s="127">
        <v>0</v>
      </c>
    </row>
    <row r="1213" spans="1:18" ht="13.5" thickBot="1" x14ac:dyDescent="0.25">
      <c r="A1213" s="133" t="s">
        <v>2501</v>
      </c>
      <c r="B1213" s="134" t="s">
        <v>2502</v>
      </c>
      <c r="C1213" s="142"/>
      <c r="D1213" s="130">
        <v>-80559010.280000001</v>
      </c>
      <c r="E1213" s="130">
        <v>-80559010.280000001</v>
      </c>
      <c r="F1213" s="130">
        <v>-81533782.540000007</v>
      </c>
      <c r="G1213" s="130">
        <v>-81454461.969999999</v>
      </c>
      <c r="H1213" s="130">
        <v>-80357950.829999998</v>
      </c>
      <c r="I1213" s="130">
        <v>-81438492.260000005</v>
      </c>
      <c r="J1213" s="130">
        <v>-81351467.700000003</v>
      </c>
      <c r="K1213" s="130">
        <v>-80043241.209999993</v>
      </c>
      <c r="L1213" s="130">
        <v>-81136309.030000001</v>
      </c>
      <c r="M1213" s="130">
        <v>-81036171.5</v>
      </c>
      <c r="N1213" s="130">
        <v>-79752044.060000002</v>
      </c>
      <c r="O1213" s="130">
        <v>-80905079.969999999</v>
      </c>
      <c r="P1213" s="130">
        <v>-80804635.510000005</v>
      </c>
      <c r="Q1213" s="130">
        <v>-79431044.670000002</v>
      </c>
      <c r="R1213" s="127">
        <v>-79431044.670000002</v>
      </c>
    </row>
    <row r="1214" spans="1:18" ht="13.5" thickBot="1" x14ac:dyDescent="0.25">
      <c r="A1214" s="135" t="s">
        <v>2503</v>
      </c>
      <c r="B1214" s="134" t="s">
        <v>2504</v>
      </c>
      <c r="C1214" s="134" t="s">
        <v>2078</v>
      </c>
      <c r="D1214" s="132">
        <v>-80559010.280000001</v>
      </c>
      <c r="E1214" s="132">
        <v>-80559010.280000001</v>
      </c>
      <c r="F1214" s="132">
        <v>-81533782.540000007</v>
      </c>
      <c r="G1214" s="132">
        <v>-81454461.969999999</v>
      </c>
      <c r="H1214" s="132">
        <v>-80357950.829999998</v>
      </c>
      <c r="I1214" s="132">
        <v>-81438492.260000005</v>
      </c>
      <c r="J1214" s="132">
        <v>-81351467.700000003</v>
      </c>
      <c r="K1214" s="132">
        <v>-80043241.209999993</v>
      </c>
      <c r="L1214" s="132">
        <v>-81136309.030000001</v>
      </c>
      <c r="M1214" s="132">
        <v>-81036171.5</v>
      </c>
      <c r="N1214" s="132">
        <v>-79752044.060000002</v>
      </c>
      <c r="O1214" s="132">
        <v>-80905079.969999999</v>
      </c>
      <c r="P1214" s="132">
        <v>-80804635.510000005</v>
      </c>
      <c r="Q1214" s="132">
        <v>-79431044.670000002</v>
      </c>
      <c r="R1214" s="127">
        <v>-79431044.670000002</v>
      </c>
    </row>
    <row r="1215" spans="1:18" ht="13.5" thickBot="1" x14ac:dyDescent="0.25">
      <c r="A1215" s="133" t="s">
        <v>1564</v>
      </c>
      <c r="B1215" s="134" t="s">
        <v>2505</v>
      </c>
      <c r="C1215" s="142"/>
      <c r="D1215" s="130">
        <v>-329240762.32999998</v>
      </c>
      <c r="E1215" s="130">
        <v>-329240762.32999998</v>
      </c>
      <c r="F1215" s="130">
        <v>-333889961.32999998</v>
      </c>
      <c r="G1215" s="130">
        <v>-337758753.32999998</v>
      </c>
      <c r="H1215" s="130">
        <v>-337420165.32999998</v>
      </c>
      <c r="I1215" s="130">
        <v>-338687895.32999998</v>
      </c>
      <c r="J1215" s="130">
        <v>-335626168.32999998</v>
      </c>
      <c r="K1215" s="130">
        <v>-336246119.32999998</v>
      </c>
      <c r="L1215" s="130">
        <v>-335395496.32999998</v>
      </c>
      <c r="M1215" s="130">
        <v>-334573585.32999998</v>
      </c>
      <c r="N1215" s="130">
        <v>-335577957.32999998</v>
      </c>
      <c r="O1215" s="130">
        <v>-335910141.32999998</v>
      </c>
      <c r="P1215" s="130">
        <v>-338914251.32999998</v>
      </c>
      <c r="Q1215" s="130">
        <v>-338146984.05000001</v>
      </c>
      <c r="R1215" s="127">
        <v>-338146984.05000001</v>
      </c>
    </row>
    <row r="1216" spans="1:18" ht="13.5" thickBot="1" x14ac:dyDescent="0.25">
      <c r="A1216" s="135" t="s">
        <v>1565</v>
      </c>
      <c r="B1216" s="134" t="s">
        <v>2506</v>
      </c>
      <c r="C1216" s="142"/>
      <c r="D1216" s="132">
        <v>0</v>
      </c>
      <c r="E1216" s="164"/>
      <c r="F1216" s="164"/>
      <c r="G1216" s="164"/>
      <c r="H1216" s="164"/>
      <c r="I1216" s="164"/>
      <c r="J1216" s="164"/>
      <c r="K1216" s="164"/>
      <c r="L1216" s="164"/>
      <c r="M1216" s="164"/>
      <c r="N1216" s="164"/>
      <c r="O1216" s="164"/>
      <c r="P1216" s="164"/>
      <c r="Q1216" s="164"/>
      <c r="R1216" s="127">
        <v>0</v>
      </c>
    </row>
    <row r="1217" spans="1:18" ht="13.5" thickBot="1" x14ac:dyDescent="0.25">
      <c r="A1217" s="136" t="s">
        <v>491</v>
      </c>
      <c r="B1217" s="134" t="s">
        <v>659</v>
      </c>
      <c r="C1217" s="134" t="s">
        <v>2078</v>
      </c>
      <c r="D1217" s="130">
        <v>0</v>
      </c>
      <c r="E1217" s="163"/>
      <c r="F1217" s="163"/>
      <c r="G1217" s="163"/>
      <c r="H1217" s="163"/>
      <c r="I1217" s="163"/>
      <c r="J1217" s="163"/>
      <c r="K1217" s="163"/>
      <c r="L1217" s="163"/>
      <c r="M1217" s="163"/>
      <c r="N1217" s="163"/>
      <c r="O1217" s="163"/>
      <c r="P1217" s="163"/>
      <c r="Q1217" s="163"/>
      <c r="R1217" s="127">
        <v>0</v>
      </c>
    </row>
    <row r="1218" spans="1:18" ht="13.5" thickBot="1" x14ac:dyDescent="0.25">
      <c r="A1218" s="135" t="s">
        <v>1566</v>
      </c>
      <c r="B1218" s="134" t="s">
        <v>2507</v>
      </c>
      <c r="C1218" s="142"/>
      <c r="D1218" s="132">
        <v>-329240762.32999998</v>
      </c>
      <c r="E1218" s="132">
        <v>-329240762.32999998</v>
      </c>
      <c r="F1218" s="132">
        <v>-333889961.32999998</v>
      </c>
      <c r="G1218" s="132">
        <v>-337758753.32999998</v>
      </c>
      <c r="H1218" s="132">
        <v>-337420165.32999998</v>
      </c>
      <c r="I1218" s="132">
        <v>-338687895.32999998</v>
      </c>
      <c r="J1218" s="132">
        <v>-335626168.32999998</v>
      </c>
      <c r="K1218" s="132">
        <v>-336246119.32999998</v>
      </c>
      <c r="L1218" s="132">
        <v>-335395496.32999998</v>
      </c>
      <c r="M1218" s="132">
        <v>-334573585.32999998</v>
      </c>
      <c r="N1218" s="132">
        <v>-335577957.32999998</v>
      </c>
      <c r="O1218" s="132">
        <v>-335910141.32999998</v>
      </c>
      <c r="P1218" s="132">
        <v>-338914251.32999998</v>
      </c>
      <c r="Q1218" s="132">
        <v>-338146984.05000001</v>
      </c>
      <c r="R1218" s="127">
        <v>-338146984.05000001</v>
      </c>
    </row>
    <row r="1219" spans="1:18" ht="13.5" thickBot="1" x14ac:dyDescent="0.25">
      <c r="A1219" s="136" t="s">
        <v>2196</v>
      </c>
      <c r="B1219" s="134" t="s">
        <v>2197</v>
      </c>
      <c r="C1219" s="134" t="s">
        <v>2078</v>
      </c>
      <c r="D1219" s="130">
        <v>52366101</v>
      </c>
      <c r="E1219" s="130">
        <v>52366101</v>
      </c>
      <c r="F1219" s="130">
        <v>51524120</v>
      </c>
      <c r="G1219" s="130">
        <v>50841365</v>
      </c>
      <c r="H1219" s="130">
        <v>50492679</v>
      </c>
      <c r="I1219" s="130">
        <v>50298821</v>
      </c>
      <c r="J1219" s="130">
        <v>50384884</v>
      </c>
      <c r="K1219" s="130">
        <v>50616169</v>
      </c>
      <c r="L1219" s="130">
        <v>50949129</v>
      </c>
      <c r="M1219" s="130">
        <v>51261079</v>
      </c>
      <c r="N1219" s="130">
        <v>51529926</v>
      </c>
      <c r="O1219" s="130">
        <v>51508740</v>
      </c>
      <c r="P1219" s="130">
        <v>51034894</v>
      </c>
      <c r="Q1219" s="130">
        <v>51034894</v>
      </c>
      <c r="R1219" s="127">
        <v>51034894</v>
      </c>
    </row>
    <row r="1220" spans="1:18" ht="13.5" thickBot="1" x14ac:dyDescent="0.25">
      <c r="A1220" s="136" t="s">
        <v>494</v>
      </c>
      <c r="B1220" s="134" t="s">
        <v>656</v>
      </c>
      <c r="C1220" s="134" t="s">
        <v>2078</v>
      </c>
      <c r="D1220" s="132">
        <v>-1464009.14</v>
      </c>
      <c r="E1220" s="132">
        <v>-1464009.14</v>
      </c>
      <c r="F1220" s="132">
        <v>-1464009.14</v>
      </c>
      <c r="G1220" s="132">
        <v>-1464009.14</v>
      </c>
      <c r="H1220" s="132">
        <v>-1320509.1399999999</v>
      </c>
      <c r="I1220" s="132">
        <v>-1320509.1399999999</v>
      </c>
      <c r="J1220" s="132">
        <v>-1320509.1399999999</v>
      </c>
      <c r="K1220" s="132">
        <v>-1320509.1399999999</v>
      </c>
      <c r="L1220" s="132">
        <v>-1320509.1399999999</v>
      </c>
      <c r="M1220" s="132">
        <v>-1320509.1399999999</v>
      </c>
      <c r="N1220" s="132">
        <v>-1320509.1399999999</v>
      </c>
      <c r="O1220" s="132">
        <v>-1320509.1399999999</v>
      </c>
      <c r="P1220" s="132">
        <v>-1320509.1399999999</v>
      </c>
      <c r="Q1220" s="132">
        <v>-1243166.1399999999</v>
      </c>
      <c r="R1220" s="127">
        <v>-1243166.1399999999</v>
      </c>
    </row>
    <row r="1221" spans="1:18" ht="13.5" thickBot="1" x14ac:dyDescent="0.25">
      <c r="A1221" s="136" t="s">
        <v>494</v>
      </c>
      <c r="B1221" s="134" t="s">
        <v>655</v>
      </c>
      <c r="C1221" s="134" t="s">
        <v>2078</v>
      </c>
      <c r="D1221" s="130">
        <v>-13176097.24</v>
      </c>
      <c r="E1221" s="130">
        <v>-13176097.24</v>
      </c>
      <c r="F1221" s="130">
        <v>-13176097.24</v>
      </c>
      <c r="G1221" s="130">
        <v>-13176097.24</v>
      </c>
      <c r="H1221" s="130">
        <v>-11884197.24</v>
      </c>
      <c r="I1221" s="130">
        <v>-11884197.24</v>
      </c>
      <c r="J1221" s="130">
        <v>-11884197.24</v>
      </c>
      <c r="K1221" s="130">
        <v>-11884197.24</v>
      </c>
      <c r="L1221" s="130">
        <v>-11884197.24</v>
      </c>
      <c r="M1221" s="130">
        <v>-11884197.24</v>
      </c>
      <c r="N1221" s="130">
        <v>-11884197.24</v>
      </c>
      <c r="O1221" s="130">
        <v>-11884197.24</v>
      </c>
      <c r="P1221" s="130">
        <v>-11884197.24</v>
      </c>
      <c r="Q1221" s="130">
        <v>-11188514.24</v>
      </c>
      <c r="R1221" s="127">
        <v>-11188514.24</v>
      </c>
    </row>
    <row r="1222" spans="1:18" ht="13.5" thickBot="1" x14ac:dyDescent="0.25">
      <c r="A1222" s="136" t="s">
        <v>2508</v>
      </c>
      <c r="B1222" s="134" t="s">
        <v>2509</v>
      </c>
      <c r="C1222" s="134" t="s">
        <v>2078</v>
      </c>
      <c r="D1222" s="132">
        <v>-1</v>
      </c>
      <c r="E1222" s="132">
        <v>-1</v>
      </c>
      <c r="F1222" s="132">
        <v>-1</v>
      </c>
      <c r="G1222" s="132">
        <v>-1</v>
      </c>
      <c r="H1222" s="132">
        <v>-1</v>
      </c>
      <c r="I1222" s="132">
        <v>-1</v>
      </c>
      <c r="J1222" s="132">
        <v>-1</v>
      </c>
      <c r="K1222" s="132">
        <v>-1</v>
      </c>
      <c r="L1222" s="132">
        <v>-1</v>
      </c>
      <c r="M1222" s="132">
        <v>-1</v>
      </c>
      <c r="N1222" s="132">
        <v>-1</v>
      </c>
      <c r="O1222" s="132">
        <v>-1</v>
      </c>
      <c r="P1222" s="132">
        <v>-1</v>
      </c>
      <c r="Q1222" s="132">
        <v>-1</v>
      </c>
      <c r="R1222" s="127">
        <v>-1</v>
      </c>
    </row>
    <row r="1223" spans="1:18" ht="13.5" thickBot="1" x14ac:dyDescent="0.25">
      <c r="A1223" s="136" t="s">
        <v>2198</v>
      </c>
      <c r="B1223" s="134" t="s">
        <v>2199</v>
      </c>
      <c r="C1223" s="134" t="s">
        <v>2078</v>
      </c>
      <c r="D1223" s="130">
        <v>-802790.37</v>
      </c>
      <c r="E1223" s="130">
        <v>-802790.37</v>
      </c>
      <c r="F1223" s="130">
        <v>-802790.37</v>
      </c>
      <c r="G1223" s="130">
        <v>-802790.37</v>
      </c>
      <c r="H1223" s="130">
        <v>-782888.37</v>
      </c>
      <c r="I1223" s="130">
        <v>-782888.37</v>
      </c>
      <c r="J1223" s="130">
        <v>-782888.37</v>
      </c>
      <c r="K1223" s="130">
        <v>-782888.37</v>
      </c>
      <c r="L1223" s="130">
        <v>-782888.37</v>
      </c>
      <c r="M1223" s="130">
        <v>-782888.37</v>
      </c>
      <c r="N1223" s="130">
        <v>-782888.37</v>
      </c>
      <c r="O1223" s="130">
        <v>-782888.37</v>
      </c>
      <c r="P1223" s="130">
        <v>-782888.37</v>
      </c>
      <c r="Q1223" s="130">
        <v>-766084.37</v>
      </c>
      <c r="R1223" s="127">
        <v>-766084.37</v>
      </c>
    </row>
    <row r="1224" spans="1:18" ht="13.5" thickBot="1" x14ac:dyDescent="0.25">
      <c r="A1224" s="136" t="s">
        <v>2200</v>
      </c>
      <c r="B1224" s="134" t="s">
        <v>2201</v>
      </c>
      <c r="C1224" s="134" t="s">
        <v>2078</v>
      </c>
      <c r="D1224" s="132">
        <v>-284593.27</v>
      </c>
      <c r="E1224" s="132">
        <v>-284593.27</v>
      </c>
      <c r="F1224" s="132">
        <v>-284593.27</v>
      </c>
      <c r="G1224" s="132">
        <v>-284593.27</v>
      </c>
      <c r="H1224" s="132">
        <v>-277538.27</v>
      </c>
      <c r="I1224" s="132">
        <v>-277538.27</v>
      </c>
      <c r="J1224" s="132">
        <v>-277538.27</v>
      </c>
      <c r="K1224" s="132">
        <v>-277538.27</v>
      </c>
      <c r="L1224" s="132">
        <v>-277538.27</v>
      </c>
      <c r="M1224" s="132">
        <v>-277538.27</v>
      </c>
      <c r="N1224" s="132">
        <v>-277538.27</v>
      </c>
      <c r="O1224" s="132">
        <v>-277538.27</v>
      </c>
      <c r="P1224" s="132">
        <v>-277538.27</v>
      </c>
      <c r="Q1224" s="132">
        <v>-271580.27</v>
      </c>
      <c r="R1224" s="127">
        <v>-271580.27</v>
      </c>
    </row>
    <row r="1225" spans="1:18" ht="13.5" thickBot="1" x14ac:dyDescent="0.25">
      <c r="A1225" s="136" t="s">
        <v>495</v>
      </c>
      <c r="B1225" s="134" t="s">
        <v>654</v>
      </c>
      <c r="C1225" s="134" t="s">
        <v>2078</v>
      </c>
      <c r="D1225" s="130">
        <v>975435.38</v>
      </c>
      <c r="E1225" s="130">
        <v>975435.38</v>
      </c>
      <c r="F1225" s="130">
        <v>218918.38</v>
      </c>
      <c r="G1225" s="130">
        <v>-394534.62</v>
      </c>
      <c r="H1225" s="130">
        <v>809634.38</v>
      </c>
      <c r="I1225" s="130">
        <v>792477.38</v>
      </c>
      <c r="J1225" s="130">
        <v>800094.38</v>
      </c>
      <c r="K1225" s="130">
        <v>443996.38</v>
      </c>
      <c r="L1225" s="130">
        <v>545113.38</v>
      </c>
      <c r="M1225" s="130">
        <v>639850.38</v>
      </c>
      <c r="N1225" s="130">
        <v>44573.38</v>
      </c>
      <c r="O1225" s="130">
        <v>19881.38</v>
      </c>
      <c r="P1225" s="130">
        <v>-508232.62</v>
      </c>
      <c r="Q1225" s="130">
        <v>-508232.62</v>
      </c>
      <c r="R1225" s="127">
        <v>-508232.62</v>
      </c>
    </row>
    <row r="1226" spans="1:18" ht="13.5" thickBot="1" x14ac:dyDescent="0.25">
      <c r="A1226" s="136" t="s">
        <v>495</v>
      </c>
      <c r="B1226" s="134" t="s">
        <v>653</v>
      </c>
      <c r="C1226" s="134" t="s">
        <v>2078</v>
      </c>
      <c r="D1226" s="132">
        <v>345800.43</v>
      </c>
      <c r="E1226" s="132">
        <v>345800.43</v>
      </c>
      <c r="F1226" s="132">
        <v>77611.429999999993</v>
      </c>
      <c r="G1226" s="132">
        <v>-139861.57</v>
      </c>
      <c r="H1226" s="132">
        <v>287023.43</v>
      </c>
      <c r="I1226" s="132">
        <v>280941.43</v>
      </c>
      <c r="J1226" s="132">
        <v>283641.43</v>
      </c>
      <c r="K1226" s="132">
        <v>157402.43</v>
      </c>
      <c r="L1226" s="132">
        <v>193248.43</v>
      </c>
      <c r="M1226" s="132">
        <v>226833.43</v>
      </c>
      <c r="N1226" s="132">
        <v>15804.43</v>
      </c>
      <c r="O1226" s="132">
        <v>7050.43</v>
      </c>
      <c r="P1226" s="132">
        <v>-180168.57</v>
      </c>
      <c r="Q1226" s="132">
        <v>-180168.57</v>
      </c>
      <c r="R1226" s="127">
        <v>-180168.57</v>
      </c>
    </row>
    <row r="1227" spans="1:18" ht="13.5" thickBot="1" x14ac:dyDescent="0.25">
      <c r="A1227" s="136" t="s">
        <v>496</v>
      </c>
      <c r="B1227" s="134" t="s">
        <v>652</v>
      </c>
      <c r="C1227" s="134" t="s">
        <v>2078</v>
      </c>
      <c r="D1227" s="130">
        <v>-300373.65999999997</v>
      </c>
      <c r="E1227" s="130">
        <v>-300373.65999999997</v>
      </c>
      <c r="F1227" s="130">
        <v>-297187.65999999997</v>
      </c>
      <c r="G1227" s="130">
        <v>-296650.65999999997</v>
      </c>
      <c r="H1227" s="130">
        <v>-294576.65999999997</v>
      </c>
      <c r="I1227" s="130">
        <v>-294430.65999999997</v>
      </c>
      <c r="J1227" s="130">
        <v>-293494.65999999997</v>
      </c>
      <c r="K1227" s="130">
        <v>-292882.65999999997</v>
      </c>
      <c r="L1227" s="130">
        <v>-292571.65999999997</v>
      </c>
      <c r="M1227" s="130">
        <v>-292274.65999999997</v>
      </c>
      <c r="N1227" s="130">
        <v>-291994.65999999997</v>
      </c>
      <c r="O1227" s="130">
        <v>-291916.65999999997</v>
      </c>
      <c r="P1227" s="130">
        <v>-291446.65999999997</v>
      </c>
      <c r="Q1227" s="130">
        <v>-291487.65999999997</v>
      </c>
      <c r="R1227" s="127">
        <v>-291487.65999999997</v>
      </c>
    </row>
    <row r="1228" spans="1:18" ht="13.5" thickBot="1" x14ac:dyDescent="0.25">
      <c r="A1228" s="136" t="s">
        <v>496</v>
      </c>
      <c r="B1228" s="134" t="s">
        <v>651</v>
      </c>
      <c r="C1228" s="134" t="s">
        <v>2078</v>
      </c>
      <c r="D1228" s="132">
        <v>-100756.55</v>
      </c>
      <c r="E1228" s="132">
        <v>-100756.55</v>
      </c>
      <c r="F1228" s="132">
        <v>-99811.55</v>
      </c>
      <c r="G1228" s="132">
        <v>-99652.55</v>
      </c>
      <c r="H1228" s="132">
        <v>-99065.55</v>
      </c>
      <c r="I1228" s="132">
        <v>-99022.55</v>
      </c>
      <c r="J1228" s="132">
        <v>-98749.55</v>
      </c>
      <c r="K1228" s="132">
        <v>-98562.55</v>
      </c>
      <c r="L1228" s="132">
        <v>-98471.55</v>
      </c>
      <c r="M1228" s="132">
        <v>-98384.55</v>
      </c>
      <c r="N1228" s="132">
        <v>-98302.55</v>
      </c>
      <c r="O1228" s="132">
        <v>-98279.55</v>
      </c>
      <c r="P1228" s="132">
        <v>-98141.55</v>
      </c>
      <c r="Q1228" s="132">
        <v>-98155.55</v>
      </c>
      <c r="R1228" s="127">
        <v>-98155.55</v>
      </c>
    </row>
    <row r="1229" spans="1:18" ht="13.5" thickBot="1" x14ac:dyDescent="0.25">
      <c r="A1229" s="136" t="s">
        <v>2510</v>
      </c>
      <c r="B1229" s="134" t="s">
        <v>2511</v>
      </c>
      <c r="C1229" s="134" t="s">
        <v>2078</v>
      </c>
      <c r="D1229" s="130">
        <v>-10331944</v>
      </c>
      <c r="E1229" s="130">
        <v>-10331944</v>
      </c>
      <c r="F1229" s="130">
        <v>-10388823</v>
      </c>
      <c r="G1229" s="130">
        <v>-10441376</v>
      </c>
      <c r="H1229" s="130">
        <v>-10484692</v>
      </c>
      <c r="I1229" s="130">
        <v>-10534044</v>
      </c>
      <c r="J1229" s="130">
        <v>-10583205</v>
      </c>
      <c r="K1229" s="130">
        <v>-10542128</v>
      </c>
      <c r="L1229" s="130">
        <v>-10574160</v>
      </c>
      <c r="M1229" s="130">
        <v>-10607262</v>
      </c>
      <c r="N1229" s="130">
        <v>-10510731</v>
      </c>
      <c r="O1229" s="130">
        <v>-10529350</v>
      </c>
      <c r="P1229" s="130">
        <v>-10548003</v>
      </c>
      <c r="Q1229" s="130">
        <v>-10553972</v>
      </c>
      <c r="R1229" s="127">
        <v>-10553972</v>
      </c>
    </row>
    <row r="1230" spans="1:18" ht="13.5" thickBot="1" x14ac:dyDescent="0.25">
      <c r="A1230" s="136" t="s">
        <v>2512</v>
      </c>
      <c r="B1230" s="134" t="s">
        <v>2513</v>
      </c>
      <c r="C1230" s="134" t="s">
        <v>2078</v>
      </c>
      <c r="D1230" s="132">
        <v>-3662729</v>
      </c>
      <c r="E1230" s="132">
        <v>-3662729</v>
      </c>
      <c r="F1230" s="132">
        <v>-3682893</v>
      </c>
      <c r="G1230" s="132">
        <v>-3701523</v>
      </c>
      <c r="H1230" s="132">
        <v>-3716879</v>
      </c>
      <c r="I1230" s="132">
        <v>-3734375</v>
      </c>
      <c r="J1230" s="132">
        <v>-3751803</v>
      </c>
      <c r="K1230" s="132">
        <v>-3737241</v>
      </c>
      <c r="L1230" s="132">
        <v>-3748596</v>
      </c>
      <c r="M1230" s="132">
        <v>-3760331</v>
      </c>
      <c r="N1230" s="132">
        <v>-3726110</v>
      </c>
      <c r="O1230" s="132">
        <v>-3732711</v>
      </c>
      <c r="P1230" s="132">
        <v>-3739324</v>
      </c>
      <c r="Q1230" s="132">
        <v>-3741440</v>
      </c>
      <c r="R1230" s="127">
        <v>-3741440</v>
      </c>
    </row>
    <row r="1231" spans="1:18" ht="13.5" thickBot="1" x14ac:dyDescent="0.25">
      <c r="A1231" s="136" t="s">
        <v>2514</v>
      </c>
      <c r="B1231" s="134" t="s">
        <v>2515</v>
      </c>
      <c r="C1231" s="134" t="s">
        <v>2078</v>
      </c>
      <c r="D1231" s="130">
        <v>-1016088</v>
      </c>
      <c r="E1231" s="130">
        <v>-1016088</v>
      </c>
      <c r="F1231" s="130">
        <v>-1016088</v>
      </c>
      <c r="G1231" s="130">
        <v>-1016088</v>
      </c>
      <c r="H1231" s="130">
        <v>-1002652</v>
      </c>
      <c r="I1231" s="130">
        <v>-1002652</v>
      </c>
      <c r="J1231" s="130">
        <v>-1002652</v>
      </c>
      <c r="K1231" s="130">
        <v>-1002652</v>
      </c>
      <c r="L1231" s="130">
        <v>-1002652</v>
      </c>
      <c r="M1231" s="130">
        <v>-1002652</v>
      </c>
      <c r="N1231" s="130">
        <v>-1002652</v>
      </c>
      <c r="O1231" s="130">
        <v>-1002652</v>
      </c>
      <c r="P1231" s="130">
        <v>-1002652</v>
      </c>
      <c r="Q1231" s="130">
        <v>-995417</v>
      </c>
      <c r="R1231" s="127">
        <v>-995417</v>
      </c>
    </row>
    <row r="1232" spans="1:18" ht="13.5" thickBot="1" x14ac:dyDescent="0.25">
      <c r="A1232" s="136" t="s">
        <v>2512</v>
      </c>
      <c r="B1232" s="134" t="s">
        <v>2516</v>
      </c>
      <c r="C1232" s="134" t="s">
        <v>2078</v>
      </c>
      <c r="D1232" s="132">
        <v>-360208</v>
      </c>
      <c r="E1232" s="132">
        <v>-360208</v>
      </c>
      <c r="F1232" s="132">
        <v>-360208</v>
      </c>
      <c r="G1232" s="132">
        <v>-360208</v>
      </c>
      <c r="H1232" s="132">
        <v>-355445</v>
      </c>
      <c r="I1232" s="132">
        <v>-355445</v>
      </c>
      <c r="J1232" s="132">
        <v>-355445</v>
      </c>
      <c r="K1232" s="132">
        <v>-355445</v>
      </c>
      <c r="L1232" s="132">
        <v>-355445</v>
      </c>
      <c r="M1232" s="132">
        <v>-355445</v>
      </c>
      <c r="N1232" s="132">
        <v>-355445</v>
      </c>
      <c r="O1232" s="132">
        <v>-355445</v>
      </c>
      <c r="P1232" s="132">
        <v>-355445</v>
      </c>
      <c r="Q1232" s="132">
        <v>-352880</v>
      </c>
      <c r="R1232" s="127">
        <v>-352880</v>
      </c>
    </row>
    <row r="1233" spans="1:18" ht="13.5" thickBot="1" x14ac:dyDescent="0.25">
      <c r="A1233" s="136" t="s">
        <v>497</v>
      </c>
      <c r="B1233" s="134" t="s">
        <v>650</v>
      </c>
      <c r="C1233" s="134" t="s">
        <v>2078</v>
      </c>
      <c r="D1233" s="130">
        <v>-226781777.12</v>
      </c>
      <c r="E1233" s="130">
        <v>-226781777.12</v>
      </c>
      <c r="F1233" s="130">
        <v>-227975469.12</v>
      </c>
      <c r="G1233" s="130">
        <v>-228943423.12</v>
      </c>
      <c r="H1233" s="130">
        <v>-229943139.12</v>
      </c>
      <c r="I1233" s="130">
        <v>-230270270.12</v>
      </c>
      <c r="J1233" s="130">
        <v>-230125041.12</v>
      </c>
      <c r="K1233" s="130">
        <v>-231165944.12</v>
      </c>
      <c r="L1233" s="130">
        <v>-230331771.12</v>
      </c>
      <c r="M1233" s="130">
        <v>-229550232.12</v>
      </c>
      <c r="N1233" s="130">
        <v>-229525082.12</v>
      </c>
      <c r="O1233" s="130">
        <v>-229597852.12</v>
      </c>
      <c r="P1233" s="130">
        <v>-231154232.12</v>
      </c>
      <c r="Q1233" s="130">
        <v>-231190891.12</v>
      </c>
      <c r="R1233" s="127">
        <v>-231190891.12</v>
      </c>
    </row>
    <row r="1234" spans="1:18" ht="13.5" thickBot="1" x14ac:dyDescent="0.25">
      <c r="A1234" s="136" t="s">
        <v>497</v>
      </c>
      <c r="B1234" s="134" t="s">
        <v>649</v>
      </c>
      <c r="C1234" s="134" t="s">
        <v>2078</v>
      </c>
      <c r="D1234" s="132">
        <v>-78976852.579999998</v>
      </c>
      <c r="E1234" s="132">
        <v>-78976852.579999998</v>
      </c>
      <c r="F1234" s="132">
        <v>-79485649.579999998</v>
      </c>
      <c r="G1234" s="132">
        <v>-79898228.579999998</v>
      </c>
      <c r="H1234" s="132">
        <v>-80269625.579999998</v>
      </c>
      <c r="I1234" s="132">
        <v>-80403399.579999998</v>
      </c>
      <c r="J1234" s="132">
        <v>-80344011.579999998</v>
      </c>
      <c r="K1234" s="132">
        <v>-80691776.579999998</v>
      </c>
      <c r="L1234" s="132">
        <v>-80365478.579999998</v>
      </c>
      <c r="M1234" s="132">
        <v>-80059769.579999998</v>
      </c>
      <c r="N1234" s="132">
        <v>-80026162.579999998</v>
      </c>
      <c r="O1234" s="132">
        <v>-80053996.579999998</v>
      </c>
      <c r="P1234" s="132">
        <v>-80649309.579999998</v>
      </c>
      <c r="Q1234" s="132">
        <v>-80773651.579999998</v>
      </c>
      <c r="R1234" s="127">
        <v>-80773651.579999998</v>
      </c>
    </row>
    <row r="1235" spans="1:18" ht="13.5" thickBot="1" x14ac:dyDescent="0.25">
      <c r="A1235" s="136" t="s">
        <v>498</v>
      </c>
      <c r="B1235" s="134" t="s">
        <v>648</v>
      </c>
      <c r="C1235" s="134" t="s">
        <v>2078</v>
      </c>
      <c r="D1235" s="130">
        <v>-31165624.949999999</v>
      </c>
      <c r="E1235" s="130">
        <v>-31165624.949999999</v>
      </c>
      <c r="F1235" s="130">
        <v>-31867099.949999999</v>
      </c>
      <c r="G1235" s="130">
        <v>-32459440.949999999</v>
      </c>
      <c r="H1235" s="130">
        <v>-33138559.949999999</v>
      </c>
      <c r="I1235" s="130">
        <v>-33494198.949999999</v>
      </c>
      <c r="J1235" s="130">
        <v>-31381203.949999999</v>
      </c>
      <c r="K1235" s="130">
        <v>-30651756.949999999</v>
      </c>
      <c r="L1235" s="130">
        <v>-31173783.949999999</v>
      </c>
      <c r="M1235" s="130">
        <v>-31639692.949999999</v>
      </c>
      <c r="N1235" s="130">
        <v>-32101949.949999999</v>
      </c>
      <c r="O1235" s="130">
        <v>-32186367.949999999</v>
      </c>
      <c r="P1235" s="130">
        <v>-31884409.949999999</v>
      </c>
      <c r="Q1235" s="130">
        <v>-31767315.949999999</v>
      </c>
      <c r="R1235" s="127">
        <v>-31767315.949999999</v>
      </c>
    </row>
    <row r="1236" spans="1:18" ht="13.5" thickBot="1" x14ac:dyDescent="0.25">
      <c r="A1236" s="136" t="s">
        <v>498</v>
      </c>
      <c r="B1236" s="134" t="s">
        <v>647</v>
      </c>
      <c r="C1236" s="134" t="s">
        <v>2078</v>
      </c>
      <c r="D1236" s="132">
        <v>-11040838.300000001</v>
      </c>
      <c r="E1236" s="132">
        <v>-11040838.300000001</v>
      </c>
      <c r="F1236" s="132">
        <v>-11290831.300000001</v>
      </c>
      <c r="G1236" s="132">
        <v>-11501886.300000001</v>
      </c>
      <c r="H1236" s="132">
        <v>-11743183.300000001</v>
      </c>
      <c r="I1236" s="132">
        <v>-11869562.300000001</v>
      </c>
      <c r="J1236" s="132">
        <v>-11120360.300000001</v>
      </c>
      <c r="K1236" s="132">
        <v>-10861406.300000001</v>
      </c>
      <c r="L1236" s="132">
        <v>-11045947.300000001</v>
      </c>
      <c r="M1236" s="132">
        <v>-11210627.300000001</v>
      </c>
      <c r="N1236" s="132">
        <v>-11374079.300000001</v>
      </c>
      <c r="O1236" s="132">
        <v>-11404041.300000001</v>
      </c>
      <c r="P1236" s="132">
        <v>-11297737.300000001</v>
      </c>
      <c r="Q1236" s="132">
        <v>-11256227.300000001</v>
      </c>
      <c r="R1236" s="127">
        <v>-11256227.300000001</v>
      </c>
    </row>
    <row r="1237" spans="1:18" ht="13.5" thickBot="1" x14ac:dyDescent="0.25">
      <c r="A1237" s="136" t="s">
        <v>499</v>
      </c>
      <c r="B1237" s="134" t="s">
        <v>646</v>
      </c>
      <c r="C1237" s="134" t="s">
        <v>2078</v>
      </c>
      <c r="D1237" s="130">
        <v>-6058782.8200000003</v>
      </c>
      <c r="E1237" s="130">
        <v>-6058782.8200000003</v>
      </c>
      <c r="F1237" s="130">
        <v>-6067072.8200000003</v>
      </c>
      <c r="G1237" s="130">
        <v>-6110524.8200000003</v>
      </c>
      <c r="H1237" s="130">
        <v>-6142135.8200000003</v>
      </c>
      <c r="I1237" s="130">
        <v>-6149746.8200000003</v>
      </c>
      <c r="J1237" s="130">
        <v>-6158022.8200000003</v>
      </c>
      <c r="K1237" s="130">
        <v>-6160420.8200000003</v>
      </c>
      <c r="L1237" s="130">
        <v>-6168190.8200000003</v>
      </c>
      <c r="M1237" s="130">
        <v>-6175893.8200000003</v>
      </c>
      <c r="N1237" s="130">
        <v>-6183096.8200000003</v>
      </c>
      <c r="O1237" s="130">
        <v>-6190429.8200000003</v>
      </c>
      <c r="P1237" s="130">
        <v>-6197691.8200000003</v>
      </c>
      <c r="Q1237" s="130">
        <v>-6197472.8200000003</v>
      </c>
      <c r="R1237" s="127">
        <v>-6197472.8200000003</v>
      </c>
    </row>
    <row r="1238" spans="1:18" ht="13.5" thickBot="1" x14ac:dyDescent="0.25">
      <c r="A1238" s="136" t="s">
        <v>499</v>
      </c>
      <c r="B1238" s="134" t="s">
        <v>645</v>
      </c>
      <c r="C1238" s="134" t="s">
        <v>2078</v>
      </c>
      <c r="D1238" s="132">
        <v>-2139640.58</v>
      </c>
      <c r="E1238" s="132">
        <v>-2139640.58</v>
      </c>
      <c r="F1238" s="132">
        <v>-2142760.58</v>
      </c>
      <c r="G1238" s="132">
        <v>-2159112.58</v>
      </c>
      <c r="H1238" s="132">
        <v>-2170417.58</v>
      </c>
      <c r="I1238" s="132">
        <v>-2173227.58</v>
      </c>
      <c r="J1238" s="132">
        <v>-2176283.58</v>
      </c>
      <c r="K1238" s="132">
        <v>-2177248.58</v>
      </c>
      <c r="L1238" s="132">
        <v>-2180123.58</v>
      </c>
      <c r="M1238" s="132">
        <v>-2182973.58</v>
      </c>
      <c r="N1238" s="132">
        <v>-2185645.58</v>
      </c>
      <c r="O1238" s="132">
        <v>-2188359.58</v>
      </c>
      <c r="P1238" s="132">
        <v>-2191046.58</v>
      </c>
      <c r="Q1238" s="132">
        <v>-2190968.58</v>
      </c>
      <c r="R1238" s="127">
        <v>-2190968.58</v>
      </c>
    </row>
    <row r="1239" spans="1:18" ht="13.5" thickBot="1" x14ac:dyDescent="0.25">
      <c r="A1239" s="136" t="s">
        <v>500</v>
      </c>
      <c r="B1239" s="134" t="s">
        <v>644</v>
      </c>
      <c r="C1239" s="134" t="s">
        <v>2078</v>
      </c>
      <c r="D1239" s="130">
        <v>36806023.890000001</v>
      </c>
      <c r="E1239" s="130">
        <v>36806023.890000001</v>
      </c>
      <c r="F1239" s="130">
        <v>36446738.890000001</v>
      </c>
      <c r="G1239" s="130">
        <v>36087453.890000001</v>
      </c>
      <c r="H1239" s="130">
        <v>35728168.890000001</v>
      </c>
      <c r="I1239" s="130">
        <v>35368883.890000001</v>
      </c>
      <c r="J1239" s="130">
        <v>35009598.890000001</v>
      </c>
      <c r="K1239" s="130">
        <v>34650313.890000001</v>
      </c>
      <c r="L1239" s="130">
        <v>34291028.890000001</v>
      </c>
      <c r="M1239" s="130">
        <v>33931743.890000001</v>
      </c>
      <c r="N1239" s="130">
        <v>33570723.890000001</v>
      </c>
      <c r="O1239" s="130">
        <v>33209126.890000001</v>
      </c>
      <c r="P1239" s="130">
        <v>32847529.890000001</v>
      </c>
      <c r="Q1239" s="130">
        <v>32397794.140000001</v>
      </c>
      <c r="R1239" s="127">
        <v>32397794.140000001</v>
      </c>
    </row>
    <row r="1240" spans="1:18" ht="13.5" thickBot="1" x14ac:dyDescent="0.25">
      <c r="A1240" s="136" t="s">
        <v>2202</v>
      </c>
      <c r="B1240" s="134" t="s">
        <v>643</v>
      </c>
      <c r="C1240" s="134" t="s">
        <v>2078</v>
      </c>
      <c r="D1240" s="132">
        <v>13047935.380000001</v>
      </c>
      <c r="E1240" s="132">
        <v>13047935.380000001</v>
      </c>
      <c r="F1240" s="132">
        <v>12920568.380000001</v>
      </c>
      <c r="G1240" s="132">
        <v>12793201.380000001</v>
      </c>
      <c r="H1240" s="132">
        <v>12665834.380000001</v>
      </c>
      <c r="I1240" s="132">
        <v>12538467.380000001</v>
      </c>
      <c r="J1240" s="132">
        <v>12411100.380000001</v>
      </c>
      <c r="K1240" s="132">
        <v>12283733.380000001</v>
      </c>
      <c r="L1240" s="132">
        <v>12156366.380000001</v>
      </c>
      <c r="M1240" s="132">
        <v>12028999.380000001</v>
      </c>
      <c r="N1240" s="132">
        <v>11901017.380000001</v>
      </c>
      <c r="O1240" s="132">
        <v>11772829.380000001</v>
      </c>
      <c r="P1240" s="132">
        <v>11644641.380000001</v>
      </c>
      <c r="Q1240" s="132">
        <v>11485207.710000001</v>
      </c>
      <c r="R1240" s="127">
        <v>11485207.710000001</v>
      </c>
    </row>
    <row r="1241" spans="1:18" ht="13.5" thickBot="1" x14ac:dyDescent="0.25">
      <c r="A1241" s="136" t="s">
        <v>501</v>
      </c>
      <c r="B1241" s="134" t="s">
        <v>642</v>
      </c>
      <c r="C1241" s="134" t="s">
        <v>2078</v>
      </c>
      <c r="D1241" s="130">
        <v>101418</v>
      </c>
      <c r="E1241" s="130">
        <v>101418</v>
      </c>
      <c r="F1241" s="130">
        <v>83746</v>
      </c>
      <c r="G1241" s="130">
        <v>69416</v>
      </c>
      <c r="H1241" s="130">
        <v>62097</v>
      </c>
      <c r="I1241" s="130">
        <v>58028</v>
      </c>
      <c r="J1241" s="130">
        <v>59834</v>
      </c>
      <c r="K1241" s="130">
        <v>64688</v>
      </c>
      <c r="L1241" s="130">
        <v>71676</v>
      </c>
      <c r="M1241" s="130">
        <v>78223</v>
      </c>
      <c r="N1241" s="130">
        <v>83866</v>
      </c>
      <c r="O1241" s="130">
        <v>83400</v>
      </c>
      <c r="P1241" s="130">
        <v>73443</v>
      </c>
      <c r="Q1241" s="130">
        <v>73443</v>
      </c>
      <c r="R1241" s="127">
        <v>73443</v>
      </c>
    </row>
    <row r="1242" spans="1:18" ht="13.5" thickBot="1" x14ac:dyDescent="0.25">
      <c r="A1242" s="136" t="s">
        <v>502</v>
      </c>
      <c r="B1242" s="134" t="s">
        <v>641</v>
      </c>
      <c r="C1242" s="134" t="s">
        <v>2078</v>
      </c>
      <c r="D1242" s="132">
        <v>-32140915.710000001</v>
      </c>
      <c r="E1242" s="132">
        <v>-32140915.710000001</v>
      </c>
      <c r="F1242" s="132">
        <v>-31802152.710000001</v>
      </c>
      <c r="G1242" s="132">
        <v>-31463389.710000001</v>
      </c>
      <c r="H1242" s="132">
        <v>-31124626.710000001</v>
      </c>
      <c r="I1242" s="132">
        <v>-30785863.710000001</v>
      </c>
      <c r="J1242" s="132">
        <v>-30447100.710000001</v>
      </c>
      <c r="K1242" s="132">
        <v>-30108337.710000001</v>
      </c>
      <c r="L1242" s="132">
        <v>-29769574.710000001</v>
      </c>
      <c r="M1242" s="132">
        <v>-29430811.710000001</v>
      </c>
      <c r="N1242" s="132">
        <v>-29092036.710000001</v>
      </c>
      <c r="O1242" s="132">
        <v>-28753257.710000001</v>
      </c>
      <c r="P1242" s="132">
        <v>-28414478.710000001</v>
      </c>
      <c r="Q1242" s="132">
        <v>-27987776.149999999</v>
      </c>
      <c r="R1242" s="127">
        <v>-27987776.149999999</v>
      </c>
    </row>
    <row r="1243" spans="1:18" ht="13.5" thickBot="1" x14ac:dyDescent="0.25">
      <c r="A1243" s="136" t="s">
        <v>503</v>
      </c>
      <c r="B1243" s="134" t="s">
        <v>640</v>
      </c>
      <c r="C1243" s="134" t="s">
        <v>2078</v>
      </c>
      <c r="D1243" s="130">
        <v>-11394131.42</v>
      </c>
      <c r="E1243" s="130">
        <v>-11394131.42</v>
      </c>
      <c r="F1243" s="130">
        <v>-11274038.42</v>
      </c>
      <c r="G1243" s="130">
        <v>-11153945.42</v>
      </c>
      <c r="H1243" s="130">
        <v>-11033852.42</v>
      </c>
      <c r="I1243" s="130">
        <v>-10913759.42</v>
      </c>
      <c r="J1243" s="130">
        <v>-10793666.42</v>
      </c>
      <c r="K1243" s="130">
        <v>-10673573.42</v>
      </c>
      <c r="L1243" s="130">
        <v>-10553480.42</v>
      </c>
      <c r="M1243" s="130">
        <v>-10433387.42</v>
      </c>
      <c r="N1243" s="130">
        <v>-10313290.42</v>
      </c>
      <c r="O1243" s="130">
        <v>-10193191.42</v>
      </c>
      <c r="P1243" s="130">
        <v>-10073092.42</v>
      </c>
      <c r="Q1243" s="130">
        <v>-9921824.0299999993</v>
      </c>
      <c r="R1243" s="127">
        <v>-9921824.0299999993</v>
      </c>
    </row>
    <row r="1244" spans="1:18" ht="13.5" thickBot="1" x14ac:dyDescent="0.25">
      <c r="A1244" s="136" t="s">
        <v>504</v>
      </c>
      <c r="B1244" s="134" t="s">
        <v>639</v>
      </c>
      <c r="C1244" s="134" t="s">
        <v>2078</v>
      </c>
      <c r="D1244" s="132">
        <v>-1244234.67</v>
      </c>
      <c r="E1244" s="132">
        <v>-1244234.67</v>
      </c>
      <c r="F1244" s="132">
        <v>-1243322.67</v>
      </c>
      <c r="G1244" s="132">
        <v>-1242410.67</v>
      </c>
      <c r="H1244" s="132">
        <v>-1241498.67</v>
      </c>
      <c r="I1244" s="132">
        <v>-1240586.67</v>
      </c>
      <c r="J1244" s="132">
        <v>-1239674.67</v>
      </c>
      <c r="K1244" s="132">
        <v>-1238762.67</v>
      </c>
      <c r="L1244" s="132">
        <v>-1237850.67</v>
      </c>
      <c r="M1244" s="132">
        <v>-1236938.67</v>
      </c>
      <c r="N1244" s="132">
        <v>-1234511.67</v>
      </c>
      <c r="O1244" s="132">
        <v>-1231579.67</v>
      </c>
      <c r="P1244" s="132">
        <v>-1228647.67</v>
      </c>
      <c r="Q1244" s="132">
        <v>-1226345.6000000001</v>
      </c>
      <c r="R1244" s="127">
        <v>-1226345.6000000001</v>
      </c>
    </row>
    <row r="1245" spans="1:18" ht="13.5" thickBot="1" x14ac:dyDescent="0.25">
      <c r="A1245" s="136" t="s">
        <v>505</v>
      </c>
      <c r="B1245" s="134" t="s">
        <v>638</v>
      </c>
      <c r="C1245" s="134" t="s">
        <v>2078</v>
      </c>
      <c r="D1245" s="130">
        <v>-441088.03</v>
      </c>
      <c r="E1245" s="130">
        <v>-441088.03</v>
      </c>
      <c r="F1245" s="130">
        <v>-440765.03</v>
      </c>
      <c r="G1245" s="130">
        <v>-440442.03</v>
      </c>
      <c r="H1245" s="130">
        <v>-440119.03</v>
      </c>
      <c r="I1245" s="130">
        <v>-439796.03</v>
      </c>
      <c r="J1245" s="130">
        <v>-439473.03</v>
      </c>
      <c r="K1245" s="130">
        <v>-439150.03</v>
      </c>
      <c r="L1245" s="130">
        <v>-438827.03</v>
      </c>
      <c r="M1245" s="130">
        <v>-438504.03</v>
      </c>
      <c r="N1245" s="130">
        <v>-437644.03</v>
      </c>
      <c r="O1245" s="130">
        <v>-436605.03</v>
      </c>
      <c r="P1245" s="130">
        <v>-435566.03</v>
      </c>
      <c r="Q1245" s="130">
        <v>-434750.35</v>
      </c>
      <c r="R1245" s="127">
        <v>-434750.35</v>
      </c>
    </row>
    <row r="1246" spans="1:18" ht="13.5" thickBot="1" x14ac:dyDescent="0.25">
      <c r="A1246" s="133" t="s">
        <v>1567</v>
      </c>
      <c r="B1246" s="134" t="s">
        <v>2517</v>
      </c>
      <c r="C1246" s="142"/>
      <c r="D1246" s="132">
        <v>-638793463.01999998</v>
      </c>
      <c r="E1246" s="132">
        <v>-638793463.01999998</v>
      </c>
      <c r="F1246" s="132">
        <v>-636355861.51999998</v>
      </c>
      <c r="G1246" s="132">
        <v>-634141955.83000004</v>
      </c>
      <c r="H1246" s="132">
        <v>-635514879.84000003</v>
      </c>
      <c r="I1246" s="132">
        <v>-633910970.00999999</v>
      </c>
      <c r="J1246" s="132">
        <v>-636707022.29999995</v>
      </c>
      <c r="K1246" s="132">
        <v>-644176940</v>
      </c>
      <c r="L1246" s="132">
        <v>-642412277.38999999</v>
      </c>
      <c r="M1246" s="132">
        <v>-645237562.62</v>
      </c>
      <c r="N1246" s="132">
        <v>-664520601.87</v>
      </c>
      <c r="O1246" s="132">
        <v>-665314845.92999995</v>
      </c>
      <c r="P1246" s="132">
        <v>-666580666.40999997</v>
      </c>
      <c r="Q1246" s="132">
        <v>-660605279.89999998</v>
      </c>
      <c r="R1246" s="127">
        <v>-660605279.89999998</v>
      </c>
    </row>
    <row r="1247" spans="1:18" ht="13.5" thickBot="1" x14ac:dyDescent="0.25">
      <c r="A1247" s="135" t="s">
        <v>1568</v>
      </c>
      <c r="B1247" s="134" t="s">
        <v>2518</v>
      </c>
      <c r="C1247" s="142"/>
      <c r="D1247" s="130">
        <v>-198444822.63999999</v>
      </c>
      <c r="E1247" s="130">
        <v>-198444822.63999999</v>
      </c>
      <c r="F1247" s="130">
        <v>-193711578.62</v>
      </c>
      <c r="G1247" s="130">
        <v>-189350959.41</v>
      </c>
      <c r="H1247" s="130">
        <v>-191300477.59999999</v>
      </c>
      <c r="I1247" s="130">
        <v>-187118464.44</v>
      </c>
      <c r="J1247" s="130">
        <v>-187444913.58000001</v>
      </c>
      <c r="K1247" s="130">
        <v>-189027534.56999999</v>
      </c>
      <c r="L1247" s="130">
        <v>-189392499.97</v>
      </c>
      <c r="M1247" s="130">
        <v>-190571778.66</v>
      </c>
      <c r="N1247" s="130">
        <v>-191716658.08000001</v>
      </c>
      <c r="O1247" s="130">
        <v>-191281216.41999999</v>
      </c>
      <c r="P1247" s="130">
        <v>-190258714</v>
      </c>
      <c r="Q1247" s="130">
        <v>-195765074.34999999</v>
      </c>
      <c r="R1247" s="127">
        <v>-195765074.34999999</v>
      </c>
    </row>
    <row r="1248" spans="1:18" ht="13.5" thickBot="1" x14ac:dyDescent="0.25">
      <c r="A1248" s="136" t="s">
        <v>433</v>
      </c>
      <c r="B1248" s="134" t="s">
        <v>637</v>
      </c>
      <c r="C1248" s="134" t="s">
        <v>2078</v>
      </c>
      <c r="D1248" s="132">
        <v>-2931427.15</v>
      </c>
      <c r="E1248" s="132">
        <v>-2931427.15</v>
      </c>
      <c r="F1248" s="132">
        <v>0</v>
      </c>
      <c r="G1248" s="132">
        <v>0</v>
      </c>
      <c r="H1248" s="132">
        <v>-4234391.37</v>
      </c>
      <c r="I1248" s="132">
        <v>0</v>
      </c>
      <c r="J1248" s="132">
        <v>0</v>
      </c>
      <c r="K1248" s="132">
        <v>-1660417.93</v>
      </c>
      <c r="L1248" s="132">
        <v>0</v>
      </c>
      <c r="M1248" s="132">
        <v>0</v>
      </c>
      <c r="N1248" s="132">
        <v>-1105357.45</v>
      </c>
      <c r="O1248" s="132">
        <v>0</v>
      </c>
      <c r="P1248" s="132">
        <v>0</v>
      </c>
      <c r="Q1248" s="132">
        <v>-5396144.6299999999</v>
      </c>
      <c r="R1248" s="127">
        <v>-5396144.6299999999</v>
      </c>
    </row>
    <row r="1249" spans="1:18" ht="13.5" thickBot="1" x14ac:dyDescent="0.25">
      <c r="A1249" s="136" t="s">
        <v>2519</v>
      </c>
      <c r="B1249" s="134" t="s">
        <v>2520</v>
      </c>
      <c r="C1249" s="134" t="s">
        <v>2078</v>
      </c>
      <c r="D1249" s="130">
        <v>0</v>
      </c>
      <c r="E1249" s="163"/>
      <c r="F1249" s="163"/>
      <c r="G1249" s="163"/>
      <c r="H1249" s="163"/>
      <c r="I1249" s="163"/>
      <c r="J1249" s="163"/>
      <c r="K1249" s="163"/>
      <c r="L1249" s="163"/>
      <c r="M1249" s="163"/>
      <c r="N1249" s="163"/>
      <c r="O1249" s="163"/>
      <c r="P1249" s="163"/>
      <c r="Q1249" s="163"/>
      <c r="R1249" s="127">
        <v>0</v>
      </c>
    </row>
    <row r="1250" spans="1:18" ht="13.5" thickBot="1" x14ac:dyDescent="0.25">
      <c r="A1250" s="136" t="s">
        <v>2203</v>
      </c>
      <c r="B1250" s="134" t="s">
        <v>2204</v>
      </c>
      <c r="C1250" s="134" t="s">
        <v>2078</v>
      </c>
      <c r="D1250" s="132">
        <v>-121280365</v>
      </c>
      <c r="E1250" s="132">
        <v>-121280365</v>
      </c>
      <c r="F1250" s="132">
        <v>-120119169</v>
      </c>
      <c r="G1250" s="132">
        <v>-119177565</v>
      </c>
      <c r="H1250" s="132">
        <v>-118696685</v>
      </c>
      <c r="I1250" s="132">
        <v>-118429331</v>
      </c>
      <c r="J1250" s="132">
        <v>-118548022</v>
      </c>
      <c r="K1250" s="132">
        <v>-118866992</v>
      </c>
      <c r="L1250" s="132">
        <v>-119326183</v>
      </c>
      <c r="M1250" s="132">
        <v>-119756400</v>
      </c>
      <c r="N1250" s="132">
        <v>-120127173</v>
      </c>
      <c r="O1250" s="132">
        <v>-120096583</v>
      </c>
      <c r="P1250" s="132">
        <v>-119442335</v>
      </c>
      <c r="Q1250" s="132">
        <v>-119442335</v>
      </c>
      <c r="R1250" s="127">
        <v>-119442335</v>
      </c>
    </row>
    <row r="1251" spans="1:18" ht="13.5" thickBot="1" x14ac:dyDescent="0.25">
      <c r="A1251" s="136" t="s">
        <v>2474</v>
      </c>
      <c r="B1251" s="134" t="s">
        <v>2521</v>
      </c>
      <c r="C1251" s="134" t="s">
        <v>2078</v>
      </c>
      <c r="D1251" s="130">
        <v>-13680172</v>
      </c>
      <c r="E1251" s="130">
        <v>-13680172</v>
      </c>
      <c r="F1251" s="130">
        <v>-13525346</v>
      </c>
      <c r="G1251" s="130">
        <v>-13399799</v>
      </c>
      <c r="H1251" s="130">
        <v>-13335682</v>
      </c>
      <c r="I1251" s="130">
        <v>-13300035</v>
      </c>
      <c r="J1251" s="130">
        <v>-13315860</v>
      </c>
      <c r="K1251" s="130">
        <v>-13358389</v>
      </c>
      <c r="L1251" s="130">
        <v>-13419614</v>
      </c>
      <c r="M1251" s="130">
        <v>-13476976</v>
      </c>
      <c r="N1251" s="130">
        <v>-13526412</v>
      </c>
      <c r="O1251" s="130">
        <v>-13525095</v>
      </c>
      <c r="P1251" s="130">
        <v>-13439388</v>
      </c>
      <c r="Q1251" s="130">
        <v>-13439388</v>
      </c>
      <c r="R1251" s="127">
        <v>-13439388</v>
      </c>
    </row>
    <row r="1252" spans="1:18" ht="13.5" thickBot="1" x14ac:dyDescent="0.25">
      <c r="A1252" s="136" t="s">
        <v>2476</v>
      </c>
      <c r="B1252" s="134" t="s">
        <v>2522</v>
      </c>
      <c r="C1252" s="134" t="s">
        <v>2078</v>
      </c>
      <c r="D1252" s="132">
        <v>-50190803</v>
      </c>
      <c r="E1252" s="132">
        <v>-50190803</v>
      </c>
      <c r="F1252" s="132">
        <v>-49348822</v>
      </c>
      <c r="G1252" s="132">
        <v>-48666067</v>
      </c>
      <c r="H1252" s="132">
        <v>-48317381</v>
      </c>
      <c r="I1252" s="132">
        <v>-48123523</v>
      </c>
      <c r="J1252" s="132">
        <v>-48209586</v>
      </c>
      <c r="K1252" s="132">
        <v>-48440871</v>
      </c>
      <c r="L1252" s="132">
        <v>-48773831</v>
      </c>
      <c r="M1252" s="132">
        <v>-49085781</v>
      </c>
      <c r="N1252" s="132">
        <v>-49354628</v>
      </c>
      <c r="O1252" s="132">
        <v>-49333442</v>
      </c>
      <c r="P1252" s="132">
        <v>-48859596</v>
      </c>
      <c r="Q1252" s="132">
        <v>-48859596</v>
      </c>
      <c r="R1252" s="127">
        <v>-48859596</v>
      </c>
    </row>
    <row r="1253" spans="1:18" ht="13.5" thickBot="1" x14ac:dyDescent="0.25">
      <c r="A1253" s="136" t="s">
        <v>2207</v>
      </c>
      <c r="B1253" s="134" t="s">
        <v>2208</v>
      </c>
      <c r="C1253" s="134" t="s">
        <v>2078</v>
      </c>
      <c r="D1253" s="130">
        <v>-4435742</v>
      </c>
      <c r="E1253" s="130">
        <v>-4435742</v>
      </c>
      <c r="F1253" s="130">
        <v>-3413304</v>
      </c>
      <c r="G1253" s="130">
        <v>-2584218</v>
      </c>
      <c r="H1253" s="130">
        <v>-2160801</v>
      </c>
      <c r="I1253" s="130">
        <v>-1925395</v>
      </c>
      <c r="J1253" s="130">
        <v>-2029903</v>
      </c>
      <c r="K1253" s="130">
        <v>-2310758</v>
      </c>
      <c r="L1253" s="130">
        <v>-2715078</v>
      </c>
      <c r="M1253" s="130">
        <v>-3093886</v>
      </c>
      <c r="N1253" s="130">
        <v>-3420353</v>
      </c>
      <c r="O1253" s="130">
        <v>-3393419</v>
      </c>
      <c r="P1253" s="130">
        <v>-2817350</v>
      </c>
      <c r="Q1253" s="130">
        <v>-2817350</v>
      </c>
      <c r="R1253" s="127">
        <v>-2817350</v>
      </c>
    </row>
    <row r="1254" spans="1:18" ht="13.5" thickBot="1" x14ac:dyDescent="0.25">
      <c r="A1254" s="136" t="s">
        <v>2523</v>
      </c>
      <c r="B1254" s="134" t="s">
        <v>2524</v>
      </c>
      <c r="C1254" s="134" t="s">
        <v>2078</v>
      </c>
      <c r="D1254" s="132">
        <v>33959.910000000003</v>
      </c>
      <c r="E1254" s="132">
        <v>33959.910000000003</v>
      </c>
      <c r="F1254" s="132">
        <v>14665.44</v>
      </c>
      <c r="G1254" s="132">
        <v>11716.47</v>
      </c>
      <c r="H1254" s="132">
        <v>9028.69</v>
      </c>
      <c r="I1254" s="132">
        <v>7049.37</v>
      </c>
      <c r="J1254" s="132">
        <v>5687.23</v>
      </c>
      <c r="K1254" s="132">
        <v>4681.7700000000004</v>
      </c>
      <c r="L1254" s="132">
        <v>3723.41</v>
      </c>
      <c r="M1254" s="132">
        <v>2781.72</v>
      </c>
      <c r="N1254" s="132">
        <v>1748.77</v>
      </c>
      <c r="O1254" s="132">
        <v>0</v>
      </c>
      <c r="P1254" s="132">
        <v>0</v>
      </c>
      <c r="Q1254" s="132">
        <v>0</v>
      </c>
      <c r="R1254" s="127">
        <v>0</v>
      </c>
    </row>
    <row r="1255" spans="1:18" ht="13.5" thickBot="1" x14ac:dyDescent="0.25">
      <c r="A1255" s="136" t="s">
        <v>1569</v>
      </c>
      <c r="B1255" s="134" t="s">
        <v>1570</v>
      </c>
      <c r="C1255" s="134" t="s">
        <v>2078</v>
      </c>
      <c r="D1255" s="130">
        <v>-1230839.6599999999</v>
      </c>
      <c r="E1255" s="130">
        <v>-1230839.6599999999</v>
      </c>
      <c r="F1255" s="130">
        <v>-1784576.18</v>
      </c>
      <c r="G1255" s="130">
        <v>0</v>
      </c>
      <c r="H1255" s="130">
        <v>0</v>
      </c>
      <c r="I1255" s="130">
        <v>0</v>
      </c>
      <c r="J1255" s="130">
        <v>0</v>
      </c>
      <c r="K1255" s="130">
        <v>0</v>
      </c>
      <c r="L1255" s="130">
        <v>0</v>
      </c>
      <c r="M1255" s="130">
        <v>0</v>
      </c>
      <c r="N1255" s="130">
        <v>0</v>
      </c>
      <c r="O1255" s="130">
        <v>0</v>
      </c>
      <c r="P1255" s="130">
        <v>-767367.58</v>
      </c>
      <c r="Q1255" s="130">
        <v>-1810486.04</v>
      </c>
      <c r="R1255" s="127">
        <v>-1810486.04</v>
      </c>
    </row>
    <row r="1256" spans="1:18" ht="13.5" thickBot="1" x14ac:dyDescent="0.25">
      <c r="A1256" s="136" t="s">
        <v>2525</v>
      </c>
      <c r="B1256" s="134" t="s">
        <v>2526</v>
      </c>
      <c r="C1256" s="134" t="s">
        <v>2078</v>
      </c>
      <c r="D1256" s="132">
        <v>-4729433.74</v>
      </c>
      <c r="E1256" s="132">
        <v>-4729433.74</v>
      </c>
      <c r="F1256" s="132">
        <v>-5535026.8799999999</v>
      </c>
      <c r="G1256" s="132">
        <v>-5535026.8799999999</v>
      </c>
      <c r="H1256" s="132">
        <v>-4564565.92</v>
      </c>
      <c r="I1256" s="132">
        <v>-5347229.8099999996</v>
      </c>
      <c r="J1256" s="132">
        <v>-5347229.8099999996</v>
      </c>
      <c r="K1256" s="132">
        <v>-4394788.41</v>
      </c>
      <c r="L1256" s="132">
        <v>-5161517.38</v>
      </c>
      <c r="M1256" s="132">
        <v>-5161517.38</v>
      </c>
      <c r="N1256" s="132">
        <v>-4184483.4</v>
      </c>
      <c r="O1256" s="132">
        <v>-4932677.42</v>
      </c>
      <c r="P1256" s="132">
        <v>-4932677.42</v>
      </c>
      <c r="Q1256" s="132">
        <v>-3999774.68</v>
      </c>
      <c r="R1256" s="127">
        <v>-3999774.68</v>
      </c>
    </row>
    <row r="1257" spans="1:18" ht="13.5" thickBot="1" x14ac:dyDescent="0.25">
      <c r="A1257" s="135" t="s">
        <v>1571</v>
      </c>
      <c r="B1257" s="134" t="s">
        <v>2527</v>
      </c>
      <c r="C1257" s="142"/>
      <c r="D1257" s="130">
        <v>-427960480.18000001</v>
      </c>
      <c r="E1257" s="130">
        <v>-427960480.18000001</v>
      </c>
      <c r="F1257" s="130">
        <v>-430075505.30000001</v>
      </c>
      <c r="G1257" s="130">
        <v>-432222760.72000003</v>
      </c>
      <c r="H1257" s="130">
        <v>-434489404.74000001</v>
      </c>
      <c r="I1257" s="130">
        <v>-436783015.06999999</v>
      </c>
      <c r="J1257" s="130">
        <v>-439045346.77999997</v>
      </c>
      <c r="K1257" s="130">
        <v>-439684893.16000003</v>
      </c>
      <c r="L1257" s="130">
        <v>-437346750.85000002</v>
      </c>
      <c r="M1257" s="130">
        <v>-438662230.70999998</v>
      </c>
      <c r="N1257" s="130">
        <v>-440410455.13999999</v>
      </c>
      <c r="O1257" s="130">
        <v>-442061133.36000001</v>
      </c>
      <c r="P1257" s="130">
        <v>-443814059.56</v>
      </c>
      <c r="Q1257" s="130">
        <v>-445952375.19999999</v>
      </c>
      <c r="R1257" s="127">
        <v>-445952375.19999999</v>
      </c>
    </row>
    <row r="1258" spans="1:18" ht="13.5" thickBot="1" x14ac:dyDescent="0.25">
      <c r="A1258" s="136" t="s">
        <v>506</v>
      </c>
      <c r="B1258" s="134" t="s">
        <v>636</v>
      </c>
      <c r="C1258" s="134" t="s">
        <v>2078</v>
      </c>
      <c r="D1258" s="132">
        <v>0</v>
      </c>
      <c r="E1258" s="132">
        <v>0</v>
      </c>
      <c r="F1258" s="132">
        <v>0</v>
      </c>
      <c r="G1258" s="132">
        <v>0</v>
      </c>
      <c r="H1258" s="132">
        <v>0</v>
      </c>
      <c r="I1258" s="132">
        <v>0</v>
      </c>
      <c r="J1258" s="132">
        <v>0</v>
      </c>
      <c r="K1258" s="132">
        <v>0</v>
      </c>
      <c r="L1258" s="132">
        <v>0</v>
      </c>
      <c r="M1258" s="132">
        <v>0</v>
      </c>
      <c r="N1258" s="132">
        <v>0</v>
      </c>
      <c r="O1258" s="132">
        <v>0</v>
      </c>
      <c r="P1258" s="132">
        <v>0</v>
      </c>
      <c r="Q1258" s="132">
        <v>0</v>
      </c>
      <c r="R1258" s="127">
        <v>0</v>
      </c>
    </row>
    <row r="1259" spans="1:18" ht="13.5" thickBot="1" x14ac:dyDescent="0.25">
      <c r="A1259" s="136" t="s">
        <v>1571</v>
      </c>
      <c r="B1259" s="134" t="s">
        <v>1572</v>
      </c>
      <c r="C1259" s="134" t="s">
        <v>2078</v>
      </c>
      <c r="D1259" s="130">
        <v>-425266253.37</v>
      </c>
      <c r="E1259" s="130">
        <v>-425266253.37</v>
      </c>
      <c r="F1259" s="130">
        <v>-427316372.87</v>
      </c>
      <c r="G1259" s="130">
        <v>-429398708.94</v>
      </c>
      <c r="H1259" s="130">
        <v>-431600432.63999999</v>
      </c>
      <c r="I1259" s="130">
        <v>-433829122.69</v>
      </c>
      <c r="J1259" s="130">
        <v>-436026505.26999998</v>
      </c>
      <c r="K1259" s="130">
        <v>-436601073.91000003</v>
      </c>
      <c r="L1259" s="130">
        <v>-434197953.72000003</v>
      </c>
      <c r="M1259" s="130">
        <v>-435448418.94</v>
      </c>
      <c r="N1259" s="130">
        <v>-437131588.23000002</v>
      </c>
      <c r="O1259" s="130">
        <v>-438717200.30000001</v>
      </c>
      <c r="P1259" s="130">
        <v>-440405046.66000003</v>
      </c>
      <c r="Q1259" s="130">
        <v>-442478265.38999999</v>
      </c>
      <c r="R1259" s="127">
        <v>-442478265.38999999</v>
      </c>
    </row>
    <row r="1260" spans="1:18" ht="13.5" thickBot="1" x14ac:dyDescent="0.25">
      <c r="A1260" s="136" t="s">
        <v>2528</v>
      </c>
      <c r="B1260" s="134" t="s">
        <v>2529</v>
      </c>
      <c r="C1260" s="134" t="s">
        <v>2078</v>
      </c>
      <c r="D1260" s="132">
        <v>-1159655.3</v>
      </c>
      <c r="E1260" s="132">
        <v>-1159655.3</v>
      </c>
      <c r="F1260" s="132">
        <v>-1219397.24</v>
      </c>
      <c r="G1260" s="132">
        <v>-1279152.47</v>
      </c>
      <c r="H1260" s="132">
        <v>-1338908.3999999999</v>
      </c>
      <c r="I1260" s="132">
        <v>-1398664.75</v>
      </c>
      <c r="J1260" s="132">
        <v>-1458449.9</v>
      </c>
      <c r="K1260" s="132">
        <v>-1518263.69</v>
      </c>
      <c r="L1260" s="132">
        <v>-1578077.59</v>
      </c>
      <c r="M1260" s="132">
        <v>-1637928.31</v>
      </c>
      <c r="N1260" s="132">
        <v>-1697819.44</v>
      </c>
      <c r="O1260" s="132">
        <v>-1757720.44</v>
      </c>
      <c r="P1260" s="132">
        <v>-1817633.81</v>
      </c>
      <c r="Q1260" s="132">
        <v>-1877564.3</v>
      </c>
      <c r="R1260" s="127">
        <v>-1877564.3</v>
      </c>
    </row>
    <row r="1261" spans="1:18" ht="13.5" thickBot="1" x14ac:dyDescent="0.25">
      <c r="A1261" s="136" t="s">
        <v>507</v>
      </c>
      <c r="B1261" s="134" t="s">
        <v>635</v>
      </c>
      <c r="C1261" s="134" t="s">
        <v>2078</v>
      </c>
      <c r="D1261" s="130">
        <v>0</v>
      </c>
      <c r="E1261" s="130">
        <v>0</v>
      </c>
      <c r="F1261" s="130">
        <v>0</v>
      </c>
      <c r="G1261" s="130">
        <v>0</v>
      </c>
      <c r="H1261" s="130">
        <v>0</v>
      </c>
      <c r="I1261" s="130">
        <v>0</v>
      </c>
      <c r="J1261" s="130">
        <v>0</v>
      </c>
      <c r="K1261" s="130">
        <v>0</v>
      </c>
      <c r="L1261" s="130">
        <v>0</v>
      </c>
      <c r="M1261" s="130">
        <v>0</v>
      </c>
      <c r="N1261" s="130">
        <v>0</v>
      </c>
      <c r="O1261" s="130">
        <v>0</v>
      </c>
      <c r="P1261" s="130">
        <v>0</v>
      </c>
      <c r="Q1261" s="130">
        <v>0</v>
      </c>
      <c r="R1261" s="127">
        <v>0</v>
      </c>
    </row>
    <row r="1262" spans="1:18" ht="13.5" thickBot="1" x14ac:dyDescent="0.25">
      <c r="A1262" s="136" t="s">
        <v>507</v>
      </c>
      <c r="B1262" s="134" t="s">
        <v>1573</v>
      </c>
      <c r="C1262" s="134" t="s">
        <v>2078</v>
      </c>
      <c r="D1262" s="132">
        <v>-1534571.51</v>
      </c>
      <c r="E1262" s="132">
        <v>-1534571.51</v>
      </c>
      <c r="F1262" s="132">
        <v>-1539735.19</v>
      </c>
      <c r="G1262" s="132">
        <v>-1544899.31</v>
      </c>
      <c r="H1262" s="132">
        <v>-1550063.7</v>
      </c>
      <c r="I1262" s="132">
        <v>-1555227.63</v>
      </c>
      <c r="J1262" s="132">
        <v>-1560391.61</v>
      </c>
      <c r="K1262" s="132">
        <v>-1565555.56</v>
      </c>
      <c r="L1262" s="132">
        <v>-1570719.54</v>
      </c>
      <c r="M1262" s="132">
        <v>-1575883.46</v>
      </c>
      <c r="N1262" s="132">
        <v>-1581047.47</v>
      </c>
      <c r="O1262" s="132">
        <v>-1586212.62</v>
      </c>
      <c r="P1262" s="132">
        <v>-1591379.09</v>
      </c>
      <c r="Q1262" s="132">
        <v>-1596545.51</v>
      </c>
      <c r="R1262" s="127">
        <v>-1596545.51</v>
      </c>
    </row>
    <row r="1263" spans="1:18" ht="13.5" thickBot="1" x14ac:dyDescent="0.25">
      <c r="A1263" s="135" t="s">
        <v>1574</v>
      </c>
      <c r="B1263" s="134" t="s">
        <v>2530</v>
      </c>
      <c r="C1263" s="142"/>
      <c r="D1263" s="130">
        <v>-6134724</v>
      </c>
      <c r="E1263" s="130">
        <v>-6134724</v>
      </c>
      <c r="F1263" s="130">
        <v>-6134724</v>
      </c>
      <c r="G1263" s="130">
        <v>-6134724</v>
      </c>
      <c r="H1263" s="130">
        <v>-3086517</v>
      </c>
      <c r="I1263" s="130">
        <v>-3086517</v>
      </c>
      <c r="J1263" s="130">
        <v>-3086517</v>
      </c>
      <c r="K1263" s="130">
        <v>-7912072</v>
      </c>
      <c r="L1263" s="130">
        <v>-7912072</v>
      </c>
      <c r="M1263" s="130">
        <v>-7912072</v>
      </c>
      <c r="N1263" s="130">
        <v>-24555236</v>
      </c>
      <c r="O1263" s="130">
        <v>-24555236</v>
      </c>
      <c r="P1263" s="130">
        <v>-24555236</v>
      </c>
      <c r="Q1263" s="130">
        <v>-10730151</v>
      </c>
      <c r="R1263" s="127">
        <v>-10730151</v>
      </c>
    </row>
    <row r="1264" spans="1:18" ht="13.5" thickBot="1" x14ac:dyDescent="0.25">
      <c r="A1264" s="136" t="s">
        <v>508</v>
      </c>
      <c r="B1264" s="134" t="s">
        <v>634</v>
      </c>
      <c r="C1264" s="134" t="s">
        <v>2078</v>
      </c>
      <c r="D1264" s="132">
        <v>-6126534</v>
      </c>
      <c r="E1264" s="132">
        <v>-6126534</v>
      </c>
      <c r="F1264" s="132">
        <v>-6126534</v>
      </c>
      <c r="G1264" s="132">
        <v>-6126534</v>
      </c>
      <c r="H1264" s="132">
        <v>-3086517</v>
      </c>
      <c r="I1264" s="132">
        <v>-3086517</v>
      </c>
      <c r="J1264" s="132">
        <v>-3086517</v>
      </c>
      <c r="K1264" s="132">
        <v>-7818363</v>
      </c>
      <c r="L1264" s="132">
        <v>-7818363</v>
      </c>
      <c r="M1264" s="132">
        <v>-7818363</v>
      </c>
      <c r="N1264" s="132">
        <v>-24435620</v>
      </c>
      <c r="O1264" s="132">
        <v>-24435620</v>
      </c>
      <c r="P1264" s="132">
        <v>-24435620</v>
      </c>
      <c r="Q1264" s="132">
        <v>-10660023</v>
      </c>
      <c r="R1264" s="127">
        <v>-10660023</v>
      </c>
    </row>
    <row r="1265" spans="1:18" ht="13.5" thickBot="1" x14ac:dyDescent="0.25">
      <c r="A1265" s="136" t="s">
        <v>508</v>
      </c>
      <c r="B1265" s="134" t="s">
        <v>633</v>
      </c>
      <c r="C1265" s="134" t="s">
        <v>2078</v>
      </c>
      <c r="D1265" s="130">
        <v>0</v>
      </c>
      <c r="E1265" s="130">
        <v>0</v>
      </c>
      <c r="F1265" s="130">
        <v>0</v>
      </c>
      <c r="G1265" s="130">
        <v>0</v>
      </c>
      <c r="H1265" s="130">
        <v>0</v>
      </c>
      <c r="I1265" s="130">
        <v>0</v>
      </c>
      <c r="J1265" s="130">
        <v>0</v>
      </c>
      <c r="K1265" s="130">
        <v>-93709</v>
      </c>
      <c r="L1265" s="130">
        <v>-93709</v>
      </c>
      <c r="M1265" s="130">
        <v>-93709</v>
      </c>
      <c r="N1265" s="130">
        <v>-62314</v>
      </c>
      <c r="O1265" s="130">
        <v>-62314</v>
      </c>
      <c r="P1265" s="130">
        <v>-62314</v>
      </c>
      <c r="Q1265" s="130">
        <v>0</v>
      </c>
      <c r="R1265" s="127">
        <v>0</v>
      </c>
    </row>
    <row r="1266" spans="1:18" ht="13.5" thickBot="1" x14ac:dyDescent="0.25">
      <c r="A1266" s="136" t="s">
        <v>2059</v>
      </c>
      <c r="B1266" s="134" t="s">
        <v>2060</v>
      </c>
      <c r="C1266" s="134" t="s">
        <v>2078</v>
      </c>
      <c r="D1266" s="132">
        <v>-8190</v>
      </c>
      <c r="E1266" s="132">
        <v>-8190</v>
      </c>
      <c r="F1266" s="132">
        <v>-8190</v>
      </c>
      <c r="G1266" s="132">
        <v>-8190</v>
      </c>
      <c r="H1266" s="132">
        <v>0</v>
      </c>
      <c r="I1266" s="132">
        <v>0</v>
      </c>
      <c r="J1266" s="132">
        <v>0</v>
      </c>
      <c r="K1266" s="132">
        <v>0</v>
      </c>
      <c r="L1266" s="132">
        <v>0</v>
      </c>
      <c r="M1266" s="132">
        <v>0</v>
      </c>
      <c r="N1266" s="132">
        <v>-57302</v>
      </c>
      <c r="O1266" s="132">
        <v>-57302</v>
      </c>
      <c r="P1266" s="132">
        <v>-57302</v>
      </c>
      <c r="Q1266" s="132">
        <v>-70128</v>
      </c>
      <c r="R1266" s="127">
        <v>-70128</v>
      </c>
    </row>
    <row r="1267" spans="1:18" ht="13.5" thickBot="1" x14ac:dyDescent="0.25">
      <c r="A1267" s="135" t="s">
        <v>1575</v>
      </c>
      <c r="B1267" s="134" t="s">
        <v>2531</v>
      </c>
      <c r="C1267" s="142"/>
      <c r="D1267" s="130">
        <v>-6253436.2000000002</v>
      </c>
      <c r="E1267" s="130">
        <v>-6253436.2000000002</v>
      </c>
      <c r="F1267" s="130">
        <v>-6434053.5999999996</v>
      </c>
      <c r="G1267" s="130">
        <v>-6433511.7000000002</v>
      </c>
      <c r="H1267" s="130">
        <v>-6638480.5</v>
      </c>
      <c r="I1267" s="130">
        <v>-6922973.5</v>
      </c>
      <c r="J1267" s="130">
        <v>-7130244.9400000004</v>
      </c>
      <c r="K1267" s="130">
        <v>-7552440.2699999996</v>
      </c>
      <c r="L1267" s="130">
        <v>-7760954.5700000003</v>
      </c>
      <c r="M1267" s="130">
        <v>-8091481.25</v>
      </c>
      <c r="N1267" s="130">
        <v>-7838252.6500000004</v>
      </c>
      <c r="O1267" s="130">
        <v>-7417260.1500000004</v>
      </c>
      <c r="P1267" s="130">
        <v>-7952656.8499999996</v>
      </c>
      <c r="Q1267" s="130">
        <v>-8157679.3499999996</v>
      </c>
      <c r="R1267" s="127">
        <v>-8157679.3499999996</v>
      </c>
    </row>
    <row r="1268" spans="1:18" ht="13.5" thickBot="1" x14ac:dyDescent="0.25">
      <c r="A1268" s="136" t="s">
        <v>509</v>
      </c>
      <c r="B1268" s="134" t="s">
        <v>632</v>
      </c>
      <c r="C1268" s="134" t="s">
        <v>2078</v>
      </c>
      <c r="D1268" s="132">
        <v>-1240533.93</v>
      </c>
      <c r="E1268" s="132">
        <v>-1240533.93</v>
      </c>
      <c r="F1268" s="132">
        <v>-1329891.33</v>
      </c>
      <c r="G1268" s="132">
        <v>-1389665.33</v>
      </c>
      <c r="H1268" s="132">
        <v>-1456788.13</v>
      </c>
      <c r="I1268" s="132">
        <v>-1486288.13</v>
      </c>
      <c r="J1268" s="132">
        <v>-1537736.93</v>
      </c>
      <c r="K1268" s="132">
        <v>-1587212.93</v>
      </c>
      <c r="L1268" s="132">
        <v>-1637643.56</v>
      </c>
      <c r="M1268" s="132">
        <v>-1703072.24</v>
      </c>
      <c r="N1268" s="132">
        <v>-1689455.79</v>
      </c>
      <c r="O1268" s="132">
        <v>-1536928.29</v>
      </c>
      <c r="P1268" s="132">
        <v>-1516391.99</v>
      </c>
      <c r="Q1268" s="132">
        <v>-1542859.99</v>
      </c>
      <c r="R1268" s="127">
        <v>-1542859.99</v>
      </c>
    </row>
    <row r="1269" spans="1:18" ht="13.5" thickBot="1" x14ac:dyDescent="0.25">
      <c r="A1269" s="136" t="s">
        <v>509</v>
      </c>
      <c r="B1269" s="134" t="s">
        <v>631</v>
      </c>
      <c r="C1269" s="134" t="s">
        <v>2078</v>
      </c>
      <c r="D1269" s="130">
        <v>-279987</v>
      </c>
      <c r="E1269" s="130">
        <v>-279987</v>
      </c>
      <c r="F1269" s="130">
        <v>-302229</v>
      </c>
      <c r="G1269" s="130">
        <v>-320441</v>
      </c>
      <c r="H1269" s="130">
        <v>-328459</v>
      </c>
      <c r="I1269" s="130">
        <v>-507861</v>
      </c>
      <c r="J1269" s="130">
        <v>-573224</v>
      </c>
      <c r="K1269" s="130">
        <v>-846264</v>
      </c>
      <c r="L1269" s="130">
        <v>-910361</v>
      </c>
      <c r="M1269" s="130">
        <v>-1070956</v>
      </c>
      <c r="N1269" s="130">
        <v>-1189540.5</v>
      </c>
      <c r="O1269" s="130">
        <v>-1200185.5</v>
      </c>
      <c r="P1269" s="130">
        <v>-1748590.5</v>
      </c>
      <c r="Q1269" s="130">
        <v>-1822149</v>
      </c>
      <c r="R1269" s="127">
        <v>-1822149</v>
      </c>
    </row>
    <row r="1270" spans="1:18" ht="13.5" thickBot="1" x14ac:dyDescent="0.25">
      <c r="A1270" s="136" t="s">
        <v>510</v>
      </c>
      <c r="B1270" s="134" t="s">
        <v>630</v>
      </c>
      <c r="C1270" s="134" t="s">
        <v>2078</v>
      </c>
      <c r="D1270" s="132">
        <v>-2194298.12</v>
      </c>
      <c r="E1270" s="132">
        <v>-2194298.12</v>
      </c>
      <c r="F1270" s="132">
        <v>-2233052.12</v>
      </c>
      <c r="G1270" s="132">
        <v>-2270909.12</v>
      </c>
      <c r="H1270" s="132">
        <v>-2331117.12</v>
      </c>
      <c r="I1270" s="132">
        <v>-2382979.12</v>
      </c>
      <c r="J1270" s="132">
        <v>-2432774.7599999998</v>
      </c>
      <c r="K1270" s="132">
        <v>-2486026.09</v>
      </c>
      <c r="L1270" s="132">
        <v>-2525972.7599999998</v>
      </c>
      <c r="M1270" s="132">
        <v>-2577446.7599999998</v>
      </c>
      <c r="N1270" s="132">
        <v>-2300154.71</v>
      </c>
      <c r="O1270" s="132">
        <v>-2247989.71</v>
      </c>
      <c r="P1270" s="132">
        <v>-2220611.71</v>
      </c>
      <c r="Q1270" s="132">
        <v>-2260690.71</v>
      </c>
      <c r="R1270" s="127">
        <v>-2260690.71</v>
      </c>
    </row>
    <row r="1271" spans="1:18" ht="13.5" thickBot="1" x14ac:dyDescent="0.25">
      <c r="A1271" s="136" t="s">
        <v>510</v>
      </c>
      <c r="B1271" s="134" t="s">
        <v>629</v>
      </c>
      <c r="C1271" s="134" t="s">
        <v>2078</v>
      </c>
      <c r="D1271" s="130">
        <v>-683191.95</v>
      </c>
      <c r="E1271" s="130">
        <v>-683191.95</v>
      </c>
      <c r="F1271" s="130">
        <v>-692173.95</v>
      </c>
      <c r="G1271" s="130">
        <v>-696901.95</v>
      </c>
      <c r="H1271" s="130">
        <v>-726389.95</v>
      </c>
      <c r="I1271" s="130">
        <v>-737589.95</v>
      </c>
      <c r="J1271" s="130">
        <v>-748375.95</v>
      </c>
      <c r="K1271" s="130">
        <v>-757019.95</v>
      </c>
      <c r="L1271" s="130">
        <v>-765336.95</v>
      </c>
      <c r="M1271" s="130">
        <v>-778463.95</v>
      </c>
      <c r="N1271" s="130">
        <v>-731455.35</v>
      </c>
      <c r="O1271" s="130">
        <v>-664961.35</v>
      </c>
      <c r="P1271" s="130">
        <v>-655362.35</v>
      </c>
      <c r="Q1271" s="130">
        <v>-676198.35</v>
      </c>
      <c r="R1271" s="127">
        <v>-676198.35</v>
      </c>
    </row>
    <row r="1272" spans="1:18" ht="13.5" thickBot="1" x14ac:dyDescent="0.25">
      <c r="A1272" s="136" t="s">
        <v>511</v>
      </c>
      <c r="B1272" s="134" t="s">
        <v>628</v>
      </c>
      <c r="C1272" s="134" t="s">
        <v>2078</v>
      </c>
      <c r="D1272" s="132">
        <v>-77439</v>
      </c>
      <c r="E1272" s="132">
        <v>-77439</v>
      </c>
      <c r="F1272" s="132">
        <v>-77439</v>
      </c>
      <c r="G1272" s="132">
        <v>-81173</v>
      </c>
      <c r="H1272" s="132">
        <v>-89705</v>
      </c>
      <c r="I1272" s="132">
        <v>-98366</v>
      </c>
      <c r="J1272" s="132">
        <v>-100054</v>
      </c>
      <c r="K1272" s="132">
        <v>-100054</v>
      </c>
      <c r="L1272" s="132">
        <v>-100942</v>
      </c>
      <c r="M1272" s="132">
        <v>-103686</v>
      </c>
      <c r="N1272" s="132">
        <v>-105374</v>
      </c>
      <c r="O1272" s="132">
        <v>-102252</v>
      </c>
      <c r="P1272" s="132">
        <v>-107805</v>
      </c>
      <c r="Q1272" s="132">
        <v>-110168</v>
      </c>
      <c r="R1272" s="127">
        <v>-110168</v>
      </c>
    </row>
    <row r="1273" spans="1:18" ht="13.5" thickBot="1" x14ac:dyDescent="0.25">
      <c r="A1273" s="136" t="s">
        <v>511</v>
      </c>
      <c r="B1273" s="134" t="s">
        <v>627</v>
      </c>
      <c r="C1273" s="134" t="s">
        <v>2078</v>
      </c>
      <c r="D1273" s="130">
        <v>-19403.330000000002</v>
      </c>
      <c r="E1273" s="130">
        <v>-19403.330000000002</v>
      </c>
      <c r="F1273" s="130">
        <v>-19403.330000000002</v>
      </c>
      <c r="G1273" s="130">
        <v>-21268.33</v>
      </c>
      <c r="H1273" s="130">
        <v>-22919.33</v>
      </c>
      <c r="I1273" s="130">
        <v>-24182.33</v>
      </c>
      <c r="J1273" s="130">
        <v>-22317.33</v>
      </c>
      <c r="K1273" s="130">
        <v>-43196.33</v>
      </c>
      <c r="L1273" s="130">
        <v>-70688.33</v>
      </c>
      <c r="M1273" s="130">
        <v>-70688.33</v>
      </c>
      <c r="N1273" s="130">
        <v>-62537.33</v>
      </c>
      <c r="O1273" s="130">
        <v>-62475.33</v>
      </c>
      <c r="P1273" s="130">
        <v>-67451.33</v>
      </c>
      <c r="Q1273" s="130">
        <v>-67451.33</v>
      </c>
      <c r="R1273" s="127">
        <v>-67451.33</v>
      </c>
    </row>
    <row r="1274" spans="1:18" ht="13.5" thickBot="1" x14ac:dyDescent="0.25">
      <c r="A1274" s="136" t="s">
        <v>1576</v>
      </c>
      <c r="B1274" s="134" t="s">
        <v>626</v>
      </c>
      <c r="C1274" s="134" t="s">
        <v>2078</v>
      </c>
      <c r="D1274" s="132">
        <v>-28161.200000000001</v>
      </c>
      <c r="E1274" s="132">
        <v>-28161.200000000001</v>
      </c>
      <c r="F1274" s="132">
        <v>-28161.200000000001</v>
      </c>
      <c r="G1274" s="132">
        <v>-28161.200000000001</v>
      </c>
      <c r="H1274" s="132">
        <v>-28161.200000000001</v>
      </c>
      <c r="I1274" s="132">
        <v>-28161.200000000001</v>
      </c>
      <c r="J1274" s="132">
        <v>-28161.200000000001</v>
      </c>
      <c r="K1274" s="132">
        <v>-28161.200000000001</v>
      </c>
      <c r="L1274" s="132">
        <v>-29094.2</v>
      </c>
      <c r="M1274" s="132">
        <v>-30027.200000000001</v>
      </c>
      <c r="N1274" s="132">
        <v>-28543.200000000001</v>
      </c>
      <c r="O1274" s="132">
        <v>-29476.2</v>
      </c>
      <c r="P1274" s="132">
        <v>-31342.2</v>
      </c>
      <c r="Q1274" s="132">
        <v>-31342.2</v>
      </c>
      <c r="R1274" s="127">
        <v>-31342.2</v>
      </c>
    </row>
    <row r="1275" spans="1:18" ht="13.5" thickBot="1" x14ac:dyDescent="0.25">
      <c r="A1275" s="136" t="s">
        <v>512</v>
      </c>
      <c r="B1275" s="134" t="s">
        <v>625</v>
      </c>
      <c r="C1275" s="134" t="s">
        <v>2078</v>
      </c>
      <c r="D1275" s="130">
        <v>-7111</v>
      </c>
      <c r="E1275" s="130">
        <v>-7111</v>
      </c>
      <c r="F1275" s="130">
        <v>-7111</v>
      </c>
      <c r="G1275" s="130">
        <v>-7111</v>
      </c>
      <c r="H1275" s="130">
        <v>-7111</v>
      </c>
      <c r="I1275" s="130">
        <v>-7111</v>
      </c>
      <c r="J1275" s="130">
        <v>-7111</v>
      </c>
      <c r="K1275" s="130">
        <v>-7111</v>
      </c>
      <c r="L1275" s="130">
        <v>-7111</v>
      </c>
      <c r="M1275" s="130">
        <v>-7111</v>
      </c>
      <c r="N1275" s="130">
        <v>-7111</v>
      </c>
      <c r="O1275" s="130">
        <v>-7111</v>
      </c>
      <c r="P1275" s="130">
        <v>-5627</v>
      </c>
      <c r="Q1275" s="130">
        <v>-5766</v>
      </c>
      <c r="R1275" s="127">
        <v>-5766</v>
      </c>
    </row>
    <row r="1276" spans="1:18" ht="13.5" thickBot="1" x14ac:dyDescent="0.25">
      <c r="A1276" s="136" t="s">
        <v>513</v>
      </c>
      <c r="B1276" s="134" t="s">
        <v>624</v>
      </c>
      <c r="C1276" s="134" t="s">
        <v>2078</v>
      </c>
      <c r="D1276" s="132">
        <v>-1168195</v>
      </c>
      <c r="E1276" s="132">
        <v>-1168195</v>
      </c>
      <c r="F1276" s="132">
        <v>-1176981</v>
      </c>
      <c r="G1276" s="132">
        <v>-1039190.1</v>
      </c>
      <c r="H1276" s="132">
        <v>-1061794.1000000001</v>
      </c>
      <c r="I1276" s="132">
        <v>-1071306.1000000001</v>
      </c>
      <c r="J1276" s="132">
        <v>-1079830.1000000001</v>
      </c>
      <c r="K1276" s="132">
        <v>-1087006.1000000001</v>
      </c>
      <c r="L1276" s="132">
        <v>-1096059.1000000001</v>
      </c>
      <c r="M1276" s="132">
        <v>-1107687.1000000001</v>
      </c>
      <c r="N1276" s="132">
        <v>-1113150.1000000001</v>
      </c>
      <c r="O1276" s="132">
        <v>-1032966.1</v>
      </c>
      <c r="P1276" s="132">
        <v>-1045387.1</v>
      </c>
      <c r="Q1276" s="132">
        <v>-1071809.1000000001</v>
      </c>
      <c r="R1276" s="127">
        <v>-1071809.1000000001</v>
      </c>
    </row>
    <row r="1277" spans="1:18" ht="13.5" thickBot="1" x14ac:dyDescent="0.25">
      <c r="A1277" s="136" t="s">
        <v>513</v>
      </c>
      <c r="B1277" s="134" t="s">
        <v>623</v>
      </c>
      <c r="C1277" s="134" t="s">
        <v>2078</v>
      </c>
      <c r="D1277" s="130">
        <v>-105832</v>
      </c>
      <c r="E1277" s="130">
        <v>-105832</v>
      </c>
      <c r="F1277" s="130">
        <v>-105832</v>
      </c>
      <c r="G1277" s="130">
        <v>-110119</v>
      </c>
      <c r="H1277" s="130">
        <v>-110119</v>
      </c>
      <c r="I1277" s="130">
        <v>-112606</v>
      </c>
      <c r="J1277" s="130">
        <v>-132131</v>
      </c>
      <c r="K1277" s="130">
        <v>-140471</v>
      </c>
      <c r="L1277" s="130">
        <v>-140471</v>
      </c>
      <c r="M1277" s="130">
        <v>-140471</v>
      </c>
      <c r="N1277" s="130">
        <v>-140471</v>
      </c>
      <c r="O1277" s="130">
        <v>-149290</v>
      </c>
      <c r="P1277" s="130">
        <v>-151040</v>
      </c>
      <c r="Q1277" s="130">
        <v>-151040</v>
      </c>
      <c r="R1277" s="127">
        <v>-151040</v>
      </c>
    </row>
    <row r="1278" spans="1:18" ht="13.5" thickBot="1" x14ac:dyDescent="0.25">
      <c r="A1278" s="136" t="s">
        <v>514</v>
      </c>
      <c r="B1278" s="134" t="s">
        <v>622</v>
      </c>
      <c r="C1278" s="134" t="s">
        <v>2078</v>
      </c>
      <c r="D1278" s="132">
        <v>-375515.67</v>
      </c>
      <c r="E1278" s="132">
        <v>-375515.67</v>
      </c>
      <c r="F1278" s="132">
        <v>-388011.67</v>
      </c>
      <c r="G1278" s="132">
        <v>-394803.67</v>
      </c>
      <c r="H1278" s="132">
        <v>-402148.67</v>
      </c>
      <c r="I1278" s="132">
        <v>-392754.67</v>
      </c>
      <c r="J1278" s="132">
        <v>-394760.67</v>
      </c>
      <c r="K1278" s="132">
        <v>-394760.67</v>
      </c>
      <c r="L1278" s="132">
        <v>-402117.67</v>
      </c>
      <c r="M1278" s="132">
        <v>-426714.67</v>
      </c>
      <c r="N1278" s="132">
        <v>-395761.67</v>
      </c>
      <c r="O1278" s="132">
        <v>-365687.67</v>
      </c>
      <c r="P1278" s="132">
        <v>-379660.67</v>
      </c>
      <c r="Q1278" s="132">
        <v>-385181.67</v>
      </c>
      <c r="R1278" s="127">
        <v>-385181.67</v>
      </c>
    </row>
    <row r="1279" spans="1:18" ht="13.5" thickBot="1" x14ac:dyDescent="0.25">
      <c r="A1279" s="136" t="s">
        <v>514</v>
      </c>
      <c r="B1279" s="134" t="s">
        <v>621</v>
      </c>
      <c r="C1279" s="134" t="s">
        <v>2078</v>
      </c>
      <c r="D1279" s="130">
        <v>-12654</v>
      </c>
      <c r="E1279" s="130">
        <v>-12654</v>
      </c>
      <c r="F1279" s="130">
        <v>-12654</v>
      </c>
      <c r="G1279" s="130">
        <v>-12654</v>
      </c>
      <c r="H1279" s="130">
        <v>-12654</v>
      </c>
      <c r="I1279" s="130">
        <v>-12654</v>
      </c>
      <c r="J1279" s="130">
        <v>-12654</v>
      </c>
      <c r="K1279" s="130">
        <v>-14043</v>
      </c>
      <c r="L1279" s="130">
        <v>-14043</v>
      </c>
      <c r="M1279" s="130">
        <v>-14043</v>
      </c>
      <c r="N1279" s="130">
        <v>-13584</v>
      </c>
      <c r="O1279" s="130">
        <v>-13584</v>
      </c>
      <c r="P1279" s="130">
        <v>-13584</v>
      </c>
      <c r="Q1279" s="130">
        <v>-13584</v>
      </c>
      <c r="R1279" s="127">
        <v>-13584</v>
      </c>
    </row>
    <row r="1280" spans="1:18" ht="13.5" thickBot="1" x14ac:dyDescent="0.25">
      <c r="A1280" s="136" t="s">
        <v>515</v>
      </c>
      <c r="B1280" s="134" t="s">
        <v>1577</v>
      </c>
      <c r="C1280" s="134" t="s">
        <v>2078</v>
      </c>
      <c r="D1280" s="132">
        <v>-4353</v>
      </c>
      <c r="E1280" s="132">
        <v>-4353</v>
      </c>
      <c r="F1280" s="132">
        <v>-4353</v>
      </c>
      <c r="G1280" s="132">
        <v>-4353</v>
      </c>
      <c r="H1280" s="132">
        <v>-4353</v>
      </c>
      <c r="I1280" s="132">
        <v>-4353</v>
      </c>
      <c r="J1280" s="132">
        <v>-4353</v>
      </c>
      <c r="K1280" s="132">
        <v>-4353</v>
      </c>
      <c r="L1280" s="132">
        <v>-4353</v>
      </c>
      <c r="M1280" s="132">
        <v>-4353</v>
      </c>
      <c r="N1280" s="132">
        <v>-4353</v>
      </c>
      <c r="O1280" s="132">
        <v>-4353</v>
      </c>
      <c r="P1280" s="132">
        <v>-4353</v>
      </c>
      <c r="Q1280" s="132">
        <v>-13989</v>
      </c>
      <c r="R1280" s="127">
        <v>-13989</v>
      </c>
    </row>
    <row r="1281" spans="1:18" ht="13.5" thickBot="1" x14ac:dyDescent="0.25">
      <c r="A1281" s="136" t="s">
        <v>515</v>
      </c>
      <c r="B1281" s="134" t="s">
        <v>620</v>
      </c>
      <c r="C1281" s="134" t="s">
        <v>2078</v>
      </c>
      <c r="D1281" s="130">
        <v>-56761</v>
      </c>
      <c r="E1281" s="130">
        <v>-56761</v>
      </c>
      <c r="F1281" s="130">
        <v>-56761</v>
      </c>
      <c r="G1281" s="130">
        <v>-56761</v>
      </c>
      <c r="H1281" s="130">
        <v>-56761</v>
      </c>
      <c r="I1281" s="130">
        <v>-56761</v>
      </c>
      <c r="J1281" s="130">
        <v>-56761</v>
      </c>
      <c r="K1281" s="130">
        <v>-56761</v>
      </c>
      <c r="L1281" s="130">
        <v>-56761</v>
      </c>
      <c r="M1281" s="130">
        <v>-56761</v>
      </c>
      <c r="N1281" s="130">
        <v>-56761</v>
      </c>
      <c r="O1281" s="130">
        <v>0</v>
      </c>
      <c r="P1281" s="130">
        <v>-5450</v>
      </c>
      <c r="Q1281" s="130">
        <v>-5450</v>
      </c>
      <c r="R1281" s="127">
        <v>-5450</v>
      </c>
    </row>
    <row r="1282" spans="1:18" ht="13.5" thickBot="1" x14ac:dyDescent="0.25">
      <c r="A1282" s="133" t="s">
        <v>1365</v>
      </c>
      <c r="B1282" s="134" t="s">
        <v>2535</v>
      </c>
      <c r="C1282" s="142"/>
      <c r="D1282" s="132">
        <v>-2851643</v>
      </c>
      <c r="E1282" s="132">
        <v>-2851643</v>
      </c>
      <c r="F1282" s="132">
        <v>-2851643</v>
      </c>
      <c r="G1282" s="132">
        <v>-2851643</v>
      </c>
      <c r="H1282" s="132">
        <v>-1272114</v>
      </c>
      <c r="I1282" s="132">
        <v>-1272114</v>
      </c>
      <c r="J1282" s="132">
        <v>-1272114</v>
      </c>
      <c r="K1282" s="132">
        <v>-452599</v>
      </c>
      <c r="L1282" s="132">
        <v>-452599</v>
      </c>
      <c r="M1282" s="132">
        <v>-452599</v>
      </c>
      <c r="N1282" s="132">
        <v>-267911</v>
      </c>
      <c r="O1282" s="132">
        <v>-267911</v>
      </c>
      <c r="P1282" s="132">
        <v>-267911</v>
      </c>
      <c r="Q1282" s="132">
        <v>-411607</v>
      </c>
      <c r="R1282" s="127">
        <v>-411607</v>
      </c>
    </row>
    <row r="1283" spans="1:18" ht="13.5" thickBot="1" x14ac:dyDescent="0.25">
      <c r="A1283" s="135" t="s">
        <v>516</v>
      </c>
      <c r="B1283" s="134" t="s">
        <v>619</v>
      </c>
      <c r="C1283" s="134" t="s">
        <v>2078</v>
      </c>
      <c r="D1283" s="130">
        <v>-2851643</v>
      </c>
      <c r="E1283" s="130">
        <v>-2851643</v>
      </c>
      <c r="F1283" s="130">
        <v>-2851643</v>
      </c>
      <c r="G1283" s="130">
        <v>-2851643</v>
      </c>
      <c r="H1283" s="130">
        <v>-1272114</v>
      </c>
      <c r="I1283" s="130">
        <v>-1272114</v>
      </c>
      <c r="J1283" s="130">
        <v>-1272114</v>
      </c>
      <c r="K1283" s="130">
        <v>-216930</v>
      </c>
      <c r="L1283" s="130">
        <v>-216930</v>
      </c>
      <c r="M1283" s="130">
        <v>-216930</v>
      </c>
      <c r="N1283" s="130">
        <v>0</v>
      </c>
      <c r="O1283" s="130">
        <v>0</v>
      </c>
      <c r="P1283" s="130">
        <v>0</v>
      </c>
      <c r="Q1283" s="130">
        <v>-411607</v>
      </c>
      <c r="R1283" s="127">
        <v>-411607</v>
      </c>
    </row>
    <row r="1284" spans="1:18" ht="13.5" thickBot="1" x14ac:dyDescent="0.25">
      <c r="A1284" s="135" t="s">
        <v>517</v>
      </c>
      <c r="B1284" s="134" t="s">
        <v>618</v>
      </c>
      <c r="C1284" s="134" t="s">
        <v>2078</v>
      </c>
      <c r="D1284" s="132">
        <v>0</v>
      </c>
      <c r="E1284" s="132">
        <v>0</v>
      </c>
      <c r="F1284" s="132">
        <v>0</v>
      </c>
      <c r="G1284" s="132">
        <v>0</v>
      </c>
      <c r="H1284" s="132">
        <v>0</v>
      </c>
      <c r="I1284" s="132">
        <v>0</v>
      </c>
      <c r="J1284" s="132">
        <v>0</v>
      </c>
      <c r="K1284" s="132">
        <v>-235669</v>
      </c>
      <c r="L1284" s="132">
        <v>-235669</v>
      </c>
      <c r="M1284" s="132">
        <v>-235669</v>
      </c>
      <c r="N1284" s="132">
        <v>-103936</v>
      </c>
      <c r="O1284" s="132">
        <v>-103936</v>
      </c>
      <c r="P1284" s="132">
        <v>-103936</v>
      </c>
      <c r="Q1284" s="132">
        <v>0</v>
      </c>
      <c r="R1284" s="127">
        <v>0</v>
      </c>
    </row>
    <row r="1285" spans="1:18" ht="13.5" thickBot="1" x14ac:dyDescent="0.25">
      <c r="A1285" s="135" t="s">
        <v>518</v>
      </c>
      <c r="B1285" s="134" t="s">
        <v>1578</v>
      </c>
      <c r="C1285" s="134" t="s">
        <v>2078</v>
      </c>
      <c r="D1285" s="130">
        <v>0</v>
      </c>
      <c r="E1285" s="130">
        <v>0</v>
      </c>
      <c r="F1285" s="130">
        <v>0</v>
      </c>
      <c r="G1285" s="130">
        <v>0</v>
      </c>
      <c r="H1285" s="130">
        <v>0</v>
      </c>
      <c r="I1285" s="130">
        <v>0</v>
      </c>
      <c r="J1285" s="130">
        <v>0</v>
      </c>
      <c r="K1285" s="130">
        <v>0</v>
      </c>
      <c r="L1285" s="130">
        <v>0</v>
      </c>
      <c r="M1285" s="130">
        <v>0</v>
      </c>
      <c r="N1285" s="130">
        <v>-163975</v>
      </c>
      <c r="O1285" s="130">
        <v>-163975</v>
      </c>
      <c r="P1285" s="130">
        <v>-163975</v>
      </c>
      <c r="Q1285" s="130">
        <v>0</v>
      </c>
      <c r="R1285" s="127">
        <v>0</v>
      </c>
    </row>
    <row r="1286" spans="1:18" ht="13.5" thickBot="1" x14ac:dyDescent="0.25">
      <c r="A1286" s="133" t="s">
        <v>1579</v>
      </c>
      <c r="B1286" s="134" t="s">
        <v>2536</v>
      </c>
      <c r="C1286" s="142"/>
      <c r="D1286" s="132">
        <v>-217287459.99000001</v>
      </c>
      <c r="E1286" s="132">
        <v>-217287459.99000001</v>
      </c>
      <c r="F1286" s="132">
        <v>-212104225.11000001</v>
      </c>
      <c r="G1286" s="132">
        <v>-211464292.94999999</v>
      </c>
      <c r="H1286" s="132">
        <v>-210811187.46000001</v>
      </c>
      <c r="I1286" s="132">
        <v>-205122658.78999999</v>
      </c>
      <c r="J1286" s="132">
        <v>-204490354.30000001</v>
      </c>
      <c r="K1286" s="132">
        <v>-203854070.18000001</v>
      </c>
      <c r="L1286" s="132">
        <v>-203232691.43000001</v>
      </c>
      <c r="M1286" s="132">
        <v>-202612832.47999999</v>
      </c>
      <c r="N1286" s="132">
        <v>-202287465.44999999</v>
      </c>
      <c r="O1286" s="132">
        <v>-201701285.52000001</v>
      </c>
      <c r="P1286" s="132">
        <v>-201119674.09999999</v>
      </c>
      <c r="Q1286" s="132">
        <v>-200518803.24000001</v>
      </c>
      <c r="R1286" s="127">
        <v>-200518803.24000001</v>
      </c>
    </row>
    <row r="1287" spans="1:18" ht="13.5" thickBot="1" x14ac:dyDescent="0.25">
      <c r="A1287" s="135" t="s">
        <v>519</v>
      </c>
      <c r="B1287" s="134" t="s">
        <v>617</v>
      </c>
      <c r="C1287" s="134" t="s">
        <v>2078</v>
      </c>
      <c r="D1287" s="130">
        <v>-28084378</v>
      </c>
      <c r="E1287" s="130">
        <v>-28084378</v>
      </c>
      <c r="F1287" s="130">
        <v>-27945835.82</v>
      </c>
      <c r="G1287" s="130">
        <v>-27807293.640000001</v>
      </c>
      <c r="H1287" s="130">
        <v>-27668751.460000001</v>
      </c>
      <c r="I1287" s="130">
        <v>-27531800.280000001</v>
      </c>
      <c r="J1287" s="130">
        <v>-27399235.489999998</v>
      </c>
      <c r="K1287" s="130">
        <v>-27262284.309999999</v>
      </c>
      <c r="L1287" s="130">
        <v>-27125333.129999999</v>
      </c>
      <c r="M1287" s="130">
        <v>-26988381.949999999</v>
      </c>
      <c r="N1287" s="130">
        <v>-26851430.77</v>
      </c>
      <c r="O1287" s="130">
        <v>-26715941.719999999</v>
      </c>
      <c r="P1287" s="130">
        <v>-26578990.539999999</v>
      </c>
      <c r="Q1287" s="130">
        <v>-26442039.359999999</v>
      </c>
      <c r="R1287" s="127">
        <v>-26442039.359999999</v>
      </c>
    </row>
    <row r="1288" spans="1:18" ht="13.5" thickBot="1" x14ac:dyDescent="0.25">
      <c r="A1288" s="135" t="s">
        <v>520</v>
      </c>
      <c r="B1288" s="134" t="s">
        <v>616</v>
      </c>
      <c r="C1288" s="134" t="s">
        <v>2078</v>
      </c>
      <c r="D1288" s="132">
        <v>-10584453</v>
      </c>
      <c r="E1288" s="132">
        <v>-10584453</v>
      </c>
      <c r="F1288" s="132">
        <v>-10607453</v>
      </c>
      <c r="G1288" s="132">
        <v>-10630453</v>
      </c>
      <c r="H1288" s="132">
        <v>-10653453</v>
      </c>
      <c r="I1288" s="132">
        <v>-10676453</v>
      </c>
      <c r="J1288" s="132">
        <v>-10699453</v>
      </c>
      <c r="K1288" s="132">
        <v>-10722453</v>
      </c>
      <c r="L1288" s="132">
        <v>-10745453</v>
      </c>
      <c r="M1288" s="132">
        <v>-10768453</v>
      </c>
      <c r="N1288" s="132">
        <v>-10801953</v>
      </c>
      <c r="O1288" s="132">
        <v>-10826119.67</v>
      </c>
      <c r="P1288" s="132">
        <v>-10850286.34</v>
      </c>
      <c r="Q1288" s="132">
        <v>-10870090.01</v>
      </c>
      <c r="R1288" s="127">
        <v>-10870090.01</v>
      </c>
    </row>
    <row r="1289" spans="1:18" ht="13.5" thickBot="1" x14ac:dyDescent="0.25">
      <c r="A1289" s="135" t="s">
        <v>521</v>
      </c>
      <c r="B1289" s="134" t="s">
        <v>615</v>
      </c>
      <c r="C1289" s="134" t="s">
        <v>2078</v>
      </c>
      <c r="D1289" s="130">
        <v>-151216172.99000001</v>
      </c>
      <c r="E1289" s="130">
        <v>-151216172.99000001</v>
      </c>
      <c r="F1289" s="130">
        <v>-146255256.31999999</v>
      </c>
      <c r="G1289" s="130">
        <v>-145834339.65000001</v>
      </c>
      <c r="H1289" s="130">
        <v>-145413422.97999999</v>
      </c>
      <c r="I1289" s="130">
        <v>-139942506.31</v>
      </c>
      <c r="J1289" s="130">
        <v>-139521589.63999999</v>
      </c>
      <c r="K1289" s="130">
        <v>-139100672.97</v>
      </c>
      <c r="L1289" s="130">
        <v>-138679756.30000001</v>
      </c>
      <c r="M1289" s="130">
        <v>-138258839.63</v>
      </c>
      <c r="N1289" s="130">
        <v>-138101172.96000001</v>
      </c>
      <c r="O1289" s="130">
        <v>-137709506.30000001</v>
      </c>
      <c r="P1289" s="130">
        <v>-137317839.63999999</v>
      </c>
      <c r="Q1289" s="130">
        <v>-136932255.97999999</v>
      </c>
      <c r="R1289" s="127">
        <v>-136932255.97999999</v>
      </c>
    </row>
    <row r="1290" spans="1:18" ht="13.5" thickBot="1" x14ac:dyDescent="0.25">
      <c r="A1290" s="135" t="s">
        <v>522</v>
      </c>
      <c r="B1290" s="134" t="s">
        <v>614</v>
      </c>
      <c r="C1290" s="134" t="s">
        <v>2078</v>
      </c>
      <c r="D1290" s="132">
        <v>-27402456</v>
      </c>
      <c r="E1290" s="132">
        <v>-27402456</v>
      </c>
      <c r="F1290" s="132">
        <v>-27295679.969999999</v>
      </c>
      <c r="G1290" s="132">
        <v>-27192206.66</v>
      </c>
      <c r="H1290" s="132">
        <v>-27075560.02</v>
      </c>
      <c r="I1290" s="132">
        <v>-26971899.199999999</v>
      </c>
      <c r="J1290" s="132">
        <v>-26870076.170000002</v>
      </c>
      <c r="K1290" s="132">
        <v>-26768659.899999999</v>
      </c>
      <c r="L1290" s="132">
        <v>-26682149</v>
      </c>
      <c r="M1290" s="132">
        <v>-26597157.899999999</v>
      </c>
      <c r="N1290" s="132">
        <v>-26532908.719999999</v>
      </c>
      <c r="O1290" s="132">
        <v>-26449717.829999998</v>
      </c>
      <c r="P1290" s="132">
        <v>-26372557.579999998</v>
      </c>
      <c r="Q1290" s="132">
        <v>-26274417.890000001</v>
      </c>
      <c r="R1290" s="127">
        <v>-26274417.890000001</v>
      </c>
    </row>
    <row r="1291" spans="1:18" ht="13.5" thickBot="1" x14ac:dyDescent="0.25">
      <c r="A1291" s="133" t="s">
        <v>1580</v>
      </c>
      <c r="B1291" s="134" t="s">
        <v>2537</v>
      </c>
      <c r="C1291" s="142"/>
      <c r="D1291" s="130">
        <v>-120308826.31</v>
      </c>
      <c r="E1291" s="130">
        <v>-120308826.31</v>
      </c>
      <c r="F1291" s="130">
        <v>-115664289.43000001</v>
      </c>
      <c r="G1291" s="130">
        <v>-116262151.06999999</v>
      </c>
      <c r="H1291" s="130">
        <v>-118285051.97</v>
      </c>
      <c r="I1291" s="130">
        <v>-114921090.40000001</v>
      </c>
      <c r="J1291" s="130">
        <v>-114931761.34</v>
      </c>
      <c r="K1291" s="130">
        <v>-116975504.73999999</v>
      </c>
      <c r="L1291" s="130">
        <v>-113333452.09999999</v>
      </c>
      <c r="M1291" s="130">
        <v>-113316078.48</v>
      </c>
      <c r="N1291" s="130">
        <v>-114438228.89</v>
      </c>
      <c r="O1291" s="130">
        <v>-110647322.48</v>
      </c>
      <c r="P1291" s="130">
        <v>-110125927.28</v>
      </c>
      <c r="Q1291" s="130">
        <v>-113705005.84999999</v>
      </c>
      <c r="R1291" s="127">
        <v>-113705005.84999999</v>
      </c>
    </row>
    <row r="1292" spans="1:18" ht="13.5" thickBot="1" x14ac:dyDescent="0.25">
      <c r="A1292" s="135" t="s">
        <v>1581</v>
      </c>
      <c r="B1292" s="134" t="s">
        <v>2538</v>
      </c>
      <c r="C1292" s="142"/>
      <c r="D1292" s="132">
        <v>0</v>
      </c>
      <c r="E1292" s="132">
        <v>0</v>
      </c>
      <c r="F1292" s="132">
        <v>0</v>
      </c>
      <c r="G1292" s="132">
        <v>0</v>
      </c>
      <c r="H1292" s="132">
        <v>0</v>
      </c>
      <c r="I1292" s="132">
        <v>0</v>
      </c>
      <c r="J1292" s="132">
        <v>0</v>
      </c>
      <c r="K1292" s="132">
        <v>0</v>
      </c>
      <c r="L1292" s="132">
        <v>0</v>
      </c>
      <c r="M1292" s="132">
        <v>0</v>
      </c>
      <c r="N1292" s="132">
        <v>0</v>
      </c>
      <c r="O1292" s="132">
        <v>0</v>
      </c>
      <c r="P1292" s="132">
        <v>0</v>
      </c>
      <c r="Q1292" s="132">
        <v>0</v>
      </c>
      <c r="R1292" s="127">
        <v>0</v>
      </c>
    </row>
    <row r="1293" spans="1:18" ht="13.5" thickBot="1" x14ac:dyDescent="0.25">
      <c r="A1293" s="136" t="s">
        <v>1582</v>
      </c>
      <c r="B1293" s="134" t="s">
        <v>1583</v>
      </c>
      <c r="C1293" s="134" t="s">
        <v>2078</v>
      </c>
      <c r="D1293" s="130">
        <v>-3301341.48</v>
      </c>
      <c r="E1293" s="130">
        <v>-3301341.48</v>
      </c>
      <c r="F1293" s="130">
        <v>-3301341.48</v>
      </c>
      <c r="G1293" s="130">
        <v>-3301341.48</v>
      </c>
      <c r="H1293" s="130">
        <v>-3301341.48</v>
      </c>
      <c r="I1293" s="130">
        <v>-3301341.48</v>
      </c>
      <c r="J1293" s="130">
        <v>-3301341.48</v>
      </c>
      <c r="K1293" s="130">
        <v>-3301341.48</v>
      </c>
      <c r="L1293" s="130">
        <v>-3301341.48</v>
      </c>
      <c r="M1293" s="130">
        <v>-3301341.48</v>
      </c>
      <c r="N1293" s="130">
        <v>-3301341.48</v>
      </c>
      <c r="O1293" s="130">
        <v>-3301341.48</v>
      </c>
      <c r="P1293" s="130">
        <v>-3301341.48</v>
      </c>
      <c r="Q1293" s="130">
        <v>-3301341.48</v>
      </c>
      <c r="R1293" s="127">
        <v>-3301341.48</v>
      </c>
    </row>
    <row r="1294" spans="1:18" ht="13.5" thickBot="1" x14ac:dyDescent="0.25">
      <c r="A1294" s="136" t="s">
        <v>1584</v>
      </c>
      <c r="B1294" s="134" t="s">
        <v>1585</v>
      </c>
      <c r="C1294" s="134" t="s">
        <v>2078</v>
      </c>
      <c r="D1294" s="132">
        <v>-263163.86</v>
      </c>
      <c r="E1294" s="132">
        <v>-263163.86</v>
      </c>
      <c r="F1294" s="132">
        <v>-263163.86</v>
      </c>
      <c r="G1294" s="132">
        <v>-263163.86</v>
      </c>
      <c r="H1294" s="132">
        <v>-263163.86</v>
      </c>
      <c r="I1294" s="132">
        <v>-263163.86</v>
      </c>
      <c r="J1294" s="132">
        <v>-263163.86</v>
      </c>
      <c r="K1294" s="132">
        <v>-263163.86</v>
      </c>
      <c r="L1294" s="132">
        <v>-263163.86</v>
      </c>
      <c r="M1294" s="132">
        <v>-263163.86</v>
      </c>
      <c r="N1294" s="132">
        <v>-263163.86</v>
      </c>
      <c r="O1294" s="132">
        <v>-263163.86</v>
      </c>
      <c r="P1294" s="132">
        <v>-263163.86</v>
      </c>
      <c r="Q1294" s="132">
        <v>-263163.86</v>
      </c>
      <c r="R1294" s="127">
        <v>-263163.86</v>
      </c>
    </row>
    <row r="1295" spans="1:18" ht="13.5" thickBot="1" x14ac:dyDescent="0.25">
      <c r="A1295" s="136" t="s">
        <v>1586</v>
      </c>
      <c r="B1295" s="134" t="s">
        <v>1587</v>
      </c>
      <c r="C1295" s="134" t="s">
        <v>2078</v>
      </c>
      <c r="D1295" s="130">
        <v>-1297179.48</v>
      </c>
      <c r="E1295" s="130">
        <v>-1297179.48</v>
      </c>
      <c r="F1295" s="130">
        <v>-1297179.48</v>
      </c>
      <c r="G1295" s="130">
        <v>-1297179.48</v>
      </c>
      <c r="H1295" s="130">
        <v>-1297179.48</v>
      </c>
      <c r="I1295" s="130">
        <v>-1297179.48</v>
      </c>
      <c r="J1295" s="130">
        <v>-1297179.48</v>
      </c>
      <c r="K1295" s="130">
        <v>-1297179.48</v>
      </c>
      <c r="L1295" s="130">
        <v>-1297179.48</v>
      </c>
      <c r="M1295" s="130">
        <v>-1297179.48</v>
      </c>
      <c r="N1295" s="130">
        <v>-1297179.48</v>
      </c>
      <c r="O1295" s="130">
        <v>-1297179.48</v>
      </c>
      <c r="P1295" s="130">
        <v>-1297179.48</v>
      </c>
      <c r="Q1295" s="130">
        <v>-1297179.48</v>
      </c>
      <c r="R1295" s="127">
        <v>-1297179.48</v>
      </c>
    </row>
    <row r="1296" spans="1:18" ht="13.5" thickBot="1" x14ac:dyDescent="0.25">
      <c r="A1296" s="136" t="s">
        <v>523</v>
      </c>
      <c r="B1296" s="134" t="s">
        <v>613</v>
      </c>
      <c r="C1296" s="134" t="s">
        <v>2078</v>
      </c>
      <c r="D1296" s="132">
        <v>3301341.48</v>
      </c>
      <c r="E1296" s="132">
        <v>3301341.48</v>
      </c>
      <c r="F1296" s="132">
        <v>3301341.48</v>
      </c>
      <c r="G1296" s="132">
        <v>3301341.48</v>
      </c>
      <c r="H1296" s="132">
        <v>3301341.48</v>
      </c>
      <c r="I1296" s="132">
        <v>3301341.48</v>
      </c>
      <c r="J1296" s="132">
        <v>3301341.48</v>
      </c>
      <c r="K1296" s="132">
        <v>3301341.48</v>
      </c>
      <c r="L1296" s="132">
        <v>3301341.48</v>
      </c>
      <c r="M1296" s="132">
        <v>3301341.48</v>
      </c>
      <c r="N1296" s="132">
        <v>3301341.48</v>
      </c>
      <c r="O1296" s="132">
        <v>3301341.48</v>
      </c>
      <c r="P1296" s="132">
        <v>3301341.48</v>
      </c>
      <c r="Q1296" s="132">
        <v>3301341.48</v>
      </c>
      <c r="R1296" s="127">
        <v>3301341.48</v>
      </c>
    </row>
    <row r="1297" spans="1:18" ht="13.5" thickBot="1" x14ac:dyDescent="0.25">
      <c r="A1297" s="136" t="s">
        <v>524</v>
      </c>
      <c r="B1297" s="134" t="s">
        <v>612</v>
      </c>
      <c r="C1297" s="134" t="s">
        <v>2078</v>
      </c>
      <c r="D1297" s="130">
        <v>263163.86</v>
      </c>
      <c r="E1297" s="130">
        <v>263163.86</v>
      </c>
      <c r="F1297" s="130">
        <v>263163.86</v>
      </c>
      <c r="G1297" s="130">
        <v>263163.86</v>
      </c>
      <c r="H1297" s="130">
        <v>263163.86</v>
      </c>
      <c r="I1297" s="130">
        <v>263163.86</v>
      </c>
      <c r="J1297" s="130">
        <v>263163.86</v>
      </c>
      <c r="K1297" s="130">
        <v>263163.86</v>
      </c>
      <c r="L1297" s="130">
        <v>263163.86</v>
      </c>
      <c r="M1297" s="130">
        <v>263163.86</v>
      </c>
      <c r="N1297" s="130">
        <v>263163.86</v>
      </c>
      <c r="O1297" s="130">
        <v>263163.86</v>
      </c>
      <c r="P1297" s="130">
        <v>263163.86</v>
      </c>
      <c r="Q1297" s="130">
        <v>263163.86</v>
      </c>
      <c r="R1297" s="127">
        <v>263163.86</v>
      </c>
    </row>
    <row r="1298" spans="1:18" ht="13.5" thickBot="1" x14ac:dyDescent="0.25">
      <c r="A1298" s="136" t="s">
        <v>525</v>
      </c>
      <c r="B1298" s="134" t="s">
        <v>611</v>
      </c>
      <c r="C1298" s="134" t="s">
        <v>2078</v>
      </c>
      <c r="D1298" s="132">
        <v>1297179.48</v>
      </c>
      <c r="E1298" s="132">
        <v>1297179.48</v>
      </c>
      <c r="F1298" s="132">
        <v>1297179.48</v>
      </c>
      <c r="G1298" s="132">
        <v>1297179.48</v>
      </c>
      <c r="H1298" s="132">
        <v>1297179.48</v>
      </c>
      <c r="I1298" s="132">
        <v>1297179.48</v>
      </c>
      <c r="J1298" s="132">
        <v>1297179.48</v>
      </c>
      <c r="K1298" s="132">
        <v>1297179.48</v>
      </c>
      <c r="L1298" s="132">
        <v>1297179.48</v>
      </c>
      <c r="M1298" s="132">
        <v>1297179.48</v>
      </c>
      <c r="N1298" s="132">
        <v>1297179.48</v>
      </c>
      <c r="O1298" s="132">
        <v>1297179.48</v>
      </c>
      <c r="P1298" s="132">
        <v>1297179.48</v>
      </c>
      <c r="Q1298" s="132">
        <v>1297179.48</v>
      </c>
      <c r="R1298" s="127">
        <v>1297179.48</v>
      </c>
    </row>
    <row r="1299" spans="1:18" ht="13.5" thickBot="1" x14ac:dyDescent="0.25">
      <c r="A1299" s="135" t="s">
        <v>1588</v>
      </c>
      <c r="B1299" s="134" t="s">
        <v>2539</v>
      </c>
      <c r="C1299" s="142"/>
      <c r="D1299" s="130">
        <v>0</v>
      </c>
      <c r="E1299" s="130">
        <v>0</v>
      </c>
      <c r="F1299" s="130">
        <v>0</v>
      </c>
      <c r="G1299" s="130">
        <v>0</v>
      </c>
      <c r="H1299" s="130">
        <v>0</v>
      </c>
      <c r="I1299" s="130">
        <v>0</v>
      </c>
      <c r="J1299" s="130">
        <v>0</v>
      </c>
      <c r="K1299" s="130">
        <v>0</v>
      </c>
      <c r="L1299" s="130">
        <v>0</v>
      </c>
      <c r="M1299" s="130">
        <v>0</v>
      </c>
      <c r="N1299" s="130">
        <v>0</v>
      </c>
      <c r="O1299" s="130">
        <v>0</v>
      </c>
      <c r="P1299" s="130">
        <v>0</v>
      </c>
      <c r="Q1299" s="130">
        <v>0</v>
      </c>
      <c r="R1299" s="127">
        <v>0</v>
      </c>
    </row>
    <row r="1300" spans="1:18" ht="13.5" thickBot="1" x14ac:dyDescent="0.25">
      <c r="A1300" s="136" t="s">
        <v>2217</v>
      </c>
      <c r="B1300" s="134" t="s">
        <v>2218</v>
      </c>
      <c r="C1300" s="134" t="s">
        <v>2078</v>
      </c>
      <c r="D1300" s="132">
        <v>0</v>
      </c>
      <c r="E1300" s="132">
        <v>0</v>
      </c>
      <c r="F1300" s="132">
        <v>0</v>
      </c>
      <c r="G1300" s="132">
        <v>0</v>
      </c>
      <c r="H1300" s="132">
        <v>0</v>
      </c>
      <c r="I1300" s="132">
        <v>0</v>
      </c>
      <c r="J1300" s="132">
        <v>0</v>
      </c>
      <c r="K1300" s="132">
        <v>0</v>
      </c>
      <c r="L1300" s="132">
        <v>0</v>
      </c>
      <c r="M1300" s="132">
        <v>0</v>
      </c>
      <c r="N1300" s="132">
        <v>0</v>
      </c>
      <c r="O1300" s="132">
        <v>0</v>
      </c>
      <c r="P1300" s="132">
        <v>0</v>
      </c>
      <c r="Q1300" s="132">
        <v>0</v>
      </c>
      <c r="R1300" s="127">
        <v>0</v>
      </c>
    </row>
    <row r="1301" spans="1:18" ht="13.5" thickBot="1" x14ac:dyDescent="0.25">
      <c r="A1301" s="135" t="s">
        <v>1589</v>
      </c>
      <c r="B1301" s="134" t="s">
        <v>2540</v>
      </c>
      <c r="C1301" s="142"/>
      <c r="D1301" s="130">
        <v>-120308826.31</v>
      </c>
      <c r="E1301" s="130">
        <v>-120308826.31</v>
      </c>
      <c r="F1301" s="130">
        <v>-115664289.43000001</v>
      </c>
      <c r="G1301" s="130">
        <v>-116262151.06999999</v>
      </c>
      <c r="H1301" s="130">
        <v>-118285051.97</v>
      </c>
      <c r="I1301" s="130">
        <v>-114921090.40000001</v>
      </c>
      <c r="J1301" s="130">
        <v>-114931761.34</v>
      </c>
      <c r="K1301" s="130">
        <v>-116975504.73999999</v>
      </c>
      <c r="L1301" s="130">
        <v>-113333452.09999999</v>
      </c>
      <c r="M1301" s="130">
        <v>-113316078.48</v>
      </c>
      <c r="N1301" s="130">
        <v>-114438228.89</v>
      </c>
      <c r="O1301" s="130">
        <v>-110647322.48</v>
      </c>
      <c r="P1301" s="130">
        <v>-110125927.28</v>
      </c>
      <c r="Q1301" s="130">
        <v>-113705005.84999999</v>
      </c>
      <c r="R1301" s="127">
        <v>-113705005.84999999</v>
      </c>
    </row>
    <row r="1302" spans="1:18" ht="13.5" thickBot="1" x14ac:dyDescent="0.25">
      <c r="A1302" s="136" t="s">
        <v>2061</v>
      </c>
      <c r="B1302" s="134" t="s">
        <v>2062</v>
      </c>
      <c r="C1302" s="134" t="s">
        <v>2078</v>
      </c>
      <c r="D1302" s="132">
        <v>-1445760</v>
      </c>
      <c r="E1302" s="132">
        <v>-1445760</v>
      </c>
      <c r="F1302" s="132">
        <v>0</v>
      </c>
      <c r="G1302" s="132">
        <v>0</v>
      </c>
      <c r="H1302" s="132">
        <v>-1352664</v>
      </c>
      <c r="I1302" s="132">
        <v>0</v>
      </c>
      <c r="J1302" s="132">
        <v>0</v>
      </c>
      <c r="K1302" s="132">
        <v>-1140596</v>
      </c>
      <c r="L1302" s="132">
        <v>0</v>
      </c>
      <c r="M1302" s="132">
        <v>0</v>
      </c>
      <c r="N1302" s="132">
        <v>-1144609</v>
      </c>
      <c r="O1302" s="132">
        <v>0</v>
      </c>
      <c r="P1302" s="132">
        <v>0</v>
      </c>
      <c r="Q1302" s="132">
        <v>-1141071</v>
      </c>
      <c r="R1302" s="127">
        <v>-1141071</v>
      </c>
    </row>
    <row r="1303" spans="1:18" ht="13.5" thickBot="1" x14ac:dyDescent="0.25">
      <c r="A1303" s="136" t="s">
        <v>1590</v>
      </c>
      <c r="B1303" s="134" t="s">
        <v>610</v>
      </c>
      <c r="C1303" s="134" t="s">
        <v>2078</v>
      </c>
      <c r="D1303" s="130">
        <v>-8221709.9500000002</v>
      </c>
      <c r="E1303" s="130">
        <v>-8221709.9500000002</v>
      </c>
      <c r="F1303" s="130">
        <v>-7481208.9400000004</v>
      </c>
      <c r="G1303" s="130">
        <v>-7551343.79</v>
      </c>
      <c r="H1303" s="130">
        <v>-7838110.7999999998</v>
      </c>
      <c r="I1303" s="130">
        <v>-7879001.0300000003</v>
      </c>
      <c r="J1303" s="130">
        <v>-7945732.7199999997</v>
      </c>
      <c r="K1303" s="130">
        <v>-8007584.9800000004</v>
      </c>
      <c r="L1303" s="130">
        <v>-8070157.8399999999</v>
      </c>
      <c r="M1303" s="130">
        <v>-8136344.5199999996</v>
      </c>
      <c r="N1303" s="130">
        <v>-8203397.3399999999</v>
      </c>
      <c r="O1303" s="130">
        <v>-8267595.21</v>
      </c>
      <c r="P1303" s="130">
        <v>-8332996.8700000001</v>
      </c>
      <c r="Q1303" s="130">
        <v>-8395386.4100000001</v>
      </c>
      <c r="R1303" s="127">
        <v>-8395386.4100000001</v>
      </c>
    </row>
    <row r="1304" spans="1:18" ht="13.5" thickBot="1" x14ac:dyDescent="0.25">
      <c r="A1304" s="136" t="s">
        <v>2676</v>
      </c>
      <c r="B1304" s="134" t="s">
        <v>2677</v>
      </c>
      <c r="C1304" s="134" t="s">
        <v>2078</v>
      </c>
      <c r="D1304" s="132">
        <v>0</v>
      </c>
      <c r="E1304" s="132">
        <v>0</v>
      </c>
      <c r="F1304" s="132">
        <v>0</v>
      </c>
      <c r="G1304" s="132">
        <v>0</v>
      </c>
      <c r="H1304" s="132">
        <v>0</v>
      </c>
      <c r="I1304" s="132">
        <v>0</v>
      </c>
      <c r="J1304" s="132">
        <v>0</v>
      </c>
      <c r="K1304" s="132">
        <v>0</v>
      </c>
      <c r="L1304" s="132">
        <v>0</v>
      </c>
      <c r="M1304" s="132">
        <v>0</v>
      </c>
      <c r="N1304" s="132">
        <v>0</v>
      </c>
      <c r="O1304" s="132">
        <v>0</v>
      </c>
      <c r="P1304" s="132">
        <v>0</v>
      </c>
      <c r="Q1304" s="132">
        <v>0</v>
      </c>
      <c r="R1304" s="127">
        <v>0</v>
      </c>
    </row>
    <row r="1305" spans="1:18" ht="13.5" thickBot="1" x14ac:dyDescent="0.25">
      <c r="A1305" s="136" t="s">
        <v>1591</v>
      </c>
      <c r="B1305" s="134" t="s">
        <v>609</v>
      </c>
      <c r="C1305" s="134" t="s">
        <v>2078</v>
      </c>
      <c r="D1305" s="130">
        <v>-5906573.29</v>
      </c>
      <c r="E1305" s="130">
        <v>-5906573.29</v>
      </c>
      <c r="F1305" s="130">
        <v>-5627447.0099999998</v>
      </c>
      <c r="G1305" s="130">
        <v>-5676103.0099999998</v>
      </c>
      <c r="H1305" s="130">
        <v>-5602447.7199999997</v>
      </c>
      <c r="I1305" s="130">
        <v>-5754386.3399999999</v>
      </c>
      <c r="J1305" s="130">
        <v>-5675977.9100000001</v>
      </c>
      <c r="K1305" s="130">
        <v>-5690593.9100000001</v>
      </c>
      <c r="L1305" s="130">
        <v>-5814709.5300000003</v>
      </c>
      <c r="M1305" s="130">
        <v>-5675502.46</v>
      </c>
      <c r="N1305" s="130">
        <v>-5515216.46</v>
      </c>
      <c r="O1305" s="130">
        <v>-5643279.8200000003</v>
      </c>
      <c r="P1305" s="130">
        <v>-5554845.2599999998</v>
      </c>
      <c r="Q1305" s="130">
        <v>-5568315.2599999998</v>
      </c>
      <c r="R1305" s="127">
        <v>-5568315.2599999998</v>
      </c>
    </row>
    <row r="1306" spans="1:18" ht="13.5" thickBot="1" x14ac:dyDescent="0.25">
      <c r="A1306" s="136" t="s">
        <v>526</v>
      </c>
      <c r="B1306" s="134" t="s">
        <v>608</v>
      </c>
      <c r="C1306" s="134" t="s">
        <v>2078</v>
      </c>
      <c r="D1306" s="132">
        <v>28241426.449999999</v>
      </c>
      <c r="E1306" s="132">
        <v>28241426.449999999</v>
      </c>
      <c r="F1306" s="132">
        <v>28241426.449999999</v>
      </c>
      <c r="G1306" s="132">
        <v>28241426.449999999</v>
      </c>
      <c r="H1306" s="132">
        <v>23593756.43</v>
      </c>
      <c r="I1306" s="132">
        <v>23593756.43</v>
      </c>
      <c r="J1306" s="132">
        <v>23593756.43</v>
      </c>
      <c r="K1306" s="132">
        <v>22514496.699999999</v>
      </c>
      <c r="L1306" s="132">
        <v>22514496.699999999</v>
      </c>
      <c r="M1306" s="132">
        <v>22514496.699999999</v>
      </c>
      <c r="N1306" s="132">
        <v>20038516.260000002</v>
      </c>
      <c r="O1306" s="132">
        <v>20038516.260000002</v>
      </c>
      <c r="P1306" s="132">
        <v>20038516.260000002</v>
      </c>
      <c r="Q1306" s="132">
        <v>26983714.079999998</v>
      </c>
      <c r="R1306" s="127">
        <v>26983714.079999998</v>
      </c>
    </row>
    <row r="1307" spans="1:18" ht="13.5" thickBot="1" x14ac:dyDescent="0.25">
      <c r="A1307" s="136" t="s">
        <v>2678</v>
      </c>
      <c r="B1307" s="134" t="s">
        <v>2679</v>
      </c>
      <c r="C1307" s="134" t="s">
        <v>2078</v>
      </c>
      <c r="D1307" s="130">
        <v>-2468952.0099999998</v>
      </c>
      <c r="E1307" s="130">
        <v>-2468952.0099999998</v>
      </c>
      <c r="F1307" s="130">
        <v>0</v>
      </c>
      <c r="G1307" s="130">
        <v>0</v>
      </c>
      <c r="H1307" s="130">
        <v>-2479035.35</v>
      </c>
      <c r="I1307" s="130">
        <v>0</v>
      </c>
      <c r="J1307" s="130">
        <v>0</v>
      </c>
      <c r="K1307" s="130">
        <v>-2489118.67</v>
      </c>
      <c r="L1307" s="130">
        <v>0</v>
      </c>
      <c r="M1307" s="130">
        <v>0</v>
      </c>
      <c r="N1307" s="130">
        <v>-2499202.0099999998</v>
      </c>
      <c r="O1307" s="130">
        <v>0</v>
      </c>
      <c r="P1307" s="130">
        <v>0</v>
      </c>
      <c r="Q1307" s="130">
        <v>-154611.12</v>
      </c>
      <c r="R1307" s="127">
        <v>-154611.12</v>
      </c>
    </row>
    <row r="1308" spans="1:18" ht="13.5" thickBot="1" x14ac:dyDescent="0.25">
      <c r="A1308" s="136" t="s">
        <v>1592</v>
      </c>
      <c r="B1308" s="134" t="s">
        <v>1593</v>
      </c>
      <c r="C1308" s="134" t="s">
        <v>2078</v>
      </c>
      <c r="D1308" s="132">
        <v>-6116933</v>
      </c>
      <c r="E1308" s="132">
        <v>-6116933</v>
      </c>
      <c r="F1308" s="132">
        <v>-6116933</v>
      </c>
      <c r="G1308" s="132">
        <v>-6116933</v>
      </c>
      <c r="H1308" s="132">
        <v>-6026356</v>
      </c>
      <c r="I1308" s="132">
        <v>-6026356</v>
      </c>
      <c r="J1308" s="132">
        <v>-6026356</v>
      </c>
      <c r="K1308" s="132">
        <v>-5934964</v>
      </c>
      <c r="L1308" s="132">
        <v>-5934964</v>
      </c>
      <c r="M1308" s="132">
        <v>-5934964</v>
      </c>
      <c r="N1308" s="132">
        <v>-5842750</v>
      </c>
      <c r="O1308" s="132">
        <v>-5842750</v>
      </c>
      <c r="P1308" s="132">
        <v>-5842750</v>
      </c>
      <c r="Q1308" s="132">
        <v>-5749706</v>
      </c>
      <c r="R1308" s="127">
        <v>-5749706</v>
      </c>
    </row>
    <row r="1309" spans="1:18" ht="13.5" thickBot="1" x14ac:dyDescent="0.25">
      <c r="A1309" s="136" t="s">
        <v>1594</v>
      </c>
      <c r="B1309" s="134" t="s">
        <v>1595</v>
      </c>
      <c r="C1309" s="134" t="s">
        <v>2078</v>
      </c>
      <c r="D1309" s="130">
        <v>367227.35</v>
      </c>
      <c r="E1309" s="130">
        <v>367227.35</v>
      </c>
      <c r="F1309" s="130">
        <v>367227.35</v>
      </c>
      <c r="G1309" s="130">
        <v>367227.35</v>
      </c>
      <c r="H1309" s="130">
        <v>370532.35</v>
      </c>
      <c r="I1309" s="130">
        <v>370532.35</v>
      </c>
      <c r="J1309" s="130">
        <v>370532.35</v>
      </c>
      <c r="K1309" s="130">
        <v>373867.35</v>
      </c>
      <c r="L1309" s="130">
        <v>373867.35</v>
      </c>
      <c r="M1309" s="130">
        <v>373867.35</v>
      </c>
      <c r="N1309" s="130">
        <v>377232.35</v>
      </c>
      <c r="O1309" s="130">
        <v>377232.35</v>
      </c>
      <c r="P1309" s="130">
        <v>377232.35</v>
      </c>
      <c r="Q1309" s="130">
        <v>380627.35</v>
      </c>
      <c r="R1309" s="127">
        <v>380627.35</v>
      </c>
    </row>
    <row r="1310" spans="1:18" ht="13.5" thickBot="1" x14ac:dyDescent="0.25">
      <c r="A1310" s="136" t="s">
        <v>527</v>
      </c>
      <c r="B1310" s="134" t="s">
        <v>607</v>
      </c>
      <c r="C1310" s="134" t="s">
        <v>2078</v>
      </c>
      <c r="D1310" s="132">
        <v>-24000</v>
      </c>
      <c r="E1310" s="132">
        <v>-24000</v>
      </c>
      <c r="F1310" s="132">
        <v>-23724.87</v>
      </c>
      <c r="G1310" s="132">
        <v>2572.1</v>
      </c>
      <c r="H1310" s="132">
        <v>-22653</v>
      </c>
      <c r="I1310" s="132">
        <v>-15560.29</v>
      </c>
      <c r="J1310" s="132">
        <v>-15347.16</v>
      </c>
      <c r="K1310" s="132">
        <v>-24000</v>
      </c>
      <c r="L1310" s="132">
        <v>-12999.29</v>
      </c>
      <c r="M1310" s="132">
        <v>-158.66999999999999</v>
      </c>
      <c r="N1310" s="132">
        <v>-24000</v>
      </c>
      <c r="O1310" s="132">
        <v>-24000</v>
      </c>
      <c r="P1310" s="132">
        <v>-23107.17</v>
      </c>
      <c r="Q1310" s="132">
        <v>-24000</v>
      </c>
      <c r="R1310" s="127">
        <v>-24000</v>
      </c>
    </row>
    <row r="1311" spans="1:18" ht="13.5" thickBot="1" x14ac:dyDescent="0.25">
      <c r="A1311" s="136" t="s">
        <v>528</v>
      </c>
      <c r="B1311" s="134" t="s">
        <v>606</v>
      </c>
      <c r="C1311" s="134" t="s">
        <v>2078</v>
      </c>
      <c r="D1311" s="130">
        <v>-37000</v>
      </c>
      <c r="E1311" s="130">
        <v>-37000</v>
      </c>
      <c r="F1311" s="130">
        <v>-34595</v>
      </c>
      <c r="G1311" s="130">
        <v>-32768.980000000003</v>
      </c>
      <c r="H1311" s="130">
        <v>-37000</v>
      </c>
      <c r="I1311" s="130">
        <v>-34083.75</v>
      </c>
      <c r="J1311" s="130">
        <v>-30563.68</v>
      </c>
      <c r="K1311" s="130">
        <v>-37000</v>
      </c>
      <c r="L1311" s="130">
        <v>-34281.75</v>
      </c>
      <c r="M1311" s="130">
        <v>-33778.910000000003</v>
      </c>
      <c r="N1311" s="130">
        <v>-37000</v>
      </c>
      <c r="O1311" s="130">
        <v>-32093.63</v>
      </c>
      <c r="P1311" s="130">
        <v>-28451.97</v>
      </c>
      <c r="Q1311" s="130">
        <v>-37000</v>
      </c>
      <c r="R1311" s="127">
        <v>-37000</v>
      </c>
    </row>
    <row r="1312" spans="1:18" ht="13.5" thickBot="1" x14ac:dyDescent="0.25">
      <c r="A1312" s="136" t="s">
        <v>529</v>
      </c>
      <c r="B1312" s="134" t="s">
        <v>605</v>
      </c>
      <c r="C1312" s="134" t="s">
        <v>2078</v>
      </c>
      <c r="D1312" s="132">
        <v>-53000</v>
      </c>
      <c r="E1312" s="132">
        <v>-53000</v>
      </c>
      <c r="F1312" s="132">
        <v>-51777.32</v>
      </c>
      <c r="G1312" s="132">
        <v>-46844.38</v>
      </c>
      <c r="H1312" s="132">
        <v>-51800</v>
      </c>
      <c r="I1312" s="132">
        <v>-51260</v>
      </c>
      <c r="J1312" s="132">
        <v>-51174.17</v>
      </c>
      <c r="K1312" s="132">
        <v>-78577.48</v>
      </c>
      <c r="L1312" s="132">
        <v>-73368.56</v>
      </c>
      <c r="M1312" s="132">
        <v>-72835.56</v>
      </c>
      <c r="N1312" s="132">
        <v>-102611.36</v>
      </c>
      <c r="O1312" s="132">
        <v>-88471.73</v>
      </c>
      <c r="P1312" s="132">
        <v>-89611.99</v>
      </c>
      <c r="Q1312" s="132">
        <v>-103000</v>
      </c>
      <c r="R1312" s="127">
        <v>-103000</v>
      </c>
    </row>
    <row r="1313" spans="1:18" ht="13.5" thickBot="1" x14ac:dyDescent="0.25">
      <c r="A1313" s="136" t="s">
        <v>530</v>
      </c>
      <c r="B1313" s="134" t="s">
        <v>604</v>
      </c>
      <c r="C1313" s="134" t="s">
        <v>2078</v>
      </c>
      <c r="D1313" s="130">
        <v>-20000</v>
      </c>
      <c r="E1313" s="130">
        <v>-20000</v>
      </c>
      <c r="F1313" s="130">
        <v>-20000</v>
      </c>
      <c r="G1313" s="130">
        <v>-20000</v>
      </c>
      <c r="H1313" s="130">
        <v>-20000</v>
      </c>
      <c r="I1313" s="130">
        <v>-20000</v>
      </c>
      <c r="J1313" s="130">
        <v>-20000</v>
      </c>
      <c r="K1313" s="130">
        <v>-20000</v>
      </c>
      <c r="L1313" s="130">
        <v>-20000</v>
      </c>
      <c r="M1313" s="130">
        <v>-20000</v>
      </c>
      <c r="N1313" s="130">
        <v>-20000</v>
      </c>
      <c r="O1313" s="130">
        <v>-20000</v>
      </c>
      <c r="P1313" s="130">
        <v>-20000</v>
      </c>
      <c r="Q1313" s="130">
        <v>-20000</v>
      </c>
      <c r="R1313" s="127">
        <v>-20000</v>
      </c>
    </row>
    <row r="1314" spans="1:18" ht="13.5" thickBot="1" x14ac:dyDescent="0.25">
      <c r="A1314" s="136" t="s">
        <v>531</v>
      </c>
      <c r="B1314" s="134" t="s">
        <v>603</v>
      </c>
      <c r="C1314" s="134" t="s">
        <v>2078</v>
      </c>
      <c r="D1314" s="132">
        <v>0</v>
      </c>
      <c r="E1314" s="132">
        <v>0</v>
      </c>
      <c r="F1314" s="132">
        <v>0</v>
      </c>
      <c r="G1314" s="132">
        <v>0</v>
      </c>
      <c r="H1314" s="132">
        <v>0</v>
      </c>
      <c r="I1314" s="132">
        <v>0</v>
      </c>
      <c r="J1314" s="132">
        <v>0</v>
      </c>
      <c r="K1314" s="132">
        <v>-325000</v>
      </c>
      <c r="L1314" s="132">
        <v>-325000</v>
      </c>
      <c r="M1314" s="132">
        <v>-325000</v>
      </c>
      <c r="N1314" s="132">
        <v>-325000</v>
      </c>
      <c r="O1314" s="132">
        <v>0</v>
      </c>
      <c r="P1314" s="132">
        <v>0</v>
      </c>
      <c r="Q1314" s="132">
        <v>0</v>
      </c>
      <c r="R1314" s="127">
        <v>0</v>
      </c>
    </row>
    <row r="1315" spans="1:18" ht="13.5" thickBot="1" x14ac:dyDescent="0.25">
      <c r="A1315" s="136" t="s">
        <v>532</v>
      </c>
      <c r="B1315" s="134" t="s">
        <v>602</v>
      </c>
      <c r="C1315" s="134" t="s">
        <v>2078</v>
      </c>
      <c r="D1315" s="130">
        <v>-222910390.61000001</v>
      </c>
      <c r="E1315" s="130">
        <v>-222910390.61000001</v>
      </c>
      <c r="F1315" s="130">
        <v>-222910390.61000001</v>
      </c>
      <c r="G1315" s="130">
        <v>-222910390.61000001</v>
      </c>
      <c r="H1315" s="130">
        <v>-222295398.68000001</v>
      </c>
      <c r="I1315" s="130">
        <v>-222295398.68000001</v>
      </c>
      <c r="J1315" s="130">
        <v>-222295398.68000001</v>
      </c>
      <c r="K1315" s="130">
        <v>-224461214.37</v>
      </c>
      <c r="L1315" s="130">
        <v>-224461214.37</v>
      </c>
      <c r="M1315" s="130">
        <v>-224461214.37</v>
      </c>
      <c r="N1315" s="130">
        <v>-224570871.38999999</v>
      </c>
      <c r="O1315" s="130">
        <v>-224570871.38999999</v>
      </c>
      <c r="P1315" s="130">
        <v>-224570871.38999999</v>
      </c>
      <c r="Q1315" s="130">
        <v>-233833415.75</v>
      </c>
      <c r="R1315" s="127">
        <v>-233833415.75</v>
      </c>
    </row>
    <row r="1316" spans="1:18" ht="13.5" thickBot="1" x14ac:dyDescent="0.25">
      <c r="A1316" s="136" t="s">
        <v>1596</v>
      </c>
      <c r="B1316" s="134" t="s">
        <v>1597</v>
      </c>
      <c r="C1316" s="134" t="s">
        <v>2078</v>
      </c>
      <c r="D1316" s="132">
        <v>-95652.5</v>
      </c>
      <c r="E1316" s="132">
        <v>-95652.5</v>
      </c>
      <c r="F1316" s="132">
        <v>-95652.5</v>
      </c>
      <c r="G1316" s="132">
        <v>-95652.5</v>
      </c>
      <c r="H1316" s="132">
        <v>-95652.5</v>
      </c>
      <c r="I1316" s="132">
        <v>-95652.5</v>
      </c>
      <c r="J1316" s="132">
        <v>-95652.5</v>
      </c>
      <c r="K1316" s="132">
        <v>-95652.5</v>
      </c>
      <c r="L1316" s="132">
        <v>-95652.5</v>
      </c>
      <c r="M1316" s="132">
        <v>-95652.5</v>
      </c>
      <c r="N1316" s="132">
        <v>-95652.5</v>
      </c>
      <c r="O1316" s="132">
        <v>-95652.5</v>
      </c>
      <c r="P1316" s="132">
        <v>-95652.5</v>
      </c>
      <c r="Q1316" s="132">
        <v>-95652.5</v>
      </c>
      <c r="R1316" s="127">
        <v>-95652.5</v>
      </c>
    </row>
    <row r="1317" spans="1:18" ht="13.5" thickBot="1" x14ac:dyDescent="0.25">
      <c r="A1317" s="136" t="s">
        <v>533</v>
      </c>
      <c r="B1317" s="134" t="s">
        <v>601</v>
      </c>
      <c r="C1317" s="134" t="s">
        <v>2078</v>
      </c>
      <c r="D1317" s="130">
        <v>-3799801.65</v>
      </c>
      <c r="E1317" s="130">
        <v>-3799801.65</v>
      </c>
      <c r="F1317" s="130">
        <v>-3799801.65</v>
      </c>
      <c r="G1317" s="130">
        <v>-3799801.65</v>
      </c>
      <c r="H1317" s="130">
        <v>-3799801.65</v>
      </c>
      <c r="I1317" s="130">
        <v>-3799801.65</v>
      </c>
      <c r="J1317" s="130">
        <v>-3799801.65</v>
      </c>
      <c r="K1317" s="130">
        <v>-3799801.65</v>
      </c>
      <c r="L1317" s="130">
        <v>-3799801.65</v>
      </c>
      <c r="M1317" s="130">
        <v>-3799801.65</v>
      </c>
      <c r="N1317" s="130">
        <v>-3799801.65</v>
      </c>
      <c r="O1317" s="130">
        <v>-3799801.65</v>
      </c>
      <c r="P1317" s="130">
        <v>-3799801.65</v>
      </c>
      <c r="Q1317" s="130">
        <v>-3799801.65</v>
      </c>
      <c r="R1317" s="127">
        <v>-3799801.65</v>
      </c>
    </row>
    <row r="1318" spans="1:18" ht="13.5" thickBot="1" x14ac:dyDescent="0.25">
      <c r="A1318" s="136" t="s">
        <v>534</v>
      </c>
      <c r="B1318" s="134" t="s">
        <v>600</v>
      </c>
      <c r="C1318" s="134" t="s">
        <v>2078</v>
      </c>
      <c r="D1318" s="132">
        <v>-31276112</v>
      </c>
      <c r="E1318" s="132">
        <v>-31276112</v>
      </c>
      <c r="F1318" s="132">
        <v>-31276112</v>
      </c>
      <c r="G1318" s="132">
        <v>-31276112</v>
      </c>
      <c r="H1318" s="132">
        <v>-31760332.5</v>
      </c>
      <c r="I1318" s="132">
        <v>-31760332.5</v>
      </c>
      <c r="J1318" s="132">
        <v>-31760332.5</v>
      </c>
      <c r="K1318" s="132">
        <v>-31831079.300000001</v>
      </c>
      <c r="L1318" s="132">
        <v>-31831079.300000001</v>
      </c>
      <c r="M1318" s="132">
        <v>-31831079.300000001</v>
      </c>
      <c r="N1318" s="132">
        <v>-32167478.260000002</v>
      </c>
      <c r="O1318" s="132">
        <v>-32167478.260000002</v>
      </c>
      <c r="P1318" s="132">
        <v>-32167478.260000002</v>
      </c>
      <c r="Q1318" s="132">
        <v>-36244682.420000002</v>
      </c>
      <c r="R1318" s="127">
        <v>-36244682.420000002</v>
      </c>
    </row>
    <row r="1319" spans="1:18" ht="13.5" thickBot="1" x14ac:dyDescent="0.25">
      <c r="A1319" s="136" t="s">
        <v>535</v>
      </c>
      <c r="B1319" s="134" t="s">
        <v>599</v>
      </c>
      <c r="C1319" s="134" t="s">
        <v>2078</v>
      </c>
      <c r="D1319" s="130">
        <v>-194059.54</v>
      </c>
      <c r="E1319" s="130">
        <v>-194059.54</v>
      </c>
      <c r="F1319" s="130">
        <v>-194059.54</v>
      </c>
      <c r="G1319" s="130">
        <v>-194059.54</v>
      </c>
      <c r="H1319" s="130">
        <v>-194059.54</v>
      </c>
      <c r="I1319" s="130">
        <v>-194059.54</v>
      </c>
      <c r="J1319" s="130">
        <v>-194059.54</v>
      </c>
      <c r="K1319" s="130">
        <v>-194059.54</v>
      </c>
      <c r="L1319" s="130">
        <v>-194059.54</v>
      </c>
      <c r="M1319" s="130">
        <v>-194059.54</v>
      </c>
      <c r="N1319" s="130">
        <v>-194059.54</v>
      </c>
      <c r="O1319" s="130">
        <v>-194059.54</v>
      </c>
      <c r="P1319" s="130">
        <v>-194059.54</v>
      </c>
      <c r="Q1319" s="130">
        <v>-194059.54</v>
      </c>
      <c r="R1319" s="127">
        <v>-194059.54</v>
      </c>
    </row>
    <row r="1320" spans="1:18" ht="13.5" thickBot="1" x14ac:dyDescent="0.25">
      <c r="A1320" s="136" t="s">
        <v>536</v>
      </c>
      <c r="B1320" s="134" t="s">
        <v>598</v>
      </c>
      <c r="C1320" s="134" t="s">
        <v>2078</v>
      </c>
      <c r="D1320" s="132">
        <v>-10532100.300000001</v>
      </c>
      <c r="E1320" s="132">
        <v>-10532100.300000001</v>
      </c>
      <c r="F1320" s="132">
        <v>-10532100.300000001</v>
      </c>
      <c r="G1320" s="132">
        <v>-10532100.300000001</v>
      </c>
      <c r="H1320" s="132">
        <v>-10532100.300000001</v>
      </c>
      <c r="I1320" s="132">
        <v>-10532100.300000001</v>
      </c>
      <c r="J1320" s="132">
        <v>-10532100.300000001</v>
      </c>
      <c r="K1320" s="132">
        <v>-10532100.300000001</v>
      </c>
      <c r="L1320" s="132">
        <v>-10532100.300000001</v>
      </c>
      <c r="M1320" s="132">
        <v>-10532100.300000001</v>
      </c>
      <c r="N1320" s="132">
        <v>-10532100.300000001</v>
      </c>
      <c r="O1320" s="132">
        <v>-10532100.300000001</v>
      </c>
      <c r="P1320" s="132">
        <v>-10532100.300000001</v>
      </c>
      <c r="Q1320" s="132">
        <v>-10532100.300000001</v>
      </c>
      <c r="R1320" s="127">
        <v>-10532100.300000001</v>
      </c>
    </row>
    <row r="1321" spans="1:18" ht="13.5" thickBot="1" x14ac:dyDescent="0.25">
      <c r="A1321" s="136" t="s">
        <v>537</v>
      </c>
      <c r="B1321" s="134" t="s">
        <v>597</v>
      </c>
      <c r="C1321" s="134" t="s">
        <v>2078</v>
      </c>
      <c r="D1321" s="130">
        <v>-780241.74</v>
      </c>
      <c r="E1321" s="130">
        <v>-780241.74</v>
      </c>
      <c r="F1321" s="130">
        <v>-780241.74</v>
      </c>
      <c r="G1321" s="130">
        <v>-780241.74</v>
      </c>
      <c r="H1321" s="130">
        <v>-780241.74</v>
      </c>
      <c r="I1321" s="130">
        <v>-780241.74</v>
      </c>
      <c r="J1321" s="130">
        <v>-780241.74</v>
      </c>
      <c r="K1321" s="130">
        <v>-780241.74</v>
      </c>
      <c r="L1321" s="130">
        <v>-780241.74</v>
      </c>
      <c r="M1321" s="130">
        <v>-780241.74</v>
      </c>
      <c r="N1321" s="130">
        <v>-780241.74</v>
      </c>
      <c r="O1321" s="130">
        <v>-780241.74</v>
      </c>
      <c r="P1321" s="130">
        <v>-780241.74</v>
      </c>
      <c r="Q1321" s="130">
        <v>-780241.74</v>
      </c>
      <c r="R1321" s="127">
        <v>-780241.74</v>
      </c>
    </row>
    <row r="1322" spans="1:18" ht="13.5" thickBot="1" x14ac:dyDescent="0.25">
      <c r="A1322" s="136" t="s">
        <v>1598</v>
      </c>
      <c r="B1322" s="134" t="s">
        <v>596</v>
      </c>
      <c r="C1322" s="134" t="s">
        <v>2078</v>
      </c>
      <c r="D1322" s="132">
        <v>-21737944.43</v>
      </c>
      <c r="E1322" s="132">
        <v>-21737944.43</v>
      </c>
      <c r="F1322" s="132">
        <v>-21737944.43</v>
      </c>
      <c r="G1322" s="132">
        <v>-21737944.43</v>
      </c>
      <c r="H1322" s="132">
        <v>-20166427.399999999</v>
      </c>
      <c r="I1322" s="132">
        <v>-20166427.399999999</v>
      </c>
      <c r="J1322" s="132">
        <v>-20166427.399999999</v>
      </c>
      <c r="K1322" s="132">
        <v>-20075533.960000001</v>
      </c>
      <c r="L1322" s="132">
        <v>-20075533.960000001</v>
      </c>
      <c r="M1322" s="132">
        <v>-20075533.960000001</v>
      </c>
      <c r="N1322" s="132">
        <v>-20073643.690000001</v>
      </c>
      <c r="O1322" s="132">
        <v>-20073643.690000001</v>
      </c>
      <c r="P1322" s="132">
        <v>-20073643.690000001</v>
      </c>
      <c r="Q1322" s="132">
        <v>-20148899.789999999</v>
      </c>
      <c r="R1322" s="127">
        <v>-20148899.789999999</v>
      </c>
    </row>
    <row r="1323" spans="1:18" ht="13.5" thickBot="1" x14ac:dyDescent="0.25">
      <c r="A1323" s="136" t="s">
        <v>538</v>
      </c>
      <c r="B1323" s="134" t="s">
        <v>595</v>
      </c>
      <c r="C1323" s="134" t="s">
        <v>2078</v>
      </c>
      <c r="D1323" s="130">
        <v>-158120.4</v>
      </c>
      <c r="E1323" s="130">
        <v>-158120.4</v>
      </c>
      <c r="F1323" s="130">
        <v>-158120.4</v>
      </c>
      <c r="G1323" s="130">
        <v>-158120.4</v>
      </c>
      <c r="H1323" s="130">
        <v>-158120.4</v>
      </c>
      <c r="I1323" s="130">
        <v>-158120.4</v>
      </c>
      <c r="J1323" s="130">
        <v>-158120.4</v>
      </c>
      <c r="K1323" s="130">
        <v>-158120.4</v>
      </c>
      <c r="L1323" s="130">
        <v>-158120.4</v>
      </c>
      <c r="M1323" s="130">
        <v>-158120.4</v>
      </c>
      <c r="N1323" s="130">
        <v>-158120.4</v>
      </c>
      <c r="O1323" s="130">
        <v>-158120.4</v>
      </c>
      <c r="P1323" s="130">
        <v>-158120.4</v>
      </c>
      <c r="Q1323" s="130">
        <v>-158120.4</v>
      </c>
      <c r="R1323" s="127">
        <v>-158120.4</v>
      </c>
    </row>
    <row r="1324" spans="1:18" ht="13.5" thickBot="1" x14ac:dyDescent="0.25">
      <c r="A1324" s="136" t="s">
        <v>539</v>
      </c>
      <c r="B1324" s="134" t="s">
        <v>594</v>
      </c>
      <c r="C1324" s="134" t="s">
        <v>2078</v>
      </c>
      <c r="D1324" s="132">
        <v>116265524.09999999</v>
      </c>
      <c r="E1324" s="132">
        <v>116265524.09999999</v>
      </c>
      <c r="F1324" s="132">
        <v>116265524.09999999</v>
      </c>
      <c r="G1324" s="132">
        <v>116265524.09999999</v>
      </c>
      <c r="H1324" s="132">
        <v>120298270.55</v>
      </c>
      <c r="I1324" s="132">
        <v>120298270.55</v>
      </c>
      <c r="J1324" s="132">
        <v>120298270.55</v>
      </c>
      <c r="K1324" s="132">
        <v>125163135.84</v>
      </c>
      <c r="L1324" s="132">
        <v>125163135.84</v>
      </c>
      <c r="M1324" s="132">
        <v>125163135.84</v>
      </c>
      <c r="N1324" s="132">
        <v>129447514.15000001</v>
      </c>
      <c r="O1324" s="132">
        <v>129447514.15000001</v>
      </c>
      <c r="P1324" s="132">
        <v>129447514.15000001</v>
      </c>
      <c r="Q1324" s="132">
        <v>132129440.31</v>
      </c>
      <c r="R1324" s="127">
        <v>132129440.31</v>
      </c>
    </row>
    <row r="1325" spans="1:18" ht="13.5" thickBot="1" x14ac:dyDescent="0.25">
      <c r="A1325" s="136" t="s">
        <v>540</v>
      </c>
      <c r="B1325" s="134" t="s">
        <v>593</v>
      </c>
      <c r="C1325" s="134" t="s">
        <v>2078</v>
      </c>
      <c r="D1325" s="130">
        <v>3799801.65</v>
      </c>
      <c r="E1325" s="130">
        <v>3799801.65</v>
      </c>
      <c r="F1325" s="130">
        <v>3799801.65</v>
      </c>
      <c r="G1325" s="130">
        <v>3799801.65</v>
      </c>
      <c r="H1325" s="130">
        <v>3799801.65</v>
      </c>
      <c r="I1325" s="130">
        <v>3799801.65</v>
      </c>
      <c r="J1325" s="130">
        <v>3799801.65</v>
      </c>
      <c r="K1325" s="130">
        <v>3799801.65</v>
      </c>
      <c r="L1325" s="130">
        <v>3799801.65</v>
      </c>
      <c r="M1325" s="130">
        <v>3799801.65</v>
      </c>
      <c r="N1325" s="130">
        <v>3799801.65</v>
      </c>
      <c r="O1325" s="130">
        <v>3799801.65</v>
      </c>
      <c r="P1325" s="130">
        <v>3799801.65</v>
      </c>
      <c r="Q1325" s="130">
        <v>3799801.65</v>
      </c>
      <c r="R1325" s="127">
        <v>3799801.65</v>
      </c>
    </row>
    <row r="1326" spans="1:18" ht="13.5" thickBot="1" x14ac:dyDescent="0.25">
      <c r="A1326" s="136" t="s">
        <v>541</v>
      </c>
      <c r="B1326" s="134" t="s">
        <v>592</v>
      </c>
      <c r="C1326" s="134" t="s">
        <v>2078</v>
      </c>
      <c r="D1326" s="132">
        <v>22500112</v>
      </c>
      <c r="E1326" s="132">
        <v>22500112</v>
      </c>
      <c r="F1326" s="132">
        <v>22500112</v>
      </c>
      <c r="G1326" s="132">
        <v>22500112</v>
      </c>
      <c r="H1326" s="132">
        <v>22790883.690000001</v>
      </c>
      <c r="I1326" s="132">
        <v>22790883.690000001</v>
      </c>
      <c r="J1326" s="132">
        <v>22790883.690000001</v>
      </c>
      <c r="K1326" s="132">
        <v>23192993.010000002</v>
      </c>
      <c r="L1326" s="132">
        <v>23192993.010000002</v>
      </c>
      <c r="M1326" s="132">
        <v>23192993.010000002</v>
      </c>
      <c r="N1326" s="132">
        <v>23695501.260000002</v>
      </c>
      <c r="O1326" s="132">
        <v>23695501.260000002</v>
      </c>
      <c r="P1326" s="132">
        <v>23695501.260000002</v>
      </c>
      <c r="Q1326" s="132">
        <v>24204107.920000002</v>
      </c>
      <c r="R1326" s="127">
        <v>24204107.920000002</v>
      </c>
    </row>
    <row r="1327" spans="1:18" ht="13.5" thickBot="1" x14ac:dyDescent="0.25">
      <c r="A1327" s="136" t="s">
        <v>542</v>
      </c>
      <c r="B1327" s="134" t="s">
        <v>591</v>
      </c>
      <c r="C1327" s="134" t="s">
        <v>2078</v>
      </c>
      <c r="D1327" s="130">
        <v>10532100.300000001</v>
      </c>
      <c r="E1327" s="130">
        <v>10532100.300000001</v>
      </c>
      <c r="F1327" s="130">
        <v>10532100.300000001</v>
      </c>
      <c r="G1327" s="130">
        <v>10532100.300000001</v>
      </c>
      <c r="H1327" s="130">
        <v>10532100.300000001</v>
      </c>
      <c r="I1327" s="130">
        <v>10532100.300000001</v>
      </c>
      <c r="J1327" s="130">
        <v>10532100.300000001</v>
      </c>
      <c r="K1327" s="130">
        <v>10532100.300000001</v>
      </c>
      <c r="L1327" s="130">
        <v>10532100.300000001</v>
      </c>
      <c r="M1327" s="130">
        <v>10532100.300000001</v>
      </c>
      <c r="N1327" s="130">
        <v>10532100.300000001</v>
      </c>
      <c r="O1327" s="130">
        <v>10532100.300000001</v>
      </c>
      <c r="P1327" s="130">
        <v>10532100.300000001</v>
      </c>
      <c r="Q1327" s="130">
        <v>10532100.300000001</v>
      </c>
      <c r="R1327" s="127">
        <v>10532100.300000001</v>
      </c>
    </row>
    <row r="1328" spans="1:18" ht="13.5" thickBot="1" x14ac:dyDescent="0.25">
      <c r="A1328" s="136" t="s">
        <v>543</v>
      </c>
      <c r="B1328" s="134" t="s">
        <v>590</v>
      </c>
      <c r="C1328" s="134" t="s">
        <v>2078</v>
      </c>
      <c r="D1328" s="132">
        <v>95652.5</v>
      </c>
      <c r="E1328" s="132">
        <v>95652.5</v>
      </c>
      <c r="F1328" s="132">
        <v>95652.5</v>
      </c>
      <c r="G1328" s="132">
        <v>95652.5</v>
      </c>
      <c r="H1328" s="132">
        <v>95652.5</v>
      </c>
      <c r="I1328" s="132">
        <v>95652.5</v>
      </c>
      <c r="J1328" s="132">
        <v>95652.5</v>
      </c>
      <c r="K1328" s="132">
        <v>95652.5</v>
      </c>
      <c r="L1328" s="132">
        <v>95652.5</v>
      </c>
      <c r="M1328" s="132">
        <v>95652.5</v>
      </c>
      <c r="N1328" s="132">
        <v>95652.5</v>
      </c>
      <c r="O1328" s="132">
        <v>95652.5</v>
      </c>
      <c r="P1328" s="132">
        <v>95652.5</v>
      </c>
      <c r="Q1328" s="132">
        <v>95652.5</v>
      </c>
      <c r="R1328" s="127">
        <v>95652.5</v>
      </c>
    </row>
    <row r="1329" spans="1:18" ht="13.5" thickBot="1" x14ac:dyDescent="0.25">
      <c r="A1329" s="136" t="s">
        <v>544</v>
      </c>
      <c r="B1329" s="134" t="s">
        <v>589</v>
      </c>
      <c r="C1329" s="134" t="s">
        <v>2078</v>
      </c>
      <c r="D1329" s="130">
        <v>16815598.920000002</v>
      </c>
      <c r="E1329" s="130">
        <v>16815598.920000002</v>
      </c>
      <c r="F1329" s="130">
        <v>16815598.920000002</v>
      </c>
      <c r="G1329" s="130">
        <v>16815598.920000002</v>
      </c>
      <c r="H1329" s="130">
        <v>17777149.690000001</v>
      </c>
      <c r="I1329" s="130">
        <v>17777149.690000001</v>
      </c>
      <c r="J1329" s="130">
        <v>17777149.690000001</v>
      </c>
      <c r="K1329" s="130">
        <v>17881228.75</v>
      </c>
      <c r="L1329" s="130">
        <v>17881228.75</v>
      </c>
      <c r="M1329" s="130">
        <v>17881228.75</v>
      </c>
      <c r="N1329" s="130">
        <v>18178142.370000001</v>
      </c>
      <c r="O1329" s="130">
        <v>18178142.370000001</v>
      </c>
      <c r="P1329" s="130">
        <v>18178142.370000001</v>
      </c>
      <c r="Q1329" s="130">
        <v>18237729.829999998</v>
      </c>
      <c r="R1329" s="127">
        <v>18237729.829999998</v>
      </c>
    </row>
    <row r="1330" spans="1:18" ht="13.5" thickBot="1" x14ac:dyDescent="0.25">
      <c r="A1330" s="136" t="s">
        <v>545</v>
      </c>
      <c r="B1330" s="134" t="s">
        <v>588</v>
      </c>
      <c r="C1330" s="134" t="s">
        <v>2078</v>
      </c>
      <c r="D1330" s="132">
        <v>14982.33</v>
      </c>
      <c r="E1330" s="132">
        <v>14982.33</v>
      </c>
      <c r="F1330" s="132">
        <v>14982.33</v>
      </c>
      <c r="G1330" s="132">
        <v>14982.33</v>
      </c>
      <c r="H1330" s="132">
        <v>14982.33</v>
      </c>
      <c r="I1330" s="132">
        <v>14982.33</v>
      </c>
      <c r="J1330" s="132">
        <v>14982.33</v>
      </c>
      <c r="K1330" s="132">
        <v>14982.33</v>
      </c>
      <c r="L1330" s="132">
        <v>14982.33</v>
      </c>
      <c r="M1330" s="132">
        <v>14982.33</v>
      </c>
      <c r="N1330" s="132">
        <v>14982.33</v>
      </c>
      <c r="O1330" s="132">
        <v>14982.33</v>
      </c>
      <c r="P1330" s="132">
        <v>14982.33</v>
      </c>
      <c r="Q1330" s="132">
        <v>14982.33</v>
      </c>
      <c r="R1330" s="127">
        <v>14982.33</v>
      </c>
    </row>
    <row r="1331" spans="1:18" ht="13.5" thickBot="1" x14ac:dyDescent="0.25">
      <c r="A1331" s="136" t="s">
        <v>546</v>
      </c>
      <c r="B1331" s="134" t="s">
        <v>587</v>
      </c>
      <c r="C1331" s="134" t="s">
        <v>2078</v>
      </c>
      <c r="D1331" s="130">
        <v>780241.74</v>
      </c>
      <c r="E1331" s="130">
        <v>780241.74</v>
      </c>
      <c r="F1331" s="130">
        <v>780241.74</v>
      </c>
      <c r="G1331" s="130">
        <v>780241.74</v>
      </c>
      <c r="H1331" s="130">
        <v>780241.74</v>
      </c>
      <c r="I1331" s="130">
        <v>780241.74</v>
      </c>
      <c r="J1331" s="130">
        <v>780241.74</v>
      </c>
      <c r="K1331" s="130">
        <v>780241.74</v>
      </c>
      <c r="L1331" s="130">
        <v>780241.74</v>
      </c>
      <c r="M1331" s="130">
        <v>780241.74</v>
      </c>
      <c r="N1331" s="130">
        <v>780241.74</v>
      </c>
      <c r="O1331" s="130">
        <v>780241.74</v>
      </c>
      <c r="P1331" s="130">
        <v>780241.74</v>
      </c>
      <c r="Q1331" s="130">
        <v>780241.74</v>
      </c>
      <c r="R1331" s="127">
        <v>780241.74</v>
      </c>
    </row>
    <row r="1332" spans="1:18" ht="13.5" thickBot="1" x14ac:dyDescent="0.25">
      <c r="A1332" s="136" t="s">
        <v>1599</v>
      </c>
      <c r="B1332" s="134" t="s">
        <v>586</v>
      </c>
      <c r="C1332" s="134" t="s">
        <v>2078</v>
      </c>
      <c r="D1332" s="132">
        <v>158120.4</v>
      </c>
      <c r="E1332" s="132">
        <v>158120.4</v>
      </c>
      <c r="F1332" s="132">
        <v>158120.4</v>
      </c>
      <c r="G1332" s="132">
        <v>158120.4</v>
      </c>
      <c r="H1332" s="132">
        <v>158120.4</v>
      </c>
      <c r="I1332" s="132">
        <v>158120.4</v>
      </c>
      <c r="J1332" s="132">
        <v>158120.4</v>
      </c>
      <c r="K1332" s="132">
        <v>158120.4</v>
      </c>
      <c r="L1332" s="132">
        <v>158120.4</v>
      </c>
      <c r="M1332" s="132">
        <v>158120.4</v>
      </c>
      <c r="N1332" s="132">
        <v>158120.4</v>
      </c>
      <c r="O1332" s="132">
        <v>158120.4</v>
      </c>
      <c r="P1332" s="132">
        <v>158120.4</v>
      </c>
      <c r="Q1332" s="132">
        <v>158120.4</v>
      </c>
      <c r="R1332" s="127">
        <v>158120.4</v>
      </c>
    </row>
    <row r="1333" spans="1:18" ht="13.5" thickBot="1" x14ac:dyDescent="0.25">
      <c r="A1333" s="136" t="s">
        <v>547</v>
      </c>
      <c r="B1333" s="134" t="s">
        <v>585</v>
      </c>
      <c r="C1333" s="134" t="s">
        <v>2078</v>
      </c>
      <c r="D1333" s="130">
        <v>-4101262.63</v>
      </c>
      <c r="E1333" s="130">
        <v>-4101262.63</v>
      </c>
      <c r="F1333" s="130">
        <v>-4394967.8600000003</v>
      </c>
      <c r="G1333" s="130">
        <v>-4907094.58</v>
      </c>
      <c r="H1333" s="130">
        <v>-5284342.0199999996</v>
      </c>
      <c r="I1333" s="130">
        <v>-5569799.9100000001</v>
      </c>
      <c r="J1333" s="130">
        <v>-5595966.6200000001</v>
      </c>
      <c r="K1333" s="130">
        <v>-5806886.5099999998</v>
      </c>
      <c r="L1333" s="130">
        <v>-5626787.9400000004</v>
      </c>
      <c r="M1333" s="130">
        <v>-5696311.1699999999</v>
      </c>
      <c r="N1333" s="130">
        <v>-5470278.5599999996</v>
      </c>
      <c r="O1333" s="130">
        <v>-5474967.9299999997</v>
      </c>
      <c r="P1333" s="130">
        <v>-4979999.8600000003</v>
      </c>
      <c r="Q1333" s="130">
        <v>-4041460.38</v>
      </c>
      <c r="R1333" s="127">
        <v>-4041460.38</v>
      </c>
    </row>
    <row r="1334" spans="1:18" ht="13.5" thickBot="1" x14ac:dyDescent="0.25">
      <c r="A1334" s="136" t="s">
        <v>547</v>
      </c>
      <c r="B1334" s="134" t="s">
        <v>584</v>
      </c>
      <c r="C1334" s="134" t="s">
        <v>2078</v>
      </c>
      <c r="D1334" s="132">
        <v>0</v>
      </c>
      <c r="E1334" s="132">
        <v>0</v>
      </c>
      <c r="F1334" s="132">
        <v>0</v>
      </c>
      <c r="G1334" s="132">
        <v>0</v>
      </c>
      <c r="H1334" s="132">
        <v>0</v>
      </c>
      <c r="I1334" s="132">
        <v>0</v>
      </c>
      <c r="J1334" s="132">
        <v>0</v>
      </c>
      <c r="K1334" s="132">
        <v>0</v>
      </c>
      <c r="L1334" s="132">
        <v>0</v>
      </c>
      <c r="M1334" s="132">
        <v>0</v>
      </c>
      <c r="N1334" s="132">
        <v>0</v>
      </c>
      <c r="O1334" s="132">
        <v>0</v>
      </c>
      <c r="P1334" s="132">
        <v>0</v>
      </c>
      <c r="Q1334" s="132">
        <v>0</v>
      </c>
      <c r="R1334" s="127">
        <v>0</v>
      </c>
    </row>
  </sheetData>
  <mergeCells count="3">
    <mergeCell ref="A3:B4"/>
    <mergeCell ref="A5:B5"/>
    <mergeCell ref="A6:C6"/>
  </mergeCells>
  <pageMargins left="0.75" right="0.75" top="1" bottom="1" header="0.5" footer="0.5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ECE77-7B4C-4501-981B-8E56959C286D}">
  <dimension ref="A1:R1334"/>
  <sheetViews>
    <sheetView showGridLines="0" workbookViewId="0">
      <pane xSplit="3" ySplit="6" topLeftCell="D317" activePane="bottomRight" state="frozen"/>
      <selection pane="topRight" activeCell="D1" sqref="D1"/>
      <selection pane="bottomLeft" activeCell="A7" sqref="A7"/>
      <selection pane="bottomRight" activeCell="B328" sqref="B1:B1048576"/>
    </sheetView>
  </sheetViews>
  <sheetFormatPr defaultRowHeight="15" outlineLevelCol="1" x14ac:dyDescent="0.25"/>
  <cols>
    <col min="1" max="1" width="27.28515625" style="273" bestFit="1" customWidth="1"/>
    <col min="2" max="2" width="10" style="273" bestFit="1" customWidth="1"/>
    <col min="3" max="3" width="14.85546875" style="273" bestFit="1" customWidth="1"/>
    <col min="4" max="4" width="14.5703125" style="273" bestFit="1" customWidth="1"/>
    <col min="5" max="5" width="14.5703125" style="295" bestFit="1" customWidth="1" outlineLevel="1"/>
    <col min="6" max="6" width="14.5703125" style="273" bestFit="1" customWidth="1"/>
    <col min="7" max="16" width="14.5703125" style="273" customWidth="1" outlineLevel="1"/>
    <col min="17" max="18" width="14.5703125" style="273" bestFit="1" customWidth="1"/>
    <col min="19" max="16384" width="9.140625" style="273"/>
  </cols>
  <sheetData>
    <row r="1" spans="1:18" x14ac:dyDescent="0.25">
      <c r="A1" s="272" t="s">
        <v>0</v>
      </c>
    </row>
    <row r="2" spans="1:18" ht="15.75" thickBot="1" x14ac:dyDescent="0.3">
      <c r="A2" s="274"/>
    </row>
    <row r="3" spans="1:18" ht="15.75" thickBot="1" x14ac:dyDescent="0.3">
      <c r="A3" s="344"/>
      <c r="B3" s="345"/>
      <c r="C3" s="275"/>
      <c r="D3" s="276" t="s">
        <v>1</v>
      </c>
      <c r="E3" s="296" t="s">
        <v>1</v>
      </c>
      <c r="F3" s="276" t="s">
        <v>1</v>
      </c>
      <c r="G3" s="276" t="s">
        <v>1</v>
      </c>
      <c r="H3" s="276" t="s">
        <v>1</v>
      </c>
      <c r="I3" s="276" t="s">
        <v>1</v>
      </c>
      <c r="J3" s="276" t="s">
        <v>1</v>
      </c>
      <c r="K3" s="276" t="s">
        <v>1</v>
      </c>
      <c r="L3" s="276" t="s">
        <v>1</v>
      </c>
      <c r="M3" s="276" t="s">
        <v>1</v>
      </c>
      <c r="N3" s="276" t="s">
        <v>1</v>
      </c>
      <c r="O3" s="276" t="s">
        <v>1</v>
      </c>
      <c r="P3" s="276" t="s">
        <v>1</v>
      </c>
      <c r="Q3" s="276" t="s">
        <v>1</v>
      </c>
      <c r="R3" s="276" t="s">
        <v>1</v>
      </c>
    </row>
    <row r="4" spans="1:18" ht="15.75" thickBot="1" x14ac:dyDescent="0.3">
      <c r="A4" s="346"/>
      <c r="B4" s="347"/>
      <c r="C4" s="275" t="s">
        <v>1310</v>
      </c>
      <c r="D4" s="276" t="s">
        <v>2681</v>
      </c>
      <c r="E4" s="296" t="s">
        <v>2793</v>
      </c>
      <c r="F4" s="276" t="s">
        <v>2791</v>
      </c>
      <c r="G4" s="276" t="s">
        <v>2790</v>
      </c>
      <c r="H4" s="276" t="s">
        <v>2789</v>
      </c>
      <c r="I4" s="276" t="s">
        <v>2788</v>
      </c>
      <c r="J4" s="276" t="s">
        <v>2787</v>
      </c>
      <c r="K4" s="276" t="s">
        <v>2786</v>
      </c>
      <c r="L4" s="276" t="s">
        <v>2785</v>
      </c>
      <c r="M4" s="276" t="s">
        <v>2784</v>
      </c>
      <c r="N4" s="276" t="s">
        <v>2783</v>
      </c>
      <c r="O4" s="276" t="s">
        <v>2782</v>
      </c>
      <c r="P4" s="276" t="s">
        <v>2781</v>
      </c>
      <c r="Q4" s="276" t="s">
        <v>2780</v>
      </c>
      <c r="R4" s="277" t="s">
        <v>1291</v>
      </c>
    </row>
    <row r="5" spans="1:18" ht="15.75" thickBot="1" x14ac:dyDescent="0.3">
      <c r="A5" s="348" t="s">
        <v>2</v>
      </c>
      <c r="B5" s="349"/>
      <c r="C5" s="276" t="s">
        <v>1311</v>
      </c>
      <c r="D5" s="275" t="s">
        <v>1292</v>
      </c>
      <c r="E5" s="297" t="s">
        <v>1292</v>
      </c>
      <c r="F5" s="275" t="s">
        <v>1292</v>
      </c>
      <c r="G5" s="275" t="s">
        <v>1292</v>
      </c>
      <c r="H5" s="275" t="s">
        <v>1292</v>
      </c>
      <c r="I5" s="275" t="s">
        <v>1292</v>
      </c>
      <c r="J5" s="275" t="s">
        <v>1292</v>
      </c>
      <c r="K5" s="275" t="s">
        <v>1292</v>
      </c>
      <c r="L5" s="275" t="s">
        <v>1292</v>
      </c>
      <c r="M5" s="275" t="s">
        <v>1292</v>
      </c>
      <c r="N5" s="275" t="s">
        <v>1292</v>
      </c>
      <c r="O5" s="275" t="s">
        <v>1292</v>
      </c>
      <c r="P5" s="275" t="s">
        <v>1292</v>
      </c>
      <c r="Q5" s="275" t="s">
        <v>1292</v>
      </c>
      <c r="R5" s="278" t="s">
        <v>1292</v>
      </c>
    </row>
    <row r="6" spans="1:18" ht="15.75" thickBot="1" x14ac:dyDescent="0.3">
      <c r="A6" s="350" t="s">
        <v>1291</v>
      </c>
      <c r="B6" s="351"/>
      <c r="C6" s="352"/>
      <c r="D6" s="279">
        <v>0</v>
      </c>
      <c r="E6" s="298">
        <v>0</v>
      </c>
      <c r="F6" s="279">
        <v>0</v>
      </c>
      <c r="G6" s="279">
        <v>0</v>
      </c>
      <c r="H6" s="279">
        <v>0</v>
      </c>
      <c r="I6" s="279">
        <v>0</v>
      </c>
      <c r="J6" s="279">
        <v>0</v>
      </c>
      <c r="K6" s="279">
        <v>0</v>
      </c>
      <c r="L6" s="279">
        <v>0</v>
      </c>
      <c r="M6" s="279">
        <v>0</v>
      </c>
      <c r="N6" s="279">
        <v>0</v>
      </c>
      <c r="O6" s="279">
        <v>0</v>
      </c>
      <c r="P6" s="279">
        <v>0</v>
      </c>
      <c r="Q6" s="279">
        <v>0</v>
      </c>
      <c r="R6" s="279">
        <v>0</v>
      </c>
    </row>
    <row r="7" spans="1:18" ht="15.75" thickBot="1" x14ac:dyDescent="0.3">
      <c r="A7" s="280" t="s">
        <v>1312</v>
      </c>
      <c r="B7" s="280" t="s">
        <v>2243</v>
      </c>
      <c r="C7" s="281"/>
      <c r="D7" s="282">
        <v>3625713875.2600002</v>
      </c>
      <c r="E7" s="299">
        <v>3625713875.2600002</v>
      </c>
      <c r="F7" s="282">
        <v>3618785648.3099999</v>
      </c>
      <c r="G7" s="282">
        <v>3681303623.8600001</v>
      </c>
      <c r="H7" s="282">
        <v>3647230692.6599998</v>
      </c>
      <c r="I7" s="282">
        <v>3611790226.23</v>
      </c>
      <c r="J7" s="282">
        <v>3612868605.1799998</v>
      </c>
      <c r="K7" s="282">
        <v>3667864583.5</v>
      </c>
      <c r="L7" s="282">
        <v>3672704087.7600002</v>
      </c>
      <c r="M7" s="282">
        <v>3694017708.2600002</v>
      </c>
      <c r="N7" s="282">
        <v>3810189649.6799998</v>
      </c>
      <c r="O7" s="282">
        <v>3868150799.3899999</v>
      </c>
      <c r="P7" s="282">
        <v>3947843111.3600001</v>
      </c>
      <c r="Q7" s="282">
        <v>3927562597.5300002</v>
      </c>
      <c r="R7" s="279">
        <v>3927562597.5300002</v>
      </c>
    </row>
    <row r="8" spans="1:18" ht="15.75" thickBot="1" x14ac:dyDescent="0.3">
      <c r="A8" s="283" t="s">
        <v>1313</v>
      </c>
      <c r="B8" s="284" t="s">
        <v>2244</v>
      </c>
      <c r="C8" s="285"/>
      <c r="D8" s="286">
        <v>2606007446.1300001</v>
      </c>
      <c r="E8" s="300">
        <v>2606007446.1300001</v>
      </c>
      <c r="F8" s="286">
        <v>2616700601.9299998</v>
      </c>
      <c r="G8" s="286">
        <v>2627114278.5999999</v>
      </c>
      <c r="H8" s="286">
        <v>2646450177.4899998</v>
      </c>
      <c r="I8" s="286">
        <v>2660562588.9899998</v>
      </c>
      <c r="J8" s="286">
        <v>2678254553.5700002</v>
      </c>
      <c r="K8" s="286">
        <v>2703020031.5300002</v>
      </c>
      <c r="L8" s="286">
        <v>2717311253.23</v>
      </c>
      <c r="M8" s="286">
        <v>2730962282.0700002</v>
      </c>
      <c r="N8" s="286">
        <v>2746177442.79</v>
      </c>
      <c r="O8" s="286">
        <v>2765718897.6900001</v>
      </c>
      <c r="P8" s="286">
        <v>2781103562.4200001</v>
      </c>
      <c r="Q8" s="286">
        <v>2802857617.52</v>
      </c>
      <c r="R8" s="279">
        <v>2802857617.52</v>
      </c>
    </row>
    <row r="9" spans="1:18" ht="15.75" thickBot="1" x14ac:dyDescent="0.3">
      <c r="A9" s="287" t="s">
        <v>2245</v>
      </c>
      <c r="B9" s="288" t="s">
        <v>2246</v>
      </c>
      <c r="C9" s="289"/>
      <c r="D9" s="282">
        <v>1809252.61</v>
      </c>
      <c r="E9" s="299">
        <v>1809252.61</v>
      </c>
      <c r="F9" s="282">
        <v>1401600.37</v>
      </c>
      <c r="G9" s="282">
        <v>1735050.47</v>
      </c>
      <c r="H9" s="282">
        <v>1871819.85</v>
      </c>
      <c r="I9" s="282">
        <v>1727582.8</v>
      </c>
      <c r="J9" s="282">
        <v>1792317.68</v>
      </c>
      <c r="K9" s="282">
        <v>1880189.86</v>
      </c>
      <c r="L9" s="282">
        <v>1784562.52</v>
      </c>
      <c r="M9" s="282">
        <v>1780682.14</v>
      </c>
      <c r="N9" s="282">
        <v>1943063.01</v>
      </c>
      <c r="O9" s="282">
        <v>1829867.86</v>
      </c>
      <c r="P9" s="282">
        <v>1825872.29</v>
      </c>
      <c r="Q9" s="282">
        <v>2076081.14</v>
      </c>
      <c r="R9" s="279">
        <v>2076081.14</v>
      </c>
    </row>
    <row r="10" spans="1:18" ht="15.75" thickBot="1" x14ac:dyDescent="0.3">
      <c r="A10" s="290" t="s">
        <v>2247</v>
      </c>
      <c r="B10" s="288" t="s">
        <v>2248</v>
      </c>
      <c r="C10" s="289"/>
      <c r="D10" s="286">
        <v>1809252.61</v>
      </c>
      <c r="E10" s="300">
        <v>1809252.61</v>
      </c>
      <c r="F10" s="286">
        <v>1401600.37</v>
      </c>
      <c r="G10" s="286">
        <v>1735050.47</v>
      </c>
      <c r="H10" s="286">
        <v>1871819.85</v>
      </c>
      <c r="I10" s="286">
        <v>1727582.8</v>
      </c>
      <c r="J10" s="286">
        <v>1792317.68</v>
      </c>
      <c r="K10" s="286">
        <v>1880189.86</v>
      </c>
      <c r="L10" s="286">
        <v>1784562.52</v>
      </c>
      <c r="M10" s="286">
        <v>1780682.14</v>
      </c>
      <c r="N10" s="286">
        <v>1943063.01</v>
      </c>
      <c r="O10" s="286">
        <v>1829867.86</v>
      </c>
      <c r="P10" s="286">
        <v>1825872.29</v>
      </c>
      <c r="Q10" s="286">
        <v>2076081.14</v>
      </c>
      <c r="R10" s="279">
        <v>2076081.14</v>
      </c>
    </row>
    <row r="11" spans="1:18" ht="15.75" thickBot="1" x14ac:dyDescent="0.3">
      <c r="A11" s="291" t="s">
        <v>2249</v>
      </c>
      <c r="B11" s="288" t="s">
        <v>2250</v>
      </c>
      <c r="C11" s="288" t="s">
        <v>2078</v>
      </c>
      <c r="D11" s="282">
        <v>1227473.94</v>
      </c>
      <c r="E11" s="299">
        <v>1227473.94</v>
      </c>
      <c r="F11" s="282">
        <v>1433574.94</v>
      </c>
      <c r="G11" s="282">
        <v>1771482.94</v>
      </c>
      <c r="H11" s="282">
        <v>1771482.94</v>
      </c>
      <c r="I11" s="282">
        <v>1771482.94</v>
      </c>
      <c r="J11" s="282">
        <v>1840241.94</v>
      </c>
      <c r="K11" s="282">
        <v>1840241.94</v>
      </c>
      <c r="L11" s="282">
        <v>1840241.94</v>
      </c>
      <c r="M11" s="282">
        <v>1840241.94</v>
      </c>
      <c r="N11" s="282">
        <v>1897661.94</v>
      </c>
      <c r="O11" s="282">
        <v>1897661.94</v>
      </c>
      <c r="P11" s="282">
        <v>1897661.94</v>
      </c>
      <c r="Q11" s="282">
        <v>1897661.94</v>
      </c>
      <c r="R11" s="279">
        <v>1897661.94</v>
      </c>
    </row>
    <row r="12" spans="1:18" ht="15.75" thickBot="1" x14ac:dyDescent="0.3">
      <c r="A12" s="291" t="s">
        <v>2553</v>
      </c>
      <c r="B12" s="288" t="s">
        <v>2554</v>
      </c>
      <c r="C12" s="288" t="s">
        <v>2078</v>
      </c>
      <c r="D12" s="286">
        <v>610756</v>
      </c>
      <c r="E12" s="300">
        <v>610756</v>
      </c>
      <c r="F12" s="286">
        <v>0</v>
      </c>
      <c r="G12" s="286">
        <v>0</v>
      </c>
      <c r="H12" s="286">
        <v>140506</v>
      </c>
      <c r="I12" s="286">
        <v>0</v>
      </c>
      <c r="J12" s="286">
        <v>0</v>
      </c>
      <c r="K12" s="286">
        <v>91747</v>
      </c>
      <c r="L12" s="286">
        <v>0</v>
      </c>
      <c r="M12" s="286">
        <v>0</v>
      </c>
      <c r="N12" s="286">
        <v>109194</v>
      </c>
      <c r="O12" s="286">
        <v>0</v>
      </c>
      <c r="P12" s="286">
        <v>0</v>
      </c>
      <c r="Q12" s="286">
        <v>254210</v>
      </c>
      <c r="R12" s="279">
        <v>254210</v>
      </c>
    </row>
    <row r="13" spans="1:18" ht="15.75" thickBot="1" x14ac:dyDescent="0.3">
      <c r="A13" s="291" t="s">
        <v>2251</v>
      </c>
      <c r="B13" s="288" t="s">
        <v>2252</v>
      </c>
      <c r="C13" s="288" t="s">
        <v>2078</v>
      </c>
      <c r="D13" s="282">
        <v>-28977.33</v>
      </c>
      <c r="E13" s="299">
        <v>-28977.33</v>
      </c>
      <c r="F13" s="282">
        <v>-31974.57</v>
      </c>
      <c r="G13" s="282">
        <v>-36432.47</v>
      </c>
      <c r="H13" s="282">
        <v>-40169.089999999997</v>
      </c>
      <c r="I13" s="282">
        <v>-43900.14</v>
      </c>
      <c r="J13" s="282">
        <v>-47924.26</v>
      </c>
      <c r="K13" s="282">
        <v>-51799.08</v>
      </c>
      <c r="L13" s="282">
        <v>-55679.42</v>
      </c>
      <c r="M13" s="282">
        <v>-59559.8</v>
      </c>
      <c r="N13" s="282">
        <v>-63792.93</v>
      </c>
      <c r="O13" s="282">
        <v>-67794.080000000002</v>
      </c>
      <c r="P13" s="282">
        <v>-71789.649999999994</v>
      </c>
      <c r="Q13" s="282">
        <v>-75790.8</v>
      </c>
      <c r="R13" s="279">
        <v>-75790.8</v>
      </c>
    </row>
    <row r="14" spans="1:18" ht="15.75" thickBot="1" x14ac:dyDescent="0.3">
      <c r="A14" s="287" t="s">
        <v>1314</v>
      </c>
      <c r="B14" s="288" t="s">
        <v>2253</v>
      </c>
      <c r="C14" s="289"/>
      <c r="D14" s="286">
        <v>2552503044.5700002</v>
      </c>
      <c r="E14" s="300">
        <v>2552503044.5700002</v>
      </c>
      <c r="F14" s="286">
        <v>2563660407.3800001</v>
      </c>
      <c r="G14" s="286">
        <v>2573755280.0100002</v>
      </c>
      <c r="H14" s="286">
        <v>2593028549.3299999</v>
      </c>
      <c r="I14" s="286">
        <v>2607156212.9200001</v>
      </c>
      <c r="J14" s="286">
        <v>2624670732.6900001</v>
      </c>
      <c r="K14" s="286">
        <v>2649148678.9000001</v>
      </c>
      <c r="L14" s="286">
        <v>2663226217.1300001</v>
      </c>
      <c r="M14" s="286">
        <v>2675969597.0700002</v>
      </c>
      <c r="N14" s="286">
        <v>2691084029.3099999</v>
      </c>
      <c r="O14" s="286">
        <v>2710454292.5</v>
      </c>
      <c r="P14" s="286">
        <v>2725643696.1599998</v>
      </c>
      <c r="Q14" s="286">
        <v>2747124848.6300001</v>
      </c>
      <c r="R14" s="279">
        <v>2747124848.6300001</v>
      </c>
    </row>
    <row r="15" spans="1:18" ht="15.75" thickBot="1" x14ac:dyDescent="0.3">
      <c r="A15" s="290" t="s">
        <v>1315</v>
      </c>
      <c r="B15" s="288" t="s">
        <v>2254</v>
      </c>
      <c r="C15" s="289"/>
      <c r="D15" s="282">
        <v>3608282636.5900002</v>
      </c>
      <c r="E15" s="299">
        <v>3608282636.5900002</v>
      </c>
      <c r="F15" s="282">
        <v>3624544944.3400002</v>
      </c>
      <c r="G15" s="282">
        <v>3640020898.3099999</v>
      </c>
      <c r="H15" s="282">
        <v>3660490233.96</v>
      </c>
      <c r="I15" s="282">
        <v>3672910973.0300002</v>
      </c>
      <c r="J15" s="282">
        <v>3694950248.1799998</v>
      </c>
      <c r="K15" s="282">
        <v>3717699681.7199998</v>
      </c>
      <c r="L15" s="282">
        <v>3740424253.2600002</v>
      </c>
      <c r="M15" s="282">
        <v>3759165069.8600001</v>
      </c>
      <c r="N15" s="282">
        <v>3777530661.96</v>
      </c>
      <c r="O15" s="282">
        <v>3804287325</v>
      </c>
      <c r="P15" s="282">
        <v>3820062730.4299998</v>
      </c>
      <c r="Q15" s="282">
        <v>3845763717.1399999</v>
      </c>
      <c r="R15" s="279">
        <v>3845763717.1399999</v>
      </c>
    </row>
    <row r="16" spans="1:18" ht="15.75" thickBot="1" x14ac:dyDescent="0.3">
      <c r="A16" s="291" t="s">
        <v>1316</v>
      </c>
      <c r="B16" s="288" t="s">
        <v>2255</v>
      </c>
      <c r="C16" s="289"/>
      <c r="D16" s="286">
        <v>3582892486.7199998</v>
      </c>
      <c r="E16" s="300">
        <v>3582892486.7199998</v>
      </c>
      <c r="F16" s="286">
        <v>3599156590.4699998</v>
      </c>
      <c r="G16" s="286">
        <v>3614602267.75</v>
      </c>
      <c r="H16" s="286">
        <v>3635072926.02</v>
      </c>
      <c r="I16" s="286">
        <v>3647495241.1999998</v>
      </c>
      <c r="J16" s="286">
        <v>3669535606.5500002</v>
      </c>
      <c r="K16" s="286">
        <v>3692286963.5300002</v>
      </c>
      <c r="L16" s="286">
        <v>3715013381.0900002</v>
      </c>
      <c r="M16" s="286">
        <v>3733756071.4299998</v>
      </c>
      <c r="N16" s="286">
        <v>3752123534.3299999</v>
      </c>
      <c r="O16" s="286">
        <v>3778882019.0500002</v>
      </c>
      <c r="P16" s="286">
        <v>3794657491.9299998</v>
      </c>
      <c r="Q16" s="286">
        <v>3820358478.6399999</v>
      </c>
      <c r="R16" s="279">
        <v>3820358478.6399999</v>
      </c>
    </row>
    <row r="17" spans="1:18" ht="15.75" thickBot="1" x14ac:dyDescent="0.3">
      <c r="A17" s="292" t="s">
        <v>3</v>
      </c>
      <c r="B17" s="288" t="s">
        <v>1290</v>
      </c>
      <c r="C17" s="288" t="s">
        <v>2078</v>
      </c>
      <c r="D17" s="282">
        <v>2700781842.4499998</v>
      </c>
      <c r="E17" s="299">
        <v>2700781842.4499998</v>
      </c>
      <c r="F17" s="282">
        <v>2710831932.8499999</v>
      </c>
      <c r="G17" s="282">
        <v>2731988366.1799998</v>
      </c>
      <c r="H17" s="282">
        <v>2731390482.5500002</v>
      </c>
      <c r="I17" s="282">
        <v>2728830993.2600002</v>
      </c>
      <c r="J17" s="282">
        <v>2730742097.4200001</v>
      </c>
      <c r="K17" s="282">
        <v>2753942589.98</v>
      </c>
      <c r="L17" s="282">
        <v>2754676548.3099999</v>
      </c>
      <c r="M17" s="282">
        <v>2756879846.6100001</v>
      </c>
      <c r="N17" s="282">
        <v>2757364153.9899998</v>
      </c>
      <c r="O17" s="282">
        <v>2760783793.6700001</v>
      </c>
      <c r="P17" s="282">
        <v>2761068749.8200002</v>
      </c>
      <c r="Q17" s="282">
        <v>2762901617.48</v>
      </c>
      <c r="R17" s="279">
        <v>2762901617.48</v>
      </c>
    </row>
    <row r="18" spans="1:18" ht="15.75" thickBot="1" x14ac:dyDescent="0.3">
      <c r="A18" s="292" t="s">
        <v>2779</v>
      </c>
      <c r="B18" s="288" t="s">
        <v>2778</v>
      </c>
      <c r="C18" s="288" t="s">
        <v>2078</v>
      </c>
      <c r="D18" s="293"/>
      <c r="E18" s="300">
        <v>0</v>
      </c>
      <c r="F18" s="286">
        <v>0</v>
      </c>
      <c r="G18" s="286">
        <v>0</v>
      </c>
      <c r="H18" s="286">
        <v>0</v>
      </c>
      <c r="I18" s="286">
        <v>0</v>
      </c>
      <c r="J18" s="286">
        <v>0</v>
      </c>
      <c r="K18" s="286">
        <v>0</v>
      </c>
      <c r="L18" s="286">
        <v>0</v>
      </c>
      <c r="M18" s="286">
        <v>0</v>
      </c>
      <c r="N18" s="286">
        <v>0</v>
      </c>
      <c r="O18" s="286">
        <v>146074922.34999999</v>
      </c>
      <c r="P18" s="286">
        <v>146074922.34999999</v>
      </c>
      <c r="Q18" s="286">
        <v>146134889.12</v>
      </c>
      <c r="R18" s="279">
        <v>146134889.12</v>
      </c>
    </row>
    <row r="19" spans="1:18" ht="15.75" thickBot="1" x14ac:dyDescent="0.3">
      <c r="A19" s="292" t="s">
        <v>2777</v>
      </c>
      <c r="B19" s="288" t="s">
        <v>2776</v>
      </c>
      <c r="C19" s="288" t="s">
        <v>2078</v>
      </c>
      <c r="D19" s="294"/>
      <c r="E19" s="299">
        <v>0</v>
      </c>
      <c r="F19" s="282">
        <v>0</v>
      </c>
      <c r="G19" s="282">
        <v>0</v>
      </c>
      <c r="H19" s="282">
        <v>827502.89</v>
      </c>
      <c r="I19" s="282">
        <v>827502.89</v>
      </c>
      <c r="J19" s="282">
        <v>827502.89</v>
      </c>
      <c r="K19" s="282">
        <v>827502.89</v>
      </c>
      <c r="L19" s="282">
        <v>827502.89</v>
      </c>
      <c r="M19" s="282">
        <v>827502.89</v>
      </c>
      <c r="N19" s="282">
        <v>827502.89</v>
      </c>
      <c r="O19" s="282">
        <v>827502.89</v>
      </c>
      <c r="P19" s="282">
        <v>827502.89</v>
      </c>
      <c r="Q19" s="282">
        <v>827502.89</v>
      </c>
      <c r="R19" s="279">
        <v>827502.89</v>
      </c>
    </row>
    <row r="20" spans="1:18" ht="15.75" thickBot="1" x14ac:dyDescent="0.3">
      <c r="A20" s="292" t="s">
        <v>2079</v>
      </c>
      <c r="B20" s="288" t="s">
        <v>2080</v>
      </c>
      <c r="C20" s="288" t="s">
        <v>2078</v>
      </c>
      <c r="D20" s="286">
        <v>-1162110.4099999999</v>
      </c>
      <c r="E20" s="300">
        <v>-1162110.4099999999</v>
      </c>
      <c r="F20" s="286">
        <v>-1162110.4099999999</v>
      </c>
      <c r="G20" s="286">
        <v>-1162110.4099999999</v>
      </c>
      <c r="H20" s="286">
        <v>-1162110.4099999999</v>
      </c>
      <c r="I20" s="286">
        <v>-1162110.4099999999</v>
      </c>
      <c r="J20" s="286">
        <v>-1162110.4099999999</v>
      </c>
      <c r="K20" s="286">
        <v>-1162110.4099999999</v>
      </c>
      <c r="L20" s="286">
        <v>-1162110.4099999999</v>
      </c>
      <c r="M20" s="286">
        <v>-1162110.4099999999</v>
      </c>
      <c r="N20" s="286">
        <v>-1162110.4099999999</v>
      </c>
      <c r="O20" s="286">
        <v>-1162110.4099999999</v>
      </c>
      <c r="P20" s="286">
        <v>-1162110.4099999999</v>
      </c>
      <c r="Q20" s="286">
        <v>-1162110.4099999999</v>
      </c>
      <c r="R20" s="279">
        <v>-1162110.4099999999</v>
      </c>
    </row>
    <row r="21" spans="1:18" ht="15.75" thickBot="1" x14ac:dyDescent="0.3">
      <c r="A21" s="292" t="s">
        <v>2256</v>
      </c>
      <c r="B21" s="288" t="s">
        <v>2257</v>
      </c>
      <c r="C21" s="288" t="s">
        <v>2078</v>
      </c>
      <c r="D21" s="282">
        <v>-148773000</v>
      </c>
      <c r="E21" s="299">
        <v>-148773000</v>
      </c>
      <c r="F21" s="282">
        <v>-148773000</v>
      </c>
      <c r="G21" s="282">
        <v>-148773000</v>
      </c>
      <c r="H21" s="282">
        <v>-148773000</v>
      </c>
      <c r="I21" s="282">
        <v>-148773000</v>
      </c>
      <c r="J21" s="282">
        <v>-148773000</v>
      </c>
      <c r="K21" s="282">
        <v>-148773000</v>
      </c>
      <c r="L21" s="282">
        <v>-148773000</v>
      </c>
      <c r="M21" s="282">
        <v>-148773000</v>
      </c>
      <c r="N21" s="282">
        <v>-148773000</v>
      </c>
      <c r="O21" s="282">
        <v>-148773000</v>
      </c>
      <c r="P21" s="282">
        <v>-148773000</v>
      </c>
      <c r="Q21" s="282">
        <v>-148773000</v>
      </c>
      <c r="R21" s="279">
        <v>-148773000</v>
      </c>
    </row>
    <row r="22" spans="1:18" ht="15.75" thickBot="1" x14ac:dyDescent="0.3">
      <c r="A22" s="292" t="s">
        <v>4</v>
      </c>
      <c r="B22" s="288" t="s">
        <v>1289</v>
      </c>
      <c r="C22" s="288" t="s">
        <v>2078</v>
      </c>
      <c r="D22" s="286">
        <v>970068.12</v>
      </c>
      <c r="E22" s="300">
        <v>970068.12</v>
      </c>
      <c r="F22" s="286">
        <v>970068.12</v>
      </c>
      <c r="G22" s="286">
        <v>970068.12</v>
      </c>
      <c r="H22" s="286">
        <v>970068.12</v>
      </c>
      <c r="I22" s="286">
        <v>970068.12</v>
      </c>
      <c r="J22" s="286">
        <v>970068.12</v>
      </c>
      <c r="K22" s="286">
        <v>970068.12</v>
      </c>
      <c r="L22" s="286">
        <v>970068.12</v>
      </c>
      <c r="M22" s="286">
        <v>970068.12</v>
      </c>
      <c r="N22" s="286">
        <v>970068.12</v>
      </c>
      <c r="O22" s="286">
        <v>970068.12</v>
      </c>
      <c r="P22" s="286">
        <v>970068.12</v>
      </c>
      <c r="Q22" s="286">
        <v>970068.12</v>
      </c>
      <c r="R22" s="279">
        <v>970068.12</v>
      </c>
    </row>
    <row r="23" spans="1:18" ht="23.25" thickBot="1" x14ac:dyDescent="0.3">
      <c r="A23" s="292" t="s">
        <v>5</v>
      </c>
      <c r="B23" s="288" t="s">
        <v>1288</v>
      </c>
      <c r="C23" s="288" t="s">
        <v>2078</v>
      </c>
      <c r="D23" s="282">
        <v>822775187.48000002</v>
      </c>
      <c r="E23" s="299">
        <v>822775187.48000002</v>
      </c>
      <c r="F23" s="282">
        <v>832580301.19000006</v>
      </c>
      <c r="G23" s="282">
        <v>822194656.67999995</v>
      </c>
      <c r="H23" s="282">
        <v>836762631.21000004</v>
      </c>
      <c r="I23" s="282">
        <v>852119141.21000004</v>
      </c>
      <c r="J23" s="282">
        <v>861482051.40999997</v>
      </c>
      <c r="K23" s="282">
        <v>842736095.17999995</v>
      </c>
      <c r="L23" s="282">
        <v>854369607.99000001</v>
      </c>
      <c r="M23" s="282">
        <v>858694585.88999999</v>
      </c>
      <c r="N23" s="282">
        <v>879731783.03999996</v>
      </c>
      <c r="O23" s="282">
        <v>888475583.05999994</v>
      </c>
      <c r="P23" s="282">
        <v>906823063.97000003</v>
      </c>
      <c r="Q23" s="282">
        <v>931049285.16999996</v>
      </c>
      <c r="R23" s="279">
        <v>931049285.16999996</v>
      </c>
    </row>
    <row r="24" spans="1:18" ht="15.75" thickBot="1" x14ac:dyDescent="0.3">
      <c r="A24" s="292" t="s">
        <v>2260</v>
      </c>
      <c r="B24" s="288" t="s">
        <v>2261</v>
      </c>
      <c r="C24" s="288" t="s">
        <v>2078</v>
      </c>
      <c r="D24" s="286">
        <v>146722866.34</v>
      </c>
      <c r="E24" s="300">
        <v>146722866.34</v>
      </c>
      <c r="F24" s="286">
        <v>146855554.02000001</v>
      </c>
      <c r="G24" s="286">
        <v>146861641.72999999</v>
      </c>
      <c r="H24" s="286">
        <v>146881621.46000001</v>
      </c>
      <c r="I24" s="286">
        <v>146884227.90000001</v>
      </c>
      <c r="J24" s="286">
        <v>147205794.18000001</v>
      </c>
      <c r="K24" s="286">
        <v>147206616.80000001</v>
      </c>
      <c r="L24" s="286">
        <v>147206616.80000001</v>
      </c>
      <c r="M24" s="286">
        <v>147311899.68000001</v>
      </c>
      <c r="N24" s="286">
        <v>147326654.06</v>
      </c>
      <c r="O24" s="286">
        <v>1272885.48</v>
      </c>
      <c r="P24" s="286">
        <v>2326347.61</v>
      </c>
      <c r="Q24" s="286">
        <v>2433358.09</v>
      </c>
      <c r="R24" s="279">
        <v>2433358.09</v>
      </c>
    </row>
    <row r="25" spans="1:18" ht="15.75" thickBot="1" x14ac:dyDescent="0.3">
      <c r="A25" s="292" t="s">
        <v>6</v>
      </c>
      <c r="B25" s="288" t="s">
        <v>1287</v>
      </c>
      <c r="C25" s="288" t="s">
        <v>2078</v>
      </c>
      <c r="D25" s="282">
        <v>0</v>
      </c>
      <c r="E25" s="299">
        <v>0</v>
      </c>
      <c r="F25" s="282">
        <v>0</v>
      </c>
      <c r="G25" s="282">
        <v>0</v>
      </c>
      <c r="H25" s="282">
        <v>0</v>
      </c>
      <c r="I25" s="282">
        <v>0</v>
      </c>
      <c r="J25" s="282">
        <v>0</v>
      </c>
      <c r="K25" s="282">
        <v>0</v>
      </c>
      <c r="L25" s="282">
        <v>0</v>
      </c>
      <c r="M25" s="282">
        <v>0</v>
      </c>
      <c r="N25" s="282">
        <v>0</v>
      </c>
      <c r="O25" s="282">
        <v>0</v>
      </c>
      <c r="P25" s="282">
        <v>0</v>
      </c>
      <c r="Q25" s="282">
        <v>0</v>
      </c>
      <c r="R25" s="279">
        <v>0</v>
      </c>
    </row>
    <row r="26" spans="1:18" ht="15.75" thickBot="1" x14ac:dyDescent="0.3">
      <c r="A26" s="292" t="s">
        <v>6</v>
      </c>
      <c r="B26" s="288" t="s">
        <v>1600</v>
      </c>
      <c r="C26" s="288" t="s">
        <v>2078</v>
      </c>
      <c r="D26" s="286">
        <v>-153.31</v>
      </c>
      <c r="E26" s="300">
        <v>-153.31</v>
      </c>
      <c r="F26" s="286">
        <v>-153.31</v>
      </c>
      <c r="G26" s="286">
        <v>-153.31</v>
      </c>
      <c r="H26" s="286">
        <v>-153.31</v>
      </c>
      <c r="I26" s="286">
        <v>-153.31</v>
      </c>
      <c r="J26" s="286">
        <v>-153.31</v>
      </c>
      <c r="K26" s="286">
        <v>-153.31</v>
      </c>
      <c r="L26" s="286">
        <v>-153.31</v>
      </c>
      <c r="M26" s="286">
        <v>-153.31</v>
      </c>
      <c r="N26" s="286">
        <v>-153.31</v>
      </c>
      <c r="O26" s="286">
        <v>-153.31</v>
      </c>
      <c r="P26" s="286">
        <v>-153.31</v>
      </c>
      <c r="Q26" s="286">
        <v>50230.83</v>
      </c>
      <c r="R26" s="279">
        <v>50230.83</v>
      </c>
    </row>
    <row r="27" spans="1:18" ht="15.75" thickBot="1" x14ac:dyDescent="0.3">
      <c r="A27" s="292" t="s">
        <v>7</v>
      </c>
      <c r="B27" s="288" t="s">
        <v>1286</v>
      </c>
      <c r="C27" s="288" t="s">
        <v>2078</v>
      </c>
      <c r="D27" s="282">
        <v>61577786.049999997</v>
      </c>
      <c r="E27" s="299">
        <v>61577786.049999997</v>
      </c>
      <c r="F27" s="282">
        <v>57853998.009999998</v>
      </c>
      <c r="G27" s="282">
        <v>62522798.759999998</v>
      </c>
      <c r="H27" s="282">
        <v>68175883.510000005</v>
      </c>
      <c r="I27" s="282">
        <v>67798571.540000007</v>
      </c>
      <c r="J27" s="282">
        <v>78243356.25</v>
      </c>
      <c r="K27" s="282">
        <v>96539354.280000001</v>
      </c>
      <c r="L27" s="282">
        <v>106898300.7</v>
      </c>
      <c r="M27" s="282">
        <v>119007431.95999999</v>
      </c>
      <c r="N27" s="282">
        <v>115838635.95</v>
      </c>
      <c r="O27" s="282">
        <v>130412527.2</v>
      </c>
      <c r="P27" s="282">
        <v>126502100.89</v>
      </c>
      <c r="Q27" s="282">
        <v>125926637.34999999</v>
      </c>
      <c r="R27" s="279">
        <v>125926637.34999999</v>
      </c>
    </row>
    <row r="28" spans="1:18" ht="15.75" thickBot="1" x14ac:dyDescent="0.3">
      <c r="A28" s="291" t="s">
        <v>1317</v>
      </c>
      <c r="B28" s="288" t="s">
        <v>2268</v>
      </c>
      <c r="C28" s="289"/>
      <c r="D28" s="286">
        <v>25390149.870000001</v>
      </c>
      <c r="E28" s="300">
        <v>25390149.870000001</v>
      </c>
      <c r="F28" s="286">
        <v>25388353.870000001</v>
      </c>
      <c r="G28" s="286">
        <v>25418630.559999999</v>
      </c>
      <c r="H28" s="286">
        <v>25417307.940000001</v>
      </c>
      <c r="I28" s="286">
        <v>25415731.829999998</v>
      </c>
      <c r="J28" s="286">
        <v>25414641.629999999</v>
      </c>
      <c r="K28" s="286">
        <v>25412718.190000001</v>
      </c>
      <c r="L28" s="286">
        <v>25410872.170000002</v>
      </c>
      <c r="M28" s="286">
        <v>25408998.43</v>
      </c>
      <c r="N28" s="286">
        <v>25407127.629999999</v>
      </c>
      <c r="O28" s="286">
        <v>25405305.949999999</v>
      </c>
      <c r="P28" s="286">
        <v>25405238.5</v>
      </c>
      <c r="Q28" s="286">
        <v>25405238.5</v>
      </c>
      <c r="R28" s="279">
        <v>25405238.5</v>
      </c>
    </row>
    <row r="29" spans="1:18" ht="23.25" thickBot="1" x14ac:dyDescent="0.3">
      <c r="A29" s="292" t="s">
        <v>8</v>
      </c>
      <c r="B29" s="288" t="s">
        <v>1285</v>
      </c>
      <c r="C29" s="288" t="s">
        <v>2078</v>
      </c>
      <c r="D29" s="282">
        <v>4513899.24</v>
      </c>
      <c r="E29" s="299">
        <v>4513899.24</v>
      </c>
      <c r="F29" s="282">
        <v>4513899.24</v>
      </c>
      <c r="G29" s="282">
        <v>4513899.24</v>
      </c>
      <c r="H29" s="282">
        <v>4513899.24</v>
      </c>
      <c r="I29" s="282">
        <v>4513899.24</v>
      </c>
      <c r="J29" s="282">
        <v>4513899.24</v>
      </c>
      <c r="K29" s="282">
        <v>4513899.24</v>
      </c>
      <c r="L29" s="282">
        <v>4513899.24</v>
      </c>
      <c r="M29" s="282">
        <v>4513899.24</v>
      </c>
      <c r="N29" s="282">
        <v>4513899.24</v>
      </c>
      <c r="O29" s="282">
        <v>4513899.24</v>
      </c>
      <c r="P29" s="282">
        <v>4513899.24</v>
      </c>
      <c r="Q29" s="282">
        <v>4513899.24</v>
      </c>
      <c r="R29" s="279">
        <v>4513899.24</v>
      </c>
    </row>
    <row r="30" spans="1:18" ht="23.25" thickBot="1" x14ac:dyDescent="0.3">
      <c r="A30" s="292" t="s">
        <v>9</v>
      </c>
      <c r="B30" s="288" t="s">
        <v>1284</v>
      </c>
      <c r="C30" s="288" t="s">
        <v>2078</v>
      </c>
      <c r="D30" s="286">
        <v>6660213.9900000002</v>
      </c>
      <c r="E30" s="300">
        <v>6660213.9900000002</v>
      </c>
      <c r="F30" s="286">
        <v>6660213.9900000002</v>
      </c>
      <c r="G30" s="286">
        <v>6660213.9900000002</v>
      </c>
      <c r="H30" s="286">
        <v>6660213.9900000002</v>
      </c>
      <c r="I30" s="286">
        <v>6660213.9900000002</v>
      </c>
      <c r="J30" s="286">
        <v>6660213.9900000002</v>
      </c>
      <c r="K30" s="286">
        <v>6660213.9900000002</v>
      </c>
      <c r="L30" s="286">
        <v>6660213.9900000002</v>
      </c>
      <c r="M30" s="286">
        <v>6660213.9900000002</v>
      </c>
      <c r="N30" s="286">
        <v>6660213.9900000002</v>
      </c>
      <c r="O30" s="286">
        <v>6660213.9900000002</v>
      </c>
      <c r="P30" s="286">
        <v>6660213.9900000002</v>
      </c>
      <c r="Q30" s="286">
        <v>6660213.9900000002</v>
      </c>
      <c r="R30" s="279">
        <v>6660213.9900000002</v>
      </c>
    </row>
    <row r="31" spans="1:18" ht="23.25" thickBot="1" x14ac:dyDescent="0.3">
      <c r="A31" s="292" t="s">
        <v>8</v>
      </c>
      <c r="B31" s="288" t="s">
        <v>1283</v>
      </c>
      <c r="C31" s="288" t="s">
        <v>2078</v>
      </c>
      <c r="D31" s="282">
        <v>1111928.98</v>
      </c>
      <c r="E31" s="299">
        <v>1111928.98</v>
      </c>
      <c r="F31" s="282">
        <v>1111928.98</v>
      </c>
      <c r="G31" s="282">
        <v>1111928.98</v>
      </c>
      <c r="H31" s="282">
        <v>1111928.98</v>
      </c>
      <c r="I31" s="282">
        <v>1111928.98</v>
      </c>
      <c r="J31" s="282">
        <v>1111928.98</v>
      </c>
      <c r="K31" s="282">
        <v>1111928.98</v>
      </c>
      <c r="L31" s="282">
        <v>1111928.98</v>
      </c>
      <c r="M31" s="282">
        <v>1111928.98</v>
      </c>
      <c r="N31" s="282">
        <v>1111928.98</v>
      </c>
      <c r="O31" s="282">
        <v>1111928.98</v>
      </c>
      <c r="P31" s="282">
        <v>1111928.98</v>
      </c>
      <c r="Q31" s="282">
        <v>1111928.98</v>
      </c>
      <c r="R31" s="279">
        <v>1111928.98</v>
      </c>
    </row>
    <row r="32" spans="1:18" ht="23.25" thickBot="1" x14ac:dyDescent="0.3">
      <c r="A32" s="292" t="s">
        <v>9</v>
      </c>
      <c r="B32" s="288" t="s">
        <v>1282</v>
      </c>
      <c r="C32" s="288" t="s">
        <v>2078</v>
      </c>
      <c r="D32" s="286">
        <v>2691335.28</v>
      </c>
      <c r="E32" s="300">
        <v>2691335.28</v>
      </c>
      <c r="F32" s="286">
        <v>2691335.28</v>
      </c>
      <c r="G32" s="286">
        <v>2691335.28</v>
      </c>
      <c r="H32" s="286">
        <v>2691335.28</v>
      </c>
      <c r="I32" s="286">
        <v>2691335.28</v>
      </c>
      <c r="J32" s="286">
        <v>2691335.28</v>
      </c>
      <c r="K32" s="286">
        <v>2691335.28</v>
      </c>
      <c r="L32" s="286">
        <v>2691335.28</v>
      </c>
      <c r="M32" s="286">
        <v>2691335.28</v>
      </c>
      <c r="N32" s="286">
        <v>2691335.28</v>
      </c>
      <c r="O32" s="286">
        <v>2691335.28</v>
      </c>
      <c r="P32" s="286">
        <v>2691335.28</v>
      </c>
      <c r="Q32" s="286">
        <v>2691335.28</v>
      </c>
      <c r="R32" s="279">
        <v>2691335.28</v>
      </c>
    </row>
    <row r="33" spans="1:18" ht="23.25" thickBot="1" x14ac:dyDescent="0.3">
      <c r="A33" s="292" t="s">
        <v>10</v>
      </c>
      <c r="B33" s="288" t="s">
        <v>1281</v>
      </c>
      <c r="C33" s="288" t="s">
        <v>2078</v>
      </c>
      <c r="D33" s="282">
        <v>8001510.9199999999</v>
      </c>
      <c r="E33" s="299">
        <v>8001510.9199999999</v>
      </c>
      <c r="F33" s="282">
        <v>8001510.9199999999</v>
      </c>
      <c r="G33" s="282">
        <v>8001510.9199999999</v>
      </c>
      <c r="H33" s="282">
        <v>8001510.9199999999</v>
      </c>
      <c r="I33" s="282">
        <v>8001510.9199999999</v>
      </c>
      <c r="J33" s="282">
        <v>8001510.9199999999</v>
      </c>
      <c r="K33" s="282">
        <v>8001510.9199999999</v>
      </c>
      <c r="L33" s="282">
        <v>8001510.9199999999</v>
      </c>
      <c r="M33" s="282">
        <v>8001510.9199999999</v>
      </c>
      <c r="N33" s="282">
        <v>8001510.9199999999</v>
      </c>
      <c r="O33" s="282">
        <v>8001510.9199999999</v>
      </c>
      <c r="P33" s="282">
        <v>8001510.9199999999</v>
      </c>
      <c r="Q33" s="282">
        <v>8001510.9199999999</v>
      </c>
      <c r="R33" s="279">
        <v>8001510.9199999999</v>
      </c>
    </row>
    <row r="34" spans="1:18" ht="23.25" thickBot="1" x14ac:dyDescent="0.3">
      <c r="A34" s="292" t="s">
        <v>11</v>
      </c>
      <c r="B34" s="288" t="s">
        <v>1280</v>
      </c>
      <c r="C34" s="288" t="s">
        <v>2078</v>
      </c>
      <c r="D34" s="286">
        <v>1243759.1299999999</v>
      </c>
      <c r="E34" s="300">
        <v>1243759.1299999999</v>
      </c>
      <c r="F34" s="286">
        <v>1243759.1299999999</v>
      </c>
      <c r="G34" s="286">
        <v>1243759.1299999999</v>
      </c>
      <c r="H34" s="286">
        <v>1243759.1299999999</v>
      </c>
      <c r="I34" s="286">
        <v>1243759.1299999999</v>
      </c>
      <c r="J34" s="286">
        <v>1243759.1299999999</v>
      </c>
      <c r="K34" s="286">
        <v>1243759.1299999999</v>
      </c>
      <c r="L34" s="286">
        <v>1243759.1299999999</v>
      </c>
      <c r="M34" s="286">
        <v>1243759.1299999999</v>
      </c>
      <c r="N34" s="286">
        <v>1243759.1299999999</v>
      </c>
      <c r="O34" s="286">
        <v>1243759.1299999999</v>
      </c>
      <c r="P34" s="286">
        <v>1243759.1299999999</v>
      </c>
      <c r="Q34" s="286">
        <v>1243759.1299999999</v>
      </c>
      <c r="R34" s="279">
        <v>1243759.1299999999</v>
      </c>
    </row>
    <row r="35" spans="1:18" ht="23.25" thickBot="1" x14ac:dyDescent="0.3">
      <c r="A35" s="292" t="s">
        <v>12</v>
      </c>
      <c r="B35" s="288" t="s">
        <v>1279</v>
      </c>
      <c r="C35" s="288" t="s">
        <v>2078</v>
      </c>
      <c r="D35" s="282">
        <v>1169762.17</v>
      </c>
      <c r="E35" s="299">
        <v>1169762.17</v>
      </c>
      <c r="F35" s="282">
        <v>1169762.17</v>
      </c>
      <c r="G35" s="282">
        <v>1169762.17</v>
      </c>
      <c r="H35" s="282">
        <v>1169762.17</v>
      </c>
      <c r="I35" s="282">
        <v>1169762.17</v>
      </c>
      <c r="J35" s="282">
        <v>1169762.17</v>
      </c>
      <c r="K35" s="282">
        <v>1169762.17</v>
      </c>
      <c r="L35" s="282">
        <v>1169762.17</v>
      </c>
      <c r="M35" s="282">
        <v>1169762.17</v>
      </c>
      <c r="N35" s="282">
        <v>1169762.17</v>
      </c>
      <c r="O35" s="282">
        <v>1169762.17</v>
      </c>
      <c r="P35" s="282">
        <v>1169762.17</v>
      </c>
      <c r="Q35" s="282">
        <v>1169762.17</v>
      </c>
      <c r="R35" s="279">
        <v>1169762.17</v>
      </c>
    </row>
    <row r="36" spans="1:18" ht="23.25" thickBot="1" x14ac:dyDescent="0.3">
      <c r="A36" s="292" t="s">
        <v>13</v>
      </c>
      <c r="B36" s="288" t="s">
        <v>1278</v>
      </c>
      <c r="C36" s="288" t="s">
        <v>2078</v>
      </c>
      <c r="D36" s="286">
        <v>-2259.84</v>
      </c>
      <c r="E36" s="300">
        <v>-2259.84</v>
      </c>
      <c r="F36" s="286">
        <v>-4055.84</v>
      </c>
      <c r="G36" s="286">
        <v>26220.85</v>
      </c>
      <c r="H36" s="286">
        <v>24898.23</v>
      </c>
      <c r="I36" s="286">
        <v>23322.12</v>
      </c>
      <c r="J36" s="286">
        <v>22231.919999999998</v>
      </c>
      <c r="K36" s="286">
        <v>20308.48</v>
      </c>
      <c r="L36" s="286">
        <v>18462.46</v>
      </c>
      <c r="M36" s="286">
        <v>16588.72</v>
      </c>
      <c r="N36" s="286">
        <v>14717.92</v>
      </c>
      <c r="O36" s="286">
        <v>12896.24</v>
      </c>
      <c r="P36" s="286">
        <v>12828.79</v>
      </c>
      <c r="Q36" s="286">
        <v>12828.79</v>
      </c>
      <c r="R36" s="279">
        <v>12828.79</v>
      </c>
    </row>
    <row r="37" spans="1:18" ht="15.75" thickBot="1" x14ac:dyDescent="0.3">
      <c r="A37" s="290" t="s">
        <v>1318</v>
      </c>
      <c r="B37" s="288" t="s">
        <v>2269</v>
      </c>
      <c r="C37" s="289"/>
      <c r="D37" s="282">
        <v>-1055779592.02</v>
      </c>
      <c r="E37" s="299">
        <v>-1055779592.02</v>
      </c>
      <c r="F37" s="282">
        <v>-1060884536.96</v>
      </c>
      <c r="G37" s="282">
        <v>-1066265618.3</v>
      </c>
      <c r="H37" s="282">
        <v>-1067461684.63</v>
      </c>
      <c r="I37" s="282">
        <v>-1065754760.11</v>
      </c>
      <c r="J37" s="282">
        <v>-1070279515.49</v>
      </c>
      <c r="K37" s="282">
        <v>-1068551002.8200001</v>
      </c>
      <c r="L37" s="282">
        <v>-1077198036.1300001</v>
      </c>
      <c r="M37" s="282">
        <v>-1083195472.79</v>
      </c>
      <c r="N37" s="282">
        <v>-1086446632.6500001</v>
      </c>
      <c r="O37" s="282">
        <v>-1093833032.5</v>
      </c>
      <c r="P37" s="282">
        <v>-1094419034.27</v>
      </c>
      <c r="Q37" s="282">
        <v>-1098638868.51</v>
      </c>
      <c r="R37" s="279">
        <v>-1098638868.51</v>
      </c>
    </row>
    <row r="38" spans="1:18" ht="15.75" thickBot="1" x14ac:dyDescent="0.3">
      <c r="A38" s="291" t="s">
        <v>14</v>
      </c>
      <c r="B38" s="288" t="s">
        <v>1277</v>
      </c>
      <c r="C38" s="288" t="s">
        <v>2078</v>
      </c>
      <c r="D38" s="286">
        <v>52396592.840000004</v>
      </c>
      <c r="E38" s="300">
        <v>52396592.840000004</v>
      </c>
      <c r="F38" s="286">
        <v>53326556.469999999</v>
      </c>
      <c r="G38" s="286">
        <v>53942299.490000002</v>
      </c>
      <c r="H38" s="286">
        <v>55214775.200000003</v>
      </c>
      <c r="I38" s="286">
        <v>56553523.950000003</v>
      </c>
      <c r="J38" s="286">
        <v>57563442.799999997</v>
      </c>
      <c r="K38" s="286">
        <v>57329638.600000001</v>
      </c>
      <c r="L38" s="286">
        <v>53830056.299999997</v>
      </c>
      <c r="M38" s="286">
        <v>53997456.439999998</v>
      </c>
      <c r="N38" s="286">
        <v>54676519.359999999</v>
      </c>
      <c r="O38" s="286">
        <v>54888819.890000001</v>
      </c>
      <c r="P38" s="286">
        <v>55234936.25</v>
      </c>
      <c r="Q38" s="286">
        <v>55935642.840000004</v>
      </c>
      <c r="R38" s="279">
        <v>55935642.840000004</v>
      </c>
    </row>
    <row r="39" spans="1:18" ht="15.75" thickBot="1" x14ac:dyDescent="0.3">
      <c r="A39" s="291" t="s">
        <v>15</v>
      </c>
      <c r="B39" s="288" t="s">
        <v>1276</v>
      </c>
      <c r="C39" s="288" t="s">
        <v>2078</v>
      </c>
      <c r="D39" s="282">
        <v>10055330.93</v>
      </c>
      <c r="E39" s="299">
        <v>10055330.93</v>
      </c>
      <c r="F39" s="282">
        <v>10072233.289999999</v>
      </c>
      <c r="G39" s="282">
        <v>10067374.59</v>
      </c>
      <c r="H39" s="282">
        <v>10103440.529999999</v>
      </c>
      <c r="I39" s="282">
        <v>10138178.82</v>
      </c>
      <c r="J39" s="282">
        <v>10117820.6</v>
      </c>
      <c r="K39" s="282">
        <v>10133930.99</v>
      </c>
      <c r="L39" s="282">
        <v>10157682.17</v>
      </c>
      <c r="M39" s="282">
        <v>10111601.470000001</v>
      </c>
      <c r="N39" s="282">
        <v>10182220.51</v>
      </c>
      <c r="O39" s="282">
        <v>10215347.85</v>
      </c>
      <c r="P39" s="282">
        <v>10252005.5</v>
      </c>
      <c r="Q39" s="282">
        <v>10261508.189999999</v>
      </c>
      <c r="R39" s="279">
        <v>10261508.189999999</v>
      </c>
    </row>
    <row r="40" spans="1:18" ht="15.75" thickBot="1" x14ac:dyDescent="0.3">
      <c r="A40" s="291" t="s">
        <v>16</v>
      </c>
      <c r="B40" s="288" t="s">
        <v>1275</v>
      </c>
      <c r="C40" s="288" t="s">
        <v>2078</v>
      </c>
      <c r="D40" s="286">
        <v>27435.61</v>
      </c>
      <c r="E40" s="300">
        <v>27435.61</v>
      </c>
      <c r="F40" s="286">
        <v>57043.33</v>
      </c>
      <c r="G40" s="286">
        <v>68469.84</v>
      </c>
      <c r="H40" s="286">
        <v>66588.97</v>
      </c>
      <c r="I40" s="286">
        <v>81335.850000000006</v>
      </c>
      <c r="J40" s="286">
        <v>89634.67</v>
      </c>
      <c r="K40" s="286">
        <v>71199.039999999994</v>
      </c>
      <c r="L40" s="286">
        <v>538.24</v>
      </c>
      <c r="M40" s="286">
        <v>-78778.759999999995</v>
      </c>
      <c r="N40" s="286">
        <v>-55964.38</v>
      </c>
      <c r="O40" s="286">
        <v>-65064.56</v>
      </c>
      <c r="P40" s="286">
        <v>-30332.2</v>
      </c>
      <c r="Q40" s="286">
        <v>6036.35</v>
      </c>
      <c r="R40" s="279">
        <v>6036.35</v>
      </c>
    </row>
    <row r="41" spans="1:18" ht="15.75" thickBot="1" x14ac:dyDescent="0.3">
      <c r="A41" s="291" t="s">
        <v>17</v>
      </c>
      <c r="B41" s="288" t="s">
        <v>1274</v>
      </c>
      <c r="C41" s="288" t="s">
        <v>2078</v>
      </c>
      <c r="D41" s="282">
        <v>-573093.78</v>
      </c>
      <c r="E41" s="299">
        <v>-573093.78</v>
      </c>
      <c r="F41" s="282">
        <v>-621342.23</v>
      </c>
      <c r="G41" s="282">
        <v>-612442.68999999994</v>
      </c>
      <c r="H41" s="282">
        <v>-605821.43000000005</v>
      </c>
      <c r="I41" s="282">
        <v>-595818.53</v>
      </c>
      <c r="J41" s="282">
        <v>-680842.4</v>
      </c>
      <c r="K41" s="282">
        <v>-670568.05000000005</v>
      </c>
      <c r="L41" s="282">
        <v>-824835.95</v>
      </c>
      <c r="M41" s="282">
        <v>-824835.95</v>
      </c>
      <c r="N41" s="282">
        <v>-823128.13</v>
      </c>
      <c r="O41" s="282">
        <v>-812728.08</v>
      </c>
      <c r="P41" s="282">
        <v>-802635.9</v>
      </c>
      <c r="Q41" s="282">
        <v>-792176.54</v>
      </c>
      <c r="R41" s="279">
        <v>-792176.54</v>
      </c>
    </row>
    <row r="42" spans="1:18" ht="15.75" thickBot="1" x14ac:dyDescent="0.3">
      <c r="A42" s="291" t="s">
        <v>2270</v>
      </c>
      <c r="B42" s="288" t="s">
        <v>2271</v>
      </c>
      <c r="C42" s="288" t="s">
        <v>2078</v>
      </c>
      <c r="D42" s="286">
        <v>101561.62</v>
      </c>
      <c r="E42" s="300">
        <v>101561.62</v>
      </c>
      <c r="F42" s="286">
        <v>107565.19</v>
      </c>
      <c r="G42" s="286">
        <v>112988.25</v>
      </c>
      <c r="H42" s="286">
        <v>118992.75</v>
      </c>
      <c r="I42" s="286">
        <v>124803.9</v>
      </c>
      <c r="J42" s="286">
        <v>130813.87</v>
      </c>
      <c r="K42" s="286">
        <v>136630.41</v>
      </c>
      <c r="L42" s="286">
        <v>142665.79999999999</v>
      </c>
      <c r="M42" s="286">
        <v>142665.79999999999</v>
      </c>
      <c r="N42" s="286">
        <v>154557.71</v>
      </c>
      <c r="O42" s="286">
        <v>160602.09</v>
      </c>
      <c r="P42" s="286">
        <v>166453.85999999999</v>
      </c>
      <c r="Q42" s="286">
        <v>172193.51</v>
      </c>
      <c r="R42" s="279">
        <v>172193.51</v>
      </c>
    </row>
    <row r="43" spans="1:18" ht="15.75" thickBot="1" x14ac:dyDescent="0.3">
      <c r="A43" s="291" t="s">
        <v>2081</v>
      </c>
      <c r="B43" s="288" t="s">
        <v>2082</v>
      </c>
      <c r="C43" s="288" t="s">
        <v>2078</v>
      </c>
      <c r="D43" s="282">
        <v>2689669.58</v>
      </c>
      <c r="E43" s="299">
        <v>2689669.58</v>
      </c>
      <c r="F43" s="282">
        <v>2793118.41</v>
      </c>
      <c r="G43" s="282">
        <v>2896567.24</v>
      </c>
      <c r="H43" s="282">
        <v>3000016.07</v>
      </c>
      <c r="I43" s="282">
        <v>3103464.9</v>
      </c>
      <c r="J43" s="282">
        <v>3206913.73</v>
      </c>
      <c r="K43" s="282">
        <v>3310362.56</v>
      </c>
      <c r="L43" s="282">
        <v>3413811.39</v>
      </c>
      <c r="M43" s="282">
        <v>3517260.22</v>
      </c>
      <c r="N43" s="282">
        <v>3620709.05</v>
      </c>
      <c r="O43" s="282">
        <v>3724157.88</v>
      </c>
      <c r="P43" s="282">
        <v>3827606.71</v>
      </c>
      <c r="Q43" s="282">
        <v>3931055.54</v>
      </c>
      <c r="R43" s="279">
        <v>3931055.54</v>
      </c>
    </row>
    <row r="44" spans="1:18" ht="15.75" thickBot="1" x14ac:dyDescent="0.3">
      <c r="A44" s="291" t="s">
        <v>2272</v>
      </c>
      <c r="B44" s="288" t="s">
        <v>1273</v>
      </c>
      <c r="C44" s="288" t="s">
        <v>2078</v>
      </c>
      <c r="D44" s="286">
        <v>61899447.649999999</v>
      </c>
      <c r="E44" s="300">
        <v>61899447.649999999</v>
      </c>
      <c r="F44" s="286">
        <v>62497672.509999998</v>
      </c>
      <c r="G44" s="286">
        <v>62929938.520000003</v>
      </c>
      <c r="H44" s="286">
        <v>63409786.68</v>
      </c>
      <c r="I44" s="286">
        <v>67050761.640000001</v>
      </c>
      <c r="J44" s="286">
        <v>67168694.200000003</v>
      </c>
      <c r="K44" s="286">
        <v>70032001.760000005</v>
      </c>
      <c r="L44" s="286">
        <v>70462546.069999993</v>
      </c>
      <c r="M44" s="286">
        <v>71379928.180000007</v>
      </c>
      <c r="N44" s="286">
        <v>72370654.409999996</v>
      </c>
      <c r="O44" s="286">
        <v>72713740.359999999</v>
      </c>
      <c r="P44" s="286">
        <v>73682894.340000004</v>
      </c>
      <c r="Q44" s="286">
        <v>74361730.319999993</v>
      </c>
      <c r="R44" s="279">
        <v>74361730.319999993</v>
      </c>
    </row>
    <row r="45" spans="1:18" ht="15.75" thickBot="1" x14ac:dyDescent="0.3">
      <c r="A45" s="291" t="s">
        <v>19</v>
      </c>
      <c r="B45" s="288" t="s">
        <v>1272</v>
      </c>
      <c r="C45" s="288" t="s">
        <v>2078</v>
      </c>
      <c r="D45" s="282">
        <v>-1166724301.5</v>
      </c>
      <c r="E45" s="299">
        <v>-1166724301.5</v>
      </c>
      <c r="F45" s="282">
        <v>-1172797792.6900001</v>
      </c>
      <c r="G45" s="282">
        <v>-1178867966.55</v>
      </c>
      <c r="H45" s="282">
        <v>-1184908561.1199999</v>
      </c>
      <c r="I45" s="282">
        <v>-1188179975.5599999</v>
      </c>
      <c r="J45" s="282">
        <v>-1194547299.22</v>
      </c>
      <c r="K45" s="282">
        <v>-1195453165.4000001</v>
      </c>
      <c r="L45" s="282">
        <v>-1201693784.9300001</v>
      </c>
      <c r="M45" s="282">
        <v>-1207499238.8599999</v>
      </c>
      <c r="N45" s="282">
        <v>-1213037401.79</v>
      </c>
      <c r="O45" s="282">
        <v>-1219412162.6199999</v>
      </c>
      <c r="P45" s="282">
        <v>-1221310547.5</v>
      </c>
      <c r="Q45" s="282">
        <v>-1227192270.49</v>
      </c>
      <c r="R45" s="279">
        <v>-1227192270.49</v>
      </c>
    </row>
    <row r="46" spans="1:18" ht="15.75" thickBot="1" x14ac:dyDescent="0.3">
      <c r="A46" s="291" t="s">
        <v>20</v>
      </c>
      <c r="B46" s="288" t="s">
        <v>1271</v>
      </c>
      <c r="C46" s="288" t="s">
        <v>2078</v>
      </c>
      <c r="D46" s="286">
        <v>-18964818.260000002</v>
      </c>
      <c r="E46" s="300">
        <v>-18964818.260000002</v>
      </c>
      <c r="F46" s="286">
        <v>-19312343.57</v>
      </c>
      <c r="G46" s="286">
        <v>-19558669.129999999</v>
      </c>
      <c r="H46" s="286">
        <v>-19815767.52</v>
      </c>
      <c r="I46" s="286">
        <v>-20134197.780000001</v>
      </c>
      <c r="J46" s="286">
        <v>-20200007.77</v>
      </c>
      <c r="K46" s="286">
        <v>-20550077.829999998</v>
      </c>
      <c r="L46" s="286">
        <v>-20461155.300000001</v>
      </c>
      <c r="M46" s="286">
        <v>-20530960.079999998</v>
      </c>
      <c r="N46" s="286">
        <v>-20577650</v>
      </c>
      <c r="O46" s="286">
        <v>-20869266.710000001</v>
      </c>
      <c r="P46" s="286">
        <v>-21221919.93</v>
      </c>
      <c r="Q46" s="286">
        <v>-21578553.940000001</v>
      </c>
      <c r="R46" s="279">
        <v>-21578553.940000001</v>
      </c>
    </row>
    <row r="47" spans="1:18" ht="15.75" thickBot="1" x14ac:dyDescent="0.3">
      <c r="A47" s="291" t="s">
        <v>21</v>
      </c>
      <c r="B47" s="288" t="s">
        <v>1270</v>
      </c>
      <c r="C47" s="288" t="s">
        <v>2078</v>
      </c>
      <c r="D47" s="282">
        <v>4269789.57</v>
      </c>
      <c r="E47" s="299">
        <v>4269789.57</v>
      </c>
      <c r="F47" s="282">
        <v>4269789.57</v>
      </c>
      <c r="G47" s="282">
        <v>4348724.33</v>
      </c>
      <c r="H47" s="282">
        <v>4390708.1100000003</v>
      </c>
      <c r="I47" s="282">
        <v>4413330.2699999996</v>
      </c>
      <c r="J47" s="282">
        <v>4477118.63</v>
      </c>
      <c r="K47" s="282">
        <v>4477118.63</v>
      </c>
      <c r="L47" s="282">
        <v>4587251.07</v>
      </c>
      <c r="M47" s="282">
        <v>4728592.99</v>
      </c>
      <c r="N47" s="282">
        <v>4858181.51</v>
      </c>
      <c r="O47" s="282">
        <v>4860425.1900000004</v>
      </c>
      <c r="P47" s="282">
        <v>4860425.1900000004</v>
      </c>
      <c r="Q47" s="282">
        <v>4860425.1900000004</v>
      </c>
      <c r="R47" s="279">
        <v>4860425.1900000004</v>
      </c>
    </row>
    <row r="48" spans="1:18" ht="15.75" thickBot="1" x14ac:dyDescent="0.3">
      <c r="A48" s="291" t="s">
        <v>22</v>
      </c>
      <c r="B48" s="288" t="s">
        <v>1269</v>
      </c>
      <c r="C48" s="288" t="s">
        <v>2078</v>
      </c>
      <c r="D48" s="286">
        <v>1094550.83</v>
      </c>
      <c r="E48" s="300">
        <v>1094550.83</v>
      </c>
      <c r="F48" s="286">
        <v>1094550.83</v>
      </c>
      <c r="G48" s="286">
        <v>1093801.1299999999</v>
      </c>
      <c r="H48" s="286">
        <v>1093801.1299999999</v>
      </c>
      <c r="I48" s="286">
        <v>1093801.1299999999</v>
      </c>
      <c r="J48" s="286">
        <v>1191429.42</v>
      </c>
      <c r="K48" s="286">
        <v>1191429.42</v>
      </c>
      <c r="L48" s="286">
        <v>1406903.81</v>
      </c>
      <c r="M48" s="286">
        <v>1406903.81</v>
      </c>
      <c r="N48" s="286">
        <v>1397568.02</v>
      </c>
      <c r="O48" s="286">
        <v>1397568.02</v>
      </c>
      <c r="P48" s="286">
        <v>1397568.02</v>
      </c>
      <c r="Q48" s="286">
        <v>1397568.02</v>
      </c>
      <c r="R48" s="279">
        <v>1397568.02</v>
      </c>
    </row>
    <row r="49" spans="1:18" ht="15.75" thickBot="1" x14ac:dyDescent="0.3">
      <c r="A49" s="291" t="s">
        <v>23</v>
      </c>
      <c r="B49" s="288" t="s">
        <v>1268</v>
      </c>
      <c r="C49" s="288" t="s">
        <v>2078</v>
      </c>
      <c r="D49" s="282">
        <v>-3495279.17</v>
      </c>
      <c r="E49" s="299">
        <v>-3495279.17</v>
      </c>
      <c r="F49" s="282">
        <v>-3544940.2</v>
      </c>
      <c r="G49" s="282">
        <v>-3589766.45</v>
      </c>
      <c r="H49" s="282">
        <v>-3640651.05</v>
      </c>
      <c r="I49" s="282">
        <v>-3692693.76</v>
      </c>
      <c r="J49" s="282">
        <v>-3616671.86</v>
      </c>
      <c r="K49" s="282">
        <v>-3670778.55</v>
      </c>
      <c r="L49" s="282">
        <v>-3287400.77</v>
      </c>
      <c r="M49" s="282">
        <v>-3340604.95</v>
      </c>
      <c r="N49" s="282">
        <v>-3333274.29</v>
      </c>
      <c r="O49" s="282">
        <v>-3386935.04</v>
      </c>
      <c r="P49" s="282">
        <v>-3440928.05</v>
      </c>
      <c r="Q49" s="282">
        <v>-3495030.13</v>
      </c>
      <c r="R49" s="279">
        <v>-3495030.13</v>
      </c>
    </row>
    <row r="50" spans="1:18" ht="15.75" thickBot="1" x14ac:dyDescent="0.3">
      <c r="A50" s="291" t="s">
        <v>2273</v>
      </c>
      <c r="B50" s="288" t="s">
        <v>2274</v>
      </c>
      <c r="C50" s="288" t="s">
        <v>2078</v>
      </c>
      <c r="D50" s="286">
        <v>-5214185.92</v>
      </c>
      <c r="E50" s="300">
        <v>-5214185.92</v>
      </c>
      <c r="F50" s="286">
        <v>-5484355.8499999996</v>
      </c>
      <c r="G50" s="286">
        <v>-5754644.8499999996</v>
      </c>
      <c r="H50" s="286">
        <v>-6024955.2199999997</v>
      </c>
      <c r="I50" s="286">
        <v>-6295283.8700000001</v>
      </c>
      <c r="J50" s="286">
        <v>-6566115.4000000004</v>
      </c>
      <c r="K50" s="286">
        <v>-6837448.6299999999</v>
      </c>
      <c r="L50" s="286">
        <v>-7108782.9699999997</v>
      </c>
      <c r="M50" s="286">
        <v>-7380198.0199999996</v>
      </c>
      <c r="N50" s="286">
        <v>-7651701.5700000003</v>
      </c>
      <c r="O50" s="286">
        <v>-7923225.4299999997</v>
      </c>
      <c r="P50" s="286">
        <v>-8195725.7199999997</v>
      </c>
      <c r="Q50" s="286">
        <v>-8469664.8699999992</v>
      </c>
      <c r="R50" s="279">
        <v>-8469664.8699999992</v>
      </c>
    </row>
    <row r="51" spans="1:18" ht="15.75" thickBot="1" x14ac:dyDescent="0.3">
      <c r="A51" s="291" t="s">
        <v>2775</v>
      </c>
      <c r="B51" s="288" t="s">
        <v>2774</v>
      </c>
      <c r="C51" s="288" t="s">
        <v>2078</v>
      </c>
      <c r="D51" s="294"/>
      <c r="E51" s="299">
        <v>0</v>
      </c>
      <c r="F51" s="282">
        <v>0</v>
      </c>
      <c r="G51" s="282">
        <v>0</v>
      </c>
      <c r="H51" s="282">
        <v>-757.44</v>
      </c>
      <c r="I51" s="282">
        <v>-2272.3000000000002</v>
      </c>
      <c r="J51" s="282">
        <v>-3787.19</v>
      </c>
      <c r="K51" s="282">
        <v>-5302.06</v>
      </c>
      <c r="L51" s="282">
        <v>-6816.93</v>
      </c>
      <c r="M51" s="282">
        <v>-8331.7900000000009</v>
      </c>
      <c r="N51" s="282">
        <v>-9846.66</v>
      </c>
      <c r="O51" s="282">
        <v>-11361.54</v>
      </c>
      <c r="P51" s="282">
        <v>-12876.42</v>
      </c>
      <c r="Q51" s="282">
        <v>-14391.29</v>
      </c>
      <c r="R51" s="279">
        <v>-14391.29</v>
      </c>
    </row>
    <row r="52" spans="1:18" ht="15.75" thickBot="1" x14ac:dyDescent="0.3">
      <c r="A52" s="291" t="s">
        <v>2773</v>
      </c>
      <c r="B52" s="288" t="s">
        <v>2772</v>
      </c>
      <c r="C52" s="288" t="s">
        <v>2078</v>
      </c>
      <c r="D52" s="293"/>
      <c r="E52" s="300">
        <v>0</v>
      </c>
      <c r="F52" s="286">
        <v>0</v>
      </c>
      <c r="G52" s="286">
        <v>0</v>
      </c>
      <c r="H52" s="286">
        <v>202000</v>
      </c>
      <c r="I52" s="286">
        <v>202000</v>
      </c>
      <c r="J52" s="286">
        <v>202000</v>
      </c>
      <c r="K52" s="286">
        <v>202000</v>
      </c>
      <c r="L52" s="286">
        <v>202000</v>
      </c>
      <c r="M52" s="286">
        <v>202000</v>
      </c>
      <c r="N52" s="286">
        <v>202000</v>
      </c>
      <c r="O52" s="286">
        <v>202000</v>
      </c>
      <c r="P52" s="286">
        <v>202000</v>
      </c>
      <c r="Q52" s="286">
        <v>202000</v>
      </c>
      <c r="R52" s="279">
        <v>202000</v>
      </c>
    </row>
    <row r="53" spans="1:18" ht="15.75" thickBot="1" x14ac:dyDescent="0.3">
      <c r="A53" s="291" t="s">
        <v>2083</v>
      </c>
      <c r="B53" s="288" t="s">
        <v>2084</v>
      </c>
      <c r="C53" s="288" t="s">
        <v>2078</v>
      </c>
      <c r="D53" s="282">
        <v>388026.84</v>
      </c>
      <c r="E53" s="299">
        <v>388026.84</v>
      </c>
      <c r="F53" s="282">
        <v>388026.84</v>
      </c>
      <c r="G53" s="282">
        <v>388026.84</v>
      </c>
      <c r="H53" s="282">
        <v>418867.8</v>
      </c>
      <c r="I53" s="282">
        <v>418867.8</v>
      </c>
      <c r="J53" s="282">
        <v>418867.8</v>
      </c>
      <c r="K53" s="282">
        <v>449708.75</v>
      </c>
      <c r="L53" s="282">
        <v>449708.75</v>
      </c>
      <c r="M53" s="282">
        <v>449708.75</v>
      </c>
      <c r="N53" s="282">
        <v>479943.71</v>
      </c>
      <c r="O53" s="282">
        <v>479943.71</v>
      </c>
      <c r="P53" s="282">
        <v>479943.71</v>
      </c>
      <c r="Q53" s="282">
        <v>511390.67</v>
      </c>
      <c r="R53" s="279">
        <v>511390.67</v>
      </c>
    </row>
    <row r="54" spans="1:18" ht="15.75" thickBot="1" x14ac:dyDescent="0.3">
      <c r="A54" s="291" t="s">
        <v>2275</v>
      </c>
      <c r="B54" s="288" t="s">
        <v>2276</v>
      </c>
      <c r="C54" s="288" t="s">
        <v>2078</v>
      </c>
      <c r="D54" s="286">
        <v>6269681.1399999997</v>
      </c>
      <c r="E54" s="300">
        <v>6269681.1399999997</v>
      </c>
      <c r="F54" s="286">
        <v>6269681.1399999997</v>
      </c>
      <c r="G54" s="286">
        <v>6269681.1399999997</v>
      </c>
      <c r="H54" s="286">
        <v>7239677.3300000001</v>
      </c>
      <c r="I54" s="286">
        <v>7239677.3300000001</v>
      </c>
      <c r="J54" s="286">
        <v>7239677.3300000001</v>
      </c>
      <c r="K54" s="286">
        <v>8209673.5199999996</v>
      </c>
      <c r="L54" s="286">
        <v>8209673.5199999996</v>
      </c>
      <c r="M54" s="286">
        <v>8209673.5199999996</v>
      </c>
      <c r="N54" s="286">
        <v>9179669.7100000009</v>
      </c>
      <c r="O54" s="286">
        <v>9179669.7100000009</v>
      </c>
      <c r="P54" s="286">
        <v>9179669.7100000009</v>
      </c>
      <c r="Q54" s="286">
        <v>10149665.9</v>
      </c>
      <c r="R54" s="279">
        <v>10149665.9</v>
      </c>
    </row>
    <row r="55" spans="1:18" ht="15.75" thickBot="1" x14ac:dyDescent="0.3">
      <c r="A55" s="291" t="s">
        <v>2555</v>
      </c>
      <c r="B55" s="288" t="s">
        <v>2556</v>
      </c>
      <c r="C55" s="288" t="s">
        <v>2078</v>
      </c>
      <c r="D55" s="282">
        <v>0</v>
      </c>
      <c r="E55" s="301"/>
      <c r="F55" s="294"/>
      <c r="G55" s="294"/>
      <c r="H55" s="294"/>
      <c r="I55" s="294"/>
      <c r="J55" s="294"/>
      <c r="K55" s="294"/>
      <c r="L55" s="294"/>
      <c r="M55" s="294"/>
      <c r="N55" s="294"/>
      <c r="O55" s="294"/>
      <c r="P55" s="294"/>
      <c r="Q55" s="294"/>
      <c r="R55" s="279">
        <v>0</v>
      </c>
    </row>
    <row r="56" spans="1:18" ht="15.75" thickBot="1" x14ac:dyDescent="0.3">
      <c r="A56" s="291" t="s">
        <v>2771</v>
      </c>
      <c r="B56" s="288" t="s">
        <v>2770</v>
      </c>
      <c r="C56" s="288" t="s">
        <v>2078</v>
      </c>
      <c r="D56" s="293"/>
      <c r="E56" s="300">
        <v>0</v>
      </c>
      <c r="F56" s="286">
        <v>0</v>
      </c>
      <c r="G56" s="286">
        <v>0</v>
      </c>
      <c r="H56" s="286">
        <v>2082613.68</v>
      </c>
      <c r="I56" s="286">
        <v>2474539.2000000002</v>
      </c>
      <c r="J56" s="286">
        <v>3145035.6</v>
      </c>
      <c r="K56" s="286">
        <v>2738662.92</v>
      </c>
      <c r="L56" s="286">
        <v>2909806.2</v>
      </c>
      <c r="M56" s="286">
        <v>2050755.84</v>
      </c>
      <c r="N56" s="286">
        <v>1760330.88</v>
      </c>
      <c r="O56" s="286">
        <v>749029.68</v>
      </c>
      <c r="P56" s="286">
        <v>1170219.96</v>
      </c>
      <c r="Q56" s="286">
        <v>1006855.92</v>
      </c>
      <c r="R56" s="279">
        <v>1006855.92</v>
      </c>
    </row>
    <row r="57" spans="1:18" ht="15.75" thickBot="1" x14ac:dyDescent="0.3">
      <c r="A57" s="291" t="s">
        <v>2769</v>
      </c>
      <c r="B57" s="288" t="s">
        <v>2768</v>
      </c>
      <c r="C57" s="288" t="s">
        <v>2078</v>
      </c>
      <c r="D57" s="294"/>
      <c r="E57" s="299">
        <v>0</v>
      </c>
      <c r="F57" s="282">
        <v>0</v>
      </c>
      <c r="G57" s="282">
        <v>0</v>
      </c>
      <c r="H57" s="282">
        <v>193560.9</v>
      </c>
      <c r="I57" s="282">
        <v>251196.9</v>
      </c>
      <c r="J57" s="282">
        <v>383759.7</v>
      </c>
      <c r="K57" s="282">
        <v>353981.1</v>
      </c>
      <c r="L57" s="282">
        <v>412097.4</v>
      </c>
      <c r="M57" s="282">
        <v>270928.59999999998</v>
      </c>
      <c r="N57" s="282">
        <v>159979.29999999999</v>
      </c>
      <c r="O57" s="282">
        <v>76407.100000000006</v>
      </c>
      <c r="P57" s="282">
        <v>142208.20000000001</v>
      </c>
      <c r="Q57" s="282">
        <v>107146.3</v>
      </c>
      <c r="R57" s="279">
        <v>107146.3</v>
      </c>
    </row>
    <row r="58" spans="1:18" ht="15.75" thickBot="1" x14ac:dyDescent="0.3">
      <c r="A58" s="287" t="s">
        <v>1319</v>
      </c>
      <c r="B58" s="288" t="s">
        <v>2277</v>
      </c>
      <c r="C58" s="289"/>
      <c r="D58" s="286">
        <v>51695148.950000003</v>
      </c>
      <c r="E58" s="300">
        <v>51695148.950000003</v>
      </c>
      <c r="F58" s="286">
        <v>51638594.18</v>
      </c>
      <c r="G58" s="286">
        <v>51623948.119999997</v>
      </c>
      <c r="H58" s="286">
        <v>51549808.310000002</v>
      </c>
      <c r="I58" s="286">
        <v>51678793.270000003</v>
      </c>
      <c r="J58" s="286">
        <v>51791503.200000003</v>
      </c>
      <c r="K58" s="286">
        <v>51991162.770000003</v>
      </c>
      <c r="L58" s="286">
        <v>52300473.579999998</v>
      </c>
      <c r="M58" s="286">
        <v>53212002.859999999</v>
      </c>
      <c r="N58" s="286">
        <v>53150350.469999999</v>
      </c>
      <c r="O58" s="286">
        <v>53434737.329999998</v>
      </c>
      <c r="P58" s="286">
        <v>53633993.969999999</v>
      </c>
      <c r="Q58" s="286">
        <v>53656687.75</v>
      </c>
      <c r="R58" s="279">
        <v>53656687.75</v>
      </c>
    </row>
    <row r="59" spans="1:18" ht="15.75" thickBot="1" x14ac:dyDescent="0.3">
      <c r="A59" s="290" t="s">
        <v>1320</v>
      </c>
      <c r="B59" s="288" t="s">
        <v>2278</v>
      </c>
      <c r="C59" s="289"/>
      <c r="D59" s="282">
        <v>71332439.840000004</v>
      </c>
      <c r="E59" s="299">
        <v>71332439.840000004</v>
      </c>
      <c r="F59" s="282">
        <v>71359619.159999996</v>
      </c>
      <c r="G59" s="282">
        <v>71428767.769999996</v>
      </c>
      <c r="H59" s="282">
        <v>71438377.099999994</v>
      </c>
      <c r="I59" s="282">
        <v>71651123.769999996</v>
      </c>
      <c r="J59" s="282">
        <v>71847579.299999997</v>
      </c>
      <c r="K59" s="282">
        <v>72131000.760000005</v>
      </c>
      <c r="L59" s="282">
        <v>72524057.269999996</v>
      </c>
      <c r="M59" s="282">
        <v>73519836.409999996</v>
      </c>
      <c r="N59" s="282">
        <v>73541441.540000007</v>
      </c>
      <c r="O59" s="282">
        <v>73909584.879999995</v>
      </c>
      <c r="P59" s="282">
        <v>74193720.040000007</v>
      </c>
      <c r="Q59" s="282">
        <v>74302803.969999999</v>
      </c>
      <c r="R59" s="279">
        <v>74302803.969999999</v>
      </c>
    </row>
    <row r="60" spans="1:18" ht="15.75" thickBot="1" x14ac:dyDescent="0.3">
      <c r="A60" s="291" t="s">
        <v>24</v>
      </c>
      <c r="B60" s="288" t="s">
        <v>1267</v>
      </c>
      <c r="C60" s="288" t="s">
        <v>2078</v>
      </c>
      <c r="D60" s="286">
        <v>1946033.46</v>
      </c>
      <c r="E60" s="300">
        <v>1946033.46</v>
      </c>
      <c r="F60" s="286">
        <v>1946033.46</v>
      </c>
      <c r="G60" s="286">
        <v>1946033.46</v>
      </c>
      <c r="H60" s="286">
        <v>1946033.46</v>
      </c>
      <c r="I60" s="286">
        <v>1946033.46</v>
      </c>
      <c r="J60" s="286">
        <v>1946033.46</v>
      </c>
      <c r="K60" s="286">
        <v>1946033.46</v>
      </c>
      <c r="L60" s="286">
        <v>1946033.46</v>
      </c>
      <c r="M60" s="286">
        <v>1946033.46</v>
      </c>
      <c r="N60" s="286">
        <v>1946033.46</v>
      </c>
      <c r="O60" s="286">
        <v>1946033.46</v>
      </c>
      <c r="P60" s="286">
        <v>1946033.46</v>
      </c>
      <c r="Q60" s="286">
        <v>1946033.46</v>
      </c>
      <c r="R60" s="279">
        <v>1946033.46</v>
      </c>
    </row>
    <row r="61" spans="1:18" ht="15.75" thickBot="1" x14ac:dyDescent="0.3">
      <c r="A61" s="291" t="s">
        <v>25</v>
      </c>
      <c r="B61" s="288" t="s">
        <v>1266</v>
      </c>
      <c r="C61" s="288" t="s">
        <v>2078</v>
      </c>
      <c r="D61" s="282">
        <v>125101.86</v>
      </c>
      <c r="E61" s="299">
        <v>125101.86</v>
      </c>
      <c r="F61" s="282">
        <v>125101.86</v>
      </c>
      <c r="G61" s="282">
        <v>125101.86</v>
      </c>
      <c r="H61" s="282">
        <v>125101.86</v>
      </c>
      <c r="I61" s="282">
        <v>125101.86</v>
      </c>
      <c r="J61" s="282">
        <v>125101.86</v>
      </c>
      <c r="K61" s="282">
        <v>125101.86</v>
      </c>
      <c r="L61" s="282">
        <v>125101.86</v>
      </c>
      <c r="M61" s="282">
        <v>125101.86</v>
      </c>
      <c r="N61" s="282">
        <v>125101.86</v>
      </c>
      <c r="O61" s="282">
        <v>125101.86</v>
      </c>
      <c r="P61" s="282">
        <v>125101.86</v>
      </c>
      <c r="Q61" s="282">
        <v>125101.86</v>
      </c>
      <c r="R61" s="279">
        <v>125101.86</v>
      </c>
    </row>
    <row r="62" spans="1:18" ht="15.75" thickBot="1" x14ac:dyDescent="0.3">
      <c r="A62" s="291" t="s">
        <v>26</v>
      </c>
      <c r="B62" s="288" t="s">
        <v>1265</v>
      </c>
      <c r="C62" s="288" t="s">
        <v>2078</v>
      </c>
      <c r="D62" s="286">
        <v>4676720.24</v>
      </c>
      <c r="E62" s="300">
        <v>4676720.24</v>
      </c>
      <c r="F62" s="286">
        <v>4676720.24</v>
      </c>
      <c r="G62" s="286">
        <v>4676720.24</v>
      </c>
      <c r="H62" s="286">
        <v>4676720.24</v>
      </c>
      <c r="I62" s="286">
        <v>4676720.24</v>
      </c>
      <c r="J62" s="286">
        <v>4676720.24</v>
      </c>
      <c r="K62" s="286">
        <v>4676720.24</v>
      </c>
      <c r="L62" s="286">
        <v>4676720.24</v>
      </c>
      <c r="M62" s="286">
        <v>4676720.24</v>
      </c>
      <c r="N62" s="286">
        <v>4676720.24</v>
      </c>
      <c r="O62" s="286">
        <v>4676720.24</v>
      </c>
      <c r="P62" s="286">
        <v>4676720.24</v>
      </c>
      <c r="Q62" s="286">
        <v>5891878.8099999996</v>
      </c>
      <c r="R62" s="279">
        <v>5891878.8099999996</v>
      </c>
    </row>
    <row r="63" spans="1:18" ht="15.75" thickBot="1" x14ac:dyDescent="0.3">
      <c r="A63" s="291" t="s">
        <v>27</v>
      </c>
      <c r="B63" s="288" t="s">
        <v>1264</v>
      </c>
      <c r="C63" s="288" t="s">
        <v>2078</v>
      </c>
      <c r="D63" s="282">
        <v>64906.32</v>
      </c>
      <c r="E63" s="299">
        <v>64906.32</v>
      </c>
      <c r="F63" s="282">
        <v>64906.32</v>
      </c>
      <c r="G63" s="282">
        <v>64906.32</v>
      </c>
      <c r="H63" s="282">
        <v>64906.32</v>
      </c>
      <c r="I63" s="282">
        <v>64906.32</v>
      </c>
      <c r="J63" s="282">
        <v>64906.32</v>
      </c>
      <c r="K63" s="282">
        <v>64906.32</v>
      </c>
      <c r="L63" s="282">
        <v>64906.32</v>
      </c>
      <c r="M63" s="282">
        <v>64906.32</v>
      </c>
      <c r="N63" s="282">
        <v>64906.32</v>
      </c>
      <c r="O63" s="282">
        <v>64906.32</v>
      </c>
      <c r="P63" s="282">
        <v>64906.32</v>
      </c>
      <c r="Q63" s="282">
        <v>64906.32</v>
      </c>
      <c r="R63" s="279">
        <v>64906.32</v>
      </c>
    </row>
    <row r="64" spans="1:18" ht="15.75" thickBot="1" x14ac:dyDescent="0.3">
      <c r="A64" s="291" t="s">
        <v>28</v>
      </c>
      <c r="B64" s="288" t="s">
        <v>1263</v>
      </c>
      <c r="C64" s="288" t="s">
        <v>2078</v>
      </c>
      <c r="D64" s="286">
        <v>55065792.710000001</v>
      </c>
      <c r="E64" s="300">
        <v>55065792.710000001</v>
      </c>
      <c r="F64" s="286">
        <v>55075321.640000001</v>
      </c>
      <c r="G64" s="286">
        <v>55083335.93</v>
      </c>
      <c r="H64" s="286">
        <v>55079184.460000001</v>
      </c>
      <c r="I64" s="286">
        <v>55079532.689999998</v>
      </c>
      <c r="J64" s="286">
        <v>55079525.159999996</v>
      </c>
      <c r="K64" s="286">
        <v>55079517.890000001</v>
      </c>
      <c r="L64" s="286">
        <v>55079510.369999997</v>
      </c>
      <c r="M64" s="286">
        <v>55079502.840000004</v>
      </c>
      <c r="N64" s="286">
        <v>55079495.600000001</v>
      </c>
      <c r="O64" s="286">
        <v>55092461.189999998</v>
      </c>
      <c r="P64" s="286">
        <v>56843868.530000001</v>
      </c>
      <c r="Q64" s="286">
        <v>56882921.119999997</v>
      </c>
      <c r="R64" s="279">
        <v>56882921.119999997</v>
      </c>
    </row>
    <row r="65" spans="1:18" ht="15.75" thickBot="1" x14ac:dyDescent="0.3">
      <c r="A65" s="291" t="s">
        <v>29</v>
      </c>
      <c r="B65" s="288" t="s">
        <v>1262</v>
      </c>
      <c r="C65" s="288" t="s">
        <v>2078</v>
      </c>
      <c r="D65" s="282">
        <v>438739</v>
      </c>
      <c r="E65" s="299">
        <v>438739</v>
      </c>
      <c r="F65" s="282">
        <v>438739</v>
      </c>
      <c r="G65" s="282">
        <v>438739</v>
      </c>
      <c r="H65" s="282">
        <v>438739</v>
      </c>
      <c r="I65" s="282">
        <v>438739</v>
      </c>
      <c r="J65" s="282">
        <v>438739</v>
      </c>
      <c r="K65" s="282">
        <v>438739</v>
      </c>
      <c r="L65" s="282">
        <v>438739</v>
      </c>
      <c r="M65" s="282">
        <v>438739</v>
      </c>
      <c r="N65" s="282">
        <v>438739</v>
      </c>
      <c r="O65" s="282">
        <v>438739</v>
      </c>
      <c r="P65" s="282">
        <v>438739</v>
      </c>
      <c r="Q65" s="282">
        <v>438739</v>
      </c>
      <c r="R65" s="279">
        <v>438739</v>
      </c>
    </row>
    <row r="66" spans="1:18" ht="15.75" thickBot="1" x14ac:dyDescent="0.3">
      <c r="A66" s="291" t="s">
        <v>30</v>
      </c>
      <c r="B66" s="288" t="s">
        <v>1261</v>
      </c>
      <c r="C66" s="288" t="s">
        <v>2078</v>
      </c>
      <c r="D66" s="286">
        <v>475081.66</v>
      </c>
      <c r="E66" s="300">
        <v>475081.66</v>
      </c>
      <c r="F66" s="286">
        <v>475081.66</v>
      </c>
      <c r="G66" s="286">
        <v>475081.66</v>
      </c>
      <c r="H66" s="286">
        <v>475081.66</v>
      </c>
      <c r="I66" s="286">
        <v>475081.66</v>
      </c>
      <c r="J66" s="286">
        <v>475081.66</v>
      </c>
      <c r="K66" s="286">
        <v>475081.66</v>
      </c>
      <c r="L66" s="286">
        <v>475081.66</v>
      </c>
      <c r="M66" s="286">
        <v>475081.66</v>
      </c>
      <c r="N66" s="286">
        <v>475081.66</v>
      </c>
      <c r="O66" s="286">
        <v>475081.66</v>
      </c>
      <c r="P66" s="286">
        <v>475081.66</v>
      </c>
      <c r="Q66" s="286">
        <v>475081.66</v>
      </c>
      <c r="R66" s="279">
        <v>475081.66</v>
      </c>
    </row>
    <row r="67" spans="1:18" ht="15.75" thickBot="1" x14ac:dyDescent="0.3">
      <c r="A67" s="291" t="s">
        <v>31</v>
      </c>
      <c r="B67" s="288" t="s">
        <v>1260</v>
      </c>
      <c r="C67" s="288" t="s">
        <v>2078</v>
      </c>
      <c r="D67" s="282">
        <v>0</v>
      </c>
      <c r="E67" s="299">
        <v>0</v>
      </c>
      <c r="F67" s="282">
        <v>0</v>
      </c>
      <c r="G67" s="282">
        <v>0</v>
      </c>
      <c r="H67" s="282">
        <v>0</v>
      </c>
      <c r="I67" s="282">
        <v>0</v>
      </c>
      <c r="J67" s="282">
        <v>0</v>
      </c>
      <c r="K67" s="282">
        <v>0</v>
      </c>
      <c r="L67" s="282">
        <v>0</v>
      </c>
      <c r="M67" s="282">
        <v>0</v>
      </c>
      <c r="N67" s="282">
        <v>0</v>
      </c>
      <c r="O67" s="282">
        <v>0</v>
      </c>
      <c r="P67" s="282">
        <v>0</v>
      </c>
      <c r="Q67" s="282">
        <v>0</v>
      </c>
      <c r="R67" s="279">
        <v>0</v>
      </c>
    </row>
    <row r="68" spans="1:18" ht="15.75" thickBot="1" x14ac:dyDescent="0.3">
      <c r="A68" s="291" t="s">
        <v>32</v>
      </c>
      <c r="B68" s="288" t="s">
        <v>1259</v>
      </c>
      <c r="C68" s="288" t="s">
        <v>2078</v>
      </c>
      <c r="D68" s="286">
        <v>3507589.83</v>
      </c>
      <c r="E68" s="300">
        <v>3507589.83</v>
      </c>
      <c r="F68" s="286">
        <v>3507589.83</v>
      </c>
      <c r="G68" s="286">
        <v>3507589.83</v>
      </c>
      <c r="H68" s="286">
        <v>3507589.83</v>
      </c>
      <c r="I68" s="286">
        <v>3507589.83</v>
      </c>
      <c r="J68" s="286">
        <v>3507589.83</v>
      </c>
      <c r="K68" s="286">
        <v>3507589.83</v>
      </c>
      <c r="L68" s="286">
        <v>3507589.83</v>
      </c>
      <c r="M68" s="286">
        <v>3507589.83</v>
      </c>
      <c r="N68" s="286">
        <v>3507589.83</v>
      </c>
      <c r="O68" s="286">
        <v>3507589.83</v>
      </c>
      <c r="P68" s="286">
        <v>3507589.83</v>
      </c>
      <c r="Q68" s="286">
        <v>3507589.83</v>
      </c>
      <c r="R68" s="279">
        <v>3507589.83</v>
      </c>
    </row>
    <row r="69" spans="1:18" ht="15.75" thickBot="1" x14ac:dyDescent="0.3">
      <c r="A69" s="291" t="s">
        <v>2085</v>
      </c>
      <c r="B69" s="288" t="s">
        <v>2086</v>
      </c>
      <c r="C69" s="288" t="s">
        <v>2078</v>
      </c>
      <c r="D69" s="282">
        <v>0</v>
      </c>
      <c r="E69" s="299">
        <v>0</v>
      </c>
      <c r="F69" s="282">
        <v>0</v>
      </c>
      <c r="G69" s="282">
        <v>0</v>
      </c>
      <c r="H69" s="282">
        <v>0</v>
      </c>
      <c r="I69" s="282">
        <v>0</v>
      </c>
      <c r="J69" s="282">
        <v>0</v>
      </c>
      <c r="K69" s="282">
        <v>0</v>
      </c>
      <c r="L69" s="282">
        <v>0</v>
      </c>
      <c r="M69" s="282">
        <v>0</v>
      </c>
      <c r="N69" s="282">
        <v>0</v>
      </c>
      <c r="O69" s="282">
        <v>0</v>
      </c>
      <c r="P69" s="282">
        <v>0</v>
      </c>
      <c r="Q69" s="282">
        <v>0</v>
      </c>
      <c r="R69" s="279">
        <v>0</v>
      </c>
    </row>
    <row r="70" spans="1:18" ht="15.75" thickBot="1" x14ac:dyDescent="0.3">
      <c r="A70" s="291" t="s">
        <v>33</v>
      </c>
      <c r="B70" s="288" t="s">
        <v>1258</v>
      </c>
      <c r="C70" s="288" t="s">
        <v>2078</v>
      </c>
      <c r="D70" s="286">
        <v>5032474.76</v>
      </c>
      <c r="E70" s="300">
        <v>5032474.76</v>
      </c>
      <c r="F70" s="286">
        <v>5050125.1500000004</v>
      </c>
      <c r="G70" s="286">
        <v>5111259.47</v>
      </c>
      <c r="H70" s="286">
        <v>5125020.2699999996</v>
      </c>
      <c r="I70" s="286">
        <v>5337418.71</v>
      </c>
      <c r="J70" s="286">
        <v>5533881.7699999996</v>
      </c>
      <c r="K70" s="286">
        <v>5817310.5</v>
      </c>
      <c r="L70" s="286">
        <v>6210374.5300000003</v>
      </c>
      <c r="M70" s="286">
        <v>7206161.2000000002</v>
      </c>
      <c r="N70" s="286">
        <v>7227773.5700000003</v>
      </c>
      <c r="O70" s="286">
        <v>7582951.3200000003</v>
      </c>
      <c r="P70" s="286">
        <v>6115679.1399999997</v>
      </c>
      <c r="Q70" s="286">
        <v>4970551.91</v>
      </c>
      <c r="R70" s="279">
        <v>4970551.91</v>
      </c>
    </row>
    <row r="71" spans="1:18" ht="15.75" thickBot="1" x14ac:dyDescent="0.3">
      <c r="A71" s="290" t="s">
        <v>1323</v>
      </c>
      <c r="B71" s="288" t="s">
        <v>2279</v>
      </c>
      <c r="C71" s="289"/>
      <c r="D71" s="282">
        <v>-19637290.890000001</v>
      </c>
      <c r="E71" s="299">
        <v>-19637290.890000001</v>
      </c>
      <c r="F71" s="282">
        <v>-19721024.98</v>
      </c>
      <c r="G71" s="282">
        <v>-19804819.649999999</v>
      </c>
      <c r="H71" s="282">
        <v>-19888568.789999999</v>
      </c>
      <c r="I71" s="282">
        <v>-19972330.5</v>
      </c>
      <c r="J71" s="282">
        <v>-20056076.100000001</v>
      </c>
      <c r="K71" s="282">
        <v>-20139837.989999998</v>
      </c>
      <c r="L71" s="282">
        <v>-20223583.690000001</v>
      </c>
      <c r="M71" s="282">
        <v>-20307833.550000001</v>
      </c>
      <c r="N71" s="282">
        <v>-20391091.07</v>
      </c>
      <c r="O71" s="282">
        <v>-20474847.550000001</v>
      </c>
      <c r="P71" s="282">
        <v>-20559726.07</v>
      </c>
      <c r="Q71" s="282">
        <v>-20646116.219999999</v>
      </c>
      <c r="R71" s="279">
        <v>-20646116.219999999</v>
      </c>
    </row>
    <row r="72" spans="1:18" ht="15.75" thickBot="1" x14ac:dyDescent="0.3">
      <c r="A72" s="291" t="s">
        <v>34</v>
      </c>
      <c r="B72" s="288" t="s">
        <v>1257</v>
      </c>
      <c r="C72" s="288" t="s">
        <v>2078</v>
      </c>
      <c r="D72" s="286">
        <v>112419.79</v>
      </c>
      <c r="E72" s="300">
        <v>112419.79</v>
      </c>
      <c r="F72" s="286">
        <v>112923.99</v>
      </c>
      <c r="G72" s="286">
        <v>113379.52</v>
      </c>
      <c r="H72" s="286">
        <v>113883.76</v>
      </c>
      <c r="I72" s="286">
        <v>114371.75</v>
      </c>
      <c r="J72" s="286">
        <v>114876.02</v>
      </c>
      <c r="K72" s="286">
        <v>115364.03</v>
      </c>
      <c r="L72" s="286">
        <v>115868.3</v>
      </c>
      <c r="M72" s="286">
        <v>115868.3</v>
      </c>
      <c r="N72" s="286">
        <v>116860.62</v>
      </c>
      <c r="O72" s="286">
        <v>117365.15</v>
      </c>
      <c r="P72" s="286">
        <v>117853.41</v>
      </c>
      <c r="Q72" s="286">
        <v>118357.95</v>
      </c>
      <c r="R72" s="279">
        <v>118357.95</v>
      </c>
    </row>
    <row r="73" spans="1:18" ht="15.75" thickBot="1" x14ac:dyDescent="0.3">
      <c r="A73" s="291" t="s">
        <v>37</v>
      </c>
      <c r="B73" s="288" t="s">
        <v>1324</v>
      </c>
      <c r="C73" s="288" t="s">
        <v>2078</v>
      </c>
      <c r="D73" s="282">
        <v>-1033.52</v>
      </c>
      <c r="E73" s="299">
        <v>-1033.52</v>
      </c>
      <c r="F73" s="282">
        <v>-1033.52</v>
      </c>
      <c r="G73" s="282">
        <v>-1033.52</v>
      </c>
      <c r="H73" s="282">
        <v>-1033.52</v>
      </c>
      <c r="I73" s="282">
        <v>-1033.52</v>
      </c>
      <c r="J73" s="282">
        <v>-1033.52</v>
      </c>
      <c r="K73" s="282">
        <v>-1033.52</v>
      </c>
      <c r="L73" s="282">
        <v>-1033.52</v>
      </c>
      <c r="M73" s="282">
        <v>-1033.52</v>
      </c>
      <c r="N73" s="282">
        <v>-1033.52</v>
      </c>
      <c r="O73" s="282">
        <v>-1033.52</v>
      </c>
      <c r="P73" s="282">
        <v>-1033.52</v>
      </c>
      <c r="Q73" s="282">
        <v>-1033.52</v>
      </c>
      <c r="R73" s="279">
        <v>-1033.52</v>
      </c>
    </row>
    <row r="74" spans="1:18" ht="15.75" thickBot="1" x14ac:dyDescent="0.3">
      <c r="A74" s="291" t="s">
        <v>35</v>
      </c>
      <c r="B74" s="288" t="s">
        <v>1256</v>
      </c>
      <c r="C74" s="288" t="s">
        <v>2078</v>
      </c>
      <c r="D74" s="286">
        <v>-4476241.82</v>
      </c>
      <c r="E74" s="300">
        <v>-4476241.82</v>
      </c>
      <c r="F74" s="286">
        <v>-4479656.01</v>
      </c>
      <c r="G74" s="286">
        <v>-4483070.21</v>
      </c>
      <c r="H74" s="286">
        <v>-4486484.42</v>
      </c>
      <c r="I74" s="286">
        <v>-4489898.66</v>
      </c>
      <c r="J74" s="286">
        <v>-4493312.84</v>
      </c>
      <c r="K74" s="286">
        <v>-4496727.0599999996</v>
      </c>
      <c r="L74" s="286">
        <v>-4500141.24</v>
      </c>
      <c r="M74" s="286">
        <v>-4503555.47</v>
      </c>
      <c r="N74" s="286">
        <v>-4506969.66</v>
      </c>
      <c r="O74" s="286">
        <v>-4510383.88</v>
      </c>
      <c r="P74" s="286">
        <v>-4513798.09</v>
      </c>
      <c r="Q74" s="286">
        <v>-4517622.4400000004</v>
      </c>
      <c r="R74" s="279">
        <v>-4517622.4400000004</v>
      </c>
    </row>
    <row r="75" spans="1:18" ht="15.75" thickBot="1" x14ac:dyDescent="0.3">
      <c r="A75" s="291" t="s">
        <v>36</v>
      </c>
      <c r="B75" s="288" t="s">
        <v>1255</v>
      </c>
      <c r="C75" s="288" t="s">
        <v>2078</v>
      </c>
      <c r="D75" s="282">
        <v>-16036830.300000001</v>
      </c>
      <c r="E75" s="299">
        <v>-16036830.300000001</v>
      </c>
      <c r="F75" s="282">
        <v>-16117654.4</v>
      </c>
      <c r="G75" s="282">
        <v>-16198490.4</v>
      </c>
      <c r="H75" s="282">
        <v>-16279329.57</v>
      </c>
      <c r="I75" s="282">
        <v>-16360165.029999999</v>
      </c>
      <c r="J75" s="282">
        <v>-16441000.720000001</v>
      </c>
      <c r="K75" s="282">
        <v>-16521836.4</v>
      </c>
      <c r="L75" s="282">
        <v>-16602672.189999999</v>
      </c>
      <c r="M75" s="282">
        <v>-16683507.82</v>
      </c>
      <c r="N75" s="282">
        <v>-16764343.470000001</v>
      </c>
      <c r="O75" s="282">
        <v>-16845190.260000002</v>
      </c>
      <c r="P75" s="282">
        <v>-16927142.829999998</v>
      </c>
      <c r="Q75" s="282">
        <v>-17010213.170000002</v>
      </c>
      <c r="R75" s="279">
        <v>-17010213.170000002</v>
      </c>
    </row>
    <row r="76" spans="1:18" ht="15.75" thickBot="1" x14ac:dyDescent="0.3">
      <c r="A76" s="291" t="s">
        <v>37</v>
      </c>
      <c r="B76" s="288" t="s">
        <v>1254</v>
      </c>
      <c r="C76" s="288" t="s">
        <v>2078</v>
      </c>
      <c r="D76" s="286">
        <v>764394.96</v>
      </c>
      <c r="E76" s="300">
        <v>764394.96</v>
      </c>
      <c r="F76" s="286">
        <v>764394.96</v>
      </c>
      <c r="G76" s="286">
        <v>764394.96</v>
      </c>
      <c r="H76" s="286">
        <v>764394.96</v>
      </c>
      <c r="I76" s="286">
        <v>764394.96</v>
      </c>
      <c r="J76" s="286">
        <v>764394.96</v>
      </c>
      <c r="K76" s="286">
        <v>764394.96</v>
      </c>
      <c r="L76" s="286">
        <v>764394.96</v>
      </c>
      <c r="M76" s="286">
        <v>764394.96</v>
      </c>
      <c r="N76" s="286">
        <v>764394.96</v>
      </c>
      <c r="O76" s="286">
        <v>764394.96</v>
      </c>
      <c r="P76" s="286">
        <v>764394.96</v>
      </c>
      <c r="Q76" s="286">
        <v>764394.96</v>
      </c>
      <c r="R76" s="279">
        <v>764394.96</v>
      </c>
    </row>
    <row r="77" spans="1:18" ht="15.75" thickBot="1" x14ac:dyDescent="0.3">
      <c r="A77" s="283" t="s">
        <v>1325</v>
      </c>
      <c r="B77" s="284" t="s">
        <v>2280</v>
      </c>
      <c r="C77" s="285"/>
      <c r="D77" s="282">
        <v>268887507.23000002</v>
      </c>
      <c r="E77" s="299">
        <v>268887507.23000002</v>
      </c>
      <c r="F77" s="282">
        <v>253341694.59</v>
      </c>
      <c r="G77" s="282">
        <v>285748054.35000002</v>
      </c>
      <c r="H77" s="282">
        <v>267682582.12</v>
      </c>
      <c r="I77" s="282">
        <v>196904369.37</v>
      </c>
      <c r="J77" s="282">
        <v>178290369.58000001</v>
      </c>
      <c r="K77" s="282">
        <v>239502721.56</v>
      </c>
      <c r="L77" s="282">
        <v>189539098.93000001</v>
      </c>
      <c r="M77" s="282">
        <v>191591517.74000001</v>
      </c>
      <c r="N77" s="282">
        <v>327451772.06</v>
      </c>
      <c r="O77" s="282">
        <v>304890610.52999997</v>
      </c>
      <c r="P77" s="282">
        <v>370774402.14999998</v>
      </c>
      <c r="Q77" s="282">
        <v>406829268.43000001</v>
      </c>
      <c r="R77" s="279">
        <v>406829268.43000001</v>
      </c>
    </row>
    <row r="78" spans="1:18" ht="15.75" thickBot="1" x14ac:dyDescent="0.3">
      <c r="A78" s="287" t="s">
        <v>1326</v>
      </c>
      <c r="B78" s="288" t="s">
        <v>2281</v>
      </c>
      <c r="C78" s="289"/>
      <c r="D78" s="286">
        <v>9901045</v>
      </c>
      <c r="E78" s="300">
        <v>9901045</v>
      </c>
      <c r="F78" s="286">
        <v>8658190.2100000009</v>
      </c>
      <c r="G78" s="286">
        <v>13010785.390000001</v>
      </c>
      <c r="H78" s="286">
        <v>9718572.1799999997</v>
      </c>
      <c r="I78" s="286">
        <v>8448439.5199999996</v>
      </c>
      <c r="J78" s="286">
        <v>8492519.4199999999</v>
      </c>
      <c r="K78" s="286">
        <v>10709778.439999999</v>
      </c>
      <c r="L78" s="286">
        <v>8931793.2799999993</v>
      </c>
      <c r="M78" s="286">
        <v>8631948.2300000004</v>
      </c>
      <c r="N78" s="286">
        <v>8901353.4900000002</v>
      </c>
      <c r="O78" s="286">
        <v>9608323.9199999999</v>
      </c>
      <c r="P78" s="286">
        <v>21669179.149999999</v>
      </c>
      <c r="Q78" s="286">
        <v>9540246.1999999993</v>
      </c>
      <c r="R78" s="279">
        <v>9540246.1999999993</v>
      </c>
    </row>
    <row r="79" spans="1:18" ht="15.75" thickBot="1" x14ac:dyDescent="0.3">
      <c r="A79" s="290" t="s">
        <v>38</v>
      </c>
      <c r="B79" s="288" t="s">
        <v>1253</v>
      </c>
      <c r="C79" s="288" t="s">
        <v>2078</v>
      </c>
      <c r="D79" s="282">
        <v>2013480.66</v>
      </c>
      <c r="E79" s="299">
        <v>2013480.66</v>
      </c>
      <c r="F79" s="282">
        <v>2565835.79</v>
      </c>
      <c r="G79" s="282">
        <v>411636.11</v>
      </c>
      <c r="H79" s="282">
        <v>101249.3</v>
      </c>
      <c r="I79" s="282">
        <v>516981.18</v>
      </c>
      <c r="J79" s="282">
        <v>291330.73</v>
      </c>
      <c r="K79" s="282">
        <v>1704391.51</v>
      </c>
      <c r="L79" s="282">
        <v>436429.93</v>
      </c>
      <c r="M79" s="282">
        <v>556476.80000000005</v>
      </c>
      <c r="N79" s="282">
        <v>229431.48</v>
      </c>
      <c r="O79" s="282">
        <v>168405.06</v>
      </c>
      <c r="P79" s="282">
        <v>-779854.69</v>
      </c>
      <c r="Q79" s="282">
        <v>3244300.77</v>
      </c>
      <c r="R79" s="279">
        <v>3244300.77</v>
      </c>
    </row>
    <row r="80" spans="1:18" ht="15.75" thickBot="1" x14ac:dyDescent="0.3">
      <c r="A80" s="290" t="s">
        <v>39</v>
      </c>
      <c r="B80" s="288" t="s">
        <v>1252</v>
      </c>
      <c r="C80" s="288" t="s">
        <v>2078</v>
      </c>
      <c r="D80" s="286">
        <v>75986.720000000001</v>
      </c>
      <c r="E80" s="300">
        <v>75986.720000000001</v>
      </c>
      <c r="F80" s="286">
        <v>185526.39</v>
      </c>
      <c r="G80" s="286">
        <v>101083.93</v>
      </c>
      <c r="H80" s="286">
        <v>64504.72</v>
      </c>
      <c r="I80" s="286">
        <v>80802.2</v>
      </c>
      <c r="J80" s="286">
        <v>52185.31</v>
      </c>
      <c r="K80" s="286">
        <v>86365.48</v>
      </c>
      <c r="L80" s="286">
        <v>159402.35999999999</v>
      </c>
      <c r="M80" s="286">
        <v>136178.95000000001</v>
      </c>
      <c r="N80" s="286">
        <v>146719.53</v>
      </c>
      <c r="O80" s="286">
        <v>78807.75</v>
      </c>
      <c r="P80" s="286">
        <v>172290.43</v>
      </c>
      <c r="Q80" s="286">
        <v>84416.67</v>
      </c>
      <c r="R80" s="279">
        <v>84416.67</v>
      </c>
    </row>
    <row r="81" spans="1:18" ht="15.75" thickBot="1" x14ac:dyDescent="0.3">
      <c r="A81" s="290" t="s">
        <v>1327</v>
      </c>
      <c r="B81" s="288" t="s">
        <v>1328</v>
      </c>
      <c r="C81" s="288" t="s">
        <v>2078</v>
      </c>
      <c r="D81" s="282">
        <v>0</v>
      </c>
      <c r="E81" s="299">
        <v>0</v>
      </c>
      <c r="F81" s="282">
        <v>0</v>
      </c>
      <c r="G81" s="282">
        <v>0</v>
      </c>
      <c r="H81" s="282">
        <v>0</v>
      </c>
      <c r="I81" s="282">
        <v>0</v>
      </c>
      <c r="J81" s="282">
        <v>0</v>
      </c>
      <c r="K81" s="282">
        <v>0</v>
      </c>
      <c r="L81" s="282">
        <v>0</v>
      </c>
      <c r="M81" s="282">
        <v>0</v>
      </c>
      <c r="N81" s="282">
        <v>0</v>
      </c>
      <c r="O81" s="282">
        <v>0</v>
      </c>
      <c r="P81" s="282">
        <v>0</v>
      </c>
      <c r="Q81" s="282">
        <v>0</v>
      </c>
      <c r="R81" s="279">
        <v>0</v>
      </c>
    </row>
    <row r="82" spans="1:18" ht="15.75" thickBot="1" x14ac:dyDescent="0.3">
      <c r="A82" s="290" t="s">
        <v>40</v>
      </c>
      <c r="B82" s="288" t="s">
        <v>1251</v>
      </c>
      <c r="C82" s="288" t="s">
        <v>2078</v>
      </c>
      <c r="D82" s="286">
        <v>0</v>
      </c>
      <c r="E82" s="300">
        <v>0</v>
      </c>
      <c r="F82" s="286">
        <v>0</v>
      </c>
      <c r="G82" s="286">
        <v>0</v>
      </c>
      <c r="H82" s="286">
        <v>0</v>
      </c>
      <c r="I82" s="286">
        <v>0</v>
      </c>
      <c r="J82" s="286">
        <v>0</v>
      </c>
      <c r="K82" s="286">
        <v>0</v>
      </c>
      <c r="L82" s="286">
        <v>0</v>
      </c>
      <c r="M82" s="286">
        <v>0</v>
      </c>
      <c r="N82" s="286">
        <v>0</v>
      </c>
      <c r="O82" s="286">
        <v>0</v>
      </c>
      <c r="P82" s="286">
        <v>0</v>
      </c>
      <c r="Q82" s="286">
        <v>0</v>
      </c>
      <c r="R82" s="279">
        <v>0</v>
      </c>
    </row>
    <row r="83" spans="1:18" ht="15.75" thickBot="1" x14ac:dyDescent="0.3">
      <c r="A83" s="290" t="s">
        <v>41</v>
      </c>
      <c r="B83" s="288" t="s">
        <v>1250</v>
      </c>
      <c r="C83" s="288" t="s">
        <v>2078</v>
      </c>
      <c r="D83" s="282">
        <v>0</v>
      </c>
      <c r="E83" s="299">
        <v>0</v>
      </c>
      <c r="F83" s="282">
        <v>0</v>
      </c>
      <c r="G83" s="282">
        <v>0</v>
      </c>
      <c r="H83" s="282">
        <v>0</v>
      </c>
      <c r="I83" s="282">
        <v>0</v>
      </c>
      <c r="J83" s="282">
        <v>0</v>
      </c>
      <c r="K83" s="282">
        <v>0</v>
      </c>
      <c r="L83" s="282">
        <v>0</v>
      </c>
      <c r="M83" s="282">
        <v>0</v>
      </c>
      <c r="N83" s="282">
        <v>0</v>
      </c>
      <c r="O83" s="282">
        <v>0</v>
      </c>
      <c r="P83" s="282">
        <v>0</v>
      </c>
      <c r="Q83" s="282">
        <v>0</v>
      </c>
      <c r="R83" s="279">
        <v>0</v>
      </c>
    </row>
    <row r="84" spans="1:18" ht="15.75" thickBot="1" x14ac:dyDescent="0.3">
      <c r="A84" s="290" t="s">
        <v>42</v>
      </c>
      <c r="B84" s="288" t="s">
        <v>1249</v>
      </c>
      <c r="C84" s="288" t="s">
        <v>2078</v>
      </c>
      <c r="D84" s="286">
        <v>0</v>
      </c>
      <c r="E84" s="300">
        <v>0</v>
      </c>
      <c r="F84" s="286">
        <v>0</v>
      </c>
      <c r="G84" s="286">
        <v>0</v>
      </c>
      <c r="H84" s="286">
        <v>0</v>
      </c>
      <c r="I84" s="286">
        <v>0</v>
      </c>
      <c r="J84" s="286">
        <v>0</v>
      </c>
      <c r="K84" s="286">
        <v>0</v>
      </c>
      <c r="L84" s="286">
        <v>0</v>
      </c>
      <c r="M84" s="286">
        <v>0</v>
      </c>
      <c r="N84" s="286">
        <v>0</v>
      </c>
      <c r="O84" s="286">
        <v>0</v>
      </c>
      <c r="P84" s="286">
        <v>0</v>
      </c>
      <c r="Q84" s="286">
        <v>0</v>
      </c>
      <c r="R84" s="279">
        <v>0</v>
      </c>
    </row>
    <row r="85" spans="1:18" ht="15.75" thickBot="1" x14ac:dyDescent="0.3">
      <c r="A85" s="290" t="s">
        <v>43</v>
      </c>
      <c r="B85" s="288" t="s">
        <v>1248</v>
      </c>
      <c r="C85" s="288" t="s">
        <v>2078</v>
      </c>
      <c r="D85" s="282">
        <v>0</v>
      </c>
      <c r="E85" s="299">
        <v>0</v>
      </c>
      <c r="F85" s="282">
        <v>0</v>
      </c>
      <c r="G85" s="282">
        <v>0</v>
      </c>
      <c r="H85" s="282">
        <v>0</v>
      </c>
      <c r="I85" s="282">
        <v>0</v>
      </c>
      <c r="J85" s="282">
        <v>0</v>
      </c>
      <c r="K85" s="282">
        <v>0</v>
      </c>
      <c r="L85" s="282">
        <v>0</v>
      </c>
      <c r="M85" s="282">
        <v>0</v>
      </c>
      <c r="N85" s="282">
        <v>0</v>
      </c>
      <c r="O85" s="282">
        <v>0</v>
      </c>
      <c r="P85" s="282">
        <v>0</v>
      </c>
      <c r="Q85" s="282">
        <v>0</v>
      </c>
      <c r="R85" s="279">
        <v>0</v>
      </c>
    </row>
    <row r="86" spans="1:18" ht="15.75" thickBot="1" x14ac:dyDescent="0.3">
      <c r="A86" s="290" t="s">
        <v>44</v>
      </c>
      <c r="B86" s="288" t="s">
        <v>1247</v>
      </c>
      <c r="C86" s="288" t="s">
        <v>2078</v>
      </c>
      <c r="D86" s="286">
        <v>1762959.86</v>
      </c>
      <c r="E86" s="300">
        <v>1762959.86</v>
      </c>
      <c r="F86" s="286">
        <v>820022.63</v>
      </c>
      <c r="G86" s="286">
        <v>1570498.75</v>
      </c>
      <c r="H86" s="286">
        <v>1796839.41</v>
      </c>
      <c r="I86" s="286">
        <v>1232366.01</v>
      </c>
      <c r="J86" s="286">
        <v>-16458.3</v>
      </c>
      <c r="K86" s="286">
        <v>619196.17000000004</v>
      </c>
      <c r="L86" s="286">
        <v>532349.43000000005</v>
      </c>
      <c r="M86" s="286">
        <v>507599.59</v>
      </c>
      <c r="N86" s="286">
        <v>258027.94</v>
      </c>
      <c r="O86" s="286">
        <v>768005.33</v>
      </c>
      <c r="P86" s="286">
        <v>2839537.75</v>
      </c>
      <c r="Q86" s="286">
        <v>2985524.51</v>
      </c>
      <c r="R86" s="279">
        <v>2985524.51</v>
      </c>
    </row>
    <row r="87" spans="1:18" ht="15.75" thickBot="1" x14ac:dyDescent="0.3">
      <c r="A87" s="290" t="s">
        <v>45</v>
      </c>
      <c r="B87" s="288" t="s">
        <v>1246</v>
      </c>
      <c r="C87" s="288" t="s">
        <v>2078</v>
      </c>
      <c r="D87" s="282">
        <v>0</v>
      </c>
      <c r="E87" s="299">
        <v>0</v>
      </c>
      <c r="F87" s="282">
        <v>0</v>
      </c>
      <c r="G87" s="282">
        <v>0</v>
      </c>
      <c r="H87" s="282">
        <v>0</v>
      </c>
      <c r="I87" s="282">
        <v>0</v>
      </c>
      <c r="J87" s="282">
        <v>0</v>
      </c>
      <c r="K87" s="282">
        <v>0</v>
      </c>
      <c r="L87" s="282">
        <v>0</v>
      </c>
      <c r="M87" s="282">
        <v>0</v>
      </c>
      <c r="N87" s="282">
        <v>0</v>
      </c>
      <c r="O87" s="282">
        <v>0</v>
      </c>
      <c r="P87" s="282">
        <v>0</v>
      </c>
      <c r="Q87" s="282">
        <v>0</v>
      </c>
      <c r="R87" s="279">
        <v>0</v>
      </c>
    </row>
    <row r="88" spans="1:18" ht="15.75" thickBot="1" x14ac:dyDescent="0.3">
      <c r="A88" s="290" t="s">
        <v>46</v>
      </c>
      <c r="B88" s="288" t="s">
        <v>1245</v>
      </c>
      <c r="C88" s="288" t="s">
        <v>2078</v>
      </c>
      <c r="D88" s="286">
        <v>455.75</v>
      </c>
      <c r="E88" s="300">
        <v>455.75</v>
      </c>
      <c r="F88" s="286">
        <v>0</v>
      </c>
      <c r="G88" s="286">
        <v>0</v>
      </c>
      <c r="H88" s="286">
        <v>0</v>
      </c>
      <c r="I88" s="286">
        <v>0</v>
      </c>
      <c r="J88" s="286">
        <v>0</v>
      </c>
      <c r="K88" s="286">
        <v>0</v>
      </c>
      <c r="L88" s="286">
        <v>0</v>
      </c>
      <c r="M88" s="286">
        <v>0</v>
      </c>
      <c r="N88" s="286">
        <v>0</v>
      </c>
      <c r="O88" s="286">
        <v>0</v>
      </c>
      <c r="P88" s="286">
        <v>0</v>
      </c>
      <c r="Q88" s="286">
        <v>0</v>
      </c>
      <c r="R88" s="279">
        <v>0</v>
      </c>
    </row>
    <row r="89" spans="1:18" ht="15.75" thickBot="1" x14ac:dyDescent="0.3">
      <c r="A89" s="290" t="s">
        <v>47</v>
      </c>
      <c r="B89" s="288" t="s">
        <v>1244</v>
      </c>
      <c r="C89" s="288" t="s">
        <v>2078</v>
      </c>
      <c r="D89" s="282">
        <v>0</v>
      </c>
      <c r="E89" s="299">
        <v>0</v>
      </c>
      <c r="F89" s="282">
        <v>0</v>
      </c>
      <c r="G89" s="282">
        <v>0</v>
      </c>
      <c r="H89" s="282">
        <v>0</v>
      </c>
      <c r="I89" s="282">
        <v>0</v>
      </c>
      <c r="J89" s="282">
        <v>0</v>
      </c>
      <c r="K89" s="282">
        <v>0</v>
      </c>
      <c r="L89" s="282">
        <v>0</v>
      </c>
      <c r="M89" s="282">
        <v>0</v>
      </c>
      <c r="N89" s="282">
        <v>0</v>
      </c>
      <c r="O89" s="282">
        <v>0</v>
      </c>
      <c r="P89" s="282">
        <v>0</v>
      </c>
      <c r="Q89" s="282">
        <v>0</v>
      </c>
      <c r="R89" s="279">
        <v>0</v>
      </c>
    </row>
    <row r="90" spans="1:18" ht="15.75" thickBot="1" x14ac:dyDescent="0.3">
      <c r="A90" s="290" t="s">
        <v>2282</v>
      </c>
      <c r="B90" s="288" t="s">
        <v>1330</v>
      </c>
      <c r="C90" s="288" t="s">
        <v>2078</v>
      </c>
      <c r="D90" s="286">
        <v>0.26</v>
      </c>
      <c r="E90" s="300">
        <v>0.26</v>
      </c>
      <c r="F90" s="286">
        <v>0.26</v>
      </c>
      <c r="G90" s="286">
        <v>0.26</v>
      </c>
      <c r="H90" s="286">
        <v>0.26</v>
      </c>
      <c r="I90" s="286">
        <v>0.17</v>
      </c>
      <c r="J90" s="286">
        <v>0.17</v>
      </c>
      <c r="K90" s="286">
        <v>40.17</v>
      </c>
      <c r="L90" s="286">
        <v>40.17</v>
      </c>
      <c r="M90" s="286">
        <v>40.17</v>
      </c>
      <c r="N90" s="286">
        <v>40.17</v>
      </c>
      <c r="O90" s="286">
        <v>40.26</v>
      </c>
      <c r="P90" s="286">
        <v>40.26</v>
      </c>
      <c r="Q90" s="286">
        <v>40.26</v>
      </c>
      <c r="R90" s="279">
        <v>40.26</v>
      </c>
    </row>
    <row r="91" spans="1:18" ht="15.75" thickBot="1" x14ac:dyDescent="0.3">
      <c r="A91" s="290" t="s">
        <v>2557</v>
      </c>
      <c r="B91" s="288" t="s">
        <v>2558</v>
      </c>
      <c r="C91" s="288" t="s">
        <v>2078</v>
      </c>
      <c r="D91" s="282">
        <v>0</v>
      </c>
      <c r="E91" s="301"/>
      <c r="F91" s="294"/>
      <c r="G91" s="294"/>
      <c r="H91" s="294"/>
      <c r="I91" s="294"/>
      <c r="J91" s="294"/>
      <c r="K91" s="294"/>
      <c r="L91" s="294"/>
      <c r="M91" s="294"/>
      <c r="N91" s="294"/>
      <c r="O91" s="294"/>
      <c r="P91" s="294"/>
      <c r="Q91" s="294"/>
      <c r="R91" s="279">
        <v>0</v>
      </c>
    </row>
    <row r="92" spans="1:18" ht="15.75" thickBot="1" x14ac:dyDescent="0.3">
      <c r="A92" s="290" t="s">
        <v>1331</v>
      </c>
      <c r="B92" s="288" t="s">
        <v>1332</v>
      </c>
      <c r="C92" s="288" t="s">
        <v>2078</v>
      </c>
      <c r="D92" s="286">
        <v>-1669124.96</v>
      </c>
      <c r="E92" s="300">
        <v>-1669124.96</v>
      </c>
      <c r="F92" s="286">
        <v>-1632731.15</v>
      </c>
      <c r="G92" s="286">
        <v>-3369737.05</v>
      </c>
      <c r="H92" s="286">
        <v>-1084571.1599999999</v>
      </c>
      <c r="I92" s="286">
        <v>-2094125.39</v>
      </c>
      <c r="J92" s="286">
        <v>-3381134.16</v>
      </c>
      <c r="K92" s="286">
        <v>-5408042.1600000001</v>
      </c>
      <c r="L92" s="286">
        <v>-3860994.31</v>
      </c>
      <c r="M92" s="286">
        <v>-1874246.96</v>
      </c>
      <c r="N92" s="286">
        <v>-3218149.54</v>
      </c>
      <c r="O92" s="286">
        <v>-7691082.5300000003</v>
      </c>
      <c r="P92" s="286">
        <v>-1386309.15</v>
      </c>
      <c r="Q92" s="286">
        <v>-2658.18</v>
      </c>
      <c r="R92" s="279">
        <v>-2658.18</v>
      </c>
    </row>
    <row r="93" spans="1:18" ht="15.75" thickBot="1" x14ac:dyDescent="0.3">
      <c r="A93" s="290" t="s">
        <v>1333</v>
      </c>
      <c r="B93" s="288" t="s">
        <v>1334</v>
      </c>
      <c r="C93" s="288" t="s">
        <v>2078</v>
      </c>
      <c r="D93" s="282">
        <v>-4405946.62</v>
      </c>
      <c r="E93" s="299">
        <v>-4405946.62</v>
      </c>
      <c r="F93" s="282">
        <v>-2769308.37</v>
      </c>
      <c r="G93" s="282">
        <v>-4280737.07</v>
      </c>
      <c r="H93" s="282">
        <v>-1500357.54</v>
      </c>
      <c r="I93" s="282">
        <v>-2325925.27</v>
      </c>
      <c r="J93" s="282">
        <v>-1448090.71</v>
      </c>
      <c r="K93" s="282">
        <v>-1215785.58</v>
      </c>
      <c r="L93" s="282">
        <v>-3008638.64</v>
      </c>
      <c r="M93" s="282">
        <v>-1824300.3</v>
      </c>
      <c r="N93" s="282">
        <v>-1477240.5</v>
      </c>
      <c r="O93" s="282">
        <v>-1718118.54</v>
      </c>
      <c r="P93" s="282">
        <v>-2243347.71</v>
      </c>
      <c r="Q93" s="282">
        <v>-1610365.27</v>
      </c>
      <c r="R93" s="279">
        <v>-1610365.27</v>
      </c>
    </row>
    <row r="94" spans="1:18" ht="15.75" thickBot="1" x14ac:dyDescent="0.3">
      <c r="A94" s="290" t="s">
        <v>2283</v>
      </c>
      <c r="B94" s="288" t="s">
        <v>1336</v>
      </c>
      <c r="C94" s="288" t="s">
        <v>2078</v>
      </c>
      <c r="D94" s="286">
        <v>223670.23</v>
      </c>
      <c r="E94" s="300">
        <v>223670.23</v>
      </c>
      <c r="F94" s="286">
        <v>235157.14</v>
      </c>
      <c r="G94" s="286">
        <v>232361.8</v>
      </c>
      <c r="H94" s="286">
        <v>247535.85</v>
      </c>
      <c r="I94" s="286">
        <v>250723.07</v>
      </c>
      <c r="J94" s="286">
        <v>-615545.42000000004</v>
      </c>
      <c r="K94" s="286">
        <v>287044.45</v>
      </c>
      <c r="L94" s="286">
        <v>240944.31</v>
      </c>
      <c r="M94" s="286">
        <v>260774.94</v>
      </c>
      <c r="N94" s="286">
        <v>251177.35</v>
      </c>
      <c r="O94" s="286">
        <v>526556.21</v>
      </c>
      <c r="P94" s="286">
        <v>246798.33</v>
      </c>
      <c r="Q94" s="286">
        <v>233259.17</v>
      </c>
      <c r="R94" s="279">
        <v>233259.17</v>
      </c>
    </row>
    <row r="95" spans="1:18" ht="15.75" thickBot="1" x14ac:dyDescent="0.3">
      <c r="A95" s="290" t="s">
        <v>1337</v>
      </c>
      <c r="B95" s="288" t="s">
        <v>1338</v>
      </c>
      <c r="C95" s="288" t="s">
        <v>2078</v>
      </c>
      <c r="D95" s="282">
        <v>-1973.87</v>
      </c>
      <c r="E95" s="299">
        <v>-1973.87</v>
      </c>
      <c r="F95" s="282">
        <v>0</v>
      </c>
      <c r="G95" s="282">
        <v>3930.42</v>
      </c>
      <c r="H95" s="282">
        <v>968.93</v>
      </c>
      <c r="I95" s="282">
        <v>0</v>
      </c>
      <c r="J95" s="282">
        <v>0</v>
      </c>
      <c r="K95" s="282">
        <v>0</v>
      </c>
      <c r="L95" s="282">
        <v>0</v>
      </c>
      <c r="M95" s="282">
        <v>-1035</v>
      </c>
      <c r="N95" s="282">
        <v>0</v>
      </c>
      <c r="O95" s="282">
        <v>353.55</v>
      </c>
      <c r="P95" s="282">
        <v>236.79</v>
      </c>
      <c r="Q95" s="282">
        <v>236.79</v>
      </c>
      <c r="R95" s="279">
        <v>236.79</v>
      </c>
    </row>
    <row r="96" spans="1:18" ht="15.75" thickBot="1" x14ac:dyDescent="0.3">
      <c r="A96" s="290" t="s">
        <v>2284</v>
      </c>
      <c r="B96" s="288" t="s">
        <v>1340</v>
      </c>
      <c r="C96" s="288" t="s">
        <v>2078</v>
      </c>
      <c r="D96" s="286">
        <v>-50727.44</v>
      </c>
      <c r="E96" s="300">
        <v>-50727.44</v>
      </c>
      <c r="F96" s="286">
        <v>-415957.96</v>
      </c>
      <c r="G96" s="286">
        <v>3311743.29</v>
      </c>
      <c r="H96" s="286">
        <v>-67381.679999999993</v>
      </c>
      <c r="I96" s="286">
        <v>-817493.15</v>
      </c>
      <c r="J96" s="286">
        <v>82874.850000000006</v>
      </c>
      <c r="K96" s="286">
        <v>75418.570000000007</v>
      </c>
      <c r="L96" s="286">
        <v>-211823.12</v>
      </c>
      <c r="M96" s="286">
        <v>-502312.76</v>
      </c>
      <c r="N96" s="286">
        <v>18439.8</v>
      </c>
      <c r="O96" s="286">
        <v>61848.72</v>
      </c>
      <c r="P96" s="286">
        <v>-2796.57</v>
      </c>
      <c r="Q96" s="286">
        <v>-4009080.31</v>
      </c>
      <c r="R96" s="279">
        <v>-4009080.31</v>
      </c>
    </row>
    <row r="97" spans="1:18" ht="15.75" thickBot="1" x14ac:dyDescent="0.3">
      <c r="A97" s="290" t="s">
        <v>1341</v>
      </c>
      <c r="B97" s="288" t="s">
        <v>1342</v>
      </c>
      <c r="C97" s="288" t="s">
        <v>2078</v>
      </c>
      <c r="D97" s="282">
        <v>-660562.27</v>
      </c>
      <c r="E97" s="299">
        <v>-660562.27</v>
      </c>
      <c r="F97" s="282">
        <v>-673563.81</v>
      </c>
      <c r="G97" s="282">
        <v>-691719.48</v>
      </c>
      <c r="H97" s="282">
        <v>-804438.41</v>
      </c>
      <c r="I97" s="282">
        <v>-760890.08</v>
      </c>
      <c r="J97" s="282">
        <v>-723499.99</v>
      </c>
      <c r="K97" s="282">
        <v>-669570.56000000006</v>
      </c>
      <c r="L97" s="282">
        <v>-627024.66</v>
      </c>
      <c r="M97" s="282">
        <v>-609899.88</v>
      </c>
      <c r="N97" s="282">
        <v>-619929.06999999995</v>
      </c>
      <c r="O97" s="282">
        <v>-415875.44</v>
      </c>
      <c r="P97" s="282">
        <v>-446555.13</v>
      </c>
      <c r="Q97" s="282">
        <v>-466765.43</v>
      </c>
      <c r="R97" s="279">
        <v>-466765.43</v>
      </c>
    </row>
    <row r="98" spans="1:18" ht="15.75" thickBot="1" x14ac:dyDescent="0.3">
      <c r="A98" s="290" t="s">
        <v>1343</v>
      </c>
      <c r="B98" s="288" t="s">
        <v>1344</v>
      </c>
      <c r="C98" s="288" t="s">
        <v>2078</v>
      </c>
      <c r="D98" s="286">
        <v>28400.71</v>
      </c>
      <c r="E98" s="300">
        <v>28400.71</v>
      </c>
      <c r="F98" s="286">
        <v>14801.21</v>
      </c>
      <c r="G98" s="286">
        <v>20625.61</v>
      </c>
      <c r="H98" s="286">
        <v>30956.85</v>
      </c>
      <c r="I98" s="286">
        <v>15717.62</v>
      </c>
      <c r="J98" s="286">
        <v>19359.91</v>
      </c>
      <c r="K98" s="286">
        <v>20633.14</v>
      </c>
      <c r="L98" s="286">
        <v>1244.6300000000001</v>
      </c>
      <c r="M98" s="286">
        <v>20862.490000000002</v>
      </c>
      <c r="N98" s="286">
        <v>18757.45</v>
      </c>
      <c r="O98" s="286">
        <v>35294.050000000003</v>
      </c>
      <c r="P98" s="286">
        <v>26641.16</v>
      </c>
      <c r="Q98" s="286">
        <v>1366.71</v>
      </c>
      <c r="R98" s="279">
        <v>1366.71</v>
      </c>
    </row>
    <row r="99" spans="1:18" ht="15.75" thickBot="1" x14ac:dyDescent="0.3">
      <c r="A99" s="290" t="s">
        <v>48</v>
      </c>
      <c r="B99" s="288" t="s">
        <v>1243</v>
      </c>
      <c r="C99" s="288" t="s">
        <v>2078</v>
      </c>
      <c r="D99" s="282">
        <v>3886889.99</v>
      </c>
      <c r="E99" s="299">
        <v>3886889.99</v>
      </c>
      <c r="F99" s="282">
        <v>1629392.79</v>
      </c>
      <c r="G99" s="282">
        <v>7002545.5300000003</v>
      </c>
      <c r="H99" s="282">
        <v>2235174.36</v>
      </c>
      <c r="I99" s="282">
        <v>3652346.24</v>
      </c>
      <c r="J99" s="282">
        <v>5153439.3899999997</v>
      </c>
      <c r="K99" s="282">
        <v>6132351.6100000003</v>
      </c>
      <c r="L99" s="282">
        <v>6192218.54</v>
      </c>
      <c r="M99" s="282">
        <v>2882290.35</v>
      </c>
      <c r="N99" s="282">
        <v>4214741.04</v>
      </c>
      <c r="O99" s="282">
        <v>8713845.9900000002</v>
      </c>
      <c r="P99" s="282">
        <v>14162436.17</v>
      </c>
      <c r="Q99" s="282">
        <v>0</v>
      </c>
      <c r="R99" s="279">
        <v>0</v>
      </c>
    </row>
    <row r="100" spans="1:18" ht="15.75" thickBot="1" x14ac:dyDescent="0.3">
      <c r="A100" s="290" t="s">
        <v>1345</v>
      </c>
      <c r="B100" s="288" t="s">
        <v>1242</v>
      </c>
      <c r="C100" s="288" t="s">
        <v>2078</v>
      </c>
      <c r="D100" s="286">
        <v>4523118.87</v>
      </c>
      <c r="E100" s="300">
        <v>4523118.87</v>
      </c>
      <c r="F100" s="286">
        <v>4523227.63</v>
      </c>
      <c r="G100" s="286">
        <v>4523227.63</v>
      </c>
      <c r="H100" s="286">
        <v>4523227.63</v>
      </c>
      <c r="I100" s="286">
        <v>4523349.9000000004</v>
      </c>
      <c r="J100" s="286">
        <v>4904163.62</v>
      </c>
      <c r="K100" s="286">
        <v>4904163.62</v>
      </c>
      <c r="L100" s="286">
        <v>4904163.62</v>
      </c>
      <c r="M100" s="286">
        <v>4904283.3899999997</v>
      </c>
      <c r="N100" s="286">
        <v>4904283.3899999997</v>
      </c>
      <c r="O100" s="286">
        <v>4904448.54</v>
      </c>
      <c r="P100" s="286">
        <v>4904448.54</v>
      </c>
      <c r="Q100" s="286">
        <v>4904448.54</v>
      </c>
      <c r="R100" s="279">
        <v>4904448.54</v>
      </c>
    </row>
    <row r="101" spans="1:18" ht="15.75" thickBot="1" x14ac:dyDescent="0.3">
      <c r="A101" s="290" t="s">
        <v>1346</v>
      </c>
      <c r="B101" s="288" t="s">
        <v>1347</v>
      </c>
      <c r="C101" s="288" t="s">
        <v>2078</v>
      </c>
      <c r="D101" s="282">
        <v>345207.97</v>
      </c>
      <c r="E101" s="299">
        <v>345207.97</v>
      </c>
      <c r="F101" s="282">
        <v>345216.58</v>
      </c>
      <c r="G101" s="282">
        <v>345216.58</v>
      </c>
      <c r="H101" s="282">
        <v>345216.58</v>
      </c>
      <c r="I101" s="282">
        <v>345226.46</v>
      </c>
      <c r="J101" s="282">
        <v>345226.46</v>
      </c>
      <c r="K101" s="282">
        <v>345226.46</v>
      </c>
      <c r="L101" s="282">
        <v>345226.46</v>
      </c>
      <c r="M101" s="282">
        <v>346974.01</v>
      </c>
      <c r="N101" s="282">
        <v>346974.01</v>
      </c>
      <c r="O101" s="282">
        <v>347864.03</v>
      </c>
      <c r="P101" s="282">
        <v>347864.03</v>
      </c>
      <c r="Q101" s="282">
        <v>347864.03</v>
      </c>
      <c r="R101" s="279">
        <v>347864.03</v>
      </c>
    </row>
    <row r="102" spans="1:18" ht="15.75" thickBot="1" x14ac:dyDescent="0.3">
      <c r="A102" s="290" t="s">
        <v>1348</v>
      </c>
      <c r="B102" s="288" t="s">
        <v>1349</v>
      </c>
      <c r="C102" s="288" t="s">
        <v>2078</v>
      </c>
      <c r="D102" s="286">
        <v>3621733.14</v>
      </c>
      <c r="E102" s="300">
        <v>3621733.14</v>
      </c>
      <c r="F102" s="286">
        <v>3621877.08</v>
      </c>
      <c r="G102" s="286">
        <v>3621877.08</v>
      </c>
      <c r="H102" s="286">
        <v>3621877.08</v>
      </c>
      <c r="I102" s="286">
        <v>3622052.56</v>
      </c>
      <c r="J102" s="286">
        <v>3622052.56</v>
      </c>
      <c r="K102" s="286">
        <v>3622052.56</v>
      </c>
      <c r="L102" s="286">
        <v>3622052.56</v>
      </c>
      <c r="M102" s="286">
        <v>3622242.44</v>
      </c>
      <c r="N102" s="286">
        <v>3622242.44</v>
      </c>
      <c r="O102" s="286">
        <v>3622365.94</v>
      </c>
      <c r="P102" s="286">
        <v>3622365.94</v>
      </c>
      <c r="Q102" s="286">
        <v>3622365.94</v>
      </c>
      <c r="R102" s="279">
        <v>3622365.94</v>
      </c>
    </row>
    <row r="103" spans="1:18" ht="15.75" thickBot="1" x14ac:dyDescent="0.3">
      <c r="A103" s="290" t="s">
        <v>2285</v>
      </c>
      <c r="B103" s="288" t="s">
        <v>2286</v>
      </c>
      <c r="C103" s="288" t="s">
        <v>2078</v>
      </c>
      <c r="D103" s="282">
        <v>0</v>
      </c>
      <c r="E103" s="301"/>
      <c r="F103" s="294"/>
      <c r="G103" s="294"/>
      <c r="H103" s="294"/>
      <c r="I103" s="294"/>
      <c r="J103" s="294"/>
      <c r="K103" s="294"/>
      <c r="L103" s="294"/>
      <c r="M103" s="294"/>
      <c r="N103" s="294"/>
      <c r="O103" s="294"/>
      <c r="P103" s="294"/>
      <c r="Q103" s="294"/>
      <c r="R103" s="279">
        <v>0</v>
      </c>
    </row>
    <row r="104" spans="1:18" ht="15.75" thickBot="1" x14ac:dyDescent="0.3">
      <c r="A104" s="290" t="s">
        <v>49</v>
      </c>
      <c r="B104" s="288" t="s">
        <v>1241</v>
      </c>
      <c r="C104" s="288" t="s">
        <v>2078</v>
      </c>
      <c r="D104" s="286">
        <v>3276</v>
      </c>
      <c r="E104" s="300">
        <v>3276</v>
      </c>
      <c r="F104" s="286">
        <v>4494</v>
      </c>
      <c r="G104" s="286">
        <v>4032</v>
      </c>
      <c r="H104" s="286">
        <v>3570</v>
      </c>
      <c r="I104" s="286">
        <v>3108</v>
      </c>
      <c r="J104" s="286">
        <v>2415</v>
      </c>
      <c r="K104" s="286">
        <v>2093</v>
      </c>
      <c r="L104" s="286">
        <v>2002</v>
      </c>
      <c r="M104" s="286">
        <v>1820</v>
      </c>
      <c r="N104" s="286">
        <v>1638</v>
      </c>
      <c r="O104" s="286">
        <v>1365</v>
      </c>
      <c r="P104" s="286">
        <v>1183</v>
      </c>
      <c r="Q104" s="286">
        <v>1092</v>
      </c>
      <c r="R104" s="279">
        <v>1092</v>
      </c>
    </row>
    <row r="105" spans="1:18" ht="15.75" thickBot="1" x14ac:dyDescent="0.3">
      <c r="A105" s="290" t="s">
        <v>50</v>
      </c>
      <c r="B105" s="288" t="s">
        <v>1240</v>
      </c>
      <c r="C105" s="288" t="s">
        <v>2078</v>
      </c>
      <c r="D105" s="282">
        <v>0</v>
      </c>
      <c r="E105" s="299">
        <v>0</v>
      </c>
      <c r="F105" s="282">
        <v>0</v>
      </c>
      <c r="G105" s="282">
        <v>0</v>
      </c>
      <c r="H105" s="282">
        <v>0</v>
      </c>
      <c r="I105" s="282">
        <v>0</v>
      </c>
      <c r="J105" s="282">
        <v>0</v>
      </c>
      <c r="K105" s="282">
        <v>0</v>
      </c>
      <c r="L105" s="282">
        <v>0</v>
      </c>
      <c r="M105" s="282">
        <v>0</v>
      </c>
      <c r="N105" s="282">
        <v>0</v>
      </c>
      <c r="O105" s="282">
        <v>0</v>
      </c>
      <c r="P105" s="282">
        <v>0</v>
      </c>
      <c r="Q105" s="282">
        <v>0</v>
      </c>
      <c r="R105" s="279">
        <v>0</v>
      </c>
    </row>
    <row r="106" spans="1:18" ht="15.75" thickBot="1" x14ac:dyDescent="0.3">
      <c r="A106" s="290" t="s">
        <v>1350</v>
      </c>
      <c r="B106" s="288" t="s">
        <v>1239</v>
      </c>
      <c r="C106" s="288" t="s">
        <v>2078</v>
      </c>
      <c r="D106" s="286">
        <v>300</v>
      </c>
      <c r="E106" s="300">
        <v>300</v>
      </c>
      <c r="F106" s="286">
        <v>300</v>
      </c>
      <c r="G106" s="286">
        <v>300</v>
      </c>
      <c r="H106" s="286">
        <v>300</v>
      </c>
      <c r="I106" s="286">
        <v>300</v>
      </c>
      <c r="J106" s="286">
        <v>300</v>
      </c>
      <c r="K106" s="286">
        <v>300</v>
      </c>
      <c r="L106" s="286">
        <v>300</v>
      </c>
      <c r="M106" s="286">
        <v>300</v>
      </c>
      <c r="N106" s="286">
        <v>300</v>
      </c>
      <c r="O106" s="286">
        <v>300</v>
      </c>
      <c r="P106" s="286">
        <v>300</v>
      </c>
      <c r="Q106" s="286">
        <v>300</v>
      </c>
      <c r="R106" s="279">
        <v>300</v>
      </c>
    </row>
    <row r="107" spans="1:18" ht="15.75" thickBot="1" x14ac:dyDescent="0.3">
      <c r="A107" s="290" t="s">
        <v>51</v>
      </c>
      <c r="B107" s="288" t="s">
        <v>1238</v>
      </c>
      <c r="C107" s="288" t="s">
        <v>2078</v>
      </c>
      <c r="D107" s="282">
        <v>25000</v>
      </c>
      <c r="E107" s="299">
        <v>25000</v>
      </c>
      <c r="F107" s="282">
        <v>25000</v>
      </c>
      <c r="G107" s="282">
        <v>25000</v>
      </c>
      <c r="H107" s="282">
        <v>25000</v>
      </c>
      <c r="I107" s="282">
        <v>25000</v>
      </c>
      <c r="J107" s="282">
        <v>25000</v>
      </c>
      <c r="K107" s="282">
        <v>25000</v>
      </c>
      <c r="L107" s="282">
        <v>25000</v>
      </c>
      <c r="M107" s="282">
        <v>25000</v>
      </c>
      <c r="N107" s="282">
        <v>25000</v>
      </c>
      <c r="O107" s="282">
        <v>25000</v>
      </c>
      <c r="P107" s="282">
        <v>25000</v>
      </c>
      <c r="Q107" s="282">
        <v>25000</v>
      </c>
      <c r="R107" s="279">
        <v>25000</v>
      </c>
    </row>
    <row r="108" spans="1:18" ht="15.75" thickBot="1" x14ac:dyDescent="0.3">
      <c r="A108" s="290" t="s">
        <v>52</v>
      </c>
      <c r="B108" s="288" t="s">
        <v>1237</v>
      </c>
      <c r="C108" s="288" t="s">
        <v>2078</v>
      </c>
      <c r="D108" s="286">
        <v>1900</v>
      </c>
      <c r="E108" s="300">
        <v>1900</v>
      </c>
      <c r="F108" s="286">
        <v>1900</v>
      </c>
      <c r="G108" s="286">
        <v>1900</v>
      </c>
      <c r="H108" s="286">
        <v>1900</v>
      </c>
      <c r="I108" s="286">
        <v>1900</v>
      </c>
      <c r="J108" s="286">
        <v>1900</v>
      </c>
      <c r="K108" s="286">
        <v>1900</v>
      </c>
      <c r="L108" s="286">
        <v>1900</v>
      </c>
      <c r="M108" s="286">
        <v>1900</v>
      </c>
      <c r="N108" s="286">
        <v>1900</v>
      </c>
      <c r="O108" s="286">
        <v>1900</v>
      </c>
      <c r="P108" s="286">
        <v>1900</v>
      </c>
      <c r="Q108" s="286">
        <v>1900</v>
      </c>
      <c r="R108" s="279">
        <v>1900</v>
      </c>
    </row>
    <row r="109" spans="1:18" ht="15.75" thickBot="1" x14ac:dyDescent="0.3">
      <c r="A109" s="290" t="s">
        <v>52</v>
      </c>
      <c r="B109" s="288" t="s">
        <v>1236</v>
      </c>
      <c r="C109" s="288" t="s">
        <v>2078</v>
      </c>
      <c r="D109" s="282">
        <v>3000</v>
      </c>
      <c r="E109" s="299">
        <v>3000</v>
      </c>
      <c r="F109" s="282">
        <v>3000</v>
      </c>
      <c r="G109" s="282">
        <v>3000</v>
      </c>
      <c r="H109" s="282">
        <v>3000</v>
      </c>
      <c r="I109" s="282">
        <v>3000</v>
      </c>
      <c r="J109" s="282">
        <v>3000</v>
      </c>
      <c r="K109" s="282">
        <v>3000</v>
      </c>
      <c r="L109" s="282">
        <v>3000</v>
      </c>
      <c r="M109" s="282">
        <v>3000</v>
      </c>
      <c r="N109" s="282">
        <v>3000</v>
      </c>
      <c r="O109" s="282">
        <v>3000</v>
      </c>
      <c r="P109" s="282">
        <v>3000</v>
      </c>
      <c r="Q109" s="282">
        <v>3000</v>
      </c>
      <c r="R109" s="279">
        <v>3000</v>
      </c>
    </row>
    <row r="110" spans="1:18" ht="15.75" thickBot="1" x14ac:dyDescent="0.3">
      <c r="A110" s="290" t="s">
        <v>53</v>
      </c>
      <c r="B110" s="288" t="s">
        <v>1235</v>
      </c>
      <c r="C110" s="288" t="s">
        <v>2078</v>
      </c>
      <c r="D110" s="286">
        <v>5000</v>
      </c>
      <c r="E110" s="300">
        <v>5000</v>
      </c>
      <c r="F110" s="286">
        <v>5000</v>
      </c>
      <c r="G110" s="286">
        <v>5000</v>
      </c>
      <c r="H110" s="286">
        <v>5000</v>
      </c>
      <c r="I110" s="286">
        <v>5000</v>
      </c>
      <c r="J110" s="286">
        <v>5000</v>
      </c>
      <c r="K110" s="286">
        <v>5000</v>
      </c>
      <c r="L110" s="286">
        <v>5000</v>
      </c>
      <c r="M110" s="286">
        <v>5000</v>
      </c>
      <c r="N110" s="286">
        <v>5000</v>
      </c>
      <c r="O110" s="286">
        <v>5000</v>
      </c>
      <c r="P110" s="286">
        <v>5000</v>
      </c>
      <c r="Q110" s="286">
        <v>5000</v>
      </c>
      <c r="R110" s="279">
        <v>5000</v>
      </c>
    </row>
    <row r="111" spans="1:18" ht="15.75" thickBot="1" x14ac:dyDescent="0.3">
      <c r="A111" s="290" t="s">
        <v>55</v>
      </c>
      <c r="B111" s="288" t="s">
        <v>1233</v>
      </c>
      <c r="C111" s="288" t="s">
        <v>2078</v>
      </c>
      <c r="D111" s="282">
        <v>169000</v>
      </c>
      <c r="E111" s="299">
        <v>169000</v>
      </c>
      <c r="F111" s="282">
        <v>169000</v>
      </c>
      <c r="G111" s="282">
        <v>169000</v>
      </c>
      <c r="H111" s="282">
        <v>169000</v>
      </c>
      <c r="I111" s="282">
        <v>169000</v>
      </c>
      <c r="J111" s="282">
        <v>169000</v>
      </c>
      <c r="K111" s="282">
        <v>169000</v>
      </c>
      <c r="L111" s="282">
        <v>169000</v>
      </c>
      <c r="M111" s="282">
        <v>169000</v>
      </c>
      <c r="N111" s="282">
        <v>169000</v>
      </c>
      <c r="O111" s="282">
        <v>169000</v>
      </c>
      <c r="P111" s="282">
        <v>169000</v>
      </c>
      <c r="Q111" s="282">
        <v>169000</v>
      </c>
      <c r="R111" s="279">
        <v>169000</v>
      </c>
    </row>
    <row r="112" spans="1:18" ht="15.75" thickBot="1" x14ac:dyDescent="0.3">
      <c r="A112" s="290" t="s">
        <v>56</v>
      </c>
      <c r="B112" s="288" t="s">
        <v>1232</v>
      </c>
      <c r="C112" s="288" t="s">
        <v>2078</v>
      </c>
      <c r="D112" s="286">
        <v>0</v>
      </c>
      <c r="E112" s="300">
        <v>0</v>
      </c>
      <c r="F112" s="286">
        <v>0</v>
      </c>
      <c r="G112" s="286">
        <v>0</v>
      </c>
      <c r="H112" s="286">
        <v>0</v>
      </c>
      <c r="I112" s="286">
        <v>0</v>
      </c>
      <c r="J112" s="286">
        <v>0</v>
      </c>
      <c r="K112" s="286">
        <v>0</v>
      </c>
      <c r="L112" s="286">
        <v>0</v>
      </c>
      <c r="M112" s="286">
        <v>0</v>
      </c>
      <c r="N112" s="286">
        <v>0</v>
      </c>
      <c r="O112" s="286">
        <v>0</v>
      </c>
      <c r="P112" s="286">
        <v>0</v>
      </c>
      <c r="Q112" s="286">
        <v>0</v>
      </c>
      <c r="R112" s="279">
        <v>0</v>
      </c>
    </row>
    <row r="113" spans="1:18" ht="15.75" thickBot="1" x14ac:dyDescent="0.3">
      <c r="A113" s="287" t="s">
        <v>1351</v>
      </c>
      <c r="B113" s="288" t="s">
        <v>2287</v>
      </c>
      <c r="C113" s="289"/>
      <c r="D113" s="282">
        <v>78546784.189999998</v>
      </c>
      <c r="E113" s="299">
        <v>78546784.189999998</v>
      </c>
      <c r="F113" s="282">
        <v>95383899.989999995</v>
      </c>
      <c r="G113" s="282">
        <v>137150935.49000001</v>
      </c>
      <c r="H113" s="282">
        <v>96081425.280000001</v>
      </c>
      <c r="I113" s="282">
        <v>77247740.689999998</v>
      </c>
      <c r="J113" s="282">
        <v>62766001.170000002</v>
      </c>
      <c r="K113" s="282">
        <v>50983739.990000002</v>
      </c>
      <c r="L113" s="282">
        <v>42450769.340000004</v>
      </c>
      <c r="M113" s="282">
        <v>36406677.170000002</v>
      </c>
      <c r="N113" s="282">
        <v>36243210.07</v>
      </c>
      <c r="O113" s="282">
        <v>42310578.869999997</v>
      </c>
      <c r="P113" s="282">
        <v>56169637.229999997</v>
      </c>
      <c r="Q113" s="282">
        <v>97961001</v>
      </c>
      <c r="R113" s="279">
        <v>97961001</v>
      </c>
    </row>
    <row r="114" spans="1:18" ht="15.75" thickBot="1" x14ac:dyDescent="0.3">
      <c r="A114" s="290" t="s">
        <v>58</v>
      </c>
      <c r="B114" s="288" t="s">
        <v>1230</v>
      </c>
      <c r="C114" s="288" t="s">
        <v>2078</v>
      </c>
      <c r="D114" s="286">
        <v>44379605.5</v>
      </c>
      <c r="E114" s="300">
        <v>44379605.5</v>
      </c>
      <c r="F114" s="286">
        <v>57361509</v>
      </c>
      <c r="G114" s="286">
        <v>57422508.799999997</v>
      </c>
      <c r="H114" s="286">
        <v>56417090.140000001</v>
      </c>
      <c r="I114" s="286">
        <v>44953518.789999999</v>
      </c>
      <c r="J114" s="286">
        <v>36158044.200000003</v>
      </c>
      <c r="K114" s="286">
        <v>29146176.710000001</v>
      </c>
      <c r="L114" s="286">
        <v>22081899.719999999</v>
      </c>
      <c r="M114" s="286">
        <v>17087266.75</v>
      </c>
      <c r="N114" s="286">
        <v>16117281.57</v>
      </c>
      <c r="O114" s="286">
        <v>20158263.09</v>
      </c>
      <c r="P114" s="286">
        <v>28416481.25</v>
      </c>
      <c r="Q114" s="286">
        <v>54279484.280000001</v>
      </c>
      <c r="R114" s="279">
        <v>54279484.280000001</v>
      </c>
    </row>
    <row r="115" spans="1:18" ht="15.75" thickBot="1" x14ac:dyDescent="0.3">
      <c r="A115" s="290" t="s">
        <v>1352</v>
      </c>
      <c r="B115" s="288" t="s">
        <v>1353</v>
      </c>
      <c r="C115" s="288" t="s">
        <v>2078</v>
      </c>
      <c r="D115" s="282">
        <v>0</v>
      </c>
      <c r="E115" s="299">
        <v>0</v>
      </c>
      <c r="F115" s="282">
        <v>0</v>
      </c>
      <c r="G115" s="282">
        <v>0</v>
      </c>
      <c r="H115" s="282">
        <v>0</v>
      </c>
      <c r="I115" s="282">
        <v>0</v>
      </c>
      <c r="J115" s="282">
        <v>0</v>
      </c>
      <c r="K115" s="282">
        <v>0</v>
      </c>
      <c r="L115" s="282">
        <v>0</v>
      </c>
      <c r="M115" s="282">
        <v>0</v>
      </c>
      <c r="N115" s="282">
        <v>0</v>
      </c>
      <c r="O115" s="282">
        <v>0</v>
      </c>
      <c r="P115" s="282">
        <v>0</v>
      </c>
      <c r="Q115" s="282">
        <v>0</v>
      </c>
      <c r="R115" s="279">
        <v>0</v>
      </c>
    </row>
    <row r="116" spans="1:18" ht="15.75" thickBot="1" x14ac:dyDescent="0.3">
      <c r="A116" s="290" t="s">
        <v>59</v>
      </c>
      <c r="B116" s="288" t="s">
        <v>1229</v>
      </c>
      <c r="C116" s="288" t="s">
        <v>2078</v>
      </c>
      <c r="D116" s="286">
        <v>-74209.570000000007</v>
      </c>
      <c r="E116" s="300">
        <v>-74209.570000000007</v>
      </c>
      <c r="F116" s="286">
        <v>-73784.81</v>
      </c>
      <c r="G116" s="286">
        <v>-76057.8</v>
      </c>
      <c r="H116" s="286">
        <v>-74612.34</v>
      </c>
      <c r="I116" s="286">
        <v>-70808.210000000006</v>
      </c>
      <c r="J116" s="286">
        <v>-64787.51</v>
      </c>
      <c r="K116" s="286">
        <v>-65868.649999999994</v>
      </c>
      <c r="L116" s="286">
        <v>-62964.800000000003</v>
      </c>
      <c r="M116" s="286">
        <v>-63134.43</v>
      </c>
      <c r="N116" s="286">
        <v>-60634.11</v>
      </c>
      <c r="O116" s="286">
        <v>-60657.21</v>
      </c>
      <c r="P116" s="286">
        <v>-60185.67</v>
      </c>
      <c r="Q116" s="286">
        <v>-56860.67</v>
      </c>
      <c r="R116" s="279">
        <v>-56860.67</v>
      </c>
    </row>
    <row r="117" spans="1:18" ht="15.75" thickBot="1" x14ac:dyDescent="0.3">
      <c r="A117" s="290" t="s">
        <v>60</v>
      </c>
      <c r="B117" s="288" t="s">
        <v>1228</v>
      </c>
      <c r="C117" s="288" t="s">
        <v>2078</v>
      </c>
      <c r="D117" s="282">
        <v>1723559.39</v>
      </c>
      <c r="E117" s="299">
        <v>1723559.39</v>
      </c>
      <c r="F117" s="282">
        <v>3420941.39</v>
      </c>
      <c r="G117" s="282">
        <v>5839433.3899999997</v>
      </c>
      <c r="H117" s="282">
        <v>6328215.0599999996</v>
      </c>
      <c r="I117" s="282">
        <v>5218815.0599999996</v>
      </c>
      <c r="J117" s="282">
        <v>2587000.9700000002</v>
      </c>
      <c r="K117" s="282">
        <v>744265.38</v>
      </c>
      <c r="L117" s="282">
        <v>743832.71</v>
      </c>
      <c r="M117" s="282">
        <v>743832.71</v>
      </c>
      <c r="N117" s="282">
        <v>740291.51</v>
      </c>
      <c r="O117" s="282">
        <v>-0.02</v>
      </c>
      <c r="P117" s="282">
        <v>660284.43999999994</v>
      </c>
      <c r="Q117" s="282">
        <v>2380459.4500000002</v>
      </c>
      <c r="R117" s="279">
        <v>2380459.4500000002</v>
      </c>
    </row>
    <row r="118" spans="1:18" ht="15.75" thickBot="1" x14ac:dyDescent="0.3">
      <c r="A118" s="290" t="s">
        <v>61</v>
      </c>
      <c r="B118" s="288" t="s">
        <v>1227</v>
      </c>
      <c r="C118" s="288" t="s">
        <v>2078</v>
      </c>
      <c r="D118" s="286">
        <v>21381857.600000001</v>
      </c>
      <c r="E118" s="300">
        <v>21381857.600000001</v>
      </c>
      <c r="F118" s="286">
        <v>24967025.100000001</v>
      </c>
      <c r="G118" s="286">
        <v>24450810.41</v>
      </c>
      <c r="H118" s="286">
        <v>20492355.390000001</v>
      </c>
      <c r="I118" s="286">
        <v>15000089.02</v>
      </c>
      <c r="J118" s="286">
        <v>11018898.779999999</v>
      </c>
      <c r="K118" s="286">
        <v>8744634.8699999992</v>
      </c>
      <c r="L118" s="286">
        <v>7341027.6299999999</v>
      </c>
      <c r="M118" s="286">
        <v>6515967.21</v>
      </c>
      <c r="N118" s="286">
        <v>7476406.54</v>
      </c>
      <c r="O118" s="286">
        <v>10106540.890000001</v>
      </c>
      <c r="P118" s="286">
        <v>14106000.77</v>
      </c>
      <c r="Q118" s="286">
        <v>25711217.84</v>
      </c>
      <c r="R118" s="279">
        <v>25711217.84</v>
      </c>
    </row>
    <row r="119" spans="1:18" ht="15.75" thickBot="1" x14ac:dyDescent="0.3">
      <c r="A119" s="290" t="s">
        <v>62</v>
      </c>
      <c r="B119" s="288" t="s">
        <v>1226</v>
      </c>
      <c r="C119" s="288" t="s">
        <v>2078</v>
      </c>
      <c r="D119" s="282">
        <v>2687820.64</v>
      </c>
      <c r="E119" s="299">
        <v>2687820.64</v>
      </c>
      <c r="F119" s="282">
        <v>2831680.11</v>
      </c>
      <c r="G119" s="282">
        <v>2104677.36</v>
      </c>
      <c r="H119" s="282">
        <v>2680893.8199999998</v>
      </c>
      <c r="I119" s="282">
        <v>2081369.23</v>
      </c>
      <c r="J119" s="282">
        <v>1880468.37</v>
      </c>
      <c r="K119" s="282">
        <v>1579212.11</v>
      </c>
      <c r="L119" s="282">
        <v>1553632.41</v>
      </c>
      <c r="M119" s="282">
        <v>1493997.6</v>
      </c>
      <c r="N119" s="282">
        <v>1604025.24</v>
      </c>
      <c r="O119" s="282">
        <v>2017266.23</v>
      </c>
      <c r="P119" s="282">
        <v>2293531.83</v>
      </c>
      <c r="Q119" s="282">
        <v>3215404.3</v>
      </c>
      <c r="R119" s="279">
        <v>3215404.3</v>
      </c>
    </row>
    <row r="120" spans="1:18" ht="15.75" thickBot="1" x14ac:dyDescent="0.3">
      <c r="A120" s="290" t="s">
        <v>63</v>
      </c>
      <c r="B120" s="288" t="s">
        <v>1225</v>
      </c>
      <c r="C120" s="288" t="s">
        <v>2078</v>
      </c>
      <c r="D120" s="286">
        <v>1455280.34</v>
      </c>
      <c r="E120" s="300">
        <v>1455280.34</v>
      </c>
      <c r="F120" s="286">
        <v>1382293.96</v>
      </c>
      <c r="G120" s="286">
        <v>1491869.12</v>
      </c>
      <c r="H120" s="286">
        <v>1632796.68</v>
      </c>
      <c r="I120" s="286">
        <v>1505367.85</v>
      </c>
      <c r="J120" s="286">
        <v>1605586.68</v>
      </c>
      <c r="K120" s="286">
        <v>1600855.92</v>
      </c>
      <c r="L120" s="286">
        <v>1752042.09</v>
      </c>
      <c r="M120" s="286">
        <v>1772429.9</v>
      </c>
      <c r="N120" s="286">
        <v>1651820.48</v>
      </c>
      <c r="O120" s="286">
        <v>1850718.62</v>
      </c>
      <c r="P120" s="286">
        <v>1872283.97</v>
      </c>
      <c r="Q120" s="286">
        <v>1954711.35</v>
      </c>
      <c r="R120" s="279">
        <v>1954711.35</v>
      </c>
    </row>
    <row r="121" spans="1:18" ht="15.75" thickBot="1" x14ac:dyDescent="0.3">
      <c r="A121" s="290" t="s">
        <v>64</v>
      </c>
      <c r="B121" s="288" t="s">
        <v>1224</v>
      </c>
      <c r="C121" s="288" t="s">
        <v>2078</v>
      </c>
      <c r="D121" s="282">
        <v>3542556.15</v>
      </c>
      <c r="E121" s="299">
        <v>3542556.15</v>
      </c>
      <c r="F121" s="282">
        <v>2623693.2999999998</v>
      </c>
      <c r="G121" s="282">
        <v>3582210.03</v>
      </c>
      <c r="H121" s="282">
        <v>2556315.08</v>
      </c>
      <c r="I121" s="282">
        <v>2335861.98</v>
      </c>
      <c r="J121" s="282">
        <v>2706725.41</v>
      </c>
      <c r="K121" s="282">
        <v>1314868.67</v>
      </c>
      <c r="L121" s="282">
        <v>1249796.8899999999</v>
      </c>
      <c r="M121" s="282">
        <v>1396840.89</v>
      </c>
      <c r="N121" s="282">
        <v>1446761.91</v>
      </c>
      <c r="O121" s="282">
        <v>1950055.27</v>
      </c>
      <c r="P121" s="282">
        <v>2784186.75</v>
      </c>
      <c r="Q121" s="282">
        <v>3784111.88</v>
      </c>
      <c r="R121" s="279">
        <v>3784111.88</v>
      </c>
    </row>
    <row r="122" spans="1:18" ht="15.75" thickBot="1" x14ac:dyDescent="0.3">
      <c r="A122" s="290" t="s">
        <v>65</v>
      </c>
      <c r="B122" s="288" t="s">
        <v>1223</v>
      </c>
      <c r="C122" s="288" t="s">
        <v>2078</v>
      </c>
      <c r="D122" s="286">
        <v>504141.16</v>
      </c>
      <c r="E122" s="300">
        <v>504141.16</v>
      </c>
      <c r="F122" s="286">
        <v>422579.44</v>
      </c>
      <c r="G122" s="286">
        <v>626694.9</v>
      </c>
      <c r="H122" s="286">
        <v>550232.73</v>
      </c>
      <c r="I122" s="286">
        <v>638430.76</v>
      </c>
      <c r="J122" s="286">
        <v>659983.43000000005</v>
      </c>
      <c r="K122" s="286">
        <v>631737.53</v>
      </c>
      <c r="L122" s="286">
        <v>891097.92</v>
      </c>
      <c r="M122" s="286">
        <v>1064338.1100000001</v>
      </c>
      <c r="N122" s="286">
        <v>779679.98</v>
      </c>
      <c r="O122" s="286">
        <v>767863.17</v>
      </c>
      <c r="P122" s="286">
        <v>625198.55000000005</v>
      </c>
      <c r="Q122" s="286">
        <v>841690.29</v>
      </c>
      <c r="R122" s="279">
        <v>841690.29</v>
      </c>
    </row>
    <row r="123" spans="1:18" ht="15.75" thickBot="1" x14ac:dyDescent="0.3">
      <c r="A123" s="290" t="s">
        <v>66</v>
      </c>
      <c r="B123" s="288" t="s">
        <v>1222</v>
      </c>
      <c r="C123" s="288" t="s">
        <v>2078</v>
      </c>
      <c r="D123" s="282">
        <v>19447.61</v>
      </c>
      <c r="E123" s="299">
        <v>19447.61</v>
      </c>
      <c r="F123" s="282">
        <v>33259.46</v>
      </c>
      <c r="G123" s="282">
        <v>41481.46</v>
      </c>
      <c r="H123" s="282">
        <v>48312.88</v>
      </c>
      <c r="I123" s="282">
        <v>65660.78</v>
      </c>
      <c r="J123" s="282">
        <v>82196.86</v>
      </c>
      <c r="K123" s="282">
        <v>95887.86</v>
      </c>
      <c r="L123" s="282">
        <v>121740.14</v>
      </c>
      <c r="M123" s="282">
        <v>129170.99</v>
      </c>
      <c r="N123" s="282">
        <v>136216.03</v>
      </c>
      <c r="O123" s="282">
        <v>136140.68</v>
      </c>
      <c r="P123" s="282">
        <v>-352.37</v>
      </c>
      <c r="Q123" s="282">
        <v>-352.37</v>
      </c>
      <c r="R123" s="279">
        <v>-352.37</v>
      </c>
    </row>
    <row r="124" spans="1:18" ht="15.75" thickBot="1" x14ac:dyDescent="0.3">
      <c r="A124" s="290" t="s">
        <v>67</v>
      </c>
      <c r="B124" s="288" t="s">
        <v>1221</v>
      </c>
      <c r="C124" s="288" t="s">
        <v>2078</v>
      </c>
      <c r="D124" s="286">
        <v>411135.78</v>
      </c>
      <c r="E124" s="300">
        <v>411135.78</v>
      </c>
      <c r="F124" s="286">
        <v>354911.33</v>
      </c>
      <c r="G124" s="286">
        <v>886311.55</v>
      </c>
      <c r="H124" s="286">
        <v>415058.44</v>
      </c>
      <c r="I124" s="286">
        <v>70593.279999999999</v>
      </c>
      <c r="J124" s="286">
        <v>28574.7</v>
      </c>
      <c r="K124" s="286">
        <v>23634.83</v>
      </c>
      <c r="L124" s="286">
        <v>16536.57</v>
      </c>
      <c r="M124" s="286">
        <v>42830.01</v>
      </c>
      <c r="N124" s="286">
        <v>75078.77</v>
      </c>
      <c r="O124" s="286">
        <v>8028.75</v>
      </c>
      <c r="P124" s="286">
        <v>266736.63</v>
      </c>
      <c r="Q124" s="286">
        <v>353648.34</v>
      </c>
      <c r="R124" s="279">
        <v>353648.34</v>
      </c>
    </row>
    <row r="125" spans="1:18" ht="15.75" thickBot="1" x14ac:dyDescent="0.3">
      <c r="A125" s="290" t="s">
        <v>68</v>
      </c>
      <c r="B125" s="288" t="s">
        <v>1220</v>
      </c>
      <c r="C125" s="288" t="s">
        <v>2078</v>
      </c>
      <c r="D125" s="282">
        <v>1697803.69</v>
      </c>
      <c r="E125" s="299">
        <v>1697803.69</v>
      </c>
      <c r="F125" s="282">
        <v>1234997.1000000001</v>
      </c>
      <c r="G125" s="282">
        <v>39930339.479999997</v>
      </c>
      <c r="H125" s="282">
        <v>1796591.13</v>
      </c>
      <c r="I125" s="282">
        <v>2197660.98</v>
      </c>
      <c r="J125" s="282">
        <v>3285588.97</v>
      </c>
      <c r="K125" s="282">
        <v>4097051.39</v>
      </c>
      <c r="L125" s="282">
        <v>3690214.49</v>
      </c>
      <c r="M125" s="282">
        <v>3139988.47</v>
      </c>
      <c r="N125" s="282">
        <v>3201256.38</v>
      </c>
      <c r="O125" s="282">
        <v>2282760.87</v>
      </c>
      <c r="P125" s="282">
        <v>2115352.04</v>
      </c>
      <c r="Q125" s="282">
        <v>2345343.12</v>
      </c>
      <c r="R125" s="279">
        <v>2345343.12</v>
      </c>
    </row>
    <row r="126" spans="1:18" ht="15.75" thickBot="1" x14ac:dyDescent="0.3">
      <c r="A126" s="290" t="s">
        <v>69</v>
      </c>
      <c r="B126" s="288" t="s">
        <v>1219</v>
      </c>
      <c r="C126" s="288" t="s">
        <v>2078</v>
      </c>
      <c r="D126" s="286">
        <v>0</v>
      </c>
      <c r="E126" s="300">
        <v>0</v>
      </c>
      <c r="F126" s="286">
        <v>0</v>
      </c>
      <c r="G126" s="286">
        <v>0</v>
      </c>
      <c r="H126" s="286">
        <v>0</v>
      </c>
      <c r="I126" s="286">
        <v>0</v>
      </c>
      <c r="J126" s="286">
        <v>0</v>
      </c>
      <c r="K126" s="286">
        <v>0</v>
      </c>
      <c r="L126" s="286">
        <v>0</v>
      </c>
      <c r="M126" s="286">
        <v>0</v>
      </c>
      <c r="N126" s="286">
        <v>0</v>
      </c>
      <c r="O126" s="286">
        <v>0</v>
      </c>
      <c r="P126" s="286">
        <v>0</v>
      </c>
      <c r="Q126" s="286">
        <v>0</v>
      </c>
      <c r="R126" s="279">
        <v>0</v>
      </c>
    </row>
    <row r="127" spans="1:18" ht="15.75" thickBot="1" x14ac:dyDescent="0.3">
      <c r="A127" s="290" t="s">
        <v>1354</v>
      </c>
      <c r="B127" s="288" t="s">
        <v>1218</v>
      </c>
      <c r="C127" s="288" t="s">
        <v>2078</v>
      </c>
      <c r="D127" s="282">
        <v>0</v>
      </c>
      <c r="E127" s="299">
        <v>0</v>
      </c>
      <c r="F127" s="282">
        <v>0</v>
      </c>
      <c r="G127" s="282">
        <v>0</v>
      </c>
      <c r="H127" s="282">
        <v>0</v>
      </c>
      <c r="I127" s="282">
        <v>0</v>
      </c>
      <c r="J127" s="282">
        <v>0</v>
      </c>
      <c r="K127" s="282">
        <v>0</v>
      </c>
      <c r="L127" s="282">
        <v>0</v>
      </c>
      <c r="M127" s="282">
        <v>0</v>
      </c>
      <c r="N127" s="282">
        <v>0</v>
      </c>
      <c r="O127" s="282">
        <v>0</v>
      </c>
      <c r="P127" s="282">
        <v>0</v>
      </c>
      <c r="Q127" s="282">
        <v>0</v>
      </c>
      <c r="R127" s="279">
        <v>0</v>
      </c>
    </row>
    <row r="128" spans="1:18" ht="15.75" thickBot="1" x14ac:dyDescent="0.3">
      <c r="A128" s="290" t="s">
        <v>1355</v>
      </c>
      <c r="B128" s="288" t="s">
        <v>1217</v>
      </c>
      <c r="C128" s="288" t="s">
        <v>2078</v>
      </c>
      <c r="D128" s="286">
        <v>0</v>
      </c>
      <c r="E128" s="300">
        <v>0</v>
      </c>
      <c r="F128" s="286">
        <v>0</v>
      </c>
      <c r="G128" s="286">
        <v>0</v>
      </c>
      <c r="H128" s="286">
        <v>0</v>
      </c>
      <c r="I128" s="286">
        <v>0</v>
      </c>
      <c r="J128" s="286">
        <v>0</v>
      </c>
      <c r="K128" s="286">
        <v>0</v>
      </c>
      <c r="L128" s="286">
        <v>0</v>
      </c>
      <c r="M128" s="286">
        <v>0</v>
      </c>
      <c r="N128" s="286">
        <v>0</v>
      </c>
      <c r="O128" s="286">
        <v>0</v>
      </c>
      <c r="P128" s="286">
        <v>0</v>
      </c>
      <c r="Q128" s="286">
        <v>0</v>
      </c>
      <c r="R128" s="279">
        <v>0</v>
      </c>
    </row>
    <row r="129" spans="1:18" ht="15.75" thickBot="1" x14ac:dyDescent="0.3">
      <c r="A129" s="290" t="s">
        <v>70</v>
      </c>
      <c r="B129" s="288" t="s">
        <v>1216</v>
      </c>
      <c r="C129" s="288" t="s">
        <v>2078</v>
      </c>
      <c r="D129" s="282">
        <v>1541.69</v>
      </c>
      <c r="E129" s="299">
        <v>1541.69</v>
      </c>
      <c r="F129" s="282">
        <v>1647.75</v>
      </c>
      <c r="G129" s="282">
        <v>1598.08</v>
      </c>
      <c r="H129" s="282">
        <v>106.76</v>
      </c>
      <c r="I129" s="282">
        <v>47.59</v>
      </c>
      <c r="J129" s="282">
        <v>47.59</v>
      </c>
      <c r="K129" s="282">
        <v>4550.66</v>
      </c>
      <c r="L129" s="282">
        <v>7266.23</v>
      </c>
      <c r="M129" s="282">
        <v>200.88</v>
      </c>
      <c r="N129" s="282">
        <v>361.91</v>
      </c>
      <c r="O129" s="282">
        <v>251.72</v>
      </c>
      <c r="P129" s="282">
        <v>144.82</v>
      </c>
      <c r="Q129" s="282">
        <v>-106.29</v>
      </c>
      <c r="R129" s="279">
        <v>-106.29</v>
      </c>
    </row>
    <row r="130" spans="1:18" ht="15.75" thickBot="1" x14ac:dyDescent="0.3">
      <c r="A130" s="290" t="s">
        <v>71</v>
      </c>
      <c r="B130" s="288" t="s">
        <v>1215</v>
      </c>
      <c r="C130" s="288" t="s">
        <v>2078</v>
      </c>
      <c r="D130" s="286">
        <v>181523.92</v>
      </c>
      <c r="E130" s="300">
        <v>181523.92</v>
      </c>
      <c r="F130" s="286">
        <v>180754.84</v>
      </c>
      <c r="G130" s="286">
        <v>182293</v>
      </c>
      <c r="H130" s="286">
        <v>2555142</v>
      </c>
      <c r="I130" s="286">
        <v>2555142</v>
      </c>
      <c r="J130" s="286">
        <v>2178593</v>
      </c>
      <c r="K130" s="286">
        <v>2178593</v>
      </c>
      <c r="L130" s="286">
        <v>2178593</v>
      </c>
      <c r="M130" s="286">
        <v>2178593</v>
      </c>
      <c r="N130" s="286">
        <v>2175871</v>
      </c>
      <c r="O130" s="286">
        <v>2175871</v>
      </c>
      <c r="P130" s="286">
        <v>2175871</v>
      </c>
      <c r="Q130" s="286">
        <v>2234451</v>
      </c>
      <c r="R130" s="279">
        <v>2234451</v>
      </c>
    </row>
    <row r="131" spans="1:18" ht="15.75" thickBot="1" x14ac:dyDescent="0.3">
      <c r="A131" s="290" t="s">
        <v>72</v>
      </c>
      <c r="B131" s="288" t="s">
        <v>1214</v>
      </c>
      <c r="C131" s="288" t="s">
        <v>2078</v>
      </c>
      <c r="D131" s="282">
        <v>0</v>
      </c>
      <c r="E131" s="299">
        <v>0</v>
      </c>
      <c r="F131" s="282">
        <v>0</v>
      </c>
      <c r="G131" s="282">
        <v>0</v>
      </c>
      <c r="H131" s="282">
        <v>0</v>
      </c>
      <c r="I131" s="282">
        <v>0</v>
      </c>
      <c r="J131" s="282">
        <v>0</v>
      </c>
      <c r="K131" s="282">
        <v>0</v>
      </c>
      <c r="L131" s="282">
        <v>0</v>
      </c>
      <c r="M131" s="282">
        <v>0</v>
      </c>
      <c r="N131" s="282">
        <v>0</v>
      </c>
      <c r="O131" s="282">
        <v>0</v>
      </c>
      <c r="P131" s="282">
        <v>0</v>
      </c>
      <c r="Q131" s="282">
        <v>0</v>
      </c>
      <c r="R131" s="279">
        <v>0</v>
      </c>
    </row>
    <row r="132" spans="1:18" ht="15.75" thickBot="1" x14ac:dyDescent="0.3">
      <c r="A132" s="290" t="s">
        <v>1356</v>
      </c>
      <c r="B132" s="288" t="s">
        <v>1213</v>
      </c>
      <c r="C132" s="288" t="s">
        <v>2078</v>
      </c>
      <c r="D132" s="286">
        <v>434010.16</v>
      </c>
      <c r="E132" s="300">
        <v>434010.16</v>
      </c>
      <c r="F132" s="286">
        <v>441145.12</v>
      </c>
      <c r="G132" s="286">
        <v>464204.79999999999</v>
      </c>
      <c r="H132" s="286">
        <v>478901.58</v>
      </c>
      <c r="I132" s="286">
        <v>486004.71</v>
      </c>
      <c r="J132" s="286">
        <v>508503.62</v>
      </c>
      <c r="K132" s="286">
        <v>517428.51</v>
      </c>
      <c r="L132" s="286">
        <v>514147</v>
      </c>
      <c r="M132" s="286">
        <v>531053.09</v>
      </c>
      <c r="N132" s="286">
        <v>523984.92</v>
      </c>
      <c r="O132" s="286">
        <v>540576.52</v>
      </c>
      <c r="P132" s="286">
        <v>540773.61</v>
      </c>
      <c r="Q132" s="286">
        <v>540773.61</v>
      </c>
      <c r="R132" s="279">
        <v>540773.61</v>
      </c>
    </row>
    <row r="133" spans="1:18" ht="15.75" thickBot="1" x14ac:dyDescent="0.3">
      <c r="A133" s="290" t="s">
        <v>2089</v>
      </c>
      <c r="B133" s="288" t="s">
        <v>2090</v>
      </c>
      <c r="C133" s="288" t="s">
        <v>2078</v>
      </c>
      <c r="D133" s="282">
        <v>113380.96</v>
      </c>
      <c r="E133" s="299">
        <v>113380.96</v>
      </c>
      <c r="F133" s="282">
        <v>117987.78</v>
      </c>
      <c r="G133" s="282">
        <v>122821.87</v>
      </c>
      <c r="H133" s="282">
        <v>127428.69</v>
      </c>
      <c r="I133" s="282">
        <v>135815.67000000001</v>
      </c>
      <c r="J133" s="282">
        <v>57492.75</v>
      </c>
      <c r="K133" s="282">
        <v>297505.25</v>
      </c>
      <c r="L133" s="282">
        <v>297505.25</v>
      </c>
      <c r="M133" s="282">
        <v>297505.25</v>
      </c>
      <c r="N133" s="282">
        <v>297505.25</v>
      </c>
      <c r="O133" s="282">
        <v>298618.61</v>
      </c>
      <c r="P133" s="282">
        <v>298618.61</v>
      </c>
      <c r="Q133" s="282">
        <v>298618.61</v>
      </c>
      <c r="R133" s="279">
        <v>298618.61</v>
      </c>
    </row>
    <row r="134" spans="1:18" ht="15.75" thickBot="1" x14ac:dyDescent="0.3">
      <c r="A134" s="290" t="s">
        <v>2559</v>
      </c>
      <c r="B134" s="288" t="s">
        <v>2560</v>
      </c>
      <c r="C134" s="288" t="s">
        <v>2078</v>
      </c>
      <c r="D134" s="286">
        <v>9672.7900000000009</v>
      </c>
      <c r="E134" s="300">
        <v>9672.7900000000009</v>
      </c>
      <c r="F134" s="286">
        <v>12756.7</v>
      </c>
      <c r="G134" s="286">
        <v>15785.61</v>
      </c>
      <c r="H134" s="286">
        <v>19189.52</v>
      </c>
      <c r="I134" s="286">
        <v>22218.43</v>
      </c>
      <c r="J134" s="286">
        <v>25247.34</v>
      </c>
      <c r="K134" s="286">
        <v>28276.25</v>
      </c>
      <c r="L134" s="286">
        <v>31360.16</v>
      </c>
      <c r="M134" s="286">
        <v>34389.07</v>
      </c>
      <c r="N134" s="286">
        <v>37472.26</v>
      </c>
      <c r="O134" s="286">
        <v>40501.89</v>
      </c>
      <c r="P134" s="286">
        <v>40501.89</v>
      </c>
      <c r="Q134" s="286">
        <v>46643.65</v>
      </c>
      <c r="R134" s="279">
        <v>46643.65</v>
      </c>
    </row>
    <row r="135" spans="1:18" ht="15.75" thickBot="1" x14ac:dyDescent="0.3">
      <c r="A135" s="290" t="s">
        <v>2794</v>
      </c>
      <c r="B135" s="288" t="s">
        <v>2795</v>
      </c>
      <c r="C135" s="288" t="s">
        <v>2078</v>
      </c>
      <c r="D135" s="294"/>
      <c r="E135" s="299">
        <v>0</v>
      </c>
      <c r="F135" s="282">
        <v>0</v>
      </c>
      <c r="G135" s="282">
        <v>0</v>
      </c>
      <c r="H135" s="282">
        <v>0</v>
      </c>
      <c r="I135" s="282">
        <v>0</v>
      </c>
      <c r="J135" s="282">
        <v>0</v>
      </c>
      <c r="K135" s="282">
        <v>0</v>
      </c>
      <c r="L135" s="282">
        <v>0</v>
      </c>
      <c r="M135" s="282">
        <v>0</v>
      </c>
      <c r="N135" s="282">
        <v>0</v>
      </c>
      <c r="O135" s="282">
        <v>0</v>
      </c>
      <c r="P135" s="282">
        <v>0</v>
      </c>
      <c r="Q135" s="282">
        <v>3494.62</v>
      </c>
      <c r="R135" s="279">
        <v>3494.62</v>
      </c>
    </row>
    <row r="136" spans="1:18" ht="15.75" thickBot="1" x14ac:dyDescent="0.3">
      <c r="A136" s="290" t="s">
        <v>1998</v>
      </c>
      <c r="B136" s="288" t="s">
        <v>1999</v>
      </c>
      <c r="C136" s="288" t="s">
        <v>2078</v>
      </c>
      <c r="D136" s="286">
        <v>77656.38</v>
      </c>
      <c r="E136" s="300">
        <v>77656.38</v>
      </c>
      <c r="F136" s="286">
        <v>70502.42</v>
      </c>
      <c r="G136" s="286">
        <v>63953.43</v>
      </c>
      <c r="H136" s="286">
        <v>57407.72</v>
      </c>
      <c r="I136" s="286">
        <v>51952.77</v>
      </c>
      <c r="J136" s="286">
        <v>47836.01</v>
      </c>
      <c r="K136" s="286">
        <v>44929.7</v>
      </c>
      <c r="L136" s="286">
        <v>43041.93</v>
      </c>
      <c r="M136" s="286">
        <v>41407.67</v>
      </c>
      <c r="N136" s="286">
        <v>39830.43</v>
      </c>
      <c r="O136" s="286">
        <v>37778.79</v>
      </c>
      <c r="P136" s="286">
        <v>34209.11</v>
      </c>
      <c r="Q136" s="286">
        <v>28267.99</v>
      </c>
      <c r="R136" s="279">
        <v>28267.99</v>
      </c>
    </row>
    <row r="137" spans="1:18" ht="15.75" thickBot="1" x14ac:dyDescent="0.3">
      <c r="A137" s="287" t="s">
        <v>1357</v>
      </c>
      <c r="B137" s="288" t="s">
        <v>2288</v>
      </c>
      <c r="C137" s="289"/>
      <c r="D137" s="282">
        <v>57890054.75</v>
      </c>
      <c r="E137" s="299">
        <v>57890054.75</v>
      </c>
      <c r="F137" s="282">
        <v>51708572.520000003</v>
      </c>
      <c r="G137" s="282">
        <v>46856029.359999999</v>
      </c>
      <c r="H137" s="282">
        <v>41817392.810000002</v>
      </c>
      <c r="I137" s="282">
        <v>26106720.960000001</v>
      </c>
      <c r="J137" s="282">
        <v>20454801.300000001</v>
      </c>
      <c r="K137" s="282">
        <v>13473916.23</v>
      </c>
      <c r="L137" s="282">
        <v>12842389.789999999</v>
      </c>
      <c r="M137" s="282">
        <v>14303202.76</v>
      </c>
      <c r="N137" s="282">
        <v>16701629</v>
      </c>
      <c r="O137" s="282">
        <v>34570333.899999999</v>
      </c>
      <c r="P137" s="282">
        <v>59411068.090000004</v>
      </c>
      <c r="Q137" s="282">
        <v>82028211.439999998</v>
      </c>
      <c r="R137" s="279">
        <v>82028211.439999998</v>
      </c>
    </row>
    <row r="138" spans="1:18" ht="15.75" thickBot="1" x14ac:dyDescent="0.3">
      <c r="A138" s="290" t="s">
        <v>73</v>
      </c>
      <c r="B138" s="288" t="s">
        <v>1212</v>
      </c>
      <c r="C138" s="288" t="s">
        <v>2078</v>
      </c>
      <c r="D138" s="286">
        <v>55320513.590000004</v>
      </c>
      <c r="E138" s="300">
        <v>55320513.590000004</v>
      </c>
      <c r="F138" s="286">
        <v>50966528.899999999</v>
      </c>
      <c r="G138" s="286">
        <v>48052120.140000001</v>
      </c>
      <c r="H138" s="286">
        <v>43705477.890000001</v>
      </c>
      <c r="I138" s="286">
        <v>24077663.969999999</v>
      </c>
      <c r="J138" s="286">
        <v>20454801.300000001</v>
      </c>
      <c r="K138" s="286">
        <v>13473916.23</v>
      </c>
      <c r="L138" s="286">
        <v>12842389.789999999</v>
      </c>
      <c r="M138" s="286">
        <v>14303202.76</v>
      </c>
      <c r="N138" s="286">
        <v>16701629</v>
      </c>
      <c r="O138" s="286">
        <v>34570333.899999999</v>
      </c>
      <c r="P138" s="286">
        <v>55243910.189999998</v>
      </c>
      <c r="Q138" s="286">
        <v>83046566.269999996</v>
      </c>
      <c r="R138" s="279">
        <v>83046566.269999996</v>
      </c>
    </row>
    <row r="139" spans="1:18" ht="15.75" thickBot="1" x14ac:dyDescent="0.3">
      <c r="A139" s="290" t="s">
        <v>74</v>
      </c>
      <c r="B139" s="288" t="s">
        <v>1211</v>
      </c>
      <c r="C139" s="288" t="s">
        <v>2078</v>
      </c>
      <c r="D139" s="282">
        <v>2569541.16</v>
      </c>
      <c r="E139" s="299">
        <v>2569541.16</v>
      </c>
      <c r="F139" s="282">
        <v>742043.62</v>
      </c>
      <c r="G139" s="282">
        <v>-1196090.78</v>
      </c>
      <c r="H139" s="282">
        <v>-1888085.08</v>
      </c>
      <c r="I139" s="282">
        <v>2029056.99</v>
      </c>
      <c r="J139" s="282">
        <v>0</v>
      </c>
      <c r="K139" s="282">
        <v>0</v>
      </c>
      <c r="L139" s="282">
        <v>0</v>
      </c>
      <c r="M139" s="282">
        <v>0</v>
      </c>
      <c r="N139" s="282">
        <v>0</v>
      </c>
      <c r="O139" s="282">
        <v>0</v>
      </c>
      <c r="P139" s="282">
        <v>4167157.9</v>
      </c>
      <c r="Q139" s="282">
        <v>-1018354.83</v>
      </c>
      <c r="R139" s="279">
        <v>-1018354.83</v>
      </c>
    </row>
    <row r="140" spans="1:18" ht="15.75" thickBot="1" x14ac:dyDescent="0.3">
      <c r="A140" s="287" t="s">
        <v>1358</v>
      </c>
      <c r="B140" s="288" t="s">
        <v>2289</v>
      </c>
      <c r="C140" s="289"/>
      <c r="D140" s="286">
        <v>-3106852.84</v>
      </c>
      <c r="E140" s="300">
        <v>-3106852.84</v>
      </c>
      <c r="F140" s="286">
        <v>-3174198.71</v>
      </c>
      <c r="G140" s="286">
        <v>-3225774.27</v>
      </c>
      <c r="H140" s="286">
        <v>-3459552.11</v>
      </c>
      <c r="I140" s="286">
        <v>-3292926.72</v>
      </c>
      <c r="J140" s="286">
        <v>-3128265.12</v>
      </c>
      <c r="K140" s="286">
        <v>-3238850.2</v>
      </c>
      <c r="L140" s="286">
        <v>-3016855.33</v>
      </c>
      <c r="M140" s="286">
        <v>-2797298.95</v>
      </c>
      <c r="N140" s="286">
        <v>-2658374.63</v>
      </c>
      <c r="O140" s="286">
        <v>-2476989.96</v>
      </c>
      <c r="P140" s="286">
        <v>-2779535.76</v>
      </c>
      <c r="Q140" s="286">
        <v>-1961738.71</v>
      </c>
      <c r="R140" s="279">
        <v>-1961738.71</v>
      </c>
    </row>
    <row r="141" spans="1:18" ht="15.75" thickBot="1" x14ac:dyDescent="0.3">
      <c r="A141" s="290" t="s">
        <v>75</v>
      </c>
      <c r="B141" s="288" t="s">
        <v>1210</v>
      </c>
      <c r="C141" s="288" t="s">
        <v>2078</v>
      </c>
      <c r="D141" s="282">
        <v>-2043022.28</v>
      </c>
      <c r="E141" s="299">
        <v>-2043022.28</v>
      </c>
      <c r="F141" s="282">
        <v>-2119125.5699999998</v>
      </c>
      <c r="G141" s="282">
        <v>-2195745.15</v>
      </c>
      <c r="H141" s="282">
        <v>-2754101.52</v>
      </c>
      <c r="I141" s="282">
        <v>-2677981.96</v>
      </c>
      <c r="J141" s="282">
        <v>-2550529.36</v>
      </c>
      <c r="K141" s="282">
        <v>-2766097.04</v>
      </c>
      <c r="L141" s="282">
        <v>-2563144.9500000002</v>
      </c>
      <c r="M141" s="282">
        <v>-2398084.6</v>
      </c>
      <c r="N141" s="282">
        <v>-2321976.1800000002</v>
      </c>
      <c r="O141" s="282">
        <v>-2120587.65</v>
      </c>
      <c r="P141" s="282">
        <v>-2048098.49</v>
      </c>
      <c r="Q141" s="282">
        <v>-1405029.43</v>
      </c>
      <c r="R141" s="279">
        <v>-1405029.43</v>
      </c>
    </row>
    <row r="142" spans="1:18" ht="15.75" thickBot="1" x14ac:dyDescent="0.3">
      <c r="A142" s="290" t="s">
        <v>76</v>
      </c>
      <c r="B142" s="288" t="s">
        <v>1209</v>
      </c>
      <c r="C142" s="288" t="s">
        <v>2078</v>
      </c>
      <c r="D142" s="286">
        <v>-703762.92</v>
      </c>
      <c r="E142" s="300">
        <v>-703762.92</v>
      </c>
      <c r="F142" s="286">
        <v>-704534.1</v>
      </c>
      <c r="G142" s="286">
        <v>-683456.99</v>
      </c>
      <c r="H142" s="286">
        <v>-388848.24</v>
      </c>
      <c r="I142" s="286">
        <v>-361841.65</v>
      </c>
      <c r="J142" s="286">
        <v>-327346.87</v>
      </c>
      <c r="K142" s="286">
        <v>-206372.86</v>
      </c>
      <c r="L142" s="286">
        <v>-183558.03</v>
      </c>
      <c r="M142" s="286">
        <v>-166266.4</v>
      </c>
      <c r="N142" s="286">
        <v>-63911.79</v>
      </c>
      <c r="O142" s="286">
        <v>-82678.710000000006</v>
      </c>
      <c r="P142" s="286">
        <v>-97591.57</v>
      </c>
      <c r="Q142" s="286">
        <v>-177564.75</v>
      </c>
      <c r="R142" s="279">
        <v>-177564.75</v>
      </c>
    </row>
    <row r="143" spans="1:18" ht="15.75" thickBot="1" x14ac:dyDescent="0.3">
      <c r="A143" s="290" t="s">
        <v>77</v>
      </c>
      <c r="B143" s="288" t="s">
        <v>1208</v>
      </c>
      <c r="C143" s="288" t="s">
        <v>2078</v>
      </c>
      <c r="D143" s="282">
        <v>-95122.240000000005</v>
      </c>
      <c r="E143" s="299">
        <v>-95122.240000000005</v>
      </c>
      <c r="F143" s="282">
        <v>-100897.7</v>
      </c>
      <c r="G143" s="282">
        <v>-102510.53</v>
      </c>
      <c r="H143" s="282">
        <v>-35347.26</v>
      </c>
      <c r="I143" s="282">
        <v>-38493.870000000003</v>
      </c>
      <c r="J143" s="282">
        <v>-39899.21</v>
      </c>
      <c r="K143" s="282">
        <v>-24308.41</v>
      </c>
      <c r="L143" s="282">
        <v>-25820.639999999999</v>
      </c>
      <c r="M143" s="282">
        <v>-27186.89</v>
      </c>
      <c r="N143" s="282">
        <v>18294.37</v>
      </c>
      <c r="O143" s="282">
        <v>16615.02</v>
      </c>
      <c r="P143" s="282">
        <v>15612.68</v>
      </c>
      <c r="Q143" s="282">
        <v>-2517.61</v>
      </c>
      <c r="R143" s="279">
        <v>-2517.61</v>
      </c>
    </row>
    <row r="144" spans="1:18" ht="15.75" thickBot="1" x14ac:dyDescent="0.3">
      <c r="A144" s="290" t="s">
        <v>78</v>
      </c>
      <c r="B144" s="288" t="s">
        <v>1207</v>
      </c>
      <c r="C144" s="288" t="s">
        <v>2078</v>
      </c>
      <c r="D144" s="286">
        <v>-46459.95</v>
      </c>
      <c r="E144" s="300">
        <v>-46459.95</v>
      </c>
      <c r="F144" s="286">
        <v>-48042.51</v>
      </c>
      <c r="G144" s="286">
        <v>-49267.69</v>
      </c>
      <c r="H144" s="286">
        <v>-51040.13</v>
      </c>
      <c r="I144" s="286">
        <v>-52462.94</v>
      </c>
      <c r="J144" s="286">
        <v>-53808.58</v>
      </c>
      <c r="K144" s="286">
        <v>-55075.17</v>
      </c>
      <c r="L144" s="286">
        <v>-56359.33</v>
      </c>
      <c r="M144" s="286">
        <v>-57697.77</v>
      </c>
      <c r="N144" s="286">
        <v>-58930.69</v>
      </c>
      <c r="O144" s="286">
        <v>-60570.68</v>
      </c>
      <c r="P144" s="286">
        <v>-62466.46</v>
      </c>
      <c r="Q144" s="286">
        <v>-64620.59</v>
      </c>
      <c r="R144" s="279">
        <v>-64620.59</v>
      </c>
    </row>
    <row r="145" spans="1:18" ht="15.75" thickBot="1" x14ac:dyDescent="0.3">
      <c r="A145" s="290" t="s">
        <v>79</v>
      </c>
      <c r="B145" s="288" t="s">
        <v>1206</v>
      </c>
      <c r="C145" s="288" t="s">
        <v>2078</v>
      </c>
      <c r="D145" s="282">
        <v>-65082.83</v>
      </c>
      <c r="E145" s="299">
        <v>-65082.83</v>
      </c>
      <c r="F145" s="282">
        <v>-59960.83</v>
      </c>
      <c r="G145" s="282">
        <v>-56531.83</v>
      </c>
      <c r="H145" s="282">
        <v>-51417.83</v>
      </c>
      <c r="I145" s="282">
        <v>-28325.83</v>
      </c>
      <c r="J145" s="282">
        <v>-24063.83</v>
      </c>
      <c r="K145" s="282">
        <v>-15850.83</v>
      </c>
      <c r="L145" s="282">
        <v>-15107.83</v>
      </c>
      <c r="M145" s="282">
        <v>-16826.830000000002</v>
      </c>
      <c r="N145" s="282">
        <v>-19648.830000000002</v>
      </c>
      <c r="O145" s="282">
        <v>-40670.83</v>
      </c>
      <c r="P145" s="282">
        <v>-53618.83</v>
      </c>
      <c r="Q145" s="282">
        <v>-80603.83</v>
      </c>
      <c r="R145" s="279">
        <v>-80603.83</v>
      </c>
    </row>
    <row r="146" spans="1:18" ht="15.75" thickBot="1" x14ac:dyDescent="0.3">
      <c r="A146" s="290" t="s">
        <v>79</v>
      </c>
      <c r="B146" s="288" t="s">
        <v>1205</v>
      </c>
      <c r="C146" s="288" t="s">
        <v>2078</v>
      </c>
      <c r="D146" s="286">
        <v>-3083.44</v>
      </c>
      <c r="E146" s="300">
        <v>-3083.44</v>
      </c>
      <c r="F146" s="286">
        <v>-890.44</v>
      </c>
      <c r="G146" s="286">
        <v>1435.32</v>
      </c>
      <c r="H146" s="286">
        <v>2265.71</v>
      </c>
      <c r="I146" s="286">
        <v>-2434.86</v>
      </c>
      <c r="J146" s="286">
        <v>0.01</v>
      </c>
      <c r="K146" s="286">
        <v>0.01</v>
      </c>
      <c r="L146" s="286">
        <v>0.01</v>
      </c>
      <c r="M146" s="286">
        <v>0.01</v>
      </c>
      <c r="N146" s="286">
        <v>0.01</v>
      </c>
      <c r="O146" s="286">
        <v>0.01</v>
      </c>
      <c r="P146" s="286">
        <v>-412548.62</v>
      </c>
      <c r="Q146" s="286">
        <v>1008.18</v>
      </c>
      <c r="R146" s="279">
        <v>1008.18</v>
      </c>
    </row>
    <row r="147" spans="1:18" ht="15.75" thickBot="1" x14ac:dyDescent="0.3">
      <c r="A147" s="290" t="s">
        <v>80</v>
      </c>
      <c r="B147" s="288" t="s">
        <v>1204</v>
      </c>
      <c r="C147" s="288" t="s">
        <v>2078</v>
      </c>
      <c r="D147" s="282">
        <v>-150319.18</v>
      </c>
      <c r="E147" s="299">
        <v>-150319.18</v>
      </c>
      <c r="F147" s="282">
        <v>-140747.56</v>
      </c>
      <c r="G147" s="282">
        <v>-139697.4</v>
      </c>
      <c r="H147" s="282">
        <v>-181062.84</v>
      </c>
      <c r="I147" s="282">
        <v>-131385.60999999999</v>
      </c>
      <c r="J147" s="282">
        <v>-132617.28</v>
      </c>
      <c r="K147" s="282">
        <v>-171145.9</v>
      </c>
      <c r="L147" s="282">
        <v>-172864.56</v>
      </c>
      <c r="M147" s="282">
        <v>-131236.47</v>
      </c>
      <c r="N147" s="282">
        <v>-212201.52</v>
      </c>
      <c r="O147" s="282">
        <v>-189097.12</v>
      </c>
      <c r="P147" s="282">
        <v>-120824.47</v>
      </c>
      <c r="Q147" s="282">
        <v>-232410.68</v>
      </c>
      <c r="R147" s="279">
        <v>-232410.68</v>
      </c>
    </row>
    <row r="148" spans="1:18" ht="15.75" thickBot="1" x14ac:dyDescent="0.3">
      <c r="A148" s="287" t="s">
        <v>1359</v>
      </c>
      <c r="B148" s="288" t="s">
        <v>2290</v>
      </c>
      <c r="C148" s="289"/>
      <c r="D148" s="286">
        <v>31744845.079999998</v>
      </c>
      <c r="E148" s="300">
        <v>31744845.079999998</v>
      </c>
      <c r="F148" s="286">
        <v>13537114</v>
      </c>
      <c r="G148" s="286">
        <v>13537114</v>
      </c>
      <c r="H148" s="286">
        <v>47788654.659999996</v>
      </c>
      <c r="I148" s="286">
        <v>10377747</v>
      </c>
      <c r="J148" s="286">
        <v>10377747</v>
      </c>
      <c r="K148" s="286">
        <v>60672417.399999999</v>
      </c>
      <c r="L148" s="286">
        <v>12732919.59</v>
      </c>
      <c r="M148" s="286">
        <v>12732919.59</v>
      </c>
      <c r="N148" s="286">
        <v>80637844.030000001</v>
      </c>
      <c r="O148" s="286">
        <v>19157742.25</v>
      </c>
      <c r="P148" s="286">
        <v>19157742.25</v>
      </c>
      <c r="Q148" s="286">
        <v>72390695.590000004</v>
      </c>
      <c r="R148" s="279">
        <v>72390695.590000004</v>
      </c>
    </row>
    <row r="149" spans="1:18" ht="15.75" thickBot="1" x14ac:dyDescent="0.3">
      <c r="A149" s="290" t="s">
        <v>1360</v>
      </c>
      <c r="B149" s="288" t="s">
        <v>2291</v>
      </c>
      <c r="C149" s="289"/>
      <c r="D149" s="282">
        <v>20416157.079999998</v>
      </c>
      <c r="E149" s="299">
        <v>20416157.079999998</v>
      </c>
      <c r="F149" s="282">
        <v>2208426</v>
      </c>
      <c r="G149" s="282">
        <v>2208426</v>
      </c>
      <c r="H149" s="282">
        <v>39619333.659999996</v>
      </c>
      <c r="I149" s="282">
        <v>2208426</v>
      </c>
      <c r="J149" s="282">
        <v>2208426</v>
      </c>
      <c r="K149" s="282">
        <v>50147923.810000002</v>
      </c>
      <c r="L149" s="282">
        <v>2208426</v>
      </c>
      <c r="M149" s="282">
        <v>2208426</v>
      </c>
      <c r="N149" s="282">
        <v>63688527.780000001</v>
      </c>
      <c r="O149" s="282">
        <v>2208426</v>
      </c>
      <c r="P149" s="282">
        <v>2208426</v>
      </c>
      <c r="Q149" s="282">
        <v>54857964.939999998</v>
      </c>
      <c r="R149" s="279">
        <v>54857964.939999998</v>
      </c>
    </row>
    <row r="150" spans="1:18" ht="15.75" thickBot="1" x14ac:dyDescent="0.3">
      <c r="A150" s="291" t="s">
        <v>81</v>
      </c>
      <c r="B150" s="288" t="s">
        <v>1203</v>
      </c>
      <c r="C150" s="288" t="s">
        <v>2078</v>
      </c>
      <c r="D150" s="286">
        <v>13215324.439999999</v>
      </c>
      <c r="E150" s="300">
        <v>13215324.439999999</v>
      </c>
      <c r="F150" s="286">
        <v>0</v>
      </c>
      <c r="G150" s="286">
        <v>0</v>
      </c>
      <c r="H150" s="286">
        <v>32014409</v>
      </c>
      <c r="I150" s="286">
        <v>0</v>
      </c>
      <c r="J150" s="286">
        <v>0</v>
      </c>
      <c r="K150" s="286">
        <v>42251810.130000003</v>
      </c>
      <c r="L150" s="286">
        <v>0</v>
      </c>
      <c r="M150" s="286">
        <v>0</v>
      </c>
      <c r="N150" s="286">
        <v>54412499.810000002</v>
      </c>
      <c r="O150" s="286">
        <v>0</v>
      </c>
      <c r="P150" s="286">
        <v>0</v>
      </c>
      <c r="Q150" s="286">
        <v>45955136.799999997</v>
      </c>
      <c r="R150" s="279">
        <v>45955136.799999997</v>
      </c>
    </row>
    <row r="151" spans="1:18" ht="15.75" thickBot="1" x14ac:dyDescent="0.3">
      <c r="A151" s="291" t="s">
        <v>1293</v>
      </c>
      <c r="B151" s="288" t="s">
        <v>1361</v>
      </c>
      <c r="C151" s="288" t="s">
        <v>2078</v>
      </c>
      <c r="D151" s="282">
        <v>2208426</v>
      </c>
      <c r="E151" s="299">
        <v>2208426</v>
      </c>
      <c r="F151" s="282">
        <v>2208426</v>
      </c>
      <c r="G151" s="282">
        <v>2208426</v>
      </c>
      <c r="H151" s="282">
        <v>2208426</v>
      </c>
      <c r="I151" s="282">
        <v>2208426</v>
      </c>
      <c r="J151" s="282">
        <v>2208426</v>
      </c>
      <c r="K151" s="282">
        <v>2208426</v>
      </c>
      <c r="L151" s="282">
        <v>2208426</v>
      </c>
      <c r="M151" s="282">
        <v>2208426</v>
      </c>
      <c r="N151" s="282">
        <v>2208426</v>
      </c>
      <c r="O151" s="282">
        <v>2208426</v>
      </c>
      <c r="P151" s="282">
        <v>2208426</v>
      </c>
      <c r="Q151" s="282">
        <v>2208426</v>
      </c>
      <c r="R151" s="279">
        <v>2208426</v>
      </c>
    </row>
    <row r="152" spans="1:18" ht="15.75" thickBot="1" x14ac:dyDescent="0.3">
      <c r="A152" s="291" t="s">
        <v>1362</v>
      </c>
      <c r="B152" s="288" t="s">
        <v>1363</v>
      </c>
      <c r="C152" s="288" t="s">
        <v>2078</v>
      </c>
      <c r="D152" s="286">
        <v>4992406.6399999997</v>
      </c>
      <c r="E152" s="300">
        <v>4992406.6399999997</v>
      </c>
      <c r="F152" s="286">
        <v>0</v>
      </c>
      <c r="G152" s="286">
        <v>0</v>
      </c>
      <c r="H152" s="286">
        <v>5396498.6600000001</v>
      </c>
      <c r="I152" s="286">
        <v>0</v>
      </c>
      <c r="J152" s="286">
        <v>0</v>
      </c>
      <c r="K152" s="286">
        <v>5687687.6799999997</v>
      </c>
      <c r="L152" s="286">
        <v>0</v>
      </c>
      <c r="M152" s="286">
        <v>0</v>
      </c>
      <c r="N152" s="286">
        <v>7067601.9699999997</v>
      </c>
      <c r="O152" s="286">
        <v>0</v>
      </c>
      <c r="P152" s="286">
        <v>0</v>
      </c>
      <c r="Q152" s="286">
        <v>6694402.1399999997</v>
      </c>
      <c r="R152" s="279">
        <v>6694402.1399999997</v>
      </c>
    </row>
    <row r="153" spans="1:18" ht="15.75" thickBot="1" x14ac:dyDescent="0.3">
      <c r="A153" s="290" t="s">
        <v>2292</v>
      </c>
      <c r="B153" s="288" t="s">
        <v>2293</v>
      </c>
      <c r="C153" s="289"/>
      <c r="D153" s="282">
        <v>7131059</v>
      </c>
      <c r="E153" s="299">
        <v>7131059</v>
      </c>
      <c r="F153" s="282">
        <v>7131059</v>
      </c>
      <c r="G153" s="282">
        <v>7131059</v>
      </c>
      <c r="H153" s="282">
        <v>7131059</v>
      </c>
      <c r="I153" s="282">
        <v>7131059</v>
      </c>
      <c r="J153" s="282">
        <v>7131059</v>
      </c>
      <c r="K153" s="282">
        <v>7131059</v>
      </c>
      <c r="L153" s="282">
        <v>7131059</v>
      </c>
      <c r="M153" s="282">
        <v>7131059</v>
      </c>
      <c r="N153" s="282">
        <v>7131059</v>
      </c>
      <c r="O153" s="282">
        <v>7131059</v>
      </c>
      <c r="P153" s="282">
        <v>7131059</v>
      </c>
      <c r="Q153" s="282">
        <v>7131059</v>
      </c>
      <c r="R153" s="279">
        <v>7131059</v>
      </c>
    </row>
    <row r="154" spans="1:18" ht="15.75" thickBot="1" x14ac:dyDescent="0.3">
      <c r="A154" s="291" t="s">
        <v>2294</v>
      </c>
      <c r="B154" s="288" t="s">
        <v>2295</v>
      </c>
      <c r="C154" s="288" t="s">
        <v>2078</v>
      </c>
      <c r="D154" s="286">
        <v>7131059</v>
      </c>
      <c r="E154" s="300">
        <v>7131059</v>
      </c>
      <c r="F154" s="286">
        <v>7131059</v>
      </c>
      <c r="G154" s="286">
        <v>7131059</v>
      </c>
      <c r="H154" s="286">
        <v>7131059</v>
      </c>
      <c r="I154" s="286">
        <v>7131059</v>
      </c>
      <c r="J154" s="286">
        <v>7131059</v>
      </c>
      <c r="K154" s="286">
        <v>7131059</v>
      </c>
      <c r="L154" s="286">
        <v>7131059</v>
      </c>
      <c r="M154" s="286">
        <v>7131059</v>
      </c>
      <c r="N154" s="286">
        <v>7131059</v>
      </c>
      <c r="O154" s="286">
        <v>7131059</v>
      </c>
      <c r="P154" s="286">
        <v>7131059</v>
      </c>
      <c r="Q154" s="286">
        <v>7131059</v>
      </c>
      <c r="R154" s="279">
        <v>7131059</v>
      </c>
    </row>
    <row r="155" spans="1:18" ht="15.75" thickBot="1" x14ac:dyDescent="0.3">
      <c r="A155" s="291" t="s">
        <v>2296</v>
      </c>
      <c r="B155" s="288" t="s">
        <v>2297</v>
      </c>
      <c r="C155" s="288" t="s">
        <v>2078</v>
      </c>
      <c r="D155" s="282">
        <v>0</v>
      </c>
      <c r="E155" s="301"/>
      <c r="F155" s="294"/>
      <c r="G155" s="294"/>
      <c r="H155" s="294"/>
      <c r="I155" s="294"/>
      <c r="J155" s="294"/>
      <c r="K155" s="294"/>
      <c r="L155" s="294"/>
      <c r="M155" s="294"/>
      <c r="N155" s="294"/>
      <c r="O155" s="294"/>
      <c r="P155" s="294"/>
      <c r="Q155" s="294"/>
      <c r="R155" s="279">
        <v>0</v>
      </c>
    </row>
    <row r="156" spans="1:18" ht="15.75" thickBot="1" x14ac:dyDescent="0.3">
      <c r="A156" s="290" t="s">
        <v>1364</v>
      </c>
      <c r="B156" s="288" t="s">
        <v>2298</v>
      </c>
      <c r="C156" s="289"/>
      <c r="D156" s="286">
        <v>4197629</v>
      </c>
      <c r="E156" s="300">
        <v>4197629</v>
      </c>
      <c r="F156" s="286">
        <v>4197629</v>
      </c>
      <c r="G156" s="286">
        <v>4197629</v>
      </c>
      <c r="H156" s="286">
        <v>1038262</v>
      </c>
      <c r="I156" s="286">
        <v>1038262</v>
      </c>
      <c r="J156" s="286">
        <v>1038262</v>
      </c>
      <c r="K156" s="286">
        <v>3393434.59</v>
      </c>
      <c r="L156" s="286">
        <v>3393434.59</v>
      </c>
      <c r="M156" s="286">
        <v>3393434.59</v>
      </c>
      <c r="N156" s="286">
        <v>9818257.25</v>
      </c>
      <c r="O156" s="286">
        <v>9818257.25</v>
      </c>
      <c r="P156" s="286">
        <v>9818257.25</v>
      </c>
      <c r="Q156" s="286">
        <v>10401671.65</v>
      </c>
      <c r="R156" s="279">
        <v>10401671.65</v>
      </c>
    </row>
    <row r="157" spans="1:18" ht="15.75" thickBot="1" x14ac:dyDescent="0.3">
      <c r="A157" s="291" t="s">
        <v>82</v>
      </c>
      <c r="B157" s="288" t="s">
        <v>1202</v>
      </c>
      <c r="C157" s="288" t="s">
        <v>2078</v>
      </c>
      <c r="D157" s="282">
        <v>2779378</v>
      </c>
      <c r="E157" s="299">
        <v>2779378</v>
      </c>
      <c r="F157" s="282">
        <v>2779378</v>
      </c>
      <c r="G157" s="282">
        <v>2779378</v>
      </c>
      <c r="H157" s="282">
        <v>537402</v>
      </c>
      <c r="I157" s="282">
        <v>537402</v>
      </c>
      <c r="J157" s="282">
        <v>537402</v>
      </c>
      <c r="K157" s="282">
        <v>1460776.59</v>
      </c>
      <c r="L157" s="282">
        <v>1460776.59</v>
      </c>
      <c r="M157" s="282">
        <v>1460776.59</v>
      </c>
      <c r="N157" s="282">
        <v>4168323.25</v>
      </c>
      <c r="O157" s="282">
        <v>4168323.25</v>
      </c>
      <c r="P157" s="282">
        <v>4168323.25</v>
      </c>
      <c r="Q157" s="282">
        <v>6027902.6500000004</v>
      </c>
      <c r="R157" s="279">
        <v>6027902.6500000004</v>
      </c>
    </row>
    <row r="158" spans="1:18" ht="15.75" thickBot="1" x14ac:dyDescent="0.3">
      <c r="A158" s="291" t="s">
        <v>82</v>
      </c>
      <c r="B158" s="288" t="s">
        <v>1201</v>
      </c>
      <c r="C158" s="288" t="s">
        <v>2078</v>
      </c>
      <c r="D158" s="286">
        <v>728781</v>
      </c>
      <c r="E158" s="300">
        <v>728781</v>
      </c>
      <c r="F158" s="286">
        <v>728781</v>
      </c>
      <c r="G158" s="286">
        <v>728781</v>
      </c>
      <c r="H158" s="286">
        <v>161012</v>
      </c>
      <c r="I158" s="286">
        <v>161012</v>
      </c>
      <c r="J158" s="286">
        <v>161012</v>
      </c>
      <c r="K158" s="286">
        <v>1723810</v>
      </c>
      <c r="L158" s="286">
        <v>1723810</v>
      </c>
      <c r="M158" s="286">
        <v>1723810</v>
      </c>
      <c r="N158" s="286">
        <v>4733331</v>
      </c>
      <c r="O158" s="286">
        <v>4733331</v>
      </c>
      <c r="P158" s="286">
        <v>4733331</v>
      </c>
      <c r="Q158" s="286">
        <v>3259350</v>
      </c>
      <c r="R158" s="279">
        <v>3259350</v>
      </c>
    </row>
    <row r="159" spans="1:18" ht="15.75" thickBot="1" x14ac:dyDescent="0.3">
      <c r="A159" s="291" t="s">
        <v>83</v>
      </c>
      <c r="B159" s="288" t="s">
        <v>1200</v>
      </c>
      <c r="C159" s="288" t="s">
        <v>2078</v>
      </c>
      <c r="D159" s="282">
        <v>689470</v>
      </c>
      <c r="E159" s="299">
        <v>689470</v>
      </c>
      <c r="F159" s="282">
        <v>689470</v>
      </c>
      <c r="G159" s="282">
        <v>689470</v>
      </c>
      <c r="H159" s="282">
        <v>339848</v>
      </c>
      <c r="I159" s="282">
        <v>339848</v>
      </c>
      <c r="J159" s="282">
        <v>339848</v>
      </c>
      <c r="K159" s="282">
        <v>208848</v>
      </c>
      <c r="L159" s="282">
        <v>208848</v>
      </c>
      <c r="M159" s="282">
        <v>208848</v>
      </c>
      <c r="N159" s="282">
        <v>916603</v>
      </c>
      <c r="O159" s="282">
        <v>916603</v>
      </c>
      <c r="P159" s="282">
        <v>916603</v>
      </c>
      <c r="Q159" s="282">
        <v>1114419</v>
      </c>
      <c r="R159" s="279">
        <v>1114419</v>
      </c>
    </row>
    <row r="160" spans="1:18" ht="15.75" thickBot="1" x14ac:dyDescent="0.3">
      <c r="A160" s="287" t="s">
        <v>1365</v>
      </c>
      <c r="B160" s="288" t="s">
        <v>2299</v>
      </c>
      <c r="C160" s="289"/>
      <c r="D160" s="286">
        <v>13678268.939999999</v>
      </c>
      <c r="E160" s="300">
        <v>13678268.939999999</v>
      </c>
      <c r="F160" s="286">
        <v>13678268.939999999</v>
      </c>
      <c r="G160" s="286">
        <v>13678268.939999999</v>
      </c>
      <c r="H160" s="286">
        <v>19913965.420000002</v>
      </c>
      <c r="I160" s="286">
        <v>19913965.420000002</v>
      </c>
      <c r="J160" s="286">
        <v>19913965.420000002</v>
      </c>
      <c r="K160" s="286">
        <v>46167729.049999997</v>
      </c>
      <c r="L160" s="286">
        <v>46167729.049999997</v>
      </c>
      <c r="M160" s="286">
        <v>46167729.049999997</v>
      </c>
      <c r="N160" s="286">
        <v>105174634.73999999</v>
      </c>
      <c r="O160" s="286">
        <v>105174634.73999999</v>
      </c>
      <c r="P160" s="286">
        <v>105174634.73999999</v>
      </c>
      <c r="Q160" s="286">
        <v>48129843.210000001</v>
      </c>
      <c r="R160" s="279">
        <v>48129843.210000001</v>
      </c>
    </row>
    <row r="161" spans="1:18" ht="15.75" thickBot="1" x14ac:dyDescent="0.3">
      <c r="A161" s="290" t="s">
        <v>84</v>
      </c>
      <c r="B161" s="288" t="s">
        <v>1199</v>
      </c>
      <c r="C161" s="288" t="s">
        <v>2078</v>
      </c>
      <c r="D161" s="282">
        <v>12635447.939999999</v>
      </c>
      <c r="E161" s="299">
        <v>12635447.939999999</v>
      </c>
      <c r="F161" s="282">
        <v>12635447.939999999</v>
      </c>
      <c r="G161" s="282">
        <v>12635447.939999999</v>
      </c>
      <c r="H161" s="282">
        <v>19403323.420000002</v>
      </c>
      <c r="I161" s="282">
        <v>19403323.420000002</v>
      </c>
      <c r="J161" s="282">
        <v>19403323.420000002</v>
      </c>
      <c r="K161" s="282">
        <v>45222084.049999997</v>
      </c>
      <c r="L161" s="282">
        <v>45222084.049999997</v>
      </c>
      <c r="M161" s="282">
        <v>45222084.049999997</v>
      </c>
      <c r="N161" s="282">
        <v>103310749.73999999</v>
      </c>
      <c r="O161" s="282">
        <v>103310749.73999999</v>
      </c>
      <c r="P161" s="282">
        <v>103310749.73999999</v>
      </c>
      <c r="Q161" s="282">
        <v>46937392.210000001</v>
      </c>
      <c r="R161" s="279">
        <v>46937392.210000001</v>
      </c>
    </row>
    <row r="162" spans="1:18" ht="15.75" thickBot="1" x14ac:dyDescent="0.3">
      <c r="A162" s="290" t="s">
        <v>85</v>
      </c>
      <c r="B162" s="288" t="s">
        <v>1198</v>
      </c>
      <c r="C162" s="288" t="s">
        <v>2078</v>
      </c>
      <c r="D162" s="286">
        <v>919244</v>
      </c>
      <c r="E162" s="300">
        <v>919244</v>
      </c>
      <c r="F162" s="286">
        <v>919244</v>
      </c>
      <c r="G162" s="286">
        <v>919244</v>
      </c>
      <c r="H162" s="286">
        <v>505135</v>
      </c>
      <c r="I162" s="286">
        <v>505135</v>
      </c>
      <c r="J162" s="286">
        <v>505135</v>
      </c>
      <c r="K162" s="286">
        <v>939065</v>
      </c>
      <c r="L162" s="286">
        <v>939065</v>
      </c>
      <c r="M162" s="286">
        <v>939065</v>
      </c>
      <c r="N162" s="286">
        <v>1415443</v>
      </c>
      <c r="O162" s="286">
        <v>1415443</v>
      </c>
      <c r="P162" s="286">
        <v>1415443</v>
      </c>
      <c r="Q162" s="286">
        <v>1005400</v>
      </c>
      <c r="R162" s="279">
        <v>1005400</v>
      </c>
    </row>
    <row r="163" spans="1:18" ht="15.75" thickBot="1" x14ac:dyDescent="0.3">
      <c r="A163" s="290" t="s">
        <v>86</v>
      </c>
      <c r="B163" s="288" t="s">
        <v>1197</v>
      </c>
      <c r="C163" s="288" t="s">
        <v>2078</v>
      </c>
      <c r="D163" s="282">
        <v>123577</v>
      </c>
      <c r="E163" s="299">
        <v>123577</v>
      </c>
      <c r="F163" s="282">
        <v>123577</v>
      </c>
      <c r="G163" s="282">
        <v>123577</v>
      </c>
      <c r="H163" s="282">
        <v>5507</v>
      </c>
      <c r="I163" s="282">
        <v>5507</v>
      </c>
      <c r="J163" s="282">
        <v>5507</v>
      </c>
      <c r="K163" s="282">
        <v>6580</v>
      </c>
      <c r="L163" s="282">
        <v>6580</v>
      </c>
      <c r="M163" s="282">
        <v>6580</v>
      </c>
      <c r="N163" s="282">
        <v>448442</v>
      </c>
      <c r="O163" s="282">
        <v>448442</v>
      </c>
      <c r="P163" s="282">
        <v>448442</v>
      </c>
      <c r="Q163" s="282">
        <v>187051</v>
      </c>
      <c r="R163" s="279">
        <v>187051</v>
      </c>
    </row>
    <row r="164" spans="1:18" ht="15.75" thickBot="1" x14ac:dyDescent="0.3">
      <c r="A164" s="287" t="s">
        <v>1366</v>
      </c>
      <c r="B164" s="288" t="s">
        <v>2300</v>
      </c>
      <c r="C164" s="289"/>
      <c r="D164" s="286">
        <v>42324556.719999999</v>
      </c>
      <c r="E164" s="300">
        <v>42324556.719999999</v>
      </c>
      <c r="F164" s="286">
        <v>35964606.649999999</v>
      </c>
      <c r="G164" s="286">
        <v>28645582.989999998</v>
      </c>
      <c r="H164" s="286">
        <v>25736365.989999998</v>
      </c>
      <c r="I164" s="286">
        <v>27931416.629999999</v>
      </c>
      <c r="J164" s="286">
        <v>32040613.289999999</v>
      </c>
      <c r="K164" s="286">
        <v>38549168.439999998</v>
      </c>
      <c r="L164" s="286">
        <v>45459669.030000001</v>
      </c>
      <c r="M164" s="286">
        <v>52866321.090000004</v>
      </c>
      <c r="N164" s="286">
        <v>59640929.380000003</v>
      </c>
      <c r="O164" s="286">
        <v>67197021</v>
      </c>
      <c r="P164" s="286">
        <v>67505210.120000005</v>
      </c>
      <c r="Q164" s="286">
        <v>56752082.670000002</v>
      </c>
      <c r="R164" s="279">
        <v>56752082.670000002</v>
      </c>
    </row>
    <row r="165" spans="1:18" ht="15.75" thickBot="1" x14ac:dyDescent="0.3">
      <c r="A165" s="290" t="s">
        <v>1367</v>
      </c>
      <c r="B165" s="288" t="s">
        <v>2301</v>
      </c>
      <c r="C165" s="289"/>
      <c r="D165" s="282">
        <v>24716064.420000002</v>
      </c>
      <c r="E165" s="299">
        <v>24716064.420000002</v>
      </c>
      <c r="F165" s="282">
        <v>18532201.609999999</v>
      </c>
      <c r="G165" s="282">
        <v>11181355.17</v>
      </c>
      <c r="H165" s="282">
        <v>8742881.5899999999</v>
      </c>
      <c r="I165" s="282">
        <v>11389459.199999999</v>
      </c>
      <c r="J165" s="282">
        <v>15727189.119999999</v>
      </c>
      <c r="K165" s="282">
        <v>21027157.23</v>
      </c>
      <c r="L165" s="282">
        <v>26860577.34</v>
      </c>
      <c r="M165" s="282">
        <v>34478157.920000002</v>
      </c>
      <c r="N165" s="282">
        <v>40162293.600000001</v>
      </c>
      <c r="O165" s="282">
        <v>48668518.689999998</v>
      </c>
      <c r="P165" s="282">
        <v>48540316.549999997</v>
      </c>
      <c r="Q165" s="282">
        <v>37378766.810000002</v>
      </c>
      <c r="R165" s="279">
        <v>37378766.810000002</v>
      </c>
    </row>
    <row r="166" spans="1:18" ht="15.75" thickBot="1" x14ac:dyDescent="0.3">
      <c r="A166" s="291" t="s">
        <v>87</v>
      </c>
      <c r="B166" s="288" t="s">
        <v>1196</v>
      </c>
      <c r="C166" s="288" t="s">
        <v>2078</v>
      </c>
      <c r="D166" s="286">
        <v>21049415.530000001</v>
      </c>
      <c r="E166" s="300">
        <v>21049415.530000001</v>
      </c>
      <c r="F166" s="286">
        <v>16919279.309999999</v>
      </c>
      <c r="G166" s="286">
        <v>11686004.539999999</v>
      </c>
      <c r="H166" s="286">
        <v>9964347.5999999996</v>
      </c>
      <c r="I166" s="286">
        <v>11328029.43</v>
      </c>
      <c r="J166" s="286">
        <v>13028336.42</v>
      </c>
      <c r="K166" s="286">
        <v>16382082.289999999</v>
      </c>
      <c r="L166" s="286">
        <v>21234520.030000001</v>
      </c>
      <c r="M166" s="286">
        <v>27618865.190000001</v>
      </c>
      <c r="N166" s="286">
        <v>31488179.969999999</v>
      </c>
      <c r="O166" s="286">
        <v>38833562.090000004</v>
      </c>
      <c r="P166" s="286">
        <v>39845112.07</v>
      </c>
      <c r="Q166" s="286">
        <v>31395892.460000001</v>
      </c>
      <c r="R166" s="279">
        <v>31395892.460000001</v>
      </c>
    </row>
    <row r="167" spans="1:18" ht="15.75" thickBot="1" x14ac:dyDescent="0.3">
      <c r="A167" s="291" t="s">
        <v>2091</v>
      </c>
      <c r="B167" s="288" t="s">
        <v>2092</v>
      </c>
      <c r="C167" s="288" t="s">
        <v>2078</v>
      </c>
      <c r="D167" s="282">
        <v>0</v>
      </c>
      <c r="E167" s="299">
        <v>0</v>
      </c>
      <c r="F167" s="282">
        <v>0</v>
      </c>
      <c r="G167" s="282">
        <v>0</v>
      </c>
      <c r="H167" s="282">
        <v>0</v>
      </c>
      <c r="I167" s="282">
        <v>0</v>
      </c>
      <c r="J167" s="282">
        <v>0</v>
      </c>
      <c r="K167" s="282">
        <v>0</v>
      </c>
      <c r="L167" s="282">
        <v>0</v>
      </c>
      <c r="M167" s="282">
        <v>0</v>
      </c>
      <c r="N167" s="282">
        <v>0</v>
      </c>
      <c r="O167" s="282">
        <v>0</v>
      </c>
      <c r="P167" s="282">
        <v>0</v>
      </c>
      <c r="Q167" s="282">
        <v>0</v>
      </c>
      <c r="R167" s="279">
        <v>0</v>
      </c>
    </row>
    <row r="168" spans="1:18" ht="15.75" thickBot="1" x14ac:dyDescent="0.3">
      <c r="A168" s="291" t="s">
        <v>88</v>
      </c>
      <c r="B168" s="288" t="s">
        <v>1195</v>
      </c>
      <c r="C168" s="288" t="s">
        <v>2078</v>
      </c>
      <c r="D168" s="286">
        <v>2390249.96</v>
      </c>
      <c r="E168" s="300">
        <v>2390249.96</v>
      </c>
      <c r="F168" s="286">
        <v>2107177.81</v>
      </c>
      <c r="G168" s="286">
        <v>3203906.21</v>
      </c>
      <c r="H168" s="286">
        <v>2769861.81</v>
      </c>
      <c r="I168" s="286">
        <v>2769861.81</v>
      </c>
      <c r="J168" s="286">
        <v>2769861.81</v>
      </c>
      <c r="K168" s="286">
        <v>2769861.81</v>
      </c>
      <c r="L168" s="286">
        <v>3500186.31</v>
      </c>
      <c r="M168" s="286">
        <v>4254059</v>
      </c>
      <c r="N168" s="286">
        <v>5281160.0999999996</v>
      </c>
      <c r="O168" s="286">
        <v>5008972.99</v>
      </c>
      <c r="P168" s="286">
        <v>4634308.96</v>
      </c>
      <c r="Q168" s="286">
        <v>4335531.37</v>
      </c>
      <c r="R168" s="279">
        <v>4335531.37</v>
      </c>
    </row>
    <row r="169" spans="1:18" ht="15.75" thickBot="1" x14ac:dyDescent="0.3">
      <c r="A169" s="291" t="s">
        <v>1368</v>
      </c>
      <c r="B169" s="288" t="s">
        <v>1369</v>
      </c>
      <c r="C169" s="288" t="s">
        <v>2078</v>
      </c>
      <c r="D169" s="282">
        <v>0</v>
      </c>
      <c r="E169" s="299">
        <v>0</v>
      </c>
      <c r="F169" s="282">
        <v>0</v>
      </c>
      <c r="G169" s="282">
        <v>0</v>
      </c>
      <c r="H169" s="282">
        <v>0</v>
      </c>
      <c r="I169" s="282">
        <v>0</v>
      </c>
      <c r="J169" s="282">
        <v>0</v>
      </c>
      <c r="K169" s="282">
        <v>0</v>
      </c>
      <c r="L169" s="282">
        <v>0</v>
      </c>
      <c r="M169" s="282">
        <v>0</v>
      </c>
      <c r="N169" s="282">
        <v>0</v>
      </c>
      <c r="O169" s="282">
        <v>0</v>
      </c>
      <c r="P169" s="282">
        <v>0</v>
      </c>
      <c r="Q169" s="282">
        <v>0</v>
      </c>
      <c r="R169" s="279">
        <v>0</v>
      </c>
    </row>
    <row r="170" spans="1:18" ht="15.75" thickBot="1" x14ac:dyDescent="0.3">
      <c r="A170" s="291" t="s">
        <v>89</v>
      </c>
      <c r="B170" s="288" t="s">
        <v>1194</v>
      </c>
      <c r="C170" s="288" t="s">
        <v>2078</v>
      </c>
      <c r="D170" s="286">
        <v>713738.17</v>
      </c>
      <c r="E170" s="300">
        <v>713738.17</v>
      </c>
      <c r="F170" s="286">
        <v>688766.9</v>
      </c>
      <c r="G170" s="286">
        <v>666838.04</v>
      </c>
      <c r="H170" s="286">
        <v>641547.44999999995</v>
      </c>
      <c r="I170" s="286">
        <v>629222.57999999996</v>
      </c>
      <c r="J170" s="286">
        <v>682733.92</v>
      </c>
      <c r="K170" s="286">
        <v>846355.37</v>
      </c>
      <c r="L170" s="286">
        <v>1045441.54</v>
      </c>
      <c r="M170" s="286">
        <v>1258919.92</v>
      </c>
      <c r="N170" s="286">
        <v>1375347.59</v>
      </c>
      <c r="O170" s="286">
        <v>1381273.74</v>
      </c>
      <c r="P170" s="286">
        <v>1359869.08</v>
      </c>
      <c r="Q170" s="286">
        <v>1322015.82</v>
      </c>
      <c r="R170" s="279">
        <v>1322015.82</v>
      </c>
    </row>
    <row r="171" spans="1:18" ht="15.75" thickBot="1" x14ac:dyDescent="0.3">
      <c r="A171" s="291" t="s">
        <v>90</v>
      </c>
      <c r="B171" s="288" t="s">
        <v>1193</v>
      </c>
      <c r="C171" s="288" t="s">
        <v>2078</v>
      </c>
      <c r="D171" s="282">
        <v>0</v>
      </c>
      <c r="E171" s="299">
        <v>0</v>
      </c>
      <c r="F171" s="282">
        <v>0</v>
      </c>
      <c r="G171" s="282">
        <v>0</v>
      </c>
      <c r="H171" s="282">
        <v>0</v>
      </c>
      <c r="I171" s="282">
        <v>0</v>
      </c>
      <c r="J171" s="282">
        <v>0</v>
      </c>
      <c r="K171" s="282">
        <v>0</v>
      </c>
      <c r="L171" s="282">
        <v>0</v>
      </c>
      <c r="M171" s="282">
        <v>0</v>
      </c>
      <c r="N171" s="282">
        <v>0</v>
      </c>
      <c r="O171" s="282">
        <v>0</v>
      </c>
      <c r="P171" s="282">
        <v>0</v>
      </c>
      <c r="Q171" s="282">
        <v>0</v>
      </c>
      <c r="R171" s="279">
        <v>0</v>
      </c>
    </row>
    <row r="172" spans="1:18" ht="15.75" thickBot="1" x14ac:dyDescent="0.3">
      <c r="A172" s="291" t="s">
        <v>91</v>
      </c>
      <c r="B172" s="288" t="s">
        <v>1192</v>
      </c>
      <c r="C172" s="288" t="s">
        <v>2078</v>
      </c>
      <c r="D172" s="286">
        <v>2286220.15</v>
      </c>
      <c r="E172" s="300">
        <v>2286220.15</v>
      </c>
      <c r="F172" s="286">
        <v>2237918.98</v>
      </c>
      <c r="G172" s="286">
        <v>1464039.77</v>
      </c>
      <c r="H172" s="286">
        <v>1695339.79</v>
      </c>
      <c r="I172" s="286">
        <v>1881160.44</v>
      </c>
      <c r="J172" s="286">
        <v>1833257.94</v>
      </c>
      <c r="K172" s="286">
        <v>1773123.14</v>
      </c>
      <c r="L172" s="286">
        <v>1824262.17</v>
      </c>
      <c r="M172" s="286">
        <v>2090146.52</v>
      </c>
      <c r="N172" s="286">
        <v>2757897.45</v>
      </c>
      <c r="O172" s="286">
        <v>3444709.85</v>
      </c>
      <c r="P172" s="286">
        <v>3361310.88</v>
      </c>
      <c r="Q172" s="286">
        <v>2705786.61</v>
      </c>
      <c r="R172" s="279">
        <v>2705786.61</v>
      </c>
    </row>
    <row r="173" spans="1:18" ht="15.75" thickBot="1" x14ac:dyDescent="0.3">
      <c r="A173" s="291" t="s">
        <v>92</v>
      </c>
      <c r="B173" s="288" t="s">
        <v>1191</v>
      </c>
      <c r="C173" s="288" t="s">
        <v>2078</v>
      </c>
      <c r="D173" s="282">
        <v>-1723559.39</v>
      </c>
      <c r="E173" s="299">
        <v>-1723559.39</v>
      </c>
      <c r="F173" s="282">
        <v>-3420941.39</v>
      </c>
      <c r="G173" s="282">
        <v>-5839433.3899999997</v>
      </c>
      <c r="H173" s="282">
        <v>-6328215.0599999996</v>
      </c>
      <c r="I173" s="282">
        <v>-5218815.0599999996</v>
      </c>
      <c r="J173" s="282">
        <v>-2587000.9700000002</v>
      </c>
      <c r="K173" s="282">
        <v>-744265.38</v>
      </c>
      <c r="L173" s="282">
        <v>-743832.71</v>
      </c>
      <c r="M173" s="282">
        <v>-743832.71</v>
      </c>
      <c r="N173" s="282">
        <v>-740291.51</v>
      </c>
      <c r="O173" s="282">
        <v>0.02</v>
      </c>
      <c r="P173" s="282">
        <v>-660284.43999999994</v>
      </c>
      <c r="Q173" s="282">
        <v>-2380459.4500000002</v>
      </c>
      <c r="R173" s="279">
        <v>-2380459.4500000002</v>
      </c>
    </row>
    <row r="174" spans="1:18" ht="15.75" thickBot="1" x14ac:dyDescent="0.3">
      <c r="A174" s="290" t="s">
        <v>1370</v>
      </c>
      <c r="B174" s="288" t="s">
        <v>2302</v>
      </c>
      <c r="C174" s="289"/>
      <c r="D174" s="286">
        <v>17608492.300000001</v>
      </c>
      <c r="E174" s="300">
        <v>17608492.300000001</v>
      </c>
      <c r="F174" s="286">
        <v>17432405.039999999</v>
      </c>
      <c r="G174" s="286">
        <v>17464227.82</v>
      </c>
      <c r="H174" s="286">
        <v>16993484.399999999</v>
      </c>
      <c r="I174" s="286">
        <v>16541957.43</v>
      </c>
      <c r="J174" s="286">
        <v>16313424.17</v>
      </c>
      <c r="K174" s="286">
        <v>17522011.210000001</v>
      </c>
      <c r="L174" s="286">
        <v>18599091.690000001</v>
      </c>
      <c r="M174" s="286">
        <v>18388163.170000002</v>
      </c>
      <c r="N174" s="286">
        <v>19478635.780000001</v>
      </c>
      <c r="O174" s="286">
        <v>18528502.309999999</v>
      </c>
      <c r="P174" s="286">
        <v>18964893.57</v>
      </c>
      <c r="Q174" s="286">
        <v>19373315.859999999</v>
      </c>
      <c r="R174" s="279">
        <v>19373315.859999999</v>
      </c>
    </row>
    <row r="175" spans="1:18" ht="15.75" thickBot="1" x14ac:dyDescent="0.3">
      <c r="A175" s="291" t="s">
        <v>93</v>
      </c>
      <c r="B175" s="288" t="s">
        <v>1190</v>
      </c>
      <c r="C175" s="288" t="s">
        <v>2078</v>
      </c>
      <c r="D175" s="282">
        <v>15568878.630000001</v>
      </c>
      <c r="E175" s="299">
        <v>15568878.630000001</v>
      </c>
      <c r="F175" s="282">
        <v>16038696.02</v>
      </c>
      <c r="G175" s="282">
        <v>16074832.130000001</v>
      </c>
      <c r="H175" s="282">
        <v>15498192.029999999</v>
      </c>
      <c r="I175" s="282">
        <v>15032620.26</v>
      </c>
      <c r="J175" s="282">
        <v>14778328.390000001</v>
      </c>
      <c r="K175" s="282">
        <v>16032550.32</v>
      </c>
      <c r="L175" s="282">
        <v>16841832.600000001</v>
      </c>
      <c r="M175" s="282">
        <v>16709016.9</v>
      </c>
      <c r="N175" s="282">
        <v>16701283.34</v>
      </c>
      <c r="O175" s="282">
        <v>16820506.02</v>
      </c>
      <c r="P175" s="282">
        <v>16945450.739999998</v>
      </c>
      <c r="Q175" s="282">
        <v>17968759.300000001</v>
      </c>
      <c r="R175" s="279">
        <v>17968759.300000001</v>
      </c>
    </row>
    <row r="176" spans="1:18" ht="15.75" thickBot="1" x14ac:dyDescent="0.3">
      <c r="A176" s="291" t="s">
        <v>94</v>
      </c>
      <c r="B176" s="288" t="s">
        <v>1189</v>
      </c>
      <c r="C176" s="288" t="s">
        <v>2078</v>
      </c>
      <c r="D176" s="286">
        <v>968529.25</v>
      </c>
      <c r="E176" s="300">
        <v>968529.25</v>
      </c>
      <c r="F176" s="286">
        <v>961704.23</v>
      </c>
      <c r="G176" s="286">
        <v>1005119.01</v>
      </c>
      <c r="H176" s="286">
        <v>1055246.6399999999</v>
      </c>
      <c r="I176" s="286">
        <v>1039523.49</v>
      </c>
      <c r="J176" s="286">
        <v>1080920.3700000001</v>
      </c>
      <c r="K176" s="286">
        <v>1081532.02</v>
      </c>
      <c r="L176" s="286">
        <v>1211304.3899999999</v>
      </c>
      <c r="M176" s="286">
        <v>1144587.3400000001</v>
      </c>
      <c r="N176" s="286">
        <v>1135948.3400000001</v>
      </c>
      <c r="O176" s="286">
        <v>1159080.51</v>
      </c>
      <c r="P176" s="286">
        <v>1086315.54</v>
      </c>
      <c r="Q176" s="286">
        <v>1160800.72</v>
      </c>
      <c r="R176" s="279">
        <v>1160800.72</v>
      </c>
    </row>
    <row r="177" spans="1:18" ht="15.75" thickBot="1" x14ac:dyDescent="0.3">
      <c r="A177" s="291" t="s">
        <v>95</v>
      </c>
      <c r="B177" s="288" t="s">
        <v>1188</v>
      </c>
      <c r="C177" s="288" t="s">
        <v>2078</v>
      </c>
      <c r="D177" s="282">
        <v>0</v>
      </c>
      <c r="E177" s="299">
        <v>0</v>
      </c>
      <c r="F177" s="282">
        <v>0</v>
      </c>
      <c r="G177" s="282">
        <v>0</v>
      </c>
      <c r="H177" s="282">
        <v>0</v>
      </c>
      <c r="I177" s="282">
        <v>0</v>
      </c>
      <c r="J177" s="282">
        <v>0</v>
      </c>
      <c r="K177" s="282">
        <v>0</v>
      </c>
      <c r="L177" s="282">
        <v>0</v>
      </c>
      <c r="M177" s="282">
        <v>0</v>
      </c>
      <c r="N177" s="282">
        <v>0</v>
      </c>
      <c r="O177" s="282">
        <v>0</v>
      </c>
      <c r="P177" s="282">
        <v>0</v>
      </c>
      <c r="Q177" s="282">
        <v>0</v>
      </c>
      <c r="R177" s="279">
        <v>0</v>
      </c>
    </row>
    <row r="178" spans="1:18" ht="15.75" thickBot="1" x14ac:dyDescent="0.3">
      <c r="A178" s="291" t="s">
        <v>96</v>
      </c>
      <c r="B178" s="288" t="s">
        <v>1187</v>
      </c>
      <c r="C178" s="288" t="s">
        <v>2078</v>
      </c>
      <c r="D178" s="286">
        <v>0</v>
      </c>
      <c r="E178" s="300">
        <v>0</v>
      </c>
      <c r="F178" s="286">
        <v>0</v>
      </c>
      <c r="G178" s="286">
        <v>0</v>
      </c>
      <c r="H178" s="286">
        <v>0</v>
      </c>
      <c r="I178" s="286">
        <v>0</v>
      </c>
      <c r="J178" s="286">
        <v>0</v>
      </c>
      <c r="K178" s="286">
        <v>0</v>
      </c>
      <c r="L178" s="286">
        <v>0</v>
      </c>
      <c r="M178" s="286">
        <v>0</v>
      </c>
      <c r="N178" s="286">
        <v>0</v>
      </c>
      <c r="O178" s="286">
        <v>0</v>
      </c>
      <c r="P178" s="286">
        <v>0</v>
      </c>
      <c r="Q178" s="286">
        <v>0</v>
      </c>
      <c r="R178" s="279">
        <v>0</v>
      </c>
    </row>
    <row r="179" spans="1:18" ht="15.75" thickBot="1" x14ac:dyDescent="0.3">
      <c r="A179" s="291" t="s">
        <v>97</v>
      </c>
      <c r="B179" s="288" t="s">
        <v>1186</v>
      </c>
      <c r="C179" s="288" t="s">
        <v>2078</v>
      </c>
      <c r="D179" s="282">
        <v>192656.54</v>
      </c>
      <c r="E179" s="299">
        <v>192656.54</v>
      </c>
      <c r="F179" s="282">
        <v>204904.33</v>
      </c>
      <c r="G179" s="282">
        <v>183561.28</v>
      </c>
      <c r="H179" s="282">
        <v>149258.23999999999</v>
      </c>
      <c r="I179" s="282">
        <v>202708.81</v>
      </c>
      <c r="J179" s="282">
        <v>203983.17</v>
      </c>
      <c r="K179" s="282">
        <v>175304.39</v>
      </c>
      <c r="L179" s="282">
        <v>210802.29</v>
      </c>
      <c r="M179" s="282">
        <v>186585.44</v>
      </c>
      <c r="N179" s="282">
        <v>182464.92</v>
      </c>
      <c r="O179" s="282">
        <v>238403.99</v>
      </c>
      <c r="P179" s="282">
        <v>620066.48</v>
      </c>
      <c r="Q179" s="282">
        <v>0</v>
      </c>
      <c r="R179" s="279">
        <v>0</v>
      </c>
    </row>
    <row r="180" spans="1:18" ht="15.75" thickBot="1" x14ac:dyDescent="0.3">
      <c r="A180" s="291" t="s">
        <v>2093</v>
      </c>
      <c r="B180" s="288" t="s">
        <v>2094</v>
      </c>
      <c r="C180" s="288" t="s">
        <v>2078</v>
      </c>
      <c r="D180" s="286">
        <v>610448.48</v>
      </c>
      <c r="E180" s="300">
        <v>610448.48</v>
      </c>
      <c r="F180" s="286">
        <v>0</v>
      </c>
      <c r="G180" s="286">
        <v>0</v>
      </c>
      <c r="H180" s="286">
        <v>0</v>
      </c>
      <c r="I180" s="286">
        <v>0</v>
      </c>
      <c r="J180" s="286">
        <v>0</v>
      </c>
      <c r="K180" s="286">
        <v>0</v>
      </c>
      <c r="L180" s="286">
        <v>0</v>
      </c>
      <c r="M180" s="286">
        <v>0</v>
      </c>
      <c r="N180" s="286">
        <v>0</v>
      </c>
      <c r="O180" s="286">
        <v>0</v>
      </c>
      <c r="P180" s="286">
        <v>0</v>
      </c>
      <c r="Q180" s="286">
        <v>0</v>
      </c>
      <c r="R180" s="279">
        <v>0</v>
      </c>
    </row>
    <row r="181" spans="1:18" ht="15.75" thickBot="1" x14ac:dyDescent="0.3">
      <c r="A181" s="291" t="s">
        <v>2095</v>
      </c>
      <c r="B181" s="288" t="s">
        <v>1185</v>
      </c>
      <c r="C181" s="288" t="s">
        <v>2078</v>
      </c>
      <c r="D181" s="282">
        <v>-5222.6000000000004</v>
      </c>
      <c r="E181" s="299">
        <v>-5222.6000000000004</v>
      </c>
      <c r="F181" s="282">
        <v>-5222.6000000000004</v>
      </c>
      <c r="G181" s="282">
        <v>-5222.6000000000004</v>
      </c>
      <c r="H181" s="282">
        <v>-5222.6000000000004</v>
      </c>
      <c r="I181" s="282">
        <v>-5222.6000000000004</v>
      </c>
      <c r="J181" s="282">
        <v>-5222.6000000000004</v>
      </c>
      <c r="K181" s="282">
        <v>-5222.6000000000004</v>
      </c>
      <c r="L181" s="282">
        <v>-5222.6000000000004</v>
      </c>
      <c r="M181" s="282">
        <v>-5222.6000000000004</v>
      </c>
      <c r="N181" s="282">
        <v>-5222.6000000000004</v>
      </c>
      <c r="O181" s="282">
        <v>-5222.6000000000004</v>
      </c>
      <c r="P181" s="282">
        <v>-5222.6000000000004</v>
      </c>
      <c r="Q181" s="282">
        <v>0</v>
      </c>
      <c r="R181" s="279">
        <v>0</v>
      </c>
    </row>
    <row r="182" spans="1:18" ht="15.75" thickBot="1" x14ac:dyDescent="0.3">
      <c r="A182" s="291" t="s">
        <v>98</v>
      </c>
      <c r="B182" s="288" t="s">
        <v>1184</v>
      </c>
      <c r="C182" s="288" t="s">
        <v>2078</v>
      </c>
      <c r="D182" s="286">
        <v>210336.7</v>
      </c>
      <c r="E182" s="300">
        <v>210336.7</v>
      </c>
      <c r="F182" s="286">
        <v>174692.7</v>
      </c>
      <c r="G182" s="286">
        <v>133345.66</v>
      </c>
      <c r="H182" s="286">
        <v>212421.08</v>
      </c>
      <c r="I182" s="286">
        <v>194482.04</v>
      </c>
      <c r="J182" s="286">
        <v>179926.52</v>
      </c>
      <c r="K182" s="286">
        <v>168690.68</v>
      </c>
      <c r="L182" s="286">
        <v>265003.27</v>
      </c>
      <c r="M182" s="286">
        <v>254000.66</v>
      </c>
      <c r="N182" s="286">
        <v>242211.54</v>
      </c>
      <c r="O182" s="286">
        <v>223123.38</v>
      </c>
      <c r="P182" s="286">
        <v>198970.58</v>
      </c>
      <c r="Q182" s="286">
        <v>156091.38</v>
      </c>
      <c r="R182" s="279">
        <v>156091.38</v>
      </c>
    </row>
    <row r="183" spans="1:18" ht="15.75" thickBot="1" x14ac:dyDescent="0.3">
      <c r="A183" s="291" t="s">
        <v>99</v>
      </c>
      <c r="B183" s="288" t="s">
        <v>1183</v>
      </c>
      <c r="C183" s="288" t="s">
        <v>2078</v>
      </c>
      <c r="D183" s="282">
        <v>15192.12</v>
      </c>
      <c r="E183" s="299">
        <v>15192.12</v>
      </c>
      <c r="F183" s="282">
        <v>15192.12</v>
      </c>
      <c r="G183" s="282">
        <v>15192.12</v>
      </c>
      <c r="H183" s="282">
        <v>15192.12</v>
      </c>
      <c r="I183" s="282">
        <v>15192.12</v>
      </c>
      <c r="J183" s="282">
        <v>15192.12</v>
      </c>
      <c r="K183" s="282">
        <v>15192.12</v>
      </c>
      <c r="L183" s="282">
        <v>15192.12</v>
      </c>
      <c r="M183" s="282">
        <v>15192.12</v>
      </c>
      <c r="N183" s="282">
        <v>15192.12</v>
      </c>
      <c r="O183" s="282">
        <v>15192.12</v>
      </c>
      <c r="P183" s="282">
        <v>15192.12</v>
      </c>
      <c r="Q183" s="282">
        <v>0</v>
      </c>
      <c r="R183" s="279">
        <v>0</v>
      </c>
    </row>
    <row r="184" spans="1:18" ht="15.75" thickBot="1" x14ac:dyDescent="0.3">
      <c r="A184" s="291" t="s">
        <v>100</v>
      </c>
      <c r="B184" s="288" t="s">
        <v>1182</v>
      </c>
      <c r="C184" s="288" t="s">
        <v>2078</v>
      </c>
      <c r="D184" s="286">
        <v>12995.97</v>
      </c>
      <c r="E184" s="300">
        <v>12995.97</v>
      </c>
      <c r="F184" s="286">
        <v>11057.21</v>
      </c>
      <c r="G184" s="286">
        <v>14994.43</v>
      </c>
      <c r="H184" s="286">
        <v>13425.15</v>
      </c>
      <c r="I184" s="286">
        <v>17831.22</v>
      </c>
      <c r="J184" s="286">
        <v>14745.29</v>
      </c>
      <c r="K184" s="286">
        <v>13570.47</v>
      </c>
      <c r="L184" s="286">
        <v>11036.65</v>
      </c>
      <c r="M184" s="286">
        <v>17918.990000000002</v>
      </c>
      <c r="N184" s="286">
        <v>22681.85</v>
      </c>
      <c r="O184" s="286">
        <v>18233.84</v>
      </c>
      <c r="P184" s="286">
        <v>22118.49</v>
      </c>
      <c r="Q184" s="286">
        <v>20453.04</v>
      </c>
      <c r="R184" s="279">
        <v>20453.04</v>
      </c>
    </row>
    <row r="185" spans="1:18" ht="15.75" thickBot="1" x14ac:dyDescent="0.3">
      <c r="A185" s="291" t="s">
        <v>101</v>
      </c>
      <c r="B185" s="288" t="s">
        <v>1181</v>
      </c>
      <c r="C185" s="288" t="s">
        <v>2078</v>
      </c>
      <c r="D185" s="282">
        <v>34677.21</v>
      </c>
      <c r="E185" s="299">
        <v>34677.21</v>
      </c>
      <c r="F185" s="282">
        <v>31381.03</v>
      </c>
      <c r="G185" s="282">
        <v>42405.79</v>
      </c>
      <c r="H185" s="282">
        <v>54971.74</v>
      </c>
      <c r="I185" s="282">
        <v>44822.09</v>
      </c>
      <c r="J185" s="282">
        <v>45550.91</v>
      </c>
      <c r="K185" s="282">
        <v>40393.81</v>
      </c>
      <c r="L185" s="282">
        <v>49142.97</v>
      </c>
      <c r="M185" s="282">
        <v>66084.320000000007</v>
      </c>
      <c r="N185" s="282">
        <v>61982.67</v>
      </c>
      <c r="O185" s="282">
        <v>59185.05</v>
      </c>
      <c r="P185" s="282">
        <v>82002.22</v>
      </c>
      <c r="Q185" s="282">
        <v>67211.42</v>
      </c>
      <c r="R185" s="279">
        <v>67211.42</v>
      </c>
    </row>
    <row r="186" spans="1:18" ht="15.75" thickBot="1" x14ac:dyDescent="0.3">
      <c r="A186" s="291" t="s">
        <v>102</v>
      </c>
      <c r="B186" s="288" t="s">
        <v>1180</v>
      </c>
      <c r="C186" s="288" t="s">
        <v>2078</v>
      </c>
      <c r="D186" s="286">
        <v>0</v>
      </c>
      <c r="E186" s="300">
        <v>0</v>
      </c>
      <c r="F186" s="286">
        <v>0</v>
      </c>
      <c r="G186" s="286">
        <v>0</v>
      </c>
      <c r="H186" s="286">
        <v>0</v>
      </c>
      <c r="I186" s="286">
        <v>0</v>
      </c>
      <c r="J186" s="286">
        <v>0</v>
      </c>
      <c r="K186" s="286">
        <v>0</v>
      </c>
      <c r="L186" s="286">
        <v>0</v>
      </c>
      <c r="M186" s="286">
        <v>0</v>
      </c>
      <c r="N186" s="286">
        <v>0</v>
      </c>
      <c r="O186" s="286">
        <v>0</v>
      </c>
      <c r="P186" s="286">
        <v>0</v>
      </c>
      <c r="Q186" s="286">
        <v>0</v>
      </c>
      <c r="R186" s="279">
        <v>0</v>
      </c>
    </row>
    <row r="187" spans="1:18" ht="15.75" thickBot="1" x14ac:dyDescent="0.3">
      <c r="A187" s="291" t="s">
        <v>103</v>
      </c>
      <c r="B187" s="288" t="s">
        <v>1179</v>
      </c>
      <c r="C187" s="288" t="s">
        <v>2078</v>
      </c>
      <c r="D187" s="282">
        <v>0</v>
      </c>
      <c r="E187" s="299">
        <v>0</v>
      </c>
      <c r="F187" s="282">
        <v>0</v>
      </c>
      <c r="G187" s="282">
        <v>0</v>
      </c>
      <c r="H187" s="282">
        <v>0</v>
      </c>
      <c r="I187" s="282">
        <v>0</v>
      </c>
      <c r="J187" s="282">
        <v>0</v>
      </c>
      <c r="K187" s="282">
        <v>0</v>
      </c>
      <c r="L187" s="282">
        <v>0</v>
      </c>
      <c r="M187" s="282">
        <v>0</v>
      </c>
      <c r="N187" s="282">
        <v>0</v>
      </c>
      <c r="O187" s="282">
        <v>0</v>
      </c>
      <c r="P187" s="282">
        <v>0</v>
      </c>
      <c r="Q187" s="282">
        <v>0</v>
      </c>
      <c r="R187" s="279">
        <v>0</v>
      </c>
    </row>
    <row r="188" spans="1:18" ht="15.75" thickBot="1" x14ac:dyDescent="0.3">
      <c r="A188" s="291" t="s">
        <v>2767</v>
      </c>
      <c r="B188" s="288" t="s">
        <v>2766</v>
      </c>
      <c r="C188" s="288" t="s">
        <v>2078</v>
      </c>
      <c r="D188" s="293"/>
      <c r="E188" s="300">
        <v>0</v>
      </c>
      <c r="F188" s="286">
        <v>0</v>
      </c>
      <c r="G188" s="286">
        <v>0</v>
      </c>
      <c r="H188" s="286">
        <v>0</v>
      </c>
      <c r="I188" s="286">
        <v>0</v>
      </c>
      <c r="J188" s="286">
        <v>0</v>
      </c>
      <c r="K188" s="286">
        <v>0</v>
      </c>
      <c r="L188" s="286">
        <v>0</v>
      </c>
      <c r="M188" s="286">
        <v>0</v>
      </c>
      <c r="N188" s="286">
        <v>1122093.6000000001</v>
      </c>
      <c r="O188" s="286">
        <v>0</v>
      </c>
      <c r="P188" s="286">
        <v>0</v>
      </c>
      <c r="Q188" s="286">
        <v>0</v>
      </c>
      <c r="R188" s="279">
        <v>0</v>
      </c>
    </row>
    <row r="189" spans="1:18" ht="15.75" thickBot="1" x14ac:dyDescent="0.3">
      <c r="A189" s="291" t="s">
        <v>104</v>
      </c>
      <c r="B189" s="288" t="s">
        <v>1178</v>
      </c>
      <c r="C189" s="288" t="s">
        <v>2078</v>
      </c>
      <c r="D189" s="282">
        <v>0</v>
      </c>
      <c r="E189" s="299">
        <v>0</v>
      </c>
      <c r="F189" s="282">
        <v>0</v>
      </c>
      <c r="G189" s="282">
        <v>0</v>
      </c>
      <c r="H189" s="282">
        <v>0</v>
      </c>
      <c r="I189" s="282">
        <v>0</v>
      </c>
      <c r="J189" s="282">
        <v>0</v>
      </c>
      <c r="K189" s="282">
        <v>0</v>
      </c>
      <c r="L189" s="282">
        <v>0</v>
      </c>
      <c r="M189" s="282">
        <v>0</v>
      </c>
      <c r="N189" s="282">
        <v>0</v>
      </c>
      <c r="O189" s="282">
        <v>0</v>
      </c>
      <c r="P189" s="282">
        <v>0</v>
      </c>
      <c r="Q189" s="282">
        <v>0</v>
      </c>
      <c r="R189" s="279">
        <v>0</v>
      </c>
    </row>
    <row r="190" spans="1:18" ht="15.75" thickBot="1" x14ac:dyDescent="0.3">
      <c r="A190" s="291" t="s">
        <v>105</v>
      </c>
      <c r="B190" s="288" t="s">
        <v>1177</v>
      </c>
      <c r="C190" s="288" t="s">
        <v>2078</v>
      </c>
      <c r="D190" s="286">
        <v>0</v>
      </c>
      <c r="E190" s="300">
        <v>0</v>
      </c>
      <c r="F190" s="286">
        <v>0</v>
      </c>
      <c r="G190" s="286">
        <v>0</v>
      </c>
      <c r="H190" s="286">
        <v>0</v>
      </c>
      <c r="I190" s="286">
        <v>0</v>
      </c>
      <c r="J190" s="286">
        <v>0</v>
      </c>
      <c r="K190" s="286">
        <v>0</v>
      </c>
      <c r="L190" s="286">
        <v>0</v>
      </c>
      <c r="M190" s="286">
        <v>0</v>
      </c>
      <c r="N190" s="286">
        <v>0</v>
      </c>
      <c r="O190" s="286">
        <v>0</v>
      </c>
      <c r="P190" s="286">
        <v>0</v>
      </c>
      <c r="Q190" s="286">
        <v>0</v>
      </c>
      <c r="R190" s="279">
        <v>0</v>
      </c>
    </row>
    <row r="191" spans="1:18" ht="15.75" thickBot="1" x14ac:dyDescent="0.3">
      <c r="A191" s="287" t="s">
        <v>1372</v>
      </c>
      <c r="B191" s="288" t="s">
        <v>2305</v>
      </c>
      <c r="C191" s="289"/>
      <c r="D191" s="282">
        <v>37908805.390000001</v>
      </c>
      <c r="E191" s="299">
        <v>37908805.390000001</v>
      </c>
      <c r="F191" s="282">
        <v>37585240.990000002</v>
      </c>
      <c r="G191" s="282">
        <v>36095112.450000003</v>
      </c>
      <c r="H191" s="282">
        <v>30085757.890000001</v>
      </c>
      <c r="I191" s="282">
        <v>30171265.870000001</v>
      </c>
      <c r="J191" s="282">
        <v>27372987.100000001</v>
      </c>
      <c r="K191" s="282">
        <v>22184822.210000001</v>
      </c>
      <c r="L191" s="282">
        <v>23970684.18</v>
      </c>
      <c r="M191" s="282">
        <v>23280018.800000001</v>
      </c>
      <c r="N191" s="282">
        <v>22810545.98</v>
      </c>
      <c r="O191" s="282">
        <v>29348965.809999999</v>
      </c>
      <c r="P191" s="282">
        <v>44466466.329999998</v>
      </c>
      <c r="Q191" s="282">
        <v>41988927.030000001</v>
      </c>
      <c r="R191" s="279">
        <v>41988927.030000001</v>
      </c>
    </row>
    <row r="192" spans="1:18" ht="15.75" thickBot="1" x14ac:dyDescent="0.3">
      <c r="A192" s="290" t="s">
        <v>1373</v>
      </c>
      <c r="B192" s="288" t="s">
        <v>2306</v>
      </c>
      <c r="C192" s="289"/>
      <c r="D192" s="286">
        <v>25766982.09</v>
      </c>
      <c r="E192" s="300">
        <v>25766982.09</v>
      </c>
      <c r="F192" s="286">
        <v>26401258.370000001</v>
      </c>
      <c r="G192" s="286">
        <v>23903758.489999998</v>
      </c>
      <c r="H192" s="286">
        <v>17442753.09</v>
      </c>
      <c r="I192" s="286">
        <v>16997990.079999998</v>
      </c>
      <c r="J192" s="286">
        <v>14085750.960000001</v>
      </c>
      <c r="K192" s="286">
        <v>8929804.5600000005</v>
      </c>
      <c r="L192" s="286">
        <v>10707564.01</v>
      </c>
      <c r="M192" s="286">
        <v>10076356.369999999</v>
      </c>
      <c r="N192" s="286">
        <v>9621518.0800000001</v>
      </c>
      <c r="O192" s="286">
        <v>16129113.189999999</v>
      </c>
      <c r="P192" s="286">
        <v>31425980.620000001</v>
      </c>
      <c r="Q192" s="286">
        <v>28419153.199999999</v>
      </c>
      <c r="R192" s="279">
        <v>28419153.199999999</v>
      </c>
    </row>
    <row r="193" spans="1:18" ht="15.75" thickBot="1" x14ac:dyDescent="0.3">
      <c r="A193" s="291" t="s">
        <v>106</v>
      </c>
      <c r="B193" s="288" t="s">
        <v>1176</v>
      </c>
      <c r="C193" s="288" t="s">
        <v>2078</v>
      </c>
      <c r="D193" s="282">
        <v>207024.17</v>
      </c>
      <c r="E193" s="299">
        <v>207024.17</v>
      </c>
      <c r="F193" s="282">
        <v>138331.43</v>
      </c>
      <c r="G193" s="282">
        <v>90438.87</v>
      </c>
      <c r="H193" s="282">
        <v>53956.49</v>
      </c>
      <c r="I193" s="282">
        <v>29635.46</v>
      </c>
      <c r="J193" s="282">
        <v>8724.6</v>
      </c>
      <c r="K193" s="282">
        <v>7891.46</v>
      </c>
      <c r="L193" s="282">
        <v>11804.91</v>
      </c>
      <c r="M193" s="282">
        <v>22928.36</v>
      </c>
      <c r="N193" s="282">
        <v>52074.67</v>
      </c>
      <c r="O193" s="282">
        <v>23648.42</v>
      </c>
      <c r="P193" s="282">
        <v>12214.57</v>
      </c>
      <c r="Q193" s="282">
        <v>78781.070000000007</v>
      </c>
      <c r="R193" s="279">
        <v>78781.070000000007</v>
      </c>
    </row>
    <row r="194" spans="1:18" ht="15.75" thickBot="1" x14ac:dyDescent="0.3">
      <c r="A194" s="291" t="s">
        <v>1993</v>
      </c>
      <c r="B194" s="288" t="s">
        <v>1175</v>
      </c>
      <c r="C194" s="288" t="s">
        <v>2078</v>
      </c>
      <c r="D194" s="286">
        <v>0</v>
      </c>
      <c r="E194" s="300">
        <v>0</v>
      </c>
      <c r="F194" s="286">
        <v>0</v>
      </c>
      <c r="G194" s="286">
        <v>0</v>
      </c>
      <c r="H194" s="286">
        <v>0</v>
      </c>
      <c r="I194" s="286">
        <v>0</v>
      </c>
      <c r="J194" s="286">
        <v>0</v>
      </c>
      <c r="K194" s="286">
        <v>0</v>
      </c>
      <c r="L194" s="286">
        <v>0</v>
      </c>
      <c r="M194" s="286">
        <v>0</v>
      </c>
      <c r="N194" s="286">
        <v>0</v>
      </c>
      <c r="O194" s="286">
        <v>0</v>
      </c>
      <c r="P194" s="286">
        <v>0</v>
      </c>
      <c r="Q194" s="286">
        <v>0</v>
      </c>
      <c r="R194" s="279">
        <v>0</v>
      </c>
    </row>
    <row r="195" spans="1:18" ht="15.75" thickBot="1" x14ac:dyDescent="0.3">
      <c r="A195" s="291" t="s">
        <v>107</v>
      </c>
      <c r="B195" s="288" t="s">
        <v>1174</v>
      </c>
      <c r="C195" s="288" t="s">
        <v>2078</v>
      </c>
      <c r="D195" s="282">
        <v>0</v>
      </c>
      <c r="E195" s="299">
        <v>0</v>
      </c>
      <c r="F195" s="282">
        <v>0</v>
      </c>
      <c r="G195" s="282">
        <v>0</v>
      </c>
      <c r="H195" s="282">
        <v>0</v>
      </c>
      <c r="I195" s="282">
        <v>0</v>
      </c>
      <c r="J195" s="282">
        <v>0</v>
      </c>
      <c r="K195" s="282">
        <v>0</v>
      </c>
      <c r="L195" s="282">
        <v>0</v>
      </c>
      <c r="M195" s="282">
        <v>0</v>
      </c>
      <c r="N195" s="282">
        <v>0</v>
      </c>
      <c r="O195" s="282">
        <v>0</v>
      </c>
      <c r="P195" s="282">
        <v>0</v>
      </c>
      <c r="Q195" s="282">
        <v>0</v>
      </c>
      <c r="R195" s="279">
        <v>0</v>
      </c>
    </row>
    <row r="196" spans="1:18" ht="15.75" thickBot="1" x14ac:dyDescent="0.3">
      <c r="A196" s="291" t="s">
        <v>108</v>
      </c>
      <c r="B196" s="288" t="s">
        <v>1173</v>
      </c>
      <c r="C196" s="288" t="s">
        <v>2078</v>
      </c>
      <c r="D196" s="286">
        <v>13404211.369999999</v>
      </c>
      <c r="E196" s="300">
        <v>13404211.369999999</v>
      </c>
      <c r="F196" s="286">
        <v>11170176.140000001</v>
      </c>
      <c r="G196" s="286">
        <v>8936140.9100000001</v>
      </c>
      <c r="H196" s="286">
        <v>6702105.6799999997</v>
      </c>
      <c r="I196" s="286">
        <v>4468070.45</v>
      </c>
      <c r="J196" s="286">
        <v>2234035.2200000002</v>
      </c>
      <c r="K196" s="286">
        <v>0</v>
      </c>
      <c r="L196" s="286">
        <v>0</v>
      </c>
      <c r="M196" s="286">
        <v>0</v>
      </c>
      <c r="N196" s="286">
        <v>0</v>
      </c>
      <c r="O196" s="286">
        <v>0</v>
      </c>
      <c r="P196" s="286">
        <v>16915007.440000001</v>
      </c>
      <c r="Q196" s="286">
        <v>14508151.710000001</v>
      </c>
      <c r="R196" s="279">
        <v>14508151.710000001</v>
      </c>
    </row>
    <row r="197" spans="1:18" ht="15.75" thickBot="1" x14ac:dyDescent="0.3">
      <c r="A197" s="291" t="s">
        <v>109</v>
      </c>
      <c r="B197" s="288" t="s">
        <v>1172</v>
      </c>
      <c r="C197" s="288" t="s">
        <v>2078</v>
      </c>
      <c r="D197" s="282">
        <v>0</v>
      </c>
      <c r="E197" s="299">
        <v>0</v>
      </c>
      <c r="F197" s="282">
        <v>0</v>
      </c>
      <c r="G197" s="282">
        <v>920691.49</v>
      </c>
      <c r="H197" s="282">
        <v>828622.34</v>
      </c>
      <c r="I197" s="282">
        <v>736553.19</v>
      </c>
      <c r="J197" s="282">
        <v>644484.04</v>
      </c>
      <c r="K197" s="282">
        <v>552414.89</v>
      </c>
      <c r="L197" s="282">
        <v>460345.74</v>
      </c>
      <c r="M197" s="282">
        <v>368276.59</v>
      </c>
      <c r="N197" s="282">
        <v>276207.44</v>
      </c>
      <c r="O197" s="282">
        <v>184138.29</v>
      </c>
      <c r="P197" s="282">
        <v>92069.14</v>
      </c>
      <c r="Q197" s="282">
        <v>0</v>
      </c>
      <c r="R197" s="279">
        <v>0</v>
      </c>
    </row>
    <row r="198" spans="1:18" ht="15.75" thickBot="1" x14ac:dyDescent="0.3">
      <c r="A198" s="291" t="s">
        <v>1376</v>
      </c>
      <c r="B198" s="288" t="s">
        <v>1377</v>
      </c>
      <c r="C198" s="288" t="s">
        <v>2078</v>
      </c>
      <c r="D198" s="286">
        <v>0</v>
      </c>
      <c r="E198" s="300">
        <v>0</v>
      </c>
      <c r="F198" s="286">
        <v>0</v>
      </c>
      <c r="G198" s="286">
        <v>0</v>
      </c>
      <c r="H198" s="286">
        <v>0</v>
      </c>
      <c r="I198" s="286">
        <v>0</v>
      </c>
      <c r="J198" s="286">
        <v>0</v>
      </c>
      <c r="K198" s="286">
        <v>0</v>
      </c>
      <c r="L198" s="286">
        <v>0</v>
      </c>
      <c r="M198" s="286">
        <v>0</v>
      </c>
      <c r="N198" s="286">
        <v>0</v>
      </c>
      <c r="O198" s="286">
        <v>0</v>
      </c>
      <c r="P198" s="286">
        <v>0</v>
      </c>
      <c r="Q198" s="286">
        <v>0</v>
      </c>
      <c r="R198" s="279">
        <v>0</v>
      </c>
    </row>
    <row r="199" spans="1:18" ht="15.75" thickBot="1" x14ac:dyDescent="0.3">
      <c r="A199" s="291" t="s">
        <v>110</v>
      </c>
      <c r="B199" s="288" t="s">
        <v>1171</v>
      </c>
      <c r="C199" s="288" t="s">
        <v>2078</v>
      </c>
      <c r="D199" s="282">
        <v>287906.55</v>
      </c>
      <c r="E199" s="299">
        <v>287906.55</v>
      </c>
      <c r="F199" s="282">
        <v>451771.87</v>
      </c>
      <c r="G199" s="282">
        <v>421570.19</v>
      </c>
      <c r="H199" s="282">
        <v>399093.51</v>
      </c>
      <c r="I199" s="282">
        <v>439120.76</v>
      </c>
      <c r="J199" s="282">
        <v>551931.44999999995</v>
      </c>
      <c r="K199" s="282">
        <v>424824.14</v>
      </c>
      <c r="L199" s="282">
        <v>324852.33</v>
      </c>
      <c r="M199" s="282">
        <v>288544.52</v>
      </c>
      <c r="N199" s="282">
        <v>252236.71</v>
      </c>
      <c r="O199" s="282">
        <v>215928.85</v>
      </c>
      <c r="P199" s="282">
        <v>181135.67</v>
      </c>
      <c r="Q199" s="282">
        <v>188110.13</v>
      </c>
      <c r="R199" s="279">
        <v>188110.13</v>
      </c>
    </row>
    <row r="200" spans="1:18" ht="15.75" thickBot="1" x14ac:dyDescent="0.3">
      <c r="A200" s="291" t="s">
        <v>1378</v>
      </c>
      <c r="B200" s="288" t="s">
        <v>1170</v>
      </c>
      <c r="C200" s="288" t="s">
        <v>2078</v>
      </c>
      <c r="D200" s="286">
        <v>3446238.27</v>
      </c>
      <c r="E200" s="300">
        <v>3446238.27</v>
      </c>
      <c r="F200" s="286">
        <v>5403783.7599999998</v>
      </c>
      <c r="G200" s="286">
        <v>5057121</v>
      </c>
      <c r="H200" s="286">
        <v>3486840.52</v>
      </c>
      <c r="I200" s="286">
        <v>4846931.29</v>
      </c>
      <c r="J200" s="286">
        <v>4517940</v>
      </c>
      <c r="K200" s="286">
        <v>3284782.75</v>
      </c>
      <c r="L200" s="286">
        <v>4256869.99</v>
      </c>
      <c r="M200" s="286">
        <v>3763141.82</v>
      </c>
      <c r="N200" s="286">
        <v>4115200.57</v>
      </c>
      <c r="O200" s="286">
        <v>4514697.05</v>
      </c>
      <c r="P200" s="286">
        <v>3991763.31</v>
      </c>
      <c r="Q200" s="286">
        <v>4133785.65</v>
      </c>
      <c r="R200" s="279">
        <v>4133785.65</v>
      </c>
    </row>
    <row r="201" spans="1:18" ht="15.75" thickBot="1" x14ac:dyDescent="0.3">
      <c r="A201" s="291" t="s">
        <v>1379</v>
      </c>
      <c r="B201" s="288" t="s">
        <v>1380</v>
      </c>
      <c r="C201" s="288" t="s">
        <v>2078</v>
      </c>
      <c r="D201" s="282">
        <v>104362.53</v>
      </c>
      <c r="E201" s="299">
        <v>104362.53</v>
      </c>
      <c r="F201" s="282">
        <v>88458.35</v>
      </c>
      <c r="G201" s="282">
        <v>73929.17</v>
      </c>
      <c r="H201" s="282">
        <v>60041.67</v>
      </c>
      <c r="I201" s="282">
        <v>48812.51</v>
      </c>
      <c r="J201" s="282">
        <v>58666.67</v>
      </c>
      <c r="K201" s="282">
        <v>46520.83</v>
      </c>
      <c r="L201" s="282">
        <v>52983.33</v>
      </c>
      <c r="M201" s="282">
        <v>45145.83</v>
      </c>
      <c r="N201" s="282">
        <v>46016.67</v>
      </c>
      <c r="O201" s="282">
        <v>52387.51</v>
      </c>
      <c r="P201" s="282">
        <v>73883.350000000006</v>
      </c>
      <c r="Q201" s="282">
        <v>73150.03</v>
      </c>
      <c r="R201" s="279">
        <v>73150.03</v>
      </c>
    </row>
    <row r="202" spans="1:18" ht="15.75" thickBot="1" x14ac:dyDescent="0.3">
      <c r="A202" s="291" t="s">
        <v>111</v>
      </c>
      <c r="B202" s="288" t="s">
        <v>1169</v>
      </c>
      <c r="C202" s="288" t="s">
        <v>2078</v>
      </c>
      <c r="D202" s="286">
        <v>0</v>
      </c>
      <c r="E202" s="300">
        <v>0</v>
      </c>
      <c r="F202" s="286">
        <v>0</v>
      </c>
      <c r="G202" s="286">
        <v>0</v>
      </c>
      <c r="H202" s="286">
        <v>0</v>
      </c>
      <c r="I202" s="286">
        <v>0</v>
      </c>
      <c r="J202" s="286">
        <v>0</v>
      </c>
      <c r="K202" s="286">
        <v>0</v>
      </c>
      <c r="L202" s="286">
        <v>0</v>
      </c>
      <c r="M202" s="286">
        <v>0</v>
      </c>
      <c r="N202" s="286">
        <v>0</v>
      </c>
      <c r="O202" s="286">
        <v>0</v>
      </c>
      <c r="P202" s="286">
        <v>0</v>
      </c>
      <c r="Q202" s="286">
        <v>0</v>
      </c>
      <c r="R202" s="279">
        <v>0</v>
      </c>
    </row>
    <row r="203" spans="1:18" ht="15.75" thickBot="1" x14ac:dyDescent="0.3">
      <c r="A203" s="291" t="s">
        <v>1381</v>
      </c>
      <c r="B203" s="288" t="s">
        <v>1382</v>
      </c>
      <c r="C203" s="288" t="s">
        <v>2078</v>
      </c>
      <c r="D203" s="282">
        <v>80456.78</v>
      </c>
      <c r="E203" s="299">
        <v>80456.78</v>
      </c>
      <c r="F203" s="282">
        <v>70399.679999999993</v>
      </c>
      <c r="G203" s="282">
        <v>60342.58</v>
      </c>
      <c r="H203" s="282">
        <v>50285.48</v>
      </c>
      <c r="I203" s="282">
        <v>40228.379999999997</v>
      </c>
      <c r="J203" s="282">
        <v>30171.279999999999</v>
      </c>
      <c r="K203" s="282">
        <v>20114.18</v>
      </c>
      <c r="L203" s="282">
        <v>10057.08</v>
      </c>
      <c r="M203" s="282">
        <v>0</v>
      </c>
      <c r="N203" s="282">
        <v>105531.21</v>
      </c>
      <c r="O203" s="282">
        <v>95937.52</v>
      </c>
      <c r="P203" s="282">
        <v>86343.83</v>
      </c>
      <c r="Q203" s="282">
        <v>76750.14</v>
      </c>
      <c r="R203" s="279">
        <v>76750.14</v>
      </c>
    </row>
    <row r="204" spans="1:18" ht="15.75" thickBot="1" x14ac:dyDescent="0.3">
      <c r="A204" s="291" t="s">
        <v>112</v>
      </c>
      <c r="B204" s="288" t="s">
        <v>1168</v>
      </c>
      <c r="C204" s="288" t="s">
        <v>2078</v>
      </c>
      <c r="D204" s="286">
        <v>3922539.14</v>
      </c>
      <c r="E204" s="300">
        <v>3922539.14</v>
      </c>
      <c r="F204" s="286">
        <v>3518886.92</v>
      </c>
      <c r="G204" s="286">
        <v>3133303.92</v>
      </c>
      <c r="H204" s="286">
        <v>2747720.92</v>
      </c>
      <c r="I204" s="286">
        <v>2362137.92</v>
      </c>
      <c r="J204" s="286">
        <v>1976554.92</v>
      </c>
      <c r="K204" s="286">
        <v>1590636.92</v>
      </c>
      <c r="L204" s="286">
        <v>1205053.92</v>
      </c>
      <c r="M204" s="286">
        <v>771165.92</v>
      </c>
      <c r="N204" s="286">
        <v>385582.92</v>
      </c>
      <c r="O204" s="286">
        <v>5689461.1699999999</v>
      </c>
      <c r="P204" s="286">
        <v>4912291.01</v>
      </c>
      <c r="Q204" s="286">
        <v>4474501.82</v>
      </c>
      <c r="R204" s="279">
        <v>4474501.82</v>
      </c>
    </row>
    <row r="205" spans="1:18" ht="15.75" thickBot="1" x14ac:dyDescent="0.3">
      <c r="A205" s="291" t="s">
        <v>2765</v>
      </c>
      <c r="B205" s="288" t="s">
        <v>2764</v>
      </c>
      <c r="C205" s="288" t="s">
        <v>2078</v>
      </c>
      <c r="D205" s="294"/>
      <c r="E205" s="299">
        <v>0</v>
      </c>
      <c r="F205" s="282">
        <v>0</v>
      </c>
      <c r="G205" s="282">
        <v>0</v>
      </c>
      <c r="H205" s="282">
        <v>0</v>
      </c>
      <c r="I205" s="282">
        <v>0</v>
      </c>
      <c r="J205" s="282">
        <v>0</v>
      </c>
      <c r="K205" s="282">
        <v>0</v>
      </c>
      <c r="L205" s="282">
        <v>0</v>
      </c>
      <c r="M205" s="282">
        <v>32370</v>
      </c>
      <c r="N205" s="282">
        <v>39036</v>
      </c>
      <c r="O205" s="282">
        <v>39036</v>
      </c>
      <c r="P205" s="282">
        <v>23422</v>
      </c>
      <c r="Q205" s="282">
        <v>39636</v>
      </c>
      <c r="R205" s="279">
        <v>39636</v>
      </c>
    </row>
    <row r="206" spans="1:18" ht="15.75" thickBot="1" x14ac:dyDescent="0.3">
      <c r="A206" s="291" t="s">
        <v>113</v>
      </c>
      <c r="B206" s="288" t="s">
        <v>1167</v>
      </c>
      <c r="C206" s="288" t="s">
        <v>2078</v>
      </c>
      <c r="D206" s="286">
        <v>50232.94</v>
      </c>
      <c r="E206" s="300">
        <v>50232.94</v>
      </c>
      <c r="F206" s="286">
        <v>50232.94</v>
      </c>
      <c r="G206" s="286">
        <v>50232.94</v>
      </c>
      <c r="H206" s="286">
        <v>50232.94</v>
      </c>
      <c r="I206" s="286">
        <v>50232.94</v>
      </c>
      <c r="J206" s="286">
        <v>50232.94</v>
      </c>
      <c r="K206" s="286">
        <v>43929.08</v>
      </c>
      <c r="L206" s="286">
        <v>39536.86</v>
      </c>
      <c r="M206" s="286">
        <v>38229.54</v>
      </c>
      <c r="N206" s="286">
        <v>297270.46000000002</v>
      </c>
      <c r="O206" s="286">
        <v>172131.99</v>
      </c>
      <c r="P206" s="286">
        <v>101012.44</v>
      </c>
      <c r="Q206" s="286">
        <v>29139.7</v>
      </c>
      <c r="R206" s="279">
        <v>29139.7</v>
      </c>
    </row>
    <row r="207" spans="1:18" ht="15.75" thickBot="1" x14ac:dyDescent="0.3">
      <c r="A207" s="291" t="s">
        <v>1383</v>
      </c>
      <c r="B207" s="288" t="s">
        <v>1384</v>
      </c>
      <c r="C207" s="288" t="s">
        <v>2078</v>
      </c>
      <c r="D207" s="282">
        <v>469336.95</v>
      </c>
      <c r="E207" s="299">
        <v>469336.95</v>
      </c>
      <c r="F207" s="282">
        <v>442725.45</v>
      </c>
      <c r="G207" s="282">
        <v>416113.95</v>
      </c>
      <c r="H207" s="282">
        <v>389502.45</v>
      </c>
      <c r="I207" s="282">
        <v>362890.95</v>
      </c>
      <c r="J207" s="282">
        <v>336279.45</v>
      </c>
      <c r="K207" s="282">
        <v>309667.95</v>
      </c>
      <c r="L207" s="282">
        <v>283056.45</v>
      </c>
      <c r="M207" s="282">
        <v>256444.95</v>
      </c>
      <c r="N207" s="282">
        <v>229833.45</v>
      </c>
      <c r="O207" s="282">
        <v>203221.95</v>
      </c>
      <c r="P207" s="282">
        <v>176610.45</v>
      </c>
      <c r="Q207" s="282">
        <v>479352.83</v>
      </c>
      <c r="R207" s="279">
        <v>479352.83</v>
      </c>
    </row>
    <row r="208" spans="1:18" ht="15.75" thickBot="1" x14ac:dyDescent="0.3">
      <c r="A208" s="291" t="s">
        <v>2763</v>
      </c>
      <c r="B208" s="288" t="s">
        <v>2762</v>
      </c>
      <c r="C208" s="288" t="s">
        <v>2078</v>
      </c>
      <c r="D208" s="293"/>
      <c r="E208" s="300">
        <v>0</v>
      </c>
      <c r="F208" s="286">
        <v>0</v>
      </c>
      <c r="G208" s="286">
        <v>0</v>
      </c>
      <c r="H208" s="286">
        <v>0</v>
      </c>
      <c r="I208" s="286">
        <v>0</v>
      </c>
      <c r="J208" s="286">
        <v>0</v>
      </c>
      <c r="K208" s="286">
        <v>0</v>
      </c>
      <c r="L208" s="286">
        <v>0</v>
      </c>
      <c r="M208" s="286">
        <v>0</v>
      </c>
      <c r="N208" s="286">
        <v>0</v>
      </c>
      <c r="O208" s="286">
        <v>0</v>
      </c>
      <c r="P208" s="286">
        <v>0</v>
      </c>
      <c r="Q208" s="286">
        <v>625000</v>
      </c>
      <c r="R208" s="279">
        <v>625000</v>
      </c>
    </row>
    <row r="209" spans="1:18" ht="15.75" thickBot="1" x14ac:dyDescent="0.3">
      <c r="A209" s="291" t="s">
        <v>2761</v>
      </c>
      <c r="B209" s="288" t="s">
        <v>2760</v>
      </c>
      <c r="C209" s="288" t="s">
        <v>2078</v>
      </c>
      <c r="D209" s="294"/>
      <c r="E209" s="299">
        <v>0</v>
      </c>
      <c r="F209" s="282">
        <v>0</v>
      </c>
      <c r="G209" s="282">
        <v>0</v>
      </c>
      <c r="H209" s="282">
        <v>0</v>
      </c>
      <c r="I209" s="282">
        <v>0</v>
      </c>
      <c r="J209" s="282">
        <v>0</v>
      </c>
      <c r="K209" s="282">
        <v>0</v>
      </c>
      <c r="L209" s="282">
        <v>0</v>
      </c>
      <c r="M209" s="282">
        <v>0</v>
      </c>
      <c r="N209" s="282">
        <v>0</v>
      </c>
      <c r="O209" s="282">
        <v>0</v>
      </c>
      <c r="P209" s="282">
        <v>0</v>
      </c>
      <c r="Q209" s="282">
        <v>229691.76</v>
      </c>
      <c r="R209" s="279">
        <v>229691.76</v>
      </c>
    </row>
    <row r="210" spans="1:18" ht="15.75" thickBot="1" x14ac:dyDescent="0.3">
      <c r="A210" s="291" t="s">
        <v>114</v>
      </c>
      <c r="B210" s="288" t="s">
        <v>1166</v>
      </c>
      <c r="C210" s="288" t="s">
        <v>2078</v>
      </c>
      <c r="D210" s="286">
        <v>2044000</v>
      </c>
      <c r="E210" s="300">
        <v>2044000</v>
      </c>
      <c r="F210" s="286">
        <v>937000</v>
      </c>
      <c r="G210" s="286">
        <v>359000</v>
      </c>
      <c r="H210" s="286">
        <v>49000</v>
      </c>
      <c r="I210" s="286">
        <v>0</v>
      </c>
      <c r="J210" s="286">
        <v>327000</v>
      </c>
      <c r="K210" s="286">
        <v>1031000</v>
      </c>
      <c r="L210" s="286">
        <v>1749000</v>
      </c>
      <c r="M210" s="286">
        <v>2465000</v>
      </c>
      <c r="N210" s="286">
        <v>3181000</v>
      </c>
      <c r="O210" s="286">
        <v>3411000</v>
      </c>
      <c r="P210" s="286">
        <v>3021000</v>
      </c>
      <c r="Q210" s="286">
        <v>2044000</v>
      </c>
      <c r="R210" s="279">
        <v>2044000</v>
      </c>
    </row>
    <row r="211" spans="1:18" ht="15.75" thickBot="1" x14ac:dyDescent="0.3">
      <c r="A211" s="291" t="s">
        <v>115</v>
      </c>
      <c r="B211" s="288" t="s">
        <v>1165</v>
      </c>
      <c r="C211" s="288" t="s">
        <v>2078</v>
      </c>
      <c r="D211" s="282">
        <v>1492736.07</v>
      </c>
      <c r="E211" s="299">
        <v>1492736.07</v>
      </c>
      <c r="F211" s="282">
        <v>2440620.2000000002</v>
      </c>
      <c r="G211" s="282">
        <v>2726924.52</v>
      </c>
      <c r="H211" s="282">
        <v>2342773.65</v>
      </c>
      <c r="I211" s="282">
        <v>1996653.81</v>
      </c>
      <c r="J211" s="282">
        <v>1760661.25</v>
      </c>
      <c r="K211" s="282">
        <v>1194607.4099999999</v>
      </c>
      <c r="L211" s="282">
        <v>749794.85</v>
      </c>
      <c r="M211" s="282">
        <v>480835.29</v>
      </c>
      <c r="N211" s="282">
        <v>237878.45</v>
      </c>
      <c r="O211" s="282">
        <v>0.5</v>
      </c>
      <c r="P211" s="282">
        <v>311900.56</v>
      </c>
      <c r="Q211" s="282">
        <v>1062482.8899999999</v>
      </c>
      <c r="R211" s="279">
        <v>1062482.8899999999</v>
      </c>
    </row>
    <row r="212" spans="1:18" ht="15.75" thickBot="1" x14ac:dyDescent="0.3">
      <c r="A212" s="291" t="s">
        <v>2000</v>
      </c>
      <c r="B212" s="288" t="s">
        <v>2001</v>
      </c>
      <c r="C212" s="288" t="s">
        <v>2078</v>
      </c>
      <c r="D212" s="286">
        <v>257937.32</v>
      </c>
      <c r="E212" s="300">
        <v>257937.32</v>
      </c>
      <c r="F212" s="286">
        <v>1688871.63</v>
      </c>
      <c r="G212" s="286">
        <v>1657948.95</v>
      </c>
      <c r="H212" s="286">
        <v>282577.44</v>
      </c>
      <c r="I212" s="286">
        <v>1616722.42</v>
      </c>
      <c r="J212" s="286">
        <v>1589069.14</v>
      </c>
      <c r="K212" s="286">
        <v>423414.95</v>
      </c>
      <c r="L212" s="286">
        <v>1564208.55</v>
      </c>
      <c r="M212" s="286">
        <v>1544273.55</v>
      </c>
      <c r="N212" s="286">
        <v>403649.53</v>
      </c>
      <c r="O212" s="286">
        <v>1527523.94</v>
      </c>
      <c r="P212" s="286">
        <v>1527326.85</v>
      </c>
      <c r="Q212" s="286">
        <v>376619.47</v>
      </c>
      <c r="R212" s="279">
        <v>376619.47</v>
      </c>
    </row>
    <row r="213" spans="1:18" ht="15.75" thickBot="1" x14ac:dyDescent="0.3">
      <c r="A213" s="290" t="s">
        <v>1385</v>
      </c>
      <c r="B213" s="288" t="s">
        <v>2309</v>
      </c>
      <c r="C213" s="289"/>
      <c r="D213" s="282">
        <v>12141823.300000001</v>
      </c>
      <c r="E213" s="299">
        <v>12141823.300000001</v>
      </c>
      <c r="F213" s="282">
        <v>11183982.619999999</v>
      </c>
      <c r="G213" s="282">
        <v>12191353.960000001</v>
      </c>
      <c r="H213" s="282">
        <v>12643004.800000001</v>
      </c>
      <c r="I213" s="282">
        <v>13173275.789999999</v>
      </c>
      <c r="J213" s="282">
        <v>13287236.140000001</v>
      </c>
      <c r="K213" s="282">
        <v>13255017.65</v>
      </c>
      <c r="L213" s="282">
        <v>13263120.17</v>
      </c>
      <c r="M213" s="282">
        <v>13203662.43</v>
      </c>
      <c r="N213" s="282">
        <v>13189027.9</v>
      </c>
      <c r="O213" s="282">
        <v>13219852.619999999</v>
      </c>
      <c r="P213" s="282">
        <v>13040485.710000001</v>
      </c>
      <c r="Q213" s="282">
        <v>13569773.83</v>
      </c>
      <c r="R213" s="279">
        <v>13569773.83</v>
      </c>
    </row>
    <row r="214" spans="1:18" ht="15.75" thickBot="1" x14ac:dyDescent="0.3">
      <c r="A214" s="291" t="s">
        <v>116</v>
      </c>
      <c r="B214" s="288" t="s">
        <v>1164</v>
      </c>
      <c r="C214" s="288" t="s">
        <v>2078</v>
      </c>
      <c r="D214" s="286">
        <v>1238172.83</v>
      </c>
      <c r="E214" s="300">
        <v>1238172.83</v>
      </c>
      <c r="F214" s="286">
        <v>1377259.76</v>
      </c>
      <c r="G214" s="286">
        <v>1636754.31</v>
      </c>
      <c r="H214" s="286">
        <v>1725778.39</v>
      </c>
      <c r="I214" s="286">
        <v>1874104.58</v>
      </c>
      <c r="J214" s="286">
        <v>1909493.81</v>
      </c>
      <c r="K214" s="286">
        <v>1890986.23</v>
      </c>
      <c r="L214" s="286">
        <v>1837060.28</v>
      </c>
      <c r="M214" s="286">
        <v>1737108.46</v>
      </c>
      <c r="N214" s="286">
        <v>1732775.75</v>
      </c>
      <c r="O214" s="286">
        <v>1676231.96</v>
      </c>
      <c r="P214" s="286">
        <v>1559979.06</v>
      </c>
      <c r="Q214" s="286">
        <v>1611112.75</v>
      </c>
      <c r="R214" s="279">
        <v>1611112.75</v>
      </c>
    </row>
    <row r="215" spans="1:18" ht="15.75" thickBot="1" x14ac:dyDescent="0.3">
      <c r="A215" s="291" t="s">
        <v>117</v>
      </c>
      <c r="B215" s="288" t="s">
        <v>1163</v>
      </c>
      <c r="C215" s="288" t="s">
        <v>2078</v>
      </c>
      <c r="D215" s="282">
        <v>3714745.99</v>
      </c>
      <c r="E215" s="299">
        <v>3714745.99</v>
      </c>
      <c r="F215" s="282">
        <v>4280638.8099999996</v>
      </c>
      <c r="G215" s="282">
        <v>5012107.0599999996</v>
      </c>
      <c r="H215" s="282">
        <v>5379068.5199999996</v>
      </c>
      <c r="I215" s="282">
        <v>5805111.6799999997</v>
      </c>
      <c r="J215" s="282">
        <v>5970791.04</v>
      </c>
      <c r="K215" s="282">
        <v>6081336.1399999997</v>
      </c>
      <c r="L215" s="282">
        <v>6169615.3899999997</v>
      </c>
      <c r="M215" s="282">
        <v>6244963.2800000003</v>
      </c>
      <c r="N215" s="282">
        <v>6249349.5700000003</v>
      </c>
      <c r="O215" s="282">
        <v>6328250.8499999996</v>
      </c>
      <c r="P215" s="282">
        <v>6204254.6600000001</v>
      </c>
      <c r="Q215" s="282">
        <v>6587276.1500000004</v>
      </c>
      <c r="R215" s="279">
        <v>6587276.1500000004</v>
      </c>
    </row>
    <row r="216" spans="1:18" ht="15.75" thickBot="1" x14ac:dyDescent="0.3">
      <c r="A216" s="291" t="s">
        <v>118</v>
      </c>
      <c r="B216" s="288" t="s">
        <v>1162</v>
      </c>
      <c r="C216" s="288" t="s">
        <v>2078</v>
      </c>
      <c r="D216" s="286">
        <v>333500.53999999998</v>
      </c>
      <c r="E216" s="300">
        <v>333500.53999999998</v>
      </c>
      <c r="F216" s="286">
        <v>472859.3</v>
      </c>
      <c r="G216" s="286">
        <v>489267.84</v>
      </c>
      <c r="H216" s="286">
        <v>500396.61</v>
      </c>
      <c r="I216" s="286">
        <v>456298.25</v>
      </c>
      <c r="J216" s="286">
        <v>369190.01</v>
      </c>
      <c r="K216" s="286">
        <v>253190.95</v>
      </c>
      <c r="L216" s="286">
        <v>226940.17</v>
      </c>
      <c r="M216" s="286">
        <v>192086.36</v>
      </c>
      <c r="N216" s="286">
        <v>187830.83</v>
      </c>
      <c r="O216" s="286">
        <v>196298.06</v>
      </c>
      <c r="P216" s="286">
        <v>257180.24</v>
      </c>
      <c r="Q216" s="286">
        <v>362745.76</v>
      </c>
      <c r="R216" s="279">
        <v>362745.76</v>
      </c>
    </row>
    <row r="217" spans="1:18" ht="15.75" thickBot="1" x14ac:dyDescent="0.3">
      <c r="A217" s="291" t="s">
        <v>2310</v>
      </c>
      <c r="B217" s="288" t="s">
        <v>2311</v>
      </c>
      <c r="C217" s="288" t="s">
        <v>2078</v>
      </c>
      <c r="D217" s="282">
        <v>5053224.75</v>
      </c>
      <c r="E217" s="299">
        <v>5053224.75</v>
      </c>
      <c r="F217" s="282">
        <v>5053224.75</v>
      </c>
      <c r="G217" s="282">
        <v>5053224.75</v>
      </c>
      <c r="H217" s="282">
        <v>5037761.28</v>
      </c>
      <c r="I217" s="282">
        <v>5037761.28</v>
      </c>
      <c r="J217" s="282">
        <v>5037761.28</v>
      </c>
      <c r="K217" s="282">
        <v>5029504.33</v>
      </c>
      <c r="L217" s="282">
        <v>5029504.33</v>
      </c>
      <c r="M217" s="282">
        <v>5029504.33</v>
      </c>
      <c r="N217" s="282">
        <v>5019071.75</v>
      </c>
      <c r="O217" s="282">
        <v>5019071.75</v>
      </c>
      <c r="P217" s="282">
        <v>5019071.75</v>
      </c>
      <c r="Q217" s="282">
        <v>5008639.17</v>
      </c>
      <c r="R217" s="279">
        <v>5008639.17</v>
      </c>
    </row>
    <row r="218" spans="1:18" ht="15.75" thickBot="1" x14ac:dyDescent="0.3">
      <c r="A218" s="291" t="s">
        <v>2098</v>
      </c>
      <c r="B218" s="288" t="s">
        <v>2099</v>
      </c>
      <c r="C218" s="288" t="s">
        <v>2078</v>
      </c>
      <c r="D218" s="286">
        <v>1802179.19</v>
      </c>
      <c r="E218" s="300">
        <v>1802179.19</v>
      </c>
      <c r="F218" s="286">
        <v>0</v>
      </c>
      <c r="G218" s="286">
        <v>0</v>
      </c>
      <c r="H218" s="286">
        <v>0</v>
      </c>
      <c r="I218" s="286">
        <v>0</v>
      </c>
      <c r="J218" s="286">
        <v>0</v>
      </c>
      <c r="K218" s="286">
        <v>0</v>
      </c>
      <c r="L218" s="286">
        <v>0</v>
      </c>
      <c r="M218" s="286">
        <v>0</v>
      </c>
      <c r="N218" s="286">
        <v>0</v>
      </c>
      <c r="O218" s="286">
        <v>0</v>
      </c>
      <c r="P218" s="286">
        <v>0</v>
      </c>
      <c r="Q218" s="286">
        <v>0</v>
      </c>
      <c r="R218" s="279">
        <v>0</v>
      </c>
    </row>
    <row r="219" spans="1:18" ht="15.75" thickBot="1" x14ac:dyDescent="0.3">
      <c r="A219" s="283" t="s">
        <v>1386</v>
      </c>
      <c r="B219" s="284" t="s">
        <v>2312</v>
      </c>
      <c r="C219" s="285"/>
      <c r="D219" s="282">
        <v>77294450.189999998</v>
      </c>
      <c r="E219" s="299">
        <v>77294450.189999998</v>
      </c>
      <c r="F219" s="282">
        <v>76169388.489999995</v>
      </c>
      <c r="G219" s="282">
        <v>75913817.579999998</v>
      </c>
      <c r="H219" s="282">
        <v>75684179.170000002</v>
      </c>
      <c r="I219" s="282">
        <v>73655381.819999993</v>
      </c>
      <c r="J219" s="282">
        <v>72789530.379999995</v>
      </c>
      <c r="K219" s="282">
        <v>71830816.700000003</v>
      </c>
      <c r="L219" s="282">
        <v>70870860.129999995</v>
      </c>
      <c r="M219" s="282">
        <v>71004559.519999996</v>
      </c>
      <c r="N219" s="282">
        <v>70673020.170000002</v>
      </c>
      <c r="O219" s="282">
        <v>71141471.099999994</v>
      </c>
      <c r="P219" s="282">
        <v>72909368.310000002</v>
      </c>
      <c r="Q219" s="282">
        <v>75502274.439999998</v>
      </c>
      <c r="R219" s="279">
        <v>75502274.439999998</v>
      </c>
    </row>
    <row r="220" spans="1:18" ht="15.75" thickBot="1" x14ac:dyDescent="0.3">
      <c r="A220" s="287" t="s">
        <v>1387</v>
      </c>
      <c r="B220" s="288" t="s">
        <v>2313</v>
      </c>
      <c r="C220" s="289"/>
      <c r="D220" s="286">
        <v>660306.63</v>
      </c>
      <c r="E220" s="300">
        <v>660306.63</v>
      </c>
      <c r="F220" s="286">
        <v>137774.93</v>
      </c>
      <c r="G220" s="286">
        <v>293229.02</v>
      </c>
      <c r="H220" s="286">
        <v>1676562.61</v>
      </c>
      <c r="I220" s="286">
        <v>281649.26</v>
      </c>
      <c r="J220" s="286">
        <v>202722.82</v>
      </c>
      <c r="K220" s="286">
        <v>371793.14</v>
      </c>
      <c r="L220" s="286">
        <v>255419.57</v>
      </c>
      <c r="M220" s="286">
        <v>155153.96</v>
      </c>
      <c r="N220" s="286">
        <v>655927.61</v>
      </c>
      <c r="O220" s="286">
        <v>295734.53999999998</v>
      </c>
      <c r="P220" s="286">
        <v>712275.75</v>
      </c>
      <c r="Q220" s="286">
        <v>459714.88</v>
      </c>
      <c r="R220" s="279">
        <v>459714.88</v>
      </c>
    </row>
    <row r="221" spans="1:18" ht="15.75" thickBot="1" x14ac:dyDescent="0.3">
      <c r="A221" s="290" t="s">
        <v>2108</v>
      </c>
      <c r="B221" s="288" t="s">
        <v>2109</v>
      </c>
      <c r="C221" s="288" t="s">
        <v>2078</v>
      </c>
      <c r="D221" s="282">
        <v>338500.51</v>
      </c>
      <c r="E221" s="299">
        <v>338500.51</v>
      </c>
      <c r="F221" s="282">
        <v>8729.7099999999991</v>
      </c>
      <c r="G221" s="282">
        <v>17228</v>
      </c>
      <c r="H221" s="282">
        <v>1266673.08</v>
      </c>
      <c r="I221" s="282">
        <v>39006.35</v>
      </c>
      <c r="J221" s="282">
        <v>25999.29</v>
      </c>
      <c r="K221" s="282">
        <v>26692.37</v>
      </c>
      <c r="L221" s="282">
        <v>45365.47</v>
      </c>
      <c r="M221" s="282">
        <v>7770.15</v>
      </c>
      <c r="N221" s="282">
        <v>349506.4</v>
      </c>
      <c r="O221" s="282">
        <v>51736.97</v>
      </c>
      <c r="P221" s="282">
        <v>24720.79</v>
      </c>
      <c r="Q221" s="282">
        <v>40320.86</v>
      </c>
      <c r="R221" s="279">
        <v>40320.86</v>
      </c>
    </row>
    <row r="222" spans="1:18" ht="15.75" thickBot="1" x14ac:dyDescent="0.3">
      <c r="A222" s="290" t="s">
        <v>2315</v>
      </c>
      <c r="B222" s="288" t="s">
        <v>2316</v>
      </c>
      <c r="C222" s="288" t="s">
        <v>2078</v>
      </c>
      <c r="D222" s="286">
        <v>4848.75</v>
      </c>
      <c r="E222" s="300">
        <v>4848.75</v>
      </c>
      <c r="F222" s="286">
        <v>0</v>
      </c>
      <c r="G222" s="286">
        <v>0</v>
      </c>
      <c r="H222" s="286">
        <v>0</v>
      </c>
      <c r="I222" s="286">
        <v>0</v>
      </c>
      <c r="J222" s="286">
        <v>0</v>
      </c>
      <c r="K222" s="286">
        <v>0</v>
      </c>
      <c r="L222" s="286">
        <v>0</v>
      </c>
      <c r="M222" s="286">
        <v>71.97</v>
      </c>
      <c r="N222" s="286">
        <v>0</v>
      </c>
      <c r="O222" s="286">
        <v>0</v>
      </c>
      <c r="P222" s="286">
        <v>0</v>
      </c>
      <c r="Q222" s="286">
        <v>0</v>
      </c>
      <c r="R222" s="279">
        <v>0</v>
      </c>
    </row>
    <row r="223" spans="1:18" ht="15.75" thickBot="1" x14ac:dyDescent="0.3">
      <c r="A223" s="290" t="s">
        <v>2317</v>
      </c>
      <c r="B223" s="288" t="s">
        <v>2318</v>
      </c>
      <c r="C223" s="288" t="s">
        <v>2078</v>
      </c>
      <c r="D223" s="282">
        <v>4848.75</v>
      </c>
      <c r="E223" s="299">
        <v>4848.75</v>
      </c>
      <c r="F223" s="282">
        <v>0</v>
      </c>
      <c r="G223" s="282">
        <v>0</v>
      </c>
      <c r="H223" s="282">
        <v>0</v>
      </c>
      <c r="I223" s="282">
        <v>0</v>
      </c>
      <c r="J223" s="282">
        <v>0</v>
      </c>
      <c r="K223" s="282">
        <v>0</v>
      </c>
      <c r="L223" s="282">
        <v>0</v>
      </c>
      <c r="M223" s="282">
        <v>0</v>
      </c>
      <c r="N223" s="282">
        <v>0</v>
      </c>
      <c r="O223" s="282">
        <v>0</v>
      </c>
      <c r="P223" s="282">
        <v>0</v>
      </c>
      <c r="Q223" s="282">
        <v>0</v>
      </c>
      <c r="R223" s="279">
        <v>0</v>
      </c>
    </row>
    <row r="224" spans="1:18" ht="15.75" thickBot="1" x14ac:dyDescent="0.3">
      <c r="A224" s="290" t="s">
        <v>2110</v>
      </c>
      <c r="B224" s="288" t="s">
        <v>1155</v>
      </c>
      <c r="C224" s="288" t="s">
        <v>2078</v>
      </c>
      <c r="D224" s="286">
        <v>-18999.38</v>
      </c>
      <c r="E224" s="300">
        <v>-18999.38</v>
      </c>
      <c r="F224" s="286">
        <v>-4553.7299999999996</v>
      </c>
      <c r="G224" s="286">
        <v>-18946.490000000002</v>
      </c>
      <c r="H224" s="286">
        <v>-32397.53</v>
      </c>
      <c r="I224" s="286">
        <v>-14771.38</v>
      </c>
      <c r="J224" s="286">
        <v>-27909.81</v>
      </c>
      <c r="K224" s="286">
        <v>-40100.620000000003</v>
      </c>
      <c r="L224" s="286">
        <v>-54513.89</v>
      </c>
      <c r="M224" s="286">
        <v>-27325.119999999999</v>
      </c>
      <c r="N224" s="286">
        <v>-41394.379999999997</v>
      </c>
      <c r="O224" s="286">
        <v>-5370.21</v>
      </c>
      <c r="P224" s="286">
        <v>-16261.18</v>
      </c>
      <c r="Q224" s="286">
        <v>-22083.48</v>
      </c>
      <c r="R224" s="279">
        <v>-22083.48</v>
      </c>
    </row>
    <row r="225" spans="1:18" ht="15.75" thickBot="1" x14ac:dyDescent="0.3">
      <c r="A225" s="290" t="s">
        <v>2682</v>
      </c>
      <c r="B225" s="288" t="s">
        <v>2683</v>
      </c>
      <c r="C225" s="288" t="s">
        <v>2078</v>
      </c>
      <c r="D225" s="282">
        <v>0</v>
      </c>
      <c r="E225" s="299">
        <v>0</v>
      </c>
      <c r="F225" s="282">
        <v>0</v>
      </c>
      <c r="G225" s="282">
        <v>0</v>
      </c>
      <c r="H225" s="282">
        <v>7752</v>
      </c>
      <c r="I225" s="282">
        <v>42604.32</v>
      </c>
      <c r="J225" s="282">
        <v>0</v>
      </c>
      <c r="K225" s="282">
        <v>70295.91</v>
      </c>
      <c r="L225" s="282">
        <v>27652.67</v>
      </c>
      <c r="M225" s="282">
        <v>14455.97</v>
      </c>
      <c r="N225" s="282">
        <v>27943.34</v>
      </c>
      <c r="O225" s="282">
        <v>24032.57</v>
      </c>
      <c r="P225" s="282">
        <v>26679.59</v>
      </c>
      <c r="Q225" s="282">
        <v>198573.34</v>
      </c>
      <c r="R225" s="279">
        <v>198573.34</v>
      </c>
    </row>
    <row r="226" spans="1:18" ht="15.75" thickBot="1" x14ac:dyDescent="0.3">
      <c r="A226" s="290" t="s">
        <v>2100</v>
      </c>
      <c r="B226" s="288" t="s">
        <v>1160</v>
      </c>
      <c r="C226" s="288" t="s">
        <v>2078</v>
      </c>
      <c r="D226" s="286">
        <v>8349.73</v>
      </c>
      <c r="E226" s="300">
        <v>8349.73</v>
      </c>
      <c r="F226" s="286">
        <v>52.16</v>
      </c>
      <c r="G226" s="286">
        <v>52.16</v>
      </c>
      <c r="H226" s="286">
        <v>52.16</v>
      </c>
      <c r="I226" s="286">
        <v>52.16</v>
      </c>
      <c r="J226" s="286">
        <v>52.16</v>
      </c>
      <c r="K226" s="286">
        <v>106.16</v>
      </c>
      <c r="L226" s="286">
        <v>2058.9</v>
      </c>
      <c r="M226" s="286">
        <v>1943.9</v>
      </c>
      <c r="N226" s="286">
        <v>8045.55</v>
      </c>
      <c r="O226" s="286">
        <v>150.72999999999999</v>
      </c>
      <c r="P226" s="286">
        <v>2024.31</v>
      </c>
      <c r="Q226" s="286">
        <v>0</v>
      </c>
      <c r="R226" s="279">
        <v>0</v>
      </c>
    </row>
    <row r="227" spans="1:18" ht="15.75" thickBot="1" x14ac:dyDescent="0.3">
      <c r="A227" s="290" t="s">
        <v>2101</v>
      </c>
      <c r="B227" s="288" t="s">
        <v>2102</v>
      </c>
      <c r="C227" s="288" t="s">
        <v>2078</v>
      </c>
      <c r="D227" s="282">
        <v>189269.11</v>
      </c>
      <c r="E227" s="299">
        <v>189269.11</v>
      </c>
      <c r="F227" s="282">
        <v>82991.350000000006</v>
      </c>
      <c r="G227" s="282">
        <v>237212.65</v>
      </c>
      <c r="H227" s="282">
        <v>240980.39</v>
      </c>
      <c r="I227" s="282">
        <v>158660.10999999999</v>
      </c>
      <c r="J227" s="282">
        <v>151848.39000000001</v>
      </c>
      <c r="K227" s="282">
        <v>252848.07</v>
      </c>
      <c r="L227" s="282">
        <v>190650.11</v>
      </c>
      <c r="M227" s="282">
        <v>107376.15</v>
      </c>
      <c r="N227" s="282">
        <v>250028.87</v>
      </c>
      <c r="O227" s="282">
        <v>174690.91</v>
      </c>
      <c r="P227" s="282">
        <v>637499.89</v>
      </c>
      <c r="Q227" s="282">
        <v>222535.31</v>
      </c>
      <c r="R227" s="279">
        <v>222535.31</v>
      </c>
    </row>
    <row r="228" spans="1:18" ht="15.75" thickBot="1" x14ac:dyDescent="0.3">
      <c r="A228" s="290" t="s">
        <v>2103</v>
      </c>
      <c r="B228" s="288" t="s">
        <v>1159</v>
      </c>
      <c r="C228" s="288" t="s">
        <v>2078</v>
      </c>
      <c r="D228" s="286">
        <v>0</v>
      </c>
      <c r="E228" s="300">
        <v>0</v>
      </c>
      <c r="F228" s="286">
        <v>0</v>
      </c>
      <c r="G228" s="286">
        <v>0</v>
      </c>
      <c r="H228" s="286">
        <v>0</v>
      </c>
      <c r="I228" s="286">
        <v>0</v>
      </c>
      <c r="J228" s="286">
        <v>0</v>
      </c>
      <c r="K228" s="286">
        <v>0</v>
      </c>
      <c r="L228" s="286">
        <v>0</v>
      </c>
      <c r="M228" s="286">
        <v>0</v>
      </c>
      <c r="N228" s="286">
        <v>0</v>
      </c>
      <c r="O228" s="286">
        <v>0</v>
      </c>
      <c r="P228" s="286">
        <v>0</v>
      </c>
      <c r="Q228" s="286">
        <v>0</v>
      </c>
      <c r="R228" s="279">
        <v>0</v>
      </c>
    </row>
    <row r="229" spans="1:18" ht="15.75" thickBot="1" x14ac:dyDescent="0.3">
      <c r="A229" s="290" t="s">
        <v>2104</v>
      </c>
      <c r="B229" s="288" t="s">
        <v>1158</v>
      </c>
      <c r="C229" s="288" t="s">
        <v>2078</v>
      </c>
      <c r="D229" s="282">
        <v>133489.16</v>
      </c>
      <c r="E229" s="299">
        <v>133489.16</v>
      </c>
      <c r="F229" s="282">
        <v>50555.44</v>
      </c>
      <c r="G229" s="282">
        <v>57682.7</v>
      </c>
      <c r="H229" s="282">
        <v>193502.51</v>
      </c>
      <c r="I229" s="282">
        <v>56097.7</v>
      </c>
      <c r="J229" s="282">
        <v>52732.79</v>
      </c>
      <c r="K229" s="282">
        <v>61951.25</v>
      </c>
      <c r="L229" s="282">
        <v>44206.31</v>
      </c>
      <c r="M229" s="282">
        <v>50860.94</v>
      </c>
      <c r="N229" s="282">
        <v>61797.83</v>
      </c>
      <c r="O229" s="282">
        <v>50493.57</v>
      </c>
      <c r="P229" s="282">
        <v>37612.35</v>
      </c>
      <c r="Q229" s="282">
        <v>20368.849999999999</v>
      </c>
      <c r="R229" s="279">
        <v>20368.849999999999</v>
      </c>
    </row>
    <row r="230" spans="1:18" ht="15.75" thickBot="1" x14ac:dyDescent="0.3">
      <c r="A230" s="290" t="s">
        <v>120</v>
      </c>
      <c r="B230" s="288" t="s">
        <v>1157</v>
      </c>
      <c r="C230" s="288" t="s">
        <v>2078</v>
      </c>
      <c r="D230" s="286">
        <v>0</v>
      </c>
      <c r="E230" s="300">
        <v>0</v>
      </c>
      <c r="F230" s="286">
        <v>0</v>
      </c>
      <c r="G230" s="286">
        <v>0</v>
      </c>
      <c r="H230" s="286">
        <v>0</v>
      </c>
      <c r="I230" s="286">
        <v>0</v>
      </c>
      <c r="J230" s="286">
        <v>0</v>
      </c>
      <c r="K230" s="286">
        <v>0</v>
      </c>
      <c r="L230" s="286">
        <v>0</v>
      </c>
      <c r="M230" s="286">
        <v>0</v>
      </c>
      <c r="N230" s="286">
        <v>0</v>
      </c>
      <c r="O230" s="286">
        <v>0</v>
      </c>
      <c r="P230" s="286">
        <v>0</v>
      </c>
      <c r="Q230" s="286">
        <v>0</v>
      </c>
      <c r="R230" s="279">
        <v>0</v>
      </c>
    </row>
    <row r="231" spans="1:18" ht="15.75" thickBot="1" x14ac:dyDescent="0.3">
      <c r="A231" s="290" t="s">
        <v>121</v>
      </c>
      <c r="B231" s="288" t="s">
        <v>1156</v>
      </c>
      <c r="C231" s="288" t="s">
        <v>2078</v>
      </c>
      <c r="D231" s="282">
        <v>0</v>
      </c>
      <c r="E231" s="299">
        <v>0</v>
      </c>
      <c r="F231" s="282">
        <v>0</v>
      </c>
      <c r="G231" s="282">
        <v>0</v>
      </c>
      <c r="H231" s="282">
        <v>0</v>
      </c>
      <c r="I231" s="282">
        <v>0</v>
      </c>
      <c r="J231" s="282">
        <v>0</v>
      </c>
      <c r="K231" s="282">
        <v>0</v>
      </c>
      <c r="L231" s="282">
        <v>0</v>
      </c>
      <c r="M231" s="282">
        <v>0</v>
      </c>
      <c r="N231" s="282">
        <v>0</v>
      </c>
      <c r="O231" s="282">
        <v>0</v>
      </c>
      <c r="P231" s="282">
        <v>0</v>
      </c>
      <c r="Q231" s="282">
        <v>0</v>
      </c>
      <c r="R231" s="279">
        <v>0</v>
      </c>
    </row>
    <row r="232" spans="1:18" ht="15.75" thickBot="1" x14ac:dyDescent="0.3">
      <c r="A232" s="287" t="s">
        <v>1386</v>
      </c>
      <c r="B232" s="288" t="s">
        <v>2320</v>
      </c>
      <c r="C232" s="289"/>
      <c r="D232" s="286">
        <v>76634143.560000002</v>
      </c>
      <c r="E232" s="300">
        <v>76634143.560000002</v>
      </c>
      <c r="F232" s="286">
        <v>76031613.560000002</v>
      </c>
      <c r="G232" s="286">
        <v>75620588.560000002</v>
      </c>
      <c r="H232" s="286">
        <v>74007616.560000002</v>
      </c>
      <c r="I232" s="286">
        <v>73373732.560000002</v>
      </c>
      <c r="J232" s="286">
        <v>72586807.560000002</v>
      </c>
      <c r="K232" s="286">
        <v>71459023.560000002</v>
      </c>
      <c r="L232" s="286">
        <v>70615440.560000002</v>
      </c>
      <c r="M232" s="286">
        <v>70849405.560000002</v>
      </c>
      <c r="N232" s="286">
        <v>70017092.560000002</v>
      </c>
      <c r="O232" s="286">
        <v>70845736.560000002</v>
      </c>
      <c r="P232" s="286">
        <v>72197092.560000002</v>
      </c>
      <c r="Q232" s="286">
        <v>75042559.560000002</v>
      </c>
      <c r="R232" s="279">
        <v>75042559.560000002</v>
      </c>
    </row>
    <row r="233" spans="1:18" ht="15.75" thickBot="1" x14ac:dyDescent="0.3">
      <c r="A233" s="290" t="s">
        <v>1297</v>
      </c>
      <c r="B233" s="288" t="s">
        <v>1389</v>
      </c>
      <c r="C233" s="288" t="s">
        <v>2078</v>
      </c>
      <c r="D233" s="282">
        <v>73952232.439999998</v>
      </c>
      <c r="E233" s="299">
        <v>73952232.439999998</v>
      </c>
      <c r="F233" s="282">
        <v>73349702.439999998</v>
      </c>
      <c r="G233" s="282">
        <v>72789400.439999998</v>
      </c>
      <c r="H233" s="282">
        <v>71176428.439999998</v>
      </c>
      <c r="I233" s="282">
        <v>70542544.439999998</v>
      </c>
      <c r="J233" s="282">
        <v>69690829.439999998</v>
      </c>
      <c r="K233" s="282">
        <v>67963273.439999998</v>
      </c>
      <c r="L233" s="282">
        <v>67044906.439999998</v>
      </c>
      <c r="M233" s="282">
        <v>66524091.439999998</v>
      </c>
      <c r="N233" s="282">
        <v>64992032.439999998</v>
      </c>
      <c r="O233" s="282">
        <v>64805902.439999998</v>
      </c>
      <c r="P233" s="282">
        <v>65107512.439999998</v>
      </c>
      <c r="Q233" s="282">
        <v>63403205.439999998</v>
      </c>
      <c r="R233" s="279">
        <v>63403205.439999998</v>
      </c>
    </row>
    <row r="234" spans="1:18" ht="15.75" thickBot="1" x14ac:dyDescent="0.3">
      <c r="A234" s="290" t="s">
        <v>2690</v>
      </c>
      <c r="B234" s="288" t="s">
        <v>2691</v>
      </c>
      <c r="C234" s="288" t="s">
        <v>2078</v>
      </c>
      <c r="D234" s="286">
        <v>2681911.12</v>
      </c>
      <c r="E234" s="300">
        <v>2681911.12</v>
      </c>
      <c r="F234" s="286">
        <v>2681911.12</v>
      </c>
      <c r="G234" s="286">
        <v>2831188.12</v>
      </c>
      <c r="H234" s="286">
        <v>2831188.12</v>
      </c>
      <c r="I234" s="286">
        <v>2831188.12</v>
      </c>
      <c r="J234" s="286">
        <v>2895978.12</v>
      </c>
      <c r="K234" s="286">
        <v>3495750.12</v>
      </c>
      <c r="L234" s="286">
        <v>3570534.12</v>
      </c>
      <c r="M234" s="286">
        <v>4325314.12</v>
      </c>
      <c r="N234" s="286">
        <v>5025060.12</v>
      </c>
      <c r="O234" s="286">
        <v>6039834.1200000001</v>
      </c>
      <c r="P234" s="286">
        <v>7089580.1200000001</v>
      </c>
      <c r="Q234" s="286">
        <v>11639354.119999999</v>
      </c>
      <c r="R234" s="279">
        <v>11639354.119999999</v>
      </c>
    </row>
    <row r="235" spans="1:18" ht="15.75" thickBot="1" x14ac:dyDescent="0.3">
      <c r="A235" s="290" t="s">
        <v>124</v>
      </c>
      <c r="B235" s="288" t="s">
        <v>1151</v>
      </c>
      <c r="C235" s="288" t="s">
        <v>2078</v>
      </c>
      <c r="D235" s="282">
        <v>0</v>
      </c>
      <c r="E235" s="299">
        <v>0</v>
      </c>
      <c r="F235" s="282">
        <v>0</v>
      </c>
      <c r="G235" s="282">
        <v>0</v>
      </c>
      <c r="H235" s="282">
        <v>0</v>
      </c>
      <c r="I235" s="282">
        <v>0</v>
      </c>
      <c r="J235" s="282">
        <v>0</v>
      </c>
      <c r="K235" s="282">
        <v>0</v>
      </c>
      <c r="L235" s="282">
        <v>0</v>
      </c>
      <c r="M235" s="282">
        <v>0</v>
      </c>
      <c r="N235" s="282">
        <v>0</v>
      </c>
      <c r="O235" s="282">
        <v>0</v>
      </c>
      <c r="P235" s="282">
        <v>0</v>
      </c>
      <c r="Q235" s="282">
        <v>0</v>
      </c>
      <c r="R235" s="279">
        <v>0</v>
      </c>
    </row>
    <row r="236" spans="1:18" ht="15.75" thickBot="1" x14ac:dyDescent="0.3">
      <c r="A236" s="283" t="s">
        <v>1390</v>
      </c>
      <c r="B236" s="284" t="s">
        <v>2321</v>
      </c>
      <c r="C236" s="285"/>
      <c r="D236" s="286">
        <v>673524471.71000004</v>
      </c>
      <c r="E236" s="300">
        <v>673524471.71000004</v>
      </c>
      <c r="F236" s="286">
        <v>672573963.29999995</v>
      </c>
      <c r="G236" s="286">
        <v>692527473.33000004</v>
      </c>
      <c r="H236" s="286">
        <v>657413753.88</v>
      </c>
      <c r="I236" s="286">
        <v>680667886.04999995</v>
      </c>
      <c r="J236" s="286">
        <v>683534151.64999998</v>
      </c>
      <c r="K236" s="286">
        <v>653511013.71000004</v>
      </c>
      <c r="L236" s="286">
        <v>694982875.47000003</v>
      </c>
      <c r="M236" s="286">
        <v>700459348.92999995</v>
      </c>
      <c r="N236" s="286">
        <v>665887414.65999997</v>
      </c>
      <c r="O236" s="286">
        <v>726399820.07000005</v>
      </c>
      <c r="P236" s="286">
        <v>723055778.48000002</v>
      </c>
      <c r="Q236" s="286">
        <v>642373437.13999999</v>
      </c>
      <c r="R236" s="279">
        <v>642373437.13999999</v>
      </c>
    </row>
    <row r="237" spans="1:18" ht="15.75" thickBot="1" x14ac:dyDescent="0.3">
      <c r="A237" s="287" t="s">
        <v>2322</v>
      </c>
      <c r="B237" s="288" t="s">
        <v>2323</v>
      </c>
      <c r="C237" s="289"/>
      <c r="D237" s="282">
        <v>77328108.349999994</v>
      </c>
      <c r="E237" s="299">
        <v>77328108.349999994</v>
      </c>
      <c r="F237" s="282">
        <v>77120812.680000007</v>
      </c>
      <c r="G237" s="282">
        <v>76913429.379999995</v>
      </c>
      <c r="H237" s="282">
        <v>76856508.920000002</v>
      </c>
      <c r="I237" s="282">
        <v>76641485.969999999</v>
      </c>
      <c r="J237" s="282">
        <v>76426366.299999997</v>
      </c>
      <c r="K237" s="282">
        <v>76211113.430000007</v>
      </c>
      <c r="L237" s="282">
        <v>75995762.829999998</v>
      </c>
      <c r="M237" s="282">
        <v>75780314.170000002</v>
      </c>
      <c r="N237" s="282">
        <v>75564767.060000002</v>
      </c>
      <c r="O237" s="282">
        <v>75418512.579999998</v>
      </c>
      <c r="P237" s="282">
        <v>75202669.189999998</v>
      </c>
      <c r="Q237" s="282">
        <v>74986730.560000002</v>
      </c>
      <c r="R237" s="279">
        <v>74986730.560000002</v>
      </c>
    </row>
    <row r="238" spans="1:18" ht="15.75" thickBot="1" x14ac:dyDescent="0.3">
      <c r="A238" s="290" t="s">
        <v>2324</v>
      </c>
      <c r="B238" s="288" t="s">
        <v>2325</v>
      </c>
      <c r="C238" s="288" t="s">
        <v>2078</v>
      </c>
      <c r="D238" s="286">
        <v>85743380.459999993</v>
      </c>
      <c r="E238" s="300">
        <v>85743380.459999993</v>
      </c>
      <c r="F238" s="286">
        <v>85743380.459999993</v>
      </c>
      <c r="G238" s="286">
        <v>85743380.459999993</v>
      </c>
      <c r="H238" s="286">
        <v>85896913.340000004</v>
      </c>
      <c r="I238" s="286">
        <v>85896913.340000004</v>
      </c>
      <c r="J238" s="286">
        <v>85896913.340000004</v>
      </c>
      <c r="K238" s="286">
        <v>85896913.340000004</v>
      </c>
      <c r="L238" s="286">
        <v>85896913.340000004</v>
      </c>
      <c r="M238" s="286">
        <v>85896913.340000004</v>
      </c>
      <c r="N238" s="286">
        <v>85896913.340000004</v>
      </c>
      <c r="O238" s="286">
        <v>85966407.459999993</v>
      </c>
      <c r="P238" s="286">
        <v>85966407.459999993</v>
      </c>
      <c r="Q238" s="286">
        <v>85966407.459999993</v>
      </c>
      <c r="R238" s="279">
        <v>85966407.459999993</v>
      </c>
    </row>
    <row r="239" spans="1:18" ht="15.75" thickBot="1" x14ac:dyDescent="0.3">
      <c r="A239" s="290" t="s">
        <v>2561</v>
      </c>
      <c r="B239" s="288" t="s">
        <v>2562</v>
      </c>
      <c r="C239" s="288" t="s">
        <v>2078</v>
      </c>
      <c r="D239" s="282">
        <v>0</v>
      </c>
      <c r="E239" s="301"/>
      <c r="F239" s="294"/>
      <c r="G239" s="294"/>
      <c r="H239" s="294"/>
      <c r="I239" s="294"/>
      <c r="J239" s="294"/>
      <c r="K239" s="294"/>
      <c r="L239" s="294"/>
      <c r="M239" s="294"/>
      <c r="N239" s="294"/>
      <c r="O239" s="294"/>
      <c r="P239" s="294"/>
      <c r="Q239" s="294"/>
      <c r="R239" s="279">
        <v>0</v>
      </c>
    </row>
    <row r="240" spans="1:18" ht="15.75" thickBot="1" x14ac:dyDescent="0.3">
      <c r="A240" s="290" t="s">
        <v>2326</v>
      </c>
      <c r="B240" s="288" t="s">
        <v>2327</v>
      </c>
      <c r="C240" s="288" t="s">
        <v>2078</v>
      </c>
      <c r="D240" s="286">
        <v>-8415272.1099999994</v>
      </c>
      <c r="E240" s="300">
        <v>-8415272.1099999994</v>
      </c>
      <c r="F240" s="286">
        <v>-8622567.7799999993</v>
      </c>
      <c r="G240" s="286">
        <v>-8829951.0800000001</v>
      </c>
      <c r="H240" s="286">
        <v>-9040404.4199999999</v>
      </c>
      <c r="I240" s="286">
        <v>-9255427.3699999992</v>
      </c>
      <c r="J240" s="286">
        <v>-9470547.0399999991</v>
      </c>
      <c r="K240" s="286">
        <v>-9685799.9100000001</v>
      </c>
      <c r="L240" s="286">
        <v>-9901150.5099999998</v>
      </c>
      <c r="M240" s="286">
        <v>-10116599.17</v>
      </c>
      <c r="N240" s="286">
        <v>-10332146.279999999</v>
      </c>
      <c r="O240" s="286">
        <v>-10547894.880000001</v>
      </c>
      <c r="P240" s="286">
        <v>-10763738.27</v>
      </c>
      <c r="Q240" s="286">
        <v>-10979676.9</v>
      </c>
      <c r="R240" s="279">
        <v>-10979676.9</v>
      </c>
    </row>
    <row r="241" spans="1:18" ht="15.75" thickBot="1" x14ac:dyDescent="0.3">
      <c r="A241" s="290" t="s">
        <v>2563</v>
      </c>
      <c r="B241" s="288" t="s">
        <v>2564</v>
      </c>
      <c r="C241" s="288" t="s">
        <v>2078</v>
      </c>
      <c r="D241" s="282">
        <v>0</v>
      </c>
      <c r="E241" s="301"/>
      <c r="F241" s="294"/>
      <c r="G241" s="294"/>
      <c r="H241" s="294"/>
      <c r="I241" s="294"/>
      <c r="J241" s="294"/>
      <c r="K241" s="294"/>
      <c r="L241" s="294"/>
      <c r="M241" s="294"/>
      <c r="N241" s="294"/>
      <c r="O241" s="294"/>
      <c r="P241" s="294"/>
      <c r="Q241" s="294"/>
      <c r="R241" s="279">
        <v>0</v>
      </c>
    </row>
    <row r="242" spans="1:18" ht="15.75" thickBot="1" x14ac:dyDescent="0.3">
      <c r="A242" s="287" t="s">
        <v>1391</v>
      </c>
      <c r="B242" s="288" t="s">
        <v>2328</v>
      </c>
      <c r="C242" s="289"/>
      <c r="D242" s="286">
        <v>348887283.38</v>
      </c>
      <c r="E242" s="300">
        <v>348887283.38</v>
      </c>
      <c r="F242" s="286">
        <v>351049485</v>
      </c>
      <c r="G242" s="286">
        <v>371198792</v>
      </c>
      <c r="H242" s="286">
        <v>338644729.06999999</v>
      </c>
      <c r="I242" s="286">
        <v>362724599.11000001</v>
      </c>
      <c r="J242" s="286">
        <v>366522741.80000001</v>
      </c>
      <c r="K242" s="286">
        <v>330618279.81</v>
      </c>
      <c r="L242" s="286">
        <v>375160320.86000001</v>
      </c>
      <c r="M242" s="286">
        <v>378660813.86000001</v>
      </c>
      <c r="N242" s="286">
        <v>324955564.42000002</v>
      </c>
      <c r="O242" s="286">
        <v>388065868.44999999</v>
      </c>
      <c r="P242" s="286">
        <v>384605594.12</v>
      </c>
      <c r="Q242" s="286">
        <v>314456343.12</v>
      </c>
      <c r="R242" s="279">
        <v>314456343.12</v>
      </c>
    </row>
    <row r="243" spans="1:18" ht="15.75" thickBot="1" x14ac:dyDescent="0.3">
      <c r="A243" s="290" t="s">
        <v>1392</v>
      </c>
      <c r="B243" s="288" t="s">
        <v>2329</v>
      </c>
      <c r="C243" s="289"/>
      <c r="D243" s="282">
        <v>1261516</v>
      </c>
      <c r="E243" s="299">
        <v>1261516</v>
      </c>
      <c r="F243" s="282">
        <v>1240047</v>
      </c>
      <c r="G243" s="282">
        <v>1218578</v>
      </c>
      <c r="H243" s="282">
        <v>1197109</v>
      </c>
      <c r="I243" s="282">
        <v>1175640</v>
      </c>
      <c r="J243" s="282">
        <v>1156135</v>
      </c>
      <c r="K243" s="282">
        <v>1136630</v>
      </c>
      <c r="L243" s="282">
        <v>1117125</v>
      </c>
      <c r="M243" s="282">
        <v>1097620</v>
      </c>
      <c r="N243" s="282">
        <v>1078115</v>
      </c>
      <c r="O243" s="282">
        <v>1058610</v>
      </c>
      <c r="P243" s="282">
        <v>1039105</v>
      </c>
      <c r="Q243" s="282">
        <v>1019600</v>
      </c>
      <c r="R243" s="279">
        <v>1019600</v>
      </c>
    </row>
    <row r="244" spans="1:18" ht="15.75" thickBot="1" x14ac:dyDescent="0.3">
      <c r="A244" s="291" t="s">
        <v>127</v>
      </c>
      <c r="B244" s="288" t="s">
        <v>1148</v>
      </c>
      <c r="C244" s="288" t="s">
        <v>2078</v>
      </c>
      <c r="D244" s="286">
        <v>843180</v>
      </c>
      <c r="E244" s="300">
        <v>843180</v>
      </c>
      <c r="F244" s="286">
        <v>834015</v>
      </c>
      <c r="G244" s="286">
        <v>824850</v>
      </c>
      <c r="H244" s="286">
        <v>815685</v>
      </c>
      <c r="I244" s="286">
        <v>806520</v>
      </c>
      <c r="J244" s="286">
        <v>799319</v>
      </c>
      <c r="K244" s="286">
        <v>792118</v>
      </c>
      <c r="L244" s="286">
        <v>784917</v>
      </c>
      <c r="M244" s="286">
        <v>777716</v>
      </c>
      <c r="N244" s="286">
        <v>770515</v>
      </c>
      <c r="O244" s="286">
        <v>763314</v>
      </c>
      <c r="P244" s="286">
        <v>756113</v>
      </c>
      <c r="Q244" s="286">
        <v>748912</v>
      </c>
      <c r="R244" s="279">
        <v>748912</v>
      </c>
    </row>
    <row r="245" spans="1:18" ht="15.75" thickBot="1" x14ac:dyDescent="0.3">
      <c r="A245" s="291" t="s">
        <v>128</v>
      </c>
      <c r="B245" s="288" t="s">
        <v>1147</v>
      </c>
      <c r="C245" s="288" t="s">
        <v>2078</v>
      </c>
      <c r="D245" s="282">
        <v>418336</v>
      </c>
      <c r="E245" s="299">
        <v>418336</v>
      </c>
      <c r="F245" s="282">
        <v>406032</v>
      </c>
      <c r="G245" s="282">
        <v>393728</v>
      </c>
      <c r="H245" s="282">
        <v>381424</v>
      </c>
      <c r="I245" s="282">
        <v>369120</v>
      </c>
      <c r="J245" s="282">
        <v>356816</v>
      </c>
      <c r="K245" s="282">
        <v>344512</v>
      </c>
      <c r="L245" s="282">
        <v>332208</v>
      </c>
      <c r="M245" s="282">
        <v>319904</v>
      </c>
      <c r="N245" s="282">
        <v>307600</v>
      </c>
      <c r="O245" s="282">
        <v>295296</v>
      </c>
      <c r="P245" s="282">
        <v>282992</v>
      </c>
      <c r="Q245" s="282">
        <v>270688</v>
      </c>
      <c r="R245" s="279">
        <v>270688</v>
      </c>
    </row>
    <row r="246" spans="1:18" ht="15.75" thickBot="1" x14ac:dyDescent="0.3">
      <c r="A246" s="290" t="s">
        <v>1364</v>
      </c>
      <c r="B246" s="288" t="s">
        <v>2330</v>
      </c>
      <c r="C246" s="289"/>
      <c r="D246" s="286">
        <v>2851643</v>
      </c>
      <c r="E246" s="300">
        <v>2851643</v>
      </c>
      <c r="F246" s="286">
        <v>2851643</v>
      </c>
      <c r="G246" s="286">
        <v>2851643</v>
      </c>
      <c r="H246" s="286">
        <v>1272114</v>
      </c>
      <c r="I246" s="286">
        <v>1272114</v>
      </c>
      <c r="J246" s="286">
        <v>1272114</v>
      </c>
      <c r="K246" s="286">
        <v>452599</v>
      </c>
      <c r="L246" s="286">
        <v>452599</v>
      </c>
      <c r="M246" s="286">
        <v>452599</v>
      </c>
      <c r="N246" s="286">
        <v>267911</v>
      </c>
      <c r="O246" s="286">
        <v>267911</v>
      </c>
      <c r="P246" s="286">
        <v>267911</v>
      </c>
      <c r="Q246" s="286">
        <v>411607</v>
      </c>
      <c r="R246" s="279">
        <v>411607</v>
      </c>
    </row>
    <row r="247" spans="1:18" ht="15.75" thickBot="1" x14ac:dyDescent="0.3">
      <c r="A247" s="291" t="s">
        <v>129</v>
      </c>
      <c r="B247" s="288" t="s">
        <v>1146</v>
      </c>
      <c r="C247" s="288" t="s">
        <v>2078</v>
      </c>
      <c r="D247" s="282">
        <v>2851643</v>
      </c>
      <c r="E247" s="299">
        <v>2851643</v>
      </c>
      <c r="F247" s="282">
        <v>2851643</v>
      </c>
      <c r="G247" s="282">
        <v>2851643</v>
      </c>
      <c r="H247" s="282">
        <v>1272114</v>
      </c>
      <c r="I247" s="282">
        <v>1272114</v>
      </c>
      <c r="J247" s="282">
        <v>1272114</v>
      </c>
      <c r="K247" s="282">
        <v>216930</v>
      </c>
      <c r="L247" s="282">
        <v>216930</v>
      </c>
      <c r="M247" s="282">
        <v>216930</v>
      </c>
      <c r="N247" s="282">
        <v>0</v>
      </c>
      <c r="O247" s="282">
        <v>0</v>
      </c>
      <c r="P247" s="282">
        <v>0</v>
      </c>
      <c r="Q247" s="282">
        <v>411607</v>
      </c>
      <c r="R247" s="279">
        <v>411607</v>
      </c>
    </row>
    <row r="248" spans="1:18" ht="15.75" thickBot="1" x14ac:dyDescent="0.3">
      <c r="A248" s="291" t="s">
        <v>129</v>
      </c>
      <c r="B248" s="288" t="s">
        <v>1145</v>
      </c>
      <c r="C248" s="288" t="s">
        <v>2078</v>
      </c>
      <c r="D248" s="286">
        <v>0</v>
      </c>
      <c r="E248" s="300">
        <v>0</v>
      </c>
      <c r="F248" s="286">
        <v>0</v>
      </c>
      <c r="G248" s="286">
        <v>0</v>
      </c>
      <c r="H248" s="286">
        <v>0</v>
      </c>
      <c r="I248" s="286">
        <v>0</v>
      </c>
      <c r="J248" s="286">
        <v>0</v>
      </c>
      <c r="K248" s="286">
        <v>235669</v>
      </c>
      <c r="L248" s="286">
        <v>235669</v>
      </c>
      <c r="M248" s="286">
        <v>235669</v>
      </c>
      <c r="N248" s="286">
        <v>103936</v>
      </c>
      <c r="O248" s="286">
        <v>103936</v>
      </c>
      <c r="P248" s="286">
        <v>103936</v>
      </c>
      <c r="Q248" s="286">
        <v>0</v>
      </c>
      <c r="R248" s="279">
        <v>0</v>
      </c>
    </row>
    <row r="249" spans="1:18" ht="15.75" thickBot="1" x14ac:dyDescent="0.3">
      <c r="A249" s="291" t="s">
        <v>130</v>
      </c>
      <c r="B249" s="288" t="s">
        <v>1144</v>
      </c>
      <c r="C249" s="288" t="s">
        <v>2078</v>
      </c>
      <c r="D249" s="282">
        <v>0</v>
      </c>
      <c r="E249" s="299">
        <v>0</v>
      </c>
      <c r="F249" s="282">
        <v>0</v>
      </c>
      <c r="G249" s="282">
        <v>0</v>
      </c>
      <c r="H249" s="282">
        <v>0</v>
      </c>
      <c r="I249" s="282">
        <v>0</v>
      </c>
      <c r="J249" s="282">
        <v>0</v>
      </c>
      <c r="K249" s="282">
        <v>0</v>
      </c>
      <c r="L249" s="282">
        <v>0</v>
      </c>
      <c r="M249" s="282">
        <v>0</v>
      </c>
      <c r="N249" s="282">
        <v>163975</v>
      </c>
      <c r="O249" s="282">
        <v>163975</v>
      </c>
      <c r="P249" s="282">
        <v>163975</v>
      </c>
      <c r="Q249" s="282">
        <v>0</v>
      </c>
      <c r="R249" s="279">
        <v>0</v>
      </c>
    </row>
    <row r="250" spans="1:18" ht="15.75" thickBot="1" x14ac:dyDescent="0.3">
      <c r="A250" s="290" t="s">
        <v>1393</v>
      </c>
      <c r="B250" s="288" t="s">
        <v>2331</v>
      </c>
      <c r="C250" s="289"/>
      <c r="D250" s="286">
        <v>14895361.02</v>
      </c>
      <c r="E250" s="300">
        <v>14895361.02</v>
      </c>
      <c r="F250" s="286">
        <v>14895361.02</v>
      </c>
      <c r="G250" s="286">
        <v>14895361.02</v>
      </c>
      <c r="H250" s="286">
        <v>13414805.02</v>
      </c>
      <c r="I250" s="286">
        <v>13414805.02</v>
      </c>
      <c r="J250" s="286">
        <v>13414805.02</v>
      </c>
      <c r="K250" s="286">
        <v>13414805.02</v>
      </c>
      <c r="L250" s="286">
        <v>13414805.02</v>
      </c>
      <c r="M250" s="286">
        <v>13414805.02</v>
      </c>
      <c r="N250" s="286">
        <v>13414805.02</v>
      </c>
      <c r="O250" s="286">
        <v>13414805.02</v>
      </c>
      <c r="P250" s="286">
        <v>13414805.02</v>
      </c>
      <c r="Q250" s="286">
        <v>12609217.02</v>
      </c>
      <c r="R250" s="279">
        <v>12609217.02</v>
      </c>
    </row>
    <row r="251" spans="1:18" ht="15.75" thickBot="1" x14ac:dyDescent="0.3">
      <c r="A251" s="291" t="s">
        <v>131</v>
      </c>
      <c r="B251" s="288" t="s">
        <v>1143</v>
      </c>
      <c r="C251" s="288" t="s">
        <v>2078</v>
      </c>
      <c r="D251" s="282">
        <v>12431681.380000001</v>
      </c>
      <c r="E251" s="299">
        <v>12431681.380000001</v>
      </c>
      <c r="F251" s="282">
        <v>12431681.380000001</v>
      </c>
      <c r="G251" s="282">
        <v>12431681.380000001</v>
      </c>
      <c r="H251" s="282">
        <v>10996281.380000001</v>
      </c>
      <c r="I251" s="282">
        <v>10996281.380000001</v>
      </c>
      <c r="J251" s="282">
        <v>10996281.380000001</v>
      </c>
      <c r="K251" s="282">
        <v>10996281.380000001</v>
      </c>
      <c r="L251" s="282">
        <v>10996281.380000001</v>
      </c>
      <c r="M251" s="282">
        <v>10996281.380000001</v>
      </c>
      <c r="N251" s="282">
        <v>10996281.380000001</v>
      </c>
      <c r="O251" s="282">
        <v>10996281.380000001</v>
      </c>
      <c r="P251" s="282">
        <v>10996281.380000001</v>
      </c>
      <c r="Q251" s="282">
        <v>10223255.380000001</v>
      </c>
      <c r="R251" s="279">
        <v>10223255.380000001</v>
      </c>
    </row>
    <row r="252" spans="1:18" ht="15.75" thickBot="1" x14ac:dyDescent="0.3">
      <c r="A252" s="291" t="s">
        <v>2003</v>
      </c>
      <c r="B252" s="288" t="s">
        <v>2004</v>
      </c>
      <c r="C252" s="288" t="s">
        <v>2078</v>
      </c>
      <c r="D252" s="286">
        <v>1087383.6399999999</v>
      </c>
      <c r="E252" s="300">
        <v>1087383.6399999999</v>
      </c>
      <c r="F252" s="286">
        <v>1087383.6399999999</v>
      </c>
      <c r="G252" s="286">
        <v>1087383.6399999999</v>
      </c>
      <c r="H252" s="286">
        <v>1060426.6399999999</v>
      </c>
      <c r="I252" s="286">
        <v>1060426.6399999999</v>
      </c>
      <c r="J252" s="286">
        <v>1060426.6399999999</v>
      </c>
      <c r="K252" s="286">
        <v>1060426.6399999999</v>
      </c>
      <c r="L252" s="286">
        <v>1060426.6399999999</v>
      </c>
      <c r="M252" s="286">
        <v>1060426.6399999999</v>
      </c>
      <c r="N252" s="286">
        <v>1060426.6399999999</v>
      </c>
      <c r="O252" s="286">
        <v>1060426.6399999999</v>
      </c>
      <c r="P252" s="286">
        <v>1060426.6399999999</v>
      </c>
      <c r="Q252" s="286">
        <v>1037664.64</v>
      </c>
      <c r="R252" s="279">
        <v>1037664.64</v>
      </c>
    </row>
    <row r="253" spans="1:18" ht="15.75" thickBot="1" x14ac:dyDescent="0.3">
      <c r="A253" s="291" t="s">
        <v>2332</v>
      </c>
      <c r="B253" s="288" t="s">
        <v>2333</v>
      </c>
      <c r="C253" s="288" t="s">
        <v>2078</v>
      </c>
      <c r="D253" s="282">
        <v>1376296</v>
      </c>
      <c r="E253" s="299">
        <v>1376296</v>
      </c>
      <c r="F253" s="282">
        <v>1376296</v>
      </c>
      <c r="G253" s="282">
        <v>1376296</v>
      </c>
      <c r="H253" s="282">
        <v>1358097</v>
      </c>
      <c r="I253" s="282">
        <v>1358097</v>
      </c>
      <c r="J253" s="282">
        <v>1358097</v>
      </c>
      <c r="K253" s="282">
        <v>1358097</v>
      </c>
      <c r="L253" s="282">
        <v>1358097</v>
      </c>
      <c r="M253" s="282">
        <v>1358097</v>
      </c>
      <c r="N253" s="282">
        <v>1358097</v>
      </c>
      <c r="O253" s="282">
        <v>1358097</v>
      </c>
      <c r="P253" s="282">
        <v>1358097</v>
      </c>
      <c r="Q253" s="282">
        <v>1348297</v>
      </c>
      <c r="R253" s="279">
        <v>1348297</v>
      </c>
    </row>
    <row r="254" spans="1:18" ht="15.75" thickBot="1" x14ac:dyDescent="0.3">
      <c r="A254" s="290" t="s">
        <v>1394</v>
      </c>
      <c r="B254" s="288" t="s">
        <v>2334</v>
      </c>
      <c r="C254" s="289"/>
      <c r="D254" s="286">
        <v>99162712.400000006</v>
      </c>
      <c r="E254" s="300">
        <v>99162712.400000006</v>
      </c>
      <c r="F254" s="286">
        <v>100865634.31</v>
      </c>
      <c r="G254" s="286">
        <v>101251268.33</v>
      </c>
      <c r="H254" s="286">
        <v>93933209.099999994</v>
      </c>
      <c r="I254" s="286">
        <v>95319968.75</v>
      </c>
      <c r="J254" s="286">
        <v>96832435.989999995</v>
      </c>
      <c r="K254" s="286">
        <v>94682331.379999995</v>
      </c>
      <c r="L254" s="286">
        <v>96586747.140000001</v>
      </c>
      <c r="M254" s="286">
        <v>97206116.349999994</v>
      </c>
      <c r="N254" s="286">
        <v>91070916.359999999</v>
      </c>
      <c r="O254" s="286">
        <v>91733307.650000006</v>
      </c>
      <c r="P254" s="286">
        <v>91530229.849999994</v>
      </c>
      <c r="Q254" s="286">
        <v>101330745.87</v>
      </c>
      <c r="R254" s="279">
        <v>101330745.87</v>
      </c>
    </row>
    <row r="255" spans="1:18" ht="15.75" thickBot="1" x14ac:dyDescent="0.3">
      <c r="A255" s="291" t="s">
        <v>132</v>
      </c>
      <c r="B255" s="288" t="s">
        <v>1142</v>
      </c>
      <c r="C255" s="288" t="s">
        <v>2078</v>
      </c>
      <c r="D255" s="282">
        <v>124242127.89</v>
      </c>
      <c r="E255" s="299">
        <v>124242127.89</v>
      </c>
      <c r="F255" s="282">
        <v>126323931</v>
      </c>
      <c r="G255" s="282">
        <v>127799947.23999999</v>
      </c>
      <c r="H255" s="282">
        <v>123727331.20999999</v>
      </c>
      <c r="I255" s="282">
        <v>125732659.72</v>
      </c>
      <c r="J255" s="282">
        <v>127465402.39</v>
      </c>
      <c r="K255" s="282">
        <v>126017015.75</v>
      </c>
      <c r="L255" s="282">
        <v>127960901.73999999</v>
      </c>
      <c r="M255" s="282">
        <v>128599858.05</v>
      </c>
      <c r="N255" s="282">
        <v>108037086.17</v>
      </c>
      <c r="O255" s="282">
        <v>109046510.47</v>
      </c>
      <c r="P255" s="282">
        <v>109719476.3</v>
      </c>
      <c r="Q255" s="282">
        <v>117392685.98999999</v>
      </c>
      <c r="R255" s="279">
        <v>117392685.98999999</v>
      </c>
    </row>
    <row r="256" spans="1:18" ht="15.75" thickBot="1" x14ac:dyDescent="0.3">
      <c r="A256" s="291" t="s">
        <v>133</v>
      </c>
      <c r="B256" s="288" t="s">
        <v>1141</v>
      </c>
      <c r="C256" s="288" t="s">
        <v>2078</v>
      </c>
      <c r="D256" s="286">
        <v>0</v>
      </c>
      <c r="E256" s="300">
        <v>0</v>
      </c>
      <c r="F256" s="286">
        <v>0</v>
      </c>
      <c r="G256" s="286">
        <v>0</v>
      </c>
      <c r="H256" s="286">
        <v>0</v>
      </c>
      <c r="I256" s="286">
        <v>0</v>
      </c>
      <c r="J256" s="286">
        <v>0</v>
      </c>
      <c r="K256" s="286">
        <v>0</v>
      </c>
      <c r="L256" s="286">
        <v>0</v>
      </c>
      <c r="M256" s="286">
        <v>0</v>
      </c>
      <c r="N256" s="286">
        <v>0</v>
      </c>
      <c r="O256" s="286">
        <v>0</v>
      </c>
      <c r="P256" s="286">
        <v>0</v>
      </c>
      <c r="Q256" s="286">
        <v>0</v>
      </c>
      <c r="R256" s="279">
        <v>0</v>
      </c>
    </row>
    <row r="257" spans="1:18" ht="15.75" thickBot="1" x14ac:dyDescent="0.3">
      <c r="A257" s="291" t="s">
        <v>134</v>
      </c>
      <c r="B257" s="288" t="s">
        <v>1140</v>
      </c>
      <c r="C257" s="288" t="s">
        <v>2078</v>
      </c>
      <c r="D257" s="282">
        <v>0.01</v>
      </c>
      <c r="E257" s="299">
        <v>0.01</v>
      </c>
      <c r="F257" s="282">
        <v>0.01</v>
      </c>
      <c r="G257" s="282">
        <v>0.01</v>
      </c>
      <c r="H257" s="282">
        <v>0.01</v>
      </c>
      <c r="I257" s="282">
        <v>0.01</v>
      </c>
      <c r="J257" s="282">
        <v>0.01</v>
      </c>
      <c r="K257" s="282">
        <v>0.01</v>
      </c>
      <c r="L257" s="282">
        <v>0.01</v>
      </c>
      <c r="M257" s="282">
        <v>0.01</v>
      </c>
      <c r="N257" s="282">
        <v>0.01</v>
      </c>
      <c r="O257" s="282">
        <v>0.01</v>
      </c>
      <c r="P257" s="282">
        <v>0.01</v>
      </c>
      <c r="Q257" s="282">
        <v>0.01</v>
      </c>
      <c r="R257" s="279">
        <v>0.01</v>
      </c>
    </row>
    <row r="258" spans="1:18" ht="15.75" thickBot="1" x14ac:dyDescent="0.3">
      <c r="A258" s="291" t="s">
        <v>135</v>
      </c>
      <c r="B258" s="288" t="s">
        <v>1139</v>
      </c>
      <c r="C258" s="288" t="s">
        <v>2078</v>
      </c>
      <c r="D258" s="286">
        <v>10035612.98</v>
      </c>
      <c r="E258" s="300">
        <v>10035612.98</v>
      </c>
      <c r="F258" s="286">
        <v>10097154.039999999</v>
      </c>
      <c r="G258" s="286">
        <v>10201243.85</v>
      </c>
      <c r="H258" s="286">
        <v>10525321.6</v>
      </c>
      <c r="I258" s="286">
        <v>10646938.76</v>
      </c>
      <c r="J258" s="286">
        <v>10834558.49</v>
      </c>
      <c r="K258" s="286">
        <v>10601665.15</v>
      </c>
      <c r="L258" s="286">
        <v>10697499.93</v>
      </c>
      <c r="M258" s="286">
        <v>10896327.16</v>
      </c>
      <c r="N258" s="286">
        <v>9641635.7400000002</v>
      </c>
      <c r="O258" s="286">
        <v>9795114.2100000009</v>
      </c>
      <c r="P258" s="286">
        <v>9973556.7100000009</v>
      </c>
      <c r="Q258" s="286">
        <v>13721670.24</v>
      </c>
      <c r="R258" s="279">
        <v>13721670.24</v>
      </c>
    </row>
    <row r="259" spans="1:18" ht="15.75" thickBot="1" x14ac:dyDescent="0.3">
      <c r="A259" s="291" t="s">
        <v>136</v>
      </c>
      <c r="B259" s="288" t="s">
        <v>1138</v>
      </c>
      <c r="C259" s="288" t="s">
        <v>2078</v>
      </c>
      <c r="D259" s="282">
        <v>14542985.550000001</v>
      </c>
      <c r="E259" s="299">
        <v>14542985.550000001</v>
      </c>
      <c r="F259" s="282">
        <v>15486119.98</v>
      </c>
      <c r="G259" s="282">
        <v>15577671.800000001</v>
      </c>
      <c r="H259" s="282">
        <v>13196739.02</v>
      </c>
      <c r="I259" s="282">
        <v>13284232.789999999</v>
      </c>
      <c r="J259" s="282">
        <v>13369607.93</v>
      </c>
      <c r="K259" s="282">
        <v>13277852.73</v>
      </c>
      <c r="L259" s="282">
        <v>13392393.470000001</v>
      </c>
      <c r="M259" s="282">
        <v>13455648.57</v>
      </c>
      <c r="N259" s="282">
        <v>3154510.12</v>
      </c>
      <c r="O259" s="282">
        <v>3191873.73</v>
      </c>
      <c r="P259" s="282">
        <v>3195271.35</v>
      </c>
      <c r="Q259" s="282">
        <v>3234710.89</v>
      </c>
      <c r="R259" s="279">
        <v>3234710.89</v>
      </c>
    </row>
    <row r="260" spans="1:18" ht="15.75" thickBot="1" x14ac:dyDescent="0.3">
      <c r="A260" s="291" t="s">
        <v>1395</v>
      </c>
      <c r="B260" s="288" t="s">
        <v>1137</v>
      </c>
      <c r="C260" s="288" t="s">
        <v>2078</v>
      </c>
      <c r="D260" s="286">
        <v>0</v>
      </c>
      <c r="E260" s="300">
        <v>0</v>
      </c>
      <c r="F260" s="286">
        <v>0</v>
      </c>
      <c r="G260" s="286">
        <v>0</v>
      </c>
      <c r="H260" s="286">
        <v>0</v>
      </c>
      <c r="I260" s="286">
        <v>0</v>
      </c>
      <c r="J260" s="286">
        <v>0</v>
      </c>
      <c r="K260" s="286">
        <v>0</v>
      </c>
      <c r="L260" s="286">
        <v>0</v>
      </c>
      <c r="M260" s="286">
        <v>0</v>
      </c>
      <c r="N260" s="286">
        <v>0</v>
      </c>
      <c r="O260" s="286">
        <v>0</v>
      </c>
      <c r="P260" s="286">
        <v>0</v>
      </c>
      <c r="Q260" s="286">
        <v>0</v>
      </c>
      <c r="R260" s="279">
        <v>0</v>
      </c>
    </row>
    <row r="261" spans="1:18" ht="15.75" thickBot="1" x14ac:dyDescent="0.3">
      <c r="A261" s="291" t="s">
        <v>137</v>
      </c>
      <c r="B261" s="288" t="s">
        <v>1136</v>
      </c>
      <c r="C261" s="288" t="s">
        <v>2078</v>
      </c>
      <c r="D261" s="282">
        <v>179077.21</v>
      </c>
      <c r="E261" s="299">
        <v>179077.21</v>
      </c>
      <c r="F261" s="282">
        <v>179077.21</v>
      </c>
      <c r="G261" s="282">
        <v>179077.21</v>
      </c>
      <c r="H261" s="282">
        <v>179077.21</v>
      </c>
      <c r="I261" s="282">
        <v>179077.21</v>
      </c>
      <c r="J261" s="282">
        <v>179077.21</v>
      </c>
      <c r="K261" s="282">
        <v>179077.21</v>
      </c>
      <c r="L261" s="282">
        <v>179077.21</v>
      </c>
      <c r="M261" s="282">
        <v>179077.21</v>
      </c>
      <c r="N261" s="282">
        <v>179077.21</v>
      </c>
      <c r="O261" s="282">
        <v>179077.21</v>
      </c>
      <c r="P261" s="282">
        <v>179077.21</v>
      </c>
      <c r="Q261" s="282">
        <v>179077.21</v>
      </c>
      <c r="R261" s="279">
        <v>179077.21</v>
      </c>
    </row>
    <row r="262" spans="1:18" ht="15.75" thickBot="1" x14ac:dyDescent="0.3">
      <c r="A262" s="291" t="s">
        <v>138</v>
      </c>
      <c r="B262" s="288" t="s">
        <v>1135</v>
      </c>
      <c r="C262" s="288" t="s">
        <v>2078</v>
      </c>
      <c r="D262" s="286">
        <v>0.03</v>
      </c>
      <c r="E262" s="300">
        <v>0.03</v>
      </c>
      <c r="F262" s="286">
        <v>0.03</v>
      </c>
      <c r="G262" s="286">
        <v>0.03</v>
      </c>
      <c r="H262" s="286">
        <v>0.03</v>
      </c>
      <c r="I262" s="286">
        <v>0.03</v>
      </c>
      <c r="J262" s="286">
        <v>0.03</v>
      </c>
      <c r="K262" s="286">
        <v>0.03</v>
      </c>
      <c r="L262" s="286">
        <v>0.03</v>
      </c>
      <c r="M262" s="286">
        <v>0.03</v>
      </c>
      <c r="N262" s="286">
        <v>0.04</v>
      </c>
      <c r="O262" s="286">
        <v>0.04</v>
      </c>
      <c r="P262" s="286">
        <v>0.04</v>
      </c>
      <c r="Q262" s="286">
        <v>0.04</v>
      </c>
      <c r="R262" s="279">
        <v>0.04</v>
      </c>
    </row>
    <row r="263" spans="1:18" ht="15.75" thickBot="1" x14ac:dyDescent="0.3">
      <c r="A263" s="291" t="s">
        <v>139</v>
      </c>
      <c r="B263" s="288" t="s">
        <v>1134</v>
      </c>
      <c r="C263" s="288" t="s">
        <v>2078</v>
      </c>
      <c r="D263" s="282">
        <v>0</v>
      </c>
      <c r="E263" s="299">
        <v>0</v>
      </c>
      <c r="F263" s="282">
        <v>0</v>
      </c>
      <c r="G263" s="282">
        <v>0</v>
      </c>
      <c r="H263" s="282">
        <v>0</v>
      </c>
      <c r="I263" s="282">
        <v>0</v>
      </c>
      <c r="J263" s="282">
        <v>0</v>
      </c>
      <c r="K263" s="282">
        <v>0</v>
      </c>
      <c r="L263" s="282">
        <v>0</v>
      </c>
      <c r="M263" s="282">
        <v>0</v>
      </c>
      <c r="N263" s="282">
        <v>0</v>
      </c>
      <c r="O263" s="282">
        <v>0</v>
      </c>
      <c r="P263" s="282">
        <v>0</v>
      </c>
      <c r="Q263" s="282">
        <v>0</v>
      </c>
      <c r="R263" s="279">
        <v>0</v>
      </c>
    </row>
    <row r="264" spans="1:18" ht="15.75" thickBot="1" x14ac:dyDescent="0.3">
      <c r="A264" s="291" t="s">
        <v>140</v>
      </c>
      <c r="B264" s="288" t="s">
        <v>1133</v>
      </c>
      <c r="C264" s="288" t="s">
        <v>2078</v>
      </c>
      <c r="D264" s="286">
        <v>0</v>
      </c>
      <c r="E264" s="300">
        <v>0</v>
      </c>
      <c r="F264" s="286">
        <v>0</v>
      </c>
      <c r="G264" s="286">
        <v>0</v>
      </c>
      <c r="H264" s="286">
        <v>0</v>
      </c>
      <c r="I264" s="286">
        <v>0</v>
      </c>
      <c r="J264" s="286">
        <v>0</v>
      </c>
      <c r="K264" s="286">
        <v>0</v>
      </c>
      <c r="L264" s="286">
        <v>0</v>
      </c>
      <c r="M264" s="286">
        <v>0</v>
      </c>
      <c r="N264" s="286">
        <v>0</v>
      </c>
      <c r="O264" s="286">
        <v>0</v>
      </c>
      <c r="P264" s="286">
        <v>0</v>
      </c>
      <c r="Q264" s="286">
        <v>0</v>
      </c>
      <c r="R264" s="279">
        <v>0</v>
      </c>
    </row>
    <row r="265" spans="1:18" ht="15.75" thickBot="1" x14ac:dyDescent="0.3">
      <c r="A265" s="291" t="s">
        <v>1396</v>
      </c>
      <c r="B265" s="288" t="s">
        <v>1132</v>
      </c>
      <c r="C265" s="288" t="s">
        <v>2078</v>
      </c>
      <c r="D265" s="282">
        <v>0</v>
      </c>
      <c r="E265" s="299">
        <v>0</v>
      </c>
      <c r="F265" s="282">
        <v>0</v>
      </c>
      <c r="G265" s="282">
        <v>0</v>
      </c>
      <c r="H265" s="282">
        <v>0</v>
      </c>
      <c r="I265" s="282">
        <v>0</v>
      </c>
      <c r="J265" s="282">
        <v>0</v>
      </c>
      <c r="K265" s="282">
        <v>0</v>
      </c>
      <c r="L265" s="282">
        <v>0</v>
      </c>
      <c r="M265" s="282">
        <v>0</v>
      </c>
      <c r="N265" s="282">
        <v>0</v>
      </c>
      <c r="O265" s="282">
        <v>0</v>
      </c>
      <c r="P265" s="282">
        <v>0</v>
      </c>
      <c r="Q265" s="282">
        <v>0</v>
      </c>
      <c r="R265" s="279">
        <v>0</v>
      </c>
    </row>
    <row r="266" spans="1:18" ht="15.75" thickBot="1" x14ac:dyDescent="0.3">
      <c r="A266" s="291" t="s">
        <v>1303</v>
      </c>
      <c r="B266" s="288" t="s">
        <v>1397</v>
      </c>
      <c r="C266" s="288" t="s">
        <v>2078</v>
      </c>
      <c r="D266" s="286">
        <v>0</v>
      </c>
      <c r="E266" s="300">
        <v>0</v>
      </c>
      <c r="F266" s="286">
        <v>0</v>
      </c>
      <c r="G266" s="286">
        <v>0</v>
      </c>
      <c r="H266" s="286">
        <v>0</v>
      </c>
      <c r="I266" s="286">
        <v>0</v>
      </c>
      <c r="J266" s="286">
        <v>0</v>
      </c>
      <c r="K266" s="286">
        <v>0</v>
      </c>
      <c r="L266" s="286">
        <v>0</v>
      </c>
      <c r="M266" s="286">
        <v>0</v>
      </c>
      <c r="N266" s="286">
        <v>0</v>
      </c>
      <c r="O266" s="286">
        <v>0</v>
      </c>
      <c r="P266" s="286">
        <v>0</v>
      </c>
      <c r="Q266" s="286">
        <v>0</v>
      </c>
      <c r="R266" s="279">
        <v>0</v>
      </c>
    </row>
    <row r="267" spans="1:18" ht="15.75" thickBot="1" x14ac:dyDescent="0.3">
      <c r="A267" s="291" t="s">
        <v>1398</v>
      </c>
      <c r="B267" s="288" t="s">
        <v>1131</v>
      </c>
      <c r="C267" s="288" t="s">
        <v>2078</v>
      </c>
      <c r="D267" s="282">
        <v>-63959446.460000001</v>
      </c>
      <c r="E267" s="299">
        <v>-63959446.460000001</v>
      </c>
      <c r="F267" s="282">
        <v>-64034065.840000004</v>
      </c>
      <c r="G267" s="282">
        <v>-64108772.270000003</v>
      </c>
      <c r="H267" s="282">
        <v>-64187499.43</v>
      </c>
      <c r="I267" s="282">
        <v>-64262384.869999997</v>
      </c>
      <c r="J267" s="282">
        <v>-64337357.670000002</v>
      </c>
      <c r="K267" s="282">
        <v>-64414919.890000001</v>
      </c>
      <c r="L267" s="282">
        <v>-64490070.630000003</v>
      </c>
      <c r="M267" s="282">
        <v>-64565309.049999997</v>
      </c>
      <c r="N267" s="282">
        <v>-57811058.060000002</v>
      </c>
      <c r="O267" s="282">
        <v>-57878359.359999999</v>
      </c>
      <c r="P267" s="282">
        <v>-57945884.109999999</v>
      </c>
      <c r="Q267" s="282">
        <v>-58014083.240000002</v>
      </c>
      <c r="R267" s="279">
        <v>-58014083.240000002</v>
      </c>
    </row>
    <row r="268" spans="1:18" ht="15.75" thickBot="1" x14ac:dyDescent="0.3">
      <c r="A268" s="291" t="s">
        <v>1399</v>
      </c>
      <c r="B268" s="288" t="s">
        <v>1400</v>
      </c>
      <c r="C268" s="288" t="s">
        <v>2078</v>
      </c>
      <c r="D268" s="286">
        <v>-5000000</v>
      </c>
      <c r="E268" s="300">
        <v>-5000000</v>
      </c>
      <c r="F268" s="286">
        <v>-5773630.04</v>
      </c>
      <c r="G268" s="286">
        <v>-6411682.9100000001</v>
      </c>
      <c r="H268" s="286">
        <v>-6982880.7300000004</v>
      </c>
      <c r="I268" s="286">
        <v>-7401261.9800000004</v>
      </c>
      <c r="J268" s="286">
        <v>-7669525.0599999996</v>
      </c>
      <c r="K268" s="286">
        <v>-7854068.0099999998</v>
      </c>
      <c r="L268" s="286">
        <v>-7998179.3799999999</v>
      </c>
      <c r="M268" s="286">
        <v>-8141591.6200000001</v>
      </c>
      <c r="N268" s="286">
        <v>-3294125.16</v>
      </c>
      <c r="O268" s="286">
        <v>-3627825.87</v>
      </c>
      <c r="P268" s="286">
        <v>-4204268.8499999996</v>
      </c>
      <c r="Q268" s="286">
        <v>-5000000.26</v>
      </c>
      <c r="R268" s="279">
        <v>-5000000.26</v>
      </c>
    </row>
    <row r="269" spans="1:18" ht="15.75" thickBot="1" x14ac:dyDescent="0.3">
      <c r="A269" s="291" t="s">
        <v>141</v>
      </c>
      <c r="B269" s="288" t="s">
        <v>1130</v>
      </c>
      <c r="C269" s="288" t="s">
        <v>2078</v>
      </c>
      <c r="D269" s="282">
        <v>592188.72</v>
      </c>
      <c r="E269" s="299">
        <v>592188.72</v>
      </c>
      <c r="F269" s="282">
        <v>661017.67000000004</v>
      </c>
      <c r="G269" s="282">
        <v>709028.4</v>
      </c>
      <c r="H269" s="282">
        <v>726075.9</v>
      </c>
      <c r="I269" s="282">
        <v>792018.83</v>
      </c>
      <c r="J269" s="282">
        <v>848229.69</v>
      </c>
      <c r="K269" s="282">
        <v>887589.43</v>
      </c>
      <c r="L269" s="282">
        <v>950428.51</v>
      </c>
      <c r="M269" s="282">
        <v>968207.97</v>
      </c>
      <c r="N269" s="282">
        <v>1029822.33</v>
      </c>
      <c r="O269" s="282">
        <v>1062572.4099999999</v>
      </c>
      <c r="P269" s="282">
        <v>491412.63</v>
      </c>
      <c r="Q269" s="282">
        <v>526641.35</v>
      </c>
      <c r="R269" s="279">
        <v>526641.35</v>
      </c>
    </row>
    <row r="270" spans="1:18" ht="15.75" thickBot="1" x14ac:dyDescent="0.3">
      <c r="A270" s="291" t="s">
        <v>142</v>
      </c>
      <c r="B270" s="288" t="s">
        <v>1129</v>
      </c>
      <c r="C270" s="288" t="s">
        <v>2078</v>
      </c>
      <c r="D270" s="286">
        <v>0</v>
      </c>
      <c r="E270" s="300">
        <v>0</v>
      </c>
      <c r="F270" s="286">
        <v>0</v>
      </c>
      <c r="G270" s="286">
        <v>0</v>
      </c>
      <c r="H270" s="286">
        <v>0</v>
      </c>
      <c r="I270" s="286">
        <v>0</v>
      </c>
      <c r="J270" s="286">
        <v>0</v>
      </c>
      <c r="K270" s="286">
        <v>0</v>
      </c>
      <c r="L270" s="286">
        <v>0</v>
      </c>
      <c r="M270" s="286">
        <v>0</v>
      </c>
      <c r="N270" s="286">
        <v>0</v>
      </c>
      <c r="O270" s="286">
        <v>0</v>
      </c>
      <c r="P270" s="286">
        <v>0</v>
      </c>
      <c r="Q270" s="286">
        <v>0</v>
      </c>
      <c r="R270" s="279">
        <v>0</v>
      </c>
    </row>
    <row r="271" spans="1:18" ht="15.75" thickBot="1" x14ac:dyDescent="0.3">
      <c r="A271" s="291" t="s">
        <v>143</v>
      </c>
      <c r="B271" s="288" t="s">
        <v>1128</v>
      </c>
      <c r="C271" s="288" t="s">
        <v>2078</v>
      </c>
      <c r="D271" s="282">
        <v>0</v>
      </c>
      <c r="E271" s="299">
        <v>0</v>
      </c>
      <c r="F271" s="282">
        <v>0</v>
      </c>
      <c r="G271" s="282">
        <v>0</v>
      </c>
      <c r="H271" s="282">
        <v>0</v>
      </c>
      <c r="I271" s="282">
        <v>0</v>
      </c>
      <c r="J271" s="282">
        <v>0</v>
      </c>
      <c r="K271" s="282">
        <v>0</v>
      </c>
      <c r="L271" s="282">
        <v>0</v>
      </c>
      <c r="M271" s="282">
        <v>0</v>
      </c>
      <c r="N271" s="282">
        <v>0</v>
      </c>
      <c r="O271" s="282">
        <v>0</v>
      </c>
      <c r="P271" s="282">
        <v>0</v>
      </c>
      <c r="Q271" s="282">
        <v>0</v>
      </c>
      <c r="R271" s="279">
        <v>0</v>
      </c>
    </row>
    <row r="272" spans="1:18" ht="15.75" thickBot="1" x14ac:dyDescent="0.3">
      <c r="A272" s="291" t="s">
        <v>144</v>
      </c>
      <c r="B272" s="288" t="s">
        <v>1127</v>
      </c>
      <c r="C272" s="288" t="s">
        <v>2078</v>
      </c>
      <c r="D272" s="286">
        <v>42475.53</v>
      </c>
      <c r="E272" s="300">
        <v>42475.53</v>
      </c>
      <c r="F272" s="286">
        <v>44416.53</v>
      </c>
      <c r="G272" s="286">
        <v>47817.66</v>
      </c>
      <c r="H272" s="286">
        <v>52129.14</v>
      </c>
      <c r="I272" s="286">
        <v>56118.57</v>
      </c>
      <c r="J272" s="286">
        <v>62343.8</v>
      </c>
      <c r="K272" s="286">
        <v>65479.17</v>
      </c>
      <c r="L272" s="286">
        <v>68504.759999999995</v>
      </c>
      <c r="M272" s="286">
        <v>75037.84</v>
      </c>
      <c r="N272" s="286">
        <v>82162.44</v>
      </c>
      <c r="O272" s="286">
        <v>87241.07</v>
      </c>
      <c r="P272" s="286">
        <v>50668.46</v>
      </c>
      <c r="Q272" s="286">
        <v>56572.66</v>
      </c>
      <c r="R272" s="279">
        <v>56572.66</v>
      </c>
    </row>
    <row r="273" spans="1:18" ht="15.75" thickBot="1" x14ac:dyDescent="0.3">
      <c r="A273" s="291" t="s">
        <v>145</v>
      </c>
      <c r="B273" s="288" t="s">
        <v>1126</v>
      </c>
      <c r="C273" s="288" t="s">
        <v>2078</v>
      </c>
      <c r="D273" s="282">
        <v>0</v>
      </c>
      <c r="E273" s="299">
        <v>0</v>
      </c>
      <c r="F273" s="282">
        <v>0</v>
      </c>
      <c r="G273" s="282">
        <v>0</v>
      </c>
      <c r="H273" s="282">
        <v>0</v>
      </c>
      <c r="I273" s="282">
        <v>0</v>
      </c>
      <c r="J273" s="282">
        <v>0</v>
      </c>
      <c r="K273" s="282">
        <v>0</v>
      </c>
      <c r="L273" s="282">
        <v>0</v>
      </c>
      <c r="M273" s="282">
        <v>0</v>
      </c>
      <c r="N273" s="282">
        <v>0</v>
      </c>
      <c r="O273" s="282">
        <v>0</v>
      </c>
      <c r="P273" s="282">
        <v>0</v>
      </c>
      <c r="Q273" s="282">
        <v>0</v>
      </c>
      <c r="R273" s="279">
        <v>0</v>
      </c>
    </row>
    <row r="274" spans="1:18" ht="15.75" thickBot="1" x14ac:dyDescent="0.3">
      <c r="A274" s="291" t="s">
        <v>1294</v>
      </c>
      <c r="B274" s="288" t="s">
        <v>1401</v>
      </c>
      <c r="C274" s="288" t="s">
        <v>2078</v>
      </c>
      <c r="D274" s="286">
        <v>-1746356.81</v>
      </c>
      <c r="E274" s="300">
        <v>-1746356.81</v>
      </c>
      <c r="F274" s="286">
        <v>-1737625.32</v>
      </c>
      <c r="G274" s="286">
        <v>-1737625.32</v>
      </c>
      <c r="H274" s="286">
        <v>-1743927.46</v>
      </c>
      <c r="I274" s="286">
        <v>-1743927.46</v>
      </c>
      <c r="J274" s="286">
        <v>-1743927.46</v>
      </c>
      <c r="K274" s="286">
        <v>-1744013.33</v>
      </c>
      <c r="L274" s="286">
        <v>-1744013.33</v>
      </c>
      <c r="M274" s="286">
        <v>-1744013.33</v>
      </c>
      <c r="N274" s="286">
        <v>-1744146.55</v>
      </c>
      <c r="O274" s="286">
        <v>-1744141.58</v>
      </c>
      <c r="P274" s="286">
        <v>-1550386.86</v>
      </c>
      <c r="Q274" s="286">
        <v>-1550386.86</v>
      </c>
      <c r="R274" s="279">
        <v>-1550386.86</v>
      </c>
    </row>
    <row r="275" spans="1:18" ht="15.75" thickBot="1" x14ac:dyDescent="0.3">
      <c r="A275" s="291" t="s">
        <v>1402</v>
      </c>
      <c r="B275" s="288" t="s">
        <v>1403</v>
      </c>
      <c r="C275" s="288" t="s">
        <v>2078</v>
      </c>
      <c r="D275" s="282">
        <v>0.01</v>
      </c>
      <c r="E275" s="299">
        <v>0.01</v>
      </c>
      <c r="F275" s="282">
        <v>0.01</v>
      </c>
      <c r="G275" s="282">
        <v>0.01</v>
      </c>
      <c r="H275" s="282">
        <v>0.01</v>
      </c>
      <c r="I275" s="282">
        <v>0.01</v>
      </c>
      <c r="J275" s="282">
        <v>0.01</v>
      </c>
      <c r="K275" s="282">
        <v>0.01</v>
      </c>
      <c r="L275" s="282">
        <v>0.01</v>
      </c>
      <c r="M275" s="282">
        <v>0.01</v>
      </c>
      <c r="N275" s="282">
        <v>0.01</v>
      </c>
      <c r="O275" s="282">
        <v>0.01</v>
      </c>
      <c r="P275" s="282">
        <v>0.01</v>
      </c>
      <c r="Q275" s="282">
        <v>0.01</v>
      </c>
      <c r="R275" s="279">
        <v>0.01</v>
      </c>
    </row>
    <row r="276" spans="1:18" ht="15.75" thickBot="1" x14ac:dyDescent="0.3">
      <c r="A276" s="291" t="s">
        <v>1404</v>
      </c>
      <c r="B276" s="288" t="s">
        <v>1405</v>
      </c>
      <c r="C276" s="288" t="s">
        <v>2078</v>
      </c>
      <c r="D276" s="286">
        <v>16771333.710000001</v>
      </c>
      <c r="E276" s="300">
        <v>16771333.710000001</v>
      </c>
      <c r="F276" s="286">
        <v>16790900.289999999</v>
      </c>
      <c r="G276" s="286">
        <v>16810489.699999999</v>
      </c>
      <c r="H276" s="286">
        <v>16830101.960000001</v>
      </c>
      <c r="I276" s="286">
        <v>16849737.100000001</v>
      </c>
      <c r="J276" s="286">
        <v>16869395.149999999</v>
      </c>
      <c r="K276" s="286">
        <v>16889076.109999999</v>
      </c>
      <c r="L276" s="286">
        <v>16908780.030000001</v>
      </c>
      <c r="M276" s="286">
        <v>16928506.940000001</v>
      </c>
      <c r="N276" s="286">
        <v>31362272.57</v>
      </c>
      <c r="O276" s="286">
        <v>31398861.890000001</v>
      </c>
      <c r="P276" s="286">
        <v>25114358.5</v>
      </c>
      <c r="Q276" s="286">
        <v>25143658.579999998</v>
      </c>
      <c r="R276" s="279">
        <v>25143658.579999998</v>
      </c>
    </row>
    <row r="277" spans="1:18" ht="15.75" thickBot="1" x14ac:dyDescent="0.3">
      <c r="A277" s="291" t="s">
        <v>1406</v>
      </c>
      <c r="B277" s="288" t="s">
        <v>1407</v>
      </c>
      <c r="C277" s="288" t="s">
        <v>2078</v>
      </c>
      <c r="D277" s="282">
        <v>3281476.15</v>
      </c>
      <c r="E277" s="299">
        <v>3281476.15</v>
      </c>
      <c r="F277" s="282">
        <v>2678753</v>
      </c>
      <c r="G277" s="282">
        <v>2067243.39</v>
      </c>
      <c r="H277" s="282">
        <v>1523289.56</v>
      </c>
      <c r="I277" s="282">
        <v>1120662.33</v>
      </c>
      <c r="J277" s="282">
        <v>900117.68</v>
      </c>
      <c r="K277" s="282">
        <v>732302.35</v>
      </c>
      <c r="L277" s="282">
        <v>622414.18999999994</v>
      </c>
      <c r="M277" s="282">
        <v>521160.99</v>
      </c>
      <c r="N277" s="282">
        <v>407165.14</v>
      </c>
      <c r="O277" s="282">
        <v>206448.03</v>
      </c>
      <c r="P277" s="282">
        <v>6074022.2300000004</v>
      </c>
      <c r="Q277" s="282">
        <v>5261663.82</v>
      </c>
      <c r="R277" s="279">
        <v>5261663.82</v>
      </c>
    </row>
    <row r="278" spans="1:18" ht="15.75" thickBot="1" x14ac:dyDescent="0.3">
      <c r="A278" s="291" t="s">
        <v>2565</v>
      </c>
      <c r="B278" s="288" t="s">
        <v>2566</v>
      </c>
      <c r="C278" s="288" t="s">
        <v>2078</v>
      </c>
      <c r="D278" s="286">
        <v>181237.88</v>
      </c>
      <c r="E278" s="300">
        <v>181237.88</v>
      </c>
      <c r="F278" s="286">
        <v>149585.74</v>
      </c>
      <c r="G278" s="286">
        <v>116829.53</v>
      </c>
      <c r="H278" s="286">
        <v>87451.07</v>
      </c>
      <c r="I278" s="286">
        <v>66097.7</v>
      </c>
      <c r="J278" s="286">
        <v>54513.79</v>
      </c>
      <c r="K278" s="286">
        <v>45274.66</v>
      </c>
      <c r="L278" s="286">
        <v>39010.589999999997</v>
      </c>
      <c r="M278" s="286">
        <v>33205.57</v>
      </c>
      <c r="N278" s="286">
        <v>26514.35</v>
      </c>
      <c r="O278" s="286">
        <v>15935.38</v>
      </c>
      <c r="P278" s="286">
        <v>432926.22</v>
      </c>
      <c r="Q278" s="286">
        <v>378535.43</v>
      </c>
      <c r="R278" s="279">
        <v>378535.43</v>
      </c>
    </row>
    <row r="279" spans="1:18" ht="15.75" thickBot="1" x14ac:dyDescent="0.3">
      <c r="A279" s="290" t="s">
        <v>1408</v>
      </c>
      <c r="B279" s="288" t="s">
        <v>2337</v>
      </c>
      <c r="C279" s="289"/>
      <c r="D279" s="282">
        <v>170812126.11000001</v>
      </c>
      <c r="E279" s="299">
        <v>170812126.11000001</v>
      </c>
      <c r="F279" s="282">
        <v>169074209.44</v>
      </c>
      <c r="G279" s="282">
        <v>167336292.77000001</v>
      </c>
      <c r="H279" s="282">
        <v>165598376.09999999</v>
      </c>
      <c r="I279" s="282">
        <v>163860459.43000001</v>
      </c>
      <c r="J279" s="282">
        <v>162122542.75999999</v>
      </c>
      <c r="K279" s="282">
        <v>160384626.09</v>
      </c>
      <c r="L279" s="282">
        <v>158646709.41999999</v>
      </c>
      <c r="M279" s="282">
        <v>156908792.75</v>
      </c>
      <c r="N279" s="282">
        <v>155077126.11000001</v>
      </c>
      <c r="O279" s="282">
        <v>153328792.78</v>
      </c>
      <c r="P279" s="282">
        <v>151580459.44999999</v>
      </c>
      <c r="Q279" s="282">
        <v>116439880.19</v>
      </c>
      <c r="R279" s="279">
        <v>116439880.19</v>
      </c>
    </row>
    <row r="280" spans="1:18" ht="15.75" thickBot="1" x14ac:dyDescent="0.3">
      <c r="A280" s="291" t="s">
        <v>146</v>
      </c>
      <c r="B280" s="288" t="s">
        <v>1125</v>
      </c>
      <c r="C280" s="288" t="s">
        <v>2078</v>
      </c>
      <c r="D280" s="286">
        <v>164446111</v>
      </c>
      <c r="E280" s="300">
        <v>164446111</v>
      </c>
      <c r="F280" s="286">
        <v>162712861</v>
      </c>
      <c r="G280" s="286">
        <v>160979611</v>
      </c>
      <c r="H280" s="286">
        <v>159246361</v>
      </c>
      <c r="I280" s="286">
        <v>157513111</v>
      </c>
      <c r="J280" s="286">
        <v>155779861</v>
      </c>
      <c r="K280" s="286">
        <v>154046611</v>
      </c>
      <c r="L280" s="286">
        <v>152313361</v>
      </c>
      <c r="M280" s="286">
        <v>150580111</v>
      </c>
      <c r="N280" s="286">
        <v>148846111.03</v>
      </c>
      <c r="O280" s="286">
        <v>147112777.69999999</v>
      </c>
      <c r="P280" s="286">
        <v>145379444.37</v>
      </c>
      <c r="Q280" s="286">
        <v>110938311</v>
      </c>
      <c r="R280" s="279">
        <v>110938311</v>
      </c>
    </row>
    <row r="281" spans="1:18" ht="15.75" thickBot="1" x14ac:dyDescent="0.3">
      <c r="A281" s="291" t="s">
        <v>147</v>
      </c>
      <c r="B281" s="288" t="s">
        <v>1124</v>
      </c>
      <c r="C281" s="288" t="s">
        <v>2078</v>
      </c>
      <c r="D281" s="282">
        <v>6366015.1100000003</v>
      </c>
      <c r="E281" s="299">
        <v>6366015.1100000003</v>
      </c>
      <c r="F281" s="282">
        <v>6361348.4400000004</v>
      </c>
      <c r="G281" s="282">
        <v>6356681.7699999996</v>
      </c>
      <c r="H281" s="282">
        <v>6352015.0999999996</v>
      </c>
      <c r="I281" s="282">
        <v>6347348.4299999997</v>
      </c>
      <c r="J281" s="282">
        <v>6342681.7599999998</v>
      </c>
      <c r="K281" s="282">
        <v>6338015.0899999999</v>
      </c>
      <c r="L281" s="282">
        <v>6333348.4199999999</v>
      </c>
      <c r="M281" s="282">
        <v>6328681.75</v>
      </c>
      <c r="N281" s="282">
        <v>6231015.0800000001</v>
      </c>
      <c r="O281" s="282">
        <v>6216015.0800000001</v>
      </c>
      <c r="P281" s="282">
        <v>6201015.0800000001</v>
      </c>
      <c r="Q281" s="282">
        <v>5501569.1900000004</v>
      </c>
      <c r="R281" s="279">
        <v>5501569.1900000004</v>
      </c>
    </row>
    <row r="282" spans="1:18" ht="15.75" thickBot="1" x14ac:dyDescent="0.3">
      <c r="A282" s="290" t="s">
        <v>1409</v>
      </c>
      <c r="B282" s="288" t="s">
        <v>2338</v>
      </c>
      <c r="C282" s="289"/>
      <c r="D282" s="286">
        <v>4471411.08</v>
      </c>
      <c r="E282" s="300">
        <v>4471411.08</v>
      </c>
      <c r="F282" s="286">
        <v>5528936.9000000004</v>
      </c>
      <c r="G282" s="286">
        <v>29742009.149999999</v>
      </c>
      <c r="H282" s="286">
        <v>29884124.300000001</v>
      </c>
      <c r="I282" s="286">
        <v>30374894.629999999</v>
      </c>
      <c r="J282" s="286">
        <v>31556664.93</v>
      </c>
      <c r="K282" s="286">
        <v>33608389.439999998</v>
      </c>
      <c r="L282" s="286">
        <v>36112279.289999999</v>
      </c>
      <c r="M282" s="286">
        <v>38134583.390000001</v>
      </c>
      <c r="N282" s="286">
        <v>41633099.960000001</v>
      </c>
      <c r="O282" s="286">
        <v>48132332.509999998</v>
      </c>
      <c r="P282" s="286">
        <v>49827159.409999996</v>
      </c>
      <c r="Q282" s="286">
        <v>50796642.469999999</v>
      </c>
      <c r="R282" s="279">
        <v>50796642.469999999</v>
      </c>
    </row>
    <row r="283" spans="1:18" ht="15.75" thickBot="1" x14ac:dyDescent="0.3">
      <c r="A283" s="291" t="s">
        <v>148</v>
      </c>
      <c r="B283" s="288" t="s">
        <v>1123</v>
      </c>
      <c r="C283" s="288" t="s">
        <v>2078</v>
      </c>
      <c r="D283" s="282">
        <v>4122669.01</v>
      </c>
      <c r="E283" s="299">
        <v>4122669.01</v>
      </c>
      <c r="F283" s="282">
        <v>4341430.47</v>
      </c>
      <c r="G283" s="282">
        <v>27654982.640000001</v>
      </c>
      <c r="H283" s="282">
        <v>28229679.239999998</v>
      </c>
      <c r="I283" s="282">
        <v>27578382.760000002</v>
      </c>
      <c r="J283" s="282">
        <v>27875298.309999999</v>
      </c>
      <c r="K283" s="282">
        <v>28826380.91</v>
      </c>
      <c r="L283" s="282">
        <v>30247075.75</v>
      </c>
      <c r="M283" s="282">
        <v>31378282.620000001</v>
      </c>
      <c r="N283" s="282">
        <v>33945125.68</v>
      </c>
      <c r="O283" s="282">
        <v>39937663.270000003</v>
      </c>
      <c r="P283" s="282">
        <v>11128838.74</v>
      </c>
      <c r="Q283" s="282">
        <v>15939577.130000001</v>
      </c>
      <c r="R283" s="279">
        <v>15939577.130000001</v>
      </c>
    </row>
    <row r="284" spans="1:18" ht="15.75" thickBot="1" x14ac:dyDescent="0.3">
      <c r="A284" s="291" t="s">
        <v>1410</v>
      </c>
      <c r="B284" s="288" t="s">
        <v>1122</v>
      </c>
      <c r="C284" s="288" t="s">
        <v>2078</v>
      </c>
      <c r="D284" s="286">
        <v>-476528.28</v>
      </c>
      <c r="E284" s="300">
        <v>-476528.28</v>
      </c>
      <c r="F284" s="286">
        <v>-432119</v>
      </c>
      <c r="G284" s="286">
        <v>-387355.56</v>
      </c>
      <c r="H284" s="286">
        <v>-346692.4</v>
      </c>
      <c r="I284" s="286">
        <v>-316303.92</v>
      </c>
      <c r="J284" s="286">
        <v>-299390.21999999997</v>
      </c>
      <c r="K284" s="286">
        <v>-286304.21000000002</v>
      </c>
      <c r="L284" s="286">
        <v>-277461.59000000003</v>
      </c>
      <c r="M284" s="286">
        <v>-269206.37</v>
      </c>
      <c r="N284" s="286">
        <v>-260149.02</v>
      </c>
      <c r="O284" s="286">
        <v>-244464.91</v>
      </c>
      <c r="P284" s="286">
        <v>28136878.309999999</v>
      </c>
      <c r="Q284" s="286">
        <v>24443600.800000001</v>
      </c>
      <c r="R284" s="279">
        <v>24443600.800000001</v>
      </c>
    </row>
    <row r="285" spans="1:18" ht="15.75" thickBot="1" x14ac:dyDescent="0.3">
      <c r="A285" s="291" t="s">
        <v>2005</v>
      </c>
      <c r="B285" s="288" t="s">
        <v>2006</v>
      </c>
      <c r="C285" s="288" t="s">
        <v>2078</v>
      </c>
      <c r="D285" s="282">
        <v>-13623.6</v>
      </c>
      <c r="E285" s="299">
        <v>-13623.6</v>
      </c>
      <c r="F285" s="282">
        <v>-22287.26</v>
      </c>
      <c r="G285" s="282">
        <v>-53755.8</v>
      </c>
      <c r="H285" s="282">
        <v>-108735.24</v>
      </c>
      <c r="I285" s="282">
        <v>-163631.96</v>
      </c>
      <c r="J285" s="282">
        <v>-218532.75</v>
      </c>
      <c r="K285" s="282">
        <v>-274284.05</v>
      </c>
      <c r="L285" s="282">
        <v>-332376.65999999997</v>
      </c>
      <c r="M285" s="282">
        <v>-394258.94</v>
      </c>
      <c r="N285" s="282">
        <v>-457975.35</v>
      </c>
      <c r="O285" s="282">
        <v>-529945.30000000005</v>
      </c>
      <c r="P285" s="282">
        <v>-22765.9</v>
      </c>
      <c r="Q285" s="282">
        <v>-51650.879999999997</v>
      </c>
      <c r="R285" s="279">
        <v>-51650.879999999997</v>
      </c>
    </row>
    <row r="286" spans="1:18" ht="15.75" thickBot="1" x14ac:dyDescent="0.3">
      <c r="A286" s="291" t="s">
        <v>149</v>
      </c>
      <c r="B286" s="288" t="s">
        <v>1121</v>
      </c>
      <c r="C286" s="288" t="s">
        <v>2078</v>
      </c>
      <c r="D286" s="286">
        <v>-283194.40999999997</v>
      </c>
      <c r="E286" s="300">
        <v>-283194.40999999997</v>
      </c>
      <c r="F286" s="286">
        <v>-486683.26</v>
      </c>
      <c r="G286" s="286">
        <v>-437878.22</v>
      </c>
      <c r="H286" s="286">
        <v>-374963.58</v>
      </c>
      <c r="I286" s="286">
        <v>-291342.8</v>
      </c>
      <c r="J286" s="286">
        <v>-125772.64</v>
      </c>
      <c r="K286" s="286">
        <v>15680.41</v>
      </c>
      <c r="L286" s="286">
        <v>152398.26999999999</v>
      </c>
      <c r="M286" s="286">
        <v>294452.01</v>
      </c>
      <c r="N286" s="286">
        <v>407590.99</v>
      </c>
      <c r="O286" s="286">
        <v>558965.38</v>
      </c>
      <c r="P286" s="286">
        <v>635772.02</v>
      </c>
      <c r="Q286" s="286">
        <v>732176.81</v>
      </c>
      <c r="R286" s="279">
        <v>732176.81</v>
      </c>
    </row>
    <row r="287" spans="1:18" ht="15.75" thickBot="1" x14ac:dyDescent="0.3">
      <c r="A287" s="291" t="s">
        <v>1411</v>
      </c>
      <c r="B287" s="288" t="s">
        <v>1120</v>
      </c>
      <c r="C287" s="288" t="s">
        <v>2078</v>
      </c>
      <c r="D287" s="282">
        <v>-285208.25</v>
      </c>
      <c r="E287" s="299">
        <v>-285208.25</v>
      </c>
      <c r="F287" s="282">
        <v>-234553</v>
      </c>
      <c r="G287" s="282">
        <v>-183217.16</v>
      </c>
      <c r="H287" s="282">
        <v>-137238.16</v>
      </c>
      <c r="I287" s="282">
        <v>-102819.81</v>
      </c>
      <c r="J287" s="282">
        <v>-84205.15</v>
      </c>
      <c r="K287" s="282">
        <v>-69829.820000000007</v>
      </c>
      <c r="L287" s="282">
        <v>-60381.66</v>
      </c>
      <c r="M287" s="282">
        <v>-51710.41</v>
      </c>
      <c r="N287" s="282">
        <v>-41871.24</v>
      </c>
      <c r="O287" s="282">
        <v>-24785.9</v>
      </c>
      <c r="P287" s="282">
        <v>2802304.34</v>
      </c>
      <c r="Q287" s="282">
        <v>2435041.64</v>
      </c>
      <c r="R287" s="279">
        <v>2435041.64</v>
      </c>
    </row>
    <row r="288" spans="1:18" ht="15.75" thickBot="1" x14ac:dyDescent="0.3">
      <c r="A288" s="291" t="s">
        <v>1994</v>
      </c>
      <c r="B288" s="288" t="s">
        <v>1995</v>
      </c>
      <c r="C288" s="288" t="s">
        <v>2078</v>
      </c>
      <c r="D288" s="293"/>
      <c r="E288" s="300">
        <v>0</v>
      </c>
      <c r="F288" s="286">
        <v>0</v>
      </c>
      <c r="G288" s="286">
        <v>0</v>
      </c>
      <c r="H288" s="286">
        <v>0</v>
      </c>
      <c r="I288" s="286">
        <v>0</v>
      </c>
      <c r="J288" s="286">
        <v>0</v>
      </c>
      <c r="K288" s="286">
        <v>0</v>
      </c>
      <c r="L288" s="286">
        <v>-165.29</v>
      </c>
      <c r="M288" s="286">
        <v>-614</v>
      </c>
      <c r="N288" s="286">
        <v>-1298.26</v>
      </c>
      <c r="O288" s="286">
        <v>-2240.33</v>
      </c>
      <c r="P288" s="286">
        <v>-1244.33</v>
      </c>
      <c r="Q288" s="286">
        <v>-2688.45</v>
      </c>
      <c r="R288" s="279">
        <v>-2688.45</v>
      </c>
    </row>
    <row r="289" spans="1:18" ht="15.75" thickBot="1" x14ac:dyDescent="0.3">
      <c r="A289" s="291" t="s">
        <v>150</v>
      </c>
      <c r="B289" s="288" t="s">
        <v>1119</v>
      </c>
      <c r="C289" s="288" t="s">
        <v>2078</v>
      </c>
      <c r="D289" s="282">
        <v>24139.86</v>
      </c>
      <c r="E289" s="299">
        <v>24139.86</v>
      </c>
      <c r="F289" s="282">
        <v>31174.6</v>
      </c>
      <c r="G289" s="282">
        <v>-10608.94</v>
      </c>
      <c r="H289" s="282">
        <v>43774.66</v>
      </c>
      <c r="I289" s="282">
        <v>51449.35</v>
      </c>
      <c r="J289" s="282">
        <v>60616.51</v>
      </c>
      <c r="K289" s="282">
        <v>70872.77</v>
      </c>
      <c r="L289" s="282">
        <v>81909.600000000006</v>
      </c>
      <c r="M289" s="282">
        <v>92783.09</v>
      </c>
      <c r="N289" s="282">
        <v>104658.29</v>
      </c>
      <c r="O289" s="282">
        <v>115276.16</v>
      </c>
      <c r="P289" s="282">
        <v>53795.12</v>
      </c>
      <c r="Q289" s="282">
        <v>232677.56</v>
      </c>
      <c r="R289" s="279">
        <v>232677.56</v>
      </c>
    </row>
    <row r="290" spans="1:18" ht="15.75" thickBot="1" x14ac:dyDescent="0.3">
      <c r="A290" s="291" t="s">
        <v>151</v>
      </c>
      <c r="B290" s="288" t="s">
        <v>1118</v>
      </c>
      <c r="C290" s="288" t="s">
        <v>2078</v>
      </c>
      <c r="D290" s="286">
        <v>378250.12</v>
      </c>
      <c r="E290" s="300">
        <v>378250.12</v>
      </c>
      <c r="F290" s="286">
        <v>449994.63</v>
      </c>
      <c r="G290" s="286">
        <v>3608374.63</v>
      </c>
      <c r="H290" s="286">
        <v>3792058.19</v>
      </c>
      <c r="I290" s="286">
        <v>3685018.2</v>
      </c>
      <c r="J290" s="286">
        <v>3696768.08</v>
      </c>
      <c r="K290" s="286">
        <v>3761154.13</v>
      </c>
      <c r="L290" s="286">
        <v>3932304.8</v>
      </c>
      <c r="M290" s="286">
        <v>4141064.36</v>
      </c>
      <c r="N290" s="286">
        <v>4595564.96</v>
      </c>
      <c r="O290" s="286">
        <v>5574251.0499999998</v>
      </c>
      <c r="P290" s="286">
        <v>1771631.12</v>
      </c>
      <c r="Q290" s="286">
        <v>2820903.15</v>
      </c>
      <c r="R290" s="279">
        <v>2820903.15</v>
      </c>
    </row>
    <row r="291" spans="1:18" ht="15.75" thickBot="1" x14ac:dyDescent="0.3">
      <c r="A291" s="291" t="s">
        <v>1412</v>
      </c>
      <c r="B291" s="288" t="s">
        <v>1117</v>
      </c>
      <c r="C291" s="288" t="s">
        <v>2078</v>
      </c>
      <c r="D291" s="282">
        <v>387357.3</v>
      </c>
      <c r="E291" s="299">
        <v>387357.3</v>
      </c>
      <c r="F291" s="282">
        <v>309289.81</v>
      </c>
      <c r="G291" s="282">
        <v>228434.3</v>
      </c>
      <c r="H291" s="282">
        <v>155819.81</v>
      </c>
      <c r="I291" s="282">
        <v>102964.98</v>
      </c>
      <c r="J291" s="282">
        <v>74352.09</v>
      </c>
      <c r="K291" s="282">
        <v>51602.75</v>
      </c>
      <c r="L291" s="282">
        <v>36399.410000000003</v>
      </c>
      <c r="M291" s="282">
        <v>22267.68</v>
      </c>
      <c r="N291" s="282">
        <v>6107.08</v>
      </c>
      <c r="O291" s="282">
        <v>-19515.419999999998</v>
      </c>
      <c r="P291" s="282">
        <v>3981500.94</v>
      </c>
      <c r="Q291" s="282">
        <v>3398869.43</v>
      </c>
      <c r="R291" s="279">
        <v>3398869.43</v>
      </c>
    </row>
    <row r="292" spans="1:18" ht="15.75" thickBot="1" x14ac:dyDescent="0.3">
      <c r="A292" s="291" t="s">
        <v>152</v>
      </c>
      <c r="B292" s="288" t="s">
        <v>1116</v>
      </c>
      <c r="C292" s="288" t="s">
        <v>2078</v>
      </c>
      <c r="D292" s="286">
        <v>-140877.89000000001</v>
      </c>
      <c r="E292" s="300">
        <v>-140877.89000000001</v>
      </c>
      <c r="F292" s="286">
        <v>-603071.88</v>
      </c>
      <c r="G292" s="286">
        <v>-1153683.75</v>
      </c>
      <c r="H292" s="286">
        <v>-1464087.96</v>
      </c>
      <c r="I292" s="286">
        <v>-1349225.62</v>
      </c>
      <c r="J292" s="286">
        <v>-1029009.46</v>
      </c>
      <c r="K292" s="286">
        <v>-617993.98</v>
      </c>
      <c r="L292" s="286">
        <v>-157453.21</v>
      </c>
      <c r="M292" s="286">
        <v>303134.49</v>
      </c>
      <c r="N292" s="286">
        <v>704640.08</v>
      </c>
      <c r="O292" s="286">
        <v>790145.25</v>
      </c>
      <c r="P292" s="286">
        <v>357902.5</v>
      </c>
      <c r="Q292" s="286">
        <v>-320735.94</v>
      </c>
      <c r="R292" s="279">
        <v>-320735.94</v>
      </c>
    </row>
    <row r="293" spans="1:18" ht="15.75" thickBot="1" x14ac:dyDescent="0.3">
      <c r="A293" s="291" t="s">
        <v>1413</v>
      </c>
      <c r="B293" s="288" t="s">
        <v>1115</v>
      </c>
      <c r="C293" s="288" t="s">
        <v>2078</v>
      </c>
      <c r="D293" s="282">
        <v>-246441.38</v>
      </c>
      <c r="E293" s="299">
        <v>-246441.38</v>
      </c>
      <c r="F293" s="282">
        <v>-60719.65</v>
      </c>
      <c r="G293" s="282">
        <v>-1056214.17</v>
      </c>
      <c r="H293" s="282">
        <v>-886540.41</v>
      </c>
      <c r="I293" s="282">
        <v>-763502.8</v>
      </c>
      <c r="J293" s="282">
        <v>-697919.84</v>
      </c>
      <c r="K293" s="282">
        <v>-646125.01</v>
      </c>
      <c r="L293" s="282">
        <v>-612139.73</v>
      </c>
      <c r="M293" s="282">
        <v>-580709.72</v>
      </c>
      <c r="N293" s="282">
        <v>-544527.59</v>
      </c>
      <c r="O293" s="282">
        <v>-486098.14</v>
      </c>
      <c r="P293" s="282">
        <v>24440.26</v>
      </c>
      <c r="Q293" s="282">
        <v>608973.44999999995</v>
      </c>
      <c r="R293" s="279">
        <v>608973.44999999995</v>
      </c>
    </row>
    <row r="294" spans="1:18" ht="15.75" thickBot="1" x14ac:dyDescent="0.3">
      <c r="A294" s="291" t="s">
        <v>1414</v>
      </c>
      <c r="B294" s="288" t="s">
        <v>1114</v>
      </c>
      <c r="C294" s="288" t="s">
        <v>2078</v>
      </c>
      <c r="D294" s="286">
        <v>787806.84</v>
      </c>
      <c r="E294" s="300">
        <v>787806.84</v>
      </c>
      <c r="F294" s="286">
        <v>1912050.83</v>
      </c>
      <c r="G294" s="286">
        <v>1205375.53</v>
      </c>
      <c r="H294" s="286">
        <v>656209.94999999995</v>
      </c>
      <c r="I294" s="286">
        <v>1796525.08</v>
      </c>
      <c r="J294" s="286">
        <v>2258579.6</v>
      </c>
      <c r="K294" s="286">
        <v>2760008.4</v>
      </c>
      <c r="L294" s="286">
        <v>3070497.16</v>
      </c>
      <c r="M294" s="286">
        <v>3148535.1</v>
      </c>
      <c r="N294" s="286">
        <v>3126158.62</v>
      </c>
      <c r="O294" s="286">
        <v>2506164.34</v>
      </c>
      <c r="P294" s="286">
        <v>716725.71</v>
      </c>
      <c r="Q294" s="286">
        <v>247571.19</v>
      </c>
      <c r="R294" s="279">
        <v>247571.19</v>
      </c>
    </row>
    <row r="295" spans="1:18" ht="15.75" thickBot="1" x14ac:dyDescent="0.3">
      <c r="A295" s="291" t="s">
        <v>1415</v>
      </c>
      <c r="B295" s="288" t="s">
        <v>1113</v>
      </c>
      <c r="C295" s="288" t="s">
        <v>2078</v>
      </c>
      <c r="D295" s="282">
        <v>217670</v>
      </c>
      <c r="E295" s="299">
        <v>217670</v>
      </c>
      <c r="F295" s="282">
        <v>327695</v>
      </c>
      <c r="G295" s="282">
        <v>333887</v>
      </c>
      <c r="H295" s="282">
        <v>333003</v>
      </c>
      <c r="I295" s="282">
        <v>157957</v>
      </c>
      <c r="J295" s="282">
        <v>60444</v>
      </c>
      <c r="K295" s="282">
        <v>36726</v>
      </c>
      <c r="L295" s="282">
        <v>56905</v>
      </c>
      <c r="M295" s="282">
        <v>82041</v>
      </c>
      <c r="N295" s="282">
        <v>86669</v>
      </c>
      <c r="O295" s="282">
        <v>0</v>
      </c>
      <c r="P295" s="282">
        <v>241801</v>
      </c>
      <c r="Q295" s="282">
        <v>313765</v>
      </c>
      <c r="R295" s="279">
        <v>313765</v>
      </c>
    </row>
    <row r="296" spans="1:18" ht="15.75" thickBot="1" x14ac:dyDescent="0.3">
      <c r="A296" s="291" t="s">
        <v>1304</v>
      </c>
      <c r="B296" s="288" t="s">
        <v>1416</v>
      </c>
      <c r="C296" s="288" t="s">
        <v>2078</v>
      </c>
      <c r="D296" s="286">
        <v>-608.24</v>
      </c>
      <c r="E296" s="300">
        <v>-608.24</v>
      </c>
      <c r="F296" s="286">
        <v>-3264.39</v>
      </c>
      <c r="G296" s="286">
        <v>-6331.35</v>
      </c>
      <c r="H296" s="286">
        <v>-8162.8</v>
      </c>
      <c r="I296" s="286">
        <v>-10575.83</v>
      </c>
      <c r="J296" s="286">
        <v>-14563.6</v>
      </c>
      <c r="K296" s="286">
        <v>-19498.86</v>
      </c>
      <c r="L296" s="286">
        <v>-25232.560000000001</v>
      </c>
      <c r="M296" s="286">
        <v>-31477.52</v>
      </c>
      <c r="N296" s="286">
        <v>-37593.279999999999</v>
      </c>
      <c r="O296" s="286">
        <v>-43082.94</v>
      </c>
      <c r="P296" s="286">
        <v>-420.42</v>
      </c>
      <c r="Q296" s="286">
        <v>-1438.42</v>
      </c>
      <c r="R296" s="279">
        <v>-1438.42</v>
      </c>
    </row>
    <row r="297" spans="1:18" ht="15.75" thickBot="1" x14ac:dyDescent="0.3">
      <c r="A297" s="290" t="s">
        <v>1417</v>
      </c>
      <c r="B297" s="288" t="s">
        <v>2339</v>
      </c>
      <c r="C297" s="289"/>
      <c r="D297" s="282">
        <v>55432513.770000003</v>
      </c>
      <c r="E297" s="299">
        <v>55432513.770000003</v>
      </c>
      <c r="F297" s="282">
        <v>56593653.329999998</v>
      </c>
      <c r="G297" s="282">
        <v>53903639.729999997</v>
      </c>
      <c r="H297" s="282">
        <v>33344991.550000001</v>
      </c>
      <c r="I297" s="282">
        <v>57306717.280000001</v>
      </c>
      <c r="J297" s="282">
        <v>60168044.100000001</v>
      </c>
      <c r="K297" s="282">
        <v>26938898.879999999</v>
      </c>
      <c r="L297" s="282">
        <v>68830055.989999995</v>
      </c>
      <c r="M297" s="282">
        <v>71446297.349999994</v>
      </c>
      <c r="N297" s="282">
        <v>22413590.969999999</v>
      </c>
      <c r="O297" s="282">
        <v>80130109.489999995</v>
      </c>
      <c r="P297" s="282">
        <v>76945924.390000001</v>
      </c>
      <c r="Q297" s="282">
        <v>31848650.57</v>
      </c>
      <c r="R297" s="279">
        <v>31848650.57</v>
      </c>
    </row>
    <row r="298" spans="1:18" ht="15.75" thickBot="1" x14ac:dyDescent="0.3">
      <c r="A298" s="291" t="s">
        <v>2759</v>
      </c>
      <c r="B298" s="288" t="s">
        <v>2758</v>
      </c>
      <c r="C298" s="288" t="s">
        <v>2078</v>
      </c>
      <c r="D298" s="293"/>
      <c r="E298" s="300">
        <v>0</v>
      </c>
      <c r="F298" s="286">
        <v>0</v>
      </c>
      <c r="G298" s="286">
        <v>0</v>
      </c>
      <c r="H298" s="286">
        <v>0</v>
      </c>
      <c r="I298" s="286">
        <v>0</v>
      </c>
      <c r="J298" s="286">
        <v>0</v>
      </c>
      <c r="K298" s="286">
        <v>0</v>
      </c>
      <c r="L298" s="286">
        <v>0</v>
      </c>
      <c r="M298" s="286">
        <v>0</v>
      </c>
      <c r="N298" s="286">
        <v>25059.99</v>
      </c>
      <c r="O298" s="286">
        <v>205489.09</v>
      </c>
      <c r="P298" s="286">
        <v>307872.02</v>
      </c>
      <c r="Q298" s="286">
        <v>940408.67</v>
      </c>
      <c r="R298" s="279">
        <v>940408.67</v>
      </c>
    </row>
    <row r="299" spans="1:18" ht="15.75" thickBot="1" x14ac:dyDescent="0.3">
      <c r="A299" s="291" t="s">
        <v>2757</v>
      </c>
      <c r="B299" s="288" t="s">
        <v>2756</v>
      </c>
      <c r="C299" s="288" t="s">
        <v>2078</v>
      </c>
      <c r="D299" s="294"/>
      <c r="E299" s="299">
        <v>0</v>
      </c>
      <c r="F299" s="282">
        <v>0</v>
      </c>
      <c r="G299" s="282">
        <v>0</v>
      </c>
      <c r="H299" s="282">
        <v>0</v>
      </c>
      <c r="I299" s="282">
        <v>0</v>
      </c>
      <c r="J299" s="282">
        <v>0</v>
      </c>
      <c r="K299" s="282">
        <v>0</v>
      </c>
      <c r="L299" s="282">
        <v>0</v>
      </c>
      <c r="M299" s="282">
        <v>0</v>
      </c>
      <c r="N299" s="282">
        <v>0</v>
      </c>
      <c r="O299" s="282">
        <v>0.01</v>
      </c>
      <c r="P299" s="282">
        <v>0.01</v>
      </c>
      <c r="Q299" s="282">
        <v>82076.639999999999</v>
      </c>
      <c r="R299" s="279">
        <v>82076.639999999999</v>
      </c>
    </row>
    <row r="300" spans="1:18" ht="15.75" thickBot="1" x14ac:dyDescent="0.3">
      <c r="A300" s="291" t="s">
        <v>153</v>
      </c>
      <c r="B300" s="288" t="s">
        <v>1112</v>
      </c>
      <c r="C300" s="288" t="s">
        <v>2078</v>
      </c>
      <c r="D300" s="286">
        <v>1044506</v>
      </c>
      <c r="E300" s="300">
        <v>1044506</v>
      </c>
      <c r="F300" s="286">
        <v>961139</v>
      </c>
      <c r="G300" s="286">
        <v>888438</v>
      </c>
      <c r="H300" s="286">
        <v>803200</v>
      </c>
      <c r="I300" s="286">
        <v>376436</v>
      </c>
      <c r="J300" s="286">
        <v>299041</v>
      </c>
      <c r="K300" s="286">
        <v>152232</v>
      </c>
      <c r="L300" s="286">
        <v>134714</v>
      </c>
      <c r="M300" s="286">
        <v>144059</v>
      </c>
      <c r="N300" s="286">
        <v>188360</v>
      </c>
      <c r="O300" s="286">
        <v>558862</v>
      </c>
      <c r="P300" s="286">
        <v>-2703717</v>
      </c>
      <c r="Q300" s="286">
        <v>-4163618</v>
      </c>
      <c r="R300" s="279">
        <v>-4163618</v>
      </c>
    </row>
    <row r="301" spans="1:18" ht="15.75" thickBot="1" x14ac:dyDescent="0.3">
      <c r="A301" s="291" t="s">
        <v>2567</v>
      </c>
      <c r="B301" s="288" t="s">
        <v>2568</v>
      </c>
      <c r="C301" s="288" t="s">
        <v>2078</v>
      </c>
      <c r="D301" s="282">
        <v>4247324.59</v>
      </c>
      <c r="E301" s="299">
        <v>4247324.59</v>
      </c>
      <c r="F301" s="282">
        <v>4372413.47</v>
      </c>
      <c r="G301" s="282">
        <v>4497502.3499999996</v>
      </c>
      <c r="H301" s="282">
        <v>4622591.2300000004</v>
      </c>
      <c r="I301" s="282">
        <v>4747680.1100000003</v>
      </c>
      <c r="J301" s="282">
        <v>4872768.99</v>
      </c>
      <c r="K301" s="282">
        <v>4985310.87</v>
      </c>
      <c r="L301" s="282">
        <v>5097852.75</v>
      </c>
      <c r="M301" s="282">
        <v>5210394.63</v>
      </c>
      <c r="N301" s="282">
        <v>5322936.51</v>
      </c>
      <c r="O301" s="282">
        <v>5435478.3899999997</v>
      </c>
      <c r="P301" s="282">
        <v>5548020.2699999996</v>
      </c>
      <c r="Q301" s="282">
        <v>5660562.1500000004</v>
      </c>
      <c r="R301" s="279">
        <v>5660562.1500000004</v>
      </c>
    </row>
    <row r="302" spans="1:18" ht="15.75" thickBot="1" x14ac:dyDescent="0.3">
      <c r="A302" s="291" t="s">
        <v>2569</v>
      </c>
      <c r="B302" s="288" t="s">
        <v>2570</v>
      </c>
      <c r="C302" s="288" t="s">
        <v>2078</v>
      </c>
      <c r="D302" s="286">
        <v>472358.46</v>
      </c>
      <c r="E302" s="300">
        <v>472358.46</v>
      </c>
      <c r="F302" s="286">
        <v>475100.11</v>
      </c>
      <c r="G302" s="286">
        <v>477857.67</v>
      </c>
      <c r="H302" s="286">
        <v>480631.24</v>
      </c>
      <c r="I302" s="286">
        <v>483420.9</v>
      </c>
      <c r="J302" s="286">
        <v>486226.76</v>
      </c>
      <c r="K302" s="286">
        <v>488365.11</v>
      </c>
      <c r="L302" s="286">
        <v>491199.66</v>
      </c>
      <c r="M302" s="286">
        <v>494050.66</v>
      </c>
      <c r="N302" s="286">
        <v>496918.21</v>
      </c>
      <c r="O302" s="286">
        <v>499802.41</v>
      </c>
      <c r="P302" s="286">
        <v>0</v>
      </c>
      <c r="Q302" s="286">
        <v>0</v>
      </c>
      <c r="R302" s="279">
        <v>0</v>
      </c>
    </row>
    <row r="303" spans="1:18" ht="15.75" thickBot="1" x14ac:dyDescent="0.3">
      <c r="A303" s="291" t="s">
        <v>2571</v>
      </c>
      <c r="B303" s="288" t="s">
        <v>2572</v>
      </c>
      <c r="C303" s="288" t="s">
        <v>2078</v>
      </c>
      <c r="D303" s="282">
        <v>1275988.69</v>
      </c>
      <c r="E303" s="299">
        <v>1275988.69</v>
      </c>
      <c r="F303" s="282">
        <v>731563.69</v>
      </c>
      <c r="G303" s="282">
        <v>290094.69</v>
      </c>
      <c r="H303" s="282">
        <v>64635.69</v>
      </c>
      <c r="I303" s="282">
        <v>-60713.31</v>
      </c>
      <c r="J303" s="282">
        <v>-5065.3100000000004</v>
      </c>
      <c r="K303" s="282">
        <v>136633.69</v>
      </c>
      <c r="L303" s="282">
        <v>353417.69</v>
      </c>
      <c r="M303" s="282">
        <v>556523.68999999994</v>
      </c>
      <c r="N303" s="282">
        <v>731566.69</v>
      </c>
      <c r="O303" s="282">
        <v>717124.69</v>
      </c>
      <c r="P303" s="282">
        <v>908056.1</v>
      </c>
      <c r="Q303" s="282">
        <v>359488.1</v>
      </c>
      <c r="R303" s="279">
        <v>359488.1</v>
      </c>
    </row>
    <row r="304" spans="1:18" ht="15.75" thickBot="1" x14ac:dyDescent="0.3">
      <c r="A304" s="291" t="s">
        <v>2573</v>
      </c>
      <c r="B304" s="288" t="s">
        <v>2574</v>
      </c>
      <c r="C304" s="288" t="s">
        <v>2078</v>
      </c>
      <c r="D304" s="286">
        <v>0</v>
      </c>
      <c r="E304" s="302"/>
      <c r="F304" s="293"/>
      <c r="G304" s="293"/>
      <c r="H304" s="293"/>
      <c r="I304" s="293"/>
      <c r="J304" s="293"/>
      <c r="K304" s="293"/>
      <c r="L304" s="293"/>
      <c r="M304" s="293"/>
      <c r="N304" s="293"/>
      <c r="O304" s="293"/>
      <c r="P304" s="293"/>
      <c r="Q304" s="293"/>
      <c r="R304" s="279">
        <v>0</v>
      </c>
    </row>
    <row r="305" spans="1:18" ht="15.75" thickBot="1" x14ac:dyDescent="0.3">
      <c r="A305" s="291" t="s">
        <v>1305</v>
      </c>
      <c r="B305" s="288" t="s">
        <v>1418</v>
      </c>
      <c r="C305" s="288" t="s">
        <v>2078</v>
      </c>
      <c r="D305" s="282">
        <v>-11169.64</v>
      </c>
      <c r="E305" s="299">
        <v>-11169.64</v>
      </c>
      <c r="F305" s="282">
        <v>-16803.13</v>
      </c>
      <c r="G305" s="282">
        <v>-22469.31</v>
      </c>
      <c r="H305" s="282">
        <v>-28168.38</v>
      </c>
      <c r="I305" s="282">
        <v>-34929.620000000003</v>
      </c>
      <c r="J305" s="282">
        <v>-40626.28</v>
      </c>
      <c r="K305" s="282">
        <v>-44393.97</v>
      </c>
      <c r="L305" s="282">
        <v>-34744.39</v>
      </c>
      <c r="M305" s="282">
        <v>-40237.86</v>
      </c>
      <c r="N305" s="282">
        <v>-45600.91</v>
      </c>
      <c r="O305" s="282">
        <v>-53625.83</v>
      </c>
      <c r="P305" s="282">
        <v>-11591.81</v>
      </c>
      <c r="Q305" s="282">
        <v>-17135.47</v>
      </c>
      <c r="R305" s="279">
        <v>-17135.47</v>
      </c>
    </row>
    <row r="306" spans="1:18" ht="15.75" thickBot="1" x14ac:dyDescent="0.3">
      <c r="A306" s="291" t="s">
        <v>155</v>
      </c>
      <c r="B306" s="288" t="s">
        <v>1110</v>
      </c>
      <c r="C306" s="288" t="s">
        <v>2078</v>
      </c>
      <c r="D306" s="286">
        <v>2854807.55</v>
      </c>
      <c r="E306" s="300">
        <v>2854807.55</v>
      </c>
      <c r="F306" s="286">
        <v>2871377.33</v>
      </c>
      <c r="G306" s="286">
        <v>2888043.28</v>
      </c>
      <c r="H306" s="286">
        <v>2904805.96</v>
      </c>
      <c r="I306" s="286">
        <v>4001211.79</v>
      </c>
      <c r="J306" s="286">
        <v>4017974.47</v>
      </c>
      <c r="K306" s="286">
        <v>5599866.1100000003</v>
      </c>
      <c r="L306" s="286">
        <v>5615458.9000000004</v>
      </c>
      <c r="M306" s="286">
        <v>5631289.2699999996</v>
      </c>
      <c r="N306" s="286">
        <v>5647211.5300000003</v>
      </c>
      <c r="O306" s="286">
        <v>8362334.5700000003</v>
      </c>
      <c r="P306" s="286">
        <v>5506064.9900000002</v>
      </c>
      <c r="Q306" s="286">
        <v>5521260.4199999999</v>
      </c>
      <c r="R306" s="279">
        <v>5521260.4199999999</v>
      </c>
    </row>
    <row r="307" spans="1:18" ht="15.75" thickBot="1" x14ac:dyDescent="0.3">
      <c r="A307" s="291" t="s">
        <v>1419</v>
      </c>
      <c r="B307" s="288" t="s">
        <v>1109</v>
      </c>
      <c r="C307" s="288" t="s">
        <v>2078</v>
      </c>
      <c r="D307" s="282">
        <v>2851486.39</v>
      </c>
      <c r="E307" s="299">
        <v>2851486.39</v>
      </c>
      <c r="F307" s="282">
        <v>2495641.6800000002</v>
      </c>
      <c r="G307" s="282">
        <v>2157026.63</v>
      </c>
      <c r="H307" s="282">
        <v>1790429.46</v>
      </c>
      <c r="I307" s="282">
        <v>1478394.11</v>
      </c>
      <c r="J307" s="282">
        <v>1243017.78</v>
      </c>
      <c r="K307" s="282">
        <v>1031265.03</v>
      </c>
      <c r="L307" s="282">
        <v>845169.25</v>
      </c>
      <c r="M307" s="282">
        <v>657249.11</v>
      </c>
      <c r="N307" s="282">
        <v>467702.27</v>
      </c>
      <c r="O307" s="282">
        <v>211999.65</v>
      </c>
      <c r="P307" s="282">
        <v>2816192.7</v>
      </c>
      <c r="Q307" s="282">
        <v>2482581.4500000002</v>
      </c>
      <c r="R307" s="279">
        <v>2482581.4500000002</v>
      </c>
    </row>
    <row r="308" spans="1:18" ht="15.75" thickBot="1" x14ac:dyDescent="0.3">
      <c r="A308" s="291" t="s">
        <v>156</v>
      </c>
      <c r="B308" s="288" t="s">
        <v>1108</v>
      </c>
      <c r="C308" s="288" t="s">
        <v>2078</v>
      </c>
      <c r="D308" s="286">
        <v>101401.04</v>
      </c>
      <c r="E308" s="300">
        <v>101401.04</v>
      </c>
      <c r="F308" s="286">
        <v>166482.67000000001</v>
      </c>
      <c r="G308" s="286">
        <v>211570.6</v>
      </c>
      <c r="H308" s="286">
        <v>272865.71000000002</v>
      </c>
      <c r="I308" s="286">
        <v>351945.08</v>
      </c>
      <c r="J308" s="286">
        <v>398974.68</v>
      </c>
      <c r="K308" s="286">
        <v>435213.17</v>
      </c>
      <c r="L308" s="286">
        <v>448026.26</v>
      </c>
      <c r="M308" s="286">
        <v>470687.74</v>
      </c>
      <c r="N308" s="286">
        <v>483247.01</v>
      </c>
      <c r="O308" s="286">
        <v>496173.14</v>
      </c>
      <c r="P308" s="286">
        <v>45902.03</v>
      </c>
      <c r="Q308" s="286">
        <v>44737.74</v>
      </c>
      <c r="R308" s="279">
        <v>44737.74</v>
      </c>
    </row>
    <row r="309" spans="1:18" ht="15.75" thickBot="1" x14ac:dyDescent="0.3">
      <c r="A309" s="291" t="s">
        <v>157</v>
      </c>
      <c r="B309" s="288" t="s">
        <v>1107</v>
      </c>
      <c r="C309" s="288" t="s">
        <v>2078</v>
      </c>
      <c r="D309" s="282">
        <v>295744.92</v>
      </c>
      <c r="E309" s="299">
        <v>295744.92</v>
      </c>
      <c r="F309" s="282">
        <v>241773.44</v>
      </c>
      <c r="G309" s="282">
        <v>185743.42</v>
      </c>
      <c r="H309" s="282">
        <v>135706.95000000001</v>
      </c>
      <c r="I309" s="282">
        <v>99522.45</v>
      </c>
      <c r="J309" s="282">
        <v>80405.06</v>
      </c>
      <c r="K309" s="282">
        <v>65320.41</v>
      </c>
      <c r="L309" s="282">
        <v>55518.27</v>
      </c>
      <c r="M309" s="282">
        <v>46616.23</v>
      </c>
      <c r="N309" s="282">
        <v>36172.870000000003</v>
      </c>
      <c r="O309" s="282">
        <v>19108.689999999999</v>
      </c>
      <c r="P309" s="282">
        <v>472768.24</v>
      </c>
      <c r="Q309" s="282">
        <v>464301</v>
      </c>
      <c r="R309" s="279">
        <v>464301</v>
      </c>
    </row>
    <row r="310" spans="1:18" ht="15.75" thickBot="1" x14ac:dyDescent="0.3">
      <c r="A310" s="291" t="s">
        <v>158</v>
      </c>
      <c r="B310" s="288" t="s">
        <v>1106</v>
      </c>
      <c r="C310" s="288" t="s">
        <v>2078</v>
      </c>
      <c r="D310" s="286">
        <v>0</v>
      </c>
      <c r="E310" s="300">
        <v>0</v>
      </c>
      <c r="F310" s="286">
        <v>0</v>
      </c>
      <c r="G310" s="286">
        <v>0</v>
      </c>
      <c r="H310" s="286">
        <v>405155.45</v>
      </c>
      <c r="I310" s="286">
        <v>407507.04</v>
      </c>
      <c r="J310" s="286">
        <v>409872.28</v>
      </c>
      <c r="K310" s="286">
        <v>412251.25</v>
      </c>
      <c r="L310" s="286">
        <v>414644.02</v>
      </c>
      <c r="M310" s="286">
        <v>417050.68</v>
      </c>
      <c r="N310" s="286">
        <v>419471.31</v>
      </c>
      <c r="O310" s="286">
        <v>421905.99</v>
      </c>
      <c r="P310" s="286">
        <v>0</v>
      </c>
      <c r="Q310" s="286">
        <v>0</v>
      </c>
      <c r="R310" s="279">
        <v>0</v>
      </c>
    </row>
    <row r="311" spans="1:18" ht="15.75" thickBot="1" x14ac:dyDescent="0.3">
      <c r="A311" s="291" t="s">
        <v>159</v>
      </c>
      <c r="B311" s="288" t="s">
        <v>1105</v>
      </c>
      <c r="C311" s="288" t="s">
        <v>2078</v>
      </c>
      <c r="D311" s="282">
        <v>267384.81</v>
      </c>
      <c r="E311" s="299">
        <v>267384.81</v>
      </c>
      <c r="F311" s="282">
        <v>219718.26</v>
      </c>
      <c r="G311" s="282">
        <v>171472.67</v>
      </c>
      <c r="H311" s="282">
        <v>128209.82</v>
      </c>
      <c r="I311" s="282">
        <v>96001.44</v>
      </c>
      <c r="J311" s="282">
        <v>78318.14</v>
      </c>
      <c r="K311" s="282">
        <v>64730.43</v>
      </c>
      <c r="L311" s="282">
        <v>55692.71</v>
      </c>
      <c r="M311" s="282">
        <v>47320.23</v>
      </c>
      <c r="N311" s="282">
        <v>37985.65</v>
      </c>
      <c r="O311" s="282">
        <v>21729.18</v>
      </c>
      <c r="P311" s="282">
        <v>413281.14</v>
      </c>
      <c r="Q311" s="282">
        <v>358368.27</v>
      </c>
      <c r="R311" s="279">
        <v>358368.27</v>
      </c>
    </row>
    <row r="312" spans="1:18" ht="15.75" thickBot="1" x14ac:dyDescent="0.3">
      <c r="A312" s="291" t="s">
        <v>1420</v>
      </c>
      <c r="B312" s="288" t="s">
        <v>1421</v>
      </c>
      <c r="C312" s="288" t="s">
        <v>2078</v>
      </c>
      <c r="D312" s="286">
        <v>23434.78</v>
      </c>
      <c r="E312" s="300">
        <v>23434.78</v>
      </c>
      <c r="F312" s="286">
        <v>1100564.47</v>
      </c>
      <c r="G312" s="286">
        <v>1089214.1100000001</v>
      </c>
      <c r="H312" s="286">
        <v>1045126.73</v>
      </c>
      <c r="I312" s="286">
        <v>1041253.76</v>
      </c>
      <c r="J312" s="286">
        <v>1653760.45</v>
      </c>
      <c r="K312" s="286">
        <v>1656992.41</v>
      </c>
      <c r="L312" s="286">
        <v>1660007.21</v>
      </c>
      <c r="M312" s="286">
        <v>1662979.34</v>
      </c>
      <c r="N312" s="286">
        <v>1665995.21</v>
      </c>
      <c r="O312" s="286">
        <v>1668915.22</v>
      </c>
      <c r="P312" s="286">
        <v>-526.9</v>
      </c>
      <c r="Q312" s="286">
        <v>450420.42</v>
      </c>
      <c r="R312" s="279">
        <v>450420.42</v>
      </c>
    </row>
    <row r="313" spans="1:18" ht="15.75" thickBot="1" x14ac:dyDescent="0.3">
      <c r="A313" s="291" t="s">
        <v>2007</v>
      </c>
      <c r="B313" s="288" t="s">
        <v>2008</v>
      </c>
      <c r="C313" s="288" t="s">
        <v>2078</v>
      </c>
      <c r="D313" s="282">
        <v>543015.12</v>
      </c>
      <c r="E313" s="299">
        <v>543015.12</v>
      </c>
      <c r="F313" s="282">
        <v>440487.93</v>
      </c>
      <c r="G313" s="282">
        <v>336228.17</v>
      </c>
      <c r="H313" s="282">
        <v>245552.87</v>
      </c>
      <c r="I313" s="282">
        <v>180117.09</v>
      </c>
      <c r="J313" s="282">
        <v>146525.97</v>
      </c>
      <c r="K313" s="282">
        <v>122185.06</v>
      </c>
      <c r="L313" s="282">
        <v>108129.62</v>
      </c>
      <c r="M313" s="282">
        <v>95774.76</v>
      </c>
      <c r="N313" s="282">
        <v>81479.710000000006</v>
      </c>
      <c r="O313" s="282">
        <v>51645.760000000002</v>
      </c>
      <c r="P313" s="282">
        <v>1631676.79</v>
      </c>
      <c r="Q313" s="282">
        <v>1408793.71</v>
      </c>
      <c r="R313" s="279">
        <v>1408793.71</v>
      </c>
    </row>
    <row r="314" spans="1:18" ht="15.75" thickBot="1" x14ac:dyDescent="0.3">
      <c r="A314" s="291" t="s">
        <v>1422</v>
      </c>
      <c r="B314" s="288" t="s">
        <v>1423</v>
      </c>
      <c r="C314" s="288" t="s">
        <v>2078</v>
      </c>
      <c r="D314" s="286">
        <v>32642.33</v>
      </c>
      <c r="E314" s="300">
        <v>32642.33</v>
      </c>
      <c r="F314" s="286">
        <v>891051.53</v>
      </c>
      <c r="G314" s="286">
        <v>862155.46</v>
      </c>
      <c r="H314" s="286">
        <v>804856.77</v>
      </c>
      <c r="I314" s="286">
        <v>777653</v>
      </c>
      <c r="J314" s="286">
        <v>1127415.3500000001</v>
      </c>
      <c r="K314" s="286">
        <v>1129275</v>
      </c>
      <c r="L314" s="286">
        <v>1131232.81</v>
      </c>
      <c r="M314" s="286">
        <v>1133338.08</v>
      </c>
      <c r="N314" s="286">
        <v>1135413.51</v>
      </c>
      <c r="O314" s="286">
        <v>1137545.49</v>
      </c>
      <c r="P314" s="286">
        <v>-113.16</v>
      </c>
      <c r="Q314" s="286">
        <v>502941.19</v>
      </c>
      <c r="R314" s="279">
        <v>502941.19</v>
      </c>
    </row>
    <row r="315" spans="1:18" ht="15.75" thickBot="1" x14ac:dyDescent="0.3">
      <c r="A315" s="291" t="s">
        <v>2009</v>
      </c>
      <c r="B315" s="288" t="s">
        <v>2010</v>
      </c>
      <c r="C315" s="288" t="s">
        <v>2078</v>
      </c>
      <c r="D315" s="282">
        <v>613248.63</v>
      </c>
      <c r="E315" s="299">
        <v>613248.63</v>
      </c>
      <c r="F315" s="282">
        <v>506968.75</v>
      </c>
      <c r="G315" s="282">
        <v>398556.57</v>
      </c>
      <c r="H315" s="282">
        <v>300020.53000000003</v>
      </c>
      <c r="I315" s="282">
        <v>226010.15</v>
      </c>
      <c r="J315" s="282">
        <v>186122.61</v>
      </c>
      <c r="K315" s="282">
        <v>154693.4</v>
      </c>
      <c r="L315" s="282">
        <v>132563.54</v>
      </c>
      <c r="M315" s="282">
        <v>111816.24</v>
      </c>
      <c r="N315" s="282">
        <v>88882.73</v>
      </c>
      <c r="O315" s="282">
        <v>53863.39</v>
      </c>
      <c r="P315" s="282">
        <v>1120832.29</v>
      </c>
      <c r="Q315" s="282">
        <v>972071.46</v>
      </c>
      <c r="R315" s="279">
        <v>972071.46</v>
      </c>
    </row>
    <row r="316" spans="1:18" ht="15.75" thickBot="1" x14ac:dyDescent="0.3">
      <c r="A316" s="291" t="s">
        <v>160</v>
      </c>
      <c r="B316" s="288" t="s">
        <v>1104</v>
      </c>
      <c r="C316" s="288" t="s">
        <v>2078</v>
      </c>
      <c r="D316" s="286">
        <v>0</v>
      </c>
      <c r="E316" s="300">
        <v>0</v>
      </c>
      <c r="F316" s="286">
        <v>0</v>
      </c>
      <c r="G316" s="286">
        <v>0</v>
      </c>
      <c r="H316" s="286">
        <v>0</v>
      </c>
      <c r="I316" s="286">
        <v>0</v>
      </c>
      <c r="J316" s="286">
        <v>0</v>
      </c>
      <c r="K316" s="286">
        <v>0</v>
      </c>
      <c r="L316" s="286">
        <v>0</v>
      </c>
      <c r="M316" s="286">
        <v>0</v>
      </c>
      <c r="N316" s="286">
        <v>0</v>
      </c>
      <c r="O316" s="286">
        <v>0</v>
      </c>
      <c r="P316" s="286">
        <v>0</v>
      </c>
      <c r="Q316" s="286">
        <v>0</v>
      </c>
      <c r="R316" s="279">
        <v>0</v>
      </c>
    </row>
    <row r="317" spans="1:18" ht="15.75" thickBot="1" x14ac:dyDescent="0.3">
      <c r="A317" s="291" t="s">
        <v>1424</v>
      </c>
      <c r="B317" s="288" t="s">
        <v>1425</v>
      </c>
      <c r="C317" s="288" t="s">
        <v>2078</v>
      </c>
      <c r="D317" s="282">
        <v>5154614</v>
      </c>
      <c r="E317" s="299">
        <v>5154614</v>
      </c>
      <c r="F317" s="282">
        <v>5154614</v>
      </c>
      <c r="G317" s="282">
        <v>5154614</v>
      </c>
      <c r="H317" s="282">
        <v>5070449</v>
      </c>
      <c r="I317" s="282">
        <v>5070449</v>
      </c>
      <c r="J317" s="282">
        <v>5070449</v>
      </c>
      <c r="K317" s="282">
        <v>4985526</v>
      </c>
      <c r="L317" s="282">
        <v>4985526</v>
      </c>
      <c r="M317" s="282">
        <v>4985526</v>
      </c>
      <c r="N317" s="282">
        <v>4899839</v>
      </c>
      <c r="O317" s="282">
        <v>4899839</v>
      </c>
      <c r="P317" s="282">
        <v>4899839</v>
      </c>
      <c r="Q317" s="282">
        <v>4813381</v>
      </c>
      <c r="R317" s="279">
        <v>4813381</v>
      </c>
    </row>
    <row r="318" spans="1:18" ht="15.75" thickBot="1" x14ac:dyDescent="0.3">
      <c r="A318" s="291" t="s">
        <v>1426</v>
      </c>
      <c r="B318" s="288" t="s">
        <v>1427</v>
      </c>
      <c r="C318" s="288" t="s">
        <v>2078</v>
      </c>
      <c r="D318" s="286">
        <v>329218</v>
      </c>
      <c r="E318" s="300">
        <v>329218</v>
      </c>
      <c r="F318" s="286">
        <v>329218</v>
      </c>
      <c r="G318" s="286">
        <v>329218</v>
      </c>
      <c r="H318" s="286">
        <v>332181</v>
      </c>
      <c r="I318" s="286">
        <v>332181</v>
      </c>
      <c r="J318" s="286">
        <v>332181</v>
      </c>
      <c r="K318" s="286">
        <v>335171</v>
      </c>
      <c r="L318" s="286">
        <v>335171</v>
      </c>
      <c r="M318" s="286">
        <v>335171</v>
      </c>
      <c r="N318" s="286">
        <v>338188</v>
      </c>
      <c r="O318" s="286">
        <v>338188</v>
      </c>
      <c r="P318" s="286">
        <v>338188</v>
      </c>
      <c r="Q318" s="286">
        <v>341232</v>
      </c>
      <c r="R318" s="279">
        <v>341232</v>
      </c>
    </row>
    <row r="319" spans="1:18" ht="15.75" thickBot="1" x14ac:dyDescent="0.3">
      <c r="A319" s="291" t="s">
        <v>1428</v>
      </c>
      <c r="B319" s="288" t="s">
        <v>1429</v>
      </c>
      <c r="C319" s="288" t="s">
        <v>2078</v>
      </c>
      <c r="D319" s="282">
        <v>595095</v>
      </c>
      <c r="E319" s="299">
        <v>595095</v>
      </c>
      <c r="F319" s="282">
        <v>595095</v>
      </c>
      <c r="G319" s="282">
        <v>595095</v>
      </c>
      <c r="H319" s="282">
        <v>585378</v>
      </c>
      <c r="I319" s="282">
        <v>585378</v>
      </c>
      <c r="J319" s="282">
        <v>585378</v>
      </c>
      <c r="K319" s="282">
        <v>575574</v>
      </c>
      <c r="L319" s="282">
        <v>575574</v>
      </c>
      <c r="M319" s="282">
        <v>575574</v>
      </c>
      <c r="N319" s="282">
        <v>565682</v>
      </c>
      <c r="O319" s="282">
        <v>565682</v>
      </c>
      <c r="P319" s="282">
        <v>565682</v>
      </c>
      <c r="Q319" s="282">
        <v>555701</v>
      </c>
      <c r="R319" s="279">
        <v>555701</v>
      </c>
    </row>
    <row r="320" spans="1:18" ht="15.75" thickBot="1" x14ac:dyDescent="0.3">
      <c r="A320" s="291" t="s">
        <v>1430</v>
      </c>
      <c r="B320" s="288" t="s">
        <v>1431</v>
      </c>
      <c r="C320" s="288" t="s">
        <v>2078</v>
      </c>
      <c r="D320" s="286">
        <v>38007</v>
      </c>
      <c r="E320" s="300">
        <v>38007</v>
      </c>
      <c r="F320" s="286">
        <v>38007</v>
      </c>
      <c r="G320" s="286">
        <v>38007</v>
      </c>
      <c r="H320" s="286">
        <v>38349</v>
      </c>
      <c r="I320" s="286">
        <v>38349</v>
      </c>
      <c r="J320" s="286">
        <v>38349</v>
      </c>
      <c r="K320" s="286">
        <v>38694</v>
      </c>
      <c r="L320" s="286">
        <v>38694</v>
      </c>
      <c r="M320" s="286">
        <v>38694</v>
      </c>
      <c r="N320" s="286">
        <v>39042</v>
      </c>
      <c r="O320" s="286">
        <v>39042</v>
      </c>
      <c r="P320" s="286">
        <v>39042</v>
      </c>
      <c r="Q320" s="286">
        <v>39393</v>
      </c>
      <c r="R320" s="279">
        <v>39393</v>
      </c>
    </row>
    <row r="321" spans="1:18" ht="15.75" thickBot="1" x14ac:dyDescent="0.3">
      <c r="A321" s="291" t="s">
        <v>2119</v>
      </c>
      <c r="B321" s="288" t="s">
        <v>2120</v>
      </c>
      <c r="C321" s="288" t="s">
        <v>2078</v>
      </c>
      <c r="D321" s="282">
        <v>138045.04999999999</v>
      </c>
      <c r="E321" s="299">
        <v>138045.04999999999</v>
      </c>
      <c r="F321" s="282">
        <v>102548.68</v>
      </c>
      <c r="G321" s="282">
        <v>82531.81</v>
      </c>
      <c r="H321" s="282">
        <v>6483.96</v>
      </c>
      <c r="I321" s="282">
        <v>13271.68</v>
      </c>
      <c r="J321" s="282">
        <v>65898.210000000006</v>
      </c>
      <c r="K321" s="282">
        <v>138098.89000000001</v>
      </c>
      <c r="L321" s="282">
        <v>183230.13</v>
      </c>
      <c r="M321" s="282">
        <v>227429.59</v>
      </c>
      <c r="N321" s="282">
        <v>231542.98</v>
      </c>
      <c r="O321" s="282">
        <v>162393.18</v>
      </c>
      <c r="P321" s="282">
        <v>42031.96</v>
      </c>
      <c r="Q321" s="282">
        <v>-79655.679999999993</v>
      </c>
      <c r="R321" s="279">
        <v>-79655.679999999993</v>
      </c>
    </row>
    <row r="322" spans="1:18" ht="15.75" thickBot="1" x14ac:dyDescent="0.3">
      <c r="A322" s="291" t="s">
        <v>2340</v>
      </c>
      <c r="B322" s="288" t="s">
        <v>2341</v>
      </c>
      <c r="C322" s="288" t="s">
        <v>2078</v>
      </c>
      <c r="D322" s="286">
        <v>-29688.04</v>
      </c>
      <c r="E322" s="300">
        <v>-29688.04</v>
      </c>
      <c r="F322" s="286">
        <v>-25040.27</v>
      </c>
      <c r="G322" s="286">
        <v>-20457.03</v>
      </c>
      <c r="H322" s="286">
        <v>-15955.81</v>
      </c>
      <c r="I322" s="286">
        <v>-12421.98</v>
      </c>
      <c r="J322" s="286">
        <v>-10318.719999999999</v>
      </c>
      <c r="K322" s="286">
        <v>-8742.2800000000007</v>
      </c>
      <c r="L322" s="286">
        <v>-7809.43</v>
      </c>
      <c r="M322" s="286">
        <v>-6990.94</v>
      </c>
      <c r="N322" s="286">
        <v>-6006.14</v>
      </c>
      <c r="O322" s="286">
        <v>-4248.76</v>
      </c>
      <c r="P322" s="286">
        <v>134364.51</v>
      </c>
      <c r="Q322" s="286">
        <v>116876.64</v>
      </c>
      <c r="R322" s="279">
        <v>116876.64</v>
      </c>
    </row>
    <row r="323" spans="1:18" ht="15.75" thickBot="1" x14ac:dyDescent="0.3">
      <c r="A323" s="291" t="s">
        <v>2121</v>
      </c>
      <c r="B323" s="288" t="s">
        <v>2122</v>
      </c>
      <c r="C323" s="288" t="s">
        <v>2078</v>
      </c>
      <c r="D323" s="282">
        <v>-543.66999999999996</v>
      </c>
      <c r="E323" s="299">
        <v>-543.66999999999996</v>
      </c>
      <c r="F323" s="282">
        <v>-780.37</v>
      </c>
      <c r="G323" s="282">
        <v>-962.45</v>
      </c>
      <c r="H323" s="282">
        <v>-1050.02</v>
      </c>
      <c r="I323" s="282">
        <v>-1100.51</v>
      </c>
      <c r="J323" s="282">
        <v>-1210.99</v>
      </c>
      <c r="K323" s="282">
        <v>-1412.39</v>
      </c>
      <c r="L323" s="282">
        <v>-1728.38</v>
      </c>
      <c r="M323" s="282">
        <v>-2140.75</v>
      </c>
      <c r="N323" s="282">
        <v>-2588.1</v>
      </c>
      <c r="O323" s="282">
        <v>-2972.06</v>
      </c>
      <c r="P323" s="282">
        <v>-66.61</v>
      </c>
      <c r="Q323" s="282">
        <v>0</v>
      </c>
      <c r="R323" s="279">
        <v>0</v>
      </c>
    </row>
    <row r="324" spans="1:18" ht="15.75" thickBot="1" x14ac:dyDescent="0.3">
      <c r="A324" s="291" t="s">
        <v>2342</v>
      </c>
      <c r="B324" s="288" t="s">
        <v>2343</v>
      </c>
      <c r="C324" s="288" t="s">
        <v>2078</v>
      </c>
      <c r="D324" s="286">
        <v>-2762801.39</v>
      </c>
      <c r="E324" s="300">
        <v>-2762801.39</v>
      </c>
      <c r="F324" s="286">
        <v>-2282230.48</v>
      </c>
      <c r="G324" s="286">
        <v>-1792018.21</v>
      </c>
      <c r="H324" s="286">
        <v>-1346461.27</v>
      </c>
      <c r="I324" s="286">
        <v>-1011798.13</v>
      </c>
      <c r="J324" s="286">
        <v>-831422.79</v>
      </c>
      <c r="K324" s="286">
        <v>-689292.09</v>
      </c>
      <c r="L324" s="286">
        <v>-589208.74</v>
      </c>
      <c r="M324" s="286">
        <v>-495376.61</v>
      </c>
      <c r="N324" s="286">
        <v>-391659.43</v>
      </c>
      <c r="O324" s="286">
        <v>-233295.63</v>
      </c>
      <c r="P324" s="286">
        <v>968388.06</v>
      </c>
      <c r="Q324" s="286">
        <v>852473.46</v>
      </c>
      <c r="R324" s="279">
        <v>852473.46</v>
      </c>
    </row>
    <row r="325" spans="1:18" ht="15.75" thickBot="1" x14ac:dyDescent="0.3">
      <c r="A325" s="291" t="s">
        <v>2123</v>
      </c>
      <c r="B325" s="288" t="s">
        <v>1103</v>
      </c>
      <c r="C325" s="288" t="s">
        <v>2078</v>
      </c>
      <c r="D325" s="282">
        <v>1258207.23</v>
      </c>
      <c r="E325" s="299">
        <v>1258207.23</v>
      </c>
      <c r="F325" s="282">
        <v>849217.69</v>
      </c>
      <c r="G325" s="282">
        <v>347294.06</v>
      </c>
      <c r="H325" s="282">
        <v>-97078.46</v>
      </c>
      <c r="I325" s="282">
        <v>359085.52</v>
      </c>
      <c r="J325" s="282">
        <v>495675.31</v>
      </c>
      <c r="K325" s="282">
        <v>1071258.7</v>
      </c>
      <c r="L325" s="282">
        <v>1366696.38</v>
      </c>
      <c r="M325" s="282">
        <v>1550122.44</v>
      </c>
      <c r="N325" s="282">
        <v>1516941.73</v>
      </c>
      <c r="O325" s="282">
        <v>792735.12</v>
      </c>
      <c r="P325" s="282">
        <v>-65414.9</v>
      </c>
      <c r="Q325" s="282">
        <v>-1114281.0900000001</v>
      </c>
      <c r="R325" s="279">
        <v>-1114281.0900000001</v>
      </c>
    </row>
    <row r="326" spans="1:18" ht="15.75" thickBot="1" x14ac:dyDescent="0.3">
      <c r="A326" s="291" t="s">
        <v>2344</v>
      </c>
      <c r="B326" s="288" t="s">
        <v>1102</v>
      </c>
      <c r="C326" s="288" t="s">
        <v>2078</v>
      </c>
      <c r="D326" s="286">
        <v>-394441.25</v>
      </c>
      <c r="E326" s="300">
        <v>-394441.25</v>
      </c>
      <c r="F326" s="286">
        <v>-327467.68</v>
      </c>
      <c r="G326" s="286">
        <v>-259403.34</v>
      </c>
      <c r="H326" s="286">
        <v>-197002.11</v>
      </c>
      <c r="I326" s="286">
        <v>-149889.07999999999</v>
      </c>
      <c r="J326" s="286">
        <v>-124182.46</v>
      </c>
      <c r="K326" s="286">
        <v>-104058.23</v>
      </c>
      <c r="L326" s="286">
        <v>-90174.76</v>
      </c>
      <c r="M326" s="286">
        <v>-77249.08</v>
      </c>
      <c r="N326" s="286">
        <v>-62832.19</v>
      </c>
      <c r="O326" s="286">
        <v>-40407.03</v>
      </c>
      <c r="P326" s="286">
        <v>0</v>
      </c>
      <c r="Q326" s="286">
        <v>0</v>
      </c>
      <c r="R326" s="279">
        <v>0</v>
      </c>
    </row>
    <row r="327" spans="1:18" ht="15.75" thickBot="1" x14ac:dyDescent="0.3">
      <c r="A327" s="291" t="s">
        <v>1306</v>
      </c>
      <c r="B327" s="288" t="s">
        <v>1432</v>
      </c>
      <c r="C327" s="288" t="s">
        <v>2078</v>
      </c>
      <c r="D327" s="282">
        <v>-3765.64</v>
      </c>
      <c r="E327" s="299">
        <v>-3765.64</v>
      </c>
      <c r="F327" s="282">
        <v>-5838.95</v>
      </c>
      <c r="G327" s="282">
        <v>-7016.09</v>
      </c>
      <c r="H327" s="282">
        <v>-7262.25</v>
      </c>
      <c r="I327" s="282">
        <v>-7520.02</v>
      </c>
      <c r="J327" s="282">
        <v>-8360.59</v>
      </c>
      <c r="K327" s="282">
        <v>-9901.51</v>
      </c>
      <c r="L327" s="282">
        <v>-12298.99</v>
      </c>
      <c r="M327" s="282">
        <v>-15227.97</v>
      </c>
      <c r="N327" s="282">
        <v>-18217.349999999999</v>
      </c>
      <c r="O327" s="282">
        <v>-20468.53</v>
      </c>
      <c r="P327" s="282">
        <v>-892.5</v>
      </c>
      <c r="Q327" s="282">
        <v>-929.19</v>
      </c>
      <c r="R327" s="279">
        <v>-929.19</v>
      </c>
    </row>
    <row r="328" spans="1:18" ht="15.75" thickBot="1" x14ac:dyDescent="0.3">
      <c r="A328" s="291" t="s">
        <v>1308</v>
      </c>
      <c r="B328" s="288" t="s">
        <v>1434</v>
      </c>
      <c r="C328" s="288" t="s">
        <v>2078</v>
      </c>
      <c r="D328" s="286">
        <v>-26843.47</v>
      </c>
      <c r="E328" s="300">
        <v>-26843.47</v>
      </c>
      <c r="F328" s="286">
        <v>-22210.6</v>
      </c>
      <c r="G328" s="286">
        <v>-18244.71</v>
      </c>
      <c r="H328" s="286">
        <v>-14503.35</v>
      </c>
      <c r="I328" s="286">
        <v>-11582.5</v>
      </c>
      <c r="J328" s="286">
        <v>-9391.5400000000009</v>
      </c>
      <c r="K328" s="286">
        <v>-7597.64</v>
      </c>
      <c r="L328" s="286">
        <v>-5970.38</v>
      </c>
      <c r="M328" s="286">
        <v>-4339.71</v>
      </c>
      <c r="N328" s="286">
        <v>-2663.99</v>
      </c>
      <c r="O328" s="286">
        <v>-0.01</v>
      </c>
      <c r="P328" s="286">
        <v>-579145.81000000006</v>
      </c>
      <c r="Q328" s="286">
        <v>-479081.8</v>
      </c>
      <c r="R328" s="279">
        <v>-479081.8</v>
      </c>
    </row>
    <row r="329" spans="1:18" ht="15.75" thickBot="1" x14ac:dyDescent="0.3">
      <c r="A329" s="291" t="s">
        <v>1435</v>
      </c>
      <c r="B329" s="288" t="s">
        <v>1101</v>
      </c>
      <c r="C329" s="288" t="s">
        <v>2078</v>
      </c>
      <c r="D329" s="282">
        <v>-2326291.34</v>
      </c>
      <c r="E329" s="299">
        <v>-2326291.34</v>
      </c>
      <c r="F329" s="282">
        <v>-4697174.2</v>
      </c>
      <c r="G329" s="282">
        <v>-6528859.0300000003</v>
      </c>
      <c r="H329" s="282">
        <v>-7587300.3499999996</v>
      </c>
      <c r="I329" s="282">
        <v>-6088148.8700000001</v>
      </c>
      <c r="J329" s="282">
        <v>-5247916.88</v>
      </c>
      <c r="K329" s="282">
        <v>-3980373.88</v>
      </c>
      <c r="L329" s="282">
        <v>-3474758.5</v>
      </c>
      <c r="M329" s="282">
        <v>-2938682.4</v>
      </c>
      <c r="N329" s="282">
        <v>-3150122.72</v>
      </c>
      <c r="O329" s="282">
        <v>-5279434.84</v>
      </c>
      <c r="P329" s="282">
        <v>-630143.05000000005</v>
      </c>
      <c r="Q329" s="282">
        <v>-3177282.16</v>
      </c>
      <c r="R329" s="279">
        <v>-3177282.16</v>
      </c>
    </row>
    <row r="330" spans="1:18" ht="15.75" thickBot="1" x14ac:dyDescent="0.3">
      <c r="A330" s="291" t="s">
        <v>161</v>
      </c>
      <c r="B330" s="288" t="s">
        <v>1100</v>
      </c>
      <c r="C330" s="288" t="s">
        <v>2078</v>
      </c>
      <c r="D330" s="286">
        <v>0</v>
      </c>
      <c r="E330" s="300">
        <v>0</v>
      </c>
      <c r="F330" s="286">
        <v>101125</v>
      </c>
      <c r="G330" s="286">
        <v>101125</v>
      </c>
      <c r="H330" s="286">
        <v>101125</v>
      </c>
      <c r="I330" s="286">
        <v>101125</v>
      </c>
      <c r="J330" s="286">
        <v>101125</v>
      </c>
      <c r="K330" s="286">
        <v>101125</v>
      </c>
      <c r="L330" s="286">
        <v>101125</v>
      </c>
      <c r="M330" s="286">
        <v>101125</v>
      </c>
      <c r="N330" s="286">
        <v>101125</v>
      </c>
      <c r="O330" s="286">
        <v>101125</v>
      </c>
      <c r="P330" s="286">
        <v>0</v>
      </c>
      <c r="Q330" s="286">
        <v>0</v>
      </c>
      <c r="R330" s="279">
        <v>0</v>
      </c>
    </row>
    <row r="331" spans="1:18" ht="15.75" thickBot="1" x14ac:dyDescent="0.3">
      <c r="A331" s="291" t="s">
        <v>1436</v>
      </c>
      <c r="B331" s="288" t="s">
        <v>1099</v>
      </c>
      <c r="C331" s="288" t="s">
        <v>2078</v>
      </c>
      <c r="D331" s="282">
        <v>-8002817.0999999996</v>
      </c>
      <c r="E331" s="299">
        <v>-8002817.0999999996</v>
      </c>
      <c r="F331" s="282">
        <v>-6462744.9400000004</v>
      </c>
      <c r="G331" s="282">
        <v>-4896652.7</v>
      </c>
      <c r="H331" s="282">
        <v>-3534569.13</v>
      </c>
      <c r="I331" s="282">
        <v>-2551528.34</v>
      </c>
      <c r="J331" s="282">
        <v>-2046725.47</v>
      </c>
      <c r="K331" s="282">
        <v>-1680840.15</v>
      </c>
      <c r="L331" s="282">
        <v>-1469419.75</v>
      </c>
      <c r="M331" s="282">
        <v>-1283537.6499999999</v>
      </c>
      <c r="N331" s="282">
        <v>-1068517.3400000001</v>
      </c>
      <c r="O331" s="282">
        <v>-620135.4</v>
      </c>
      <c r="P331" s="282">
        <v>-4091990.72</v>
      </c>
      <c r="Q331" s="282">
        <v>-3515326.47</v>
      </c>
      <c r="R331" s="279">
        <v>-3515326.47</v>
      </c>
    </row>
    <row r="332" spans="1:18" ht="15.75" thickBot="1" x14ac:dyDescent="0.3">
      <c r="A332" s="291" t="s">
        <v>162</v>
      </c>
      <c r="B332" s="288" t="s">
        <v>1098</v>
      </c>
      <c r="C332" s="288" t="s">
        <v>2078</v>
      </c>
      <c r="D332" s="286">
        <v>0</v>
      </c>
      <c r="E332" s="300">
        <v>0</v>
      </c>
      <c r="F332" s="286">
        <v>0</v>
      </c>
      <c r="G332" s="286">
        <v>0</v>
      </c>
      <c r="H332" s="286">
        <v>0</v>
      </c>
      <c r="I332" s="286">
        <v>11081.33</v>
      </c>
      <c r="J332" s="286">
        <v>11081.33</v>
      </c>
      <c r="K332" s="286">
        <v>11081.33</v>
      </c>
      <c r="L332" s="286">
        <v>11081.33</v>
      </c>
      <c r="M332" s="286">
        <v>11081.33</v>
      </c>
      <c r="N332" s="286">
        <v>11081.33</v>
      </c>
      <c r="O332" s="286">
        <v>11081.33</v>
      </c>
      <c r="P332" s="286">
        <v>40348.949999999997</v>
      </c>
      <c r="Q332" s="286">
        <v>40348.949999999997</v>
      </c>
      <c r="R332" s="279">
        <v>40348.949999999997</v>
      </c>
    </row>
    <row r="333" spans="1:18" ht="15.75" thickBot="1" x14ac:dyDescent="0.3">
      <c r="A333" s="291" t="s">
        <v>1437</v>
      </c>
      <c r="B333" s="288" t="s">
        <v>1438</v>
      </c>
      <c r="C333" s="288" t="s">
        <v>2078</v>
      </c>
      <c r="D333" s="282">
        <v>-1156190.77</v>
      </c>
      <c r="E333" s="299">
        <v>-1156190.77</v>
      </c>
      <c r="F333" s="282">
        <v>-1178596.3700000001</v>
      </c>
      <c r="G333" s="282">
        <v>-1179848.56</v>
      </c>
      <c r="H333" s="282">
        <v>-1128107.8999999999</v>
      </c>
      <c r="I333" s="282">
        <v>-1129195.56</v>
      </c>
      <c r="J333" s="282">
        <v>-1130193.28</v>
      </c>
      <c r="K333" s="282">
        <v>-1128545.6599999999</v>
      </c>
      <c r="L333" s="282">
        <v>-1130505.8400000001</v>
      </c>
      <c r="M333" s="282">
        <v>-1130687.2</v>
      </c>
      <c r="N333" s="282">
        <v>-1138340.43</v>
      </c>
      <c r="O333" s="282">
        <v>-1139541.92</v>
      </c>
      <c r="P333" s="282">
        <v>-1139572.96</v>
      </c>
      <c r="Q333" s="282">
        <v>-1142817.23</v>
      </c>
      <c r="R333" s="279">
        <v>-1142817.23</v>
      </c>
    </row>
    <row r="334" spans="1:18" ht="15.75" thickBot="1" x14ac:dyDescent="0.3">
      <c r="A334" s="291" t="s">
        <v>1439</v>
      </c>
      <c r="B334" s="288" t="s">
        <v>1440</v>
      </c>
      <c r="C334" s="288" t="s">
        <v>2078</v>
      </c>
      <c r="D334" s="286">
        <v>1156190.77</v>
      </c>
      <c r="E334" s="300">
        <v>1156190.77</v>
      </c>
      <c r="F334" s="286">
        <v>1178596.3700000001</v>
      </c>
      <c r="G334" s="286">
        <v>1179848.56</v>
      </c>
      <c r="H334" s="286">
        <v>1128107.8999999999</v>
      </c>
      <c r="I334" s="286">
        <v>1129195.56</v>
      </c>
      <c r="J334" s="286">
        <v>1130193.28</v>
      </c>
      <c r="K334" s="286">
        <v>1128545.6599999999</v>
      </c>
      <c r="L334" s="286">
        <v>1130505.8400000001</v>
      </c>
      <c r="M334" s="286">
        <v>1130687.2</v>
      </c>
      <c r="N334" s="286">
        <v>1138340.43</v>
      </c>
      <c r="O334" s="286">
        <v>1139541.92</v>
      </c>
      <c r="P334" s="286">
        <v>1139572.96</v>
      </c>
      <c r="Q334" s="286">
        <v>1142817.23</v>
      </c>
      <c r="R334" s="279">
        <v>1142817.23</v>
      </c>
    </row>
    <row r="335" spans="1:18" ht="15.75" thickBot="1" x14ac:dyDescent="0.3">
      <c r="A335" s="291" t="s">
        <v>1441</v>
      </c>
      <c r="B335" s="288" t="s">
        <v>1442</v>
      </c>
      <c r="C335" s="288" t="s">
        <v>2078</v>
      </c>
      <c r="D335" s="282">
        <v>-3546873.13</v>
      </c>
      <c r="E335" s="299">
        <v>-3546873.13</v>
      </c>
      <c r="F335" s="282">
        <v>-3551011.15</v>
      </c>
      <c r="G335" s="282">
        <v>-3555154</v>
      </c>
      <c r="H335" s="282">
        <v>-3559301.68</v>
      </c>
      <c r="I335" s="282">
        <v>-3563454.2</v>
      </c>
      <c r="J335" s="282">
        <v>-3567611.56</v>
      </c>
      <c r="K335" s="282">
        <v>-3571773.77</v>
      </c>
      <c r="L335" s="282">
        <v>-3575940.84</v>
      </c>
      <c r="M335" s="282">
        <v>-3580112.77</v>
      </c>
      <c r="N335" s="282">
        <v>-33957.33</v>
      </c>
      <c r="O335" s="282">
        <v>-33996.949999999997</v>
      </c>
      <c r="P335" s="282">
        <v>0</v>
      </c>
      <c r="Q335" s="282">
        <v>0</v>
      </c>
      <c r="R335" s="279">
        <v>0</v>
      </c>
    </row>
    <row r="336" spans="1:18" ht="15.75" thickBot="1" x14ac:dyDescent="0.3">
      <c r="A336" s="291" t="s">
        <v>163</v>
      </c>
      <c r="B336" s="288" t="s">
        <v>1097</v>
      </c>
      <c r="C336" s="288" t="s">
        <v>2078</v>
      </c>
      <c r="D336" s="286">
        <v>136123.96</v>
      </c>
      <c r="E336" s="300">
        <v>136123.96</v>
      </c>
      <c r="F336" s="286">
        <v>136123.96</v>
      </c>
      <c r="G336" s="286">
        <v>136123.96</v>
      </c>
      <c r="H336" s="286">
        <v>136123.96</v>
      </c>
      <c r="I336" s="286">
        <v>136123.96</v>
      </c>
      <c r="J336" s="286">
        <v>136123.96</v>
      </c>
      <c r="K336" s="286">
        <v>136123.96</v>
      </c>
      <c r="L336" s="286">
        <v>136123.96</v>
      </c>
      <c r="M336" s="286">
        <v>136123.96</v>
      </c>
      <c r="N336" s="286">
        <v>136123.96</v>
      </c>
      <c r="O336" s="286">
        <v>136123.96</v>
      </c>
      <c r="P336" s="286">
        <v>0</v>
      </c>
      <c r="Q336" s="286">
        <v>5000</v>
      </c>
      <c r="R336" s="279">
        <v>5000</v>
      </c>
    </row>
    <row r="337" spans="1:18" ht="15.75" thickBot="1" x14ac:dyDescent="0.3">
      <c r="A337" s="291" t="s">
        <v>1443</v>
      </c>
      <c r="B337" s="288" t="s">
        <v>1444</v>
      </c>
      <c r="C337" s="288" t="s">
        <v>2078</v>
      </c>
      <c r="D337" s="282">
        <v>0</v>
      </c>
      <c r="E337" s="299">
        <v>0</v>
      </c>
      <c r="F337" s="282">
        <v>0</v>
      </c>
      <c r="G337" s="282">
        <v>0</v>
      </c>
      <c r="H337" s="282">
        <v>0</v>
      </c>
      <c r="I337" s="282">
        <v>0</v>
      </c>
      <c r="J337" s="282">
        <v>0</v>
      </c>
      <c r="K337" s="282">
        <v>0</v>
      </c>
      <c r="L337" s="282">
        <v>0</v>
      </c>
      <c r="M337" s="282">
        <v>0</v>
      </c>
      <c r="N337" s="282">
        <v>0</v>
      </c>
      <c r="O337" s="282">
        <v>0</v>
      </c>
      <c r="P337" s="282">
        <v>0</v>
      </c>
      <c r="Q337" s="282">
        <v>0</v>
      </c>
      <c r="R337" s="279">
        <v>0</v>
      </c>
    </row>
    <row r="338" spans="1:18" ht="15.75" thickBot="1" x14ac:dyDescent="0.3">
      <c r="A338" s="291" t="s">
        <v>164</v>
      </c>
      <c r="B338" s="288" t="s">
        <v>1096</v>
      </c>
      <c r="C338" s="288" t="s">
        <v>2078</v>
      </c>
      <c r="D338" s="286">
        <v>79482.98</v>
      </c>
      <c r="E338" s="300">
        <v>79482.98</v>
      </c>
      <c r="F338" s="286">
        <v>63605.69</v>
      </c>
      <c r="G338" s="286">
        <v>47460.25</v>
      </c>
      <c r="H338" s="286">
        <v>33417.14</v>
      </c>
      <c r="I338" s="286">
        <v>23280.12</v>
      </c>
      <c r="J338" s="286">
        <v>18071.419999999998</v>
      </c>
      <c r="K338" s="286">
        <v>14294.28</v>
      </c>
      <c r="L338" s="286">
        <v>12108.92</v>
      </c>
      <c r="M338" s="286">
        <v>10186.719999999999</v>
      </c>
      <c r="N338" s="286">
        <v>7964.23</v>
      </c>
      <c r="O338" s="286">
        <v>3336.89</v>
      </c>
      <c r="P338" s="286">
        <v>161911.87</v>
      </c>
      <c r="Q338" s="286">
        <v>139675.60999999999</v>
      </c>
      <c r="R338" s="279">
        <v>139675.60999999999</v>
      </c>
    </row>
    <row r="339" spans="1:18" ht="15.75" thickBot="1" x14ac:dyDescent="0.3">
      <c r="A339" s="291" t="s">
        <v>1445</v>
      </c>
      <c r="B339" s="288" t="s">
        <v>1446</v>
      </c>
      <c r="C339" s="288" t="s">
        <v>2078</v>
      </c>
      <c r="D339" s="282">
        <v>0</v>
      </c>
      <c r="E339" s="299">
        <v>0</v>
      </c>
      <c r="F339" s="282">
        <v>0</v>
      </c>
      <c r="G339" s="282">
        <v>0</v>
      </c>
      <c r="H339" s="282">
        <v>0</v>
      </c>
      <c r="I339" s="282">
        <v>0</v>
      </c>
      <c r="J339" s="282">
        <v>0</v>
      </c>
      <c r="K339" s="282">
        <v>0</v>
      </c>
      <c r="L339" s="282">
        <v>0</v>
      </c>
      <c r="M339" s="282">
        <v>0</v>
      </c>
      <c r="N339" s="282">
        <v>0</v>
      </c>
      <c r="O339" s="282">
        <v>0</v>
      </c>
      <c r="P339" s="282">
        <v>0</v>
      </c>
      <c r="Q339" s="282">
        <v>0</v>
      </c>
      <c r="R339" s="279">
        <v>0</v>
      </c>
    </row>
    <row r="340" spans="1:18" ht="15.75" thickBot="1" x14ac:dyDescent="0.3">
      <c r="A340" s="291" t="s">
        <v>165</v>
      </c>
      <c r="B340" s="288" t="s">
        <v>1095</v>
      </c>
      <c r="C340" s="288" t="s">
        <v>2078</v>
      </c>
      <c r="D340" s="286">
        <v>25596.74</v>
      </c>
      <c r="E340" s="300">
        <v>25596.74</v>
      </c>
      <c r="F340" s="286">
        <v>23138.25</v>
      </c>
      <c r="G340" s="286">
        <v>20806.07</v>
      </c>
      <c r="H340" s="286">
        <v>18293.150000000001</v>
      </c>
      <c r="I340" s="286">
        <v>16056.24</v>
      </c>
      <c r="J340" s="286">
        <v>13930.77</v>
      </c>
      <c r="K340" s="286">
        <v>11978.71</v>
      </c>
      <c r="L340" s="286">
        <v>10016.44</v>
      </c>
      <c r="M340" s="286">
        <v>7941.56</v>
      </c>
      <c r="N340" s="286">
        <v>5898.07</v>
      </c>
      <c r="O340" s="286">
        <v>3608.64</v>
      </c>
      <c r="P340" s="286">
        <v>75930.460000000006</v>
      </c>
      <c r="Q340" s="286">
        <v>68221.8</v>
      </c>
      <c r="R340" s="279">
        <v>68221.8</v>
      </c>
    </row>
    <row r="341" spans="1:18" ht="15.75" thickBot="1" x14ac:dyDescent="0.3">
      <c r="A341" s="291" t="s">
        <v>2755</v>
      </c>
      <c r="B341" s="288" t="s">
        <v>2754</v>
      </c>
      <c r="C341" s="288" t="s">
        <v>2078</v>
      </c>
      <c r="D341" s="294"/>
      <c r="E341" s="299">
        <v>0</v>
      </c>
      <c r="F341" s="282">
        <v>77281</v>
      </c>
      <c r="G341" s="282">
        <v>102828.15</v>
      </c>
      <c r="H341" s="282">
        <v>274078.90999999997</v>
      </c>
      <c r="I341" s="282">
        <v>709994.29</v>
      </c>
      <c r="J341" s="282">
        <v>1208442.98</v>
      </c>
      <c r="K341" s="282">
        <v>2071201.44</v>
      </c>
      <c r="L341" s="282">
        <v>2673722.27</v>
      </c>
      <c r="M341" s="282">
        <v>3406177</v>
      </c>
      <c r="N341" s="282">
        <v>4966028.87</v>
      </c>
      <c r="O341" s="282">
        <v>5783782.5700000003</v>
      </c>
      <c r="P341" s="282">
        <v>5756608.7400000002</v>
      </c>
      <c r="Q341" s="282">
        <v>5951927.3700000001</v>
      </c>
      <c r="R341" s="279">
        <v>5951927.3700000001</v>
      </c>
    </row>
    <row r="342" spans="1:18" ht="15.75" thickBot="1" x14ac:dyDescent="0.3">
      <c r="A342" s="291" t="s">
        <v>2753</v>
      </c>
      <c r="B342" s="288" t="s">
        <v>2752</v>
      </c>
      <c r="C342" s="288" t="s">
        <v>2078</v>
      </c>
      <c r="D342" s="293"/>
      <c r="E342" s="300">
        <v>0</v>
      </c>
      <c r="F342" s="286">
        <v>-223.63</v>
      </c>
      <c r="G342" s="286">
        <v>-744.81</v>
      </c>
      <c r="H342" s="286">
        <v>0</v>
      </c>
      <c r="I342" s="286">
        <v>0</v>
      </c>
      <c r="J342" s="286">
        <v>0</v>
      </c>
      <c r="K342" s="286">
        <v>0</v>
      </c>
      <c r="L342" s="286">
        <v>0</v>
      </c>
      <c r="M342" s="286">
        <v>0</v>
      </c>
      <c r="N342" s="286">
        <v>0</v>
      </c>
      <c r="O342" s="286">
        <v>0</v>
      </c>
      <c r="P342" s="286">
        <v>0</v>
      </c>
      <c r="Q342" s="286">
        <v>0</v>
      </c>
      <c r="R342" s="279">
        <v>0</v>
      </c>
    </row>
    <row r="343" spans="1:18" ht="15.75" thickBot="1" x14ac:dyDescent="0.3">
      <c r="A343" s="291" t="s">
        <v>2751</v>
      </c>
      <c r="B343" s="288" t="s">
        <v>2750</v>
      </c>
      <c r="C343" s="288" t="s">
        <v>2078</v>
      </c>
      <c r="D343" s="294"/>
      <c r="E343" s="299">
        <v>0</v>
      </c>
      <c r="F343" s="282">
        <v>10056.23</v>
      </c>
      <c r="G343" s="282">
        <v>13349.41</v>
      </c>
      <c r="H343" s="282">
        <v>35591.99</v>
      </c>
      <c r="I343" s="282">
        <v>92205.09</v>
      </c>
      <c r="J343" s="282">
        <v>156781.38</v>
      </c>
      <c r="K343" s="282">
        <v>268558.24</v>
      </c>
      <c r="L343" s="282">
        <v>346124.61</v>
      </c>
      <c r="M343" s="282">
        <v>440355.38</v>
      </c>
      <c r="N343" s="282">
        <v>642056.68000000005</v>
      </c>
      <c r="O343" s="282">
        <v>746668.34</v>
      </c>
      <c r="P343" s="282">
        <v>740463.63</v>
      </c>
      <c r="Q343" s="282">
        <v>763536.91</v>
      </c>
      <c r="R343" s="279">
        <v>763536.91</v>
      </c>
    </row>
    <row r="344" spans="1:18" ht="15.75" thickBot="1" x14ac:dyDescent="0.3">
      <c r="A344" s="291" t="s">
        <v>2749</v>
      </c>
      <c r="B344" s="288" t="s">
        <v>2748</v>
      </c>
      <c r="C344" s="288" t="s">
        <v>2078</v>
      </c>
      <c r="D344" s="293"/>
      <c r="E344" s="300">
        <v>0</v>
      </c>
      <c r="F344" s="286">
        <v>-13.6</v>
      </c>
      <c r="G344" s="286">
        <v>-45.25</v>
      </c>
      <c r="H344" s="286">
        <v>0</v>
      </c>
      <c r="I344" s="286">
        <v>0</v>
      </c>
      <c r="J344" s="286">
        <v>0</v>
      </c>
      <c r="K344" s="286">
        <v>0</v>
      </c>
      <c r="L344" s="286">
        <v>0</v>
      </c>
      <c r="M344" s="286">
        <v>0</v>
      </c>
      <c r="N344" s="286">
        <v>0</v>
      </c>
      <c r="O344" s="286">
        <v>0</v>
      </c>
      <c r="P344" s="286">
        <v>0</v>
      </c>
      <c r="Q344" s="286">
        <v>0</v>
      </c>
      <c r="R344" s="279">
        <v>0</v>
      </c>
    </row>
    <row r="345" spans="1:18" ht="15.75" thickBot="1" x14ac:dyDescent="0.3">
      <c r="A345" s="291" t="s">
        <v>166</v>
      </c>
      <c r="B345" s="288" t="s">
        <v>1094</v>
      </c>
      <c r="C345" s="288" t="s">
        <v>2078</v>
      </c>
      <c r="D345" s="282">
        <v>0</v>
      </c>
      <c r="E345" s="299">
        <v>0</v>
      </c>
      <c r="F345" s="282">
        <v>0</v>
      </c>
      <c r="G345" s="282">
        <v>0</v>
      </c>
      <c r="H345" s="282">
        <v>0</v>
      </c>
      <c r="I345" s="282">
        <v>0</v>
      </c>
      <c r="J345" s="282">
        <v>0</v>
      </c>
      <c r="K345" s="282">
        <v>0</v>
      </c>
      <c r="L345" s="282">
        <v>0</v>
      </c>
      <c r="M345" s="282">
        <v>0</v>
      </c>
      <c r="N345" s="282">
        <v>0</v>
      </c>
      <c r="O345" s="282">
        <v>0</v>
      </c>
      <c r="P345" s="282">
        <v>0</v>
      </c>
      <c r="Q345" s="282">
        <v>0</v>
      </c>
      <c r="R345" s="279">
        <v>0</v>
      </c>
    </row>
    <row r="346" spans="1:18" ht="15.75" thickBot="1" x14ac:dyDescent="0.3">
      <c r="A346" s="291" t="s">
        <v>167</v>
      </c>
      <c r="B346" s="288" t="s">
        <v>1093</v>
      </c>
      <c r="C346" s="288" t="s">
        <v>2078</v>
      </c>
      <c r="D346" s="286">
        <v>604.95000000000005</v>
      </c>
      <c r="E346" s="300">
        <v>604.95000000000005</v>
      </c>
      <c r="F346" s="286">
        <v>604.95000000000005</v>
      </c>
      <c r="G346" s="286">
        <v>604.95000000000005</v>
      </c>
      <c r="H346" s="286">
        <v>604.95000000000005</v>
      </c>
      <c r="I346" s="286">
        <v>604.95000000000005</v>
      </c>
      <c r="J346" s="286">
        <v>604.95000000000005</v>
      </c>
      <c r="K346" s="286">
        <v>604.95000000000005</v>
      </c>
      <c r="L346" s="286">
        <v>604.95000000000005</v>
      </c>
      <c r="M346" s="286">
        <v>604.95000000000005</v>
      </c>
      <c r="N346" s="286">
        <v>604.95000000000005</v>
      </c>
      <c r="O346" s="286">
        <v>604.95000000000005</v>
      </c>
      <c r="P346" s="286">
        <v>604.95000000000005</v>
      </c>
      <c r="Q346" s="286">
        <v>604.95000000000005</v>
      </c>
      <c r="R346" s="279">
        <v>604.95000000000005</v>
      </c>
    </row>
    <row r="347" spans="1:18" ht="15.75" thickBot="1" x14ac:dyDescent="0.3">
      <c r="A347" s="291" t="s">
        <v>1447</v>
      </c>
      <c r="B347" s="288" t="s">
        <v>1448</v>
      </c>
      <c r="C347" s="288" t="s">
        <v>2078</v>
      </c>
      <c r="D347" s="282">
        <v>4899.2700000000004</v>
      </c>
      <c r="E347" s="299">
        <v>4899.2700000000004</v>
      </c>
      <c r="F347" s="282">
        <v>4899.2700000000004</v>
      </c>
      <c r="G347" s="282">
        <v>4899.2700000000004</v>
      </c>
      <c r="H347" s="282">
        <v>4899.2700000000004</v>
      </c>
      <c r="I347" s="282">
        <v>4899.2700000000004</v>
      </c>
      <c r="J347" s="282">
        <v>4899.2700000000004</v>
      </c>
      <c r="K347" s="282">
        <v>4899.2700000000004</v>
      </c>
      <c r="L347" s="282">
        <v>4899.2700000000004</v>
      </c>
      <c r="M347" s="282">
        <v>4899.2700000000004</v>
      </c>
      <c r="N347" s="282">
        <v>4899.2700000000004</v>
      </c>
      <c r="O347" s="282">
        <v>4899.2700000000004</v>
      </c>
      <c r="P347" s="282">
        <v>4899.2700000000004</v>
      </c>
      <c r="Q347" s="282">
        <v>-66147.19</v>
      </c>
      <c r="R347" s="279">
        <v>-66147.19</v>
      </c>
    </row>
    <row r="348" spans="1:18" ht="15.75" thickBot="1" x14ac:dyDescent="0.3">
      <c r="A348" s="291" t="s">
        <v>169</v>
      </c>
      <c r="B348" s="288" t="s">
        <v>1091</v>
      </c>
      <c r="C348" s="288" t="s">
        <v>2078</v>
      </c>
      <c r="D348" s="286">
        <v>61109.919999999998</v>
      </c>
      <c r="E348" s="300">
        <v>61109.919999999998</v>
      </c>
      <c r="F348" s="286">
        <v>61513.95</v>
      </c>
      <c r="G348" s="286">
        <v>62675.08</v>
      </c>
      <c r="H348" s="286">
        <v>73774.929999999993</v>
      </c>
      <c r="I348" s="286">
        <v>74339.55</v>
      </c>
      <c r="J348" s="286">
        <v>98051.06</v>
      </c>
      <c r="K348" s="286">
        <v>98803.03</v>
      </c>
      <c r="L348" s="286">
        <v>99496.24</v>
      </c>
      <c r="M348" s="286">
        <v>110150.25</v>
      </c>
      <c r="N348" s="286">
        <v>110874.19</v>
      </c>
      <c r="O348" s="286">
        <v>111824.34</v>
      </c>
      <c r="P348" s="286">
        <v>76966.67</v>
      </c>
      <c r="Q348" s="286">
        <v>77422.2</v>
      </c>
      <c r="R348" s="279">
        <v>77422.2</v>
      </c>
    </row>
    <row r="349" spans="1:18" ht="15.75" thickBot="1" x14ac:dyDescent="0.3">
      <c r="A349" s="291" t="s">
        <v>170</v>
      </c>
      <c r="B349" s="288" t="s">
        <v>1090</v>
      </c>
      <c r="C349" s="288" t="s">
        <v>2078</v>
      </c>
      <c r="D349" s="282">
        <v>254928.73</v>
      </c>
      <c r="E349" s="299">
        <v>254928.73</v>
      </c>
      <c r="F349" s="282">
        <v>208866.11</v>
      </c>
      <c r="G349" s="282">
        <v>161046.76</v>
      </c>
      <c r="H349" s="282">
        <v>118342.66</v>
      </c>
      <c r="I349" s="282">
        <v>87461.71</v>
      </c>
      <c r="J349" s="282">
        <v>71147.850000000006</v>
      </c>
      <c r="K349" s="282">
        <v>58276.35</v>
      </c>
      <c r="L349" s="282">
        <v>49914.04</v>
      </c>
      <c r="M349" s="282">
        <v>42318.96</v>
      </c>
      <c r="N349" s="282">
        <v>33409.129999999997</v>
      </c>
      <c r="O349" s="282">
        <v>18848.23</v>
      </c>
      <c r="P349" s="282">
        <v>50874.04</v>
      </c>
      <c r="Q349" s="282">
        <v>-11695.84</v>
      </c>
      <c r="R349" s="279">
        <v>-11695.84</v>
      </c>
    </row>
    <row r="350" spans="1:18" ht="15.75" thickBot="1" x14ac:dyDescent="0.3">
      <c r="A350" s="291" t="s">
        <v>1449</v>
      </c>
      <c r="B350" s="288" t="s">
        <v>1089</v>
      </c>
      <c r="C350" s="288" t="s">
        <v>2078</v>
      </c>
      <c r="D350" s="286">
        <v>1336195.56</v>
      </c>
      <c r="E350" s="300">
        <v>1336195.56</v>
      </c>
      <c r="F350" s="286">
        <v>1086554.6399999999</v>
      </c>
      <c r="G350" s="286">
        <v>827035.09</v>
      </c>
      <c r="H350" s="286">
        <v>595584.74</v>
      </c>
      <c r="I350" s="286">
        <v>428821.49</v>
      </c>
      <c r="J350" s="286">
        <v>341620.99</v>
      </c>
      <c r="K350" s="286">
        <v>272853.43</v>
      </c>
      <c r="L350" s="286">
        <v>228540.22</v>
      </c>
      <c r="M350" s="286">
        <v>188466.72</v>
      </c>
      <c r="N350" s="286">
        <v>141204.26</v>
      </c>
      <c r="O350" s="286">
        <v>63303.06</v>
      </c>
      <c r="P350" s="286">
        <v>1023403.55</v>
      </c>
      <c r="Q350" s="286">
        <v>888375.24</v>
      </c>
      <c r="R350" s="279">
        <v>888375.24</v>
      </c>
    </row>
    <row r="351" spans="1:18" ht="15.75" thickBot="1" x14ac:dyDescent="0.3">
      <c r="A351" s="291" t="s">
        <v>2345</v>
      </c>
      <c r="B351" s="288" t="s">
        <v>2346</v>
      </c>
      <c r="C351" s="288" t="s">
        <v>2078</v>
      </c>
      <c r="D351" s="282">
        <v>2701825.37</v>
      </c>
      <c r="E351" s="299">
        <v>2701825.37</v>
      </c>
      <c r="F351" s="282">
        <v>2709142.77</v>
      </c>
      <c r="G351" s="282">
        <v>2716480.03</v>
      </c>
      <c r="H351" s="282">
        <v>2723837.16</v>
      </c>
      <c r="I351" s="282">
        <v>2731214.22</v>
      </c>
      <c r="J351" s="282">
        <v>2738611.26</v>
      </c>
      <c r="K351" s="282">
        <v>2746028.33</v>
      </c>
      <c r="L351" s="282">
        <v>2753465.49</v>
      </c>
      <c r="M351" s="282">
        <v>2760922.79</v>
      </c>
      <c r="N351" s="282">
        <v>2768400.29</v>
      </c>
      <c r="O351" s="282">
        <v>2775898.04</v>
      </c>
      <c r="P351" s="282">
        <v>2042746.1</v>
      </c>
      <c r="Q351" s="282">
        <v>2048278.54</v>
      </c>
      <c r="R351" s="279">
        <v>2048278.54</v>
      </c>
    </row>
    <row r="352" spans="1:18" ht="15.75" thickBot="1" x14ac:dyDescent="0.3">
      <c r="A352" s="291" t="s">
        <v>2347</v>
      </c>
      <c r="B352" s="288" t="s">
        <v>2348</v>
      </c>
      <c r="C352" s="288" t="s">
        <v>2078</v>
      </c>
      <c r="D352" s="286">
        <v>-788638.87</v>
      </c>
      <c r="E352" s="300">
        <v>-788638.87</v>
      </c>
      <c r="F352" s="286">
        <v>-1184342.3600000001</v>
      </c>
      <c r="G352" s="286">
        <v>-1620488.56</v>
      </c>
      <c r="H352" s="286">
        <v>-1934904.85</v>
      </c>
      <c r="I352" s="286">
        <v>-1122200.21</v>
      </c>
      <c r="J352" s="286">
        <v>-1240370.27</v>
      </c>
      <c r="K352" s="286">
        <v>-319276.01</v>
      </c>
      <c r="L352" s="286">
        <v>-385002.89</v>
      </c>
      <c r="M352" s="286">
        <v>-449165.12</v>
      </c>
      <c r="N352" s="286">
        <v>490607.79</v>
      </c>
      <c r="O352" s="286">
        <v>279089.86</v>
      </c>
      <c r="P352" s="286">
        <v>-405818.63</v>
      </c>
      <c r="Q352" s="286">
        <v>-1002739.83</v>
      </c>
      <c r="R352" s="279">
        <v>-1002739.83</v>
      </c>
    </row>
    <row r="353" spans="1:18" ht="15.75" thickBot="1" x14ac:dyDescent="0.3">
      <c r="A353" s="291" t="s">
        <v>2747</v>
      </c>
      <c r="B353" s="288" t="s">
        <v>2746</v>
      </c>
      <c r="C353" s="288" t="s">
        <v>2078</v>
      </c>
      <c r="D353" s="294"/>
      <c r="E353" s="299">
        <v>0</v>
      </c>
      <c r="F353" s="282">
        <v>0</v>
      </c>
      <c r="G353" s="282">
        <v>0</v>
      </c>
      <c r="H353" s="282">
        <v>0</v>
      </c>
      <c r="I353" s="282">
        <v>0</v>
      </c>
      <c r="J353" s="282">
        <v>0</v>
      </c>
      <c r="K353" s="282">
        <v>35570.93</v>
      </c>
      <c r="L353" s="282">
        <v>35777.39</v>
      </c>
      <c r="M353" s="282">
        <v>35985.050000000003</v>
      </c>
      <c r="N353" s="282">
        <v>71764.84</v>
      </c>
      <c r="O353" s="282">
        <v>72181.38</v>
      </c>
      <c r="P353" s="282">
        <v>72600.33</v>
      </c>
      <c r="Q353" s="282">
        <v>108592.65</v>
      </c>
      <c r="R353" s="279">
        <v>108592.65</v>
      </c>
    </row>
    <row r="354" spans="1:18" ht="15.75" thickBot="1" x14ac:dyDescent="0.3">
      <c r="A354" s="291" t="s">
        <v>2745</v>
      </c>
      <c r="B354" s="288" t="s">
        <v>2744</v>
      </c>
      <c r="C354" s="288" t="s">
        <v>2078</v>
      </c>
      <c r="D354" s="293"/>
      <c r="E354" s="300">
        <v>0</v>
      </c>
      <c r="F354" s="286">
        <v>0</v>
      </c>
      <c r="G354" s="286">
        <v>0</v>
      </c>
      <c r="H354" s="286">
        <v>0</v>
      </c>
      <c r="I354" s="286">
        <v>0</v>
      </c>
      <c r="J354" s="286">
        <v>0</v>
      </c>
      <c r="K354" s="286">
        <v>179784.24</v>
      </c>
      <c r="L354" s="286">
        <v>180827.74</v>
      </c>
      <c r="M354" s="286">
        <v>181877.29</v>
      </c>
      <c r="N354" s="286">
        <v>362717.18</v>
      </c>
      <c r="O354" s="286">
        <v>364822.45</v>
      </c>
      <c r="P354" s="286">
        <v>366939.94</v>
      </c>
      <c r="Q354" s="286">
        <v>548853.96</v>
      </c>
      <c r="R354" s="279">
        <v>548853.96</v>
      </c>
    </row>
    <row r="355" spans="1:18" ht="15.75" thickBot="1" x14ac:dyDescent="0.3">
      <c r="A355" s="291" t="s">
        <v>171</v>
      </c>
      <c r="B355" s="288" t="s">
        <v>1088</v>
      </c>
      <c r="C355" s="288" t="s">
        <v>2078</v>
      </c>
      <c r="D355" s="282">
        <v>43383122.189999998</v>
      </c>
      <c r="E355" s="299">
        <v>43383122.189999998</v>
      </c>
      <c r="F355" s="282">
        <v>42458875.189999998</v>
      </c>
      <c r="G355" s="282">
        <v>41735812.189999998</v>
      </c>
      <c r="H355" s="282">
        <v>41110541.189999998</v>
      </c>
      <c r="I355" s="282">
        <v>40679888.189999998</v>
      </c>
      <c r="J355" s="282">
        <v>40449450.189999998</v>
      </c>
      <c r="K355" s="282">
        <v>40341888.189999998</v>
      </c>
      <c r="L355" s="282">
        <v>40290053.189999998</v>
      </c>
      <c r="M355" s="282">
        <v>40239295.189999998</v>
      </c>
      <c r="N355" s="282">
        <v>40176014.189999998</v>
      </c>
      <c r="O355" s="282">
        <v>39872499.189999998</v>
      </c>
      <c r="P355" s="282">
        <v>39237355.189999998</v>
      </c>
      <c r="Q355" s="282">
        <v>38301663.189999998</v>
      </c>
      <c r="R355" s="279">
        <v>38301663.189999998</v>
      </c>
    </row>
    <row r="356" spans="1:18" ht="15.75" thickBot="1" x14ac:dyDescent="0.3">
      <c r="A356" s="291" t="s">
        <v>2349</v>
      </c>
      <c r="B356" s="288" t="s">
        <v>2350</v>
      </c>
      <c r="C356" s="288" t="s">
        <v>2078</v>
      </c>
      <c r="D356" s="286">
        <v>72533.19</v>
      </c>
      <c r="E356" s="300">
        <v>72533.19</v>
      </c>
      <c r="F356" s="286">
        <v>72533.19</v>
      </c>
      <c r="G356" s="286">
        <v>72533.19</v>
      </c>
      <c r="H356" s="286">
        <v>72533.19</v>
      </c>
      <c r="I356" s="286">
        <v>333533.19</v>
      </c>
      <c r="J356" s="286">
        <v>333533.19</v>
      </c>
      <c r="K356" s="286">
        <v>333533.19</v>
      </c>
      <c r="L356" s="286">
        <v>333533.19</v>
      </c>
      <c r="M356" s="286">
        <v>333533.19</v>
      </c>
      <c r="N356" s="286">
        <v>333533.19</v>
      </c>
      <c r="O356" s="286">
        <v>333533.19</v>
      </c>
      <c r="P356" s="286">
        <v>333533.19</v>
      </c>
      <c r="Q356" s="286">
        <v>333533.19</v>
      </c>
      <c r="R356" s="279">
        <v>333533.19</v>
      </c>
    </row>
    <row r="357" spans="1:18" ht="15.75" thickBot="1" x14ac:dyDescent="0.3">
      <c r="A357" s="291" t="s">
        <v>2351</v>
      </c>
      <c r="B357" s="288" t="s">
        <v>2352</v>
      </c>
      <c r="C357" s="288" t="s">
        <v>2078</v>
      </c>
      <c r="D357" s="282">
        <v>-4421.6899999999996</v>
      </c>
      <c r="E357" s="299">
        <v>-4421.6899999999996</v>
      </c>
      <c r="F357" s="282">
        <v>-4806.62</v>
      </c>
      <c r="G357" s="282">
        <v>-5198.13</v>
      </c>
      <c r="H357" s="282">
        <v>-5563.32</v>
      </c>
      <c r="I357" s="282">
        <v>-5948.25</v>
      </c>
      <c r="J357" s="282">
        <v>-6293.7</v>
      </c>
      <c r="K357" s="282">
        <v>-6688.5</v>
      </c>
      <c r="L357" s="282">
        <v>-7211.61</v>
      </c>
      <c r="M357" s="282">
        <v>-8231.51</v>
      </c>
      <c r="N357" s="282">
        <v>-9656.08</v>
      </c>
      <c r="O357" s="282">
        <v>-11320.82</v>
      </c>
      <c r="P357" s="282">
        <v>-13000.78</v>
      </c>
      <c r="Q357" s="282">
        <v>-14663.08</v>
      </c>
      <c r="R357" s="279">
        <v>-14663.08</v>
      </c>
    </row>
    <row r="358" spans="1:18" ht="15.75" thickBot="1" x14ac:dyDescent="0.3">
      <c r="A358" s="291" t="s">
        <v>2692</v>
      </c>
      <c r="B358" s="288" t="s">
        <v>2354</v>
      </c>
      <c r="C358" s="288" t="s">
        <v>2078</v>
      </c>
      <c r="D358" s="286">
        <v>0</v>
      </c>
      <c r="E358" s="302"/>
      <c r="F358" s="293"/>
      <c r="G358" s="293"/>
      <c r="H358" s="293"/>
      <c r="I358" s="293"/>
      <c r="J358" s="293"/>
      <c r="K358" s="293"/>
      <c r="L358" s="293"/>
      <c r="M358" s="293"/>
      <c r="N358" s="293"/>
      <c r="O358" s="293"/>
      <c r="P358" s="293"/>
      <c r="Q358" s="293"/>
      <c r="R358" s="279">
        <v>0</v>
      </c>
    </row>
    <row r="359" spans="1:18" ht="15.75" thickBot="1" x14ac:dyDescent="0.3">
      <c r="A359" s="291" t="s">
        <v>2743</v>
      </c>
      <c r="B359" s="288" t="s">
        <v>2742</v>
      </c>
      <c r="C359" s="288" t="s">
        <v>2078</v>
      </c>
      <c r="D359" s="294"/>
      <c r="E359" s="299">
        <v>0</v>
      </c>
      <c r="F359" s="282">
        <v>0</v>
      </c>
      <c r="G359" s="282">
        <v>0</v>
      </c>
      <c r="H359" s="282">
        <v>0</v>
      </c>
      <c r="I359" s="282">
        <v>0</v>
      </c>
      <c r="J359" s="282">
        <v>0</v>
      </c>
      <c r="K359" s="282">
        <v>0</v>
      </c>
      <c r="L359" s="282">
        <v>0</v>
      </c>
      <c r="M359" s="282">
        <v>126450.23</v>
      </c>
      <c r="N359" s="282">
        <v>139428.25</v>
      </c>
      <c r="O359" s="282">
        <v>139805.87</v>
      </c>
      <c r="P359" s="282">
        <v>0</v>
      </c>
      <c r="Q359" s="282">
        <v>0</v>
      </c>
      <c r="R359" s="279">
        <v>0</v>
      </c>
    </row>
    <row r="360" spans="1:18" ht="23.25" thickBot="1" x14ac:dyDescent="0.3">
      <c r="A360" s="291" t="s">
        <v>2741</v>
      </c>
      <c r="B360" s="288" t="s">
        <v>2740</v>
      </c>
      <c r="C360" s="288" t="s">
        <v>2078</v>
      </c>
      <c r="D360" s="293"/>
      <c r="E360" s="300">
        <v>0</v>
      </c>
      <c r="F360" s="286">
        <v>0</v>
      </c>
      <c r="G360" s="286">
        <v>0</v>
      </c>
      <c r="H360" s="286">
        <v>0</v>
      </c>
      <c r="I360" s="286">
        <v>0</v>
      </c>
      <c r="J360" s="286">
        <v>0</v>
      </c>
      <c r="K360" s="286">
        <v>0</v>
      </c>
      <c r="L360" s="286">
        <v>0</v>
      </c>
      <c r="M360" s="286">
        <v>0</v>
      </c>
      <c r="N360" s="286">
        <v>0</v>
      </c>
      <c r="O360" s="286">
        <v>0</v>
      </c>
      <c r="P360" s="286">
        <v>135158.76999999999</v>
      </c>
      <c r="Q360" s="286">
        <v>116274.73</v>
      </c>
      <c r="R360" s="279">
        <v>116274.73</v>
      </c>
    </row>
    <row r="361" spans="1:18" ht="15.75" thickBot="1" x14ac:dyDescent="0.3">
      <c r="A361" s="291" t="s">
        <v>2575</v>
      </c>
      <c r="B361" s="288" t="s">
        <v>2576</v>
      </c>
      <c r="C361" s="288" t="s">
        <v>2078</v>
      </c>
      <c r="D361" s="282">
        <v>2093760.5</v>
      </c>
      <c r="E361" s="299">
        <v>2093760.5</v>
      </c>
      <c r="F361" s="282">
        <v>2093760.5</v>
      </c>
      <c r="G361" s="282">
        <v>2093760.5</v>
      </c>
      <c r="H361" s="282">
        <v>2355676.06</v>
      </c>
      <c r="I361" s="282">
        <v>2355676.06</v>
      </c>
      <c r="J361" s="282">
        <v>2355676.06</v>
      </c>
      <c r="K361" s="282">
        <v>2614183.35</v>
      </c>
      <c r="L361" s="282">
        <v>2614183.35</v>
      </c>
      <c r="M361" s="282">
        <v>2614183.35</v>
      </c>
      <c r="N361" s="282">
        <v>2520876.8199999998</v>
      </c>
      <c r="O361" s="282">
        <v>2520876.8199999998</v>
      </c>
      <c r="P361" s="282">
        <v>2520876.8199999998</v>
      </c>
      <c r="Q361" s="282">
        <v>1959676.85</v>
      </c>
      <c r="R361" s="279">
        <v>1959676.85</v>
      </c>
    </row>
    <row r="362" spans="1:18" ht="15.75" thickBot="1" x14ac:dyDescent="0.3">
      <c r="A362" s="291" t="s">
        <v>2577</v>
      </c>
      <c r="B362" s="288" t="s">
        <v>2578</v>
      </c>
      <c r="C362" s="288" t="s">
        <v>2078</v>
      </c>
      <c r="D362" s="286">
        <v>1254486.8400000001</v>
      </c>
      <c r="E362" s="300">
        <v>1254486.8400000001</v>
      </c>
      <c r="F362" s="286">
        <v>1391060.71</v>
      </c>
      <c r="G362" s="286">
        <v>1521286.28</v>
      </c>
      <c r="H362" s="286">
        <v>1728770.54</v>
      </c>
      <c r="I362" s="286">
        <v>1902334.79</v>
      </c>
      <c r="J362" s="286">
        <v>2051716.96</v>
      </c>
      <c r="K362" s="286">
        <v>2156272.1800000002</v>
      </c>
      <c r="L362" s="286">
        <v>2204428.0299999998</v>
      </c>
      <c r="M362" s="286">
        <v>2254551.5499999998</v>
      </c>
      <c r="N362" s="286">
        <v>2301753.5299999998</v>
      </c>
      <c r="O362" s="286">
        <v>2346778.2999999998</v>
      </c>
      <c r="P362" s="286">
        <v>2403123</v>
      </c>
      <c r="Q362" s="286">
        <v>2517765.19</v>
      </c>
      <c r="R362" s="279">
        <v>2517765.19</v>
      </c>
    </row>
    <row r="363" spans="1:18" ht="15.75" thickBot="1" x14ac:dyDescent="0.3">
      <c r="A363" s="291" t="s">
        <v>2579</v>
      </c>
      <c r="B363" s="288" t="s">
        <v>2580</v>
      </c>
      <c r="C363" s="288" t="s">
        <v>2078</v>
      </c>
      <c r="D363" s="282">
        <v>2517468.94</v>
      </c>
      <c r="E363" s="299">
        <v>2517468.94</v>
      </c>
      <c r="F363" s="282">
        <v>2566661.4900000002</v>
      </c>
      <c r="G363" s="282">
        <v>2620448.34</v>
      </c>
      <c r="H363" s="282">
        <v>2730922.58</v>
      </c>
      <c r="I363" s="282">
        <v>2824314.44</v>
      </c>
      <c r="J363" s="282">
        <v>2878457.72</v>
      </c>
      <c r="K363" s="282">
        <v>2965658.82</v>
      </c>
      <c r="L363" s="282">
        <v>3007819.57</v>
      </c>
      <c r="M363" s="282">
        <v>3055221.49</v>
      </c>
      <c r="N363" s="282">
        <v>3122640.04</v>
      </c>
      <c r="O363" s="282">
        <v>3186421.11</v>
      </c>
      <c r="P363" s="282">
        <v>3241746.26</v>
      </c>
      <c r="Q363" s="282">
        <v>3281179.44</v>
      </c>
      <c r="R363" s="279">
        <v>3281179.44</v>
      </c>
    </row>
    <row r="364" spans="1:18" ht="15.75" thickBot="1" x14ac:dyDescent="0.3">
      <c r="A364" s="291" t="s">
        <v>2581</v>
      </c>
      <c r="B364" s="288" t="s">
        <v>2582</v>
      </c>
      <c r="C364" s="288" t="s">
        <v>2078</v>
      </c>
      <c r="D364" s="286">
        <v>261934.43</v>
      </c>
      <c r="E364" s="300">
        <v>261934.43</v>
      </c>
      <c r="F364" s="286">
        <v>261934.43</v>
      </c>
      <c r="G364" s="286">
        <v>261934.43</v>
      </c>
      <c r="H364" s="286">
        <v>291132.02</v>
      </c>
      <c r="I364" s="286">
        <v>291132.02</v>
      </c>
      <c r="J364" s="286">
        <v>291132.02</v>
      </c>
      <c r="K364" s="286">
        <v>320318.31</v>
      </c>
      <c r="L364" s="286">
        <v>320318.31</v>
      </c>
      <c r="M364" s="286">
        <v>320318.31</v>
      </c>
      <c r="N364" s="286">
        <v>305858.46000000002</v>
      </c>
      <c r="O364" s="286">
        <v>305858.46000000002</v>
      </c>
      <c r="P364" s="286">
        <v>305858.46000000002</v>
      </c>
      <c r="Q364" s="286">
        <v>230896.09</v>
      </c>
      <c r="R364" s="279">
        <v>230896.09</v>
      </c>
    </row>
    <row r="365" spans="1:18" ht="15.75" thickBot="1" x14ac:dyDescent="0.3">
      <c r="A365" s="291" t="s">
        <v>2583</v>
      </c>
      <c r="B365" s="288" t="s">
        <v>2584</v>
      </c>
      <c r="C365" s="288" t="s">
        <v>2078</v>
      </c>
      <c r="D365" s="282">
        <v>57728.14</v>
      </c>
      <c r="E365" s="299">
        <v>57728.14</v>
      </c>
      <c r="F365" s="282">
        <v>67991.62</v>
      </c>
      <c r="G365" s="282">
        <v>80393.039999999994</v>
      </c>
      <c r="H365" s="282">
        <v>91237.73</v>
      </c>
      <c r="I365" s="282">
        <v>101318.63</v>
      </c>
      <c r="J365" s="282">
        <v>109069.8</v>
      </c>
      <c r="K365" s="282">
        <v>113382.64</v>
      </c>
      <c r="L365" s="282">
        <v>116646.23</v>
      </c>
      <c r="M365" s="282">
        <v>119340.44</v>
      </c>
      <c r="N365" s="282">
        <v>121802.84</v>
      </c>
      <c r="O365" s="282">
        <v>123885.59</v>
      </c>
      <c r="P365" s="282">
        <v>126709.67</v>
      </c>
      <c r="Q365" s="282">
        <v>132998.79999999999</v>
      </c>
      <c r="R365" s="279">
        <v>132998.79999999999</v>
      </c>
    </row>
    <row r="366" spans="1:18" ht="15.75" thickBot="1" x14ac:dyDescent="0.3">
      <c r="A366" s="291" t="s">
        <v>2585</v>
      </c>
      <c r="B366" s="288" t="s">
        <v>2586</v>
      </c>
      <c r="C366" s="288" t="s">
        <v>2078</v>
      </c>
      <c r="D366" s="286">
        <v>318237.67</v>
      </c>
      <c r="E366" s="300">
        <v>318237.67</v>
      </c>
      <c r="F366" s="286">
        <v>323933.03000000003</v>
      </c>
      <c r="G366" s="286">
        <v>330181.05</v>
      </c>
      <c r="H366" s="286">
        <v>342913.85</v>
      </c>
      <c r="I366" s="286">
        <v>353800.04</v>
      </c>
      <c r="J366" s="286">
        <v>360052.2</v>
      </c>
      <c r="K366" s="286">
        <v>370647.23</v>
      </c>
      <c r="L366" s="286">
        <v>375164.34</v>
      </c>
      <c r="M366" s="286">
        <v>380627.07</v>
      </c>
      <c r="N366" s="286">
        <v>388543.11</v>
      </c>
      <c r="O366" s="286">
        <v>395978.01</v>
      </c>
      <c r="P366" s="286">
        <v>402312.8</v>
      </c>
      <c r="Q366" s="286">
        <v>406595.49</v>
      </c>
      <c r="R366" s="279">
        <v>406595.49</v>
      </c>
    </row>
    <row r="367" spans="1:18" ht="15.75" thickBot="1" x14ac:dyDescent="0.3">
      <c r="A367" s="291" t="s">
        <v>2587</v>
      </c>
      <c r="B367" s="288" t="s">
        <v>2588</v>
      </c>
      <c r="C367" s="288" t="s">
        <v>2078</v>
      </c>
      <c r="D367" s="282">
        <v>0</v>
      </c>
      <c r="E367" s="299">
        <v>0</v>
      </c>
      <c r="F367" s="282">
        <v>0</v>
      </c>
      <c r="G367" s="282">
        <v>0</v>
      </c>
      <c r="H367" s="282">
        <v>0</v>
      </c>
      <c r="I367" s="282">
        <v>0</v>
      </c>
      <c r="J367" s="282">
        <v>0</v>
      </c>
      <c r="K367" s="282">
        <v>0</v>
      </c>
      <c r="L367" s="282">
        <v>0</v>
      </c>
      <c r="M367" s="282">
        <v>0</v>
      </c>
      <c r="N367" s="282">
        <v>0</v>
      </c>
      <c r="O367" s="282">
        <v>0</v>
      </c>
      <c r="P367" s="282">
        <v>0</v>
      </c>
      <c r="Q367" s="282">
        <v>0</v>
      </c>
      <c r="R367" s="279">
        <v>0</v>
      </c>
    </row>
    <row r="368" spans="1:18" ht="15.75" thickBot="1" x14ac:dyDescent="0.3">
      <c r="A368" s="291" t="s">
        <v>2589</v>
      </c>
      <c r="B368" s="288" t="s">
        <v>2590</v>
      </c>
      <c r="C368" s="288" t="s">
        <v>2078</v>
      </c>
      <c r="D368" s="286">
        <v>0</v>
      </c>
      <c r="E368" s="302"/>
      <c r="F368" s="293"/>
      <c r="G368" s="293"/>
      <c r="H368" s="293"/>
      <c r="I368" s="293"/>
      <c r="J368" s="293"/>
      <c r="K368" s="293"/>
      <c r="L368" s="293"/>
      <c r="M368" s="293"/>
      <c r="N368" s="293"/>
      <c r="O368" s="293"/>
      <c r="P368" s="293"/>
      <c r="Q368" s="293"/>
      <c r="R368" s="279">
        <v>0</v>
      </c>
    </row>
    <row r="369" spans="1:18" ht="15.75" thickBot="1" x14ac:dyDescent="0.3">
      <c r="A369" s="291" t="s">
        <v>2591</v>
      </c>
      <c r="B369" s="288" t="s">
        <v>2592</v>
      </c>
      <c r="C369" s="288" t="s">
        <v>2078</v>
      </c>
      <c r="D369" s="282">
        <v>0</v>
      </c>
      <c r="E369" s="299">
        <v>0</v>
      </c>
      <c r="F369" s="282">
        <v>0</v>
      </c>
      <c r="G369" s="282">
        <v>0</v>
      </c>
      <c r="H369" s="282">
        <v>0</v>
      </c>
      <c r="I369" s="282">
        <v>0</v>
      </c>
      <c r="J369" s="282">
        <v>0</v>
      </c>
      <c r="K369" s="282">
        <v>0</v>
      </c>
      <c r="L369" s="282">
        <v>0</v>
      </c>
      <c r="M369" s="282">
        <v>0</v>
      </c>
      <c r="N369" s="282">
        <v>0</v>
      </c>
      <c r="O369" s="282">
        <v>0</v>
      </c>
      <c r="P369" s="282">
        <v>0</v>
      </c>
      <c r="Q369" s="282">
        <v>0</v>
      </c>
      <c r="R369" s="279">
        <v>0</v>
      </c>
    </row>
    <row r="370" spans="1:18" ht="15.75" thickBot="1" x14ac:dyDescent="0.3">
      <c r="A370" s="291" t="s">
        <v>2593</v>
      </c>
      <c r="B370" s="288" t="s">
        <v>2594</v>
      </c>
      <c r="C370" s="288" t="s">
        <v>2078</v>
      </c>
      <c r="D370" s="286">
        <v>0</v>
      </c>
      <c r="E370" s="300">
        <v>0</v>
      </c>
      <c r="F370" s="286">
        <v>0</v>
      </c>
      <c r="G370" s="286">
        <v>0</v>
      </c>
      <c r="H370" s="286">
        <v>0</v>
      </c>
      <c r="I370" s="286">
        <v>0</v>
      </c>
      <c r="J370" s="286">
        <v>0</v>
      </c>
      <c r="K370" s="286">
        <v>0</v>
      </c>
      <c r="L370" s="286">
        <v>0</v>
      </c>
      <c r="M370" s="286">
        <v>0</v>
      </c>
      <c r="N370" s="286">
        <v>0</v>
      </c>
      <c r="O370" s="286">
        <v>0</v>
      </c>
      <c r="P370" s="286">
        <v>0</v>
      </c>
      <c r="Q370" s="286">
        <v>0</v>
      </c>
      <c r="R370" s="279">
        <v>0</v>
      </c>
    </row>
    <row r="371" spans="1:18" ht="15.75" thickBot="1" x14ac:dyDescent="0.3">
      <c r="A371" s="291" t="s">
        <v>2595</v>
      </c>
      <c r="B371" s="288" t="s">
        <v>2596</v>
      </c>
      <c r="C371" s="288" t="s">
        <v>2078</v>
      </c>
      <c r="D371" s="282">
        <v>-237839.11</v>
      </c>
      <c r="E371" s="299">
        <v>-237839.11</v>
      </c>
      <c r="F371" s="282">
        <v>-263293.52</v>
      </c>
      <c r="G371" s="282">
        <v>-291855.3</v>
      </c>
      <c r="H371" s="282">
        <v>-505334.33</v>
      </c>
      <c r="I371" s="282">
        <v>-563008.46</v>
      </c>
      <c r="J371" s="282">
        <v>-587226.84</v>
      </c>
      <c r="K371" s="282">
        <v>-630145.05000000005</v>
      </c>
      <c r="L371" s="282">
        <v>-631195.19999999995</v>
      </c>
      <c r="M371" s="282">
        <v>-659280.31999999995</v>
      </c>
      <c r="N371" s="282">
        <v>-712286.33</v>
      </c>
      <c r="O371" s="282">
        <v>-761773.05</v>
      </c>
      <c r="P371" s="282">
        <v>-789519.8</v>
      </c>
      <c r="Q371" s="282">
        <v>-814027.82</v>
      </c>
      <c r="R371" s="279">
        <v>-814027.82</v>
      </c>
    </row>
    <row r="372" spans="1:18" ht="15.75" thickBot="1" x14ac:dyDescent="0.3">
      <c r="A372" s="291" t="s">
        <v>2597</v>
      </c>
      <c r="B372" s="288" t="s">
        <v>2598</v>
      </c>
      <c r="C372" s="288" t="s">
        <v>2078</v>
      </c>
      <c r="D372" s="286">
        <v>-132771.26999999999</v>
      </c>
      <c r="E372" s="300">
        <v>-132771.26999999999</v>
      </c>
      <c r="F372" s="286">
        <v>-138995.46</v>
      </c>
      <c r="G372" s="286">
        <v>-154866.21</v>
      </c>
      <c r="H372" s="286">
        <v>-188905.81</v>
      </c>
      <c r="I372" s="286">
        <v>-201729.95</v>
      </c>
      <c r="J372" s="286">
        <v>-216214.3</v>
      </c>
      <c r="K372" s="286">
        <v>-230434.97</v>
      </c>
      <c r="L372" s="286">
        <v>-238635.01</v>
      </c>
      <c r="M372" s="286">
        <v>-247577.27</v>
      </c>
      <c r="N372" s="286">
        <v>-263258.82</v>
      </c>
      <c r="O372" s="286">
        <v>-280366.34999999998</v>
      </c>
      <c r="P372" s="286">
        <v>-292386.09999999998</v>
      </c>
      <c r="Q372" s="286">
        <v>-300179.12</v>
      </c>
      <c r="R372" s="279">
        <v>-300179.12</v>
      </c>
    </row>
    <row r="373" spans="1:18" ht="15.75" thickBot="1" x14ac:dyDescent="0.3">
      <c r="A373" s="291" t="s">
        <v>2599</v>
      </c>
      <c r="B373" s="288" t="s">
        <v>2600</v>
      </c>
      <c r="C373" s="288" t="s">
        <v>2078</v>
      </c>
      <c r="D373" s="282">
        <v>-1254486.8400000001</v>
      </c>
      <c r="E373" s="299">
        <v>-1254486.8400000001</v>
      </c>
      <c r="F373" s="282">
        <v>-1391060.71</v>
      </c>
      <c r="G373" s="282">
        <v>-1521286.28</v>
      </c>
      <c r="H373" s="282">
        <v>-1728770.54</v>
      </c>
      <c r="I373" s="282">
        <v>-1902334.79</v>
      </c>
      <c r="J373" s="282">
        <v>-2051716.96</v>
      </c>
      <c r="K373" s="282">
        <v>-2156272.1800000002</v>
      </c>
      <c r="L373" s="282">
        <v>-2204428.0299999998</v>
      </c>
      <c r="M373" s="282">
        <v>-2254551.5499999998</v>
      </c>
      <c r="N373" s="282">
        <v>-2301753.5299999998</v>
      </c>
      <c r="O373" s="282">
        <v>-2346778.2999999998</v>
      </c>
      <c r="P373" s="282">
        <v>-2403123</v>
      </c>
      <c r="Q373" s="282">
        <v>-2517765.19</v>
      </c>
      <c r="R373" s="279">
        <v>-2517765.19</v>
      </c>
    </row>
    <row r="374" spans="1:18" ht="15.75" thickBot="1" x14ac:dyDescent="0.3">
      <c r="A374" s="291" t="s">
        <v>2601</v>
      </c>
      <c r="B374" s="288" t="s">
        <v>2602</v>
      </c>
      <c r="C374" s="288" t="s">
        <v>2078</v>
      </c>
      <c r="D374" s="286">
        <v>-57728.14</v>
      </c>
      <c r="E374" s="300">
        <v>-57728.14</v>
      </c>
      <c r="F374" s="286">
        <v>-67991.62</v>
      </c>
      <c r="G374" s="286">
        <v>-80393.039999999994</v>
      </c>
      <c r="H374" s="286">
        <v>-91237.73</v>
      </c>
      <c r="I374" s="286">
        <v>-101318.63</v>
      </c>
      <c r="J374" s="286">
        <v>-109069.8</v>
      </c>
      <c r="K374" s="286">
        <v>-113382.64</v>
      </c>
      <c r="L374" s="286">
        <v>-116646.23</v>
      </c>
      <c r="M374" s="286">
        <v>-119340.44</v>
      </c>
      <c r="N374" s="286">
        <v>-121802.84</v>
      </c>
      <c r="O374" s="286">
        <v>-123885.59</v>
      </c>
      <c r="P374" s="286">
        <v>-126709.67</v>
      </c>
      <c r="Q374" s="286">
        <v>-132998.79999999999</v>
      </c>
      <c r="R374" s="279">
        <v>-132998.79999999999</v>
      </c>
    </row>
    <row r="375" spans="1:18" ht="15.75" thickBot="1" x14ac:dyDescent="0.3">
      <c r="A375" s="291" t="s">
        <v>2684</v>
      </c>
      <c r="B375" s="288" t="s">
        <v>2685</v>
      </c>
      <c r="C375" s="288" t="s">
        <v>2078</v>
      </c>
      <c r="D375" s="282">
        <v>552402.68999999994</v>
      </c>
      <c r="E375" s="299">
        <v>552402.68999999994</v>
      </c>
      <c r="F375" s="282">
        <v>576264.65</v>
      </c>
      <c r="G375" s="282">
        <v>572738.43000000005</v>
      </c>
      <c r="H375" s="282">
        <v>574948.53</v>
      </c>
      <c r="I375" s="282">
        <v>574948.53</v>
      </c>
      <c r="J375" s="282">
        <v>574948.53</v>
      </c>
      <c r="K375" s="282">
        <v>574948.53</v>
      </c>
      <c r="L375" s="282">
        <v>574948.53</v>
      </c>
      <c r="M375" s="282">
        <v>574948.53</v>
      </c>
      <c r="N375" s="282">
        <v>574948.53</v>
      </c>
      <c r="O375" s="282">
        <v>574948.53</v>
      </c>
      <c r="P375" s="282">
        <v>569347.71</v>
      </c>
      <c r="Q375" s="282">
        <v>569347.71</v>
      </c>
      <c r="R375" s="279">
        <v>569347.71</v>
      </c>
    </row>
    <row r="376" spans="1:18" ht="15.75" thickBot="1" x14ac:dyDescent="0.3">
      <c r="A376" s="291" t="s">
        <v>2686</v>
      </c>
      <c r="B376" s="288" t="s">
        <v>2687</v>
      </c>
      <c r="C376" s="288" t="s">
        <v>2078</v>
      </c>
      <c r="D376" s="286">
        <v>188625.32</v>
      </c>
      <c r="E376" s="300">
        <v>188625.32</v>
      </c>
      <c r="F376" s="286">
        <v>196773.29</v>
      </c>
      <c r="G376" s="286">
        <v>195569.22</v>
      </c>
      <c r="H376" s="286">
        <v>196323.9</v>
      </c>
      <c r="I376" s="286">
        <v>196323.9</v>
      </c>
      <c r="J376" s="286">
        <v>196323.9</v>
      </c>
      <c r="K376" s="286">
        <v>196323.9</v>
      </c>
      <c r="L376" s="286">
        <v>196323.9</v>
      </c>
      <c r="M376" s="286">
        <v>196323.9</v>
      </c>
      <c r="N376" s="286">
        <v>196323.9</v>
      </c>
      <c r="O376" s="286">
        <v>196323.9</v>
      </c>
      <c r="P376" s="286">
        <v>197210.78</v>
      </c>
      <c r="Q376" s="286">
        <v>197210.78</v>
      </c>
      <c r="R376" s="279">
        <v>197210.78</v>
      </c>
    </row>
    <row r="377" spans="1:18" ht="15.75" thickBot="1" x14ac:dyDescent="0.3">
      <c r="A377" s="291" t="s">
        <v>2739</v>
      </c>
      <c r="B377" s="288" t="s">
        <v>2738</v>
      </c>
      <c r="C377" s="288" t="s">
        <v>2078</v>
      </c>
      <c r="D377" s="294"/>
      <c r="E377" s="299">
        <v>0</v>
      </c>
      <c r="F377" s="282">
        <v>0</v>
      </c>
      <c r="G377" s="282">
        <v>0</v>
      </c>
      <c r="H377" s="282">
        <v>0</v>
      </c>
      <c r="I377" s="282">
        <v>0</v>
      </c>
      <c r="J377" s="282">
        <v>141931.76</v>
      </c>
      <c r="K377" s="282">
        <v>382955.9</v>
      </c>
      <c r="L377" s="282">
        <v>922673.1</v>
      </c>
      <c r="M377" s="282">
        <v>1536184.73</v>
      </c>
      <c r="N377" s="282">
        <v>2021868.31</v>
      </c>
      <c r="O377" s="282">
        <v>2757861.85</v>
      </c>
      <c r="P377" s="282">
        <v>3353630.11</v>
      </c>
      <c r="Q377" s="282">
        <v>3730917.94</v>
      </c>
      <c r="R377" s="279">
        <v>3730917.94</v>
      </c>
    </row>
    <row r="378" spans="1:18" ht="15.75" thickBot="1" x14ac:dyDescent="0.3">
      <c r="A378" s="291" t="s">
        <v>2737</v>
      </c>
      <c r="B378" s="288" t="s">
        <v>2736</v>
      </c>
      <c r="C378" s="288" t="s">
        <v>2078</v>
      </c>
      <c r="D378" s="293"/>
      <c r="E378" s="300">
        <v>0</v>
      </c>
      <c r="F378" s="286">
        <v>0</v>
      </c>
      <c r="G378" s="286">
        <v>0</v>
      </c>
      <c r="H378" s="286">
        <v>0</v>
      </c>
      <c r="I378" s="286">
        <v>0</v>
      </c>
      <c r="J378" s="286">
        <v>40629.949999999997</v>
      </c>
      <c r="K378" s="286">
        <v>42730.400000000001</v>
      </c>
      <c r="L378" s="286">
        <v>46791.31</v>
      </c>
      <c r="M378" s="286">
        <v>47478.400000000001</v>
      </c>
      <c r="N378" s="286">
        <v>48093.59</v>
      </c>
      <c r="O378" s="286">
        <v>50992.54</v>
      </c>
      <c r="P378" s="286">
        <v>60721.46</v>
      </c>
      <c r="Q378" s="286">
        <v>67338.95</v>
      </c>
      <c r="R378" s="279">
        <v>67338.95</v>
      </c>
    </row>
    <row r="379" spans="1:18" ht="15.75" thickBot="1" x14ac:dyDescent="0.3">
      <c r="A379" s="291" t="s">
        <v>81</v>
      </c>
      <c r="B379" s="288" t="s">
        <v>1087</v>
      </c>
      <c r="C379" s="288" t="s">
        <v>2078</v>
      </c>
      <c r="D379" s="282">
        <v>-2423962.62</v>
      </c>
      <c r="E379" s="299">
        <v>-2423962.62</v>
      </c>
      <c r="F379" s="282">
        <v>0</v>
      </c>
      <c r="G379" s="282">
        <v>0</v>
      </c>
      <c r="H379" s="282">
        <v>-19458941.879999999</v>
      </c>
      <c r="I379" s="282">
        <v>0</v>
      </c>
      <c r="J379" s="282">
        <v>0</v>
      </c>
      <c r="K379" s="282">
        <v>-39509198.520000003</v>
      </c>
      <c r="L379" s="282">
        <v>0</v>
      </c>
      <c r="M379" s="282">
        <v>0</v>
      </c>
      <c r="N379" s="282">
        <v>-55921569.640000001</v>
      </c>
      <c r="O379" s="282">
        <v>0</v>
      </c>
      <c r="P379" s="282">
        <v>0</v>
      </c>
      <c r="Q379" s="282">
        <v>-39197127.549999997</v>
      </c>
      <c r="R379" s="279">
        <v>-39197127.549999997</v>
      </c>
    </row>
    <row r="380" spans="1:18" ht="15.75" thickBot="1" x14ac:dyDescent="0.3">
      <c r="A380" s="287" t="s">
        <v>1365</v>
      </c>
      <c r="B380" s="288" t="s">
        <v>2355</v>
      </c>
      <c r="C380" s="289"/>
      <c r="D380" s="286">
        <v>6134724</v>
      </c>
      <c r="E380" s="300">
        <v>6134724</v>
      </c>
      <c r="F380" s="286">
        <v>6134724</v>
      </c>
      <c r="G380" s="286">
        <v>6134724</v>
      </c>
      <c r="H380" s="286">
        <v>3086517</v>
      </c>
      <c r="I380" s="286">
        <v>3086517</v>
      </c>
      <c r="J380" s="286">
        <v>3086517</v>
      </c>
      <c r="K380" s="286">
        <v>7912072</v>
      </c>
      <c r="L380" s="286">
        <v>7912072</v>
      </c>
      <c r="M380" s="286">
        <v>7912072</v>
      </c>
      <c r="N380" s="286">
        <v>24555236</v>
      </c>
      <c r="O380" s="286">
        <v>24555236</v>
      </c>
      <c r="P380" s="286">
        <v>24555236</v>
      </c>
      <c r="Q380" s="286">
        <v>10730151</v>
      </c>
      <c r="R380" s="279">
        <v>10730151</v>
      </c>
    </row>
    <row r="381" spans="1:18" ht="15.75" thickBot="1" x14ac:dyDescent="0.3">
      <c r="A381" s="290" t="s">
        <v>172</v>
      </c>
      <c r="B381" s="288" t="s">
        <v>1086</v>
      </c>
      <c r="C381" s="288" t="s">
        <v>2078</v>
      </c>
      <c r="D381" s="282">
        <v>6126534</v>
      </c>
      <c r="E381" s="299">
        <v>6126534</v>
      </c>
      <c r="F381" s="282">
        <v>6126534</v>
      </c>
      <c r="G381" s="282">
        <v>6126534</v>
      </c>
      <c r="H381" s="282">
        <v>3086517</v>
      </c>
      <c r="I381" s="282">
        <v>3086517</v>
      </c>
      <c r="J381" s="282">
        <v>3086517</v>
      </c>
      <c r="K381" s="282">
        <v>7818363</v>
      </c>
      <c r="L381" s="282">
        <v>7818363</v>
      </c>
      <c r="M381" s="282">
        <v>7818363</v>
      </c>
      <c r="N381" s="282">
        <v>24435620</v>
      </c>
      <c r="O381" s="282">
        <v>24435620</v>
      </c>
      <c r="P381" s="282">
        <v>24435620</v>
      </c>
      <c r="Q381" s="282">
        <v>10660023</v>
      </c>
      <c r="R381" s="279">
        <v>10660023</v>
      </c>
    </row>
    <row r="382" spans="1:18" ht="15.75" thickBot="1" x14ac:dyDescent="0.3">
      <c r="A382" s="290" t="s">
        <v>173</v>
      </c>
      <c r="B382" s="288" t="s">
        <v>1085</v>
      </c>
      <c r="C382" s="288" t="s">
        <v>2078</v>
      </c>
      <c r="D382" s="286">
        <v>0</v>
      </c>
      <c r="E382" s="300">
        <v>0</v>
      </c>
      <c r="F382" s="286">
        <v>0</v>
      </c>
      <c r="G382" s="286">
        <v>0</v>
      </c>
      <c r="H382" s="286">
        <v>0</v>
      </c>
      <c r="I382" s="286">
        <v>0</v>
      </c>
      <c r="J382" s="286">
        <v>0</v>
      </c>
      <c r="K382" s="286">
        <v>93709</v>
      </c>
      <c r="L382" s="286">
        <v>93709</v>
      </c>
      <c r="M382" s="286">
        <v>93709</v>
      </c>
      <c r="N382" s="286">
        <v>62314</v>
      </c>
      <c r="O382" s="286">
        <v>62314</v>
      </c>
      <c r="P382" s="286">
        <v>62314</v>
      </c>
      <c r="Q382" s="286">
        <v>0</v>
      </c>
      <c r="R382" s="279">
        <v>0</v>
      </c>
    </row>
    <row r="383" spans="1:18" ht="15.75" thickBot="1" x14ac:dyDescent="0.3">
      <c r="A383" s="290" t="s">
        <v>2013</v>
      </c>
      <c r="B383" s="288" t="s">
        <v>2014</v>
      </c>
      <c r="C383" s="288" t="s">
        <v>2078</v>
      </c>
      <c r="D383" s="282">
        <v>8190</v>
      </c>
      <c r="E383" s="299">
        <v>8190</v>
      </c>
      <c r="F383" s="282">
        <v>8190</v>
      </c>
      <c r="G383" s="282">
        <v>8190</v>
      </c>
      <c r="H383" s="282">
        <v>0</v>
      </c>
      <c r="I383" s="282">
        <v>0</v>
      </c>
      <c r="J383" s="282">
        <v>0</v>
      </c>
      <c r="K383" s="282">
        <v>0</v>
      </c>
      <c r="L383" s="282">
        <v>0</v>
      </c>
      <c r="M383" s="282">
        <v>0</v>
      </c>
      <c r="N383" s="282">
        <v>57302</v>
      </c>
      <c r="O383" s="282">
        <v>57302</v>
      </c>
      <c r="P383" s="282">
        <v>57302</v>
      </c>
      <c r="Q383" s="282">
        <v>70128</v>
      </c>
      <c r="R383" s="279">
        <v>70128</v>
      </c>
    </row>
    <row r="384" spans="1:18" ht="15.75" thickBot="1" x14ac:dyDescent="0.3">
      <c r="A384" s="287" t="s">
        <v>2356</v>
      </c>
      <c r="B384" s="288" t="s">
        <v>2357</v>
      </c>
      <c r="C384" s="289"/>
      <c r="D384" s="286">
        <v>143759204.56</v>
      </c>
      <c r="E384" s="300">
        <v>143759204.56</v>
      </c>
      <c r="F384" s="286">
        <v>143759204.56</v>
      </c>
      <c r="G384" s="286">
        <v>143759204.56</v>
      </c>
      <c r="H384" s="286">
        <v>142586033.81</v>
      </c>
      <c r="I384" s="286">
        <v>142586033.81</v>
      </c>
      <c r="J384" s="286">
        <v>142586033.81</v>
      </c>
      <c r="K384" s="286">
        <v>141407741.19</v>
      </c>
      <c r="L384" s="286">
        <v>141407741.19</v>
      </c>
      <c r="M384" s="286">
        <v>141407741.19</v>
      </c>
      <c r="N384" s="286">
        <v>140189102.66</v>
      </c>
      <c r="O384" s="286">
        <v>140189102.66</v>
      </c>
      <c r="P384" s="286">
        <v>140189102.66</v>
      </c>
      <c r="Q384" s="286">
        <v>138994848.41</v>
      </c>
      <c r="R384" s="279">
        <v>138994848.41</v>
      </c>
    </row>
    <row r="385" spans="1:18" ht="15.75" thickBot="1" x14ac:dyDescent="0.3">
      <c r="A385" s="290" t="s">
        <v>2127</v>
      </c>
      <c r="B385" s="288" t="s">
        <v>2128</v>
      </c>
      <c r="C385" s="288" t="s">
        <v>2078</v>
      </c>
      <c r="D385" s="282">
        <v>774083.57</v>
      </c>
      <c r="E385" s="299">
        <v>774083.57</v>
      </c>
      <c r="F385" s="282">
        <v>774083.57</v>
      </c>
      <c r="G385" s="282">
        <v>774083.57</v>
      </c>
      <c r="H385" s="282">
        <v>743242.61</v>
      </c>
      <c r="I385" s="282">
        <v>743242.61</v>
      </c>
      <c r="J385" s="282">
        <v>743242.61</v>
      </c>
      <c r="K385" s="282">
        <v>712401.66</v>
      </c>
      <c r="L385" s="282">
        <v>712401.66</v>
      </c>
      <c r="M385" s="282">
        <v>712401.66</v>
      </c>
      <c r="N385" s="282">
        <v>682166.7</v>
      </c>
      <c r="O385" s="282">
        <v>682166.7</v>
      </c>
      <c r="P385" s="282">
        <v>682166.7</v>
      </c>
      <c r="Q385" s="282">
        <v>650719.74</v>
      </c>
      <c r="R385" s="279">
        <v>650719.74</v>
      </c>
    </row>
    <row r="386" spans="1:18" ht="15.75" thickBot="1" x14ac:dyDescent="0.3">
      <c r="A386" s="290" t="s">
        <v>2358</v>
      </c>
      <c r="B386" s="288" t="s">
        <v>2359</v>
      </c>
      <c r="C386" s="288" t="s">
        <v>2078</v>
      </c>
      <c r="D386" s="286">
        <v>142985120.99000001</v>
      </c>
      <c r="E386" s="300">
        <v>142985120.99000001</v>
      </c>
      <c r="F386" s="286">
        <v>142985120.99000001</v>
      </c>
      <c r="G386" s="286">
        <v>142985120.99000001</v>
      </c>
      <c r="H386" s="286">
        <v>141842791.19999999</v>
      </c>
      <c r="I386" s="286">
        <v>141842791.19999999</v>
      </c>
      <c r="J386" s="286">
        <v>141842791.19999999</v>
      </c>
      <c r="K386" s="286">
        <v>140695339.53</v>
      </c>
      <c r="L386" s="286">
        <v>140695339.53</v>
      </c>
      <c r="M386" s="286">
        <v>140695339.53</v>
      </c>
      <c r="N386" s="286">
        <v>139506935.96000001</v>
      </c>
      <c r="O386" s="286">
        <v>139506935.96000001</v>
      </c>
      <c r="P386" s="286">
        <v>139506935.96000001</v>
      </c>
      <c r="Q386" s="286">
        <v>138344128.66999999</v>
      </c>
      <c r="R386" s="279">
        <v>138344128.66999999</v>
      </c>
    </row>
    <row r="387" spans="1:18" ht="15.75" thickBot="1" x14ac:dyDescent="0.3">
      <c r="A387" s="287" t="s">
        <v>1451</v>
      </c>
      <c r="B387" s="288" t="s">
        <v>2360</v>
      </c>
      <c r="C387" s="289"/>
      <c r="D387" s="282">
        <v>49241333.490000002</v>
      </c>
      <c r="E387" s="299">
        <v>49241333.490000002</v>
      </c>
      <c r="F387" s="282">
        <v>49349642.789999999</v>
      </c>
      <c r="G387" s="282">
        <v>49457952.090000004</v>
      </c>
      <c r="H387" s="282">
        <v>47410840.130000003</v>
      </c>
      <c r="I387" s="282">
        <v>47509808.409999996</v>
      </c>
      <c r="J387" s="282">
        <v>47608776.689999998</v>
      </c>
      <c r="K387" s="282">
        <v>47695193.890000001</v>
      </c>
      <c r="L387" s="282">
        <v>47810057.93</v>
      </c>
      <c r="M387" s="282">
        <v>47912805.270000003</v>
      </c>
      <c r="N387" s="282">
        <v>47969628.990000002</v>
      </c>
      <c r="O387" s="282">
        <v>48072177.340000004</v>
      </c>
      <c r="P387" s="282">
        <v>48174725.689999998</v>
      </c>
      <c r="Q387" s="282">
        <v>48177808.43</v>
      </c>
      <c r="R387" s="279">
        <v>48177808.43</v>
      </c>
    </row>
    <row r="388" spans="1:18" ht="15.75" thickBot="1" x14ac:dyDescent="0.3">
      <c r="A388" s="290" t="s">
        <v>1451</v>
      </c>
      <c r="B388" s="288" t="s">
        <v>2361</v>
      </c>
      <c r="C388" s="289"/>
      <c r="D388" s="286">
        <v>0</v>
      </c>
      <c r="E388" s="300">
        <v>0</v>
      </c>
      <c r="F388" s="286">
        <v>0</v>
      </c>
      <c r="G388" s="286">
        <v>0</v>
      </c>
      <c r="H388" s="286">
        <v>0</v>
      </c>
      <c r="I388" s="286">
        <v>0</v>
      </c>
      <c r="J388" s="286">
        <v>0</v>
      </c>
      <c r="K388" s="286">
        <v>0</v>
      </c>
      <c r="L388" s="286">
        <v>0</v>
      </c>
      <c r="M388" s="286">
        <v>0</v>
      </c>
      <c r="N388" s="286">
        <v>0</v>
      </c>
      <c r="O388" s="286">
        <v>0</v>
      </c>
      <c r="P388" s="286">
        <v>0</v>
      </c>
      <c r="Q388" s="286">
        <v>0</v>
      </c>
      <c r="R388" s="279">
        <v>0</v>
      </c>
    </row>
    <row r="389" spans="1:18" ht="15.75" thickBot="1" x14ac:dyDescent="0.3">
      <c r="A389" s="291" t="s">
        <v>175</v>
      </c>
      <c r="B389" s="288" t="s">
        <v>1083</v>
      </c>
      <c r="C389" s="288" t="s">
        <v>2078</v>
      </c>
      <c r="D389" s="282">
        <v>0</v>
      </c>
      <c r="E389" s="299">
        <v>0</v>
      </c>
      <c r="F389" s="282">
        <v>0</v>
      </c>
      <c r="G389" s="282">
        <v>0</v>
      </c>
      <c r="H389" s="282">
        <v>0</v>
      </c>
      <c r="I389" s="282">
        <v>0</v>
      </c>
      <c r="J389" s="282">
        <v>0</v>
      </c>
      <c r="K389" s="282">
        <v>0</v>
      </c>
      <c r="L389" s="282">
        <v>0</v>
      </c>
      <c r="M389" s="282">
        <v>0</v>
      </c>
      <c r="N389" s="282">
        <v>0</v>
      </c>
      <c r="O389" s="282">
        <v>0</v>
      </c>
      <c r="P389" s="282">
        <v>0</v>
      </c>
      <c r="Q389" s="282">
        <v>0</v>
      </c>
      <c r="R389" s="279">
        <v>0</v>
      </c>
    </row>
    <row r="390" spans="1:18" ht="15.75" thickBot="1" x14ac:dyDescent="0.3">
      <c r="A390" s="291" t="s">
        <v>176</v>
      </c>
      <c r="B390" s="288" t="s">
        <v>1082</v>
      </c>
      <c r="C390" s="288" t="s">
        <v>2078</v>
      </c>
      <c r="D390" s="286">
        <v>0</v>
      </c>
      <c r="E390" s="300">
        <v>0</v>
      </c>
      <c r="F390" s="286">
        <v>0</v>
      </c>
      <c r="G390" s="286">
        <v>0</v>
      </c>
      <c r="H390" s="286">
        <v>0</v>
      </c>
      <c r="I390" s="286">
        <v>0</v>
      </c>
      <c r="J390" s="286">
        <v>0</v>
      </c>
      <c r="K390" s="286">
        <v>0</v>
      </c>
      <c r="L390" s="286">
        <v>0</v>
      </c>
      <c r="M390" s="286">
        <v>0</v>
      </c>
      <c r="N390" s="286">
        <v>0</v>
      </c>
      <c r="O390" s="286">
        <v>0</v>
      </c>
      <c r="P390" s="286">
        <v>0</v>
      </c>
      <c r="Q390" s="286">
        <v>0</v>
      </c>
      <c r="R390" s="279">
        <v>0</v>
      </c>
    </row>
    <row r="391" spans="1:18" ht="15.75" thickBot="1" x14ac:dyDescent="0.3">
      <c r="A391" s="290" t="s">
        <v>1452</v>
      </c>
      <c r="B391" s="288" t="s">
        <v>2362</v>
      </c>
      <c r="C391" s="289"/>
      <c r="D391" s="282">
        <v>49241333.490000002</v>
      </c>
      <c r="E391" s="299">
        <v>49241333.490000002</v>
      </c>
      <c r="F391" s="282">
        <v>49349642.789999999</v>
      </c>
      <c r="G391" s="282">
        <v>49457952.090000004</v>
      </c>
      <c r="H391" s="282">
        <v>47410840.130000003</v>
      </c>
      <c r="I391" s="282">
        <v>47509808.409999996</v>
      </c>
      <c r="J391" s="282">
        <v>47608776.689999998</v>
      </c>
      <c r="K391" s="282">
        <v>47695193.890000001</v>
      </c>
      <c r="L391" s="282">
        <v>47810057.93</v>
      </c>
      <c r="M391" s="282">
        <v>47912805.270000003</v>
      </c>
      <c r="N391" s="282">
        <v>47969628.990000002</v>
      </c>
      <c r="O391" s="282">
        <v>48072177.340000004</v>
      </c>
      <c r="P391" s="282">
        <v>48174725.689999998</v>
      </c>
      <c r="Q391" s="282">
        <v>48177808.43</v>
      </c>
      <c r="R391" s="279">
        <v>48177808.43</v>
      </c>
    </row>
    <row r="392" spans="1:18" ht="15.75" thickBot="1" x14ac:dyDescent="0.3">
      <c r="A392" s="291" t="s">
        <v>1453</v>
      </c>
      <c r="B392" s="288" t="s">
        <v>1080</v>
      </c>
      <c r="C392" s="288" t="s">
        <v>2078</v>
      </c>
      <c r="D392" s="286">
        <v>1119194</v>
      </c>
      <c r="E392" s="300">
        <v>1119194</v>
      </c>
      <c r="F392" s="286">
        <v>1121149.83</v>
      </c>
      <c r="G392" s="286">
        <v>1123105.6599999999</v>
      </c>
      <c r="H392" s="286">
        <v>852898.59</v>
      </c>
      <c r="I392" s="286">
        <v>854420.46</v>
      </c>
      <c r="J392" s="286">
        <v>855942.33</v>
      </c>
      <c r="K392" s="286">
        <v>857464.2</v>
      </c>
      <c r="L392" s="286">
        <v>858986.07</v>
      </c>
      <c r="M392" s="286">
        <v>860507.94</v>
      </c>
      <c r="N392" s="286">
        <v>862029.81</v>
      </c>
      <c r="O392" s="286">
        <v>863551.68</v>
      </c>
      <c r="P392" s="286">
        <v>865073.55</v>
      </c>
      <c r="Q392" s="286">
        <v>866662</v>
      </c>
      <c r="R392" s="279">
        <v>866662</v>
      </c>
    </row>
    <row r="393" spans="1:18" ht="15.75" thickBot="1" x14ac:dyDescent="0.3">
      <c r="A393" s="291" t="s">
        <v>1454</v>
      </c>
      <c r="B393" s="288" t="s">
        <v>1079</v>
      </c>
      <c r="C393" s="288" t="s">
        <v>2078</v>
      </c>
      <c r="D393" s="282">
        <v>2196514</v>
      </c>
      <c r="E393" s="299">
        <v>2196514</v>
      </c>
      <c r="F393" s="282">
        <v>2199911.25</v>
      </c>
      <c r="G393" s="282">
        <v>2203308.5</v>
      </c>
      <c r="H393" s="282">
        <v>2206705.75</v>
      </c>
      <c r="I393" s="282">
        <v>2210103</v>
      </c>
      <c r="J393" s="282">
        <v>2213500.25</v>
      </c>
      <c r="K393" s="282">
        <v>2216897.5</v>
      </c>
      <c r="L393" s="282">
        <v>2220294.75</v>
      </c>
      <c r="M393" s="282">
        <v>2223692</v>
      </c>
      <c r="N393" s="282">
        <v>2227089.25</v>
      </c>
      <c r="O393" s="282">
        <v>2230486.5</v>
      </c>
      <c r="P393" s="282">
        <v>2233883.75</v>
      </c>
      <c r="Q393" s="282">
        <v>2237282</v>
      </c>
      <c r="R393" s="279">
        <v>2237282</v>
      </c>
    </row>
    <row r="394" spans="1:18" ht="15.75" thickBot="1" x14ac:dyDescent="0.3">
      <c r="A394" s="291" t="s">
        <v>1455</v>
      </c>
      <c r="B394" s="288" t="s">
        <v>1078</v>
      </c>
      <c r="C394" s="288" t="s">
        <v>2078</v>
      </c>
      <c r="D394" s="286">
        <v>8668844.9000000004</v>
      </c>
      <c r="E394" s="300">
        <v>8668844.9000000004</v>
      </c>
      <c r="F394" s="286">
        <v>8687832.8200000003</v>
      </c>
      <c r="G394" s="286">
        <v>8706820.7400000002</v>
      </c>
      <c r="H394" s="286">
        <v>8725808.6600000001</v>
      </c>
      <c r="I394" s="286">
        <v>8744796.5800000001</v>
      </c>
      <c r="J394" s="286">
        <v>8763784.5</v>
      </c>
      <c r="K394" s="286">
        <v>8776737</v>
      </c>
      <c r="L394" s="286">
        <v>8795467.4199999999</v>
      </c>
      <c r="M394" s="286">
        <v>8814197.8399999999</v>
      </c>
      <c r="N394" s="286">
        <v>8787004.6400000006</v>
      </c>
      <c r="O394" s="286">
        <v>8805536.0700000003</v>
      </c>
      <c r="P394" s="286">
        <v>8824067.5</v>
      </c>
      <c r="Q394" s="286">
        <v>8744718.8900000006</v>
      </c>
      <c r="R394" s="279">
        <v>8744718.8900000006</v>
      </c>
    </row>
    <row r="395" spans="1:18" ht="15.75" thickBot="1" x14ac:dyDescent="0.3">
      <c r="A395" s="291" t="s">
        <v>1457</v>
      </c>
      <c r="B395" s="288" t="s">
        <v>1076</v>
      </c>
      <c r="C395" s="288" t="s">
        <v>2078</v>
      </c>
      <c r="D395" s="282">
        <v>4512726.0199999996</v>
      </c>
      <c r="E395" s="299">
        <v>4512726.0199999996</v>
      </c>
      <c r="F395" s="282">
        <v>4522292.6900000004</v>
      </c>
      <c r="G395" s="282">
        <v>4531859.3600000003</v>
      </c>
      <c r="H395" s="282">
        <v>4143658.09</v>
      </c>
      <c r="I395" s="282">
        <v>4151311.28</v>
      </c>
      <c r="J395" s="282">
        <v>4158964.47</v>
      </c>
      <c r="K395" s="282">
        <v>4164191</v>
      </c>
      <c r="L395" s="282">
        <v>4172433.33</v>
      </c>
      <c r="M395" s="282">
        <v>4180675.66</v>
      </c>
      <c r="N395" s="282">
        <v>4188917.99</v>
      </c>
      <c r="O395" s="282">
        <v>4197160.32</v>
      </c>
      <c r="P395" s="282">
        <v>4205402.6500000004</v>
      </c>
      <c r="Q395" s="282">
        <v>4213644.9800000004</v>
      </c>
      <c r="R395" s="279">
        <v>4213644.9800000004</v>
      </c>
    </row>
    <row r="396" spans="1:18" ht="15.75" thickBot="1" x14ac:dyDescent="0.3">
      <c r="A396" s="291" t="s">
        <v>1453</v>
      </c>
      <c r="B396" s="288" t="s">
        <v>1075</v>
      </c>
      <c r="C396" s="288" t="s">
        <v>2078</v>
      </c>
      <c r="D396" s="286">
        <v>319752.5</v>
      </c>
      <c r="E396" s="300">
        <v>319752.5</v>
      </c>
      <c r="F396" s="286">
        <v>320395.25</v>
      </c>
      <c r="G396" s="286">
        <v>321038</v>
      </c>
      <c r="H396" s="286">
        <v>321680.75</v>
      </c>
      <c r="I396" s="286">
        <v>322323.5</v>
      </c>
      <c r="J396" s="286">
        <v>322966.25</v>
      </c>
      <c r="K396" s="286">
        <v>322988</v>
      </c>
      <c r="L396" s="286">
        <v>323586.42</v>
      </c>
      <c r="M396" s="286">
        <v>324184.84000000003</v>
      </c>
      <c r="N396" s="286">
        <v>324783.26</v>
      </c>
      <c r="O396" s="286">
        <v>325381.68</v>
      </c>
      <c r="P396" s="286">
        <v>325980.09999999998</v>
      </c>
      <c r="Q396" s="286">
        <v>326578.52</v>
      </c>
      <c r="R396" s="279">
        <v>326578.52</v>
      </c>
    </row>
    <row r="397" spans="1:18" ht="15.75" thickBot="1" x14ac:dyDescent="0.3">
      <c r="A397" s="291" t="s">
        <v>1457</v>
      </c>
      <c r="B397" s="288" t="s">
        <v>1074</v>
      </c>
      <c r="C397" s="288" t="s">
        <v>2078</v>
      </c>
      <c r="D397" s="282">
        <v>9119434.75</v>
      </c>
      <c r="E397" s="299">
        <v>9119434.75</v>
      </c>
      <c r="F397" s="282">
        <v>9140164.5</v>
      </c>
      <c r="G397" s="282">
        <v>9160894.25</v>
      </c>
      <c r="H397" s="282">
        <v>8812583.7100000009</v>
      </c>
      <c r="I397" s="282">
        <v>8828525.1300000008</v>
      </c>
      <c r="J397" s="282">
        <v>8844466.5500000007</v>
      </c>
      <c r="K397" s="282">
        <v>8860407.9700000007</v>
      </c>
      <c r="L397" s="282">
        <v>8892164</v>
      </c>
      <c r="M397" s="282">
        <v>8911803.3300000001</v>
      </c>
      <c r="N397" s="282">
        <v>8931442.6600000001</v>
      </c>
      <c r="O397" s="282">
        <v>8951081.9900000002</v>
      </c>
      <c r="P397" s="282">
        <v>8970721.3200000003</v>
      </c>
      <c r="Q397" s="282">
        <v>8990360.6500000004</v>
      </c>
      <c r="R397" s="279">
        <v>8990360.6500000004</v>
      </c>
    </row>
    <row r="398" spans="1:18" ht="15.75" thickBot="1" x14ac:dyDescent="0.3">
      <c r="A398" s="291" t="s">
        <v>1458</v>
      </c>
      <c r="B398" s="288" t="s">
        <v>1073</v>
      </c>
      <c r="C398" s="288" t="s">
        <v>2078</v>
      </c>
      <c r="D398" s="286">
        <v>10710846.82</v>
      </c>
      <c r="E398" s="300">
        <v>10710846.82</v>
      </c>
      <c r="F398" s="286">
        <v>10737688.869999999</v>
      </c>
      <c r="G398" s="286">
        <v>10764530.92</v>
      </c>
      <c r="H398" s="286">
        <v>10460559.34</v>
      </c>
      <c r="I398" s="286">
        <v>10486502.550000001</v>
      </c>
      <c r="J398" s="286">
        <v>10512445.76</v>
      </c>
      <c r="K398" s="286">
        <v>10538388.970000001</v>
      </c>
      <c r="L398" s="286">
        <v>10564332.18</v>
      </c>
      <c r="M398" s="286">
        <v>10590275.390000001</v>
      </c>
      <c r="N398" s="286">
        <v>10616218.6</v>
      </c>
      <c r="O398" s="286">
        <v>10642161.810000001</v>
      </c>
      <c r="P398" s="286">
        <v>10668105.02</v>
      </c>
      <c r="Q398" s="286">
        <v>10691940.85</v>
      </c>
      <c r="R398" s="279">
        <v>10691940.85</v>
      </c>
    </row>
    <row r="399" spans="1:18" ht="15.75" thickBot="1" x14ac:dyDescent="0.3">
      <c r="A399" s="291" t="s">
        <v>1459</v>
      </c>
      <c r="B399" s="288" t="s">
        <v>1460</v>
      </c>
      <c r="C399" s="288" t="s">
        <v>2078</v>
      </c>
      <c r="D399" s="282">
        <v>7128392</v>
      </c>
      <c r="E399" s="299">
        <v>7128392</v>
      </c>
      <c r="F399" s="282">
        <v>7143403.25</v>
      </c>
      <c r="G399" s="282">
        <v>7158414.5</v>
      </c>
      <c r="H399" s="282">
        <v>6387789.25</v>
      </c>
      <c r="I399" s="282">
        <v>6401494.0899999999</v>
      </c>
      <c r="J399" s="282">
        <v>6415198.9299999997</v>
      </c>
      <c r="K399" s="282">
        <v>6428903.7699999996</v>
      </c>
      <c r="L399" s="282">
        <v>6442608.6100000003</v>
      </c>
      <c r="M399" s="282">
        <v>6456313.4500000002</v>
      </c>
      <c r="N399" s="282">
        <v>6470018.29</v>
      </c>
      <c r="O399" s="282">
        <v>6483723.1299999999</v>
      </c>
      <c r="P399" s="282">
        <v>6497427.9699999997</v>
      </c>
      <c r="Q399" s="282">
        <v>6511582</v>
      </c>
      <c r="R399" s="279">
        <v>6511582</v>
      </c>
    </row>
    <row r="400" spans="1:18" ht="15.75" thickBot="1" x14ac:dyDescent="0.3">
      <c r="A400" s="291" t="s">
        <v>1459</v>
      </c>
      <c r="B400" s="288" t="s">
        <v>1461</v>
      </c>
      <c r="C400" s="288" t="s">
        <v>2078</v>
      </c>
      <c r="D400" s="286">
        <v>1372712.02</v>
      </c>
      <c r="E400" s="300">
        <v>1372712.02</v>
      </c>
      <c r="F400" s="286">
        <v>1376010.19</v>
      </c>
      <c r="G400" s="286">
        <v>1379308.36</v>
      </c>
      <c r="H400" s="286">
        <v>1382606.53</v>
      </c>
      <c r="I400" s="286">
        <v>1385904.7</v>
      </c>
      <c r="J400" s="286">
        <v>1389202.87</v>
      </c>
      <c r="K400" s="286">
        <v>1389827</v>
      </c>
      <c r="L400" s="286">
        <v>1392965.92</v>
      </c>
      <c r="M400" s="286">
        <v>1396104.84</v>
      </c>
      <c r="N400" s="286">
        <v>1399243.76</v>
      </c>
      <c r="O400" s="286">
        <v>1402382.68</v>
      </c>
      <c r="P400" s="286">
        <v>1405521.6</v>
      </c>
      <c r="Q400" s="286">
        <v>1408660.52</v>
      </c>
      <c r="R400" s="279">
        <v>1408660.52</v>
      </c>
    </row>
    <row r="401" spans="1:18" ht="15.75" thickBot="1" x14ac:dyDescent="0.3">
      <c r="A401" s="291" t="s">
        <v>1462</v>
      </c>
      <c r="B401" s="288" t="s">
        <v>1463</v>
      </c>
      <c r="C401" s="288" t="s">
        <v>2078</v>
      </c>
      <c r="D401" s="282">
        <v>3685332</v>
      </c>
      <c r="E401" s="299">
        <v>3685332</v>
      </c>
      <c r="F401" s="282">
        <v>3692218.08</v>
      </c>
      <c r="G401" s="282">
        <v>3699104.16</v>
      </c>
      <c r="H401" s="282">
        <v>3705990.24</v>
      </c>
      <c r="I401" s="282">
        <v>3712876.32</v>
      </c>
      <c r="J401" s="282">
        <v>3719762.4</v>
      </c>
      <c r="K401" s="282">
        <v>3726648.48</v>
      </c>
      <c r="L401" s="282">
        <v>3733534.56</v>
      </c>
      <c r="M401" s="282">
        <v>3740420.64</v>
      </c>
      <c r="N401" s="282">
        <v>3747306.72</v>
      </c>
      <c r="O401" s="282">
        <v>3754192.8</v>
      </c>
      <c r="P401" s="282">
        <v>3761078.88</v>
      </c>
      <c r="Q401" s="282">
        <v>3767970</v>
      </c>
      <c r="R401" s="279">
        <v>3767970</v>
      </c>
    </row>
    <row r="402" spans="1:18" ht="15.75" thickBot="1" x14ac:dyDescent="0.3">
      <c r="A402" s="291" t="s">
        <v>1462</v>
      </c>
      <c r="B402" s="288" t="s">
        <v>1464</v>
      </c>
      <c r="C402" s="288" t="s">
        <v>2078</v>
      </c>
      <c r="D402" s="286">
        <v>407584.48</v>
      </c>
      <c r="E402" s="300">
        <v>407584.48</v>
      </c>
      <c r="F402" s="286">
        <v>408576.06</v>
      </c>
      <c r="G402" s="286">
        <v>409567.64</v>
      </c>
      <c r="H402" s="286">
        <v>410559.22</v>
      </c>
      <c r="I402" s="286">
        <v>411550.8</v>
      </c>
      <c r="J402" s="286">
        <v>412542.38</v>
      </c>
      <c r="K402" s="286">
        <v>412740</v>
      </c>
      <c r="L402" s="286">
        <v>413684.67</v>
      </c>
      <c r="M402" s="286">
        <v>414629.34</v>
      </c>
      <c r="N402" s="286">
        <v>415574.01</v>
      </c>
      <c r="O402" s="286">
        <v>416518.68</v>
      </c>
      <c r="P402" s="286">
        <v>417463.35</v>
      </c>
      <c r="Q402" s="286">
        <v>418408.02</v>
      </c>
      <c r="R402" s="279">
        <v>418408.02</v>
      </c>
    </row>
    <row r="403" spans="1:18" ht="15.75" thickBot="1" x14ac:dyDescent="0.3">
      <c r="A403" s="287" t="s">
        <v>1465</v>
      </c>
      <c r="B403" s="288" t="s">
        <v>2363</v>
      </c>
      <c r="C403" s="289"/>
      <c r="D403" s="282">
        <v>48173817.93</v>
      </c>
      <c r="E403" s="299">
        <v>48173817.93</v>
      </c>
      <c r="F403" s="282">
        <v>45160094.270000003</v>
      </c>
      <c r="G403" s="282">
        <v>45063371.299999997</v>
      </c>
      <c r="H403" s="282">
        <v>48829124.950000003</v>
      </c>
      <c r="I403" s="282">
        <v>48119441.75</v>
      </c>
      <c r="J403" s="282">
        <v>47303716.049999997</v>
      </c>
      <c r="K403" s="282">
        <v>49666613.390000001</v>
      </c>
      <c r="L403" s="282">
        <v>46696920.659999996</v>
      </c>
      <c r="M403" s="282">
        <v>48785602.439999998</v>
      </c>
      <c r="N403" s="282">
        <v>52653115.530000001</v>
      </c>
      <c r="O403" s="282">
        <v>50098923.039999999</v>
      </c>
      <c r="P403" s="282">
        <v>50328450.82</v>
      </c>
      <c r="Q403" s="282">
        <v>55027555.619999997</v>
      </c>
      <c r="R403" s="279">
        <v>55027555.619999997</v>
      </c>
    </row>
    <row r="404" spans="1:18" ht="15.75" thickBot="1" x14ac:dyDescent="0.3">
      <c r="A404" s="290" t="s">
        <v>1466</v>
      </c>
      <c r="B404" s="288" t="s">
        <v>2364</v>
      </c>
      <c r="C404" s="289"/>
      <c r="D404" s="286">
        <v>17260424.829999998</v>
      </c>
      <c r="E404" s="300">
        <v>17260424.829999998</v>
      </c>
      <c r="F404" s="286">
        <v>14421344.77</v>
      </c>
      <c r="G404" s="286">
        <v>14555489.859999999</v>
      </c>
      <c r="H404" s="286">
        <v>16911215.329999998</v>
      </c>
      <c r="I404" s="286">
        <v>17162178.989999998</v>
      </c>
      <c r="J404" s="286">
        <v>17136056.600000001</v>
      </c>
      <c r="K404" s="286">
        <v>18961912.66</v>
      </c>
      <c r="L404" s="286">
        <v>16746042.92</v>
      </c>
      <c r="M404" s="286">
        <v>19804685.289999999</v>
      </c>
      <c r="N404" s="286">
        <v>21585220.559999999</v>
      </c>
      <c r="O404" s="286">
        <v>19569459.670000002</v>
      </c>
      <c r="P404" s="286">
        <v>20606951.899999999</v>
      </c>
      <c r="Q404" s="286">
        <v>23400009.489999998</v>
      </c>
      <c r="R404" s="279">
        <v>23400009.489999998</v>
      </c>
    </row>
    <row r="405" spans="1:18" ht="15.75" thickBot="1" x14ac:dyDescent="0.3">
      <c r="A405" s="291" t="s">
        <v>2603</v>
      </c>
      <c r="B405" s="288" t="s">
        <v>2604</v>
      </c>
      <c r="C405" s="288" t="s">
        <v>2078</v>
      </c>
      <c r="D405" s="282">
        <v>4264625</v>
      </c>
      <c r="E405" s="299">
        <v>4264625</v>
      </c>
      <c r="F405" s="282">
        <v>4296015.4000000004</v>
      </c>
      <c r="G405" s="282">
        <v>4316954.21</v>
      </c>
      <c r="H405" s="282">
        <v>4344302.0599999996</v>
      </c>
      <c r="I405" s="282">
        <v>7319697.25</v>
      </c>
      <c r="J405" s="282">
        <v>7322353.7000000002</v>
      </c>
      <c r="K405" s="282">
        <v>7455921.0599999996</v>
      </c>
      <c r="L405" s="282">
        <v>7481103.1399999997</v>
      </c>
      <c r="M405" s="282">
        <v>10897700.130000001</v>
      </c>
      <c r="N405" s="282">
        <v>11115926.18</v>
      </c>
      <c r="O405" s="282">
        <v>11125379.82</v>
      </c>
      <c r="P405" s="282">
        <v>11138005.49</v>
      </c>
      <c r="Q405" s="282">
        <v>11671584.82</v>
      </c>
      <c r="R405" s="279">
        <v>11671584.82</v>
      </c>
    </row>
    <row r="406" spans="1:18" ht="15.75" thickBot="1" x14ac:dyDescent="0.3">
      <c r="A406" s="291" t="s">
        <v>2605</v>
      </c>
      <c r="B406" s="288" t="s">
        <v>2606</v>
      </c>
      <c r="C406" s="288" t="s">
        <v>2078</v>
      </c>
      <c r="D406" s="286">
        <v>-455689.89</v>
      </c>
      <c r="E406" s="300">
        <v>-455689.89</v>
      </c>
      <c r="F406" s="286">
        <v>-543824.07999999996</v>
      </c>
      <c r="G406" s="286">
        <v>-632790.46</v>
      </c>
      <c r="H406" s="286">
        <v>-722812.16</v>
      </c>
      <c r="I406" s="286">
        <v>-870084.7</v>
      </c>
      <c r="J406" s="286">
        <v>-1017765.55</v>
      </c>
      <c r="K406" s="286">
        <v>-1172314.21</v>
      </c>
      <c r="L406" s="286">
        <v>-1323718.97</v>
      </c>
      <c r="M406" s="286">
        <v>-1534048.58</v>
      </c>
      <c r="N406" s="286">
        <v>-1749030.73</v>
      </c>
      <c r="O406" s="286">
        <v>-1966391.97</v>
      </c>
      <c r="P406" s="286">
        <v>-2183654.27</v>
      </c>
      <c r="Q406" s="286">
        <v>-2416859.48</v>
      </c>
      <c r="R406" s="279">
        <v>-2416859.48</v>
      </c>
    </row>
    <row r="407" spans="1:18" ht="15.75" thickBot="1" x14ac:dyDescent="0.3">
      <c r="A407" s="291" t="s">
        <v>2125</v>
      </c>
      <c r="B407" s="288" t="s">
        <v>2126</v>
      </c>
      <c r="C407" s="288" t="s">
        <v>2078</v>
      </c>
      <c r="D407" s="282">
        <v>1436288.67</v>
      </c>
      <c r="E407" s="299">
        <v>1436288.67</v>
      </c>
      <c r="F407" s="282">
        <v>0</v>
      </c>
      <c r="G407" s="282">
        <v>0</v>
      </c>
      <c r="H407" s="282">
        <v>1130919.81</v>
      </c>
      <c r="I407" s="282">
        <v>0</v>
      </c>
      <c r="J407" s="282">
        <v>0</v>
      </c>
      <c r="K407" s="282">
        <v>831543.12</v>
      </c>
      <c r="L407" s="282">
        <v>0</v>
      </c>
      <c r="M407" s="282">
        <v>0</v>
      </c>
      <c r="N407" s="282">
        <v>614376.17000000004</v>
      </c>
      <c r="O407" s="282">
        <v>0</v>
      </c>
      <c r="P407" s="282">
        <v>0</v>
      </c>
      <c r="Q407" s="282">
        <v>392573.9</v>
      </c>
      <c r="R407" s="279">
        <v>392573.9</v>
      </c>
    </row>
    <row r="408" spans="1:18" ht="15.75" thickBot="1" x14ac:dyDescent="0.3">
      <c r="A408" s="291" t="s">
        <v>2015</v>
      </c>
      <c r="B408" s="288" t="s">
        <v>2016</v>
      </c>
      <c r="C408" s="288" t="s">
        <v>2078</v>
      </c>
      <c r="D408" s="286">
        <v>1445760</v>
      </c>
      <c r="E408" s="300">
        <v>1445760</v>
      </c>
      <c r="F408" s="286">
        <v>0</v>
      </c>
      <c r="G408" s="286">
        <v>0</v>
      </c>
      <c r="H408" s="286">
        <v>1352664</v>
      </c>
      <c r="I408" s="286">
        <v>0</v>
      </c>
      <c r="J408" s="286">
        <v>0</v>
      </c>
      <c r="K408" s="286">
        <v>1140596</v>
      </c>
      <c r="L408" s="286">
        <v>0</v>
      </c>
      <c r="M408" s="286">
        <v>0</v>
      </c>
      <c r="N408" s="286">
        <v>1144609</v>
      </c>
      <c r="O408" s="286">
        <v>0</v>
      </c>
      <c r="P408" s="286">
        <v>0</v>
      </c>
      <c r="Q408" s="286">
        <v>1141071</v>
      </c>
      <c r="R408" s="279">
        <v>1141071</v>
      </c>
    </row>
    <row r="409" spans="1:18" ht="15.75" thickBot="1" x14ac:dyDescent="0.3">
      <c r="A409" s="291" t="s">
        <v>195</v>
      </c>
      <c r="B409" s="288" t="s">
        <v>1053</v>
      </c>
      <c r="C409" s="288" t="s">
        <v>2078</v>
      </c>
      <c r="D409" s="282">
        <v>748284.82</v>
      </c>
      <c r="E409" s="299">
        <v>748284.82</v>
      </c>
      <c r="F409" s="282">
        <v>725744.1</v>
      </c>
      <c r="G409" s="282">
        <v>703203.38</v>
      </c>
      <c r="H409" s="282">
        <v>680662.66</v>
      </c>
      <c r="I409" s="282">
        <v>658121.93999999994</v>
      </c>
      <c r="J409" s="282">
        <v>635581.22</v>
      </c>
      <c r="K409" s="282">
        <v>613040.5</v>
      </c>
      <c r="L409" s="282">
        <v>590499.78</v>
      </c>
      <c r="M409" s="282">
        <v>567959.06000000006</v>
      </c>
      <c r="N409" s="282">
        <v>545418.34</v>
      </c>
      <c r="O409" s="282">
        <v>618544.62</v>
      </c>
      <c r="P409" s="282">
        <v>1760035.98</v>
      </c>
      <c r="Q409" s="282">
        <v>1730204.86</v>
      </c>
      <c r="R409" s="279">
        <v>1730204.86</v>
      </c>
    </row>
    <row r="410" spans="1:18" ht="15.75" thickBot="1" x14ac:dyDescent="0.3">
      <c r="A410" s="291" t="s">
        <v>2129</v>
      </c>
      <c r="B410" s="288" t="s">
        <v>2130</v>
      </c>
      <c r="C410" s="288" t="s">
        <v>2078</v>
      </c>
      <c r="D410" s="286">
        <v>45657</v>
      </c>
      <c r="E410" s="300">
        <v>45657</v>
      </c>
      <c r="F410" s="286">
        <v>41852.25</v>
      </c>
      <c r="G410" s="286">
        <v>38047.5</v>
      </c>
      <c r="H410" s="286">
        <v>34242.75</v>
      </c>
      <c r="I410" s="286">
        <v>30438</v>
      </c>
      <c r="J410" s="286">
        <v>26633.25</v>
      </c>
      <c r="K410" s="286">
        <v>22828.5</v>
      </c>
      <c r="L410" s="286">
        <v>19023.75</v>
      </c>
      <c r="M410" s="286">
        <v>15219</v>
      </c>
      <c r="N410" s="286">
        <v>11414.25</v>
      </c>
      <c r="O410" s="286">
        <v>7609.5</v>
      </c>
      <c r="P410" s="286">
        <v>3804.75</v>
      </c>
      <c r="Q410" s="286">
        <v>0</v>
      </c>
      <c r="R410" s="279">
        <v>0</v>
      </c>
    </row>
    <row r="411" spans="1:18" ht="15.75" thickBot="1" x14ac:dyDescent="0.3">
      <c r="A411" s="291" t="s">
        <v>2131</v>
      </c>
      <c r="B411" s="288" t="s">
        <v>2132</v>
      </c>
      <c r="C411" s="288" t="s">
        <v>2078</v>
      </c>
      <c r="D411" s="282">
        <v>1991760</v>
      </c>
      <c r="E411" s="299">
        <v>1991760</v>
      </c>
      <c r="F411" s="282">
        <v>2085760</v>
      </c>
      <c r="G411" s="282">
        <v>2181960</v>
      </c>
      <c r="H411" s="282">
        <v>2251960</v>
      </c>
      <c r="I411" s="282">
        <v>2284460</v>
      </c>
      <c r="J411" s="282">
        <v>2322160</v>
      </c>
      <c r="K411" s="282">
        <v>2351660</v>
      </c>
      <c r="L411" s="282">
        <v>2371160</v>
      </c>
      <c r="M411" s="282">
        <v>2385160</v>
      </c>
      <c r="N411" s="282">
        <v>2398160</v>
      </c>
      <c r="O411" s="282">
        <v>2412660</v>
      </c>
      <c r="P411" s="282">
        <v>2436660</v>
      </c>
      <c r="Q411" s="282">
        <v>3065190</v>
      </c>
      <c r="R411" s="279">
        <v>3065190</v>
      </c>
    </row>
    <row r="412" spans="1:18" ht="15.75" thickBot="1" x14ac:dyDescent="0.3">
      <c r="A412" s="291" t="s">
        <v>2133</v>
      </c>
      <c r="B412" s="288" t="s">
        <v>2134</v>
      </c>
      <c r="C412" s="288" t="s">
        <v>2078</v>
      </c>
      <c r="D412" s="286">
        <v>-69514.850000000006</v>
      </c>
      <c r="E412" s="300">
        <v>-69514.850000000006</v>
      </c>
      <c r="F412" s="286">
        <v>-69514.850000000006</v>
      </c>
      <c r="G412" s="286">
        <v>-69514.850000000006</v>
      </c>
      <c r="H412" s="286">
        <v>-83805.38</v>
      </c>
      <c r="I412" s="286">
        <v>-83805.38</v>
      </c>
      <c r="J412" s="286">
        <v>-83805.38</v>
      </c>
      <c r="K412" s="286">
        <v>-98751.83</v>
      </c>
      <c r="L412" s="286">
        <v>-98751.83</v>
      </c>
      <c r="M412" s="286">
        <v>-98751.83</v>
      </c>
      <c r="N412" s="286">
        <v>-114004.2</v>
      </c>
      <c r="O412" s="286">
        <v>-114004.2</v>
      </c>
      <c r="P412" s="286">
        <v>-114004.2</v>
      </c>
      <c r="Q412" s="286">
        <v>-133644.92000000001</v>
      </c>
      <c r="R412" s="279">
        <v>-133644.92000000001</v>
      </c>
    </row>
    <row r="413" spans="1:18" ht="15.75" thickBot="1" x14ac:dyDescent="0.3">
      <c r="A413" s="291" t="s">
        <v>2135</v>
      </c>
      <c r="B413" s="288" t="s">
        <v>2136</v>
      </c>
      <c r="C413" s="288" t="s">
        <v>2078</v>
      </c>
      <c r="D413" s="282">
        <v>1889560</v>
      </c>
      <c r="E413" s="299">
        <v>1889560</v>
      </c>
      <c r="F413" s="282">
        <v>1919560</v>
      </c>
      <c r="G413" s="282">
        <v>1919560</v>
      </c>
      <c r="H413" s="282">
        <v>1919560</v>
      </c>
      <c r="I413" s="282">
        <v>1919560</v>
      </c>
      <c r="J413" s="282">
        <v>2081980</v>
      </c>
      <c r="K413" s="282">
        <v>2081980</v>
      </c>
      <c r="L413" s="282">
        <v>2126620</v>
      </c>
      <c r="M413" s="282">
        <v>2126620</v>
      </c>
      <c r="N413" s="282">
        <v>2321620</v>
      </c>
      <c r="O413" s="282">
        <v>2321620</v>
      </c>
      <c r="P413" s="282">
        <v>2537620</v>
      </c>
      <c r="Q413" s="282">
        <v>3077162</v>
      </c>
      <c r="R413" s="279">
        <v>3077162</v>
      </c>
    </row>
    <row r="414" spans="1:18" ht="15.75" thickBot="1" x14ac:dyDescent="0.3">
      <c r="A414" s="291" t="s">
        <v>2137</v>
      </c>
      <c r="B414" s="288" t="s">
        <v>2138</v>
      </c>
      <c r="C414" s="288" t="s">
        <v>2078</v>
      </c>
      <c r="D414" s="286">
        <v>-59604.35</v>
      </c>
      <c r="E414" s="300">
        <v>-59604.35</v>
      </c>
      <c r="F414" s="286">
        <v>-59604.35</v>
      </c>
      <c r="G414" s="286">
        <v>-59604.35</v>
      </c>
      <c r="H414" s="286">
        <v>-69731.320000000007</v>
      </c>
      <c r="I414" s="286">
        <v>-69731.320000000007</v>
      </c>
      <c r="J414" s="286">
        <v>-69731.320000000007</v>
      </c>
      <c r="K414" s="286">
        <v>-80926.850000000006</v>
      </c>
      <c r="L414" s="286">
        <v>-80926.850000000006</v>
      </c>
      <c r="M414" s="286">
        <v>-80926.850000000006</v>
      </c>
      <c r="N414" s="286">
        <v>-93698.96</v>
      </c>
      <c r="O414" s="286">
        <v>-93698.96</v>
      </c>
      <c r="P414" s="286">
        <v>-93698.96</v>
      </c>
      <c r="Q414" s="286">
        <v>-111441.74</v>
      </c>
      <c r="R414" s="279">
        <v>-111441.74</v>
      </c>
    </row>
    <row r="415" spans="1:18" ht="15.75" thickBot="1" x14ac:dyDescent="0.3">
      <c r="A415" s="291" t="s">
        <v>2139</v>
      </c>
      <c r="B415" s="288" t="s">
        <v>1050</v>
      </c>
      <c r="C415" s="288" t="s">
        <v>2078</v>
      </c>
      <c r="D415" s="282">
        <v>1226981.55</v>
      </c>
      <c r="E415" s="299">
        <v>1226981.55</v>
      </c>
      <c r="F415" s="282">
        <v>1226981.55</v>
      </c>
      <c r="G415" s="282">
        <v>1226981.55</v>
      </c>
      <c r="H415" s="282">
        <v>1226981.55</v>
      </c>
      <c r="I415" s="282">
        <v>1226981.55</v>
      </c>
      <c r="J415" s="282">
        <v>1226981.55</v>
      </c>
      <c r="K415" s="282">
        <v>1226981.55</v>
      </c>
      <c r="L415" s="282">
        <v>1226981.55</v>
      </c>
      <c r="M415" s="282">
        <v>1226981.55</v>
      </c>
      <c r="N415" s="282">
        <v>1226981.55</v>
      </c>
      <c r="O415" s="282">
        <v>1226981.55</v>
      </c>
      <c r="P415" s="282">
        <v>1226981.55</v>
      </c>
      <c r="Q415" s="282">
        <v>1226981.55</v>
      </c>
      <c r="R415" s="279">
        <v>1226981.55</v>
      </c>
    </row>
    <row r="416" spans="1:18" ht="15.75" thickBot="1" x14ac:dyDescent="0.3">
      <c r="A416" s="291" t="s">
        <v>2140</v>
      </c>
      <c r="B416" s="288" t="s">
        <v>1049</v>
      </c>
      <c r="C416" s="288" t="s">
        <v>2078</v>
      </c>
      <c r="D416" s="286">
        <v>-1226981.55</v>
      </c>
      <c r="E416" s="300">
        <v>-1226981.55</v>
      </c>
      <c r="F416" s="286">
        <v>-1226981.55</v>
      </c>
      <c r="G416" s="286">
        <v>-1226981.55</v>
      </c>
      <c r="H416" s="286">
        <v>-1226981.55</v>
      </c>
      <c r="I416" s="286">
        <v>-1226981.55</v>
      </c>
      <c r="J416" s="286">
        <v>-1226981.55</v>
      </c>
      <c r="K416" s="286">
        <v>-1226981.55</v>
      </c>
      <c r="L416" s="286">
        <v>-1226981.55</v>
      </c>
      <c r="M416" s="286">
        <v>-1226981.55</v>
      </c>
      <c r="N416" s="286">
        <v>-1226981.55</v>
      </c>
      <c r="O416" s="286">
        <v>-1226981.55</v>
      </c>
      <c r="P416" s="286">
        <v>-1226981.55</v>
      </c>
      <c r="Q416" s="286">
        <v>-1226981.55</v>
      </c>
      <c r="R416" s="279">
        <v>-1226981.55</v>
      </c>
    </row>
    <row r="417" spans="1:18" ht="15.75" thickBot="1" x14ac:dyDescent="0.3">
      <c r="A417" s="291" t="s">
        <v>2017</v>
      </c>
      <c r="B417" s="288" t="s">
        <v>2018</v>
      </c>
      <c r="C417" s="288" t="s">
        <v>2078</v>
      </c>
      <c r="D417" s="282">
        <v>1259941.01</v>
      </c>
      <c r="E417" s="299">
        <v>1259941.01</v>
      </c>
      <c r="F417" s="282">
        <v>1259941.01</v>
      </c>
      <c r="G417" s="282">
        <v>1259941.01</v>
      </c>
      <c r="H417" s="282">
        <v>1259941.01</v>
      </c>
      <c r="I417" s="282">
        <v>1259941.01</v>
      </c>
      <c r="J417" s="282">
        <v>1259941.01</v>
      </c>
      <c r="K417" s="282">
        <v>1259941.01</v>
      </c>
      <c r="L417" s="282">
        <v>1259941.01</v>
      </c>
      <c r="M417" s="282">
        <v>1259941.01</v>
      </c>
      <c r="N417" s="282">
        <v>1259941.01</v>
      </c>
      <c r="O417" s="282">
        <v>1259941.01</v>
      </c>
      <c r="P417" s="282">
        <v>1259941.01</v>
      </c>
      <c r="Q417" s="282">
        <v>1259941.01</v>
      </c>
      <c r="R417" s="279">
        <v>1259941.01</v>
      </c>
    </row>
    <row r="418" spans="1:18" ht="15.75" thickBot="1" x14ac:dyDescent="0.3">
      <c r="A418" s="291" t="s">
        <v>2141</v>
      </c>
      <c r="B418" s="288" t="s">
        <v>2019</v>
      </c>
      <c r="C418" s="288" t="s">
        <v>2078</v>
      </c>
      <c r="D418" s="286">
        <v>-796462.77</v>
      </c>
      <c r="E418" s="300">
        <v>-796462.77</v>
      </c>
      <c r="F418" s="286">
        <v>-817519.67</v>
      </c>
      <c r="G418" s="286">
        <v>-838576.57</v>
      </c>
      <c r="H418" s="286">
        <v>-859633.47</v>
      </c>
      <c r="I418" s="286">
        <v>-880690.37</v>
      </c>
      <c r="J418" s="286">
        <v>-901747.27</v>
      </c>
      <c r="K418" s="286">
        <v>-922804.17</v>
      </c>
      <c r="L418" s="286">
        <v>-943861.07</v>
      </c>
      <c r="M418" s="286">
        <v>-964917.97</v>
      </c>
      <c r="N418" s="286">
        <v>-985974.87</v>
      </c>
      <c r="O418" s="286">
        <v>-1007031.77</v>
      </c>
      <c r="P418" s="286">
        <v>-1028088.67</v>
      </c>
      <c r="Q418" s="286">
        <v>-1049145.57</v>
      </c>
      <c r="R418" s="279">
        <v>-1049145.57</v>
      </c>
    </row>
    <row r="419" spans="1:18" ht="15.75" thickBot="1" x14ac:dyDescent="0.3">
      <c r="A419" s="291" t="s">
        <v>2142</v>
      </c>
      <c r="B419" s="288" t="s">
        <v>2143</v>
      </c>
      <c r="C419" s="288" t="s">
        <v>2078</v>
      </c>
      <c r="D419" s="282">
        <v>204968.21</v>
      </c>
      <c r="E419" s="299">
        <v>204968.21</v>
      </c>
      <c r="F419" s="282">
        <v>204968.21</v>
      </c>
      <c r="G419" s="282">
        <v>204968.21</v>
      </c>
      <c r="H419" s="282">
        <v>204968.21</v>
      </c>
      <c r="I419" s="282">
        <v>204968.21</v>
      </c>
      <c r="J419" s="282">
        <v>204968.21</v>
      </c>
      <c r="K419" s="282">
        <v>204968.21</v>
      </c>
      <c r="L419" s="282">
        <v>204968.21</v>
      </c>
      <c r="M419" s="282">
        <v>204968.21</v>
      </c>
      <c r="N419" s="282">
        <v>204968.21</v>
      </c>
      <c r="O419" s="282">
        <v>204968.21</v>
      </c>
      <c r="P419" s="282">
        <v>204968.21</v>
      </c>
      <c r="Q419" s="282">
        <v>204968.21</v>
      </c>
      <c r="R419" s="279">
        <v>204968.21</v>
      </c>
    </row>
    <row r="420" spans="1:18" ht="15.75" thickBot="1" x14ac:dyDescent="0.3">
      <c r="A420" s="291" t="s">
        <v>2144</v>
      </c>
      <c r="B420" s="288" t="s">
        <v>2145</v>
      </c>
      <c r="C420" s="288" t="s">
        <v>2078</v>
      </c>
      <c r="D420" s="286">
        <v>-95631.44</v>
      </c>
      <c r="E420" s="300">
        <v>-95631.44</v>
      </c>
      <c r="F420" s="286">
        <v>-99048.02</v>
      </c>
      <c r="G420" s="286">
        <v>-102464.6</v>
      </c>
      <c r="H420" s="286">
        <v>-105881.18</v>
      </c>
      <c r="I420" s="286">
        <v>-109297.76</v>
      </c>
      <c r="J420" s="286">
        <v>-112714.34</v>
      </c>
      <c r="K420" s="286">
        <v>-116130.92</v>
      </c>
      <c r="L420" s="286">
        <v>-119547.5</v>
      </c>
      <c r="M420" s="286">
        <v>-122964.08</v>
      </c>
      <c r="N420" s="286">
        <v>-126380.66</v>
      </c>
      <c r="O420" s="286">
        <v>-129797.24</v>
      </c>
      <c r="P420" s="286">
        <v>-133213.82</v>
      </c>
      <c r="Q420" s="286">
        <v>-136630.39999999999</v>
      </c>
      <c r="R420" s="279">
        <v>-136630.39999999999</v>
      </c>
    </row>
    <row r="421" spans="1:18" ht="15.75" thickBot="1" x14ac:dyDescent="0.3">
      <c r="A421" s="291" t="s">
        <v>2146</v>
      </c>
      <c r="B421" s="288" t="s">
        <v>2147</v>
      </c>
      <c r="C421" s="288" t="s">
        <v>2078</v>
      </c>
      <c r="D421" s="282">
        <v>735437.18</v>
      </c>
      <c r="E421" s="299">
        <v>735437.18</v>
      </c>
      <c r="F421" s="282">
        <v>735437.18</v>
      </c>
      <c r="G421" s="282">
        <v>735437.18</v>
      </c>
      <c r="H421" s="282">
        <v>735437.18</v>
      </c>
      <c r="I421" s="282">
        <v>735437.18</v>
      </c>
      <c r="J421" s="282">
        <v>735437.18</v>
      </c>
      <c r="K421" s="282">
        <v>735437.18</v>
      </c>
      <c r="L421" s="282">
        <v>735437.18</v>
      </c>
      <c r="M421" s="282">
        <v>735437.18</v>
      </c>
      <c r="N421" s="282">
        <v>735437.18</v>
      </c>
      <c r="O421" s="282">
        <v>735437.18</v>
      </c>
      <c r="P421" s="282">
        <v>735437.18</v>
      </c>
      <c r="Q421" s="282">
        <v>735437.18</v>
      </c>
      <c r="R421" s="279">
        <v>735437.18</v>
      </c>
    </row>
    <row r="422" spans="1:18" ht="15.75" thickBot="1" x14ac:dyDescent="0.3">
      <c r="A422" s="291" t="s">
        <v>2607</v>
      </c>
      <c r="B422" s="288" t="s">
        <v>2608</v>
      </c>
      <c r="C422" s="288" t="s">
        <v>2078</v>
      </c>
      <c r="D422" s="286">
        <v>-34177.21</v>
      </c>
      <c r="E422" s="300">
        <v>-34177.21</v>
      </c>
      <c r="F422" s="286">
        <v>-46480.02</v>
      </c>
      <c r="G422" s="286">
        <v>-58782.83</v>
      </c>
      <c r="H422" s="286">
        <v>-71085.64</v>
      </c>
      <c r="I422" s="286">
        <v>-83388.45</v>
      </c>
      <c r="J422" s="286">
        <v>-95691.26</v>
      </c>
      <c r="K422" s="286">
        <v>-107994.07</v>
      </c>
      <c r="L422" s="286">
        <v>-120296.88</v>
      </c>
      <c r="M422" s="286">
        <v>-132599.69</v>
      </c>
      <c r="N422" s="286">
        <v>-144902.5</v>
      </c>
      <c r="O422" s="286">
        <v>-157205.31</v>
      </c>
      <c r="P422" s="286">
        <v>-169508.12</v>
      </c>
      <c r="Q422" s="286">
        <v>-181810.93</v>
      </c>
      <c r="R422" s="279">
        <v>-181810.93</v>
      </c>
    </row>
    <row r="423" spans="1:18" ht="15.75" thickBot="1" x14ac:dyDescent="0.3">
      <c r="A423" s="291" t="s">
        <v>2148</v>
      </c>
      <c r="B423" s="288" t="s">
        <v>2149</v>
      </c>
      <c r="C423" s="288" t="s">
        <v>2078</v>
      </c>
      <c r="D423" s="282">
        <v>91090.29</v>
      </c>
      <c r="E423" s="299">
        <v>91090.29</v>
      </c>
      <c r="F423" s="282">
        <v>91090.29</v>
      </c>
      <c r="G423" s="282">
        <v>91090.29</v>
      </c>
      <c r="H423" s="282">
        <v>91090.29</v>
      </c>
      <c r="I423" s="282">
        <v>91090.29</v>
      </c>
      <c r="J423" s="282">
        <v>91090.29</v>
      </c>
      <c r="K423" s="282">
        <v>91090.29</v>
      </c>
      <c r="L423" s="282">
        <v>91090.29</v>
      </c>
      <c r="M423" s="282">
        <v>91090.29</v>
      </c>
      <c r="N423" s="282">
        <v>91090.29</v>
      </c>
      <c r="O423" s="282">
        <v>91090.29</v>
      </c>
      <c r="P423" s="282">
        <v>91090.29</v>
      </c>
      <c r="Q423" s="282">
        <v>91090.29</v>
      </c>
      <c r="R423" s="279">
        <v>91090.29</v>
      </c>
    </row>
    <row r="424" spans="1:18" ht="15.75" thickBot="1" x14ac:dyDescent="0.3">
      <c r="A424" s="291" t="s">
        <v>2150</v>
      </c>
      <c r="B424" s="288" t="s">
        <v>2151</v>
      </c>
      <c r="C424" s="288" t="s">
        <v>2078</v>
      </c>
      <c r="D424" s="286">
        <v>-45535.56</v>
      </c>
      <c r="E424" s="300">
        <v>-45535.56</v>
      </c>
      <c r="F424" s="286">
        <v>-47054.05</v>
      </c>
      <c r="G424" s="286">
        <v>-48572.54</v>
      </c>
      <c r="H424" s="286">
        <v>-50091.03</v>
      </c>
      <c r="I424" s="286">
        <v>-51609.52</v>
      </c>
      <c r="J424" s="286">
        <v>-53128.01</v>
      </c>
      <c r="K424" s="286">
        <v>-54646.5</v>
      </c>
      <c r="L424" s="286">
        <v>-56164.99</v>
      </c>
      <c r="M424" s="286">
        <v>-57683.48</v>
      </c>
      <c r="N424" s="286">
        <v>-59201.97</v>
      </c>
      <c r="O424" s="286">
        <v>-60720.46</v>
      </c>
      <c r="P424" s="286">
        <v>-62238.95</v>
      </c>
      <c r="Q424" s="286">
        <v>-63757.440000000002</v>
      </c>
      <c r="R424" s="279">
        <v>-63757.440000000002</v>
      </c>
    </row>
    <row r="425" spans="1:18" ht="15.75" thickBot="1" x14ac:dyDescent="0.3">
      <c r="A425" s="291" t="s">
        <v>2148</v>
      </c>
      <c r="B425" s="288" t="s">
        <v>2152</v>
      </c>
      <c r="C425" s="288" t="s">
        <v>2078</v>
      </c>
      <c r="D425" s="282">
        <v>182108.56</v>
      </c>
      <c r="E425" s="299">
        <v>182108.56</v>
      </c>
      <c r="F425" s="282">
        <v>182108.56</v>
      </c>
      <c r="G425" s="282">
        <v>182108.56</v>
      </c>
      <c r="H425" s="282">
        <v>182108.56</v>
      </c>
      <c r="I425" s="282">
        <v>182108.56</v>
      </c>
      <c r="J425" s="282">
        <v>182108.56</v>
      </c>
      <c r="K425" s="282">
        <v>182108.56</v>
      </c>
      <c r="L425" s="282">
        <v>182108.56</v>
      </c>
      <c r="M425" s="282">
        <v>182108.56</v>
      </c>
      <c r="N425" s="282">
        <v>182108.56</v>
      </c>
      <c r="O425" s="282">
        <v>182108.56</v>
      </c>
      <c r="P425" s="282">
        <v>182108.56</v>
      </c>
      <c r="Q425" s="282">
        <v>182108.56</v>
      </c>
      <c r="R425" s="279">
        <v>182108.56</v>
      </c>
    </row>
    <row r="426" spans="1:18" ht="15.75" thickBot="1" x14ac:dyDescent="0.3">
      <c r="A426" s="291" t="s">
        <v>2150</v>
      </c>
      <c r="B426" s="288" t="s">
        <v>2153</v>
      </c>
      <c r="C426" s="288" t="s">
        <v>2078</v>
      </c>
      <c r="D426" s="286">
        <v>-91141.28</v>
      </c>
      <c r="E426" s="300">
        <v>-91141.28</v>
      </c>
      <c r="F426" s="286">
        <v>-94173.52</v>
      </c>
      <c r="G426" s="286">
        <v>-97205.759999999995</v>
      </c>
      <c r="H426" s="286">
        <v>-100238</v>
      </c>
      <c r="I426" s="286">
        <v>-103270.24</v>
      </c>
      <c r="J426" s="286">
        <v>-106302.48</v>
      </c>
      <c r="K426" s="286">
        <v>-109334.72</v>
      </c>
      <c r="L426" s="286">
        <v>-112366.96</v>
      </c>
      <c r="M426" s="286">
        <v>-115399.2</v>
      </c>
      <c r="N426" s="286">
        <v>-118431.44</v>
      </c>
      <c r="O426" s="286">
        <v>-121463.67999999999</v>
      </c>
      <c r="P426" s="286">
        <v>-124495.92</v>
      </c>
      <c r="Q426" s="286">
        <v>-127528.16</v>
      </c>
      <c r="R426" s="279">
        <v>-127528.16</v>
      </c>
    </row>
    <row r="427" spans="1:18" ht="15.75" thickBot="1" x14ac:dyDescent="0.3">
      <c r="A427" s="291" t="s">
        <v>2367</v>
      </c>
      <c r="B427" s="288" t="s">
        <v>2368</v>
      </c>
      <c r="C427" s="288" t="s">
        <v>2078</v>
      </c>
      <c r="D427" s="282">
        <v>958048.15</v>
      </c>
      <c r="E427" s="299">
        <v>958048.15</v>
      </c>
      <c r="F427" s="282">
        <v>958048.15</v>
      </c>
      <c r="G427" s="282">
        <v>958048.15</v>
      </c>
      <c r="H427" s="282">
        <v>958048.15</v>
      </c>
      <c r="I427" s="282">
        <v>958048.15</v>
      </c>
      <c r="J427" s="282">
        <v>958048.15</v>
      </c>
      <c r="K427" s="282">
        <v>958048.15</v>
      </c>
      <c r="L427" s="282">
        <v>958048.15</v>
      </c>
      <c r="M427" s="282">
        <v>958048.15</v>
      </c>
      <c r="N427" s="282">
        <v>958048.15</v>
      </c>
      <c r="O427" s="282">
        <v>958048.15</v>
      </c>
      <c r="P427" s="282">
        <v>958048.15</v>
      </c>
      <c r="Q427" s="282">
        <v>958048.15</v>
      </c>
      <c r="R427" s="279">
        <v>958048.15</v>
      </c>
    </row>
    <row r="428" spans="1:18" ht="15.75" thickBot="1" x14ac:dyDescent="0.3">
      <c r="A428" s="291" t="s">
        <v>2369</v>
      </c>
      <c r="B428" s="288" t="s">
        <v>2370</v>
      </c>
      <c r="C428" s="288" t="s">
        <v>2078</v>
      </c>
      <c r="D428" s="286">
        <v>-217459.65</v>
      </c>
      <c r="E428" s="300">
        <v>-217459.65</v>
      </c>
      <c r="F428" s="286">
        <v>-233559.4</v>
      </c>
      <c r="G428" s="286">
        <v>-249659.15</v>
      </c>
      <c r="H428" s="286">
        <v>-265758.90000000002</v>
      </c>
      <c r="I428" s="286">
        <v>-281858.65000000002</v>
      </c>
      <c r="J428" s="286">
        <v>-297958.40000000002</v>
      </c>
      <c r="K428" s="286">
        <v>-314058.15000000002</v>
      </c>
      <c r="L428" s="286">
        <v>-330157.90000000002</v>
      </c>
      <c r="M428" s="286">
        <v>-346257.65</v>
      </c>
      <c r="N428" s="286">
        <v>-362357.4</v>
      </c>
      <c r="O428" s="286">
        <v>-378457.15</v>
      </c>
      <c r="P428" s="286">
        <v>-394556.9</v>
      </c>
      <c r="Q428" s="286">
        <v>-410656.65</v>
      </c>
      <c r="R428" s="279">
        <v>-410656.65</v>
      </c>
    </row>
    <row r="429" spans="1:18" ht="15.75" thickBot="1" x14ac:dyDescent="0.3">
      <c r="A429" s="291" t="s">
        <v>2371</v>
      </c>
      <c r="B429" s="288" t="s">
        <v>2372</v>
      </c>
      <c r="C429" s="288" t="s">
        <v>2078</v>
      </c>
      <c r="D429" s="282">
        <v>1121687.8500000001</v>
      </c>
      <c r="E429" s="299">
        <v>1121687.8500000001</v>
      </c>
      <c r="F429" s="282">
        <v>1121687.8500000001</v>
      </c>
      <c r="G429" s="282">
        <v>1121687.8500000001</v>
      </c>
      <c r="H429" s="282">
        <v>1121687.8500000001</v>
      </c>
      <c r="I429" s="282">
        <v>1121687.8500000001</v>
      </c>
      <c r="J429" s="282">
        <v>1121687.8500000001</v>
      </c>
      <c r="K429" s="282">
        <v>1121687.8500000001</v>
      </c>
      <c r="L429" s="282">
        <v>1121687.8500000001</v>
      </c>
      <c r="M429" s="282">
        <v>1121687.8500000001</v>
      </c>
      <c r="N429" s="282">
        <v>1121687.8500000001</v>
      </c>
      <c r="O429" s="282">
        <v>1121687.8500000001</v>
      </c>
      <c r="P429" s="282">
        <v>1121687.8500000001</v>
      </c>
      <c r="Q429" s="282">
        <v>1121687.8500000001</v>
      </c>
      <c r="R429" s="279">
        <v>1121687.8500000001</v>
      </c>
    </row>
    <row r="430" spans="1:18" ht="15.75" thickBot="1" x14ac:dyDescent="0.3">
      <c r="A430" s="291" t="s">
        <v>2373</v>
      </c>
      <c r="B430" s="288" t="s">
        <v>2374</v>
      </c>
      <c r="C430" s="288" t="s">
        <v>2078</v>
      </c>
      <c r="D430" s="286">
        <v>-241971.25</v>
      </c>
      <c r="E430" s="300">
        <v>-241971.25</v>
      </c>
      <c r="F430" s="286">
        <v>-261095.7</v>
      </c>
      <c r="G430" s="286">
        <v>-280219.96999999997</v>
      </c>
      <c r="H430" s="286">
        <v>-299344.24</v>
      </c>
      <c r="I430" s="286">
        <v>-318468.51</v>
      </c>
      <c r="J430" s="286">
        <v>-337592.78</v>
      </c>
      <c r="K430" s="286">
        <v>-356717.05</v>
      </c>
      <c r="L430" s="286">
        <v>-375841.32</v>
      </c>
      <c r="M430" s="286">
        <v>-394965.59</v>
      </c>
      <c r="N430" s="286">
        <v>-414089.86</v>
      </c>
      <c r="O430" s="286">
        <v>-433214.13</v>
      </c>
      <c r="P430" s="286">
        <v>-452338.4</v>
      </c>
      <c r="Q430" s="286">
        <v>-471462.67</v>
      </c>
      <c r="R430" s="279">
        <v>-471462.67</v>
      </c>
    </row>
    <row r="431" spans="1:18" ht="15.75" thickBot="1" x14ac:dyDescent="0.3">
      <c r="A431" s="291" t="s">
        <v>2375</v>
      </c>
      <c r="B431" s="288" t="s">
        <v>2376</v>
      </c>
      <c r="C431" s="288" t="s">
        <v>2078</v>
      </c>
      <c r="D431" s="282">
        <v>2611237.89</v>
      </c>
      <c r="E431" s="299">
        <v>2611237.89</v>
      </c>
      <c r="F431" s="282">
        <v>2936628.65</v>
      </c>
      <c r="G431" s="282">
        <v>2942556.83</v>
      </c>
      <c r="H431" s="282">
        <v>2976381.69</v>
      </c>
      <c r="I431" s="282">
        <v>2978623.38</v>
      </c>
      <c r="J431" s="282">
        <v>3024874.82</v>
      </c>
      <c r="K431" s="282">
        <v>3025595.57</v>
      </c>
      <c r="L431" s="282">
        <v>2995976.43</v>
      </c>
      <c r="M431" s="282">
        <v>2996669.17</v>
      </c>
      <c r="N431" s="282">
        <v>2997334.44</v>
      </c>
      <c r="O431" s="282">
        <v>2997334.44</v>
      </c>
      <c r="P431" s="282">
        <v>2997334.44</v>
      </c>
      <c r="Q431" s="282">
        <v>2997334.44</v>
      </c>
      <c r="R431" s="279">
        <v>2997334.44</v>
      </c>
    </row>
    <row r="432" spans="1:18" ht="15.75" thickBot="1" x14ac:dyDescent="0.3">
      <c r="A432" s="291" t="s">
        <v>2609</v>
      </c>
      <c r="B432" s="288" t="s">
        <v>2610</v>
      </c>
      <c r="C432" s="288" t="s">
        <v>2078</v>
      </c>
      <c r="D432" s="286">
        <v>-131594.45000000001</v>
      </c>
      <c r="E432" s="300">
        <v>-131594.45000000001</v>
      </c>
      <c r="F432" s="286">
        <v>-175096.95999999999</v>
      </c>
      <c r="G432" s="286">
        <v>-218599.48</v>
      </c>
      <c r="H432" s="286">
        <v>-262102</v>
      </c>
      <c r="I432" s="286">
        <v>-305604.52</v>
      </c>
      <c r="J432" s="286">
        <v>-349107.04</v>
      </c>
      <c r="K432" s="286">
        <v>-392609.56</v>
      </c>
      <c r="L432" s="286">
        <v>-436112.08</v>
      </c>
      <c r="M432" s="286">
        <v>-479614.6</v>
      </c>
      <c r="N432" s="286">
        <v>-530996.64</v>
      </c>
      <c r="O432" s="286">
        <v>-582378.68000000005</v>
      </c>
      <c r="P432" s="286">
        <v>-633760.72</v>
      </c>
      <c r="Q432" s="286">
        <v>-685142.76</v>
      </c>
      <c r="R432" s="279">
        <v>-685142.76</v>
      </c>
    </row>
    <row r="433" spans="1:18" ht="15.75" thickBot="1" x14ac:dyDescent="0.3">
      <c r="A433" s="291" t="s">
        <v>2377</v>
      </c>
      <c r="B433" s="288" t="s">
        <v>2378</v>
      </c>
      <c r="C433" s="288" t="s">
        <v>2078</v>
      </c>
      <c r="D433" s="282">
        <v>375787.49</v>
      </c>
      <c r="E433" s="299">
        <v>375787.49</v>
      </c>
      <c r="F433" s="282">
        <v>375787.49</v>
      </c>
      <c r="G433" s="282">
        <v>375787.49</v>
      </c>
      <c r="H433" s="282">
        <v>375787.49</v>
      </c>
      <c r="I433" s="282">
        <v>375787.49</v>
      </c>
      <c r="J433" s="282">
        <v>375787.49</v>
      </c>
      <c r="K433" s="282">
        <v>406178.69</v>
      </c>
      <c r="L433" s="282">
        <v>406178.69</v>
      </c>
      <c r="M433" s="282">
        <v>406728.4</v>
      </c>
      <c r="N433" s="282">
        <v>406728.4</v>
      </c>
      <c r="O433" s="282">
        <v>406728.4</v>
      </c>
      <c r="P433" s="282">
        <v>406728.4</v>
      </c>
      <c r="Q433" s="282">
        <v>406728.4</v>
      </c>
      <c r="R433" s="279">
        <v>406728.4</v>
      </c>
    </row>
    <row r="434" spans="1:18" ht="15.75" thickBot="1" x14ac:dyDescent="0.3">
      <c r="A434" s="291" t="s">
        <v>2611</v>
      </c>
      <c r="B434" s="288" t="s">
        <v>2612</v>
      </c>
      <c r="C434" s="288" t="s">
        <v>2078</v>
      </c>
      <c r="D434" s="286">
        <v>-31731.040000000001</v>
      </c>
      <c r="E434" s="300">
        <v>-31731.040000000001</v>
      </c>
      <c r="F434" s="286">
        <v>-37986.61</v>
      </c>
      <c r="G434" s="286">
        <v>-44242.18</v>
      </c>
      <c r="H434" s="286">
        <v>-50497.75</v>
      </c>
      <c r="I434" s="286">
        <v>-56753.32</v>
      </c>
      <c r="J434" s="286">
        <v>-63008.89</v>
      </c>
      <c r="K434" s="286">
        <v>-70405.600000000006</v>
      </c>
      <c r="L434" s="286">
        <v>-77802.17</v>
      </c>
      <c r="M434" s="286">
        <v>-85198.74</v>
      </c>
      <c r="N434" s="286">
        <v>-92595.31</v>
      </c>
      <c r="O434" s="286">
        <v>-97338</v>
      </c>
      <c r="P434" s="286">
        <v>-104213.34</v>
      </c>
      <c r="Q434" s="286">
        <v>-111088.68</v>
      </c>
      <c r="R434" s="279">
        <v>-111088.68</v>
      </c>
    </row>
    <row r="435" spans="1:18" ht="15.75" thickBot="1" x14ac:dyDescent="0.3">
      <c r="A435" s="291" t="s">
        <v>2379</v>
      </c>
      <c r="B435" s="288" t="s">
        <v>2380</v>
      </c>
      <c r="C435" s="288" t="s">
        <v>2078</v>
      </c>
      <c r="D435" s="282">
        <v>176410.68</v>
      </c>
      <c r="E435" s="299">
        <v>176410.68</v>
      </c>
      <c r="F435" s="282">
        <v>176410.68</v>
      </c>
      <c r="G435" s="282">
        <v>176410.68</v>
      </c>
      <c r="H435" s="282">
        <v>176410.68</v>
      </c>
      <c r="I435" s="282">
        <v>176410.68</v>
      </c>
      <c r="J435" s="282">
        <v>176410.68</v>
      </c>
      <c r="K435" s="282">
        <v>191379.48</v>
      </c>
      <c r="L435" s="282">
        <v>191379.48</v>
      </c>
      <c r="M435" s="282">
        <v>191650.23</v>
      </c>
      <c r="N435" s="282">
        <v>191650.23</v>
      </c>
      <c r="O435" s="282">
        <v>191650.23</v>
      </c>
      <c r="P435" s="282">
        <v>191650.23</v>
      </c>
      <c r="Q435" s="282">
        <v>191650.23</v>
      </c>
      <c r="R435" s="279">
        <v>191650.23</v>
      </c>
    </row>
    <row r="436" spans="1:18" ht="15.75" thickBot="1" x14ac:dyDescent="0.3">
      <c r="A436" s="291" t="s">
        <v>2613</v>
      </c>
      <c r="B436" s="288" t="s">
        <v>2614</v>
      </c>
      <c r="C436" s="288" t="s">
        <v>2078</v>
      </c>
      <c r="D436" s="286">
        <v>-15641.57</v>
      </c>
      <c r="E436" s="300">
        <v>-15641.57</v>
      </c>
      <c r="F436" s="286">
        <v>-18564.64</v>
      </c>
      <c r="G436" s="286">
        <v>-21487.71</v>
      </c>
      <c r="H436" s="286">
        <v>-24410.78</v>
      </c>
      <c r="I436" s="286">
        <v>-27333.85</v>
      </c>
      <c r="J436" s="286">
        <v>-30256.92</v>
      </c>
      <c r="K436" s="286">
        <v>-33741.81</v>
      </c>
      <c r="L436" s="286">
        <v>-37226.870000000003</v>
      </c>
      <c r="M436" s="286">
        <v>-40711.93</v>
      </c>
      <c r="N436" s="286">
        <v>-44196.99</v>
      </c>
      <c r="O436" s="286">
        <v>-46374.67</v>
      </c>
      <c r="P436" s="286">
        <v>-49603.01</v>
      </c>
      <c r="Q436" s="286">
        <v>-52831.35</v>
      </c>
      <c r="R436" s="279">
        <v>-52831.35</v>
      </c>
    </row>
    <row r="437" spans="1:18" ht="15.75" thickBot="1" x14ac:dyDescent="0.3">
      <c r="A437" s="291" t="s">
        <v>2615</v>
      </c>
      <c r="B437" s="288" t="s">
        <v>2616</v>
      </c>
      <c r="C437" s="288" t="s">
        <v>2078</v>
      </c>
      <c r="D437" s="282">
        <v>30440.05</v>
      </c>
      <c r="E437" s="299">
        <v>30440.05</v>
      </c>
      <c r="F437" s="282">
        <v>30495.89</v>
      </c>
      <c r="G437" s="282">
        <v>30546.19</v>
      </c>
      <c r="H437" s="282">
        <v>30601.71</v>
      </c>
      <c r="I437" s="282">
        <v>30601.71</v>
      </c>
      <c r="J437" s="282">
        <v>30601.71</v>
      </c>
      <c r="K437" s="282">
        <v>30601.71</v>
      </c>
      <c r="L437" s="282">
        <v>30601.71</v>
      </c>
      <c r="M437" s="282">
        <v>30601.71</v>
      </c>
      <c r="N437" s="282">
        <v>30601.71</v>
      </c>
      <c r="O437" s="282">
        <v>30601.71</v>
      </c>
      <c r="P437" s="282">
        <v>30601.71</v>
      </c>
      <c r="Q437" s="282">
        <v>30601.71</v>
      </c>
      <c r="R437" s="279">
        <v>30601.71</v>
      </c>
    </row>
    <row r="438" spans="1:18" ht="15.75" thickBot="1" x14ac:dyDescent="0.3">
      <c r="A438" s="291" t="s">
        <v>2735</v>
      </c>
      <c r="B438" s="288" t="s">
        <v>2734</v>
      </c>
      <c r="C438" s="288" t="s">
        <v>2078</v>
      </c>
      <c r="D438" s="293"/>
      <c r="E438" s="300">
        <v>0</v>
      </c>
      <c r="F438" s="286">
        <v>0</v>
      </c>
      <c r="G438" s="286">
        <v>0</v>
      </c>
      <c r="H438" s="286">
        <v>-509.94</v>
      </c>
      <c r="I438" s="286">
        <v>-1019.97</v>
      </c>
      <c r="J438" s="286">
        <v>-1530</v>
      </c>
      <c r="K438" s="286">
        <v>-2040.03</v>
      </c>
      <c r="L438" s="286">
        <v>-2550.06</v>
      </c>
      <c r="M438" s="286">
        <v>-3060.09</v>
      </c>
      <c r="N438" s="286">
        <v>-3570.12</v>
      </c>
      <c r="O438" s="286">
        <v>-4080.15</v>
      </c>
      <c r="P438" s="286">
        <v>-4590.18</v>
      </c>
      <c r="Q438" s="286">
        <v>-5100.21</v>
      </c>
      <c r="R438" s="279">
        <v>-5100.21</v>
      </c>
    </row>
    <row r="439" spans="1:18" ht="15.75" thickBot="1" x14ac:dyDescent="0.3">
      <c r="A439" s="291" t="s">
        <v>198</v>
      </c>
      <c r="B439" s="288" t="s">
        <v>1048</v>
      </c>
      <c r="C439" s="288" t="s">
        <v>2078</v>
      </c>
      <c r="D439" s="282">
        <v>-0.02</v>
      </c>
      <c r="E439" s="299">
        <v>-0.02</v>
      </c>
      <c r="F439" s="282">
        <v>-0.02</v>
      </c>
      <c r="G439" s="282">
        <v>-0.02</v>
      </c>
      <c r="H439" s="282">
        <v>-0.02</v>
      </c>
      <c r="I439" s="282">
        <v>-0.02</v>
      </c>
      <c r="J439" s="282">
        <v>-0.02</v>
      </c>
      <c r="K439" s="282">
        <v>-0.02</v>
      </c>
      <c r="L439" s="282">
        <v>-0.02</v>
      </c>
      <c r="M439" s="282">
        <v>-0.02</v>
      </c>
      <c r="N439" s="282">
        <v>-0.02</v>
      </c>
      <c r="O439" s="282">
        <v>-0.02</v>
      </c>
      <c r="P439" s="282">
        <v>-0.02</v>
      </c>
      <c r="Q439" s="282">
        <v>-0.02</v>
      </c>
      <c r="R439" s="279">
        <v>-0.02</v>
      </c>
    </row>
    <row r="440" spans="1:18" ht="15.75" thickBot="1" x14ac:dyDescent="0.3">
      <c r="A440" s="291" t="s">
        <v>2381</v>
      </c>
      <c r="B440" s="288" t="s">
        <v>2382</v>
      </c>
      <c r="C440" s="288" t="s">
        <v>2078</v>
      </c>
      <c r="D440" s="286">
        <v>0</v>
      </c>
      <c r="E440" s="300">
        <v>0</v>
      </c>
      <c r="F440" s="286">
        <v>-206101</v>
      </c>
      <c r="G440" s="286">
        <v>0</v>
      </c>
      <c r="H440" s="286">
        <v>0</v>
      </c>
      <c r="I440" s="286">
        <v>0</v>
      </c>
      <c r="J440" s="286">
        <v>16297.25</v>
      </c>
      <c r="K440" s="286">
        <v>0</v>
      </c>
      <c r="L440" s="286">
        <v>0</v>
      </c>
      <c r="M440" s="286">
        <v>0</v>
      </c>
      <c r="N440" s="286">
        <v>0</v>
      </c>
      <c r="O440" s="286">
        <v>0</v>
      </c>
      <c r="P440" s="286">
        <v>0</v>
      </c>
      <c r="Q440" s="286">
        <v>0</v>
      </c>
      <c r="R440" s="279">
        <v>0</v>
      </c>
    </row>
    <row r="441" spans="1:18" ht="15.75" thickBot="1" x14ac:dyDescent="0.3">
      <c r="A441" s="291" t="s">
        <v>2383</v>
      </c>
      <c r="B441" s="288" t="s">
        <v>2384</v>
      </c>
      <c r="C441" s="288" t="s">
        <v>2078</v>
      </c>
      <c r="D441" s="282">
        <v>0</v>
      </c>
      <c r="E441" s="299">
        <v>0</v>
      </c>
      <c r="F441" s="282">
        <v>0</v>
      </c>
      <c r="G441" s="282">
        <v>0</v>
      </c>
      <c r="H441" s="282">
        <v>0</v>
      </c>
      <c r="I441" s="282">
        <v>0</v>
      </c>
      <c r="J441" s="282">
        <v>0</v>
      </c>
      <c r="K441" s="282">
        <v>0</v>
      </c>
      <c r="L441" s="282">
        <v>0</v>
      </c>
      <c r="M441" s="282">
        <v>0</v>
      </c>
      <c r="N441" s="282">
        <v>0</v>
      </c>
      <c r="O441" s="282">
        <v>0</v>
      </c>
      <c r="P441" s="282">
        <v>0</v>
      </c>
      <c r="Q441" s="282">
        <v>0</v>
      </c>
      <c r="R441" s="279">
        <v>0</v>
      </c>
    </row>
    <row r="442" spans="1:18" ht="15.75" thickBot="1" x14ac:dyDescent="0.3">
      <c r="A442" s="291" t="s">
        <v>199</v>
      </c>
      <c r="B442" s="288" t="s">
        <v>1047</v>
      </c>
      <c r="C442" s="288" t="s">
        <v>2078</v>
      </c>
      <c r="D442" s="286">
        <v>-22512.69</v>
      </c>
      <c r="E442" s="300">
        <v>-22512.69</v>
      </c>
      <c r="F442" s="286">
        <v>-10568.05</v>
      </c>
      <c r="G442" s="286">
        <v>38902.800000000003</v>
      </c>
      <c r="H442" s="286">
        <v>50343.040000000001</v>
      </c>
      <c r="I442" s="286">
        <v>78113.87</v>
      </c>
      <c r="J442" s="286">
        <v>90434.89</v>
      </c>
      <c r="K442" s="286">
        <v>89782.27</v>
      </c>
      <c r="L442" s="286">
        <v>95544.16</v>
      </c>
      <c r="M442" s="286">
        <v>90196.64</v>
      </c>
      <c r="N442" s="286">
        <v>93532.26</v>
      </c>
      <c r="O442" s="286">
        <v>96206.09</v>
      </c>
      <c r="P442" s="286">
        <v>99195.13</v>
      </c>
      <c r="Q442" s="286">
        <v>99727.86</v>
      </c>
      <c r="R442" s="279">
        <v>99727.86</v>
      </c>
    </row>
    <row r="443" spans="1:18" ht="15.75" thickBot="1" x14ac:dyDescent="0.3">
      <c r="A443" s="291" t="s">
        <v>200</v>
      </c>
      <c r="B443" s="288" t="s">
        <v>1046</v>
      </c>
      <c r="C443" s="288" t="s">
        <v>2078</v>
      </c>
      <c r="D443" s="282">
        <v>0</v>
      </c>
      <c r="E443" s="299">
        <v>0</v>
      </c>
      <c r="F443" s="282">
        <v>0</v>
      </c>
      <c r="G443" s="282">
        <v>0</v>
      </c>
      <c r="H443" s="282">
        <v>0</v>
      </c>
      <c r="I443" s="282">
        <v>0</v>
      </c>
      <c r="J443" s="282">
        <v>0</v>
      </c>
      <c r="K443" s="282">
        <v>0</v>
      </c>
      <c r="L443" s="282">
        <v>0</v>
      </c>
      <c r="M443" s="282">
        <v>0</v>
      </c>
      <c r="N443" s="282">
        <v>0</v>
      </c>
      <c r="O443" s="282">
        <v>0</v>
      </c>
      <c r="P443" s="282">
        <v>0</v>
      </c>
      <c r="Q443" s="282">
        <v>0</v>
      </c>
      <c r="R443" s="279">
        <v>0</v>
      </c>
    </row>
    <row r="444" spans="1:18" ht="15.75" thickBot="1" x14ac:dyDescent="0.3">
      <c r="A444" s="290" t="s">
        <v>1467</v>
      </c>
      <c r="B444" s="288" t="s">
        <v>2385</v>
      </c>
      <c r="C444" s="289"/>
      <c r="D444" s="286">
        <v>30913393.100000001</v>
      </c>
      <c r="E444" s="300">
        <v>30913393.100000001</v>
      </c>
      <c r="F444" s="286">
        <v>30738749.5</v>
      </c>
      <c r="G444" s="286">
        <v>30507881.440000001</v>
      </c>
      <c r="H444" s="286">
        <v>31917909.620000001</v>
      </c>
      <c r="I444" s="286">
        <v>30957262.760000002</v>
      </c>
      <c r="J444" s="286">
        <v>30167659.449999999</v>
      </c>
      <c r="K444" s="286">
        <v>30704700.73</v>
      </c>
      <c r="L444" s="286">
        <v>29950877.739999998</v>
      </c>
      <c r="M444" s="286">
        <v>28980917.149999999</v>
      </c>
      <c r="N444" s="286">
        <v>31067894.969999999</v>
      </c>
      <c r="O444" s="286">
        <v>30529463.370000001</v>
      </c>
      <c r="P444" s="286">
        <v>29721498.920000002</v>
      </c>
      <c r="Q444" s="286">
        <v>31627546.129999999</v>
      </c>
      <c r="R444" s="279">
        <v>31627546.129999999</v>
      </c>
    </row>
    <row r="445" spans="1:18" ht="15.75" thickBot="1" x14ac:dyDescent="0.3">
      <c r="A445" s="291" t="s">
        <v>1468</v>
      </c>
      <c r="B445" s="288" t="s">
        <v>1469</v>
      </c>
      <c r="C445" s="288" t="s">
        <v>2078</v>
      </c>
      <c r="D445" s="282">
        <v>4407522.46</v>
      </c>
      <c r="E445" s="299">
        <v>4407522.46</v>
      </c>
      <c r="F445" s="282">
        <v>4543640.68</v>
      </c>
      <c r="G445" s="282">
        <v>4619655.2</v>
      </c>
      <c r="H445" s="282">
        <v>4669929.3600000003</v>
      </c>
      <c r="I445" s="282">
        <v>4687587.93</v>
      </c>
      <c r="J445" s="282">
        <v>4738290.66</v>
      </c>
      <c r="K445" s="282">
        <v>4772058.96</v>
      </c>
      <c r="L445" s="282">
        <v>4851246.97</v>
      </c>
      <c r="M445" s="282">
        <v>4911552.5199999996</v>
      </c>
      <c r="N445" s="282">
        <v>4935981.8600000003</v>
      </c>
      <c r="O445" s="282">
        <v>4991333.82</v>
      </c>
      <c r="P445" s="282">
        <v>5003230.17</v>
      </c>
      <c r="Q445" s="282">
        <v>5028209</v>
      </c>
      <c r="R445" s="279">
        <v>5028209</v>
      </c>
    </row>
    <row r="446" spans="1:18" ht="15.75" thickBot="1" x14ac:dyDescent="0.3">
      <c r="A446" s="291" t="s">
        <v>201</v>
      </c>
      <c r="B446" s="288" t="s">
        <v>1045</v>
      </c>
      <c r="C446" s="288" t="s">
        <v>2078</v>
      </c>
      <c r="D446" s="286">
        <v>0</v>
      </c>
      <c r="E446" s="300">
        <v>0</v>
      </c>
      <c r="F446" s="286">
        <v>-129659.57</v>
      </c>
      <c r="G446" s="286">
        <v>-251818.53</v>
      </c>
      <c r="H446" s="286">
        <v>862090.75</v>
      </c>
      <c r="I446" s="286">
        <v>221060.31</v>
      </c>
      <c r="J446" s="286">
        <v>-456706.77</v>
      </c>
      <c r="K446" s="286">
        <v>21342.69</v>
      </c>
      <c r="L446" s="286">
        <v>-713376.19</v>
      </c>
      <c r="M446" s="286">
        <v>-1745154.43</v>
      </c>
      <c r="N446" s="286">
        <v>16216.57</v>
      </c>
      <c r="O446" s="286">
        <v>-773807.08</v>
      </c>
      <c r="P446" s="286">
        <v>-1759896.03</v>
      </c>
      <c r="Q446" s="286">
        <v>0</v>
      </c>
      <c r="R446" s="279">
        <v>0</v>
      </c>
    </row>
    <row r="447" spans="1:18" ht="15.75" thickBot="1" x14ac:dyDescent="0.3">
      <c r="A447" s="291" t="s">
        <v>2693</v>
      </c>
      <c r="B447" s="288" t="s">
        <v>1044</v>
      </c>
      <c r="C447" s="288" t="s">
        <v>2078</v>
      </c>
      <c r="D447" s="282">
        <v>-83555.94</v>
      </c>
      <c r="E447" s="299">
        <v>-83555.94</v>
      </c>
      <c r="F447" s="282">
        <v>-147710.5</v>
      </c>
      <c r="G447" s="282">
        <v>-201530.33</v>
      </c>
      <c r="H447" s="282">
        <v>-62798.27</v>
      </c>
      <c r="I447" s="282">
        <v>-102800.76</v>
      </c>
      <c r="J447" s="282">
        <v>-127457.27</v>
      </c>
      <c r="K447" s="282">
        <v>-146726.97</v>
      </c>
      <c r="L447" s="282">
        <v>-161063.41</v>
      </c>
      <c r="M447" s="282">
        <v>-174708.01</v>
      </c>
      <c r="N447" s="282">
        <v>-189234.83</v>
      </c>
      <c r="O447" s="282">
        <v>-211832.91</v>
      </c>
      <c r="P447" s="282">
        <v>-248873.25</v>
      </c>
      <c r="Q447" s="282">
        <v>-0.6</v>
      </c>
      <c r="R447" s="279">
        <v>-0.6</v>
      </c>
    </row>
    <row r="448" spans="1:18" ht="15.75" thickBot="1" x14ac:dyDescent="0.3">
      <c r="A448" s="291" t="s">
        <v>2733</v>
      </c>
      <c r="B448" s="288" t="s">
        <v>2732</v>
      </c>
      <c r="C448" s="288" t="s">
        <v>2078</v>
      </c>
      <c r="D448" s="293"/>
      <c r="E448" s="300">
        <v>0</v>
      </c>
      <c r="F448" s="286">
        <v>0</v>
      </c>
      <c r="G448" s="286">
        <v>0</v>
      </c>
      <c r="H448" s="286">
        <v>191036</v>
      </c>
      <c r="I448" s="286">
        <v>191036</v>
      </c>
      <c r="J448" s="286">
        <v>191036</v>
      </c>
      <c r="K448" s="286">
        <v>313709</v>
      </c>
      <c r="L448" s="286">
        <v>313709</v>
      </c>
      <c r="M448" s="286">
        <v>313709</v>
      </c>
      <c r="N448" s="286">
        <v>313709</v>
      </c>
      <c r="O448" s="286">
        <v>313709</v>
      </c>
      <c r="P448" s="286">
        <v>313709</v>
      </c>
      <c r="Q448" s="286">
        <v>208880.74</v>
      </c>
      <c r="R448" s="279">
        <v>208880.74</v>
      </c>
    </row>
    <row r="449" spans="1:18" ht="15.75" thickBot="1" x14ac:dyDescent="0.3">
      <c r="A449" s="291" t="s">
        <v>203</v>
      </c>
      <c r="B449" s="288" t="s">
        <v>1043</v>
      </c>
      <c r="C449" s="288" t="s">
        <v>2078</v>
      </c>
      <c r="D449" s="282">
        <v>0</v>
      </c>
      <c r="E449" s="299">
        <v>0</v>
      </c>
      <c r="F449" s="282">
        <v>1158.32</v>
      </c>
      <c r="G449" s="282">
        <v>25.69</v>
      </c>
      <c r="H449" s="282">
        <v>0</v>
      </c>
      <c r="I449" s="282">
        <v>4.08</v>
      </c>
      <c r="J449" s="282">
        <v>-644.94000000000005</v>
      </c>
      <c r="K449" s="282">
        <v>0</v>
      </c>
      <c r="L449" s="282">
        <v>37.5</v>
      </c>
      <c r="M449" s="282">
        <v>-33043.040000000001</v>
      </c>
      <c r="N449" s="282">
        <v>0</v>
      </c>
      <c r="O449" s="282">
        <v>13.3</v>
      </c>
      <c r="P449" s="282">
        <v>12.48</v>
      </c>
      <c r="Q449" s="282">
        <v>0</v>
      </c>
      <c r="R449" s="279">
        <v>0</v>
      </c>
    </row>
    <row r="450" spans="1:18" ht="15.75" thickBot="1" x14ac:dyDescent="0.3">
      <c r="A450" s="291" t="s">
        <v>204</v>
      </c>
      <c r="B450" s="288" t="s">
        <v>1042</v>
      </c>
      <c r="C450" s="288" t="s">
        <v>2078</v>
      </c>
      <c r="D450" s="286">
        <v>0</v>
      </c>
      <c r="E450" s="300">
        <v>0</v>
      </c>
      <c r="F450" s="286">
        <v>0</v>
      </c>
      <c r="G450" s="286">
        <v>0</v>
      </c>
      <c r="H450" s="286">
        <v>0</v>
      </c>
      <c r="I450" s="286">
        <v>0</v>
      </c>
      <c r="J450" s="286">
        <v>0</v>
      </c>
      <c r="K450" s="286">
        <v>0</v>
      </c>
      <c r="L450" s="286">
        <v>0</v>
      </c>
      <c r="M450" s="286">
        <v>0</v>
      </c>
      <c r="N450" s="286">
        <v>0</v>
      </c>
      <c r="O450" s="286">
        <v>0</v>
      </c>
      <c r="P450" s="286">
        <v>0</v>
      </c>
      <c r="Q450" s="286">
        <v>0</v>
      </c>
      <c r="R450" s="279">
        <v>0</v>
      </c>
    </row>
    <row r="451" spans="1:18" ht="15.75" thickBot="1" x14ac:dyDescent="0.3">
      <c r="A451" s="291" t="s">
        <v>205</v>
      </c>
      <c r="B451" s="288" t="s">
        <v>1041</v>
      </c>
      <c r="C451" s="288" t="s">
        <v>2078</v>
      </c>
      <c r="D451" s="282">
        <v>1077617.6399999999</v>
      </c>
      <c r="E451" s="299">
        <v>1077617.6399999999</v>
      </c>
      <c r="F451" s="282">
        <v>1077617.6399999999</v>
      </c>
      <c r="G451" s="282">
        <v>1079249.8899999999</v>
      </c>
      <c r="H451" s="282">
        <v>1091649.9099999999</v>
      </c>
      <c r="I451" s="282">
        <v>1097597.67</v>
      </c>
      <c r="J451" s="282">
        <v>1098425.68</v>
      </c>
      <c r="K451" s="282">
        <v>1098425.68</v>
      </c>
      <c r="L451" s="282">
        <v>1101344.47</v>
      </c>
      <c r="M451" s="282">
        <v>1106716.49</v>
      </c>
      <c r="N451" s="282">
        <v>1117686.3500000001</v>
      </c>
      <c r="O451" s="282">
        <v>1117686.3500000001</v>
      </c>
      <c r="P451" s="282">
        <v>1118511.3500000001</v>
      </c>
      <c r="Q451" s="282">
        <v>1123494.69</v>
      </c>
      <c r="R451" s="279">
        <v>1123494.69</v>
      </c>
    </row>
    <row r="452" spans="1:18" ht="15.75" thickBot="1" x14ac:dyDescent="0.3">
      <c r="A452" s="291" t="s">
        <v>206</v>
      </c>
      <c r="B452" s="288" t="s">
        <v>1040</v>
      </c>
      <c r="C452" s="288" t="s">
        <v>2078</v>
      </c>
      <c r="D452" s="286">
        <v>-971678.69</v>
      </c>
      <c r="E452" s="300">
        <v>-971678.69</v>
      </c>
      <c r="F452" s="286">
        <v>-977561.85</v>
      </c>
      <c r="G452" s="286">
        <v>-983445.01</v>
      </c>
      <c r="H452" s="286">
        <v>-989328.17</v>
      </c>
      <c r="I452" s="286">
        <v>-996146.74</v>
      </c>
      <c r="J452" s="286">
        <v>-1003390.23</v>
      </c>
      <c r="K452" s="286">
        <v>-1010697.41</v>
      </c>
      <c r="L452" s="286">
        <v>-1018004.59</v>
      </c>
      <c r="M452" s="286">
        <v>-1025311.77</v>
      </c>
      <c r="N452" s="286">
        <v>-1034545.02</v>
      </c>
      <c r="O452" s="286">
        <v>-1043778.27</v>
      </c>
      <c r="P452" s="286">
        <v>-1053011.52</v>
      </c>
      <c r="Q452" s="286">
        <v>-1062362.6200000001</v>
      </c>
      <c r="R452" s="279">
        <v>-1062362.6200000001</v>
      </c>
    </row>
    <row r="453" spans="1:18" ht="15.75" thickBot="1" x14ac:dyDescent="0.3">
      <c r="A453" s="291" t="s">
        <v>1470</v>
      </c>
      <c r="B453" s="288" t="s">
        <v>1471</v>
      </c>
      <c r="C453" s="288" t="s">
        <v>2078</v>
      </c>
      <c r="D453" s="282">
        <v>0</v>
      </c>
      <c r="E453" s="299">
        <v>0</v>
      </c>
      <c r="F453" s="282">
        <v>0</v>
      </c>
      <c r="G453" s="282">
        <v>0</v>
      </c>
      <c r="H453" s="282">
        <v>0</v>
      </c>
      <c r="I453" s="282">
        <v>0</v>
      </c>
      <c r="J453" s="282">
        <v>0</v>
      </c>
      <c r="K453" s="282">
        <v>0</v>
      </c>
      <c r="L453" s="282">
        <v>0</v>
      </c>
      <c r="M453" s="282">
        <v>0</v>
      </c>
      <c r="N453" s="282">
        <v>0</v>
      </c>
      <c r="O453" s="282">
        <v>0</v>
      </c>
      <c r="P453" s="282">
        <v>0</v>
      </c>
      <c r="Q453" s="282">
        <v>0</v>
      </c>
      <c r="R453" s="279">
        <v>0</v>
      </c>
    </row>
    <row r="454" spans="1:18" ht="15.75" thickBot="1" x14ac:dyDescent="0.3">
      <c r="A454" s="291" t="s">
        <v>2617</v>
      </c>
      <c r="B454" s="288" t="s">
        <v>2618</v>
      </c>
      <c r="C454" s="288" t="s">
        <v>2078</v>
      </c>
      <c r="D454" s="286">
        <v>-3400229.21</v>
      </c>
      <c r="E454" s="300">
        <v>-3400229.21</v>
      </c>
      <c r="F454" s="286">
        <v>-3400229.21</v>
      </c>
      <c r="G454" s="286">
        <v>-3400229.21</v>
      </c>
      <c r="H454" s="286">
        <v>-3400229.21</v>
      </c>
      <c r="I454" s="286">
        <v>-3400229.21</v>
      </c>
      <c r="J454" s="286">
        <v>-3400229.21</v>
      </c>
      <c r="K454" s="286">
        <v>-3400229.21</v>
      </c>
      <c r="L454" s="286">
        <v>-3400229.21</v>
      </c>
      <c r="M454" s="286">
        <v>-3400229.21</v>
      </c>
      <c r="N454" s="286">
        <v>-3400229.21</v>
      </c>
      <c r="O454" s="286">
        <v>-3400229.21</v>
      </c>
      <c r="P454" s="286">
        <v>-3400229.21</v>
      </c>
      <c r="Q454" s="286">
        <v>-3400229.21</v>
      </c>
      <c r="R454" s="279">
        <v>-3400229.21</v>
      </c>
    </row>
    <row r="455" spans="1:18" ht="15.75" thickBot="1" x14ac:dyDescent="0.3">
      <c r="A455" s="291" t="s">
        <v>2020</v>
      </c>
      <c r="B455" s="288" t="s">
        <v>2021</v>
      </c>
      <c r="C455" s="288" t="s">
        <v>2078</v>
      </c>
      <c r="D455" s="282">
        <v>30415875.949999999</v>
      </c>
      <c r="E455" s="299">
        <v>30415875.949999999</v>
      </c>
      <c r="F455" s="282">
        <v>30420423.199999999</v>
      </c>
      <c r="G455" s="282">
        <v>30424812.23</v>
      </c>
      <c r="H455" s="282">
        <v>30454350.920000002</v>
      </c>
      <c r="I455" s="282">
        <v>30259291.350000001</v>
      </c>
      <c r="J455" s="282">
        <v>30256765.32</v>
      </c>
      <c r="K455" s="282">
        <v>30272269.68</v>
      </c>
      <c r="L455" s="282">
        <v>30312975.879999999</v>
      </c>
      <c r="M455" s="282">
        <v>30491966.510000002</v>
      </c>
      <c r="N455" s="282">
        <v>30893267.609999999</v>
      </c>
      <c r="O455" s="282">
        <v>31241752.129999999</v>
      </c>
      <c r="P455" s="282">
        <v>31575645.210000001</v>
      </c>
      <c r="Q455" s="282">
        <v>31678805.050000001</v>
      </c>
      <c r="R455" s="279">
        <v>31678805.050000001</v>
      </c>
    </row>
    <row r="456" spans="1:18" ht="15.75" thickBot="1" x14ac:dyDescent="0.3">
      <c r="A456" s="291" t="s">
        <v>2619</v>
      </c>
      <c r="B456" s="288" t="s">
        <v>2620</v>
      </c>
      <c r="C456" s="288" t="s">
        <v>2078</v>
      </c>
      <c r="D456" s="286">
        <v>-1252687.8999999999</v>
      </c>
      <c r="E456" s="300">
        <v>-1252687.8999999999</v>
      </c>
      <c r="F456" s="286">
        <v>-1379476.86</v>
      </c>
      <c r="G456" s="286">
        <v>-1506265.82</v>
      </c>
      <c r="H456" s="286">
        <v>-1633054.78</v>
      </c>
      <c r="I456" s="286">
        <v>-1758858.29</v>
      </c>
      <c r="J456" s="286">
        <v>-1884661.66</v>
      </c>
      <c r="K456" s="286">
        <v>-2010465.03</v>
      </c>
      <c r="L456" s="286">
        <v>-2136268.4</v>
      </c>
      <c r="M456" s="286">
        <v>-2262105.35</v>
      </c>
      <c r="N456" s="286">
        <v>-2387943.39</v>
      </c>
      <c r="O456" s="286">
        <v>-2513781.5499999998</v>
      </c>
      <c r="P456" s="286">
        <v>-2639619.77</v>
      </c>
      <c r="Q456" s="286">
        <v>-2765457.99</v>
      </c>
      <c r="R456" s="279">
        <v>-2765457.99</v>
      </c>
    </row>
    <row r="457" spans="1:18" ht="15.75" thickBot="1" x14ac:dyDescent="0.3">
      <c r="A457" s="291" t="s">
        <v>207</v>
      </c>
      <c r="B457" s="288" t="s">
        <v>1039</v>
      </c>
      <c r="C457" s="288" t="s">
        <v>2078</v>
      </c>
      <c r="D457" s="282">
        <v>3576023.48</v>
      </c>
      <c r="E457" s="299">
        <v>3576023.48</v>
      </c>
      <c r="F457" s="282">
        <v>3581622.76</v>
      </c>
      <c r="G457" s="282">
        <v>3574116.24</v>
      </c>
      <c r="H457" s="282">
        <v>3576534.39</v>
      </c>
      <c r="I457" s="282">
        <v>3596584.27</v>
      </c>
      <c r="J457" s="282">
        <v>3589678.47</v>
      </c>
      <c r="K457" s="282">
        <v>3624054.39</v>
      </c>
      <c r="L457" s="282">
        <v>3625129.9</v>
      </c>
      <c r="M457" s="282">
        <v>3625685.55</v>
      </c>
      <c r="N457" s="282">
        <v>3627731.09</v>
      </c>
      <c r="O457" s="282">
        <v>3629726.04</v>
      </c>
      <c r="P457" s="282">
        <v>3629932.91</v>
      </c>
      <c r="Q457" s="282">
        <v>3630702.36</v>
      </c>
      <c r="R457" s="279">
        <v>3630702.36</v>
      </c>
    </row>
    <row r="458" spans="1:18" ht="15.75" thickBot="1" x14ac:dyDescent="0.3">
      <c r="A458" s="291" t="s">
        <v>2621</v>
      </c>
      <c r="B458" s="288" t="s">
        <v>2622</v>
      </c>
      <c r="C458" s="288" t="s">
        <v>2078</v>
      </c>
      <c r="D458" s="286">
        <v>29312.41</v>
      </c>
      <c r="E458" s="300">
        <v>29312.41</v>
      </c>
      <c r="F458" s="286">
        <v>43968.57</v>
      </c>
      <c r="G458" s="286">
        <v>58624.73</v>
      </c>
      <c r="H458" s="286">
        <v>73280.89</v>
      </c>
      <c r="I458" s="286">
        <v>87937.05</v>
      </c>
      <c r="J458" s="286">
        <v>102593.21</v>
      </c>
      <c r="K458" s="286">
        <v>117249.37</v>
      </c>
      <c r="L458" s="286">
        <v>131905.53</v>
      </c>
      <c r="M458" s="286">
        <v>146561.69</v>
      </c>
      <c r="N458" s="286">
        <v>161217.85</v>
      </c>
      <c r="O458" s="286">
        <v>175874.01</v>
      </c>
      <c r="P458" s="286">
        <v>190530.17</v>
      </c>
      <c r="Q458" s="286">
        <v>205186.33</v>
      </c>
      <c r="R458" s="279">
        <v>205186.33</v>
      </c>
    </row>
    <row r="459" spans="1:18" ht="15.75" thickBot="1" x14ac:dyDescent="0.3">
      <c r="A459" s="291" t="s">
        <v>208</v>
      </c>
      <c r="B459" s="288" t="s">
        <v>1038</v>
      </c>
      <c r="C459" s="288" t="s">
        <v>2078</v>
      </c>
      <c r="D459" s="282">
        <v>-3282963.83</v>
      </c>
      <c r="E459" s="299">
        <v>-3282963.83</v>
      </c>
      <c r="F459" s="282">
        <v>-3290146.15</v>
      </c>
      <c r="G459" s="282">
        <v>-3297328.47</v>
      </c>
      <c r="H459" s="282">
        <v>-3304510.79</v>
      </c>
      <c r="I459" s="282">
        <v>-3311693.11</v>
      </c>
      <c r="J459" s="282">
        <v>-3318875.43</v>
      </c>
      <c r="K459" s="282">
        <v>-3326057.75</v>
      </c>
      <c r="L459" s="282">
        <v>-3333240.07</v>
      </c>
      <c r="M459" s="282">
        <v>-3340422.39</v>
      </c>
      <c r="N459" s="282">
        <v>-3347604.71</v>
      </c>
      <c r="O459" s="282">
        <v>-3354787.03</v>
      </c>
      <c r="P459" s="282">
        <v>-3361969.35</v>
      </c>
      <c r="Q459" s="282">
        <v>-3369151.67</v>
      </c>
      <c r="R459" s="279">
        <v>-3369151.67</v>
      </c>
    </row>
    <row r="460" spans="1:18" ht="15.75" thickBot="1" x14ac:dyDescent="0.3">
      <c r="A460" s="291" t="s">
        <v>209</v>
      </c>
      <c r="B460" s="288" t="s">
        <v>1037</v>
      </c>
      <c r="C460" s="288" t="s">
        <v>2078</v>
      </c>
      <c r="D460" s="286">
        <v>2722.5</v>
      </c>
      <c r="E460" s="300">
        <v>2722.5</v>
      </c>
      <c r="F460" s="286">
        <v>2722.5</v>
      </c>
      <c r="G460" s="286">
        <v>2722.5</v>
      </c>
      <c r="H460" s="286">
        <v>2722.5</v>
      </c>
      <c r="I460" s="286">
        <v>2722.5</v>
      </c>
      <c r="J460" s="286">
        <v>2722.5</v>
      </c>
      <c r="K460" s="286">
        <v>2722.5</v>
      </c>
      <c r="L460" s="286">
        <v>2722.5</v>
      </c>
      <c r="M460" s="286">
        <v>2722.5</v>
      </c>
      <c r="N460" s="286">
        <v>2722.5</v>
      </c>
      <c r="O460" s="286">
        <v>2722.5</v>
      </c>
      <c r="P460" s="286">
        <v>2722.5</v>
      </c>
      <c r="Q460" s="286">
        <v>2722.5</v>
      </c>
      <c r="R460" s="279">
        <v>2722.5</v>
      </c>
    </row>
    <row r="461" spans="1:18" ht="15.75" thickBot="1" x14ac:dyDescent="0.3">
      <c r="A461" s="291" t="s">
        <v>210</v>
      </c>
      <c r="B461" s="288" t="s">
        <v>1036</v>
      </c>
      <c r="C461" s="288" t="s">
        <v>2078</v>
      </c>
      <c r="D461" s="282">
        <v>-2722.5</v>
      </c>
      <c r="E461" s="299">
        <v>-2722.5</v>
      </c>
      <c r="F461" s="282">
        <v>-2722.5</v>
      </c>
      <c r="G461" s="282">
        <v>-2722.5</v>
      </c>
      <c r="H461" s="282">
        <v>-2722.5</v>
      </c>
      <c r="I461" s="282">
        <v>-2722.5</v>
      </c>
      <c r="J461" s="282">
        <v>-2722.5</v>
      </c>
      <c r="K461" s="282">
        <v>-2722.5</v>
      </c>
      <c r="L461" s="282">
        <v>-2722.5</v>
      </c>
      <c r="M461" s="282">
        <v>-2722.5</v>
      </c>
      <c r="N461" s="282">
        <v>-2722.5</v>
      </c>
      <c r="O461" s="282">
        <v>-2722.5</v>
      </c>
      <c r="P461" s="282">
        <v>-2722.5</v>
      </c>
      <c r="Q461" s="282">
        <v>-2722.5</v>
      </c>
      <c r="R461" s="279">
        <v>-2722.5</v>
      </c>
    </row>
    <row r="462" spans="1:18" ht="15.75" thickBot="1" x14ac:dyDescent="0.3">
      <c r="A462" s="291" t="s">
        <v>2389</v>
      </c>
      <c r="B462" s="288" t="s">
        <v>2390</v>
      </c>
      <c r="C462" s="288" t="s">
        <v>2078</v>
      </c>
      <c r="D462" s="286">
        <v>102732.75</v>
      </c>
      <c r="E462" s="300">
        <v>102732.75</v>
      </c>
      <c r="F462" s="286">
        <v>102732.75</v>
      </c>
      <c r="G462" s="286">
        <v>102732.75</v>
      </c>
      <c r="H462" s="286">
        <v>102732.75</v>
      </c>
      <c r="I462" s="286">
        <v>102732.75</v>
      </c>
      <c r="J462" s="286">
        <v>102732.75</v>
      </c>
      <c r="K462" s="286">
        <v>102732.75</v>
      </c>
      <c r="L462" s="286">
        <v>102732.75</v>
      </c>
      <c r="M462" s="286">
        <v>102732.75</v>
      </c>
      <c r="N462" s="286">
        <v>102732.75</v>
      </c>
      <c r="O462" s="286">
        <v>102732.75</v>
      </c>
      <c r="P462" s="286">
        <v>102732.75</v>
      </c>
      <c r="Q462" s="286">
        <v>102732.75</v>
      </c>
      <c r="R462" s="279">
        <v>102732.75</v>
      </c>
    </row>
    <row r="463" spans="1:18" ht="15.75" thickBot="1" x14ac:dyDescent="0.3">
      <c r="A463" s="291" t="s">
        <v>2391</v>
      </c>
      <c r="B463" s="288" t="s">
        <v>2392</v>
      </c>
      <c r="C463" s="288" t="s">
        <v>2078</v>
      </c>
      <c r="D463" s="282">
        <v>-10770.36</v>
      </c>
      <c r="E463" s="299">
        <v>-10770.36</v>
      </c>
      <c r="F463" s="282">
        <v>-11598.85</v>
      </c>
      <c r="G463" s="282">
        <v>-12427.34</v>
      </c>
      <c r="H463" s="282">
        <v>-13255.83</v>
      </c>
      <c r="I463" s="282">
        <v>-14084.32</v>
      </c>
      <c r="J463" s="282">
        <v>-14912.81</v>
      </c>
      <c r="K463" s="282">
        <v>-15741.3</v>
      </c>
      <c r="L463" s="282">
        <v>-16569.79</v>
      </c>
      <c r="M463" s="282">
        <v>-17398.28</v>
      </c>
      <c r="N463" s="282">
        <v>-18226.77</v>
      </c>
      <c r="O463" s="282">
        <v>-19055.259999999998</v>
      </c>
      <c r="P463" s="282">
        <v>-19883.75</v>
      </c>
      <c r="Q463" s="282">
        <v>-20712.240000000002</v>
      </c>
      <c r="R463" s="279">
        <v>-20712.240000000002</v>
      </c>
    </row>
    <row r="464" spans="1:18" ht="15.75" thickBot="1" x14ac:dyDescent="0.3">
      <c r="A464" s="291" t="s">
        <v>2623</v>
      </c>
      <c r="B464" s="288" t="s">
        <v>2624</v>
      </c>
      <c r="C464" s="288" t="s">
        <v>2078</v>
      </c>
      <c r="D464" s="286">
        <v>153159.73000000001</v>
      </c>
      <c r="E464" s="300">
        <v>153159.73000000001</v>
      </c>
      <c r="F464" s="286">
        <v>153159.73000000001</v>
      </c>
      <c r="G464" s="286">
        <v>153159.73000000001</v>
      </c>
      <c r="H464" s="286">
        <v>153159.73000000001</v>
      </c>
      <c r="I464" s="286">
        <v>153159.73000000001</v>
      </c>
      <c r="J464" s="286">
        <v>153159.73000000001</v>
      </c>
      <c r="K464" s="286">
        <v>153159.73000000001</v>
      </c>
      <c r="L464" s="286">
        <v>153159.73000000001</v>
      </c>
      <c r="M464" s="286">
        <v>153159.73000000001</v>
      </c>
      <c r="N464" s="286">
        <v>153159.73000000001</v>
      </c>
      <c r="O464" s="286">
        <v>153159.73000000001</v>
      </c>
      <c r="P464" s="286">
        <v>153159.73000000001</v>
      </c>
      <c r="Q464" s="286">
        <v>153159.73000000001</v>
      </c>
      <c r="R464" s="279">
        <v>153159.73000000001</v>
      </c>
    </row>
    <row r="465" spans="1:18" ht="15.75" thickBot="1" x14ac:dyDescent="0.3">
      <c r="A465" s="291" t="s">
        <v>2625</v>
      </c>
      <c r="B465" s="288" t="s">
        <v>2626</v>
      </c>
      <c r="C465" s="288" t="s">
        <v>2078</v>
      </c>
      <c r="D465" s="282">
        <v>-30188.53</v>
      </c>
      <c r="E465" s="299">
        <v>-30188.53</v>
      </c>
      <c r="F465" s="282">
        <v>-32750.43</v>
      </c>
      <c r="G465" s="282">
        <v>-35312.33</v>
      </c>
      <c r="H465" s="282">
        <v>-37874.230000000003</v>
      </c>
      <c r="I465" s="282">
        <v>-40436.129999999997</v>
      </c>
      <c r="J465" s="282">
        <v>-42998.03</v>
      </c>
      <c r="K465" s="282">
        <v>-45559.93</v>
      </c>
      <c r="L465" s="282">
        <v>-48121.83</v>
      </c>
      <c r="M465" s="282">
        <v>-50683.73</v>
      </c>
      <c r="N465" s="282">
        <v>-53245.63</v>
      </c>
      <c r="O465" s="282">
        <v>-55807.53</v>
      </c>
      <c r="P465" s="282">
        <v>-58369.43</v>
      </c>
      <c r="Q465" s="282">
        <v>-60931.33</v>
      </c>
      <c r="R465" s="279">
        <v>-60931.33</v>
      </c>
    </row>
    <row r="466" spans="1:18" ht="15.75" thickBot="1" x14ac:dyDescent="0.3">
      <c r="A466" s="291" t="s">
        <v>2627</v>
      </c>
      <c r="B466" s="288" t="s">
        <v>2628</v>
      </c>
      <c r="C466" s="288" t="s">
        <v>2078</v>
      </c>
      <c r="D466" s="286">
        <v>162033.84</v>
      </c>
      <c r="E466" s="300">
        <v>162033.84</v>
      </c>
      <c r="F466" s="286">
        <v>162331.1</v>
      </c>
      <c r="G466" s="286">
        <v>162598.84</v>
      </c>
      <c r="H466" s="286">
        <v>162894.37</v>
      </c>
      <c r="I466" s="286">
        <v>163180.88</v>
      </c>
      <c r="J466" s="286">
        <v>163476.07999999999</v>
      </c>
      <c r="K466" s="286">
        <v>163760.93</v>
      </c>
      <c r="L466" s="286">
        <v>164055.79</v>
      </c>
      <c r="M466" s="286">
        <v>162033.84</v>
      </c>
      <c r="N466" s="286">
        <v>162033.84</v>
      </c>
      <c r="O466" s="286">
        <v>162033.84</v>
      </c>
      <c r="P466" s="286">
        <v>162033.84</v>
      </c>
      <c r="Q466" s="286">
        <v>162033.84</v>
      </c>
      <c r="R466" s="279">
        <v>162033.84</v>
      </c>
    </row>
    <row r="467" spans="1:18" ht="15.75" thickBot="1" x14ac:dyDescent="0.3">
      <c r="A467" s="291" t="s">
        <v>2731</v>
      </c>
      <c r="B467" s="288" t="s">
        <v>2730</v>
      </c>
      <c r="C467" s="288" t="s">
        <v>2078</v>
      </c>
      <c r="D467" s="294"/>
      <c r="E467" s="299">
        <v>0</v>
      </c>
      <c r="F467" s="282">
        <v>0</v>
      </c>
      <c r="G467" s="282">
        <v>0</v>
      </c>
      <c r="H467" s="282">
        <v>0</v>
      </c>
      <c r="I467" s="282">
        <v>0</v>
      </c>
      <c r="J467" s="282">
        <v>0</v>
      </c>
      <c r="K467" s="282">
        <v>0</v>
      </c>
      <c r="L467" s="282">
        <v>0</v>
      </c>
      <c r="M467" s="282">
        <v>-5637.06</v>
      </c>
      <c r="N467" s="282">
        <v>-6341.55</v>
      </c>
      <c r="O467" s="282">
        <v>-7046.04</v>
      </c>
      <c r="P467" s="282">
        <v>-7750.53</v>
      </c>
      <c r="Q467" s="282">
        <v>-8455.02</v>
      </c>
      <c r="R467" s="279">
        <v>-8455.02</v>
      </c>
    </row>
    <row r="468" spans="1:18" ht="15.75" thickBot="1" x14ac:dyDescent="0.3">
      <c r="A468" s="291" t="s">
        <v>2629</v>
      </c>
      <c r="B468" s="288" t="s">
        <v>2630</v>
      </c>
      <c r="C468" s="288" t="s">
        <v>2078</v>
      </c>
      <c r="D468" s="286">
        <v>21189.3</v>
      </c>
      <c r="E468" s="300">
        <v>21189.3</v>
      </c>
      <c r="F468" s="286">
        <v>21228.17</v>
      </c>
      <c r="G468" s="286">
        <v>21263.18</v>
      </c>
      <c r="H468" s="286">
        <v>21301.83</v>
      </c>
      <c r="I468" s="286">
        <v>21339.3</v>
      </c>
      <c r="J468" s="286">
        <v>21377.9</v>
      </c>
      <c r="K468" s="286">
        <v>21415.15</v>
      </c>
      <c r="L468" s="286">
        <v>21453.71</v>
      </c>
      <c r="M468" s="286">
        <v>21492.34</v>
      </c>
      <c r="N468" s="286">
        <v>21529.43</v>
      </c>
      <c r="O468" s="286">
        <v>21567.279999999999</v>
      </c>
      <c r="P468" s="286">
        <v>21604.15</v>
      </c>
      <c r="Q468" s="286">
        <v>21642.32</v>
      </c>
      <c r="R468" s="279">
        <v>21642.32</v>
      </c>
    </row>
    <row r="469" spans="1:18" ht="15.75" thickBot="1" x14ac:dyDescent="0.3">
      <c r="A469" s="280" t="s">
        <v>1472</v>
      </c>
      <c r="B469" s="280" t="s">
        <v>2393</v>
      </c>
      <c r="C469" s="281"/>
      <c r="D469" s="282">
        <v>-3625713875.2600002</v>
      </c>
      <c r="E469" s="299">
        <v>-3625713875.2600002</v>
      </c>
      <c r="F469" s="282">
        <v>-3618785648.3099999</v>
      </c>
      <c r="G469" s="282">
        <v>-3681303623.8600001</v>
      </c>
      <c r="H469" s="282">
        <v>-3647230692.6599998</v>
      </c>
      <c r="I469" s="282">
        <v>-3611790226.23</v>
      </c>
      <c r="J469" s="282">
        <v>-3612868605.1799998</v>
      </c>
      <c r="K469" s="282">
        <v>-3667864583.5</v>
      </c>
      <c r="L469" s="282">
        <v>-3672704087.7600002</v>
      </c>
      <c r="M469" s="282">
        <v>-3694017708.2600002</v>
      </c>
      <c r="N469" s="282">
        <v>-3810189649.6799998</v>
      </c>
      <c r="O469" s="282">
        <v>-3868150799.3899999</v>
      </c>
      <c r="P469" s="282">
        <v>-3947843111.3600001</v>
      </c>
      <c r="Q469" s="282">
        <v>-3927562597.5300002</v>
      </c>
      <c r="R469" s="279">
        <v>-3927562597.5300002</v>
      </c>
    </row>
    <row r="470" spans="1:18" ht="15.75" thickBot="1" x14ac:dyDescent="0.3">
      <c r="A470" s="283" t="s">
        <v>1473</v>
      </c>
      <c r="B470" s="284" t="s">
        <v>2394</v>
      </c>
      <c r="C470" s="285"/>
      <c r="D470" s="286">
        <v>-29465381.050000001</v>
      </c>
      <c r="E470" s="300">
        <v>-29465381.050000001</v>
      </c>
      <c r="F470" s="286">
        <v>-34187180.979999997</v>
      </c>
      <c r="G470" s="286">
        <v>-40591741.189999998</v>
      </c>
      <c r="H470" s="286">
        <v>-46291971.25</v>
      </c>
      <c r="I470" s="286">
        <v>-44335367.789999999</v>
      </c>
      <c r="J470" s="286">
        <v>-45901376.189999998</v>
      </c>
      <c r="K470" s="286">
        <v>-38645679.259999998</v>
      </c>
      <c r="L470" s="286">
        <v>-34913969.189999998</v>
      </c>
      <c r="M470" s="286">
        <v>-31386901.379999999</v>
      </c>
      <c r="N470" s="286">
        <v>-17885450.52</v>
      </c>
      <c r="O470" s="286">
        <v>-17999499.190000001</v>
      </c>
      <c r="P470" s="286">
        <v>-21249896.190000001</v>
      </c>
      <c r="Q470" s="286">
        <v>-15584004.33</v>
      </c>
      <c r="R470" s="279">
        <v>-15584004.33</v>
      </c>
    </row>
    <row r="471" spans="1:18" ht="15.75" thickBot="1" x14ac:dyDescent="0.3">
      <c r="A471" s="287" t="s">
        <v>2154</v>
      </c>
      <c r="B471" s="288" t="s">
        <v>2155</v>
      </c>
      <c r="C471" s="288" t="s">
        <v>2078</v>
      </c>
      <c r="D471" s="282">
        <v>-580301.86</v>
      </c>
      <c r="E471" s="299">
        <v>-580301.86</v>
      </c>
      <c r="F471" s="282">
        <v>-291519</v>
      </c>
      <c r="G471" s="282">
        <v>-160771</v>
      </c>
      <c r="H471" s="282">
        <v>-2297858.06</v>
      </c>
      <c r="I471" s="282">
        <v>-119046</v>
      </c>
      <c r="J471" s="282">
        <v>-117578</v>
      </c>
      <c r="K471" s="282">
        <v>-577419.06999999995</v>
      </c>
      <c r="L471" s="282">
        <v>-119590</v>
      </c>
      <c r="M471" s="282">
        <v>-152181</v>
      </c>
      <c r="N471" s="282">
        <v>-614395.32999999996</v>
      </c>
      <c r="O471" s="282">
        <v>-116779</v>
      </c>
      <c r="P471" s="282">
        <v>-325551</v>
      </c>
      <c r="Q471" s="282">
        <v>-512660.76</v>
      </c>
      <c r="R471" s="279">
        <v>-512660.76</v>
      </c>
    </row>
    <row r="472" spans="1:18" ht="15.75" thickBot="1" x14ac:dyDescent="0.3">
      <c r="A472" s="287" t="s">
        <v>2729</v>
      </c>
      <c r="B472" s="288" t="s">
        <v>2728</v>
      </c>
      <c r="C472" s="288" t="s">
        <v>2078</v>
      </c>
      <c r="D472" s="293"/>
      <c r="E472" s="300">
        <v>0</v>
      </c>
      <c r="F472" s="286">
        <v>-779.75</v>
      </c>
      <c r="G472" s="286">
        <v>0</v>
      </c>
      <c r="H472" s="286">
        <v>0</v>
      </c>
      <c r="I472" s="286">
        <v>0</v>
      </c>
      <c r="J472" s="286">
        <v>0</v>
      </c>
      <c r="K472" s="286">
        <v>0</v>
      </c>
      <c r="L472" s="286">
        <v>-150000</v>
      </c>
      <c r="M472" s="286">
        <v>0</v>
      </c>
      <c r="N472" s="286">
        <v>0</v>
      </c>
      <c r="O472" s="286">
        <v>0</v>
      </c>
      <c r="P472" s="286">
        <v>0</v>
      </c>
      <c r="Q472" s="286">
        <v>0</v>
      </c>
      <c r="R472" s="279">
        <v>0</v>
      </c>
    </row>
    <row r="473" spans="1:18" ht="15.75" thickBot="1" x14ac:dyDescent="0.3">
      <c r="A473" s="287" t="s">
        <v>2156</v>
      </c>
      <c r="B473" s="288" t="s">
        <v>1035</v>
      </c>
      <c r="C473" s="288" t="s">
        <v>2078</v>
      </c>
      <c r="D473" s="282">
        <v>0</v>
      </c>
      <c r="E473" s="299">
        <v>0</v>
      </c>
      <c r="F473" s="282">
        <v>-440.04</v>
      </c>
      <c r="G473" s="282">
        <v>0</v>
      </c>
      <c r="H473" s="282">
        <v>0</v>
      </c>
      <c r="I473" s="282">
        <v>-10958.6</v>
      </c>
      <c r="J473" s="282">
        <v>0</v>
      </c>
      <c r="K473" s="282">
        <v>0</v>
      </c>
      <c r="L473" s="282">
        <v>0</v>
      </c>
      <c r="M473" s="282">
        <v>-56016.19</v>
      </c>
      <c r="N473" s="282">
        <v>0</v>
      </c>
      <c r="O473" s="282">
        <v>0</v>
      </c>
      <c r="P473" s="282">
        <v>0</v>
      </c>
      <c r="Q473" s="282">
        <v>-2570.5</v>
      </c>
      <c r="R473" s="279">
        <v>-2570.5</v>
      </c>
    </row>
    <row r="474" spans="1:18" ht="15.75" thickBot="1" x14ac:dyDescent="0.3">
      <c r="A474" s="287" t="s">
        <v>2688</v>
      </c>
      <c r="B474" s="288" t="s">
        <v>2689</v>
      </c>
      <c r="C474" s="288" t="s">
        <v>2078</v>
      </c>
      <c r="D474" s="286">
        <v>-64833</v>
      </c>
      <c r="E474" s="300">
        <v>-64833</v>
      </c>
      <c r="F474" s="286">
        <v>0</v>
      </c>
      <c r="G474" s="286">
        <v>0</v>
      </c>
      <c r="H474" s="286">
        <v>0</v>
      </c>
      <c r="I474" s="286">
        <v>0</v>
      </c>
      <c r="J474" s="286">
        <v>0</v>
      </c>
      <c r="K474" s="286">
        <v>0</v>
      </c>
      <c r="L474" s="286">
        <v>0</v>
      </c>
      <c r="M474" s="286">
        <v>0</v>
      </c>
      <c r="N474" s="286">
        <v>0</v>
      </c>
      <c r="O474" s="286">
        <v>0</v>
      </c>
      <c r="P474" s="286">
        <v>0</v>
      </c>
      <c r="Q474" s="286">
        <v>0</v>
      </c>
      <c r="R474" s="279">
        <v>0</v>
      </c>
    </row>
    <row r="475" spans="1:18" ht="15.75" thickBot="1" x14ac:dyDescent="0.3">
      <c r="A475" s="287" t="s">
        <v>2157</v>
      </c>
      <c r="B475" s="288" t="s">
        <v>2158</v>
      </c>
      <c r="C475" s="288" t="s">
        <v>2078</v>
      </c>
      <c r="D475" s="282">
        <v>-13175210.189999999</v>
      </c>
      <c r="E475" s="299">
        <v>-13175210.189999999</v>
      </c>
      <c r="F475" s="282">
        <v>-18097668.190000001</v>
      </c>
      <c r="G475" s="282">
        <v>-23830354.190000001</v>
      </c>
      <c r="H475" s="282">
        <v>-27446263.190000001</v>
      </c>
      <c r="I475" s="282">
        <v>-27051825.190000001</v>
      </c>
      <c r="J475" s="282">
        <v>-28412320.190000001</v>
      </c>
      <c r="K475" s="282">
        <v>-22291729.190000001</v>
      </c>
      <c r="L475" s="282">
        <v>-19184422.190000001</v>
      </c>
      <c r="M475" s="282">
        <v>-16045003.189999999</v>
      </c>
      <c r="N475" s="282">
        <v>-1953764.19</v>
      </c>
      <c r="O475" s="282">
        <v>-2653309.19</v>
      </c>
      <c r="P475" s="282">
        <v>-5982375.1900000004</v>
      </c>
      <c r="Q475" s="282">
        <v>-732794.07</v>
      </c>
      <c r="R475" s="279">
        <v>-732794.07</v>
      </c>
    </row>
    <row r="476" spans="1:18" ht="15.75" thickBot="1" x14ac:dyDescent="0.3">
      <c r="A476" s="287" t="s">
        <v>1474</v>
      </c>
      <c r="B476" s="288" t="s">
        <v>1475</v>
      </c>
      <c r="C476" s="288" t="s">
        <v>2078</v>
      </c>
      <c r="D476" s="286">
        <v>-15645036</v>
      </c>
      <c r="E476" s="300">
        <v>-15645036</v>
      </c>
      <c r="F476" s="286">
        <v>-15796774</v>
      </c>
      <c r="G476" s="286">
        <v>-16600616</v>
      </c>
      <c r="H476" s="286">
        <v>-16547850</v>
      </c>
      <c r="I476" s="286">
        <v>-17153538</v>
      </c>
      <c r="J476" s="286">
        <v>-17371402</v>
      </c>
      <c r="K476" s="286">
        <v>-15776373</v>
      </c>
      <c r="L476" s="286">
        <v>-15459720</v>
      </c>
      <c r="M476" s="286">
        <v>-15133386</v>
      </c>
      <c r="N476" s="286">
        <v>-15316885</v>
      </c>
      <c r="O476" s="286">
        <v>-15228923</v>
      </c>
      <c r="P476" s="286">
        <v>-14941392</v>
      </c>
      <c r="Q476" s="286">
        <v>-14335319</v>
      </c>
      <c r="R476" s="279">
        <v>-14335319</v>
      </c>
    </row>
    <row r="477" spans="1:18" ht="15.75" thickBot="1" x14ac:dyDescent="0.3">
      <c r="A477" s="287" t="s">
        <v>2727</v>
      </c>
      <c r="B477" s="288" t="s">
        <v>2726</v>
      </c>
      <c r="C477" s="288" t="s">
        <v>2078</v>
      </c>
      <c r="D477" s="294"/>
      <c r="E477" s="299">
        <v>0</v>
      </c>
      <c r="F477" s="282">
        <v>0</v>
      </c>
      <c r="G477" s="282">
        <v>0</v>
      </c>
      <c r="H477" s="282">
        <v>0</v>
      </c>
      <c r="I477" s="282">
        <v>0</v>
      </c>
      <c r="J477" s="282">
        <v>-76</v>
      </c>
      <c r="K477" s="282">
        <v>-158</v>
      </c>
      <c r="L477" s="282">
        <v>-237</v>
      </c>
      <c r="M477" s="282">
        <v>-315</v>
      </c>
      <c r="N477" s="282">
        <v>-406</v>
      </c>
      <c r="O477" s="282">
        <v>-488</v>
      </c>
      <c r="P477" s="282">
        <v>-578</v>
      </c>
      <c r="Q477" s="282">
        <v>-660</v>
      </c>
      <c r="R477" s="279">
        <v>-660</v>
      </c>
    </row>
    <row r="478" spans="1:18" ht="15.75" thickBot="1" x14ac:dyDescent="0.3">
      <c r="A478" s="283" t="s">
        <v>1479</v>
      </c>
      <c r="B478" s="284" t="s">
        <v>2395</v>
      </c>
      <c r="C478" s="285"/>
      <c r="D478" s="286">
        <v>-1692448627.4000001</v>
      </c>
      <c r="E478" s="300">
        <v>-1692448627.4000001</v>
      </c>
      <c r="F478" s="286">
        <v>-1718169649.6400001</v>
      </c>
      <c r="G478" s="286">
        <v>-1728139263.1500001</v>
      </c>
      <c r="H478" s="286">
        <v>-1738929810.01</v>
      </c>
      <c r="I478" s="286">
        <v>-1745100871.76</v>
      </c>
      <c r="J478" s="286">
        <v>-1730771930.03</v>
      </c>
      <c r="K478" s="286">
        <v>-1725812381.02</v>
      </c>
      <c r="L478" s="286">
        <v>-1718445325.8199999</v>
      </c>
      <c r="M478" s="286">
        <v>-1699154419.5599999</v>
      </c>
      <c r="N478" s="286">
        <v>-1693501652.9300001</v>
      </c>
      <c r="O478" s="286">
        <v>-1705993780.3900001</v>
      </c>
      <c r="P478" s="286">
        <v>-1928074984.5699999</v>
      </c>
      <c r="Q478" s="286">
        <v>-1964301484.8499999</v>
      </c>
      <c r="R478" s="279">
        <v>-1964301484.8499999</v>
      </c>
    </row>
    <row r="479" spans="1:18" ht="15.75" thickBot="1" x14ac:dyDescent="0.3">
      <c r="A479" s="287" t="s">
        <v>1480</v>
      </c>
      <c r="B479" s="288" t="s">
        <v>2396</v>
      </c>
      <c r="C479" s="289"/>
      <c r="D479" s="282">
        <v>-835183392.35000002</v>
      </c>
      <c r="E479" s="299">
        <v>-835183392.35000002</v>
      </c>
      <c r="F479" s="282">
        <v>-860880827.50999999</v>
      </c>
      <c r="G479" s="282">
        <v>-870821563.23000002</v>
      </c>
      <c r="H479" s="282">
        <v>-881564380.79999995</v>
      </c>
      <c r="I479" s="282">
        <v>-887717935.25999999</v>
      </c>
      <c r="J479" s="282">
        <v>-873391856.30999994</v>
      </c>
      <c r="K479" s="282">
        <v>-868390557.25999999</v>
      </c>
      <c r="L479" s="282">
        <v>-861013941.51999998</v>
      </c>
      <c r="M479" s="282">
        <v>-841680966.47000003</v>
      </c>
      <c r="N479" s="282">
        <v>-835741979.45000005</v>
      </c>
      <c r="O479" s="282">
        <v>-848226977.62</v>
      </c>
      <c r="P479" s="282">
        <v>-941571667.17999995</v>
      </c>
      <c r="Q479" s="282">
        <v>-977806553.5</v>
      </c>
      <c r="R479" s="279">
        <v>-977806553.5</v>
      </c>
    </row>
    <row r="480" spans="1:18" ht="15.75" thickBot="1" x14ac:dyDescent="0.3">
      <c r="A480" s="290" t="s">
        <v>1481</v>
      </c>
      <c r="B480" s="288" t="s">
        <v>2397</v>
      </c>
      <c r="C480" s="289"/>
      <c r="D480" s="286">
        <v>-319505501.81</v>
      </c>
      <c r="E480" s="300">
        <v>-319505501.81</v>
      </c>
      <c r="F480" s="286">
        <v>-319652073.64999998</v>
      </c>
      <c r="G480" s="286">
        <v>-319936770.38</v>
      </c>
      <c r="H480" s="286">
        <v>-319505501.81</v>
      </c>
      <c r="I480" s="286">
        <v>-319649233.52999997</v>
      </c>
      <c r="J480" s="286">
        <v>-319807157.75</v>
      </c>
      <c r="K480" s="286">
        <v>-319505501.81</v>
      </c>
      <c r="L480" s="286">
        <v>-319615971.49000001</v>
      </c>
      <c r="M480" s="286">
        <v>-321323146.72000003</v>
      </c>
      <c r="N480" s="286">
        <v>-321640545.51999998</v>
      </c>
      <c r="O480" s="286">
        <v>-331796742.36000001</v>
      </c>
      <c r="P480" s="286">
        <v>-423883603.64999998</v>
      </c>
      <c r="Q480" s="286">
        <v>-435515045.89999998</v>
      </c>
      <c r="R480" s="279">
        <v>-435515045.89999998</v>
      </c>
    </row>
    <row r="481" spans="1:18" ht="15.75" thickBot="1" x14ac:dyDescent="0.3">
      <c r="A481" s="291" t="s">
        <v>211</v>
      </c>
      <c r="B481" s="288" t="s">
        <v>2398</v>
      </c>
      <c r="C481" s="289"/>
      <c r="D481" s="282">
        <v>-538891454.52999997</v>
      </c>
      <c r="E481" s="299">
        <v>-538891454.52999997</v>
      </c>
      <c r="F481" s="282">
        <v>-538891454.52999997</v>
      </c>
      <c r="G481" s="282">
        <v>-538891454.52999997</v>
      </c>
      <c r="H481" s="282">
        <v>-538891454.52999997</v>
      </c>
      <c r="I481" s="282">
        <v>-538891454.52999997</v>
      </c>
      <c r="J481" s="282">
        <v>-538891454.52999997</v>
      </c>
      <c r="K481" s="282">
        <v>-538891454.52999997</v>
      </c>
      <c r="L481" s="282">
        <v>-538891454.52999997</v>
      </c>
      <c r="M481" s="282">
        <v>-540461516.20000005</v>
      </c>
      <c r="N481" s="282">
        <v>-541026498.24000001</v>
      </c>
      <c r="O481" s="282">
        <v>-551026498.24000001</v>
      </c>
      <c r="P481" s="282">
        <v>-643212805.88</v>
      </c>
      <c r="Q481" s="282">
        <v>-654900998.62</v>
      </c>
      <c r="R481" s="279">
        <v>-654900998.62</v>
      </c>
    </row>
    <row r="482" spans="1:18" ht="15.75" thickBot="1" x14ac:dyDescent="0.3">
      <c r="A482" s="292" t="s">
        <v>211</v>
      </c>
      <c r="B482" s="288" t="s">
        <v>1034</v>
      </c>
      <c r="C482" s="288" t="s">
        <v>2078</v>
      </c>
      <c r="D482" s="286">
        <v>0</v>
      </c>
      <c r="E482" s="300">
        <v>0</v>
      </c>
      <c r="F482" s="286">
        <v>0</v>
      </c>
      <c r="G482" s="286">
        <v>0</v>
      </c>
      <c r="H482" s="286">
        <v>0</v>
      </c>
      <c r="I482" s="286">
        <v>0</v>
      </c>
      <c r="J482" s="286">
        <v>0</v>
      </c>
      <c r="K482" s="286">
        <v>0</v>
      </c>
      <c r="L482" s="286">
        <v>0</v>
      </c>
      <c r="M482" s="286">
        <v>0</v>
      </c>
      <c r="N482" s="286">
        <v>0</v>
      </c>
      <c r="O482" s="286">
        <v>0</v>
      </c>
      <c r="P482" s="286">
        <v>0</v>
      </c>
      <c r="Q482" s="286">
        <v>0</v>
      </c>
      <c r="R482" s="279">
        <v>0</v>
      </c>
    </row>
    <row r="483" spans="1:18" ht="23.25" thickBot="1" x14ac:dyDescent="0.3">
      <c r="A483" s="292" t="s">
        <v>212</v>
      </c>
      <c r="B483" s="288" t="s">
        <v>1033</v>
      </c>
      <c r="C483" s="288" t="s">
        <v>2078</v>
      </c>
      <c r="D483" s="282">
        <v>-449904224.92000002</v>
      </c>
      <c r="E483" s="299">
        <v>-449904224.92000002</v>
      </c>
      <c r="F483" s="282">
        <v>-449904224.92000002</v>
      </c>
      <c r="G483" s="282">
        <v>-449904224.92000002</v>
      </c>
      <c r="H483" s="282">
        <v>-449904224.92000002</v>
      </c>
      <c r="I483" s="282">
        <v>-449904224.92000002</v>
      </c>
      <c r="J483" s="282">
        <v>-449904224.92000002</v>
      </c>
      <c r="K483" s="282">
        <v>-449904224.92000002</v>
      </c>
      <c r="L483" s="282">
        <v>-449904224.92000002</v>
      </c>
      <c r="M483" s="282">
        <v>-449904224.92000002</v>
      </c>
      <c r="N483" s="282">
        <v>-449904224.92000002</v>
      </c>
      <c r="O483" s="282">
        <v>-449904224.92000002</v>
      </c>
      <c r="P483" s="282">
        <v>-449904224.92000002</v>
      </c>
      <c r="Q483" s="282">
        <v>-449904224.92000002</v>
      </c>
      <c r="R483" s="279">
        <v>-449904224.92000002</v>
      </c>
    </row>
    <row r="484" spans="1:18" ht="15.75" thickBot="1" x14ac:dyDescent="0.3">
      <c r="A484" s="292" t="s">
        <v>2222</v>
      </c>
      <c r="B484" s="288" t="s">
        <v>2399</v>
      </c>
      <c r="C484" s="288" t="s">
        <v>2078</v>
      </c>
      <c r="D484" s="286">
        <v>-93182343.75</v>
      </c>
      <c r="E484" s="300">
        <v>-93182343.75</v>
      </c>
      <c r="F484" s="286">
        <v>-93182343.75</v>
      </c>
      <c r="G484" s="286">
        <v>-93182343.75</v>
      </c>
      <c r="H484" s="286">
        <v>-93182343.75</v>
      </c>
      <c r="I484" s="286">
        <v>-93182343.75</v>
      </c>
      <c r="J484" s="286">
        <v>-93182343.75</v>
      </c>
      <c r="K484" s="286">
        <v>-93182343.75</v>
      </c>
      <c r="L484" s="286">
        <v>-93182343.75</v>
      </c>
      <c r="M484" s="286">
        <v>-94752405.420000002</v>
      </c>
      <c r="N484" s="286">
        <v>-95317387.459999993</v>
      </c>
      <c r="O484" s="286">
        <v>-105317387.45999999</v>
      </c>
      <c r="P484" s="286">
        <v>-197503695.09999999</v>
      </c>
      <c r="Q484" s="286">
        <v>-209191887.84</v>
      </c>
      <c r="R484" s="279">
        <v>-209191887.84</v>
      </c>
    </row>
    <row r="485" spans="1:18" ht="15.75" thickBot="1" x14ac:dyDescent="0.3">
      <c r="A485" s="292" t="s">
        <v>213</v>
      </c>
      <c r="B485" s="288" t="s">
        <v>1032</v>
      </c>
      <c r="C485" s="288" t="s">
        <v>2078</v>
      </c>
      <c r="D485" s="282">
        <v>6880.06</v>
      </c>
      <c r="E485" s="299">
        <v>6880.06</v>
      </c>
      <c r="F485" s="282">
        <v>6880.06</v>
      </c>
      <c r="G485" s="282">
        <v>6880.06</v>
      </c>
      <c r="H485" s="282">
        <v>6880.06</v>
      </c>
      <c r="I485" s="282">
        <v>6880.06</v>
      </c>
      <c r="J485" s="282">
        <v>6880.06</v>
      </c>
      <c r="K485" s="282">
        <v>6880.06</v>
      </c>
      <c r="L485" s="282">
        <v>6880.06</v>
      </c>
      <c r="M485" s="282">
        <v>6880.06</v>
      </c>
      <c r="N485" s="282">
        <v>6880.06</v>
      </c>
      <c r="O485" s="282">
        <v>6880.06</v>
      </c>
      <c r="P485" s="282">
        <v>6880.06</v>
      </c>
      <c r="Q485" s="282">
        <v>6880.06</v>
      </c>
      <c r="R485" s="279">
        <v>6880.06</v>
      </c>
    </row>
    <row r="486" spans="1:18" ht="15.75" thickBot="1" x14ac:dyDescent="0.3">
      <c r="A486" s="292" t="s">
        <v>2223</v>
      </c>
      <c r="B486" s="288" t="s">
        <v>1602</v>
      </c>
      <c r="C486" s="288" t="s">
        <v>2078</v>
      </c>
      <c r="D486" s="286">
        <v>4188234.08</v>
      </c>
      <c r="E486" s="300">
        <v>4188234.08</v>
      </c>
      <c r="F486" s="286">
        <v>4188234.08</v>
      </c>
      <c r="G486" s="286">
        <v>4188234.08</v>
      </c>
      <c r="H486" s="286">
        <v>4188234.08</v>
      </c>
      <c r="I486" s="286">
        <v>4188234.08</v>
      </c>
      <c r="J486" s="286">
        <v>4188234.08</v>
      </c>
      <c r="K486" s="286">
        <v>4188234.08</v>
      </c>
      <c r="L486" s="286">
        <v>4188234.08</v>
      </c>
      <c r="M486" s="286">
        <v>4188234.08</v>
      </c>
      <c r="N486" s="286">
        <v>4188234.08</v>
      </c>
      <c r="O486" s="286">
        <v>4188234.08</v>
      </c>
      <c r="P486" s="286">
        <v>4188234.08</v>
      </c>
      <c r="Q486" s="286">
        <v>4188234.08</v>
      </c>
      <c r="R486" s="279">
        <v>4188234.08</v>
      </c>
    </row>
    <row r="487" spans="1:18" ht="15.75" thickBot="1" x14ac:dyDescent="0.3">
      <c r="A487" s="291" t="s">
        <v>1482</v>
      </c>
      <c r="B487" s="288" t="s">
        <v>2400</v>
      </c>
      <c r="C487" s="289"/>
      <c r="D487" s="282">
        <v>219385952.72</v>
      </c>
      <c r="E487" s="299">
        <v>219385952.72</v>
      </c>
      <c r="F487" s="282">
        <v>219239380.88</v>
      </c>
      <c r="G487" s="282">
        <v>218954684.15000001</v>
      </c>
      <c r="H487" s="282">
        <v>219385952.72</v>
      </c>
      <c r="I487" s="282">
        <v>219242221</v>
      </c>
      <c r="J487" s="282">
        <v>219084296.78</v>
      </c>
      <c r="K487" s="282">
        <v>219385952.72</v>
      </c>
      <c r="L487" s="282">
        <v>219275483.03999999</v>
      </c>
      <c r="M487" s="282">
        <v>219138369.47999999</v>
      </c>
      <c r="N487" s="282">
        <v>219385952.72</v>
      </c>
      <c r="O487" s="282">
        <v>219229755.88</v>
      </c>
      <c r="P487" s="282">
        <v>219329202.22999999</v>
      </c>
      <c r="Q487" s="282">
        <v>219385952.72</v>
      </c>
      <c r="R487" s="279">
        <v>219385952.72</v>
      </c>
    </row>
    <row r="488" spans="1:18" ht="23.25" thickBot="1" x14ac:dyDescent="0.3">
      <c r="A488" s="292" t="s">
        <v>214</v>
      </c>
      <c r="B488" s="288" t="s">
        <v>1031</v>
      </c>
      <c r="C488" s="288" t="s">
        <v>2078</v>
      </c>
      <c r="D488" s="286">
        <v>-293561404.88999999</v>
      </c>
      <c r="E488" s="300">
        <v>-293561404.88999999</v>
      </c>
      <c r="F488" s="286">
        <v>-293561404.88999999</v>
      </c>
      <c r="G488" s="286">
        <v>-293561404.88999999</v>
      </c>
      <c r="H488" s="286">
        <v>-293561404.88999999</v>
      </c>
      <c r="I488" s="286">
        <v>-293561404.88999999</v>
      </c>
      <c r="J488" s="286">
        <v>-293561404.88999999</v>
      </c>
      <c r="K488" s="286">
        <v>-293561404.88999999</v>
      </c>
      <c r="L488" s="286">
        <v>-293561404.88999999</v>
      </c>
      <c r="M488" s="286">
        <v>-293561404.88999999</v>
      </c>
      <c r="N488" s="286">
        <v>-293561404.88999999</v>
      </c>
      <c r="O488" s="286">
        <v>-293561404.88999999</v>
      </c>
      <c r="P488" s="286">
        <v>-293561404.88999999</v>
      </c>
      <c r="Q488" s="286">
        <v>-293561404.88999999</v>
      </c>
      <c r="R488" s="279">
        <v>-293561404.88999999</v>
      </c>
    </row>
    <row r="489" spans="1:18" ht="15.75" thickBot="1" x14ac:dyDescent="0.3">
      <c r="A489" s="292" t="s">
        <v>215</v>
      </c>
      <c r="B489" s="288" t="s">
        <v>1030</v>
      </c>
      <c r="C489" s="288" t="s">
        <v>2078</v>
      </c>
      <c r="D489" s="282">
        <v>-2914607.47</v>
      </c>
      <c r="E489" s="299">
        <v>-2914607.47</v>
      </c>
      <c r="F489" s="282">
        <v>-2914607.47</v>
      </c>
      <c r="G489" s="282">
        <v>-2914607.47</v>
      </c>
      <c r="H489" s="282">
        <v>-2914607.47</v>
      </c>
      <c r="I489" s="282">
        <v>-2914607.47</v>
      </c>
      <c r="J489" s="282">
        <v>-2914607.47</v>
      </c>
      <c r="K489" s="282">
        <v>-2914607.47</v>
      </c>
      <c r="L489" s="282">
        <v>-2914607.47</v>
      </c>
      <c r="M489" s="282">
        <v>-2914607.47</v>
      </c>
      <c r="N489" s="282">
        <v>-2914607.47</v>
      </c>
      <c r="O489" s="282">
        <v>-2914607.47</v>
      </c>
      <c r="P489" s="282">
        <v>-2914607.47</v>
      </c>
      <c r="Q489" s="282">
        <v>-2914607.47</v>
      </c>
      <c r="R489" s="279">
        <v>-2914607.47</v>
      </c>
    </row>
    <row r="490" spans="1:18" ht="15.75" thickBot="1" x14ac:dyDescent="0.3">
      <c r="A490" s="292" t="s">
        <v>216</v>
      </c>
      <c r="B490" s="288" t="s">
        <v>1029</v>
      </c>
      <c r="C490" s="288" t="s">
        <v>2078</v>
      </c>
      <c r="D490" s="286">
        <v>-3698477.62</v>
      </c>
      <c r="E490" s="300">
        <v>-3698477.62</v>
      </c>
      <c r="F490" s="286">
        <v>-3698477.62</v>
      </c>
      <c r="G490" s="286">
        <v>-3698477.62</v>
      </c>
      <c r="H490" s="286">
        <v>-3698477.62</v>
      </c>
      <c r="I490" s="286">
        <v>-3698477.62</v>
      </c>
      <c r="J490" s="286">
        <v>-3698477.62</v>
      </c>
      <c r="K490" s="286">
        <v>-3698477.62</v>
      </c>
      <c r="L490" s="286">
        <v>-3698477.62</v>
      </c>
      <c r="M490" s="286">
        <v>-3698477.62</v>
      </c>
      <c r="N490" s="286">
        <v>-3698477.62</v>
      </c>
      <c r="O490" s="286">
        <v>-3698477.62</v>
      </c>
      <c r="P490" s="286">
        <v>-3698477.62</v>
      </c>
      <c r="Q490" s="286">
        <v>-3698477.62</v>
      </c>
      <c r="R490" s="279">
        <v>-3698477.62</v>
      </c>
    </row>
    <row r="491" spans="1:18" ht="15.75" thickBot="1" x14ac:dyDescent="0.3">
      <c r="A491" s="292" t="s">
        <v>2162</v>
      </c>
      <c r="B491" s="288" t="s">
        <v>2163</v>
      </c>
      <c r="C491" s="288" t="s">
        <v>2078</v>
      </c>
      <c r="D491" s="282">
        <v>227648901.40000001</v>
      </c>
      <c r="E491" s="299">
        <v>227648901.40000001</v>
      </c>
      <c r="F491" s="282">
        <v>227648901.40000001</v>
      </c>
      <c r="G491" s="282">
        <v>227648901.40000001</v>
      </c>
      <c r="H491" s="282">
        <v>227648901.40000001</v>
      </c>
      <c r="I491" s="282">
        <v>227648901.40000001</v>
      </c>
      <c r="J491" s="282">
        <v>227648901.40000001</v>
      </c>
      <c r="K491" s="282">
        <v>227648901.40000001</v>
      </c>
      <c r="L491" s="282">
        <v>227648901.40000001</v>
      </c>
      <c r="M491" s="282">
        <v>227648901.40000001</v>
      </c>
      <c r="N491" s="282">
        <v>227648901.40000001</v>
      </c>
      <c r="O491" s="282">
        <v>227648901.40000001</v>
      </c>
      <c r="P491" s="282">
        <v>227648901.40000001</v>
      </c>
      <c r="Q491" s="282">
        <v>227648901.40000001</v>
      </c>
      <c r="R491" s="279">
        <v>227648901.40000001</v>
      </c>
    </row>
    <row r="492" spans="1:18" ht="15.75" thickBot="1" x14ac:dyDescent="0.3">
      <c r="A492" s="292" t="s">
        <v>217</v>
      </c>
      <c r="B492" s="288" t="s">
        <v>1028</v>
      </c>
      <c r="C492" s="288" t="s">
        <v>2078</v>
      </c>
      <c r="D492" s="286">
        <v>293561404.88999999</v>
      </c>
      <c r="E492" s="300">
        <v>293561404.88999999</v>
      </c>
      <c r="F492" s="286">
        <v>293561404.88999999</v>
      </c>
      <c r="G492" s="286">
        <v>293561404.88999999</v>
      </c>
      <c r="H492" s="286">
        <v>293561404.88999999</v>
      </c>
      <c r="I492" s="286">
        <v>293561404.88999999</v>
      </c>
      <c r="J492" s="286">
        <v>293561404.88999999</v>
      </c>
      <c r="K492" s="286">
        <v>293561404.88999999</v>
      </c>
      <c r="L492" s="286">
        <v>293561404.88999999</v>
      </c>
      <c r="M492" s="286">
        <v>293561404.88999999</v>
      </c>
      <c r="N492" s="286">
        <v>293561404.88999999</v>
      </c>
      <c r="O492" s="286">
        <v>293561404.88999999</v>
      </c>
      <c r="P492" s="286">
        <v>293561404.88999999</v>
      </c>
      <c r="Q492" s="286">
        <v>293561404.88999999</v>
      </c>
      <c r="R492" s="279">
        <v>293561404.88999999</v>
      </c>
    </row>
    <row r="493" spans="1:18" ht="15.75" thickBot="1" x14ac:dyDescent="0.3">
      <c r="A493" s="292" t="s">
        <v>218</v>
      </c>
      <c r="B493" s="288" t="s">
        <v>1027</v>
      </c>
      <c r="C493" s="288" t="s">
        <v>2078</v>
      </c>
      <c r="D493" s="282">
        <v>-1649863.59</v>
      </c>
      <c r="E493" s="299">
        <v>-1649863.59</v>
      </c>
      <c r="F493" s="282">
        <v>-1649863.59</v>
      </c>
      <c r="G493" s="282">
        <v>-1649863.59</v>
      </c>
      <c r="H493" s="282">
        <v>-1649863.59</v>
      </c>
      <c r="I493" s="282">
        <v>-1649863.59</v>
      </c>
      <c r="J493" s="282">
        <v>-1649863.59</v>
      </c>
      <c r="K493" s="282">
        <v>-1649863.59</v>
      </c>
      <c r="L493" s="282">
        <v>-1649863.59</v>
      </c>
      <c r="M493" s="282">
        <v>-1649863.59</v>
      </c>
      <c r="N493" s="282">
        <v>-1649863.59</v>
      </c>
      <c r="O493" s="282">
        <v>-1649863.59</v>
      </c>
      <c r="P493" s="282">
        <v>-1649863.59</v>
      </c>
      <c r="Q493" s="282">
        <v>-1649863.59</v>
      </c>
      <c r="R493" s="279">
        <v>-1649863.59</v>
      </c>
    </row>
    <row r="494" spans="1:18" ht="15.75" thickBot="1" x14ac:dyDescent="0.3">
      <c r="A494" s="292" t="s">
        <v>219</v>
      </c>
      <c r="B494" s="288" t="s">
        <v>1026</v>
      </c>
      <c r="C494" s="288" t="s">
        <v>2078</v>
      </c>
      <c r="D494" s="286">
        <v>0</v>
      </c>
      <c r="E494" s="300">
        <v>0</v>
      </c>
      <c r="F494" s="286">
        <v>-146571.84</v>
      </c>
      <c r="G494" s="286">
        <v>-431268.57</v>
      </c>
      <c r="H494" s="286">
        <v>0</v>
      </c>
      <c r="I494" s="286">
        <v>-143731.72</v>
      </c>
      <c r="J494" s="286">
        <v>-301655.94</v>
      </c>
      <c r="K494" s="286">
        <v>0</v>
      </c>
      <c r="L494" s="286">
        <v>-110469.68</v>
      </c>
      <c r="M494" s="286">
        <v>-247583.24</v>
      </c>
      <c r="N494" s="286">
        <v>0</v>
      </c>
      <c r="O494" s="286">
        <v>-156196.84</v>
      </c>
      <c r="P494" s="286">
        <v>-56750.49</v>
      </c>
      <c r="Q494" s="286">
        <v>0</v>
      </c>
      <c r="R494" s="279">
        <v>0</v>
      </c>
    </row>
    <row r="495" spans="1:18" ht="15.75" thickBot="1" x14ac:dyDescent="0.3">
      <c r="A495" s="290" t="s">
        <v>1483</v>
      </c>
      <c r="B495" s="288" t="s">
        <v>2401</v>
      </c>
      <c r="C495" s="289"/>
      <c r="D495" s="282">
        <v>12902263.34</v>
      </c>
      <c r="E495" s="299">
        <v>12902263.34</v>
      </c>
      <c r="F495" s="282">
        <v>12828492.59</v>
      </c>
      <c r="G495" s="282">
        <v>12754721.84</v>
      </c>
      <c r="H495" s="282">
        <v>12680951.09</v>
      </c>
      <c r="I495" s="282">
        <v>12607180.34</v>
      </c>
      <c r="J495" s="282">
        <v>12533409.59</v>
      </c>
      <c r="K495" s="282">
        <v>12459638.84</v>
      </c>
      <c r="L495" s="282">
        <v>12385868.09</v>
      </c>
      <c r="M495" s="282">
        <v>12312097.34</v>
      </c>
      <c r="N495" s="282">
        <v>12225858.59</v>
      </c>
      <c r="O495" s="282">
        <v>12151046.17</v>
      </c>
      <c r="P495" s="282">
        <v>12076233.75</v>
      </c>
      <c r="Q495" s="282">
        <v>11403966.48</v>
      </c>
      <c r="R495" s="279">
        <v>11403966.48</v>
      </c>
    </row>
    <row r="496" spans="1:18" ht="15.75" thickBot="1" x14ac:dyDescent="0.3">
      <c r="A496" s="291" t="s">
        <v>220</v>
      </c>
      <c r="B496" s="288" t="s">
        <v>1025</v>
      </c>
      <c r="C496" s="288" t="s">
        <v>2078</v>
      </c>
      <c r="D496" s="286">
        <v>12902263.34</v>
      </c>
      <c r="E496" s="300">
        <v>12902263.34</v>
      </c>
      <c r="F496" s="286">
        <v>12828492.59</v>
      </c>
      <c r="G496" s="286">
        <v>12754721.84</v>
      </c>
      <c r="H496" s="286">
        <v>12680951.09</v>
      </c>
      <c r="I496" s="286">
        <v>12607180.34</v>
      </c>
      <c r="J496" s="286">
        <v>12533409.59</v>
      </c>
      <c r="K496" s="286">
        <v>12459638.84</v>
      </c>
      <c r="L496" s="286">
        <v>12385868.09</v>
      </c>
      <c r="M496" s="286">
        <v>12312097.34</v>
      </c>
      <c r="N496" s="286">
        <v>12225858.59</v>
      </c>
      <c r="O496" s="286">
        <v>12151046.17</v>
      </c>
      <c r="P496" s="286">
        <v>12076233.75</v>
      </c>
      <c r="Q496" s="286">
        <v>11403966.48</v>
      </c>
      <c r="R496" s="279">
        <v>11403966.48</v>
      </c>
    </row>
    <row r="497" spans="1:18" ht="15.75" thickBot="1" x14ac:dyDescent="0.3">
      <c r="A497" s="290" t="s">
        <v>221</v>
      </c>
      <c r="B497" s="288" t="s">
        <v>2402</v>
      </c>
      <c r="C497" s="289"/>
      <c r="D497" s="282">
        <v>-528580153.88</v>
      </c>
      <c r="E497" s="299">
        <v>-528580153.88</v>
      </c>
      <c r="F497" s="282">
        <v>-554057246.45000005</v>
      </c>
      <c r="G497" s="282">
        <v>-563639514.69000006</v>
      </c>
      <c r="H497" s="282">
        <v>-574739830.08000004</v>
      </c>
      <c r="I497" s="282">
        <v>-580675882.07000005</v>
      </c>
      <c r="J497" s="282">
        <v>-566118108.14999998</v>
      </c>
      <c r="K497" s="282">
        <v>-561344694.28999996</v>
      </c>
      <c r="L497" s="282">
        <v>-553783838.12</v>
      </c>
      <c r="M497" s="282">
        <v>-532669917.08999997</v>
      </c>
      <c r="N497" s="282">
        <v>-526327292.51999998</v>
      </c>
      <c r="O497" s="282">
        <v>-528581281.43000001</v>
      </c>
      <c r="P497" s="282">
        <v>-529764297.27999997</v>
      </c>
      <c r="Q497" s="282">
        <v>-553695474.08000004</v>
      </c>
      <c r="R497" s="279">
        <v>-553695474.08000004</v>
      </c>
    </row>
    <row r="498" spans="1:18" ht="15.75" thickBot="1" x14ac:dyDescent="0.3">
      <c r="A498" s="291" t="s">
        <v>221</v>
      </c>
      <c r="B498" s="288" t="s">
        <v>2403</v>
      </c>
      <c r="C498" s="289"/>
      <c r="D498" s="286">
        <v>-513372097.52999997</v>
      </c>
      <c r="E498" s="300">
        <v>-528580153.88</v>
      </c>
      <c r="F498" s="286">
        <v>-528580153.88</v>
      </c>
      <c r="G498" s="286">
        <v>-528580153.88</v>
      </c>
      <c r="H498" s="286">
        <v>-528580153.88</v>
      </c>
      <c r="I498" s="286">
        <v>-528580153.88</v>
      </c>
      <c r="J498" s="286">
        <v>-528580153.88</v>
      </c>
      <c r="K498" s="286">
        <v>-528580153.88</v>
      </c>
      <c r="L498" s="286">
        <v>-528580153.88</v>
      </c>
      <c r="M498" s="286">
        <v>-528580153.88</v>
      </c>
      <c r="N498" s="286">
        <v>-528580153.88</v>
      </c>
      <c r="O498" s="286">
        <v>-528580153.88</v>
      </c>
      <c r="P498" s="286">
        <v>-528580153.88</v>
      </c>
      <c r="Q498" s="286">
        <v>-528580153.88</v>
      </c>
      <c r="R498" s="279">
        <v>-528580153.88</v>
      </c>
    </row>
    <row r="499" spans="1:18" ht="15.75" thickBot="1" x14ac:dyDescent="0.3">
      <c r="A499" s="292" t="s">
        <v>221</v>
      </c>
      <c r="B499" s="288" t="s">
        <v>1024</v>
      </c>
      <c r="C499" s="288" t="s">
        <v>2078</v>
      </c>
      <c r="D499" s="282">
        <v>-488954489.36000001</v>
      </c>
      <c r="E499" s="299">
        <v>-504162545.70999998</v>
      </c>
      <c r="F499" s="282">
        <v>-504162545.70999998</v>
      </c>
      <c r="G499" s="282">
        <v>-504162545.70999998</v>
      </c>
      <c r="H499" s="282">
        <v>-504162545.70999998</v>
      </c>
      <c r="I499" s="282">
        <v>-504162545.70999998</v>
      </c>
      <c r="J499" s="282">
        <v>-504162545.70999998</v>
      </c>
      <c r="K499" s="282">
        <v>-504162545.70999998</v>
      </c>
      <c r="L499" s="282">
        <v>-504162545.70999998</v>
      </c>
      <c r="M499" s="282">
        <v>-504162545.70999998</v>
      </c>
      <c r="N499" s="282">
        <v>-504162545.70999998</v>
      </c>
      <c r="O499" s="282">
        <v>-504162545.70999998</v>
      </c>
      <c r="P499" s="282">
        <v>-504162545.70999998</v>
      </c>
      <c r="Q499" s="282">
        <v>-504162545.70999998</v>
      </c>
      <c r="R499" s="279">
        <v>-504162545.70999998</v>
      </c>
    </row>
    <row r="500" spans="1:18" ht="15.75" thickBot="1" x14ac:dyDescent="0.3">
      <c r="A500" s="292" t="s">
        <v>222</v>
      </c>
      <c r="B500" s="288" t="s">
        <v>1023</v>
      </c>
      <c r="C500" s="288" t="s">
        <v>2078</v>
      </c>
      <c r="D500" s="286">
        <v>2562211.71</v>
      </c>
      <c r="E500" s="300">
        <v>2562211.71</v>
      </c>
      <c r="F500" s="286">
        <v>2562211.71</v>
      </c>
      <c r="G500" s="286">
        <v>2562211.71</v>
      </c>
      <c r="H500" s="286">
        <v>2562211.71</v>
      </c>
      <c r="I500" s="286">
        <v>2562211.71</v>
      </c>
      <c r="J500" s="286">
        <v>2562211.71</v>
      </c>
      <c r="K500" s="286">
        <v>2562211.71</v>
      </c>
      <c r="L500" s="286">
        <v>2562211.71</v>
      </c>
      <c r="M500" s="286">
        <v>2562211.71</v>
      </c>
      <c r="N500" s="286">
        <v>2562211.71</v>
      </c>
      <c r="O500" s="286">
        <v>2562211.71</v>
      </c>
      <c r="P500" s="286">
        <v>2562211.71</v>
      </c>
      <c r="Q500" s="286">
        <v>2562211.71</v>
      </c>
      <c r="R500" s="279">
        <v>2562211.71</v>
      </c>
    </row>
    <row r="501" spans="1:18" ht="15.75" thickBot="1" x14ac:dyDescent="0.3">
      <c r="A501" s="292" t="s">
        <v>223</v>
      </c>
      <c r="B501" s="288" t="s">
        <v>1022</v>
      </c>
      <c r="C501" s="288" t="s">
        <v>2078</v>
      </c>
      <c r="D501" s="282">
        <v>8436924.7599999998</v>
      </c>
      <c r="E501" s="299">
        <v>8436924.7599999998</v>
      </c>
      <c r="F501" s="282">
        <v>8436924.7599999998</v>
      </c>
      <c r="G501" s="282">
        <v>8436924.7599999998</v>
      </c>
      <c r="H501" s="282">
        <v>8436924.7599999998</v>
      </c>
      <c r="I501" s="282">
        <v>8436924.7599999998</v>
      </c>
      <c r="J501" s="282">
        <v>8436924.7599999998</v>
      </c>
      <c r="K501" s="282">
        <v>8436924.7599999998</v>
      </c>
      <c r="L501" s="282">
        <v>8436924.7599999998</v>
      </c>
      <c r="M501" s="282">
        <v>8436924.7599999998</v>
      </c>
      <c r="N501" s="282">
        <v>8436924.7599999998</v>
      </c>
      <c r="O501" s="282">
        <v>8436924.7599999998</v>
      </c>
      <c r="P501" s="282">
        <v>8436924.7599999998</v>
      </c>
      <c r="Q501" s="282">
        <v>8436924.7599999998</v>
      </c>
      <c r="R501" s="279">
        <v>8436924.7599999998</v>
      </c>
    </row>
    <row r="502" spans="1:18" ht="15.75" thickBot="1" x14ac:dyDescent="0.3">
      <c r="A502" s="292" t="s">
        <v>224</v>
      </c>
      <c r="B502" s="288" t="s">
        <v>1021</v>
      </c>
      <c r="C502" s="288" t="s">
        <v>2078</v>
      </c>
      <c r="D502" s="286">
        <v>933350.75</v>
      </c>
      <c r="E502" s="300">
        <v>933350.75</v>
      </c>
      <c r="F502" s="286">
        <v>933350.75</v>
      </c>
      <c r="G502" s="286">
        <v>933350.75</v>
      </c>
      <c r="H502" s="286">
        <v>933350.75</v>
      </c>
      <c r="I502" s="286">
        <v>933350.75</v>
      </c>
      <c r="J502" s="286">
        <v>933350.75</v>
      </c>
      <c r="K502" s="286">
        <v>933350.75</v>
      </c>
      <c r="L502" s="286">
        <v>933350.75</v>
      </c>
      <c r="M502" s="286">
        <v>933350.75</v>
      </c>
      <c r="N502" s="286">
        <v>933350.75</v>
      </c>
      <c r="O502" s="286">
        <v>933350.75</v>
      </c>
      <c r="P502" s="286">
        <v>933350.75</v>
      </c>
      <c r="Q502" s="286">
        <v>933350.75</v>
      </c>
      <c r="R502" s="279">
        <v>933350.75</v>
      </c>
    </row>
    <row r="503" spans="1:18" ht="15.75" thickBot="1" x14ac:dyDescent="0.3">
      <c r="A503" s="292" t="s">
        <v>225</v>
      </c>
      <c r="B503" s="288" t="s">
        <v>1020</v>
      </c>
      <c r="C503" s="288" t="s">
        <v>2078</v>
      </c>
      <c r="D503" s="282">
        <v>-36350095.390000001</v>
      </c>
      <c r="E503" s="299">
        <v>-36350095.390000001</v>
      </c>
      <c r="F503" s="282">
        <v>-36350095.390000001</v>
      </c>
      <c r="G503" s="282">
        <v>-36350095.390000001</v>
      </c>
      <c r="H503" s="282">
        <v>-36350095.390000001</v>
      </c>
      <c r="I503" s="282">
        <v>-36350095.390000001</v>
      </c>
      <c r="J503" s="282">
        <v>-36350095.390000001</v>
      </c>
      <c r="K503" s="282">
        <v>-36350095.390000001</v>
      </c>
      <c r="L503" s="282">
        <v>-36350095.390000001</v>
      </c>
      <c r="M503" s="282">
        <v>-36350095.390000001</v>
      </c>
      <c r="N503" s="282">
        <v>-36350095.390000001</v>
      </c>
      <c r="O503" s="282">
        <v>-36350095.390000001</v>
      </c>
      <c r="P503" s="282">
        <v>-36350095.390000001</v>
      </c>
      <c r="Q503" s="282">
        <v>-36350095.390000001</v>
      </c>
      <c r="R503" s="279">
        <v>-36350095.390000001</v>
      </c>
    </row>
    <row r="504" spans="1:18" ht="15.75" thickBot="1" x14ac:dyDescent="0.3">
      <c r="A504" s="291" t="s">
        <v>226</v>
      </c>
      <c r="B504" s="288" t="s">
        <v>2404</v>
      </c>
      <c r="C504" s="289"/>
      <c r="D504" s="286">
        <v>-15208056.35</v>
      </c>
      <c r="E504" s="300">
        <v>0</v>
      </c>
      <c r="F504" s="286">
        <v>-25477092.57</v>
      </c>
      <c r="G504" s="286">
        <v>-35059360.810000002</v>
      </c>
      <c r="H504" s="286">
        <v>-46159676.200000003</v>
      </c>
      <c r="I504" s="286">
        <v>-52095728.189999998</v>
      </c>
      <c r="J504" s="286">
        <v>-37537954.270000003</v>
      </c>
      <c r="K504" s="286">
        <v>-32764540.41</v>
      </c>
      <c r="L504" s="286">
        <v>-25203684.239999998</v>
      </c>
      <c r="M504" s="286">
        <v>-4089763.21</v>
      </c>
      <c r="N504" s="286">
        <v>2252861.36</v>
      </c>
      <c r="O504" s="286">
        <v>-1127.55</v>
      </c>
      <c r="P504" s="286">
        <v>-1184143.3999999999</v>
      </c>
      <c r="Q504" s="286">
        <v>-25115320.199999999</v>
      </c>
      <c r="R504" s="279">
        <v>-25115320.199999999</v>
      </c>
    </row>
    <row r="505" spans="1:18" ht="15.75" thickBot="1" x14ac:dyDescent="0.3">
      <c r="A505" s="292" t="s">
        <v>1603</v>
      </c>
      <c r="B505" s="288" t="s">
        <v>1604</v>
      </c>
      <c r="C505" s="288" t="s">
        <v>1298</v>
      </c>
      <c r="D505" s="282">
        <v>-451619373.97000003</v>
      </c>
      <c r="E505" s="299">
        <v>0</v>
      </c>
      <c r="F505" s="282">
        <v>-76973161.290000007</v>
      </c>
      <c r="G505" s="282">
        <v>-141969169.69</v>
      </c>
      <c r="H505" s="282">
        <v>-203757111.06999999</v>
      </c>
      <c r="I505" s="282">
        <v>-250413809.44</v>
      </c>
      <c r="J505" s="282">
        <v>-279561370.30000001</v>
      </c>
      <c r="K505" s="282">
        <v>-300818495.56</v>
      </c>
      <c r="L505" s="282">
        <v>-315665032.19</v>
      </c>
      <c r="M505" s="282">
        <v>-329451816.33999997</v>
      </c>
      <c r="N505" s="282">
        <v>-344465307.12</v>
      </c>
      <c r="O505" s="282">
        <v>-368983213.83999997</v>
      </c>
      <c r="P505" s="282">
        <v>-411117729.95999998</v>
      </c>
      <c r="Q505" s="282">
        <v>-486681933.87</v>
      </c>
      <c r="R505" s="279">
        <v>-486681933.87</v>
      </c>
    </row>
    <row r="506" spans="1:18" ht="15.75" thickBot="1" x14ac:dyDescent="0.3">
      <c r="A506" s="292" t="s">
        <v>1605</v>
      </c>
      <c r="B506" s="288" t="s">
        <v>1606</v>
      </c>
      <c r="C506" s="288" t="s">
        <v>1298</v>
      </c>
      <c r="D506" s="286">
        <v>-194046310.16999999</v>
      </c>
      <c r="E506" s="300">
        <v>0</v>
      </c>
      <c r="F506" s="286">
        <v>-31407027</v>
      </c>
      <c r="G506" s="286">
        <v>-57901479.460000001</v>
      </c>
      <c r="H506" s="286">
        <v>-85133277.260000005</v>
      </c>
      <c r="I506" s="286">
        <v>-106482838.64</v>
      </c>
      <c r="J506" s="286">
        <v>-119813992.01000001</v>
      </c>
      <c r="K506" s="286">
        <v>-130334836.12</v>
      </c>
      <c r="L506" s="286">
        <v>-138224667.22</v>
      </c>
      <c r="M506" s="286">
        <v>-145676136.19999999</v>
      </c>
      <c r="N506" s="286">
        <v>-153806749.27000001</v>
      </c>
      <c r="O506" s="286">
        <v>-165226128.15000001</v>
      </c>
      <c r="P506" s="286">
        <v>-183761719.11000001</v>
      </c>
      <c r="Q506" s="286">
        <v>-216442970.28999999</v>
      </c>
      <c r="R506" s="279">
        <v>-216442970.28999999</v>
      </c>
    </row>
    <row r="507" spans="1:18" ht="15.75" thickBot="1" x14ac:dyDescent="0.3">
      <c r="A507" s="292" t="s">
        <v>1607</v>
      </c>
      <c r="B507" s="288" t="s">
        <v>1608</v>
      </c>
      <c r="C507" s="288" t="s">
        <v>1298</v>
      </c>
      <c r="D507" s="282">
        <v>-20151208.940000001</v>
      </c>
      <c r="E507" s="299">
        <v>0</v>
      </c>
      <c r="F507" s="282">
        <v>-2130872.9</v>
      </c>
      <c r="G507" s="282">
        <v>-3833391.13</v>
      </c>
      <c r="H507" s="282">
        <v>-5873067.5800000001</v>
      </c>
      <c r="I507" s="282">
        <v>-7723061.1399999997</v>
      </c>
      <c r="J507" s="282">
        <v>-9291764.7400000002</v>
      </c>
      <c r="K507" s="282">
        <v>-10784149.4</v>
      </c>
      <c r="L507" s="282">
        <v>-12204882.359999999</v>
      </c>
      <c r="M507" s="282">
        <v>-13634148.25</v>
      </c>
      <c r="N507" s="282">
        <v>-15253573.83</v>
      </c>
      <c r="O507" s="282">
        <v>-17183516.960000001</v>
      </c>
      <c r="P507" s="282">
        <v>-19293497.870000001</v>
      </c>
      <c r="Q507" s="282">
        <v>-21739597.760000002</v>
      </c>
      <c r="R507" s="279">
        <v>-21739597.760000002</v>
      </c>
    </row>
    <row r="508" spans="1:18" ht="15.75" thickBot="1" x14ac:dyDescent="0.3">
      <c r="A508" s="292" t="s">
        <v>1609</v>
      </c>
      <c r="B508" s="288" t="s">
        <v>1610</v>
      </c>
      <c r="C508" s="288" t="s">
        <v>1298</v>
      </c>
      <c r="D508" s="286">
        <v>-18578161.41</v>
      </c>
      <c r="E508" s="300">
        <v>0</v>
      </c>
      <c r="F508" s="286">
        <v>-2162832.37</v>
      </c>
      <c r="G508" s="286">
        <v>-3567296.37</v>
      </c>
      <c r="H508" s="286">
        <v>-5904156.2300000004</v>
      </c>
      <c r="I508" s="286">
        <v>-7746426.8200000003</v>
      </c>
      <c r="J508" s="286">
        <v>-9521378.0099999998</v>
      </c>
      <c r="K508" s="286">
        <v>-11022811.83</v>
      </c>
      <c r="L508" s="286">
        <v>-12608193.85</v>
      </c>
      <c r="M508" s="286">
        <v>-14318674.859999999</v>
      </c>
      <c r="N508" s="286">
        <v>-15804844.82</v>
      </c>
      <c r="O508" s="286">
        <v>-18030220.629999999</v>
      </c>
      <c r="P508" s="286">
        <v>-20728512.559999999</v>
      </c>
      <c r="Q508" s="286">
        <v>-23926664.649999999</v>
      </c>
      <c r="R508" s="279">
        <v>-23926664.649999999</v>
      </c>
    </row>
    <row r="509" spans="1:18" ht="15.75" thickBot="1" x14ac:dyDescent="0.3">
      <c r="A509" s="292" t="s">
        <v>1611</v>
      </c>
      <c r="B509" s="288" t="s">
        <v>1612</v>
      </c>
      <c r="C509" s="288" t="s">
        <v>1298</v>
      </c>
      <c r="D509" s="282">
        <v>-3722173.49</v>
      </c>
      <c r="E509" s="299">
        <v>0</v>
      </c>
      <c r="F509" s="282">
        <v>6210493.2300000004</v>
      </c>
      <c r="G509" s="282">
        <v>11090772.390000001</v>
      </c>
      <c r="H509" s="282">
        <v>16157231.939999999</v>
      </c>
      <c r="I509" s="282">
        <v>32018219.789999999</v>
      </c>
      <c r="J509" s="282">
        <v>37696233.450000003</v>
      </c>
      <c r="K509" s="282">
        <v>44729067.520000003</v>
      </c>
      <c r="L509" s="282">
        <v>45368042.960000001</v>
      </c>
      <c r="M509" s="282">
        <v>43908761.990000002</v>
      </c>
      <c r="N509" s="282">
        <v>41496366.75</v>
      </c>
      <c r="O509" s="282">
        <v>23498722.850000001</v>
      </c>
      <c r="P509" s="282">
        <v>1121138.6599999999</v>
      </c>
      <c r="Q509" s="282">
        <v>-20264900.690000001</v>
      </c>
      <c r="R509" s="279">
        <v>-20264900.690000001</v>
      </c>
    </row>
    <row r="510" spans="1:18" ht="15.75" thickBot="1" x14ac:dyDescent="0.3">
      <c r="A510" s="292" t="s">
        <v>1605</v>
      </c>
      <c r="B510" s="288" t="s">
        <v>1613</v>
      </c>
      <c r="C510" s="288" t="s">
        <v>1298</v>
      </c>
      <c r="D510" s="286">
        <v>-2943599.51</v>
      </c>
      <c r="E510" s="300">
        <v>0</v>
      </c>
      <c r="F510" s="286">
        <v>-286655.09000000003</v>
      </c>
      <c r="G510" s="286">
        <v>-575929.04</v>
      </c>
      <c r="H510" s="286">
        <v>-860949.05</v>
      </c>
      <c r="I510" s="286">
        <v>-1094666.54</v>
      </c>
      <c r="J510" s="286">
        <v>-1295867.29</v>
      </c>
      <c r="K510" s="286">
        <v>-1470152.83</v>
      </c>
      <c r="L510" s="286">
        <v>-1638116.54</v>
      </c>
      <c r="M510" s="286">
        <v>-1809901.95</v>
      </c>
      <c r="N510" s="286">
        <v>-1991431.61</v>
      </c>
      <c r="O510" s="286">
        <v>-2218261.7799999998</v>
      </c>
      <c r="P510" s="286">
        <v>-2475147.0099999998</v>
      </c>
      <c r="Q510" s="286">
        <v>-2794286.77</v>
      </c>
      <c r="R510" s="279">
        <v>-2794286.77</v>
      </c>
    </row>
    <row r="511" spans="1:18" ht="15.75" thickBot="1" x14ac:dyDescent="0.3">
      <c r="A511" s="292" t="s">
        <v>1607</v>
      </c>
      <c r="B511" s="288" t="s">
        <v>1614</v>
      </c>
      <c r="C511" s="288" t="s">
        <v>1298</v>
      </c>
      <c r="D511" s="282">
        <v>-28700721.710000001</v>
      </c>
      <c r="E511" s="299">
        <v>0</v>
      </c>
      <c r="F511" s="282">
        <v>-2405199.77</v>
      </c>
      <c r="G511" s="282">
        <v>-4796704.55</v>
      </c>
      <c r="H511" s="282">
        <v>-7209475.0599999996</v>
      </c>
      <c r="I511" s="282">
        <v>-9573230.9800000004</v>
      </c>
      <c r="J511" s="282">
        <v>-11924117.6</v>
      </c>
      <c r="K511" s="282">
        <v>-14236771.960000001</v>
      </c>
      <c r="L511" s="282">
        <v>-16544658.359999999</v>
      </c>
      <c r="M511" s="282">
        <v>-18867835</v>
      </c>
      <c r="N511" s="282">
        <v>-21199233.739999998</v>
      </c>
      <c r="O511" s="282">
        <v>-23580275.93</v>
      </c>
      <c r="P511" s="282">
        <v>-25994482.109999999</v>
      </c>
      <c r="Q511" s="282">
        <v>-28456040.059999999</v>
      </c>
      <c r="R511" s="279">
        <v>-28456040.059999999</v>
      </c>
    </row>
    <row r="512" spans="1:18" ht="15.75" thickBot="1" x14ac:dyDescent="0.3">
      <c r="A512" s="292" t="s">
        <v>1615</v>
      </c>
      <c r="B512" s="288" t="s">
        <v>1616</v>
      </c>
      <c r="C512" s="288" t="s">
        <v>1298</v>
      </c>
      <c r="D512" s="286">
        <v>-7893088.6900000004</v>
      </c>
      <c r="E512" s="300">
        <v>0</v>
      </c>
      <c r="F512" s="286">
        <v>-686402.95</v>
      </c>
      <c r="G512" s="286">
        <v>-1342300.03</v>
      </c>
      <c r="H512" s="286">
        <v>-2042344.78</v>
      </c>
      <c r="I512" s="286">
        <v>-2704296.83</v>
      </c>
      <c r="J512" s="286">
        <v>-3352047.54</v>
      </c>
      <c r="K512" s="286">
        <v>-3975752.94</v>
      </c>
      <c r="L512" s="286">
        <v>-4608653.1900000004</v>
      </c>
      <c r="M512" s="286">
        <v>-5279952.0599999996</v>
      </c>
      <c r="N512" s="286">
        <v>-5953264.6600000001</v>
      </c>
      <c r="O512" s="286">
        <v>-6654476.6200000001</v>
      </c>
      <c r="P512" s="286">
        <v>-7321721.7000000002</v>
      </c>
      <c r="Q512" s="286">
        <v>-7980679.6699999999</v>
      </c>
      <c r="R512" s="279">
        <v>-7980679.6699999999</v>
      </c>
    </row>
    <row r="513" spans="1:18" ht="15.75" thickBot="1" x14ac:dyDescent="0.3">
      <c r="A513" s="292" t="s">
        <v>1617</v>
      </c>
      <c r="B513" s="288" t="s">
        <v>1618</v>
      </c>
      <c r="C513" s="288" t="s">
        <v>1298</v>
      </c>
      <c r="D513" s="282">
        <v>-27877</v>
      </c>
      <c r="E513" s="299">
        <v>0</v>
      </c>
      <c r="F513" s="282">
        <v>0</v>
      </c>
      <c r="G513" s="282">
        <v>-238</v>
      </c>
      <c r="H513" s="282">
        <v>-238</v>
      </c>
      <c r="I513" s="282">
        <v>-993</v>
      </c>
      <c r="J513" s="282">
        <v>-993</v>
      </c>
      <c r="K513" s="282">
        <v>-993</v>
      </c>
      <c r="L513" s="282">
        <v>-1985</v>
      </c>
      <c r="M513" s="282">
        <v>-1985</v>
      </c>
      <c r="N513" s="282">
        <v>-3039</v>
      </c>
      <c r="O513" s="282">
        <v>-3140</v>
      </c>
      <c r="P513" s="282">
        <v>-3140</v>
      </c>
      <c r="Q513" s="282">
        <v>-46477</v>
      </c>
      <c r="R513" s="279">
        <v>-46477</v>
      </c>
    </row>
    <row r="514" spans="1:18" ht="15.75" thickBot="1" x14ac:dyDescent="0.3">
      <c r="A514" s="292" t="s">
        <v>1619</v>
      </c>
      <c r="B514" s="288" t="s">
        <v>1620</v>
      </c>
      <c r="C514" s="288" t="s">
        <v>1298</v>
      </c>
      <c r="D514" s="286">
        <v>-189031</v>
      </c>
      <c r="E514" s="300">
        <v>0</v>
      </c>
      <c r="F514" s="286">
        <v>0</v>
      </c>
      <c r="G514" s="286">
        <v>-9815.07</v>
      </c>
      <c r="H514" s="286">
        <v>-9815.07</v>
      </c>
      <c r="I514" s="286">
        <v>-9815.07</v>
      </c>
      <c r="J514" s="286">
        <v>-9815.07</v>
      </c>
      <c r="K514" s="286">
        <v>-9815.07</v>
      </c>
      <c r="L514" s="286">
        <v>-9815.07</v>
      </c>
      <c r="M514" s="286">
        <v>-9815.07</v>
      </c>
      <c r="N514" s="286">
        <v>-9815.07</v>
      </c>
      <c r="O514" s="286">
        <v>-9815.07</v>
      </c>
      <c r="P514" s="286">
        <v>-9815.07</v>
      </c>
      <c r="Q514" s="286">
        <v>-13848</v>
      </c>
      <c r="R514" s="279">
        <v>-13848</v>
      </c>
    </row>
    <row r="515" spans="1:18" ht="15.75" thickBot="1" x14ac:dyDescent="0.3">
      <c r="A515" s="292" t="s">
        <v>1621</v>
      </c>
      <c r="B515" s="288" t="s">
        <v>1622</v>
      </c>
      <c r="C515" s="288" t="s">
        <v>1298</v>
      </c>
      <c r="D515" s="282">
        <v>-1459201.56</v>
      </c>
      <c r="E515" s="299">
        <v>0</v>
      </c>
      <c r="F515" s="282">
        <v>2899230.71</v>
      </c>
      <c r="G515" s="282">
        <v>-3806902.88</v>
      </c>
      <c r="H515" s="282">
        <v>-2308923.7200000002</v>
      </c>
      <c r="I515" s="282">
        <v>-4085526.99</v>
      </c>
      <c r="J515" s="282">
        <v>-4977737.7300000004</v>
      </c>
      <c r="K515" s="282">
        <v>-6712881.4400000004</v>
      </c>
      <c r="L515" s="282">
        <v>-7389349.4400000004</v>
      </c>
      <c r="M515" s="282">
        <v>-7976736.1100000003</v>
      </c>
      <c r="N515" s="282">
        <v>-7574076.7599999998</v>
      </c>
      <c r="O515" s="282">
        <v>-4553544.24</v>
      </c>
      <c r="P515" s="282">
        <v>-3525181.62</v>
      </c>
      <c r="Q515" s="282">
        <v>3140537.51</v>
      </c>
      <c r="R515" s="279">
        <v>3140537.51</v>
      </c>
    </row>
    <row r="516" spans="1:18" ht="15.75" thickBot="1" x14ac:dyDescent="0.3">
      <c r="A516" s="292" t="s">
        <v>1623</v>
      </c>
      <c r="B516" s="288" t="s">
        <v>1624</v>
      </c>
      <c r="C516" s="288" t="s">
        <v>1298</v>
      </c>
      <c r="D516" s="286">
        <v>-1636894.75</v>
      </c>
      <c r="E516" s="300">
        <v>0</v>
      </c>
      <c r="F516" s="286">
        <v>-213786.12</v>
      </c>
      <c r="G516" s="286">
        <v>-453572.79</v>
      </c>
      <c r="H516" s="286">
        <v>-579526.34</v>
      </c>
      <c r="I516" s="286">
        <v>-727314.21</v>
      </c>
      <c r="J516" s="286">
        <v>-851281.94</v>
      </c>
      <c r="K516" s="286">
        <v>-953332.53</v>
      </c>
      <c r="L516" s="286">
        <v>-1053041.3</v>
      </c>
      <c r="M516" s="286">
        <v>-1140773.8500000001</v>
      </c>
      <c r="N516" s="286">
        <v>-1232814.93</v>
      </c>
      <c r="O516" s="286">
        <v>-1328018.3500000001</v>
      </c>
      <c r="P516" s="286">
        <v>-1453580.67</v>
      </c>
      <c r="Q516" s="286">
        <v>-1597888.88</v>
      </c>
      <c r="R516" s="279">
        <v>-1597888.88</v>
      </c>
    </row>
    <row r="517" spans="1:18" ht="15.75" thickBot="1" x14ac:dyDescent="0.3">
      <c r="A517" s="292" t="s">
        <v>1625</v>
      </c>
      <c r="B517" s="288" t="s">
        <v>1626</v>
      </c>
      <c r="C517" s="288" t="s">
        <v>1298</v>
      </c>
      <c r="D517" s="282">
        <v>-3211259.79</v>
      </c>
      <c r="E517" s="299">
        <v>0</v>
      </c>
      <c r="F517" s="282">
        <v>-282122.74</v>
      </c>
      <c r="G517" s="282">
        <v>-591173.15</v>
      </c>
      <c r="H517" s="282">
        <v>-958629.37</v>
      </c>
      <c r="I517" s="282">
        <v>-1326182.6000000001</v>
      </c>
      <c r="J517" s="282">
        <v>-1721229.91</v>
      </c>
      <c r="K517" s="282">
        <v>-2107866.42</v>
      </c>
      <c r="L517" s="282">
        <v>-2576793.6800000002</v>
      </c>
      <c r="M517" s="282">
        <v>-3055350.34</v>
      </c>
      <c r="N517" s="282">
        <v>-3458150.31</v>
      </c>
      <c r="O517" s="282">
        <v>-3884731.77</v>
      </c>
      <c r="P517" s="282">
        <v>-4338111.0199999996</v>
      </c>
      <c r="Q517" s="282">
        <v>-4828193.59</v>
      </c>
      <c r="R517" s="279">
        <v>-4828193.59</v>
      </c>
    </row>
    <row r="518" spans="1:18" ht="15.75" thickBot="1" x14ac:dyDescent="0.3">
      <c r="A518" s="292" t="s">
        <v>1627</v>
      </c>
      <c r="B518" s="288" t="s">
        <v>1628</v>
      </c>
      <c r="C518" s="288" t="s">
        <v>1298</v>
      </c>
      <c r="D518" s="286">
        <v>-2060364.72</v>
      </c>
      <c r="E518" s="300">
        <v>0</v>
      </c>
      <c r="F518" s="286">
        <v>-39070.5</v>
      </c>
      <c r="G518" s="286">
        <v>-71194.710000000006</v>
      </c>
      <c r="H518" s="286">
        <v>-109131.21</v>
      </c>
      <c r="I518" s="286">
        <v>-151453.97</v>
      </c>
      <c r="J518" s="286">
        <v>-193201.89</v>
      </c>
      <c r="K518" s="286">
        <v>-242571.28</v>
      </c>
      <c r="L518" s="286">
        <v>-297112.78000000003</v>
      </c>
      <c r="M518" s="286">
        <v>-355806.9</v>
      </c>
      <c r="N518" s="286">
        <v>-417896.67</v>
      </c>
      <c r="O518" s="286">
        <v>-483035.66</v>
      </c>
      <c r="P518" s="286">
        <v>-551268.81999999995</v>
      </c>
      <c r="Q518" s="286">
        <v>-619129.21</v>
      </c>
      <c r="R518" s="279">
        <v>-619129.21</v>
      </c>
    </row>
    <row r="519" spans="1:18" ht="15.75" thickBot="1" x14ac:dyDescent="0.3">
      <c r="A519" s="292" t="s">
        <v>1629</v>
      </c>
      <c r="B519" s="288" t="s">
        <v>1630</v>
      </c>
      <c r="C519" s="288" t="s">
        <v>1298</v>
      </c>
      <c r="D519" s="282">
        <v>17.52</v>
      </c>
      <c r="E519" s="301"/>
      <c r="F519" s="294"/>
      <c r="G519" s="294"/>
      <c r="H519" s="294"/>
      <c r="I519" s="294"/>
      <c r="J519" s="294"/>
      <c r="K519" s="294"/>
      <c r="L519" s="294"/>
      <c r="M519" s="294"/>
      <c r="N519" s="294"/>
      <c r="O519" s="294"/>
      <c r="P519" s="294"/>
      <c r="Q519" s="294"/>
      <c r="R519" s="279">
        <v>17.52</v>
      </c>
    </row>
    <row r="520" spans="1:18" ht="15.75" thickBot="1" x14ac:dyDescent="0.3">
      <c r="A520" s="292" t="s">
        <v>1631</v>
      </c>
      <c r="B520" s="288" t="s">
        <v>1632</v>
      </c>
      <c r="C520" s="288" t="s">
        <v>1298</v>
      </c>
      <c r="D520" s="286">
        <v>-5384772</v>
      </c>
      <c r="E520" s="300">
        <v>0</v>
      </c>
      <c r="F520" s="286">
        <v>-496700</v>
      </c>
      <c r="G520" s="286">
        <v>-984568</v>
      </c>
      <c r="H520" s="286">
        <v>-1589669</v>
      </c>
      <c r="I520" s="286">
        <v>-2057530</v>
      </c>
      <c r="J520" s="286">
        <v>-2479175</v>
      </c>
      <c r="K520" s="286">
        <v>-2931279</v>
      </c>
      <c r="L520" s="286">
        <v>-3292867</v>
      </c>
      <c r="M520" s="286">
        <v>-3685444</v>
      </c>
      <c r="N520" s="286">
        <v>-4135610</v>
      </c>
      <c r="O520" s="286">
        <v>-4674385</v>
      </c>
      <c r="P520" s="286">
        <v>-5348340</v>
      </c>
      <c r="Q520" s="286">
        <v>-5952491</v>
      </c>
      <c r="R520" s="279">
        <v>-5952491</v>
      </c>
    </row>
    <row r="521" spans="1:18" ht="15.75" thickBot="1" x14ac:dyDescent="0.3">
      <c r="A521" s="292" t="s">
        <v>1633</v>
      </c>
      <c r="B521" s="288" t="s">
        <v>1634</v>
      </c>
      <c r="C521" s="288" t="s">
        <v>1298</v>
      </c>
      <c r="D521" s="282">
        <v>-841562.78</v>
      </c>
      <c r="E521" s="299">
        <v>0</v>
      </c>
      <c r="F521" s="282">
        <v>-68893.02</v>
      </c>
      <c r="G521" s="282">
        <v>-137786.04</v>
      </c>
      <c r="H521" s="282">
        <v>-205611.26</v>
      </c>
      <c r="I521" s="282">
        <v>-273456.28999999998</v>
      </c>
      <c r="J521" s="282">
        <v>-348301.32</v>
      </c>
      <c r="K521" s="282">
        <v>-416146.35</v>
      </c>
      <c r="L521" s="282">
        <v>-484338.15</v>
      </c>
      <c r="M521" s="282">
        <v>-552529.94999999995</v>
      </c>
      <c r="N521" s="282">
        <v>-620721.75</v>
      </c>
      <c r="O521" s="282">
        <v>-688953.4</v>
      </c>
      <c r="P521" s="282">
        <v>-757185.05</v>
      </c>
      <c r="Q521" s="282">
        <v>-825416.7</v>
      </c>
      <c r="R521" s="279">
        <v>-825416.7</v>
      </c>
    </row>
    <row r="522" spans="1:18" ht="15.75" thickBot="1" x14ac:dyDescent="0.3">
      <c r="A522" s="292" t="s">
        <v>1635</v>
      </c>
      <c r="B522" s="288" t="s">
        <v>1636</v>
      </c>
      <c r="C522" s="288" t="s">
        <v>1298</v>
      </c>
      <c r="D522" s="286">
        <v>-23637868.5</v>
      </c>
      <c r="E522" s="300">
        <v>0</v>
      </c>
      <c r="F522" s="286">
        <v>-1603529.79</v>
      </c>
      <c r="G522" s="286">
        <v>-42109978.950000003</v>
      </c>
      <c r="H522" s="286">
        <v>-44001894.479999997</v>
      </c>
      <c r="I522" s="286">
        <v>-46014130.82</v>
      </c>
      <c r="J522" s="286">
        <v>-48540378.609999999</v>
      </c>
      <c r="K522" s="286">
        <v>-51094907.759999998</v>
      </c>
      <c r="L522" s="286">
        <v>-53728138.310000002</v>
      </c>
      <c r="M522" s="286">
        <v>-56490692.390000001</v>
      </c>
      <c r="N522" s="286">
        <v>-59435485.670000002</v>
      </c>
      <c r="O522" s="286">
        <v>-61568729.630000003</v>
      </c>
      <c r="P522" s="286">
        <v>-63535253.25</v>
      </c>
      <c r="Q522" s="286">
        <v>-65853212.030000001</v>
      </c>
      <c r="R522" s="279">
        <v>-65853212.030000001</v>
      </c>
    </row>
    <row r="523" spans="1:18" ht="15.75" thickBot="1" x14ac:dyDescent="0.3">
      <c r="A523" s="292" t="s">
        <v>1637</v>
      </c>
      <c r="B523" s="288" t="s">
        <v>1638</v>
      </c>
      <c r="C523" s="288" t="s">
        <v>1298</v>
      </c>
      <c r="D523" s="282">
        <v>-1165996.43</v>
      </c>
      <c r="E523" s="299">
        <v>0</v>
      </c>
      <c r="F523" s="282">
        <v>-65837.850000000006</v>
      </c>
      <c r="G523" s="282">
        <v>-113161.78</v>
      </c>
      <c r="H523" s="282">
        <v>-186385.2</v>
      </c>
      <c r="I523" s="282">
        <v>-310133.71999999997</v>
      </c>
      <c r="J523" s="282">
        <v>-349720.44</v>
      </c>
      <c r="K523" s="282">
        <v>-381660.87</v>
      </c>
      <c r="L523" s="282">
        <v>-459495.74</v>
      </c>
      <c r="M523" s="282">
        <v>-527892.44999999995</v>
      </c>
      <c r="N523" s="282">
        <v>-625666.15</v>
      </c>
      <c r="O523" s="282">
        <v>-701820.27</v>
      </c>
      <c r="P523" s="282">
        <v>-787851.62</v>
      </c>
      <c r="Q523" s="282">
        <v>-846729.51</v>
      </c>
      <c r="R523" s="279">
        <v>-846729.51</v>
      </c>
    </row>
    <row r="524" spans="1:18" ht="15.75" thickBot="1" x14ac:dyDescent="0.3">
      <c r="A524" s="292" t="s">
        <v>1639</v>
      </c>
      <c r="B524" s="288" t="s">
        <v>1640</v>
      </c>
      <c r="C524" s="288" t="s">
        <v>1298</v>
      </c>
      <c r="D524" s="286">
        <v>-146998.84</v>
      </c>
      <c r="E524" s="300">
        <v>0</v>
      </c>
      <c r="F524" s="286">
        <v>-47474.99</v>
      </c>
      <c r="G524" s="286">
        <v>-131679.38</v>
      </c>
      <c r="H524" s="286">
        <v>-128791.01</v>
      </c>
      <c r="I524" s="286">
        <v>-125152.98</v>
      </c>
      <c r="J524" s="286">
        <v>-130851.74</v>
      </c>
      <c r="K524" s="286">
        <v>-129118.46</v>
      </c>
      <c r="L524" s="286">
        <v>-142748.47</v>
      </c>
      <c r="M524" s="286">
        <v>-163660.29</v>
      </c>
      <c r="N524" s="286">
        <v>-190707.86</v>
      </c>
      <c r="O524" s="286">
        <v>-189439.17</v>
      </c>
      <c r="P524" s="286">
        <v>-205378.29</v>
      </c>
      <c r="Q524" s="286">
        <v>-250483.09</v>
      </c>
      <c r="R524" s="279">
        <v>-250483.09</v>
      </c>
    </row>
    <row r="525" spans="1:18" ht="15.75" thickBot="1" x14ac:dyDescent="0.3">
      <c r="A525" s="292" t="s">
        <v>1603</v>
      </c>
      <c r="B525" s="288" t="s">
        <v>1641</v>
      </c>
      <c r="C525" s="288" t="s">
        <v>1298</v>
      </c>
      <c r="D525" s="282">
        <v>0</v>
      </c>
      <c r="E525" s="299">
        <v>0</v>
      </c>
      <c r="F525" s="282">
        <v>0</v>
      </c>
      <c r="G525" s="282">
        <v>0</v>
      </c>
      <c r="H525" s="282">
        <v>0</v>
      </c>
      <c r="I525" s="282">
        <v>0</v>
      </c>
      <c r="J525" s="282">
        <v>0</v>
      </c>
      <c r="K525" s="282">
        <v>0</v>
      </c>
      <c r="L525" s="282">
        <v>0</v>
      </c>
      <c r="M525" s="282">
        <v>0</v>
      </c>
      <c r="N525" s="282">
        <v>0</v>
      </c>
      <c r="O525" s="282">
        <v>0</v>
      </c>
      <c r="P525" s="282">
        <v>0</v>
      </c>
      <c r="Q525" s="282">
        <v>0</v>
      </c>
      <c r="R525" s="279">
        <v>0</v>
      </c>
    </row>
    <row r="526" spans="1:18" ht="15.75" thickBot="1" x14ac:dyDescent="0.3">
      <c r="A526" s="292" t="s">
        <v>1605</v>
      </c>
      <c r="B526" s="288" t="s">
        <v>1642</v>
      </c>
      <c r="C526" s="288" t="s">
        <v>1298</v>
      </c>
      <c r="D526" s="286">
        <v>0</v>
      </c>
      <c r="E526" s="300">
        <v>0</v>
      </c>
      <c r="F526" s="286">
        <v>0</v>
      </c>
      <c r="G526" s="286">
        <v>0</v>
      </c>
      <c r="H526" s="286">
        <v>0</v>
      </c>
      <c r="I526" s="286">
        <v>0</v>
      </c>
      <c r="J526" s="286">
        <v>0</v>
      </c>
      <c r="K526" s="286">
        <v>0</v>
      </c>
      <c r="L526" s="286">
        <v>0</v>
      </c>
      <c r="M526" s="286">
        <v>0</v>
      </c>
      <c r="N526" s="286">
        <v>0</v>
      </c>
      <c r="O526" s="286">
        <v>0</v>
      </c>
      <c r="P526" s="286">
        <v>0</v>
      </c>
      <c r="Q526" s="286">
        <v>0</v>
      </c>
      <c r="R526" s="279">
        <v>0</v>
      </c>
    </row>
    <row r="527" spans="1:18" ht="15.75" thickBot="1" x14ac:dyDescent="0.3">
      <c r="A527" s="292" t="s">
        <v>1643</v>
      </c>
      <c r="B527" s="288" t="s">
        <v>1644</v>
      </c>
      <c r="C527" s="288" t="s">
        <v>1298</v>
      </c>
      <c r="D527" s="282">
        <v>0</v>
      </c>
      <c r="E527" s="299">
        <v>0</v>
      </c>
      <c r="F527" s="282">
        <v>0</v>
      </c>
      <c r="G527" s="282">
        <v>0</v>
      </c>
      <c r="H527" s="282">
        <v>0</v>
      </c>
      <c r="I527" s="282">
        <v>0</v>
      </c>
      <c r="J527" s="282">
        <v>0</v>
      </c>
      <c r="K527" s="282">
        <v>0</v>
      </c>
      <c r="L527" s="282">
        <v>0</v>
      </c>
      <c r="M527" s="282">
        <v>0</v>
      </c>
      <c r="N527" s="282">
        <v>0</v>
      </c>
      <c r="O527" s="282">
        <v>0</v>
      </c>
      <c r="P527" s="282">
        <v>0</v>
      </c>
      <c r="Q527" s="282">
        <v>0</v>
      </c>
      <c r="R527" s="279">
        <v>0</v>
      </c>
    </row>
    <row r="528" spans="1:18" ht="15.75" thickBot="1" x14ac:dyDescent="0.3">
      <c r="A528" s="292" t="s">
        <v>1645</v>
      </c>
      <c r="B528" s="288" t="s">
        <v>1646</v>
      </c>
      <c r="C528" s="288" t="s">
        <v>1298</v>
      </c>
      <c r="D528" s="286">
        <v>0</v>
      </c>
      <c r="E528" s="300">
        <v>0</v>
      </c>
      <c r="F528" s="286">
        <v>0</v>
      </c>
      <c r="G528" s="286">
        <v>0</v>
      </c>
      <c r="H528" s="286">
        <v>0</v>
      </c>
      <c r="I528" s="286">
        <v>0</v>
      </c>
      <c r="J528" s="286">
        <v>0</v>
      </c>
      <c r="K528" s="286">
        <v>0</v>
      </c>
      <c r="L528" s="286">
        <v>0</v>
      </c>
      <c r="M528" s="286">
        <v>0</v>
      </c>
      <c r="N528" s="286">
        <v>0</v>
      </c>
      <c r="O528" s="286">
        <v>0</v>
      </c>
      <c r="P528" s="286">
        <v>0</v>
      </c>
      <c r="Q528" s="286">
        <v>0</v>
      </c>
      <c r="R528" s="279">
        <v>0</v>
      </c>
    </row>
    <row r="529" spans="1:18" ht="15.75" thickBot="1" x14ac:dyDescent="0.3">
      <c r="A529" s="292" t="s">
        <v>1603</v>
      </c>
      <c r="B529" s="288" t="s">
        <v>1647</v>
      </c>
      <c r="C529" s="288" t="s">
        <v>1298</v>
      </c>
      <c r="D529" s="282">
        <v>0</v>
      </c>
      <c r="E529" s="299">
        <v>0</v>
      </c>
      <c r="F529" s="282">
        <v>0</v>
      </c>
      <c r="G529" s="282">
        <v>0</v>
      </c>
      <c r="H529" s="282">
        <v>0</v>
      </c>
      <c r="I529" s="282">
        <v>0</v>
      </c>
      <c r="J529" s="282">
        <v>0</v>
      </c>
      <c r="K529" s="282">
        <v>0</v>
      </c>
      <c r="L529" s="282">
        <v>0</v>
      </c>
      <c r="M529" s="282">
        <v>0</v>
      </c>
      <c r="N529" s="282">
        <v>0</v>
      </c>
      <c r="O529" s="282">
        <v>0</v>
      </c>
      <c r="P529" s="282">
        <v>0</v>
      </c>
      <c r="Q529" s="282">
        <v>0</v>
      </c>
      <c r="R529" s="279">
        <v>0</v>
      </c>
    </row>
    <row r="530" spans="1:18" ht="15.75" thickBot="1" x14ac:dyDescent="0.3">
      <c r="A530" s="292" t="s">
        <v>1605</v>
      </c>
      <c r="B530" s="288" t="s">
        <v>1648</v>
      </c>
      <c r="C530" s="288" t="s">
        <v>1298</v>
      </c>
      <c r="D530" s="286">
        <v>0</v>
      </c>
      <c r="E530" s="300">
        <v>0</v>
      </c>
      <c r="F530" s="286">
        <v>0</v>
      </c>
      <c r="G530" s="286">
        <v>0</v>
      </c>
      <c r="H530" s="286">
        <v>0</v>
      </c>
      <c r="I530" s="286">
        <v>0</v>
      </c>
      <c r="J530" s="286">
        <v>0</v>
      </c>
      <c r="K530" s="286">
        <v>0</v>
      </c>
      <c r="L530" s="286">
        <v>0</v>
      </c>
      <c r="M530" s="286">
        <v>0</v>
      </c>
      <c r="N530" s="286">
        <v>0</v>
      </c>
      <c r="O530" s="286">
        <v>0</v>
      </c>
      <c r="P530" s="286">
        <v>0</v>
      </c>
      <c r="Q530" s="286">
        <v>0</v>
      </c>
      <c r="R530" s="279">
        <v>0</v>
      </c>
    </row>
    <row r="531" spans="1:18" ht="15.75" thickBot="1" x14ac:dyDescent="0.3">
      <c r="A531" s="292" t="s">
        <v>1643</v>
      </c>
      <c r="B531" s="288" t="s">
        <v>1649</v>
      </c>
      <c r="C531" s="288" t="s">
        <v>1298</v>
      </c>
      <c r="D531" s="282">
        <v>0</v>
      </c>
      <c r="E531" s="299">
        <v>0</v>
      </c>
      <c r="F531" s="282">
        <v>0</v>
      </c>
      <c r="G531" s="282">
        <v>0</v>
      </c>
      <c r="H531" s="282">
        <v>0</v>
      </c>
      <c r="I531" s="282">
        <v>0</v>
      </c>
      <c r="J531" s="282">
        <v>0</v>
      </c>
      <c r="K531" s="282">
        <v>0</v>
      </c>
      <c r="L531" s="282">
        <v>0</v>
      </c>
      <c r="M531" s="282">
        <v>0</v>
      </c>
      <c r="N531" s="282">
        <v>0</v>
      </c>
      <c r="O531" s="282">
        <v>0</v>
      </c>
      <c r="P531" s="282">
        <v>0</v>
      </c>
      <c r="Q531" s="282">
        <v>0</v>
      </c>
      <c r="R531" s="279">
        <v>0</v>
      </c>
    </row>
    <row r="532" spans="1:18" ht="15.75" thickBot="1" x14ac:dyDescent="0.3">
      <c r="A532" s="292" t="s">
        <v>1645</v>
      </c>
      <c r="B532" s="288" t="s">
        <v>1650</v>
      </c>
      <c r="C532" s="288" t="s">
        <v>1298</v>
      </c>
      <c r="D532" s="286">
        <v>0</v>
      </c>
      <c r="E532" s="300">
        <v>0</v>
      </c>
      <c r="F532" s="286">
        <v>0</v>
      </c>
      <c r="G532" s="286">
        <v>0</v>
      </c>
      <c r="H532" s="286">
        <v>0</v>
      </c>
      <c r="I532" s="286">
        <v>0</v>
      </c>
      <c r="J532" s="286">
        <v>0</v>
      </c>
      <c r="K532" s="286">
        <v>0</v>
      </c>
      <c r="L532" s="286">
        <v>0</v>
      </c>
      <c r="M532" s="286">
        <v>0</v>
      </c>
      <c r="N532" s="286">
        <v>0</v>
      </c>
      <c r="O532" s="286">
        <v>0</v>
      </c>
      <c r="P532" s="286">
        <v>0</v>
      </c>
      <c r="Q532" s="286">
        <v>0</v>
      </c>
      <c r="R532" s="279">
        <v>0</v>
      </c>
    </row>
    <row r="533" spans="1:18" ht="15.75" thickBot="1" x14ac:dyDescent="0.3">
      <c r="A533" s="292" t="s">
        <v>1605</v>
      </c>
      <c r="B533" s="288" t="s">
        <v>1651</v>
      </c>
      <c r="C533" s="288" t="s">
        <v>1298</v>
      </c>
      <c r="D533" s="282">
        <v>0</v>
      </c>
      <c r="E533" s="299">
        <v>0</v>
      </c>
      <c r="F533" s="282">
        <v>0</v>
      </c>
      <c r="G533" s="282">
        <v>0</v>
      </c>
      <c r="H533" s="282">
        <v>0</v>
      </c>
      <c r="I533" s="282">
        <v>0</v>
      </c>
      <c r="J533" s="282">
        <v>0</v>
      </c>
      <c r="K533" s="282">
        <v>0</v>
      </c>
      <c r="L533" s="282">
        <v>0</v>
      </c>
      <c r="M533" s="282">
        <v>0</v>
      </c>
      <c r="N533" s="282">
        <v>0</v>
      </c>
      <c r="O533" s="282">
        <v>0</v>
      </c>
      <c r="P533" s="282">
        <v>0</v>
      </c>
      <c r="Q533" s="282">
        <v>0</v>
      </c>
      <c r="R533" s="279">
        <v>0</v>
      </c>
    </row>
    <row r="534" spans="1:18" ht="15.75" thickBot="1" x14ac:dyDescent="0.3">
      <c r="A534" s="292" t="s">
        <v>1643</v>
      </c>
      <c r="B534" s="288" t="s">
        <v>1652</v>
      </c>
      <c r="C534" s="288" t="s">
        <v>1298</v>
      </c>
      <c r="D534" s="286">
        <v>0</v>
      </c>
      <c r="E534" s="300">
        <v>0</v>
      </c>
      <c r="F534" s="286">
        <v>0</v>
      </c>
      <c r="G534" s="286">
        <v>0</v>
      </c>
      <c r="H534" s="286">
        <v>0</v>
      </c>
      <c r="I534" s="286">
        <v>0</v>
      </c>
      <c r="J534" s="286">
        <v>0</v>
      </c>
      <c r="K534" s="286">
        <v>0</v>
      </c>
      <c r="L534" s="286">
        <v>0</v>
      </c>
      <c r="M534" s="286">
        <v>0</v>
      </c>
      <c r="N534" s="286">
        <v>0</v>
      </c>
      <c r="O534" s="286">
        <v>0</v>
      </c>
      <c r="P534" s="286">
        <v>0</v>
      </c>
      <c r="Q534" s="286">
        <v>0</v>
      </c>
      <c r="R534" s="279">
        <v>0</v>
      </c>
    </row>
    <row r="535" spans="1:18" ht="15.75" thickBot="1" x14ac:dyDescent="0.3">
      <c r="A535" s="292" t="s">
        <v>1645</v>
      </c>
      <c r="B535" s="288" t="s">
        <v>1653</v>
      </c>
      <c r="C535" s="288" t="s">
        <v>1298</v>
      </c>
      <c r="D535" s="282">
        <v>0</v>
      </c>
      <c r="E535" s="299">
        <v>0</v>
      </c>
      <c r="F535" s="282">
        <v>0</v>
      </c>
      <c r="G535" s="282">
        <v>0</v>
      </c>
      <c r="H535" s="282">
        <v>0</v>
      </c>
      <c r="I535" s="282">
        <v>0</v>
      </c>
      <c r="J535" s="282">
        <v>0</v>
      </c>
      <c r="K535" s="282">
        <v>0</v>
      </c>
      <c r="L535" s="282">
        <v>0</v>
      </c>
      <c r="M535" s="282">
        <v>0</v>
      </c>
      <c r="N535" s="282">
        <v>0</v>
      </c>
      <c r="O535" s="282">
        <v>0</v>
      </c>
      <c r="P535" s="282">
        <v>0</v>
      </c>
      <c r="Q535" s="282">
        <v>0</v>
      </c>
      <c r="R535" s="279">
        <v>0</v>
      </c>
    </row>
    <row r="536" spans="1:18" ht="15.75" thickBot="1" x14ac:dyDescent="0.3">
      <c r="A536" s="292" t="s">
        <v>1654</v>
      </c>
      <c r="B536" s="288" t="s">
        <v>1655</v>
      </c>
      <c r="C536" s="288" t="s">
        <v>1298</v>
      </c>
      <c r="D536" s="286">
        <v>53805110.969999999</v>
      </c>
      <c r="E536" s="300">
        <v>0</v>
      </c>
      <c r="F536" s="286">
        <v>4863895.22</v>
      </c>
      <c r="G536" s="286">
        <v>9981017.8599999994</v>
      </c>
      <c r="H536" s="286">
        <v>15099433.43</v>
      </c>
      <c r="I536" s="286">
        <v>20184385.52</v>
      </c>
      <c r="J536" s="286">
        <v>25257169.829999998</v>
      </c>
      <c r="K536" s="286">
        <v>30187710.48</v>
      </c>
      <c r="L536" s="286">
        <v>34755846.420000002</v>
      </c>
      <c r="M536" s="286">
        <v>39587455.079999998</v>
      </c>
      <c r="N536" s="286">
        <v>44181592.850000001</v>
      </c>
      <c r="O536" s="286">
        <v>49031385.920000002</v>
      </c>
      <c r="P536" s="286">
        <v>53323515.359999999</v>
      </c>
      <c r="Q536" s="286">
        <v>57113965.579999998</v>
      </c>
      <c r="R536" s="279">
        <v>57113965.579999998</v>
      </c>
    </row>
    <row r="537" spans="1:18" ht="15.75" thickBot="1" x14ac:dyDescent="0.3">
      <c r="A537" s="292" t="s">
        <v>1656</v>
      </c>
      <c r="B537" s="288" t="s">
        <v>1657</v>
      </c>
      <c r="C537" s="288" t="s">
        <v>1298</v>
      </c>
      <c r="D537" s="282">
        <v>14360.72</v>
      </c>
      <c r="E537" s="299">
        <v>0</v>
      </c>
      <c r="F537" s="282">
        <v>0</v>
      </c>
      <c r="G537" s="282">
        <v>0</v>
      </c>
      <c r="H537" s="282">
        <v>0</v>
      </c>
      <c r="I537" s="282">
        <v>0</v>
      </c>
      <c r="J537" s="282">
        <v>0</v>
      </c>
      <c r="K537" s="282">
        <v>0</v>
      </c>
      <c r="L537" s="282">
        <v>208.98</v>
      </c>
      <c r="M537" s="282">
        <v>208.98</v>
      </c>
      <c r="N537" s="282">
        <v>485.98</v>
      </c>
      <c r="O537" s="282">
        <v>1440.56</v>
      </c>
      <c r="P537" s="282">
        <v>1440.56</v>
      </c>
      <c r="Q537" s="282">
        <v>3243.02</v>
      </c>
      <c r="R537" s="279">
        <v>3243.02</v>
      </c>
    </row>
    <row r="538" spans="1:18" ht="15.75" thickBot="1" x14ac:dyDescent="0.3">
      <c r="A538" s="292" t="s">
        <v>1658</v>
      </c>
      <c r="B538" s="288" t="s">
        <v>1659</v>
      </c>
      <c r="C538" s="288" t="s">
        <v>1298</v>
      </c>
      <c r="D538" s="286">
        <v>261.75</v>
      </c>
      <c r="E538" s="300">
        <v>0</v>
      </c>
      <c r="F538" s="286">
        <v>0</v>
      </c>
      <c r="G538" s="286">
        <v>0</v>
      </c>
      <c r="H538" s="286">
        <v>0</v>
      </c>
      <c r="I538" s="286">
        <v>0</v>
      </c>
      <c r="J538" s="286">
        <v>0</v>
      </c>
      <c r="K538" s="286">
        <v>0</v>
      </c>
      <c r="L538" s="286">
        <v>0</v>
      </c>
      <c r="M538" s="286">
        <v>0</v>
      </c>
      <c r="N538" s="286">
        <v>0</v>
      </c>
      <c r="O538" s="286">
        <v>0</v>
      </c>
      <c r="P538" s="286">
        <v>0</v>
      </c>
      <c r="Q538" s="286">
        <v>0</v>
      </c>
      <c r="R538" s="279">
        <v>0</v>
      </c>
    </row>
    <row r="539" spans="1:18" ht="15.75" thickBot="1" x14ac:dyDescent="0.3">
      <c r="A539" s="292" t="s">
        <v>1660</v>
      </c>
      <c r="B539" s="288" t="s">
        <v>1661</v>
      </c>
      <c r="C539" s="288" t="s">
        <v>1298</v>
      </c>
      <c r="D539" s="282">
        <v>1387802.98</v>
      </c>
      <c r="E539" s="299">
        <v>0</v>
      </c>
      <c r="F539" s="282">
        <v>146359.21</v>
      </c>
      <c r="G539" s="282">
        <v>325961.39</v>
      </c>
      <c r="H539" s="282">
        <v>416987.34</v>
      </c>
      <c r="I539" s="282">
        <v>502338</v>
      </c>
      <c r="J539" s="282">
        <v>591389.18999999994</v>
      </c>
      <c r="K539" s="282">
        <v>700138.27</v>
      </c>
      <c r="L539" s="282">
        <v>851167.82</v>
      </c>
      <c r="M539" s="282">
        <v>978596.37</v>
      </c>
      <c r="N539" s="282">
        <v>1091721.95</v>
      </c>
      <c r="O539" s="282">
        <v>1184421.51</v>
      </c>
      <c r="P539" s="282">
        <v>1340839.23</v>
      </c>
      <c r="Q539" s="282">
        <v>1529233.64</v>
      </c>
      <c r="R539" s="279">
        <v>1529233.64</v>
      </c>
    </row>
    <row r="540" spans="1:18" ht="23.25" thickBot="1" x14ac:dyDescent="0.3">
      <c r="A540" s="292" t="s">
        <v>1662</v>
      </c>
      <c r="B540" s="288" t="s">
        <v>1663</v>
      </c>
      <c r="C540" s="288" t="s">
        <v>1298</v>
      </c>
      <c r="D540" s="286">
        <v>40373142.159999996</v>
      </c>
      <c r="E540" s="300">
        <v>0</v>
      </c>
      <c r="F540" s="286">
        <v>3253378.77</v>
      </c>
      <c r="G540" s="286">
        <v>6476995.8099999996</v>
      </c>
      <c r="H540" s="286">
        <v>10207457.550000001</v>
      </c>
      <c r="I540" s="286">
        <v>13757919.52</v>
      </c>
      <c r="J540" s="286">
        <v>16899774.690000001</v>
      </c>
      <c r="K540" s="286">
        <v>20452222.82</v>
      </c>
      <c r="L540" s="286">
        <v>23678992.710000001</v>
      </c>
      <c r="M540" s="286">
        <v>27114093.390000001</v>
      </c>
      <c r="N540" s="286">
        <v>30470583.719999999</v>
      </c>
      <c r="O540" s="286">
        <v>33911360.560000002</v>
      </c>
      <c r="P540" s="286">
        <v>37139264.57</v>
      </c>
      <c r="Q540" s="286">
        <v>40305216.780000001</v>
      </c>
      <c r="R540" s="279">
        <v>40305216.780000001</v>
      </c>
    </row>
    <row r="541" spans="1:18" ht="15.75" thickBot="1" x14ac:dyDescent="0.3">
      <c r="A541" s="292" t="s">
        <v>1664</v>
      </c>
      <c r="B541" s="288" t="s">
        <v>1665</v>
      </c>
      <c r="C541" s="288" t="s">
        <v>1298</v>
      </c>
      <c r="D541" s="282">
        <v>4216163</v>
      </c>
      <c r="E541" s="299">
        <v>0</v>
      </c>
      <c r="F541" s="282">
        <v>343335.4</v>
      </c>
      <c r="G541" s="282">
        <v>703220.67</v>
      </c>
      <c r="H541" s="282">
        <v>1107758.58</v>
      </c>
      <c r="I541" s="282">
        <v>1459136.38</v>
      </c>
      <c r="J541" s="282">
        <v>1813716.71</v>
      </c>
      <c r="K541" s="282">
        <v>2201142.38</v>
      </c>
      <c r="L541" s="282">
        <v>2543129.2599999998</v>
      </c>
      <c r="M541" s="282">
        <v>2875630.43</v>
      </c>
      <c r="N541" s="282">
        <v>3197241.88</v>
      </c>
      <c r="O541" s="282">
        <v>3562120.55</v>
      </c>
      <c r="P541" s="282">
        <v>3880143.28</v>
      </c>
      <c r="Q541" s="282">
        <v>4193482.41</v>
      </c>
      <c r="R541" s="279">
        <v>4193482.41</v>
      </c>
    </row>
    <row r="542" spans="1:18" ht="15.75" thickBot="1" x14ac:dyDescent="0.3">
      <c r="A542" s="292" t="s">
        <v>2409</v>
      </c>
      <c r="B542" s="288" t="s">
        <v>2410</v>
      </c>
      <c r="C542" s="288" t="s">
        <v>1298</v>
      </c>
      <c r="D542" s="286">
        <v>805923.51</v>
      </c>
      <c r="E542" s="300">
        <v>0</v>
      </c>
      <c r="F542" s="286">
        <v>156334.98000000001</v>
      </c>
      <c r="G542" s="286">
        <v>214134.3</v>
      </c>
      <c r="H542" s="286">
        <v>271105.38</v>
      </c>
      <c r="I542" s="286">
        <v>327597.06</v>
      </c>
      <c r="J542" s="286">
        <v>390942.12</v>
      </c>
      <c r="K542" s="286">
        <v>449388.96</v>
      </c>
      <c r="L542" s="286">
        <v>514115.52</v>
      </c>
      <c r="M542" s="286">
        <v>574826.30000000005</v>
      </c>
      <c r="N542" s="286">
        <v>638490.76</v>
      </c>
      <c r="O542" s="286">
        <v>700421.11</v>
      </c>
      <c r="P542" s="286">
        <v>765058.8</v>
      </c>
      <c r="Q542" s="286">
        <v>835095.39</v>
      </c>
      <c r="R542" s="279">
        <v>835095.39</v>
      </c>
    </row>
    <row r="543" spans="1:18" ht="15.75" thickBot="1" x14ac:dyDescent="0.3">
      <c r="A543" s="292" t="s">
        <v>1666</v>
      </c>
      <c r="B543" s="288" t="s">
        <v>1667</v>
      </c>
      <c r="C543" s="288" t="s">
        <v>1298</v>
      </c>
      <c r="D543" s="282">
        <v>141484.89000000001</v>
      </c>
      <c r="E543" s="299">
        <v>0</v>
      </c>
      <c r="F543" s="282">
        <v>12413.21</v>
      </c>
      <c r="G543" s="282">
        <v>23187.7</v>
      </c>
      <c r="H543" s="282">
        <v>37207.120000000003</v>
      </c>
      <c r="I543" s="282">
        <v>50684.160000000003</v>
      </c>
      <c r="J543" s="282">
        <v>64027.74</v>
      </c>
      <c r="K543" s="282">
        <v>80353.09</v>
      </c>
      <c r="L543" s="282">
        <v>105294.96</v>
      </c>
      <c r="M543" s="282">
        <v>130764.4</v>
      </c>
      <c r="N543" s="282">
        <v>156195.56</v>
      </c>
      <c r="O543" s="282">
        <v>181067.22</v>
      </c>
      <c r="P543" s="282">
        <v>204290.55</v>
      </c>
      <c r="Q543" s="282">
        <v>228013.86</v>
      </c>
      <c r="R543" s="279">
        <v>228013.86</v>
      </c>
    </row>
    <row r="544" spans="1:18" ht="23.25" thickBot="1" x14ac:dyDescent="0.3">
      <c r="A544" s="292" t="s">
        <v>1668</v>
      </c>
      <c r="B544" s="288" t="s">
        <v>1669</v>
      </c>
      <c r="C544" s="288" t="s">
        <v>1298</v>
      </c>
      <c r="D544" s="286">
        <v>13315166.66</v>
      </c>
      <c r="E544" s="300">
        <v>0</v>
      </c>
      <c r="F544" s="286">
        <v>-61242.8</v>
      </c>
      <c r="G544" s="286">
        <v>-16540.16</v>
      </c>
      <c r="H544" s="286">
        <v>10372502.949999999</v>
      </c>
      <c r="I544" s="286">
        <v>10483814.16</v>
      </c>
      <c r="J544" s="286">
        <v>10525428.6</v>
      </c>
      <c r="K544" s="286">
        <v>9798288.8499999996</v>
      </c>
      <c r="L544" s="286">
        <v>9853624.0899999999</v>
      </c>
      <c r="M544" s="286">
        <v>9891188.6999999993</v>
      </c>
      <c r="N544" s="286">
        <v>8042050.9400000004</v>
      </c>
      <c r="O544" s="286">
        <v>8075092.46</v>
      </c>
      <c r="P544" s="286">
        <v>8133177.29</v>
      </c>
      <c r="Q544" s="286">
        <v>12521347.9</v>
      </c>
      <c r="R544" s="279">
        <v>12521347.9</v>
      </c>
    </row>
    <row r="545" spans="1:18" ht="23.25" thickBot="1" x14ac:dyDescent="0.3">
      <c r="A545" s="292" t="s">
        <v>1670</v>
      </c>
      <c r="B545" s="288" t="s">
        <v>1671</v>
      </c>
      <c r="C545" s="288" t="s">
        <v>1298</v>
      </c>
      <c r="D545" s="282">
        <v>125945.19</v>
      </c>
      <c r="E545" s="299">
        <v>0</v>
      </c>
      <c r="F545" s="282">
        <v>0</v>
      </c>
      <c r="G545" s="282">
        <v>0</v>
      </c>
      <c r="H545" s="282">
        <v>0</v>
      </c>
      <c r="I545" s="282">
        <v>8310.01</v>
      </c>
      <c r="J545" s="282">
        <v>8310.01</v>
      </c>
      <c r="K545" s="282">
        <v>8310.01</v>
      </c>
      <c r="L545" s="282">
        <v>8310.01</v>
      </c>
      <c r="M545" s="282">
        <v>8310.01</v>
      </c>
      <c r="N545" s="282">
        <v>8310.01</v>
      </c>
      <c r="O545" s="282">
        <v>8310.01</v>
      </c>
      <c r="P545" s="282">
        <v>17063.310000000001</v>
      </c>
      <c r="Q545" s="282">
        <v>17408.97</v>
      </c>
      <c r="R545" s="279">
        <v>17408.97</v>
      </c>
    </row>
    <row r="546" spans="1:18" ht="15.75" thickBot="1" x14ac:dyDescent="0.3">
      <c r="A546" s="292" t="s">
        <v>1672</v>
      </c>
      <c r="B546" s="288" t="s">
        <v>1673</v>
      </c>
      <c r="C546" s="288" t="s">
        <v>1298</v>
      </c>
      <c r="D546" s="286">
        <v>192290.41</v>
      </c>
      <c r="E546" s="300">
        <v>0</v>
      </c>
      <c r="F546" s="286">
        <v>11027.46</v>
      </c>
      <c r="G546" s="286">
        <v>20971.67</v>
      </c>
      <c r="H546" s="286">
        <v>32674.880000000001</v>
      </c>
      <c r="I546" s="286">
        <v>41717.46</v>
      </c>
      <c r="J546" s="286">
        <v>52252.71</v>
      </c>
      <c r="K546" s="286">
        <v>71018.59</v>
      </c>
      <c r="L546" s="286">
        <v>106831.55</v>
      </c>
      <c r="M546" s="286">
        <v>133688.47</v>
      </c>
      <c r="N546" s="286">
        <v>157719.25</v>
      </c>
      <c r="O546" s="286">
        <v>180237.62</v>
      </c>
      <c r="P546" s="286">
        <v>206854.35</v>
      </c>
      <c r="Q546" s="286">
        <v>224933.26</v>
      </c>
      <c r="R546" s="279">
        <v>224933.26</v>
      </c>
    </row>
    <row r="547" spans="1:18" ht="15.75" thickBot="1" x14ac:dyDescent="0.3">
      <c r="A547" s="292" t="s">
        <v>1674</v>
      </c>
      <c r="B547" s="288" t="s">
        <v>1675</v>
      </c>
      <c r="C547" s="288" t="s">
        <v>1298</v>
      </c>
      <c r="D547" s="282">
        <v>13932185.99</v>
      </c>
      <c r="E547" s="299">
        <v>0</v>
      </c>
      <c r="F547" s="282">
        <v>1199555.94</v>
      </c>
      <c r="G547" s="282">
        <v>2374363.2799999998</v>
      </c>
      <c r="H547" s="282">
        <v>3642957.65</v>
      </c>
      <c r="I547" s="282">
        <v>4893488.16</v>
      </c>
      <c r="J547" s="282">
        <v>6114110.6900000004</v>
      </c>
      <c r="K547" s="282">
        <v>7369650.4000000004</v>
      </c>
      <c r="L547" s="282">
        <v>8633437.9000000004</v>
      </c>
      <c r="M547" s="282">
        <v>9904574.4499999993</v>
      </c>
      <c r="N547" s="282">
        <v>11179192.75</v>
      </c>
      <c r="O547" s="282">
        <v>12432051.91</v>
      </c>
      <c r="P547" s="282">
        <v>13704942.140000001</v>
      </c>
      <c r="Q547" s="282">
        <v>14935394.57</v>
      </c>
      <c r="R547" s="279">
        <v>14935394.57</v>
      </c>
    </row>
    <row r="548" spans="1:18" ht="15.75" thickBot="1" x14ac:dyDescent="0.3">
      <c r="A548" s="292" t="s">
        <v>1676</v>
      </c>
      <c r="B548" s="288" t="s">
        <v>1677</v>
      </c>
      <c r="C548" s="288" t="s">
        <v>1298</v>
      </c>
      <c r="D548" s="286">
        <v>54350636.710000001</v>
      </c>
      <c r="E548" s="300">
        <v>0</v>
      </c>
      <c r="F548" s="286">
        <v>4638540.32</v>
      </c>
      <c r="G548" s="286">
        <v>9185378.7899999991</v>
      </c>
      <c r="H548" s="286">
        <v>14077584.359999999</v>
      </c>
      <c r="I548" s="286">
        <v>18890973.210000001</v>
      </c>
      <c r="J548" s="286">
        <v>23608741.170000002</v>
      </c>
      <c r="K548" s="286">
        <v>28448427.23</v>
      </c>
      <c r="L548" s="286">
        <v>33316808.84</v>
      </c>
      <c r="M548" s="286">
        <v>38206245.280000001</v>
      </c>
      <c r="N548" s="286">
        <v>43105865.729999997</v>
      </c>
      <c r="O548" s="286">
        <v>47905293.649999999</v>
      </c>
      <c r="P548" s="286">
        <v>52787672.57</v>
      </c>
      <c r="Q548" s="286">
        <v>57806503.5</v>
      </c>
      <c r="R548" s="279">
        <v>57806503.5</v>
      </c>
    </row>
    <row r="549" spans="1:18" ht="15.75" thickBot="1" x14ac:dyDescent="0.3">
      <c r="A549" s="292" t="s">
        <v>1678</v>
      </c>
      <c r="B549" s="288" t="s">
        <v>1679</v>
      </c>
      <c r="C549" s="288" t="s">
        <v>1298</v>
      </c>
      <c r="D549" s="282">
        <v>0</v>
      </c>
      <c r="E549" s="299">
        <v>0</v>
      </c>
      <c r="F549" s="282">
        <v>0</v>
      </c>
      <c r="G549" s="282">
        <v>0</v>
      </c>
      <c r="H549" s="282">
        <v>0</v>
      </c>
      <c r="I549" s="282">
        <v>0</v>
      </c>
      <c r="J549" s="282">
        <v>0</v>
      </c>
      <c r="K549" s="282">
        <v>0</v>
      </c>
      <c r="L549" s="282">
        <v>0</v>
      </c>
      <c r="M549" s="282">
        <v>0</v>
      </c>
      <c r="N549" s="282">
        <v>0</v>
      </c>
      <c r="O549" s="282">
        <v>0</v>
      </c>
      <c r="P549" s="282">
        <v>0</v>
      </c>
      <c r="Q549" s="282">
        <v>0</v>
      </c>
      <c r="R549" s="279">
        <v>0</v>
      </c>
    </row>
    <row r="550" spans="1:18" ht="15.75" thickBot="1" x14ac:dyDescent="0.3">
      <c r="A550" s="292" t="s">
        <v>1680</v>
      </c>
      <c r="B550" s="288" t="s">
        <v>1681</v>
      </c>
      <c r="C550" s="288" t="s">
        <v>1298</v>
      </c>
      <c r="D550" s="286">
        <v>-765</v>
      </c>
      <c r="E550" s="300">
        <v>0</v>
      </c>
      <c r="F550" s="286">
        <v>0</v>
      </c>
      <c r="G550" s="286">
        <v>0</v>
      </c>
      <c r="H550" s="286">
        <v>0</v>
      </c>
      <c r="I550" s="286">
        <v>0</v>
      </c>
      <c r="J550" s="286">
        <v>0</v>
      </c>
      <c r="K550" s="286">
        <v>0</v>
      </c>
      <c r="L550" s="286">
        <v>0</v>
      </c>
      <c r="M550" s="286">
        <v>0</v>
      </c>
      <c r="N550" s="286">
        <v>0</v>
      </c>
      <c r="O550" s="286">
        <v>0</v>
      </c>
      <c r="P550" s="286">
        <v>0</v>
      </c>
      <c r="Q550" s="286">
        <v>-597</v>
      </c>
      <c r="R550" s="279">
        <v>-597</v>
      </c>
    </row>
    <row r="551" spans="1:18" ht="15.75" thickBot="1" x14ac:dyDescent="0.3">
      <c r="A551" s="292" t="s">
        <v>1682</v>
      </c>
      <c r="B551" s="288" t="s">
        <v>1683</v>
      </c>
      <c r="C551" s="288" t="s">
        <v>1298</v>
      </c>
      <c r="D551" s="282">
        <v>-11668586.779999999</v>
      </c>
      <c r="E551" s="299">
        <v>0</v>
      </c>
      <c r="F551" s="282">
        <v>-901290.62</v>
      </c>
      <c r="G551" s="282">
        <v>-921080.09</v>
      </c>
      <c r="H551" s="282">
        <v>-717554.72</v>
      </c>
      <c r="I551" s="282">
        <v>-453683.69</v>
      </c>
      <c r="J551" s="282">
        <v>-825197.99</v>
      </c>
      <c r="K551" s="282">
        <v>-2389181.7599999998</v>
      </c>
      <c r="L551" s="282">
        <v>-3112710.78</v>
      </c>
      <c r="M551" s="282">
        <v>-4096615.3</v>
      </c>
      <c r="N551" s="282">
        <v>-4468203.07</v>
      </c>
      <c r="O551" s="282">
        <v>-3160032.36</v>
      </c>
      <c r="P551" s="282">
        <v>-1298935.08</v>
      </c>
      <c r="Q551" s="282">
        <v>-1398431.36</v>
      </c>
      <c r="R551" s="279">
        <v>-1398431.36</v>
      </c>
    </row>
    <row r="552" spans="1:18" ht="15.75" thickBot="1" x14ac:dyDescent="0.3">
      <c r="A552" s="292" t="s">
        <v>1684</v>
      </c>
      <c r="B552" s="288" t="s">
        <v>1685</v>
      </c>
      <c r="C552" s="288" t="s">
        <v>1298</v>
      </c>
      <c r="D552" s="286">
        <v>2603792.6800000002</v>
      </c>
      <c r="E552" s="300">
        <v>0</v>
      </c>
      <c r="F552" s="286">
        <v>166470.94</v>
      </c>
      <c r="G552" s="286">
        <v>332941.90000000002</v>
      </c>
      <c r="H552" s="286">
        <v>508618.68</v>
      </c>
      <c r="I552" s="286">
        <v>684295.54</v>
      </c>
      <c r="J552" s="286">
        <v>859972.36</v>
      </c>
      <c r="K552" s="286">
        <v>1035649.13</v>
      </c>
      <c r="L552" s="286">
        <v>1211325.92</v>
      </c>
      <c r="M552" s="286">
        <v>1387002.71</v>
      </c>
      <c r="N552" s="286">
        <v>1562679.49</v>
      </c>
      <c r="O552" s="286">
        <v>1759249.86</v>
      </c>
      <c r="P552" s="286">
        <v>1948855.67</v>
      </c>
      <c r="Q552" s="286">
        <v>2138461.52</v>
      </c>
      <c r="R552" s="279">
        <v>2138461.52</v>
      </c>
    </row>
    <row r="553" spans="1:18" ht="15.75" thickBot="1" x14ac:dyDescent="0.3">
      <c r="A553" s="292" t="s">
        <v>1686</v>
      </c>
      <c r="B553" s="288" t="s">
        <v>1687</v>
      </c>
      <c r="C553" s="288" t="s">
        <v>1298</v>
      </c>
      <c r="D553" s="282">
        <v>444571.34</v>
      </c>
      <c r="E553" s="299">
        <v>0</v>
      </c>
      <c r="F553" s="282">
        <v>53479.25</v>
      </c>
      <c r="G553" s="282">
        <v>210901.21</v>
      </c>
      <c r="H553" s="282">
        <v>373767.78</v>
      </c>
      <c r="I553" s="282">
        <v>398901.37</v>
      </c>
      <c r="J553" s="282">
        <v>423831.68</v>
      </c>
      <c r="K553" s="282">
        <v>451696.96</v>
      </c>
      <c r="L553" s="282">
        <v>483750.46</v>
      </c>
      <c r="M553" s="282">
        <v>506950</v>
      </c>
      <c r="N553" s="282">
        <v>533705.75</v>
      </c>
      <c r="O553" s="282">
        <v>650136.94999999995</v>
      </c>
      <c r="P553" s="282">
        <v>703450.9</v>
      </c>
      <c r="Q553" s="282">
        <v>764750.81</v>
      </c>
      <c r="R553" s="279">
        <v>764750.81</v>
      </c>
    </row>
    <row r="554" spans="1:18" ht="15.75" thickBot="1" x14ac:dyDescent="0.3">
      <c r="A554" s="292" t="s">
        <v>1688</v>
      </c>
      <c r="B554" s="288" t="s">
        <v>1689</v>
      </c>
      <c r="C554" s="288" t="s">
        <v>1298</v>
      </c>
      <c r="D554" s="286">
        <v>40800</v>
      </c>
      <c r="E554" s="300">
        <v>0</v>
      </c>
      <c r="F554" s="286">
        <v>3650</v>
      </c>
      <c r="G554" s="286">
        <v>7300</v>
      </c>
      <c r="H554" s="286">
        <v>10950</v>
      </c>
      <c r="I554" s="286">
        <v>14600</v>
      </c>
      <c r="J554" s="286">
        <v>17987.5</v>
      </c>
      <c r="K554" s="286">
        <v>21112.5</v>
      </c>
      <c r="L554" s="286">
        <v>24237.5</v>
      </c>
      <c r="M554" s="286">
        <v>27362.5</v>
      </c>
      <c r="N554" s="286">
        <v>30487.5</v>
      </c>
      <c r="O554" s="286">
        <v>33612.5</v>
      </c>
      <c r="P554" s="286">
        <v>37489.57</v>
      </c>
      <c r="Q554" s="286">
        <v>40614.57</v>
      </c>
      <c r="R554" s="279">
        <v>40614.57</v>
      </c>
    </row>
    <row r="555" spans="1:18" ht="15.75" thickBot="1" x14ac:dyDescent="0.3">
      <c r="A555" s="292" t="s">
        <v>1690</v>
      </c>
      <c r="B555" s="288" t="s">
        <v>1691</v>
      </c>
      <c r="C555" s="288" t="s">
        <v>1298</v>
      </c>
      <c r="D555" s="282">
        <v>265785.08</v>
      </c>
      <c r="E555" s="299">
        <v>0</v>
      </c>
      <c r="F555" s="282">
        <v>22010.21</v>
      </c>
      <c r="G555" s="282">
        <v>47162.48</v>
      </c>
      <c r="H555" s="282">
        <v>74275.83</v>
      </c>
      <c r="I555" s="282">
        <v>99661.69</v>
      </c>
      <c r="J555" s="282">
        <v>129119.66</v>
      </c>
      <c r="K555" s="282">
        <v>148311.19</v>
      </c>
      <c r="L555" s="282">
        <v>165600.10999999999</v>
      </c>
      <c r="M555" s="282">
        <v>183803.64</v>
      </c>
      <c r="N555" s="282">
        <v>205170.34</v>
      </c>
      <c r="O555" s="282">
        <v>244778.87</v>
      </c>
      <c r="P555" s="282">
        <v>278516.18</v>
      </c>
      <c r="Q555" s="282">
        <v>314521.32</v>
      </c>
      <c r="R555" s="279">
        <v>314521.32</v>
      </c>
    </row>
    <row r="556" spans="1:18" ht="15.75" thickBot="1" x14ac:dyDescent="0.3">
      <c r="A556" s="292" t="s">
        <v>1692</v>
      </c>
      <c r="B556" s="288" t="s">
        <v>1693</v>
      </c>
      <c r="C556" s="288" t="s">
        <v>1298</v>
      </c>
      <c r="D556" s="286">
        <v>12806455.890000001</v>
      </c>
      <c r="E556" s="300">
        <v>0</v>
      </c>
      <c r="F556" s="286">
        <v>1503167.47</v>
      </c>
      <c r="G556" s="286">
        <v>2113097.98</v>
      </c>
      <c r="H556" s="286">
        <v>3183327.85</v>
      </c>
      <c r="I556" s="286">
        <v>3807739.08</v>
      </c>
      <c r="J556" s="286">
        <v>4489682.54</v>
      </c>
      <c r="K556" s="286">
        <v>5356975.5999999996</v>
      </c>
      <c r="L556" s="286">
        <v>5935565.1100000003</v>
      </c>
      <c r="M556" s="286">
        <v>7120140.6100000003</v>
      </c>
      <c r="N556" s="286">
        <v>7927598.0899999999</v>
      </c>
      <c r="O556" s="286">
        <v>8259630.46</v>
      </c>
      <c r="P556" s="286">
        <v>9278583.5</v>
      </c>
      <c r="Q556" s="286">
        <v>10135201.380000001</v>
      </c>
      <c r="R556" s="279">
        <v>10135201.380000001</v>
      </c>
    </row>
    <row r="557" spans="1:18" ht="15.75" thickBot="1" x14ac:dyDescent="0.3">
      <c r="A557" s="292" t="s">
        <v>1694</v>
      </c>
      <c r="B557" s="288" t="s">
        <v>1695</v>
      </c>
      <c r="C557" s="288" t="s">
        <v>1298</v>
      </c>
      <c r="D557" s="282">
        <v>11807172</v>
      </c>
      <c r="E557" s="299">
        <v>0</v>
      </c>
      <c r="F557" s="282">
        <v>647967.16</v>
      </c>
      <c r="G557" s="282">
        <v>1235543.1299999999</v>
      </c>
      <c r="H557" s="282">
        <v>2489532.5499999998</v>
      </c>
      <c r="I557" s="282">
        <v>3565950.58</v>
      </c>
      <c r="J557" s="282">
        <v>4397301.7300000004</v>
      </c>
      <c r="K557" s="282">
        <v>5165129.04</v>
      </c>
      <c r="L557" s="282">
        <v>6020104.5300000003</v>
      </c>
      <c r="M557" s="282">
        <v>6864722.7699999996</v>
      </c>
      <c r="N557" s="282">
        <v>7901799.6100000003</v>
      </c>
      <c r="O557" s="282">
        <v>8959874.4499999993</v>
      </c>
      <c r="P557" s="282">
        <v>9687642.2100000009</v>
      </c>
      <c r="Q557" s="282">
        <v>10494132.789999999</v>
      </c>
      <c r="R557" s="279">
        <v>10494132.789999999</v>
      </c>
    </row>
    <row r="558" spans="1:18" ht="15.75" thickBot="1" x14ac:dyDescent="0.3">
      <c r="A558" s="292" t="s">
        <v>1696</v>
      </c>
      <c r="B558" s="288" t="s">
        <v>1697</v>
      </c>
      <c r="C558" s="288" t="s">
        <v>1298</v>
      </c>
      <c r="D558" s="286">
        <v>3318030.67</v>
      </c>
      <c r="E558" s="300">
        <v>0</v>
      </c>
      <c r="F558" s="286">
        <v>163415.91</v>
      </c>
      <c r="G558" s="286">
        <v>289384.19</v>
      </c>
      <c r="H558" s="286">
        <v>525404.30000000005</v>
      </c>
      <c r="I558" s="286">
        <v>812663.79</v>
      </c>
      <c r="J558" s="286">
        <v>1007780.3</v>
      </c>
      <c r="K558" s="286">
        <v>1214628.97</v>
      </c>
      <c r="L558" s="286">
        <v>1437935.56</v>
      </c>
      <c r="M558" s="286">
        <v>1653545.45</v>
      </c>
      <c r="N558" s="286">
        <v>1985271.21</v>
      </c>
      <c r="O558" s="286">
        <v>2232451.4700000002</v>
      </c>
      <c r="P558" s="286">
        <v>2389175.02</v>
      </c>
      <c r="Q558" s="286">
        <v>2882083.75</v>
      </c>
      <c r="R558" s="279">
        <v>2882083.75</v>
      </c>
    </row>
    <row r="559" spans="1:18" ht="15.75" thickBot="1" x14ac:dyDescent="0.3">
      <c r="A559" s="292" t="s">
        <v>1698</v>
      </c>
      <c r="B559" s="288" t="s">
        <v>1699</v>
      </c>
      <c r="C559" s="288" t="s">
        <v>1298</v>
      </c>
      <c r="D559" s="282">
        <v>31047.56</v>
      </c>
      <c r="E559" s="299">
        <v>0</v>
      </c>
      <c r="F559" s="282">
        <v>5255.95</v>
      </c>
      <c r="G559" s="282">
        <v>8675.92</v>
      </c>
      <c r="H559" s="282">
        <v>14023.14</v>
      </c>
      <c r="I559" s="282">
        <v>20459.47</v>
      </c>
      <c r="J559" s="282">
        <v>24537.4</v>
      </c>
      <c r="K559" s="282">
        <v>28733.119999999999</v>
      </c>
      <c r="L559" s="282">
        <v>36086.629999999997</v>
      </c>
      <c r="M559" s="282">
        <v>40627.620000000003</v>
      </c>
      <c r="N559" s="282">
        <v>46151.199999999997</v>
      </c>
      <c r="O559" s="282">
        <v>50992.34</v>
      </c>
      <c r="P559" s="282">
        <v>55203.11</v>
      </c>
      <c r="Q559" s="282">
        <v>59920.68</v>
      </c>
      <c r="R559" s="279">
        <v>59920.68</v>
      </c>
    </row>
    <row r="560" spans="1:18" ht="15.75" thickBot="1" x14ac:dyDescent="0.3">
      <c r="A560" s="292" t="s">
        <v>1700</v>
      </c>
      <c r="B560" s="288" t="s">
        <v>1701</v>
      </c>
      <c r="C560" s="288" t="s">
        <v>1298</v>
      </c>
      <c r="D560" s="293"/>
      <c r="E560" s="300">
        <v>0</v>
      </c>
      <c r="F560" s="286">
        <v>0</v>
      </c>
      <c r="G560" s="286">
        <v>0</v>
      </c>
      <c r="H560" s="286">
        <v>0</v>
      </c>
      <c r="I560" s="286">
        <v>0</v>
      </c>
      <c r="J560" s="286">
        <v>0</v>
      </c>
      <c r="K560" s="286">
        <v>0</v>
      </c>
      <c r="L560" s="286">
        <v>0</v>
      </c>
      <c r="M560" s="286">
        <v>0</v>
      </c>
      <c r="N560" s="286">
        <v>0</v>
      </c>
      <c r="O560" s="286">
        <v>0</v>
      </c>
      <c r="P560" s="286">
        <v>686.09</v>
      </c>
      <c r="Q560" s="286">
        <v>1351.15</v>
      </c>
      <c r="R560" s="279">
        <v>1351.15</v>
      </c>
    </row>
    <row r="561" spans="1:18" ht="15.75" thickBot="1" x14ac:dyDescent="0.3">
      <c r="A561" s="292" t="s">
        <v>2725</v>
      </c>
      <c r="B561" s="288" t="s">
        <v>2724</v>
      </c>
      <c r="C561" s="288" t="s">
        <v>1298</v>
      </c>
      <c r="D561" s="294"/>
      <c r="E561" s="299">
        <v>0</v>
      </c>
      <c r="F561" s="282">
        <v>0</v>
      </c>
      <c r="G561" s="282">
        <v>0</v>
      </c>
      <c r="H561" s="282">
        <v>0</v>
      </c>
      <c r="I561" s="282">
        <v>0</v>
      </c>
      <c r="J561" s="282">
        <v>0</v>
      </c>
      <c r="K561" s="282">
        <v>658.49</v>
      </c>
      <c r="L561" s="282">
        <v>658.49</v>
      </c>
      <c r="M561" s="282">
        <v>658.49</v>
      </c>
      <c r="N561" s="282">
        <v>658.49</v>
      </c>
      <c r="O561" s="282">
        <v>658.49</v>
      </c>
      <c r="P561" s="282">
        <v>658.49</v>
      </c>
      <c r="Q561" s="282">
        <v>658.49</v>
      </c>
      <c r="R561" s="279">
        <v>658.49</v>
      </c>
    </row>
    <row r="562" spans="1:18" ht="15.75" thickBot="1" x14ac:dyDescent="0.3">
      <c r="A562" s="292" t="s">
        <v>1704</v>
      </c>
      <c r="B562" s="288" t="s">
        <v>1705</v>
      </c>
      <c r="C562" s="288" t="s">
        <v>1298</v>
      </c>
      <c r="D562" s="286">
        <v>86617.43</v>
      </c>
      <c r="E562" s="300">
        <v>0</v>
      </c>
      <c r="F562" s="286">
        <v>2667.07</v>
      </c>
      <c r="G562" s="286">
        <v>23474.26</v>
      </c>
      <c r="H562" s="286">
        <v>32437.74</v>
      </c>
      <c r="I562" s="286">
        <v>53723.35</v>
      </c>
      <c r="J562" s="286">
        <v>53723.35</v>
      </c>
      <c r="K562" s="286">
        <v>53723.35</v>
      </c>
      <c r="L562" s="286">
        <v>53723.35</v>
      </c>
      <c r="M562" s="286">
        <v>53723.35</v>
      </c>
      <c r="N562" s="286">
        <v>54486.77</v>
      </c>
      <c r="O562" s="286">
        <v>54486.77</v>
      </c>
      <c r="P562" s="286">
        <v>54486.77</v>
      </c>
      <c r="Q562" s="286">
        <v>54667.97</v>
      </c>
      <c r="R562" s="279">
        <v>54667.97</v>
      </c>
    </row>
    <row r="563" spans="1:18" ht="15.75" thickBot="1" x14ac:dyDescent="0.3">
      <c r="A563" s="292" t="s">
        <v>1706</v>
      </c>
      <c r="B563" s="288" t="s">
        <v>1707</v>
      </c>
      <c r="C563" s="288" t="s">
        <v>1298</v>
      </c>
      <c r="D563" s="282">
        <v>52946.05</v>
      </c>
      <c r="E563" s="299">
        <v>0</v>
      </c>
      <c r="F563" s="282">
        <v>945.93</v>
      </c>
      <c r="G563" s="282">
        <v>4967.5</v>
      </c>
      <c r="H563" s="282">
        <v>7145.24</v>
      </c>
      <c r="I563" s="282">
        <v>14045.95</v>
      </c>
      <c r="J563" s="282">
        <v>14276.94</v>
      </c>
      <c r="K563" s="282">
        <v>14276.94</v>
      </c>
      <c r="L563" s="282">
        <v>14276.94</v>
      </c>
      <c r="M563" s="282">
        <v>14276.94</v>
      </c>
      <c r="N563" s="282">
        <v>14276.94</v>
      </c>
      <c r="O563" s="282">
        <v>14276.94</v>
      </c>
      <c r="P563" s="282">
        <v>14321.64</v>
      </c>
      <c r="Q563" s="282">
        <v>14321.64</v>
      </c>
      <c r="R563" s="279">
        <v>14321.64</v>
      </c>
    </row>
    <row r="564" spans="1:18" ht="15.75" thickBot="1" x14ac:dyDescent="0.3">
      <c r="A564" s="292" t="s">
        <v>1708</v>
      </c>
      <c r="B564" s="288" t="s">
        <v>1709</v>
      </c>
      <c r="C564" s="288" t="s">
        <v>1298</v>
      </c>
      <c r="D564" s="286">
        <v>9601.5300000000007</v>
      </c>
      <c r="E564" s="300">
        <v>0</v>
      </c>
      <c r="F564" s="286">
        <v>0</v>
      </c>
      <c r="G564" s="286">
        <v>0</v>
      </c>
      <c r="H564" s="286">
        <v>0</v>
      </c>
      <c r="I564" s="286">
        <v>0</v>
      </c>
      <c r="J564" s="286">
        <v>0</v>
      </c>
      <c r="K564" s="286">
        <v>0</v>
      </c>
      <c r="L564" s="286">
        <v>1798.98</v>
      </c>
      <c r="M564" s="286">
        <v>1971.76</v>
      </c>
      <c r="N564" s="286">
        <v>1971.76</v>
      </c>
      <c r="O564" s="286">
        <v>2019.76</v>
      </c>
      <c r="P564" s="286">
        <v>2019.76</v>
      </c>
      <c r="Q564" s="286">
        <v>2019.76</v>
      </c>
      <c r="R564" s="279">
        <v>2019.76</v>
      </c>
    </row>
    <row r="565" spans="1:18" ht="15.75" thickBot="1" x14ac:dyDescent="0.3">
      <c r="A565" s="292" t="s">
        <v>2415</v>
      </c>
      <c r="B565" s="288" t="s">
        <v>2416</v>
      </c>
      <c r="C565" s="288" t="s">
        <v>1298</v>
      </c>
      <c r="D565" s="282">
        <v>1027853.52</v>
      </c>
      <c r="E565" s="299">
        <v>0</v>
      </c>
      <c r="F565" s="282">
        <v>30325.599999999999</v>
      </c>
      <c r="G565" s="282">
        <v>30325.599999999999</v>
      </c>
      <c r="H565" s="282">
        <v>30325.599999999999</v>
      </c>
      <c r="I565" s="282">
        <v>130325.6</v>
      </c>
      <c r="J565" s="282">
        <v>148618.79999999999</v>
      </c>
      <c r="K565" s="282">
        <v>157989.6</v>
      </c>
      <c r="L565" s="282">
        <v>157989.6</v>
      </c>
      <c r="M565" s="282">
        <v>157989.6</v>
      </c>
      <c r="N565" s="282">
        <v>157989.6</v>
      </c>
      <c r="O565" s="282">
        <v>157989.6</v>
      </c>
      <c r="P565" s="282">
        <v>157989.6</v>
      </c>
      <c r="Q565" s="282">
        <v>157989.6</v>
      </c>
      <c r="R565" s="279">
        <v>157989.6</v>
      </c>
    </row>
    <row r="566" spans="1:18" ht="15.75" thickBot="1" x14ac:dyDescent="0.3">
      <c r="A566" s="292" t="s">
        <v>1712</v>
      </c>
      <c r="B566" s="288" t="s">
        <v>1713</v>
      </c>
      <c r="C566" s="288" t="s">
        <v>1298</v>
      </c>
      <c r="D566" s="286">
        <v>1457694.4</v>
      </c>
      <c r="E566" s="300">
        <v>0</v>
      </c>
      <c r="F566" s="286">
        <v>83829.039999999994</v>
      </c>
      <c r="G566" s="286">
        <v>185162.52</v>
      </c>
      <c r="H566" s="286">
        <v>267909.56</v>
      </c>
      <c r="I566" s="286">
        <v>363863.54</v>
      </c>
      <c r="J566" s="286">
        <v>425955.08</v>
      </c>
      <c r="K566" s="286">
        <v>541220.86</v>
      </c>
      <c r="L566" s="286">
        <v>644622.9</v>
      </c>
      <c r="M566" s="286">
        <v>713205.25</v>
      </c>
      <c r="N566" s="286">
        <v>768088.94</v>
      </c>
      <c r="O566" s="286">
        <v>851894.48</v>
      </c>
      <c r="P566" s="286">
        <v>930471.44</v>
      </c>
      <c r="Q566" s="286">
        <v>983913.07</v>
      </c>
      <c r="R566" s="279">
        <v>983913.07</v>
      </c>
    </row>
    <row r="567" spans="1:18" ht="15.75" thickBot="1" x14ac:dyDescent="0.3">
      <c r="A567" s="292" t="s">
        <v>1714</v>
      </c>
      <c r="B567" s="288" t="s">
        <v>1715</v>
      </c>
      <c r="C567" s="288" t="s">
        <v>1298</v>
      </c>
      <c r="D567" s="282">
        <v>22711.81</v>
      </c>
      <c r="E567" s="299">
        <v>0</v>
      </c>
      <c r="F567" s="282">
        <v>0</v>
      </c>
      <c r="G567" s="282">
        <v>0</v>
      </c>
      <c r="H567" s="282">
        <v>1481.67</v>
      </c>
      <c r="I567" s="282">
        <v>2677.6</v>
      </c>
      <c r="J567" s="282">
        <v>2677.6</v>
      </c>
      <c r="K567" s="282">
        <v>2677.6</v>
      </c>
      <c r="L567" s="282">
        <v>2677.6</v>
      </c>
      <c r="M567" s="282">
        <v>2677.6</v>
      </c>
      <c r="N567" s="282">
        <v>2677.6</v>
      </c>
      <c r="O567" s="282">
        <v>2677.6</v>
      </c>
      <c r="P567" s="282">
        <v>2677.6</v>
      </c>
      <c r="Q567" s="282">
        <v>2677.6</v>
      </c>
      <c r="R567" s="279">
        <v>2677.6</v>
      </c>
    </row>
    <row r="568" spans="1:18" ht="15.75" thickBot="1" x14ac:dyDescent="0.3">
      <c r="A568" s="292" t="s">
        <v>1716</v>
      </c>
      <c r="B568" s="288" t="s">
        <v>1717</v>
      </c>
      <c r="C568" s="288" t="s">
        <v>1298</v>
      </c>
      <c r="D568" s="286">
        <v>187743.92</v>
      </c>
      <c r="E568" s="300">
        <v>0</v>
      </c>
      <c r="F568" s="286">
        <v>6247.94</v>
      </c>
      <c r="G568" s="286">
        <v>13906.84</v>
      </c>
      <c r="H568" s="286">
        <v>30345.08</v>
      </c>
      <c r="I568" s="286">
        <v>39795.64</v>
      </c>
      <c r="J568" s="286">
        <v>59584.92</v>
      </c>
      <c r="K568" s="286">
        <v>79848.62</v>
      </c>
      <c r="L568" s="286">
        <v>92550.54</v>
      </c>
      <c r="M568" s="286">
        <v>106305.47</v>
      </c>
      <c r="N568" s="286">
        <v>133489.89000000001</v>
      </c>
      <c r="O568" s="286">
        <v>150173.95000000001</v>
      </c>
      <c r="P568" s="286">
        <v>164742.57999999999</v>
      </c>
      <c r="Q568" s="286">
        <v>184591.24</v>
      </c>
      <c r="R568" s="279">
        <v>184591.24</v>
      </c>
    </row>
    <row r="569" spans="1:18" ht="15.75" thickBot="1" x14ac:dyDescent="0.3">
      <c r="A569" s="292" t="s">
        <v>1718</v>
      </c>
      <c r="B569" s="288" t="s">
        <v>1719</v>
      </c>
      <c r="C569" s="288" t="s">
        <v>1298</v>
      </c>
      <c r="D569" s="282">
        <v>184252.75</v>
      </c>
      <c r="E569" s="299">
        <v>0</v>
      </c>
      <c r="F569" s="282">
        <v>10905.21</v>
      </c>
      <c r="G569" s="282">
        <v>22218.51</v>
      </c>
      <c r="H569" s="282">
        <v>43901.04</v>
      </c>
      <c r="I569" s="282">
        <v>56002.82</v>
      </c>
      <c r="J569" s="282">
        <v>66652.37</v>
      </c>
      <c r="K569" s="282">
        <v>79094.679999999993</v>
      </c>
      <c r="L569" s="282">
        <v>90388.06</v>
      </c>
      <c r="M569" s="282">
        <v>103428.99</v>
      </c>
      <c r="N569" s="282">
        <v>141147.01</v>
      </c>
      <c r="O569" s="282">
        <v>168211.77</v>
      </c>
      <c r="P569" s="282">
        <v>200951.22</v>
      </c>
      <c r="Q569" s="282">
        <v>223176.35</v>
      </c>
      <c r="R569" s="279">
        <v>223176.35</v>
      </c>
    </row>
    <row r="570" spans="1:18" ht="15.75" thickBot="1" x14ac:dyDescent="0.3">
      <c r="A570" s="292" t="s">
        <v>2723</v>
      </c>
      <c r="B570" s="288" t="s">
        <v>2722</v>
      </c>
      <c r="C570" s="288" t="s">
        <v>1298</v>
      </c>
      <c r="D570" s="293"/>
      <c r="E570" s="300">
        <v>0</v>
      </c>
      <c r="F570" s="286">
        <v>0</v>
      </c>
      <c r="G570" s="286">
        <v>0</v>
      </c>
      <c r="H570" s="286">
        <v>0</v>
      </c>
      <c r="I570" s="286">
        <v>0</v>
      </c>
      <c r="J570" s="286">
        <v>0</v>
      </c>
      <c r="K570" s="286">
        <v>0</v>
      </c>
      <c r="L570" s="286">
        <v>0</v>
      </c>
      <c r="M570" s="286">
        <v>0</v>
      </c>
      <c r="N570" s="286">
        <v>0</v>
      </c>
      <c r="O570" s="286">
        <v>177.2</v>
      </c>
      <c r="P570" s="286">
        <v>177.2</v>
      </c>
      <c r="Q570" s="286">
        <v>177.2</v>
      </c>
      <c r="R570" s="279">
        <v>177.2</v>
      </c>
    </row>
    <row r="571" spans="1:18" ht="15.75" thickBot="1" x14ac:dyDescent="0.3">
      <c r="A571" s="292" t="s">
        <v>1720</v>
      </c>
      <c r="B571" s="288" t="s">
        <v>1721</v>
      </c>
      <c r="C571" s="288" t="s">
        <v>1298</v>
      </c>
      <c r="D571" s="282">
        <v>6084218.3399999999</v>
      </c>
      <c r="E571" s="299">
        <v>0</v>
      </c>
      <c r="F571" s="282">
        <v>309432.3</v>
      </c>
      <c r="G571" s="282">
        <v>645824.17000000004</v>
      </c>
      <c r="H571" s="282">
        <v>1091572.6200000001</v>
      </c>
      <c r="I571" s="282">
        <v>1394889.07</v>
      </c>
      <c r="J571" s="282">
        <v>1701642.11</v>
      </c>
      <c r="K571" s="282">
        <v>2038503.25</v>
      </c>
      <c r="L571" s="282">
        <v>2343053.58</v>
      </c>
      <c r="M571" s="282">
        <v>2672651.7999999998</v>
      </c>
      <c r="N571" s="282">
        <v>2985579.05</v>
      </c>
      <c r="O571" s="282">
        <v>3307009.17</v>
      </c>
      <c r="P571" s="282">
        <v>3637078.87</v>
      </c>
      <c r="Q571" s="282">
        <v>6547593.9199999999</v>
      </c>
      <c r="R571" s="279">
        <v>6547593.9199999999</v>
      </c>
    </row>
    <row r="572" spans="1:18" ht="15.75" thickBot="1" x14ac:dyDescent="0.3">
      <c r="A572" s="292" t="s">
        <v>2164</v>
      </c>
      <c r="B572" s="288" t="s">
        <v>1722</v>
      </c>
      <c r="C572" s="288" t="s">
        <v>1298</v>
      </c>
      <c r="D572" s="286">
        <v>405299.38</v>
      </c>
      <c r="E572" s="300">
        <v>0</v>
      </c>
      <c r="F572" s="286">
        <v>120.84</v>
      </c>
      <c r="G572" s="286">
        <v>4644.37</v>
      </c>
      <c r="H572" s="286">
        <v>36606.54</v>
      </c>
      <c r="I572" s="286">
        <v>180544.3</v>
      </c>
      <c r="J572" s="286">
        <v>194204.96</v>
      </c>
      <c r="K572" s="286">
        <v>195104.96</v>
      </c>
      <c r="L572" s="286">
        <v>343786.1</v>
      </c>
      <c r="M572" s="286">
        <v>408627.03</v>
      </c>
      <c r="N572" s="286">
        <v>433939.93</v>
      </c>
      <c r="O572" s="286">
        <v>289120.21000000002</v>
      </c>
      <c r="P572" s="286">
        <v>432146.85</v>
      </c>
      <c r="Q572" s="286">
        <v>435135.59</v>
      </c>
      <c r="R572" s="279">
        <v>435135.59</v>
      </c>
    </row>
    <row r="573" spans="1:18" ht="15.75" thickBot="1" x14ac:dyDescent="0.3">
      <c r="A573" s="292" t="s">
        <v>1723</v>
      </c>
      <c r="B573" s="288" t="s">
        <v>1724</v>
      </c>
      <c r="C573" s="288" t="s">
        <v>1298</v>
      </c>
      <c r="D573" s="282">
        <v>1049007.53</v>
      </c>
      <c r="E573" s="299">
        <v>0</v>
      </c>
      <c r="F573" s="282">
        <v>312185.90999999997</v>
      </c>
      <c r="G573" s="282">
        <v>429641.24</v>
      </c>
      <c r="H573" s="282">
        <v>528542.42000000004</v>
      </c>
      <c r="I573" s="282">
        <v>678310.55</v>
      </c>
      <c r="J573" s="282">
        <v>711102.55</v>
      </c>
      <c r="K573" s="282">
        <v>753759.64</v>
      </c>
      <c r="L573" s="282">
        <v>976917.6</v>
      </c>
      <c r="M573" s="282">
        <v>997225.17</v>
      </c>
      <c r="N573" s="282">
        <v>1022776.2</v>
      </c>
      <c r="O573" s="282">
        <v>1231548.8799999999</v>
      </c>
      <c r="P573" s="282">
        <v>1288000.74</v>
      </c>
      <c r="Q573" s="282">
        <v>1529923.66</v>
      </c>
      <c r="R573" s="279">
        <v>1529923.66</v>
      </c>
    </row>
    <row r="574" spans="1:18" ht="23.25" thickBot="1" x14ac:dyDescent="0.3">
      <c r="A574" s="292" t="s">
        <v>1725</v>
      </c>
      <c r="B574" s="288" t="s">
        <v>1726</v>
      </c>
      <c r="C574" s="288" t="s">
        <v>1298</v>
      </c>
      <c r="D574" s="286">
        <v>694759.88</v>
      </c>
      <c r="E574" s="300">
        <v>0</v>
      </c>
      <c r="F574" s="286">
        <v>64849.32</v>
      </c>
      <c r="G574" s="286">
        <v>98149.24</v>
      </c>
      <c r="H574" s="286">
        <v>158756.60999999999</v>
      </c>
      <c r="I574" s="286">
        <v>252364.12</v>
      </c>
      <c r="J574" s="286">
        <v>372216.62</v>
      </c>
      <c r="K574" s="286">
        <v>548088.41</v>
      </c>
      <c r="L574" s="286">
        <v>727062.49</v>
      </c>
      <c r="M574" s="286">
        <v>893797.22</v>
      </c>
      <c r="N574" s="286">
        <v>1068442.1200000001</v>
      </c>
      <c r="O574" s="286">
        <v>1240221.23</v>
      </c>
      <c r="P574" s="286">
        <v>1410417.28</v>
      </c>
      <c r="Q574" s="286">
        <v>1587559.78</v>
      </c>
      <c r="R574" s="279">
        <v>1587559.78</v>
      </c>
    </row>
    <row r="575" spans="1:18" ht="23.25" thickBot="1" x14ac:dyDescent="0.3">
      <c r="A575" s="292" t="s">
        <v>1727</v>
      </c>
      <c r="B575" s="288" t="s">
        <v>1728</v>
      </c>
      <c r="C575" s="288" t="s">
        <v>1298</v>
      </c>
      <c r="D575" s="282">
        <v>128736224.51000001</v>
      </c>
      <c r="E575" s="299">
        <v>0</v>
      </c>
      <c r="F575" s="282">
        <v>5030948.54</v>
      </c>
      <c r="G575" s="282">
        <v>12086114.539999999</v>
      </c>
      <c r="H575" s="282">
        <v>20754555.41</v>
      </c>
      <c r="I575" s="282">
        <v>31313529.359999999</v>
      </c>
      <c r="J575" s="282">
        <v>45931004.960000001</v>
      </c>
      <c r="K575" s="282">
        <v>59615968.689999998</v>
      </c>
      <c r="L575" s="282">
        <v>73913663.010000005</v>
      </c>
      <c r="M575" s="282">
        <v>85970636.670000002</v>
      </c>
      <c r="N575" s="282">
        <v>97605174.540000007</v>
      </c>
      <c r="O575" s="282">
        <v>115392067.15000001</v>
      </c>
      <c r="P575" s="282">
        <v>127750780.43000001</v>
      </c>
      <c r="Q575" s="282">
        <v>143724693.18000001</v>
      </c>
      <c r="R575" s="279">
        <v>143724693.18000001</v>
      </c>
    </row>
    <row r="576" spans="1:18" ht="15.75" thickBot="1" x14ac:dyDescent="0.3">
      <c r="A576" s="292" t="s">
        <v>2631</v>
      </c>
      <c r="B576" s="288" t="s">
        <v>2632</v>
      </c>
      <c r="C576" s="288" t="s">
        <v>1298</v>
      </c>
      <c r="D576" s="286">
        <v>-1511.83</v>
      </c>
      <c r="E576" s="300">
        <v>0</v>
      </c>
      <c r="F576" s="286">
        <v>-919.99</v>
      </c>
      <c r="G576" s="286">
        <v>-919.99</v>
      </c>
      <c r="H576" s="286">
        <v>-919.99</v>
      </c>
      <c r="I576" s="286">
        <v>-919.99</v>
      </c>
      <c r="J576" s="286">
        <v>-919.99</v>
      </c>
      <c r="K576" s="286">
        <v>-919.99</v>
      </c>
      <c r="L576" s="286">
        <v>-919.99</v>
      </c>
      <c r="M576" s="286">
        <v>-919.99</v>
      </c>
      <c r="N576" s="286">
        <v>-919.99</v>
      </c>
      <c r="O576" s="286">
        <v>-919.99</v>
      </c>
      <c r="P576" s="286">
        <v>-919.99</v>
      </c>
      <c r="Q576" s="286">
        <v>-919.99</v>
      </c>
      <c r="R576" s="279">
        <v>-919.99</v>
      </c>
    </row>
    <row r="577" spans="1:18" ht="23.25" thickBot="1" x14ac:dyDescent="0.3">
      <c r="A577" s="292" t="s">
        <v>2419</v>
      </c>
      <c r="B577" s="288" t="s">
        <v>2420</v>
      </c>
      <c r="C577" s="288" t="s">
        <v>1298</v>
      </c>
      <c r="D577" s="282">
        <v>18480.53</v>
      </c>
      <c r="E577" s="301"/>
      <c r="F577" s="294"/>
      <c r="G577" s="294"/>
      <c r="H577" s="294"/>
      <c r="I577" s="294"/>
      <c r="J577" s="294"/>
      <c r="K577" s="294"/>
      <c r="L577" s="294"/>
      <c r="M577" s="294"/>
      <c r="N577" s="294"/>
      <c r="O577" s="294"/>
      <c r="P577" s="294"/>
      <c r="Q577" s="294"/>
      <c r="R577" s="279">
        <v>18480.53</v>
      </c>
    </row>
    <row r="578" spans="1:18" ht="15.75" thickBot="1" x14ac:dyDescent="0.3">
      <c r="A578" s="292" t="s">
        <v>2165</v>
      </c>
      <c r="B578" s="288" t="s">
        <v>1731</v>
      </c>
      <c r="C578" s="288" t="s">
        <v>1298</v>
      </c>
      <c r="D578" s="286">
        <v>369467.55</v>
      </c>
      <c r="E578" s="300">
        <v>0</v>
      </c>
      <c r="F578" s="286">
        <v>250.86</v>
      </c>
      <c r="G578" s="286">
        <v>16303.86</v>
      </c>
      <c r="H578" s="286">
        <v>64045.8</v>
      </c>
      <c r="I578" s="286">
        <v>143764.99</v>
      </c>
      <c r="J578" s="286">
        <v>238643.87</v>
      </c>
      <c r="K578" s="286">
        <v>280058.36</v>
      </c>
      <c r="L578" s="286">
        <v>331547.11</v>
      </c>
      <c r="M578" s="286">
        <v>358059.73</v>
      </c>
      <c r="N578" s="286">
        <v>400101.57</v>
      </c>
      <c r="O578" s="286">
        <v>402405.07</v>
      </c>
      <c r="P578" s="286">
        <v>413871</v>
      </c>
      <c r="Q578" s="286">
        <v>419202.58</v>
      </c>
      <c r="R578" s="279">
        <v>419202.58</v>
      </c>
    </row>
    <row r="579" spans="1:18" ht="15.75" thickBot="1" x14ac:dyDescent="0.3">
      <c r="A579" s="292" t="s">
        <v>1732</v>
      </c>
      <c r="B579" s="288" t="s">
        <v>1733</v>
      </c>
      <c r="C579" s="288" t="s">
        <v>1298</v>
      </c>
      <c r="D579" s="282">
        <v>61013.35</v>
      </c>
      <c r="E579" s="299">
        <v>0</v>
      </c>
      <c r="F579" s="282">
        <v>0</v>
      </c>
      <c r="G579" s="282">
        <v>7896.59</v>
      </c>
      <c r="H579" s="282">
        <v>14398.68</v>
      </c>
      <c r="I579" s="282">
        <v>49127.69</v>
      </c>
      <c r="J579" s="282">
        <v>73779.649999999994</v>
      </c>
      <c r="K579" s="282">
        <v>74051.850000000006</v>
      </c>
      <c r="L579" s="282">
        <v>74051.850000000006</v>
      </c>
      <c r="M579" s="282">
        <v>95009.65</v>
      </c>
      <c r="N579" s="282">
        <v>101283.29</v>
      </c>
      <c r="O579" s="282">
        <v>106496.2</v>
      </c>
      <c r="P579" s="282">
        <v>106790.5</v>
      </c>
      <c r="Q579" s="282">
        <v>106875.5</v>
      </c>
      <c r="R579" s="279">
        <v>106875.5</v>
      </c>
    </row>
    <row r="580" spans="1:18" ht="23.25" thickBot="1" x14ac:dyDescent="0.3">
      <c r="A580" s="292" t="s">
        <v>2421</v>
      </c>
      <c r="B580" s="288" t="s">
        <v>2422</v>
      </c>
      <c r="C580" s="288" t="s">
        <v>1298</v>
      </c>
      <c r="D580" s="293"/>
      <c r="E580" s="300">
        <v>0</v>
      </c>
      <c r="F580" s="286">
        <v>0</v>
      </c>
      <c r="G580" s="286">
        <v>0</v>
      </c>
      <c r="H580" s="286">
        <v>0</v>
      </c>
      <c r="I580" s="286">
        <v>0</v>
      </c>
      <c r="J580" s="286">
        <v>0</v>
      </c>
      <c r="K580" s="286">
        <v>0</v>
      </c>
      <c r="L580" s="286">
        <v>40656</v>
      </c>
      <c r="M580" s="286">
        <v>40656</v>
      </c>
      <c r="N580" s="286">
        <v>40656</v>
      </c>
      <c r="O580" s="286">
        <v>40656</v>
      </c>
      <c r="P580" s="286">
        <v>40656</v>
      </c>
      <c r="Q580" s="286">
        <v>40656</v>
      </c>
      <c r="R580" s="279">
        <v>40656</v>
      </c>
    </row>
    <row r="581" spans="1:18" ht="15.75" thickBot="1" x14ac:dyDescent="0.3">
      <c r="A581" s="292" t="s">
        <v>1736</v>
      </c>
      <c r="B581" s="288" t="s">
        <v>1737</v>
      </c>
      <c r="C581" s="288" t="s">
        <v>1298</v>
      </c>
      <c r="D581" s="282">
        <v>1926978.18</v>
      </c>
      <c r="E581" s="299">
        <v>0</v>
      </c>
      <c r="F581" s="282">
        <v>208816.43</v>
      </c>
      <c r="G581" s="282">
        <v>208816.43</v>
      </c>
      <c r="H581" s="282">
        <v>615531.72</v>
      </c>
      <c r="I581" s="282">
        <v>736794.76</v>
      </c>
      <c r="J581" s="282">
        <v>742149.76</v>
      </c>
      <c r="K581" s="282">
        <v>1176670.33</v>
      </c>
      <c r="L581" s="282">
        <v>1288862.3400000001</v>
      </c>
      <c r="M581" s="282">
        <v>1392538.41</v>
      </c>
      <c r="N581" s="282">
        <v>1577794.35</v>
      </c>
      <c r="O581" s="282">
        <v>1718663</v>
      </c>
      <c r="P581" s="282">
        <v>1765319.07</v>
      </c>
      <c r="Q581" s="282">
        <v>1888295.95</v>
      </c>
      <c r="R581" s="279">
        <v>1888295.95</v>
      </c>
    </row>
    <row r="582" spans="1:18" ht="15.75" thickBot="1" x14ac:dyDescent="0.3">
      <c r="A582" s="292" t="s">
        <v>1738</v>
      </c>
      <c r="B582" s="288" t="s">
        <v>1739</v>
      </c>
      <c r="C582" s="288" t="s">
        <v>1298</v>
      </c>
      <c r="D582" s="286">
        <v>159565.57</v>
      </c>
      <c r="E582" s="300">
        <v>0</v>
      </c>
      <c r="F582" s="286">
        <v>7514</v>
      </c>
      <c r="G582" s="286">
        <v>28475.82</v>
      </c>
      <c r="H582" s="286">
        <v>50894.57</v>
      </c>
      <c r="I582" s="286">
        <v>66665.570000000007</v>
      </c>
      <c r="J582" s="286">
        <v>68510.570000000007</v>
      </c>
      <c r="K582" s="286">
        <v>68732.570000000007</v>
      </c>
      <c r="L582" s="286">
        <v>69204.87</v>
      </c>
      <c r="M582" s="286">
        <v>70396.87</v>
      </c>
      <c r="N582" s="286">
        <v>72161.87</v>
      </c>
      <c r="O582" s="286">
        <v>72856.87</v>
      </c>
      <c r="P582" s="286">
        <v>76364.17</v>
      </c>
      <c r="Q582" s="286">
        <v>76364.17</v>
      </c>
      <c r="R582" s="279">
        <v>76364.17</v>
      </c>
    </row>
    <row r="583" spans="1:18" ht="23.25" thickBot="1" x14ac:dyDescent="0.3">
      <c r="A583" s="292" t="s">
        <v>2026</v>
      </c>
      <c r="B583" s="288" t="s">
        <v>2027</v>
      </c>
      <c r="C583" s="288" t="s">
        <v>1298</v>
      </c>
      <c r="D583" s="282">
        <v>22389.22</v>
      </c>
      <c r="E583" s="299">
        <v>0</v>
      </c>
      <c r="F583" s="282">
        <v>0</v>
      </c>
      <c r="G583" s="282">
        <v>0</v>
      </c>
      <c r="H583" s="282">
        <v>0</v>
      </c>
      <c r="I583" s="282">
        <v>438.75</v>
      </c>
      <c r="J583" s="282">
        <v>438.75</v>
      </c>
      <c r="K583" s="282">
        <v>438.75</v>
      </c>
      <c r="L583" s="282">
        <v>438.75</v>
      </c>
      <c r="M583" s="282">
        <v>438.75</v>
      </c>
      <c r="N583" s="282">
        <v>438.75</v>
      </c>
      <c r="O583" s="282">
        <v>438.75</v>
      </c>
      <c r="P583" s="282">
        <v>438.75</v>
      </c>
      <c r="Q583" s="282">
        <v>438.75</v>
      </c>
      <c r="R583" s="279">
        <v>438.75</v>
      </c>
    </row>
    <row r="584" spans="1:18" ht="15.75" thickBot="1" x14ac:dyDescent="0.3">
      <c r="A584" s="292" t="s">
        <v>1740</v>
      </c>
      <c r="B584" s="288" t="s">
        <v>1741</v>
      </c>
      <c r="C584" s="288" t="s">
        <v>1298</v>
      </c>
      <c r="D584" s="286">
        <v>364331</v>
      </c>
      <c r="E584" s="300">
        <v>0</v>
      </c>
      <c r="F584" s="286">
        <v>0</v>
      </c>
      <c r="G584" s="286">
        <v>0</v>
      </c>
      <c r="H584" s="286">
        <v>0</v>
      </c>
      <c r="I584" s="286">
        <v>0</v>
      </c>
      <c r="J584" s="286">
        <v>0</v>
      </c>
      <c r="K584" s="286">
        <v>0</v>
      </c>
      <c r="L584" s="286">
        <v>0</v>
      </c>
      <c r="M584" s="286">
        <v>0</v>
      </c>
      <c r="N584" s="286">
        <v>4543.6400000000003</v>
      </c>
      <c r="O584" s="286">
        <v>20084.810000000001</v>
      </c>
      <c r="P584" s="286">
        <v>20616.810000000001</v>
      </c>
      <c r="Q584" s="286">
        <v>20616.810000000001</v>
      </c>
      <c r="R584" s="279">
        <v>20616.810000000001</v>
      </c>
    </row>
    <row r="585" spans="1:18" ht="15.75" thickBot="1" x14ac:dyDescent="0.3">
      <c r="A585" s="292" t="s">
        <v>1742</v>
      </c>
      <c r="B585" s="288" t="s">
        <v>1743</v>
      </c>
      <c r="C585" s="288" t="s">
        <v>1298</v>
      </c>
      <c r="D585" s="282">
        <v>777818.76</v>
      </c>
      <c r="E585" s="299">
        <v>0</v>
      </c>
      <c r="F585" s="282">
        <v>52381.25</v>
      </c>
      <c r="G585" s="282">
        <v>131148.78</v>
      </c>
      <c r="H585" s="282">
        <v>184730.03</v>
      </c>
      <c r="I585" s="282">
        <v>253547.05</v>
      </c>
      <c r="J585" s="282">
        <v>285408.90000000002</v>
      </c>
      <c r="K585" s="282">
        <v>353011.15</v>
      </c>
      <c r="L585" s="282">
        <v>407892.4</v>
      </c>
      <c r="M585" s="282">
        <v>439333.65</v>
      </c>
      <c r="N585" s="282">
        <v>467364.05</v>
      </c>
      <c r="O585" s="282">
        <v>582723.78</v>
      </c>
      <c r="P585" s="282">
        <v>632420.92000000004</v>
      </c>
      <c r="Q585" s="282">
        <v>821174.52</v>
      </c>
      <c r="R585" s="279">
        <v>821174.52</v>
      </c>
    </row>
    <row r="586" spans="1:18" ht="15.75" thickBot="1" x14ac:dyDescent="0.3">
      <c r="A586" s="292" t="s">
        <v>2028</v>
      </c>
      <c r="B586" s="288" t="s">
        <v>2029</v>
      </c>
      <c r="C586" s="288" t="s">
        <v>1298</v>
      </c>
      <c r="D586" s="286">
        <v>5964.4</v>
      </c>
      <c r="E586" s="300">
        <v>0</v>
      </c>
      <c r="F586" s="286">
        <v>0</v>
      </c>
      <c r="G586" s="286">
        <v>3712.98</v>
      </c>
      <c r="H586" s="286">
        <v>712.98</v>
      </c>
      <c r="I586" s="286">
        <v>712.98</v>
      </c>
      <c r="J586" s="286">
        <v>712.98</v>
      </c>
      <c r="K586" s="286">
        <v>712.98</v>
      </c>
      <c r="L586" s="286">
        <v>712.98</v>
      </c>
      <c r="M586" s="286">
        <v>712.98</v>
      </c>
      <c r="N586" s="286">
        <v>712.98</v>
      </c>
      <c r="O586" s="286">
        <v>712.98</v>
      </c>
      <c r="P586" s="286">
        <v>712.98</v>
      </c>
      <c r="Q586" s="286">
        <v>712.98</v>
      </c>
      <c r="R586" s="279">
        <v>712.98</v>
      </c>
    </row>
    <row r="587" spans="1:18" ht="15.75" thickBot="1" x14ac:dyDescent="0.3">
      <c r="A587" s="292" t="s">
        <v>1744</v>
      </c>
      <c r="B587" s="288" t="s">
        <v>1745</v>
      </c>
      <c r="C587" s="288" t="s">
        <v>1298</v>
      </c>
      <c r="D587" s="282">
        <v>5550444.5199999996</v>
      </c>
      <c r="E587" s="299">
        <v>0</v>
      </c>
      <c r="F587" s="282">
        <v>515410.1</v>
      </c>
      <c r="G587" s="282">
        <v>531179.4</v>
      </c>
      <c r="H587" s="282">
        <v>972156.69</v>
      </c>
      <c r="I587" s="282">
        <v>977567.97</v>
      </c>
      <c r="J587" s="282">
        <v>1199678.31</v>
      </c>
      <c r="K587" s="282">
        <v>1998480.92</v>
      </c>
      <c r="L587" s="282">
        <v>2412685.83</v>
      </c>
      <c r="M587" s="282">
        <v>3535494.49</v>
      </c>
      <c r="N587" s="282">
        <v>3716887.89</v>
      </c>
      <c r="O587" s="282">
        <v>4258017.63</v>
      </c>
      <c r="P587" s="282">
        <v>4679457.46</v>
      </c>
      <c r="Q587" s="282">
        <v>5327986.42</v>
      </c>
      <c r="R587" s="279">
        <v>5327986.42</v>
      </c>
    </row>
    <row r="588" spans="1:18" ht="15.75" thickBot="1" x14ac:dyDescent="0.3">
      <c r="A588" s="292" t="s">
        <v>1746</v>
      </c>
      <c r="B588" s="288" t="s">
        <v>1747</v>
      </c>
      <c r="C588" s="288" t="s">
        <v>1298</v>
      </c>
      <c r="D588" s="286">
        <v>5133</v>
      </c>
      <c r="E588" s="300">
        <v>0</v>
      </c>
      <c r="F588" s="286">
        <v>-5133</v>
      </c>
      <c r="G588" s="286">
        <v>-5133</v>
      </c>
      <c r="H588" s="286">
        <v>-5133</v>
      </c>
      <c r="I588" s="286">
        <v>-5133</v>
      </c>
      <c r="J588" s="286">
        <v>-5133</v>
      </c>
      <c r="K588" s="286">
        <v>-5133</v>
      </c>
      <c r="L588" s="286">
        <v>-5133</v>
      </c>
      <c r="M588" s="286">
        <v>-5133</v>
      </c>
      <c r="N588" s="286">
        <v>-5133</v>
      </c>
      <c r="O588" s="286">
        <v>-5133</v>
      </c>
      <c r="P588" s="286">
        <v>-5133</v>
      </c>
      <c r="Q588" s="286">
        <v>-5133</v>
      </c>
      <c r="R588" s="279">
        <v>-5133</v>
      </c>
    </row>
    <row r="589" spans="1:18" ht="15.75" thickBot="1" x14ac:dyDescent="0.3">
      <c r="A589" s="292" t="s">
        <v>1748</v>
      </c>
      <c r="B589" s="288" t="s">
        <v>1749</v>
      </c>
      <c r="C589" s="288" t="s">
        <v>1298</v>
      </c>
      <c r="D589" s="282">
        <v>1305</v>
      </c>
      <c r="E589" s="299">
        <v>0</v>
      </c>
      <c r="F589" s="282">
        <v>0</v>
      </c>
      <c r="G589" s="282">
        <v>0</v>
      </c>
      <c r="H589" s="282">
        <v>0</v>
      </c>
      <c r="I589" s="282">
        <v>1380.58</v>
      </c>
      <c r="J589" s="282">
        <v>1380.58</v>
      </c>
      <c r="K589" s="282">
        <v>1815.58</v>
      </c>
      <c r="L589" s="282">
        <v>2534.04</v>
      </c>
      <c r="M589" s="282">
        <v>3440.59</v>
      </c>
      <c r="N589" s="282">
        <v>5154.04</v>
      </c>
      <c r="O589" s="282">
        <v>5367.04</v>
      </c>
      <c r="P589" s="282">
        <v>5492.04</v>
      </c>
      <c r="Q589" s="282">
        <v>5492.04</v>
      </c>
      <c r="R589" s="279">
        <v>5492.04</v>
      </c>
    </row>
    <row r="590" spans="1:18" ht="15.75" thickBot="1" x14ac:dyDescent="0.3">
      <c r="A590" s="292" t="s">
        <v>1750</v>
      </c>
      <c r="B590" s="288" t="s">
        <v>1751</v>
      </c>
      <c r="C590" s="288" t="s">
        <v>1298</v>
      </c>
      <c r="D590" s="286">
        <v>1147806.25</v>
      </c>
      <c r="E590" s="300">
        <v>0</v>
      </c>
      <c r="F590" s="286">
        <v>40608.69</v>
      </c>
      <c r="G590" s="286">
        <v>83162.94</v>
      </c>
      <c r="H590" s="286">
        <v>262544.69</v>
      </c>
      <c r="I590" s="286">
        <v>424222.69</v>
      </c>
      <c r="J590" s="286">
        <v>548385.93999999994</v>
      </c>
      <c r="K590" s="286">
        <v>601461.68999999994</v>
      </c>
      <c r="L590" s="286">
        <v>709974.44</v>
      </c>
      <c r="M590" s="286">
        <v>860905.59</v>
      </c>
      <c r="N590" s="286">
        <v>1037651</v>
      </c>
      <c r="O590" s="286">
        <v>1097861.28</v>
      </c>
      <c r="P590" s="286">
        <v>1301757.1399999999</v>
      </c>
      <c r="Q590" s="286">
        <v>1468279.63</v>
      </c>
      <c r="R590" s="279">
        <v>1468279.63</v>
      </c>
    </row>
    <row r="591" spans="1:18" ht="15.75" thickBot="1" x14ac:dyDescent="0.3">
      <c r="A591" s="292" t="s">
        <v>2423</v>
      </c>
      <c r="B591" s="288" t="s">
        <v>2424</v>
      </c>
      <c r="C591" s="288" t="s">
        <v>1298</v>
      </c>
      <c r="D591" s="282">
        <v>1326348.0900000001</v>
      </c>
      <c r="E591" s="301"/>
      <c r="F591" s="294"/>
      <c r="G591" s="294"/>
      <c r="H591" s="294"/>
      <c r="I591" s="294"/>
      <c r="J591" s="294"/>
      <c r="K591" s="294"/>
      <c r="L591" s="294"/>
      <c r="M591" s="294"/>
      <c r="N591" s="294"/>
      <c r="O591" s="294"/>
      <c r="P591" s="294"/>
      <c r="Q591" s="294"/>
      <c r="R591" s="279">
        <v>1326348.0900000001</v>
      </c>
    </row>
    <row r="592" spans="1:18" ht="15.75" thickBot="1" x14ac:dyDescent="0.3">
      <c r="A592" s="292" t="s">
        <v>1752</v>
      </c>
      <c r="B592" s="288" t="s">
        <v>1753</v>
      </c>
      <c r="C592" s="288" t="s">
        <v>1298</v>
      </c>
      <c r="D592" s="286">
        <v>17135</v>
      </c>
      <c r="E592" s="300">
        <v>0</v>
      </c>
      <c r="F592" s="286">
        <v>0</v>
      </c>
      <c r="G592" s="286">
        <v>0</v>
      </c>
      <c r="H592" s="286">
        <v>0</v>
      </c>
      <c r="I592" s="286">
        <v>0</v>
      </c>
      <c r="J592" s="286">
        <v>0</v>
      </c>
      <c r="K592" s="286">
        <v>0</v>
      </c>
      <c r="L592" s="286">
        <v>0</v>
      </c>
      <c r="M592" s="286">
        <v>0</v>
      </c>
      <c r="N592" s="286">
        <v>0</v>
      </c>
      <c r="O592" s="286">
        <v>0</v>
      </c>
      <c r="P592" s="286">
        <v>21500</v>
      </c>
      <c r="Q592" s="286">
        <v>21500</v>
      </c>
      <c r="R592" s="279">
        <v>21500</v>
      </c>
    </row>
    <row r="593" spans="1:18" ht="15.75" thickBot="1" x14ac:dyDescent="0.3">
      <c r="A593" s="292" t="s">
        <v>1754</v>
      </c>
      <c r="B593" s="288" t="s">
        <v>1755</v>
      </c>
      <c r="C593" s="288" t="s">
        <v>1298</v>
      </c>
      <c r="D593" s="282">
        <v>8858.75</v>
      </c>
      <c r="E593" s="299">
        <v>0</v>
      </c>
      <c r="F593" s="282">
        <v>675</v>
      </c>
      <c r="G593" s="282">
        <v>675</v>
      </c>
      <c r="H593" s="282">
        <v>14095</v>
      </c>
      <c r="I593" s="282">
        <v>19695</v>
      </c>
      <c r="J593" s="282">
        <v>22175.99</v>
      </c>
      <c r="K593" s="282">
        <v>19460.5</v>
      </c>
      <c r="L593" s="282">
        <v>21538.5</v>
      </c>
      <c r="M593" s="282">
        <v>21538.5</v>
      </c>
      <c r="N593" s="282">
        <v>21538.5</v>
      </c>
      <c r="O593" s="282">
        <v>29112.99</v>
      </c>
      <c r="P593" s="282">
        <v>36310.25</v>
      </c>
      <c r="Q593" s="282">
        <v>46256.06</v>
      </c>
      <c r="R593" s="279">
        <v>46256.06</v>
      </c>
    </row>
    <row r="594" spans="1:18" ht="15.75" thickBot="1" x14ac:dyDescent="0.3">
      <c r="A594" s="292" t="s">
        <v>1756</v>
      </c>
      <c r="B594" s="288" t="s">
        <v>1757</v>
      </c>
      <c r="C594" s="288" t="s">
        <v>1298</v>
      </c>
      <c r="D594" s="286">
        <v>2364011.06</v>
      </c>
      <c r="E594" s="300">
        <v>0</v>
      </c>
      <c r="F594" s="286">
        <v>133127.20000000001</v>
      </c>
      <c r="G594" s="286">
        <v>326350.89</v>
      </c>
      <c r="H594" s="286">
        <v>505595.38</v>
      </c>
      <c r="I594" s="286">
        <v>616164.78</v>
      </c>
      <c r="J594" s="286">
        <v>826317.37</v>
      </c>
      <c r="K594" s="286">
        <v>915856.63</v>
      </c>
      <c r="L594" s="286">
        <v>1122279.3700000001</v>
      </c>
      <c r="M594" s="286">
        <v>1161098.96</v>
      </c>
      <c r="N594" s="286">
        <v>1248989.82</v>
      </c>
      <c r="O594" s="286">
        <v>1275479.1499999999</v>
      </c>
      <c r="P594" s="286">
        <v>1432783.17</v>
      </c>
      <c r="Q594" s="286">
        <v>1526854.32</v>
      </c>
      <c r="R594" s="279">
        <v>1526854.32</v>
      </c>
    </row>
    <row r="595" spans="1:18" ht="15.75" thickBot="1" x14ac:dyDescent="0.3">
      <c r="A595" s="292" t="s">
        <v>1758</v>
      </c>
      <c r="B595" s="288" t="s">
        <v>1759</v>
      </c>
      <c r="C595" s="288" t="s">
        <v>1298</v>
      </c>
      <c r="D595" s="282">
        <v>2109390.4700000002</v>
      </c>
      <c r="E595" s="299">
        <v>0</v>
      </c>
      <c r="F595" s="282">
        <v>112398.25</v>
      </c>
      <c r="G595" s="282">
        <v>256623.02</v>
      </c>
      <c r="H595" s="282">
        <v>419309.09</v>
      </c>
      <c r="I595" s="282">
        <v>610643.43000000005</v>
      </c>
      <c r="J595" s="282">
        <v>753139.7</v>
      </c>
      <c r="K595" s="282">
        <v>881801.95</v>
      </c>
      <c r="L595" s="282">
        <v>1042165.7</v>
      </c>
      <c r="M595" s="282">
        <v>1202058.6100000001</v>
      </c>
      <c r="N595" s="282">
        <v>1334167.46</v>
      </c>
      <c r="O595" s="282">
        <v>1527629.01</v>
      </c>
      <c r="P595" s="282">
        <v>1669680.24</v>
      </c>
      <c r="Q595" s="282">
        <v>1753003.24</v>
      </c>
      <c r="R595" s="279">
        <v>1753003.24</v>
      </c>
    </row>
    <row r="596" spans="1:18" ht="15.75" thickBot="1" x14ac:dyDescent="0.3">
      <c r="A596" s="292" t="s">
        <v>1760</v>
      </c>
      <c r="B596" s="288" t="s">
        <v>1761</v>
      </c>
      <c r="C596" s="288" t="s">
        <v>1298</v>
      </c>
      <c r="D596" s="286">
        <v>7347120.1500000004</v>
      </c>
      <c r="E596" s="300">
        <v>0</v>
      </c>
      <c r="F596" s="286">
        <v>832903.53</v>
      </c>
      <c r="G596" s="286">
        <v>1326932.6599999999</v>
      </c>
      <c r="H596" s="286">
        <v>1856753.33</v>
      </c>
      <c r="I596" s="286">
        <v>2156026.66</v>
      </c>
      <c r="J596" s="286">
        <v>2630756.59</v>
      </c>
      <c r="K596" s="286">
        <v>3261159.88</v>
      </c>
      <c r="L596" s="286">
        <v>3789291.12</v>
      </c>
      <c r="M596" s="286">
        <v>4373269.16</v>
      </c>
      <c r="N596" s="286">
        <v>5194933.9000000004</v>
      </c>
      <c r="O596" s="286">
        <v>5668888.9900000002</v>
      </c>
      <c r="P596" s="286">
        <v>6080379.3300000001</v>
      </c>
      <c r="Q596" s="286">
        <v>6533262.1299999999</v>
      </c>
      <c r="R596" s="279">
        <v>6533262.1299999999</v>
      </c>
    </row>
    <row r="597" spans="1:18" ht="15.75" thickBot="1" x14ac:dyDescent="0.3">
      <c r="A597" s="292" t="s">
        <v>1762</v>
      </c>
      <c r="B597" s="288" t="s">
        <v>1763</v>
      </c>
      <c r="C597" s="288" t="s">
        <v>1298</v>
      </c>
      <c r="D597" s="282">
        <v>77508.86</v>
      </c>
      <c r="E597" s="299">
        <v>0</v>
      </c>
      <c r="F597" s="282">
        <v>2511.4499999999998</v>
      </c>
      <c r="G597" s="282">
        <v>6054.45</v>
      </c>
      <c r="H597" s="282">
        <v>13793.25</v>
      </c>
      <c r="I597" s="282">
        <v>53197.15</v>
      </c>
      <c r="J597" s="282">
        <v>57001.9</v>
      </c>
      <c r="K597" s="282">
        <v>61536.28</v>
      </c>
      <c r="L597" s="282">
        <v>67017.78</v>
      </c>
      <c r="M597" s="282">
        <v>90747.37</v>
      </c>
      <c r="N597" s="282">
        <v>90547.37</v>
      </c>
      <c r="O597" s="282">
        <v>95162.37</v>
      </c>
      <c r="P597" s="282">
        <v>95162.37</v>
      </c>
      <c r="Q597" s="282">
        <v>98832.37</v>
      </c>
      <c r="R597" s="279">
        <v>98832.37</v>
      </c>
    </row>
    <row r="598" spans="1:18" ht="15.75" thickBot="1" x14ac:dyDescent="0.3">
      <c r="A598" s="292" t="s">
        <v>1764</v>
      </c>
      <c r="B598" s="288" t="s">
        <v>1765</v>
      </c>
      <c r="C598" s="288" t="s">
        <v>1298</v>
      </c>
      <c r="D598" s="286">
        <v>7547225.6200000001</v>
      </c>
      <c r="E598" s="300">
        <v>0</v>
      </c>
      <c r="F598" s="286">
        <v>1031001.06</v>
      </c>
      <c r="G598" s="286">
        <v>1469025.17</v>
      </c>
      <c r="H598" s="286">
        <v>2204933.52</v>
      </c>
      <c r="I598" s="286">
        <v>3504446.61</v>
      </c>
      <c r="J598" s="286">
        <v>4140273.73</v>
      </c>
      <c r="K598" s="286">
        <v>4942777.09</v>
      </c>
      <c r="L598" s="286">
        <v>5228884.24</v>
      </c>
      <c r="M598" s="286">
        <v>5232699.75</v>
      </c>
      <c r="N598" s="286">
        <v>5861941.7300000004</v>
      </c>
      <c r="O598" s="286">
        <v>7008553.8499999996</v>
      </c>
      <c r="P598" s="286">
        <v>7518501.2000000002</v>
      </c>
      <c r="Q598" s="286">
        <v>8267625.1600000001</v>
      </c>
      <c r="R598" s="279">
        <v>8267625.1600000001</v>
      </c>
    </row>
    <row r="599" spans="1:18" ht="15.75" thickBot="1" x14ac:dyDescent="0.3">
      <c r="A599" s="292" t="s">
        <v>2030</v>
      </c>
      <c r="B599" s="288" t="s">
        <v>2031</v>
      </c>
      <c r="C599" s="288" t="s">
        <v>1298</v>
      </c>
      <c r="D599" s="294"/>
      <c r="E599" s="299">
        <v>0</v>
      </c>
      <c r="F599" s="282">
        <v>0</v>
      </c>
      <c r="G599" s="282">
        <v>0</v>
      </c>
      <c r="H599" s="282">
        <v>0</v>
      </c>
      <c r="I599" s="282">
        <v>0</v>
      </c>
      <c r="J599" s="282">
        <v>0</v>
      </c>
      <c r="K599" s="282">
        <v>0</v>
      </c>
      <c r="L599" s="282">
        <v>0</v>
      </c>
      <c r="M599" s="282">
        <v>1360045</v>
      </c>
      <c r="N599" s="282">
        <v>2277153.21</v>
      </c>
      <c r="O599" s="282">
        <v>2353915.92</v>
      </c>
      <c r="P599" s="282">
        <v>2353915.92</v>
      </c>
      <c r="Q599" s="282">
        <v>2353915.92</v>
      </c>
      <c r="R599" s="279">
        <v>2353915.92</v>
      </c>
    </row>
    <row r="600" spans="1:18" ht="15.75" thickBot="1" x14ac:dyDescent="0.3">
      <c r="A600" s="292" t="s">
        <v>2633</v>
      </c>
      <c r="B600" s="288" t="s">
        <v>2634</v>
      </c>
      <c r="C600" s="288" t="s">
        <v>1298</v>
      </c>
      <c r="D600" s="286">
        <v>4345</v>
      </c>
      <c r="E600" s="302"/>
      <c r="F600" s="293"/>
      <c r="G600" s="293"/>
      <c r="H600" s="293"/>
      <c r="I600" s="293"/>
      <c r="J600" s="293"/>
      <c r="K600" s="293"/>
      <c r="L600" s="293"/>
      <c r="M600" s="293"/>
      <c r="N600" s="293"/>
      <c r="O600" s="293"/>
      <c r="P600" s="293"/>
      <c r="Q600" s="293"/>
      <c r="R600" s="279">
        <v>4345</v>
      </c>
    </row>
    <row r="601" spans="1:18" ht="15.75" thickBot="1" x14ac:dyDescent="0.3">
      <c r="A601" s="292" t="s">
        <v>1766</v>
      </c>
      <c r="B601" s="288" t="s">
        <v>1767</v>
      </c>
      <c r="C601" s="288" t="s">
        <v>1298</v>
      </c>
      <c r="D601" s="282">
        <v>1055889.68</v>
      </c>
      <c r="E601" s="299">
        <v>0</v>
      </c>
      <c r="F601" s="282">
        <v>94126.63</v>
      </c>
      <c r="G601" s="282">
        <v>166978.57</v>
      </c>
      <c r="H601" s="282">
        <v>248199.07</v>
      </c>
      <c r="I601" s="282">
        <v>352627.93</v>
      </c>
      <c r="J601" s="282">
        <v>450247.65</v>
      </c>
      <c r="K601" s="282">
        <v>735994.75</v>
      </c>
      <c r="L601" s="282">
        <v>1257831.52</v>
      </c>
      <c r="M601" s="282">
        <v>2165067.39</v>
      </c>
      <c r="N601" s="282">
        <v>2376548.88</v>
      </c>
      <c r="O601" s="282">
        <v>2154379.85</v>
      </c>
      <c r="P601" s="282">
        <v>2318270.5499999998</v>
      </c>
      <c r="Q601" s="282">
        <v>2456496.7599999998</v>
      </c>
      <c r="R601" s="279">
        <v>2456496.7599999998</v>
      </c>
    </row>
    <row r="602" spans="1:18" ht="23.25" thickBot="1" x14ac:dyDescent="0.3">
      <c r="A602" s="292" t="s">
        <v>1768</v>
      </c>
      <c r="B602" s="288" t="s">
        <v>1769</v>
      </c>
      <c r="C602" s="288" t="s">
        <v>1298</v>
      </c>
      <c r="D602" s="286">
        <v>15857.54</v>
      </c>
      <c r="E602" s="302"/>
      <c r="F602" s="293"/>
      <c r="G602" s="293"/>
      <c r="H602" s="293"/>
      <c r="I602" s="293"/>
      <c r="J602" s="293"/>
      <c r="K602" s="293"/>
      <c r="L602" s="293"/>
      <c r="M602" s="293"/>
      <c r="N602" s="293"/>
      <c r="O602" s="293"/>
      <c r="P602" s="293"/>
      <c r="Q602" s="293"/>
      <c r="R602" s="279">
        <v>15857.54</v>
      </c>
    </row>
    <row r="603" spans="1:18" ht="15.75" thickBot="1" x14ac:dyDescent="0.3">
      <c r="A603" s="292" t="s">
        <v>1770</v>
      </c>
      <c r="B603" s="288" t="s">
        <v>1771</v>
      </c>
      <c r="C603" s="288" t="s">
        <v>1298</v>
      </c>
      <c r="D603" s="282">
        <v>22006139</v>
      </c>
      <c r="E603" s="299">
        <v>0</v>
      </c>
      <c r="F603" s="282">
        <v>1549513.14</v>
      </c>
      <c r="G603" s="282">
        <v>3327878.73</v>
      </c>
      <c r="H603" s="282">
        <v>5537570.6100000003</v>
      </c>
      <c r="I603" s="282">
        <v>7060215.8300000001</v>
      </c>
      <c r="J603" s="282">
        <v>8604830.2799999993</v>
      </c>
      <c r="K603" s="282">
        <v>9409384.9299999997</v>
      </c>
      <c r="L603" s="282">
        <v>10932880.57</v>
      </c>
      <c r="M603" s="282">
        <v>12457101.75</v>
      </c>
      <c r="N603" s="282">
        <v>14389490.65</v>
      </c>
      <c r="O603" s="282">
        <v>16000906.18</v>
      </c>
      <c r="P603" s="282">
        <v>17551614.170000002</v>
      </c>
      <c r="Q603" s="282">
        <v>19401094.789999999</v>
      </c>
      <c r="R603" s="279">
        <v>19401094.789999999</v>
      </c>
    </row>
    <row r="604" spans="1:18" ht="23.25" thickBot="1" x14ac:dyDescent="0.3">
      <c r="A604" s="292" t="s">
        <v>1772</v>
      </c>
      <c r="B604" s="288" t="s">
        <v>1773</v>
      </c>
      <c r="C604" s="288" t="s">
        <v>1298</v>
      </c>
      <c r="D604" s="286">
        <v>3165054.67</v>
      </c>
      <c r="E604" s="300">
        <v>0</v>
      </c>
      <c r="F604" s="286">
        <v>252566.33</v>
      </c>
      <c r="G604" s="286">
        <v>717056.63</v>
      </c>
      <c r="H604" s="286">
        <v>1028715.28</v>
      </c>
      <c r="I604" s="286">
        <v>1284338.78</v>
      </c>
      <c r="J604" s="286">
        <v>1586103.77</v>
      </c>
      <c r="K604" s="286">
        <v>1847924.01</v>
      </c>
      <c r="L604" s="286">
        <v>2112266.25</v>
      </c>
      <c r="M604" s="286">
        <v>2376003.25</v>
      </c>
      <c r="N604" s="286">
        <v>2641310.9</v>
      </c>
      <c r="O604" s="286">
        <v>2960699.96</v>
      </c>
      <c r="P604" s="286">
        <v>3230564.51</v>
      </c>
      <c r="Q604" s="286">
        <v>3508520.52</v>
      </c>
      <c r="R604" s="279">
        <v>3508520.52</v>
      </c>
    </row>
    <row r="605" spans="1:18" ht="15.75" thickBot="1" x14ac:dyDescent="0.3">
      <c r="A605" s="292" t="s">
        <v>1774</v>
      </c>
      <c r="B605" s="288" t="s">
        <v>1775</v>
      </c>
      <c r="C605" s="288" t="s">
        <v>1298</v>
      </c>
      <c r="D605" s="282">
        <v>1609790.45</v>
      </c>
      <c r="E605" s="299">
        <v>0</v>
      </c>
      <c r="F605" s="282">
        <v>105721.55</v>
      </c>
      <c r="G605" s="282">
        <v>196106.87</v>
      </c>
      <c r="H605" s="282">
        <v>267142.46000000002</v>
      </c>
      <c r="I605" s="282">
        <v>414221.56</v>
      </c>
      <c r="J605" s="282">
        <v>483193.48</v>
      </c>
      <c r="K605" s="282">
        <v>715956.02</v>
      </c>
      <c r="L605" s="282">
        <v>937522.18</v>
      </c>
      <c r="M605" s="282">
        <v>1136420.08</v>
      </c>
      <c r="N605" s="282">
        <v>1302851.25</v>
      </c>
      <c r="O605" s="282">
        <v>1370517.22</v>
      </c>
      <c r="P605" s="282">
        <v>1432715.51</v>
      </c>
      <c r="Q605" s="282">
        <v>1520749.77</v>
      </c>
      <c r="R605" s="279">
        <v>1520749.77</v>
      </c>
    </row>
    <row r="606" spans="1:18" ht="15.75" thickBot="1" x14ac:dyDescent="0.3">
      <c r="A606" s="292" t="s">
        <v>1776</v>
      </c>
      <c r="B606" s="288" t="s">
        <v>1777</v>
      </c>
      <c r="C606" s="288" t="s">
        <v>1298</v>
      </c>
      <c r="D606" s="286">
        <v>1271225.5</v>
      </c>
      <c r="E606" s="300">
        <v>0</v>
      </c>
      <c r="F606" s="286">
        <v>127106.84</v>
      </c>
      <c r="G606" s="286">
        <v>251408.96</v>
      </c>
      <c r="H606" s="286">
        <v>320526.82</v>
      </c>
      <c r="I606" s="286">
        <v>410508.14</v>
      </c>
      <c r="J606" s="286">
        <v>507284.78</v>
      </c>
      <c r="K606" s="286">
        <v>626939.30000000005</v>
      </c>
      <c r="L606" s="286">
        <v>796118.8</v>
      </c>
      <c r="M606" s="286">
        <v>868742.7</v>
      </c>
      <c r="N606" s="286">
        <v>955981.88</v>
      </c>
      <c r="O606" s="286">
        <v>1011031.69</v>
      </c>
      <c r="P606" s="286">
        <v>1087178.45</v>
      </c>
      <c r="Q606" s="286">
        <v>1138971.1100000001</v>
      </c>
      <c r="R606" s="279">
        <v>1138971.1100000001</v>
      </c>
    </row>
    <row r="607" spans="1:18" ht="15.75" thickBot="1" x14ac:dyDescent="0.3">
      <c r="A607" s="292" t="s">
        <v>1778</v>
      </c>
      <c r="B607" s="288" t="s">
        <v>1779</v>
      </c>
      <c r="C607" s="288" t="s">
        <v>1298</v>
      </c>
      <c r="D607" s="282">
        <v>140</v>
      </c>
      <c r="E607" s="301"/>
      <c r="F607" s="294"/>
      <c r="G607" s="294"/>
      <c r="H607" s="294"/>
      <c r="I607" s="294"/>
      <c r="J607" s="294"/>
      <c r="K607" s="294"/>
      <c r="L607" s="294"/>
      <c r="M607" s="294"/>
      <c r="N607" s="294"/>
      <c r="O607" s="294"/>
      <c r="P607" s="294"/>
      <c r="Q607" s="294"/>
      <c r="R607" s="279">
        <v>140</v>
      </c>
    </row>
    <row r="608" spans="1:18" ht="23.25" thickBot="1" x14ac:dyDescent="0.3">
      <c r="A608" s="292" t="s">
        <v>1780</v>
      </c>
      <c r="B608" s="288" t="s">
        <v>1781</v>
      </c>
      <c r="C608" s="288" t="s">
        <v>1298</v>
      </c>
      <c r="D608" s="286">
        <v>101383.85</v>
      </c>
      <c r="E608" s="300">
        <v>0</v>
      </c>
      <c r="F608" s="286">
        <v>7371.64</v>
      </c>
      <c r="G608" s="286">
        <v>13380.85</v>
      </c>
      <c r="H608" s="286">
        <v>19005.09</v>
      </c>
      <c r="I608" s="286">
        <v>19049.8</v>
      </c>
      <c r="J608" s="286">
        <v>26495.119999999999</v>
      </c>
      <c r="K608" s="286">
        <v>29367.22</v>
      </c>
      <c r="L608" s="286">
        <v>31932.78</v>
      </c>
      <c r="M608" s="286">
        <v>32357.06</v>
      </c>
      <c r="N608" s="286">
        <v>35420.44</v>
      </c>
      <c r="O608" s="286">
        <v>39435.86</v>
      </c>
      <c r="P608" s="286">
        <v>42995.42</v>
      </c>
      <c r="Q608" s="286">
        <v>42995.42</v>
      </c>
      <c r="R608" s="279">
        <v>42995.42</v>
      </c>
    </row>
    <row r="609" spans="1:18" ht="15.75" thickBot="1" x14ac:dyDescent="0.3">
      <c r="A609" s="292" t="s">
        <v>2425</v>
      </c>
      <c r="B609" s="288" t="s">
        <v>2426</v>
      </c>
      <c r="C609" s="288" t="s">
        <v>1298</v>
      </c>
      <c r="D609" s="282">
        <v>4380672.25</v>
      </c>
      <c r="E609" s="299">
        <v>0</v>
      </c>
      <c r="F609" s="282">
        <v>558264.36</v>
      </c>
      <c r="G609" s="282">
        <v>1116528.72</v>
      </c>
      <c r="H609" s="282">
        <v>1677840.61</v>
      </c>
      <c r="I609" s="282">
        <v>2243723.7999999998</v>
      </c>
      <c r="J609" s="282">
        <v>2809606.99</v>
      </c>
      <c r="K609" s="282">
        <v>3388037.18</v>
      </c>
      <c r="L609" s="282">
        <v>3966467.37</v>
      </c>
      <c r="M609" s="282">
        <v>4544897.5599999996</v>
      </c>
      <c r="N609" s="282">
        <v>5123327.75</v>
      </c>
      <c r="O609" s="282">
        <v>5701929.7400000002</v>
      </c>
      <c r="P609" s="282">
        <v>6280531.7300000004</v>
      </c>
      <c r="Q609" s="282">
        <v>6859133.7699999996</v>
      </c>
      <c r="R609" s="279">
        <v>6859133.7699999996</v>
      </c>
    </row>
    <row r="610" spans="1:18" ht="15.75" thickBot="1" x14ac:dyDescent="0.3">
      <c r="A610" s="292" t="s">
        <v>2427</v>
      </c>
      <c r="B610" s="288" t="s">
        <v>2428</v>
      </c>
      <c r="C610" s="288" t="s">
        <v>1298</v>
      </c>
      <c r="D610" s="286">
        <v>544807.57999999996</v>
      </c>
      <c r="E610" s="300">
        <v>0</v>
      </c>
      <c r="F610" s="286">
        <v>117340.41</v>
      </c>
      <c r="G610" s="286">
        <v>259585.69</v>
      </c>
      <c r="H610" s="286">
        <v>332912.21999999997</v>
      </c>
      <c r="I610" s="286">
        <v>516606.12</v>
      </c>
      <c r="J610" s="286">
        <v>659432.53</v>
      </c>
      <c r="K610" s="286">
        <v>802256.99</v>
      </c>
      <c r="L610" s="286">
        <v>944446.84</v>
      </c>
      <c r="M610" s="286">
        <v>1088061.3500000001</v>
      </c>
      <c r="N610" s="286">
        <v>1231709.93</v>
      </c>
      <c r="O610" s="286">
        <v>1374051.42</v>
      </c>
      <c r="P610" s="286">
        <v>1516637.24</v>
      </c>
      <c r="Q610" s="286">
        <v>1660782.26</v>
      </c>
      <c r="R610" s="279">
        <v>1660782.26</v>
      </c>
    </row>
    <row r="611" spans="1:18" ht="15.75" thickBot="1" x14ac:dyDescent="0.3">
      <c r="A611" s="292" t="s">
        <v>1782</v>
      </c>
      <c r="B611" s="288" t="s">
        <v>1783</v>
      </c>
      <c r="C611" s="288" t="s">
        <v>1298</v>
      </c>
      <c r="D611" s="282">
        <v>590203.99</v>
      </c>
      <c r="E611" s="299">
        <v>0</v>
      </c>
      <c r="F611" s="282">
        <v>79362.55</v>
      </c>
      <c r="G611" s="282">
        <v>107488.68</v>
      </c>
      <c r="H611" s="282">
        <v>196685.72</v>
      </c>
      <c r="I611" s="282">
        <v>230746.45</v>
      </c>
      <c r="J611" s="282">
        <v>258872.58</v>
      </c>
      <c r="K611" s="282">
        <v>286998.71000000002</v>
      </c>
      <c r="L611" s="282">
        <v>321544.48</v>
      </c>
      <c r="M611" s="282">
        <v>351022.25</v>
      </c>
      <c r="N611" s="282">
        <v>379148.38</v>
      </c>
      <c r="O611" s="282">
        <v>510046.46</v>
      </c>
      <c r="P611" s="282">
        <v>600541.18000000005</v>
      </c>
      <c r="Q611" s="282">
        <v>685736.14</v>
      </c>
      <c r="R611" s="279">
        <v>685736.14</v>
      </c>
    </row>
    <row r="612" spans="1:18" ht="15.75" thickBot="1" x14ac:dyDescent="0.3">
      <c r="A612" s="292" t="s">
        <v>1784</v>
      </c>
      <c r="B612" s="288" t="s">
        <v>1785</v>
      </c>
      <c r="C612" s="288" t="s">
        <v>1298</v>
      </c>
      <c r="D612" s="286">
        <v>-11691840.369999999</v>
      </c>
      <c r="E612" s="300">
        <v>0</v>
      </c>
      <c r="F612" s="286">
        <v>341541.43</v>
      </c>
      <c r="G612" s="286">
        <v>400347.89</v>
      </c>
      <c r="H612" s="286">
        <v>798996.06</v>
      </c>
      <c r="I612" s="286">
        <v>1528005.74</v>
      </c>
      <c r="J612" s="286">
        <v>2089549.97</v>
      </c>
      <c r="K612" s="286">
        <v>2700816.33</v>
      </c>
      <c r="L612" s="286">
        <v>3244104.93</v>
      </c>
      <c r="M612" s="286">
        <v>3668772.43</v>
      </c>
      <c r="N612" s="286">
        <v>-24129584.91</v>
      </c>
      <c r="O612" s="286">
        <v>-23358165.219999999</v>
      </c>
      <c r="P612" s="286">
        <v>-22670491.219999999</v>
      </c>
      <c r="Q612" s="286">
        <v>-21961032.75</v>
      </c>
      <c r="R612" s="279">
        <v>-21961032.75</v>
      </c>
    </row>
    <row r="613" spans="1:18" ht="15.75" thickBot="1" x14ac:dyDescent="0.3">
      <c r="A613" s="292" t="s">
        <v>2170</v>
      </c>
      <c r="B613" s="288" t="s">
        <v>1786</v>
      </c>
      <c r="C613" s="288" t="s">
        <v>1298</v>
      </c>
      <c r="D613" s="282">
        <v>-2650279.65</v>
      </c>
      <c r="E613" s="299">
        <v>0</v>
      </c>
      <c r="F613" s="282">
        <v>-13565.92</v>
      </c>
      <c r="G613" s="282">
        <v>-89298.559999999998</v>
      </c>
      <c r="H613" s="282">
        <v>-154232.95999999999</v>
      </c>
      <c r="I613" s="282">
        <v>-204762.37</v>
      </c>
      <c r="J613" s="282">
        <v>-250013.88</v>
      </c>
      <c r="K613" s="282">
        <v>-315418.99</v>
      </c>
      <c r="L613" s="282">
        <v>-369789.82</v>
      </c>
      <c r="M613" s="282">
        <v>-407636.61</v>
      </c>
      <c r="N613" s="282">
        <v>-568597.09</v>
      </c>
      <c r="O613" s="282">
        <v>-666534.86</v>
      </c>
      <c r="P613" s="282">
        <v>-910942.19</v>
      </c>
      <c r="Q613" s="282">
        <v>-1026227.68</v>
      </c>
      <c r="R613" s="279">
        <v>-1026227.68</v>
      </c>
    </row>
    <row r="614" spans="1:18" ht="23.25" thickBot="1" x14ac:dyDescent="0.3">
      <c r="A614" s="292" t="s">
        <v>1787</v>
      </c>
      <c r="B614" s="288" t="s">
        <v>1788</v>
      </c>
      <c r="C614" s="288" t="s">
        <v>1298</v>
      </c>
      <c r="D614" s="286">
        <v>277206.46999999997</v>
      </c>
      <c r="E614" s="300">
        <v>0</v>
      </c>
      <c r="F614" s="286">
        <v>-51867.59</v>
      </c>
      <c r="G614" s="286">
        <v>-66412.47</v>
      </c>
      <c r="H614" s="286">
        <v>-147333.6</v>
      </c>
      <c r="I614" s="286">
        <v>-122730.44</v>
      </c>
      <c r="J614" s="286">
        <v>-38139.379999999997</v>
      </c>
      <c r="K614" s="286">
        <v>-117044.24</v>
      </c>
      <c r="L614" s="286">
        <v>-78810.38</v>
      </c>
      <c r="M614" s="286">
        <v>-142942.45000000001</v>
      </c>
      <c r="N614" s="286">
        <v>-146268.01999999999</v>
      </c>
      <c r="O614" s="286">
        <v>-130138.22</v>
      </c>
      <c r="P614" s="286">
        <v>-196420.97</v>
      </c>
      <c r="Q614" s="286">
        <v>-158423.67000000001</v>
      </c>
      <c r="R614" s="279">
        <v>-158423.67000000001</v>
      </c>
    </row>
    <row r="615" spans="1:18" ht="15.75" thickBot="1" x14ac:dyDescent="0.3">
      <c r="A615" s="292" t="s">
        <v>1789</v>
      </c>
      <c r="B615" s="288" t="s">
        <v>1790</v>
      </c>
      <c r="C615" s="288" t="s">
        <v>1298</v>
      </c>
      <c r="D615" s="282">
        <v>2882468.57</v>
      </c>
      <c r="E615" s="299">
        <v>0</v>
      </c>
      <c r="F615" s="282">
        <v>74950.41</v>
      </c>
      <c r="G615" s="282">
        <v>143463.32999999999</v>
      </c>
      <c r="H615" s="282">
        <v>188690.13</v>
      </c>
      <c r="I615" s="282">
        <v>268141.27</v>
      </c>
      <c r="J615" s="282">
        <v>343030.83</v>
      </c>
      <c r="K615" s="282">
        <v>408103.51</v>
      </c>
      <c r="L615" s="282">
        <v>475044.97</v>
      </c>
      <c r="M615" s="282">
        <v>543454.30000000005</v>
      </c>
      <c r="N615" s="282">
        <v>616841.06999999995</v>
      </c>
      <c r="O615" s="282">
        <v>694256.29</v>
      </c>
      <c r="P615" s="282">
        <v>777713.17</v>
      </c>
      <c r="Q615" s="282">
        <v>855717.14</v>
      </c>
      <c r="R615" s="279">
        <v>855717.14</v>
      </c>
    </row>
    <row r="616" spans="1:18" ht="15.75" thickBot="1" x14ac:dyDescent="0.3">
      <c r="A616" s="292" t="s">
        <v>1791</v>
      </c>
      <c r="B616" s="288" t="s">
        <v>1792</v>
      </c>
      <c r="C616" s="288" t="s">
        <v>1298</v>
      </c>
      <c r="D616" s="286">
        <v>1685906.16</v>
      </c>
      <c r="E616" s="300">
        <v>0</v>
      </c>
      <c r="F616" s="286">
        <v>169641.46</v>
      </c>
      <c r="G616" s="286">
        <v>280366.49</v>
      </c>
      <c r="H616" s="286">
        <v>493927.2</v>
      </c>
      <c r="I616" s="286">
        <v>685999.79</v>
      </c>
      <c r="J616" s="286">
        <v>857167.03</v>
      </c>
      <c r="K616" s="286">
        <v>1052559.22</v>
      </c>
      <c r="L616" s="286">
        <v>1214126.1599999999</v>
      </c>
      <c r="M616" s="286">
        <v>1370313.62</v>
      </c>
      <c r="N616" s="286">
        <v>1521962.69</v>
      </c>
      <c r="O616" s="286">
        <v>1669925.13</v>
      </c>
      <c r="P616" s="286">
        <v>1803313.9</v>
      </c>
      <c r="Q616" s="286">
        <v>1979509.49</v>
      </c>
      <c r="R616" s="279">
        <v>1979509.49</v>
      </c>
    </row>
    <row r="617" spans="1:18" ht="15.75" thickBot="1" x14ac:dyDescent="0.3">
      <c r="A617" s="292" t="s">
        <v>1793</v>
      </c>
      <c r="B617" s="288" t="s">
        <v>1794</v>
      </c>
      <c r="C617" s="288" t="s">
        <v>1298</v>
      </c>
      <c r="D617" s="282">
        <v>1196940.23</v>
      </c>
      <c r="E617" s="299">
        <v>0</v>
      </c>
      <c r="F617" s="282">
        <v>108482.43</v>
      </c>
      <c r="G617" s="282">
        <v>206230.48</v>
      </c>
      <c r="H617" s="282">
        <v>307437.89</v>
      </c>
      <c r="I617" s="282">
        <v>402477.01</v>
      </c>
      <c r="J617" s="282">
        <v>497286.47</v>
      </c>
      <c r="K617" s="282">
        <v>581725.37</v>
      </c>
      <c r="L617" s="282">
        <v>669848.92000000004</v>
      </c>
      <c r="M617" s="282">
        <v>759445.36</v>
      </c>
      <c r="N617" s="282">
        <v>854092.26</v>
      </c>
      <c r="O617" s="282">
        <v>953716.47</v>
      </c>
      <c r="P617" s="282">
        <v>1043864.95</v>
      </c>
      <c r="Q617" s="282">
        <v>1180939.49</v>
      </c>
      <c r="R617" s="279">
        <v>1180939.49</v>
      </c>
    </row>
    <row r="618" spans="1:18" ht="15.75" thickBot="1" x14ac:dyDescent="0.3">
      <c r="A618" s="292" t="s">
        <v>1795</v>
      </c>
      <c r="B618" s="288" t="s">
        <v>1796</v>
      </c>
      <c r="C618" s="288" t="s">
        <v>1298</v>
      </c>
      <c r="D618" s="286">
        <v>3118999.49</v>
      </c>
      <c r="E618" s="300">
        <v>0</v>
      </c>
      <c r="F618" s="286">
        <v>233999.01</v>
      </c>
      <c r="G618" s="286">
        <v>499575.23</v>
      </c>
      <c r="H618" s="286">
        <v>745699.02</v>
      </c>
      <c r="I618" s="286">
        <v>976714.32</v>
      </c>
      <c r="J618" s="286">
        <v>1220056.1399999999</v>
      </c>
      <c r="K618" s="286">
        <v>1495084.17</v>
      </c>
      <c r="L618" s="286">
        <v>1883924.5</v>
      </c>
      <c r="M618" s="286">
        <v>2216306.37</v>
      </c>
      <c r="N618" s="286">
        <v>2588206.6</v>
      </c>
      <c r="O618" s="286">
        <v>2826931.92</v>
      </c>
      <c r="P618" s="286">
        <v>3071929.68</v>
      </c>
      <c r="Q618" s="286">
        <v>3381698.62</v>
      </c>
      <c r="R618" s="279">
        <v>3381698.62</v>
      </c>
    </row>
    <row r="619" spans="1:18" ht="15.75" thickBot="1" x14ac:dyDescent="0.3">
      <c r="A619" s="292" t="s">
        <v>1797</v>
      </c>
      <c r="B619" s="288" t="s">
        <v>1798</v>
      </c>
      <c r="C619" s="288" t="s">
        <v>1298</v>
      </c>
      <c r="D619" s="282">
        <v>162670.03</v>
      </c>
      <c r="E619" s="299">
        <v>0</v>
      </c>
      <c r="F619" s="282">
        <v>17229.330000000002</v>
      </c>
      <c r="G619" s="282">
        <v>33318.080000000002</v>
      </c>
      <c r="H619" s="282">
        <v>48977.06</v>
      </c>
      <c r="I619" s="282">
        <v>61564.89</v>
      </c>
      <c r="J619" s="282">
        <v>67004.17</v>
      </c>
      <c r="K619" s="282">
        <v>70017.19</v>
      </c>
      <c r="L619" s="282">
        <v>71819.199999999997</v>
      </c>
      <c r="M619" s="282">
        <v>73884.41</v>
      </c>
      <c r="N619" s="282">
        <v>154223.97</v>
      </c>
      <c r="O619" s="282">
        <v>158465.57</v>
      </c>
      <c r="P619" s="282">
        <v>167011.69</v>
      </c>
      <c r="Q619" s="282">
        <v>186145.45</v>
      </c>
      <c r="R619" s="279">
        <v>186145.45</v>
      </c>
    </row>
    <row r="620" spans="1:18" ht="15.75" thickBot="1" x14ac:dyDescent="0.3">
      <c r="A620" s="292" t="s">
        <v>1799</v>
      </c>
      <c r="B620" s="288" t="s">
        <v>1800</v>
      </c>
      <c r="C620" s="288" t="s">
        <v>1298</v>
      </c>
      <c r="D620" s="286">
        <v>269639.37</v>
      </c>
      <c r="E620" s="300">
        <v>0</v>
      </c>
      <c r="F620" s="286">
        <v>24176.959999999999</v>
      </c>
      <c r="G620" s="286">
        <v>38428.15</v>
      </c>
      <c r="H620" s="286">
        <v>75642.95</v>
      </c>
      <c r="I620" s="286">
        <v>93433.12</v>
      </c>
      <c r="J620" s="286">
        <v>110365.03</v>
      </c>
      <c r="K620" s="286">
        <v>125300.49</v>
      </c>
      <c r="L620" s="286">
        <v>139465.44</v>
      </c>
      <c r="M620" s="286">
        <v>158920.13</v>
      </c>
      <c r="N620" s="286">
        <v>194449.82</v>
      </c>
      <c r="O620" s="286">
        <v>213579.66</v>
      </c>
      <c r="P620" s="286">
        <v>227965.78</v>
      </c>
      <c r="Q620" s="286">
        <v>259978.27</v>
      </c>
      <c r="R620" s="279">
        <v>259978.27</v>
      </c>
    </row>
    <row r="621" spans="1:18" ht="15.75" thickBot="1" x14ac:dyDescent="0.3">
      <c r="A621" s="292" t="s">
        <v>1801</v>
      </c>
      <c r="B621" s="288" t="s">
        <v>1802</v>
      </c>
      <c r="C621" s="288" t="s">
        <v>1298</v>
      </c>
      <c r="D621" s="282">
        <v>1064505.8999999999</v>
      </c>
      <c r="E621" s="299">
        <v>0</v>
      </c>
      <c r="F621" s="282">
        <v>17573.57</v>
      </c>
      <c r="G621" s="282">
        <v>61416.34</v>
      </c>
      <c r="H621" s="282">
        <v>110693.11</v>
      </c>
      <c r="I621" s="282">
        <v>191905.56</v>
      </c>
      <c r="J621" s="282">
        <v>281755.77</v>
      </c>
      <c r="K621" s="282">
        <v>338408.02</v>
      </c>
      <c r="L621" s="282">
        <v>435354.14</v>
      </c>
      <c r="M621" s="282">
        <v>549837.74</v>
      </c>
      <c r="N621" s="282">
        <v>600142.02</v>
      </c>
      <c r="O621" s="282">
        <v>738373.38</v>
      </c>
      <c r="P621" s="282">
        <v>881171.74</v>
      </c>
      <c r="Q621" s="282">
        <v>959462.43</v>
      </c>
      <c r="R621" s="279">
        <v>959462.43</v>
      </c>
    </row>
    <row r="622" spans="1:18" ht="23.25" thickBot="1" x14ac:dyDescent="0.3">
      <c r="A622" s="292" t="s">
        <v>1803</v>
      </c>
      <c r="B622" s="288" t="s">
        <v>1804</v>
      </c>
      <c r="C622" s="288" t="s">
        <v>1298</v>
      </c>
      <c r="D622" s="286">
        <v>57122.77</v>
      </c>
      <c r="E622" s="300">
        <v>0</v>
      </c>
      <c r="F622" s="286">
        <v>2062.8200000000002</v>
      </c>
      <c r="G622" s="286">
        <v>8798.09</v>
      </c>
      <c r="H622" s="286">
        <v>13861.88</v>
      </c>
      <c r="I622" s="286">
        <v>21092.27</v>
      </c>
      <c r="J622" s="286">
        <v>25632.959999999999</v>
      </c>
      <c r="K622" s="286">
        <v>29391.93</v>
      </c>
      <c r="L622" s="286">
        <v>38399.35</v>
      </c>
      <c r="M622" s="286">
        <v>41694.67</v>
      </c>
      <c r="N622" s="286">
        <v>46607.06</v>
      </c>
      <c r="O622" s="286">
        <v>51127.3</v>
      </c>
      <c r="P622" s="286">
        <v>55900.03</v>
      </c>
      <c r="Q622" s="286">
        <v>61511.57</v>
      </c>
      <c r="R622" s="279">
        <v>61511.57</v>
      </c>
    </row>
    <row r="623" spans="1:18" ht="15.75" thickBot="1" x14ac:dyDescent="0.3">
      <c r="A623" s="292" t="s">
        <v>1805</v>
      </c>
      <c r="B623" s="288" t="s">
        <v>1806</v>
      </c>
      <c r="C623" s="288" t="s">
        <v>1298</v>
      </c>
      <c r="D623" s="282">
        <v>71582.66</v>
      </c>
      <c r="E623" s="299">
        <v>0</v>
      </c>
      <c r="F623" s="282">
        <v>4022.21</v>
      </c>
      <c r="G623" s="282">
        <v>6968.41</v>
      </c>
      <c r="H623" s="282">
        <v>97201.32</v>
      </c>
      <c r="I623" s="282">
        <v>101933.8</v>
      </c>
      <c r="J623" s="282">
        <v>97143.4</v>
      </c>
      <c r="K623" s="282">
        <v>124175.73</v>
      </c>
      <c r="L623" s="282">
        <v>134864</v>
      </c>
      <c r="M623" s="282">
        <v>141128.4</v>
      </c>
      <c r="N623" s="282">
        <v>156608.18</v>
      </c>
      <c r="O623" s="282">
        <v>163483.24</v>
      </c>
      <c r="P623" s="282">
        <v>169857.96</v>
      </c>
      <c r="Q623" s="282">
        <v>181431.98</v>
      </c>
      <c r="R623" s="279">
        <v>181431.98</v>
      </c>
    </row>
    <row r="624" spans="1:18" ht="15.75" thickBot="1" x14ac:dyDescent="0.3">
      <c r="A624" s="292" t="s">
        <v>1807</v>
      </c>
      <c r="B624" s="288" t="s">
        <v>1808</v>
      </c>
      <c r="C624" s="288" t="s">
        <v>1298</v>
      </c>
      <c r="D624" s="286">
        <v>4903528.28</v>
      </c>
      <c r="E624" s="300">
        <v>0</v>
      </c>
      <c r="F624" s="286">
        <v>1272950.3500000001</v>
      </c>
      <c r="G624" s="286">
        <v>2804193.27</v>
      </c>
      <c r="H624" s="286">
        <v>4868767.7</v>
      </c>
      <c r="I624" s="286">
        <v>5658915.9199999999</v>
      </c>
      <c r="J624" s="286">
        <v>6377044.0300000003</v>
      </c>
      <c r="K624" s="286">
        <v>7076382.0899999999</v>
      </c>
      <c r="L624" s="286">
        <v>8406724.9299999997</v>
      </c>
      <c r="M624" s="286">
        <v>9116116.8300000001</v>
      </c>
      <c r="N624" s="286">
        <v>9465777.9900000002</v>
      </c>
      <c r="O624" s="286">
        <v>9816755.3499999996</v>
      </c>
      <c r="P624" s="286">
        <v>10292047.699999999</v>
      </c>
      <c r="Q624" s="286">
        <v>10753025.529999999</v>
      </c>
      <c r="R624" s="279">
        <v>10753025.529999999</v>
      </c>
    </row>
    <row r="625" spans="1:18" ht="15.75" thickBot="1" x14ac:dyDescent="0.3">
      <c r="A625" s="292" t="s">
        <v>1809</v>
      </c>
      <c r="B625" s="288" t="s">
        <v>1810</v>
      </c>
      <c r="C625" s="288" t="s">
        <v>1298</v>
      </c>
      <c r="D625" s="282">
        <v>221.05</v>
      </c>
      <c r="E625" s="299">
        <v>0</v>
      </c>
      <c r="F625" s="282">
        <v>0</v>
      </c>
      <c r="G625" s="282">
        <v>0</v>
      </c>
      <c r="H625" s="282">
        <v>0</v>
      </c>
      <c r="I625" s="282">
        <v>0</v>
      </c>
      <c r="J625" s="282">
        <v>0</v>
      </c>
      <c r="K625" s="282">
        <v>0</v>
      </c>
      <c r="L625" s="282">
        <v>0</v>
      </c>
      <c r="M625" s="282">
        <v>1939.04</v>
      </c>
      <c r="N625" s="282">
        <v>3978.98</v>
      </c>
      <c r="O625" s="282">
        <v>5325.24</v>
      </c>
      <c r="P625" s="282">
        <v>6824.83</v>
      </c>
      <c r="Q625" s="282">
        <v>8383.2999999999993</v>
      </c>
      <c r="R625" s="279">
        <v>8383.2999999999993</v>
      </c>
    </row>
    <row r="626" spans="1:18" ht="15.75" thickBot="1" x14ac:dyDescent="0.3">
      <c r="A626" s="292" t="s">
        <v>1811</v>
      </c>
      <c r="B626" s="288" t="s">
        <v>1812</v>
      </c>
      <c r="C626" s="288" t="s">
        <v>1298</v>
      </c>
      <c r="D626" s="286">
        <v>109456.09</v>
      </c>
      <c r="E626" s="300">
        <v>0</v>
      </c>
      <c r="F626" s="286">
        <v>19900</v>
      </c>
      <c r="G626" s="286">
        <v>24810.799999999999</v>
      </c>
      <c r="H626" s="286">
        <v>24810.799999999999</v>
      </c>
      <c r="I626" s="286">
        <v>24810.799999999999</v>
      </c>
      <c r="J626" s="286">
        <v>42010.8</v>
      </c>
      <c r="K626" s="286">
        <v>45775.98</v>
      </c>
      <c r="L626" s="286">
        <v>143425.98000000001</v>
      </c>
      <c r="M626" s="286">
        <v>143425.98000000001</v>
      </c>
      <c r="N626" s="286">
        <v>229847.35</v>
      </c>
      <c r="O626" s="286">
        <v>247047.35</v>
      </c>
      <c r="P626" s="286">
        <v>247047.35</v>
      </c>
      <c r="Q626" s="286">
        <v>247047.35</v>
      </c>
      <c r="R626" s="279">
        <v>247047.35</v>
      </c>
    </row>
    <row r="627" spans="1:18" ht="15.75" thickBot="1" x14ac:dyDescent="0.3">
      <c r="A627" s="292" t="s">
        <v>1813</v>
      </c>
      <c r="B627" s="288" t="s">
        <v>1814</v>
      </c>
      <c r="C627" s="288" t="s">
        <v>1298</v>
      </c>
      <c r="D627" s="282">
        <v>105626012.88</v>
      </c>
      <c r="E627" s="299">
        <v>0</v>
      </c>
      <c r="F627" s="282">
        <v>9368782.2899999991</v>
      </c>
      <c r="G627" s="282">
        <v>18791504.449999999</v>
      </c>
      <c r="H627" s="282">
        <v>28233204.399999999</v>
      </c>
      <c r="I627" s="282">
        <v>37760759.579999998</v>
      </c>
      <c r="J627" s="282">
        <v>47302756.469999999</v>
      </c>
      <c r="K627" s="282">
        <v>56842347.710000001</v>
      </c>
      <c r="L627" s="282">
        <v>66372361.229999997</v>
      </c>
      <c r="M627" s="282">
        <v>76076015.719999999</v>
      </c>
      <c r="N627" s="282">
        <v>85634059.340000004</v>
      </c>
      <c r="O627" s="282">
        <v>95335283.200000003</v>
      </c>
      <c r="P627" s="282">
        <v>105043361.92</v>
      </c>
      <c r="Q627" s="282">
        <v>114801709.45999999</v>
      </c>
      <c r="R627" s="279">
        <v>114801709.45999999</v>
      </c>
    </row>
    <row r="628" spans="1:18" ht="15.75" thickBot="1" x14ac:dyDescent="0.3">
      <c r="A628" s="292" t="s">
        <v>2429</v>
      </c>
      <c r="B628" s="288" t="s">
        <v>2430</v>
      </c>
      <c r="C628" s="288" t="s">
        <v>1298</v>
      </c>
      <c r="D628" s="286">
        <v>22890.33</v>
      </c>
      <c r="E628" s="300">
        <v>0</v>
      </c>
      <c r="F628" s="286">
        <v>2997.24</v>
      </c>
      <c r="G628" s="286">
        <v>7455.14</v>
      </c>
      <c r="H628" s="286">
        <v>11191.76</v>
      </c>
      <c r="I628" s="286">
        <v>14922.81</v>
      </c>
      <c r="J628" s="286">
        <v>18946.93</v>
      </c>
      <c r="K628" s="286">
        <v>22821.75</v>
      </c>
      <c r="L628" s="286">
        <v>26702.09</v>
      </c>
      <c r="M628" s="286">
        <v>30582.47</v>
      </c>
      <c r="N628" s="286">
        <v>34815.599999999999</v>
      </c>
      <c r="O628" s="286">
        <v>38816.75</v>
      </c>
      <c r="P628" s="286">
        <v>42812.32</v>
      </c>
      <c r="Q628" s="286">
        <v>46813.47</v>
      </c>
      <c r="R628" s="279">
        <v>46813.47</v>
      </c>
    </row>
    <row r="629" spans="1:18" ht="15.75" thickBot="1" x14ac:dyDescent="0.3">
      <c r="A629" s="292" t="s">
        <v>1815</v>
      </c>
      <c r="B629" s="288" t="s">
        <v>1816</v>
      </c>
      <c r="C629" s="288" t="s">
        <v>1298</v>
      </c>
      <c r="D629" s="282">
        <v>59302099.740000002</v>
      </c>
      <c r="E629" s="299">
        <v>0</v>
      </c>
      <c r="F629" s="282">
        <v>7078221.2000000002</v>
      </c>
      <c r="G629" s="282">
        <v>13579248.779999999</v>
      </c>
      <c r="H629" s="282">
        <v>22170452.559999999</v>
      </c>
      <c r="I629" s="282">
        <v>27114472.390000001</v>
      </c>
      <c r="J629" s="282">
        <v>31373534.219999999</v>
      </c>
      <c r="K629" s="282">
        <v>35138999.399999999</v>
      </c>
      <c r="L629" s="282">
        <v>38778403.840000004</v>
      </c>
      <c r="M629" s="282">
        <v>42642249.490000002</v>
      </c>
      <c r="N629" s="282">
        <v>46679719.310000002</v>
      </c>
      <c r="O629" s="282">
        <v>51966955.490000002</v>
      </c>
      <c r="P629" s="282">
        <v>58441665.399999999</v>
      </c>
      <c r="Q629" s="282">
        <v>67170451.180000007</v>
      </c>
      <c r="R629" s="279">
        <v>67170451.180000007</v>
      </c>
    </row>
    <row r="630" spans="1:18" ht="15.75" thickBot="1" x14ac:dyDescent="0.3">
      <c r="A630" s="292" t="s">
        <v>1817</v>
      </c>
      <c r="B630" s="288" t="s">
        <v>1818</v>
      </c>
      <c r="C630" s="288" t="s">
        <v>1298</v>
      </c>
      <c r="D630" s="286">
        <v>730654.94</v>
      </c>
      <c r="E630" s="300">
        <v>0</v>
      </c>
      <c r="F630" s="286">
        <v>64890</v>
      </c>
      <c r="G630" s="286">
        <v>129905.87</v>
      </c>
      <c r="H630" s="286">
        <v>194795.87</v>
      </c>
      <c r="I630" s="286">
        <v>259685.87</v>
      </c>
      <c r="J630" s="286">
        <v>324687.82</v>
      </c>
      <c r="K630" s="286">
        <v>389577.82</v>
      </c>
      <c r="L630" s="286">
        <v>454467.82</v>
      </c>
      <c r="M630" s="286">
        <v>519492.06</v>
      </c>
      <c r="N630" s="286">
        <v>616752.81000000006</v>
      </c>
      <c r="O630" s="286">
        <v>685239.56</v>
      </c>
      <c r="P630" s="286">
        <v>753687.31</v>
      </c>
      <c r="Q630" s="286">
        <v>822174.06</v>
      </c>
      <c r="R630" s="279">
        <v>822174.06</v>
      </c>
    </row>
    <row r="631" spans="1:18" ht="15.75" thickBot="1" x14ac:dyDescent="0.3">
      <c r="A631" s="292" t="s">
        <v>2032</v>
      </c>
      <c r="B631" s="288" t="s">
        <v>2033</v>
      </c>
      <c r="C631" s="288" t="s">
        <v>1298</v>
      </c>
      <c r="D631" s="282">
        <v>3369.52</v>
      </c>
      <c r="E631" s="299">
        <v>0</v>
      </c>
      <c r="F631" s="282">
        <v>-1279.76</v>
      </c>
      <c r="G631" s="282">
        <v>2469.29</v>
      </c>
      <c r="H631" s="282">
        <v>6609.27</v>
      </c>
      <c r="I631" s="282">
        <v>6609.27</v>
      </c>
      <c r="J631" s="282">
        <v>6609.27</v>
      </c>
      <c r="K631" s="282">
        <v>6609.27</v>
      </c>
      <c r="L631" s="282">
        <v>6609.27</v>
      </c>
      <c r="M631" s="282">
        <v>6609.27</v>
      </c>
      <c r="N631" s="282">
        <v>6609.27</v>
      </c>
      <c r="O631" s="282">
        <v>6609.27</v>
      </c>
      <c r="P631" s="282">
        <v>6609.27</v>
      </c>
      <c r="Q631" s="282">
        <v>6609.27</v>
      </c>
      <c r="R631" s="279">
        <v>6609.27</v>
      </c>
    </row>
    <row r="632" spans="1:18" ht="15.75" thickBot="1" x14ac:dyDescent="0.3">
      <c r="A632" s="292" t="s">
        <v>1819</v>
      </c>
      <c r="B632" s="288" t="s">
        <v>1820</v>
      </c>
      <c r="C632" s="288" t="s">
        <v>1298</v>
      </c>
      <c r="D632" s="286">
        <v>1474660</v>
      </c>
      <c r="E632" s="300">
        <v>0</v>
      </c>
      <c r="F632" s="286">
        <v>137058</v>
      </c>
      <c r="G632" s="286">
        <v>1473861</v>
      </c>
      <c r="H632" s="286">
        <v>1567258</v>
      </c>
      <c r="I632" s="286">
        <v>1700290</v>
      </c>
      <c r="J632" s="286">
        <v>1867278</v>
      </c>
      <c r="K632" s="286">
        <v>2022023</v>
      </c>
      <c r="L632" s="286">
        <v>2194948</v>
      </c>
      <c r="M632" s="286">
        <v>2369367</v>
      </c>
      <c r="N632" s="286">
        <v>2557486</v>
      </c>
      <c r="O632" s="286">
        <v>2716013</v>
      </c>
      <c r="P632" s="286">
        <v>2861966</v>
      </c>
      <c r="Q632" s="286">
        <v>2966199</v>
      </c>
      <c r="R632" s="279">
        <v>2966199</v>
      </c>
    </row>
    <row r="633" spans="1:18" ht="15.75" thickBot="1" x14ac:dyDescent="0.3">
      <c r="A633" s="292" t="s">
        <v>1821</v>
      </c>
      <c r="B633" s="288" t="s">
        <v>1822</v>
      </c>
      <c r="C633" s="288" t="s">
        <v>1298</v>
      </c>
      <c r="D633" s="282">
        <v>-93291</v>
      </c>
      <c r="E633" s="299">
        <v>0</v>
      </c>
      <c r="F633" s="282">
        <v>-41201</v>
      </c>
      <c r="G633" s="282">
        <v>-56644</v>
      </c>
      <c r="H633" s="282">
        <v>-101910</v>
      </c>
      <c r="I633" s="282">
        <v>-110977</v>
      </c>
      <c r="J633" s="282">
        <v>-137509</v>
      </c>
      <c r="K633" s="282">
        <v>-123044</v>
      </c>
      <c r="L633" s="282">
        <v>-133619</v>
      </c>
      <c r="M633" s="282">
        <v>-130276</v>
      </c>
      <c r="N633" s="282">
        <v>-134479</v>
      </c>
      <c r="O633" s="282">
        <v>-156029</v>
      </c>
      <c r="P633" s="282">
        <v>-150433</v>
      </c>
      <c r="Q633" s="282">
        <v>-343271</v>
      </c>
      <c r="R633" s="279">
        <v>-343271</v>
      </c>
    </row>
    <row r="634" spans="1:18" ht="15.75" thickBot="1" x14ac:dyDescent="0.3">
      <c r="A634" s="292" t="s">
        <v>2171</v>
      </c>
      <c r="B634" s="288" t="s">
        <v>1823</v>
      </c>
      <c r="C634" s="288" t="s">
        <v>1298</v>
      </c>
      <c r="D634" s="286">
        <v>9371314</v>
      </c>
      <c r="E634" s="300">
        <v>0</v>
      </c>
      <c r="F634" s="286">
        <v>4223143</v>
      </c>
      <c r="G634" s="286">
        <v>7104575</v>
      </c>
      <c r="H634" s="286">
        <v>9697181</v>
      </c>
      <c r="I634" s="286">
        <v>10567208</v>
      </c>
      <c r="J634" s="286">
        <v>12679362</v>
      </c>
      <c r="K634" s="286">
        <v>10812941</v>
      </c>
      <c r="L634" s="286">
        <v>9183318</v>
      </c>
      <c r="M634" s="286">
        <v>7561262</v>
      </c>
      <c r="N634" s="286">
        <v>4798211</v>
      </c>
      <c r="O634" s="286">
        <v>5080950</v>
      </c>
      <c r="P634" s="286">
        <v>7156998</v>
      </c>
      <c r="Q634" s="286">
        <v>4064409</v>
      </c>
      <c r="R634" s="279">
        <v>4064409</v>
      </c>
    </row>
    <row r="635" spans="1:18" ht="15.75" thickBot="1" x14ac:dyDescent="0.3">
      <c r="A635" s="292" t="s">
        <v>1824</v>
      </c>
      <c r="B635" s="288" t="s">
        <v>1825</v>
      </c>
      <c r="C635" s="288" t="s">
        <v>1298</v>
      </c>
      <c r="D635" s="282">
        <v>643272</v>
      </c>
      <c r="E635" s="299">
        <v>0</v>
      </c>
      <c r="F635" s="282">
        <v>60486</v>
      </c>
      <c r="G635" s="282">
        <v>596757</v>
      </c>
      <c r="H635" s="282">
        <v>636345</v>
      </c>
      <c r="I635" s="282">
        <v>690879</v>
      </c>
      <c r="J635" s="282">
        <v>758093</v>
      </c>
      <c r="K635" s="282">
        <v>820519</v>
      </c>
      <c r="L635" s="282">
        <v>889750</v>
      </c>
      <c r="M635" s="282">
        <v>959442</v>
      </c>
      <c r="N635" s="282">
        <v>1033958</v>
      </c>
      <c r="O635" s="282">
        <v>1097666</v>
      </c>
      <c r="P635" s="282">
        <v>1156844</v>
      </c>
      <c r="Q635" s="282">
        <v>1383762</v>
      </c>
      <c r="R635" s="279">
        <v>1383762</v>
      </c>
    </row>
    <row r="636" spans="1:18" ht="15.75" thickBot="1" x14ac:dyDescent="0.3">
      <c r="A636" s="292" t="s">
        <v>1826</v>
      </c>
      <c r="B636" s="288" t="s">
        <v>1827</v>
      </c>
      <c r="C636" s="288" t="s">
        <v>1298</v>
      </c>
      <c r="D636" s="286">
        <v>1027</v>
      </c>
      <c r="E636" s="300">
        <v>0</v>
      </c>
      <c r="F636" s="286">
        <v>-6595</v>
      </c>
      <c r="G636" s="286">
        <v>-10719</v>
      </c>
      <c r="H636" s="286">
        <v>-20325</v>
      </c>
      <c r="I636" s="286">
        <v>-23141</v>
      </c>
      <c r="J636" s="286">
        <v>-29995</v>
      </c>
      <c r="K636" s="286">
        <v>-23541</v>
      </c>
      <c r="L636" s="286">
        <v>-26456</v>
      </c>
      <c r="M636" s="286">
        <v>-24474</v>
      </c>
      <c r="N636" s="286">
        <v>-25223</v>
      </c>
      <c r="O636" s="286">
        <v>-32653</v>
      </c>
      <c r="P636" s="286">
        <v>-29409</v>
      </c>
      <c r="Q636" s="286">
        <v>-86985</v>
      </c>
      <c r="R636" s="279">
        <v>-86985</v>
      </c>
    </row>
    <row r="637" spans="1:18" ht="15.75" thickBot="1" x14ac:dyDescent="0.3">
      <c r="A637" s="292" t="s">
        <v>2172</v>
      </c>
      <c r="B637" s="288" t="s">
        <v>1828</v>
      </c>
      <c r="C637" s="288" t="s">
        <v>1298</v>
      </c>
      <c r="D637" s="282">
        <v>4540613</v>
      </c>
      <c r="E637" s="299">
        <v>0</v>
      </c>
      <c r="F637" s="282">
        <v>3125730</v>
      </c>
      <c r="G637" s="282">
        <v>5468788</v>
      </c>
      <c r="H637" s="282">
        <v>7084326</v>
      </c>
      <c r="I637" s="282">
        <v>7775215</v>
      </c>
      <c r="J637" s="282">
        <v>8365032</v>
      </c>
      <c r="K637" s="282">
        <v>7263453</v>
      </c>
      <c r="L637" s="282">
        <v>6048745</v>
      </c>
      <c r="M637" s="282">
        <v>4877584</v>
      </c>
      <c r="N637" s="282">
        <v>3385260</v>
      </c>
      <c r="O637" s="282">
        <v>3535373</v>
      </c>
      <c r="P637" s="282">
        <v>5195850</v>
      </c>
      <c r="Q637" s="282">
        <v>5850809</v>
      </c>
      <c r="R637" s="279">
        <v>5850809</v>
      </c>
    </row>
    <row r="638" spans="1:18" ht="15.75" thickBot="1" x14ac:dyDescent="0.3">
      <c r="A638" s="292" t="s">
        <v>1829</v>
      </c>
      <c r="B638" s="288" t="s">
        <v>1830</v>
      </c>
      <c r="C638" s="288" t="s">
        <v>1298</v>
      </c>
      <c r="D638" s="286">
        <v>7076694</v>
      </c>
      <c r="E638" s="300">
        <v>0</v>
      </c>
      <c r="F638" s="286">
        <v>1003561</v>
      </c>
      <c r="G638" s="286">
        <v>1816892</v>
      </c>
      <c r="H638" s="286">
        <v>2394769</v>
      </c>
      <c r="I638" s="286">
        <v>2623177</v>
      </c>
      <c r="J638" s="286">
        <v>2640605</v>
      </c>
      <c r="K638" s="286">
        <v>3114609</v>
      </c>
      <c r="L638" s="286">
        <v>3222657</v>
      </c>
      <c r="M638" s="286">
        <v>3348001</v>
      </c>
      <c r="N638" s="286">
        <v>3679194</v>
      </c>
      <c r="O638" s="286">
        <v>3735369</v>
      </c>
      <c r="P638" s="286">
        <v>4534471</v>
      </c>
      <c r="Q638" s="286">
        <v>8232522</v>
      </c>
      <c r="R638" s="279">
        <v>8232522</v>
      </c>
    </row>
    <row r="639" spans="1:18" ht="23.25" thickBot="1" x14ac:dyDescent="0.3">
      <c r="A639" s="292" t="s">
        <v>1831</v>
      </c>
      <c r="B639" s="288" t="s">
        <v>1832</v>
      </c>
      <c r="C639" s="288" t="s">
        <v>1298</v>
      </c>
      <c r="D639" s="282">
        <v>185401</v>
      </c>
      <c r="E639" s="299">
        <v>0</v>
      </c>
      <c r="F639" s="282">
        <v>8290</v>
      </c>
      <c r="G639" s="282">
        <v>51742</v>
      </c>
      <c r="H639" s="282">
        <v>83353</v>
      </c>
      <c r="I639" s="282">
        <v>90964</v>
      </c>
      <c r="J639" s="282">
        <v>99240</v>
      </c>
      <c r="K639" s="282">
        <v>101638</v>
      </c>
      <c r="L639" s="282">
        <v>109408</v>
      </c>
      <c r="M639" s="282">
        <v>117111</v>
      </c>
      <c r="N639" s="282">
        <v>124314</v>
      </c>
      <c r="O639" s="282">
        <v>131647</v>
      </c>
      <c r="P639" s="282">
        <v>138909</v>
      </c>
      <c r="Q639" s="282">
        <v>162886</v>
      </c>
      <c r="R639" s="279">
        <v>162886</v>
      </c>
    </row>
    <row r="640" spans="1:18" ht="15.75" thickBot="1" x14ac:dyDescent="0.3">
      <c r="A640" s="292" t="s">
        <v>1833</v>
      </c>
      <c r="B640" s="288" t="s">
        <v>1834</v>
      </c>
      <c r="C640" s="288" t="s">
        <v>1298</v>
      </c>
      <c r="D640" s="286">
        <v>22146813</v>
      </c>
      <c r="E640" s="300">
        <v>0</v>
      </c>
      <c r="F640" s="286">
        <v>2535777</v>
      </c>
      <c r="G640" s="286">
        <v>4590753</v>
      </c>
      <c r="H640" s="286">
        <v>6150730</v>
      </c>
      <c r="I640" s="286">
        <v>6732475</v>
      </c>
      <c r="J640" s="286">
        <v>7020660</v>
      </c>
      <c r="K640" s="286">
        <v>9060015</v>
      </c>
      <c r="L640" s="286">
        <v>10291006</v>
      </c>
      <c r="M640" s="286">
        <v>11512343</v>
      </c>
      <c r="N640" s="286">
        <v>13194444</v>
      </c>
      <c r="O640" s="286">
        <v>13345743</v>
      </c>
      <c r="P640" s="286">
        <v>15448890</v>
      </c>
      <c r="Q640" s="286">
        <v>25294511</v>
      </c>
      <c r="R640" s="279">
        <v>25294511</v>
      </c>
    </row>
    <row r="641" spans="1:18" ht="15.75" thickBot="1" x14ac:dyDescent="0.3">
      <c r="A641" s="292" t="s">
        <v>1835</v>
      </c>
      <c r="B641" s="288" t="s">
        <v>1836</v>
      </c>
      <c r="C641" s="288" t="s">
        <v>1298</v>
      </c>
      <c r="D641" s="282">
        <v>19953</v>
      </c>
      <c r="E641" s="299">
        <v>0</v>
      </c>
      <c r="F641" s="282">
        <v>0</v>
      </c>
      <c r="G641" s="282">
        <v>0</v>
      </c>
      <c r="H641" s="282">
        <v>0</v>
      </c>
      <c r="I641" s="282">
        <v>0</v>
      </c>
      <c r="J641" s="282">
        <v>0</v>
      </c>
      <c r="K641" s="282">
        <v>0</v>
      </c>
      <c r="L641" s="282">
        <v>0</v>
      </c>
      <c r="M641" s="282">
        <v>0</v>
      </c>
      <c r="N641" s="282">
        <v>0</v>
      </c>
      <c r="O641" s="282">
        <v>0</v>
      </c>
      <c r="P641" s="282">
        <v>0</v>
      </c>
      <c r="Q641" s="282">
        <v>37742</v>
      </c>
      <c r="R641" s="279">
        <v>37742</v>
      </c>
    </row>
    <row r="642" spans="1:18" ht="15.75" thickBot="1" x14ac:dyDescent="0.3">
      <c r="A642" s="292" t="s">
        <v>2173</v>
      </c>
      <c r="B642" s="288" t="s">
        <v>1837</v>
      </c>
      <c r="C642" s="288" t="s">
        <v>1298</v>
      </c>
      <c r="D642" s="286">
        <v>68001</v>
      </c>
      <c r="E642" s="300">
        <v>0</v>
      </c>
      <c r="F642" s="286">
        <v>3120</v>
      </c>
      <c r="G642" s="286">
        <v>19472</v>
      </c>
      <c r="H642" s="286">
        <v>30777</v>
      </c>
      <c r="I642" s="286">
        <v>33587</v>
      </c>
      <c r="J642" s="286">
        <v>36643</v>
      </c>
      <c r="K642" s="286">
        <v>37608</v>
      </c>
      <c r="L642" s="286">
        <v>40483</v>
      </c>
      <c r="M642" s="286">
        <v>43333</v>
      </c>
      <c r="N642" s="286">
        <v>46005</v>
      </c>
      <c r="O642" s="286">
        <v>48719</v>
      </c>
      <c r="P642" s="286">
        <v>51406</v>
      </c>
      <c r="Q642" s="286">
        <v>60019</v>
      </c>
      <c r="R642" s="279">
        <v>60019</v>
      </c>
    </row>
    <row r="643" spans="1:18" ht="23.25" thickBot="1" x14ac:dyDescent="0.3">
      <c r="A643" s="292" t="s">
        <v>1838</v>
      </c>
      <c r="B643" s="288" t="s">
        <v>1839</v>
      </c>
      <c r="C643" s="288" t="s">
        <v>1298</v>
      </c>
      <c r="D643" s="282">
        <v>7205</v>
      </c>
      <c r="E643" s="299">
        <v>0</v>
      </c>
      <c r="F643" s="282">
        <v>0</v>
      </c>
      <c r="G643" s="282">
        <v>0</v>
      </c>
      <c r="H643" s="282">
        <v>0</v>
      </c>
      <c r="I643" s="282">
        <v>0</v>
      </c>
      <c r="J643" s="282">
        <v>0</v>
      </c>
      <c r="K643" s="282">
        <v>0</v>
      </c>
      <c r="L643" s="282">
        <v>0</v>
      </c>
      <c r="M643" s="282">
        <v>0</v>
      </c>
      <c r="N643" s="282">
        <v>0</v>
      </c>
      <c r="O643" s="282">
        <v>0</v>
      </c>
      <c r="P643" s="282">
        <v>0</v>
      </c>
      <c r="Q643" s="282">
        <v>13504</v>
      </c>
      <c r="R643" s="279">
        <v>13504</v>
      </c>
    </row>
    <row r="644" spans="1:18" ht="15.75" thickBot="1" x14ac:dyDescent="0.3">
      <c r="A644" s="292" t="s">
        <v>1840</v>
      </c>
      <c r="B644" s="288" t="s">
        <v>1841</v>
      </c>
      <c r="C644" s="288" t="s">
        <v>1298</v>
      </c>
      <c r="D644" s="286">
        <v>-4251835</v>
      </c>
      <c r="E644" s="300">
        <v>0</v>
      </c>
      <c r="F644" s="286">
        <v>0</v>
      </c>
      <c r="G644" s="286">
        <v>0</v>
      </c>
      <c r="H644" s="286">
        <v>-426885</v>
      </c>
      <c r="I644" s="286">
        <v>-426885</v>
      </c>
      <c r="J644" s="286">
        <v>-1320800</v>
      </c>
      <c r="K644" s="286">
        <v>-1677014</v>
      </c>
      <c r="L644" s="286">
        <v>-2046146</v>
      </c>
      <c r="M644" s="286">
        <v>-2391987</v>
      </c>
      <c r="N644" s="286">
        <v>-2465458</v>
      </c>
      <c r="O644" s="286">
        <v>-2465458</v>
      </c>
      <c r="P644" s="286">
        <v>-2544866</v>
      </c>
      <c r="Q644" s="286">
        <v>-2586376</v>
      </c>
      <c r="R644" s="279">
        <v>-2586376</v>
      </c>
    </row>
    <row r="645" spans="1:18" ht="15.75" thickBot="1" x14ac:dyDescent="0.3">
      <c r="A645" s="292" t="s">
        <v>1842</v>
      </c>
      <c r="B645" s="288" t="s">
        <v>1843</v>
      </c>
      <c r="C645" s="288" t="s">
        <v>1298</v>
      </c>
      <c r="D645" s="282">
        <v>-2349</v>
      </c>
      <c r="E645" s="299">
        <v>0</v>
      </c>
      <c r="F645" s="282">
        <v>-945</v>
      </c>
      <c r="G645" s="282">
        <v>-1104</v>
      </c>
      <c r="H645" s="282">
        <v>-1691</v>
      </c>
      <c r="I645" s="282">
        <v>-1734</v>
      </c>
      <c r="J645" s="282">
        <v>-2007</v>
      </c>
      <c r="K645" s="282">
        <v>-2194</v>
      </c>
      <c r="L645" s="282">
        <v>-2285</v>
      </c>
      <c r="M645" s="282">
        <v>-2372</v>
      </c>
      <c r="N645" s="282">
        <v>-2454</v>
      </c>
      <c r="O645" s="282">
        <v>-2477</v>
      </c>
      <c r="P645" s="282">
        <v>-2615</v>
      </c>
      <c r="Q645" s="282">
        <v>-2615</v>
      </c>
      <c r="R645" s="279">
        <v>-2615</v>
      </c>
    </row>
    <row r="646" spans="1:18" ht="15.75" thickBot="1" x14ac:dyDescent="0.3">
      <c r="A646" s="292" t="s">
        <v>1844</v>
      </c>
      <c r="B646" s="288" t="s">
        <v>1845</v>
      </c>
      <c r="C646" s="288" t="s">
        <v>1298</v>
      </c>
      <c r="D646" s="286">
        <v>-8153</v>
      </c>
      <c r="E646" s="300">
        <v>0</v>
      </c>
      <c r="F646" s="286">
        <v>-3186</v>
      </c>
      <c r="G646" s="286">
        <v>-3723</v>
      </c>
      <c r="H646" s="286">
        <v>-5797</v>
      </c>
      <c r="I646" s="286">
        <v>-5943</v>
      </c>
      <c r="J646" s="286">
        <v>-6879</v>
      </c>
      <c r="K646" s="286">
        <v>-7491</v>
      </c>
      <c r="L646" s="286">
        <v>-7802</v>
      </c>
      <c r="M646" s="286">
        <v>-8099</v>
      </c>
      <c r="N646" s="286">
        <v>-8379</v>
      </c>
      <c r="O646" s="286">
        <v>-8457</v>
      </c>
      <c r="P646" s="286">
        <v>-8927</v>
      </c>
      <c r="Q646" s="286">
        <v>-8927</v>
      </c>
      <c r="R646" s="279">
        <v>-8927</v>
      </c>
    </row>
    <row r="647" spans="1:18" ht="15.75" thickBot="1" x14ac:dyDescent="0.3">
      <c r="A647" s="292" t="s">
        <v>1846</v>
      </c>
      <c r="B647" s="288" t="s">
        <v>1847</v>
      </c>
      <c r="C647" s="288" t="s">
        <v>1298</v>
      </c>
      <c r="D647" s="282">
        <v>-19936904</v>
      </c>
      <c r="E647" s="299">
        <v>0</v>
      </c>
      <c r="F647" s="282">
        <v>-2338460</v>
      </c>
      <c r="G647" s="282">
        <v>-4234697</v>
      </c>
      <c r="H647" s="282">
        <v>-6407280</v>
      </c>
      <c r="I647" s="282">
        <v>-6945687</v>
      </c>
      <c r="J647" s="282">
        <v>-9439504</v>
      </c>
      <c r="K647" s="282">
        <v>-10429612</v>
      </c>
      <c r="L647" s="282">
        <v>-11364902</v>
      </c>
      <c r="M647" s="282">
        <v>-12241178</v>
      </c>
      <c r="N647" s="282">
        <v>-12362859</v>
      </c>
      <c r="O647" s="282">
        <v>-12421700</v>
      </c>
      <c r="P647" s="282">
        <v>-13963812</v>
      </c>
      <c r="Q647" s="282">
        <v>-16418466</v>
      </c>
      <c r="R647" s="279">
        <v>-16418466</v>
      </c>
    </row>
    <row r="648" spans="1:18" ht="23.25" thickBot="1" x14ac:dyDescent="0.3">
      <c r="A648" s="292" t="s">
        <v>1848</v>
      </c>
      <c r="B648" s="288" t="s">
        <v>1849</v>
      </c>
      <c r="C648" s="288" t="s">
        <v>1298</v>
      </c>
      <c r="D648" s="286">
        <v>213391.34</v>
      </c>
      <c r="E648" s="300">
        <v>0</v>
      </c>
      <c r="F648" s="286">
        <v>11376.45</v>
      </c>
      <c r="G648" s="286">
        <v>25562.33</v>
      </c>
      <c r="H648" s="286">
        <v>36724.269999999997</v>
      </c>
      <c r="I648" s="286">
        <v>55636</v>
      </c>
      <c r="J648" s="286">
        <v>72339.94</v>
      </c>
      <c r="K648" s="286">
        <v>24914.5</v>
      </c>
      <c r="L648" s="286">
        <v>49791.97</v>
      </c>
      <c r="M648" s="286">
        <v>62424.59</v>
      </c>
      <c r="N648" s="286">
        <v>78593.440000000002</v>
      </c>
      <c r="O648" s="286">
        <v>92287.18</v>
      </c>
      <c r="P648" s="286">
        <v>108629.11</v>
      </c>
      <c r="Q648" s="286">
        <v>122525.1</v>
      </c>
      <c r="R648" s="279">
        <v>122525.1</v>
      </c>
    </row>
    <row r="649" spans="1:18" ht="15.75" thickBot="1" x14ac:dyDescent="0.3">
      <c r="A649" s="292" t="s">
        <v>1850</v>
      </c>
      <c r="B649" s="288" t="s">
        <v>1851</v>
      </c>
      <c r="C649" s="288" t="s">
        <v>1298</v>
      </c>
      <c r="D649" s="282">
        <v>27747938.93</v>
      </c>
      <c r="E649" s="299">
        <v>0</v>
      </c>
      <c r="F649" s="282">
        <v>2448946.92</v>
      </c>
      <c r="G649" s="282">
        <v>5008356.24</v>
      </c>
      <c r="H649" s="282">
        <v>7085420.9500000002</v>
      </c>
      <c r="I649" s="282">
        <v>9749946.9399999995</v>
      </c>
      <c r="J649" s="282">
        <v>12239603.779999999</v>
      </c>
      <c r="K649" s="282">
        <v>14457870.949999999</v>
      </c>
      <c r="L649" s="282">
        <v>16976118.609999999</v>
      </c>
      <c r="M649" s="282">
        <v>19375501.640000001</v>
      </c>
      <c r="N649" s="282">
        <v>21913862.530000001</v>
      </c>
      <c r="O649" s="282">
        <v>24324127.23</v>
      </c>
      <c r="P649" s="282">
        <v>26850722.670000002</v>
      </c>
      <c r="Q649" s="282">
        <v>29329959.23</v>
      </c>
      <c r="R649" s="279">
        <v>29329959.23</v>
      </c>
    </row>
    <row r="650" spans="1:18" ht="15.75" thickBot="1" x14ac:dyDescent="0.3">
      <c r="A650" s="292" t="s">
        <v>1852</v>
      </c>
      <c r="B650" s="288" t="s">
        <v>1853</v>
      </c>
      <c r="C650" s="288" t="s">
        <v>1298</v>
      </c>
      <c r="D650" s="286">
        <v>-129982.91</v>
      </c>
      <c r="E650" s="300">
        <v>0</v>
      </c>
      <c r="F650" s="286">
        <v>-17194.72</v>
      </c>
      <c r="G650" s="286">
        <v>-19360.66</v>
      </c>
      <c r="H650" s="286">
        <v>-33259.33</v>
      </c>
      <c r="I650" s="286">
        <v>-40078.199999999997</v>
      </c>
      <c r="J650" s="286">
        <v>-57899.24</v>
      </c>
      <c r="K650" s="286">
        <v>-67305.740000000005</v>
      </c>
      <c r="L650" s="286">
        <v>-75919.08</v>
      </c>
      <c r="M650" s="286">
        <v>-73431.17</v>
      </c>
      <c r="N650" s="286">
        <v>-78491.429999999993</v>
      </c>
      <c r="O650" s="286">
        <v>-91699.15</v>
      </c>
      <c r="P650" s="286">
        <v>-100710.24</v>
      </c>
      <c r="Q650" s="286">
        <v>-110920.8</v>
      </c>
      <c r="R650" s="279">
        <v>-110920.8</v>
      </c>
    </row>
    <row r="651" spans="1:18" ht="23.25" thickBot="1" x14ac:dyDescent="0.3">
      <c r="A651" s="292" t="s">
        <v>1854</v>
      </c>
      <c r="B651" s="288" t="s">
        <v>1855</v>
      </c>
      <c r="C651" s="288" t="s">
        <v>1298</v>
      </c>
      <c r="D651" s="282">
        <v>17679.05</v>
      </c>
      <c r="E651" s="299">
        <v>0</v>
      </c>
      <c r="F651" s="282">
        <v>633.65</v>
      </c>
      <c r="G651" s="282">
        <v>3596.97</v>
      </c>
      <c r="H651" s="282">
        <v>24119.18</v>
      </c>
      <c r="I651" s="282">
        <v>48187.8</v>
      </c>
      <c r="J651" s="282">
        <v>51383.94</v>
      </c>
      <c r="K651" s="282">
        <v>58702.239999999998</v>
      </c>
      <c r="L651" s="282">
        <v>109649.51</v>
      </c>
      <c r="M651" s="282">
        <v>69344.990000000005</v>
      </c>
      <c r="N651" s="282">
        <v>74969.58</v>
      </c>
      <c r="O651" s="282">
        <v>111506.6</v>
      </c>
      <c r="P651" s="282">
        <v>75827.38</v>
      </c>
      <c r="Q651" s="282">
        <v>78414.92</v>
      </c>
      <c r="R651" s="279">
        <v>78414.92</v>
      </c>
    </row>
    <row r="652" spans="1:18" ht="23.25" thickBot="1" x14ac:dyDescent="0.3">
      <c r="A652" s="292" t="s">
        <v>1856</v>
      </c>
      <c r="B652" s="288" t="s">
        <v>1857</v>
      </c>
      <c r="C652" s="288" t="s">
        <v>1298</v>
      </c>
      <c r="D652" s="286">
        <v>3627641.77</v>
      </c>
      <c r="E652" s="300">
        <v>0</v>
      </c>
      <c r="F652" s="286">
        <v>972856.31</v>
      </c>
      <c r="G652" s="286">
        <v>1482438.24</v>
      </c>
      <c r="H652" s="286">
        <v>1959591.9</v>
      </c>
      <c r="I652" s="286">
        <v>2155702.56</v>
      </c>
      <c r="J652" s="286">
        <v>2228810.6800000002</v>
      </c>
      <c r="K652" s="286">
        <v>2250190.5</v>
      </c>
      <c r="L652" s="286">
        <v>2271166.13</v>
      </c>
      <c r="M652" s="286">
        <v>2219036.64</v>
      </c>
      <c r="N652" s="286">
        <v>2250026.06</v>
      </c>
      <c r="O652" s="286">
        <v>2202826.25</v>
      </c>
      <c r="P652" s="286">
        <v>2833163.79</v>
      </c>
      <c r="Q652" s="286">
        <v>3612679.7</v>
      </c>
      <c r="R652" s="279">
        <v>3612679.7</v>
      </c>
    </row>
    <row r="653" spans="1:18" ht="15.75" thickBot="1" x14ac:dyDescent="0.3">
      <c r="A653" s="292" t="s">
        <v>1858</v>
      </c>
      <c r="B653" s="288" t="s">
        <v>1859</v>
      </c>
      <c r="C653" s="288" t="s">
        <v>1298</v>
      </c>
      <c r="D653" s="282">
        <v>-4682118.79</v>
      </c>
      <c r="E653" s="299">
        <v>0</v>
      </c>
      <c r="F653" s="282">
        <v>404126.02</v>
      </c>
      <c r="G653" s="282">
        <v>215299.74</v>
      </c>
      <c r="H653" s="282">
        <v>31775.59</v>
      </c>
      <c r="I653" s="282">
        <v>-143886.63</v>
      </c>
      <c r="J653" s="282">
        <v>-296745.36</v>
      </c>
      <c r="K653" s="282">
        <v>-654783.32999999996</v>
      </c>
      <c r="L653" s="282">
        <v>-1074883.49</v>
      </c>
      <c r="M653" s="282">
        <v>-1381567.38</v>
      </c>
      <c r="N653" s="282">
        <v>-2069736.65</v>
      </c>
      <c r="O653" s="282">
        <v>-2809232.62</v>
      </c>
      <c r="P653" s="282">
        <v>-3054312.33</v>
      </c>
      <c r="Q653" s="282">
        <v>-3263852.18</v>
      </c>
      <c r="R653" s="279">
        <v>-3263852.18</v>
      </c>
    </row>
    <row r="654" spans="1:18" ht="15.75" thickBot="1" x14ac:dyDescent="0.3">
      <c r="A654" s="292" t="s">
        <v>1860</v>
      </c>
      <c r="B654" s="288" t="s">
        <v>1861</v>
      </c>
      <c r="C654" s="288" t="s">
        <v>1298</v>
      </c>
      <c r="D654" s="286">
        <v>-1415889.09</v>
      </c>
      <c r="E654" s="300">
        <v>0</v>
      </c>
      <c r="F654" s="286">
        <v>-118782.66</v>
      </c>
      <c r="G654" s="286">
        <v>-238584.33</v>
      </c>
      <c r="H654" s="286">
        <v>-356660.38</v>
      </c>
      <c r="I654" s="286">
        <v>-475314.76</v>
      </c>
      <c r="J654" s="286">
        <v>-652648.28</v>
      </c>
      <c r="K654" s="286">
        <v>-772182.71</v>
      </c>
      <c r="L654" s="286">
        <v>-832284.24</v>
      </c>
      <c r="M654" s="286">
        <v>-951083.73</v>
      </c>
      <c r="N654" s="286">
        <v>-1072722.82</v>
      </c>
      <c r="O654" s="286">
        <v>-1250479</v>
      </c>
      <c r="P654" s="286">
        <v>-1371610.66</v>
      </c>
      <c r="Q654" s="286">
        <v>-1434329.6</v>
      </c>
      <c r="R654" s="279">
        <v>-1434329.6</v>
      </c>
    </row>
    <row r="655" spans="1:18" ht="15.75" thickBot="1" x14ac:dyDescent="0.3">
      <c r="A655" s="292" t="s">
        <v>1862</v>
      </c>
      <c r="B655" s="288" t="s">
        <v>1863</v>
      </c>
      <c r="C655" s="288" t="s">
        <v>1298</v>
      </c>
      <c r="D655" s="282">
        <v>1411981.47</v>
      </c>
      <c r="E655" s="299">
        <v>0</v>
      </c>
      <c r="F655" s="282">
        <v>128588.67</v>
      </c>
      <c r="G655" s="282">
        <v>257177.34</v>
      </c>
      <c r="H655" s="282">
        <v>385766.01</v>
      </c>
      <c r="I655" s="282">
        <v>514304.64</v>
      </c>
      <c r="J655" s="282">
        <v>643268.05000000005</v>
      </c>
      <c r="K655" s="282">
        <v>772295.15</v>
      </c>
      <c r="L655" s="282">
        <v>901322.25</v>
      </c>
      <c r="M655" s="282">
        <v>1036019.99</v>
      </c>
      <c r="N655" s="282">
        <v>1167712.32</v>
      </c>
      <c r="O655" s="282">
        <v>1299404.77</v>
      </c>
      <c r="P655" s="282">
        <v>1431097.28</v>
      </c>
      <c r="Q655" s="282">
        <v>1562907.64</v>
      </c>
      <c r="R655" s="279">
        <v>1562907.64</v>
      </c>
    </row>
    <row r="656" spans="1:18" ht="15.75" thickBot="1" x14ac:dyDescent="0.3">
      <c r="A656" s="292" t="s">
        <v>1864</v>
      </c>
      <c r="B656" s="288" t="s">
        <v>1865</v>
      </c>
      <c r="C656" s="288" t="s">
        <v>1298</v>
      </c>
      <c r="D656" s="286">
        <v>779161.95</v>
      </c>
      <c r="E656" s="300">
        <v>0</v>
      </c>
      <c r="F656" s="286">
        <v>103848.02</v>
      </c>
      <c r="G656" s="286">
        <v>194724.53</v>
      </c>
      <c r="H656" s="286">
        <v>313262.57</v>
      </c>
      <c r="I656" s="286">
        <v>364862.97</v>
      </c>
      <c r="J656" s="286">
        <v>401220.69</v>
      </c>
      <c r="K656" s="286">
        <v>463358.7</v>
      </c>
      <c r="L656" s="286">
        <v>486208.23</v>
      </c>
      <c r="M656" s="286">
        <v>510038.79</v>
      </c>
      <c r="N656" s="286">
        <v>612172.54</v>
      </c>
      <c r="O656" s="286">
        <v>671083.42000000004</v>
      </c>
      <c r="P656" s="286">
        <v>1160244.52</v>
      </c>
      <c r="Q656" s="286">
        <v>999180.13</v>
      </c>
      <c r="R656" s="279">
        <v>999180.13</v>
      </c>
    </row>
    <row r="657" spans="1:18" ht="15.75" thickBot="1" x14ac:dyDescent="0.3">
      <c r="A657" s="292" t="s">
        <v>1866</v>
      </c>
      <c r="B657" s="288" t="s">
        <v>1867</v>
      </c>
      <c r="C657" s="288" t="s">
        <v>1298</v>
      </c>
      <c r="D657" s="282">
        <v>68568.789999999994</v>
      </c>
      <c r="E657" s="299">
        <v>0</v>
      </c>
      <c r="F657" s="282">
        <v>3015.09</v>
      </c>
      <c r="G657" s="282">
        <v>5079.42</v>
      </c>
      <c r="H657" s="282">
        <v>15876.4</v>
      </c>
      <c r="I657" s="282">
        <v>26992.400000000001</v>
      </c>
      <c r="J657" s="282">
        <v>30661.37</v>
      </c>
      <c r="K657" s="282">
        <v>35115.480000000003</v>
      </c>
      <c r="L657" s="282">
        <v>119146.52</v>
      </c>
      <c r="M657" s="282">
        <v>110827.42</v>
      </c>
      <c r="N657" s="282">
        <v>133959</v>
      </c>
      <c r="O657" s="282">
        <v>164273.01999999999</v>
      </c>
      <c r="P657" s="282">
        <v>167194.21</v>
      </c>
      <c r="Q657" s="282">
        <v>175736</v>
      </c>
      <c r="R657" s="279">
        <v>175736</v>
      </c>
    </row>
    <row r="658" spans="1:18" ht="15.75" thickBot="1" x14ac:dyDescent="0.3">
      <c r="A658" s="292" t="s">
        <v>1868</v>
      </c>
      <c r="B658" s="288" t="s">
        <v>1869</v>
      </c>
      <c r="C658" s="288" t="s">
        <v>1298</v>
      </c>
      <c r="D658" s="286">
        <v>598387.72</v>
      </c>
      <c r="E658" s="300">
        <v>0</v>
      </c>
      <c r="F658" s="286">
        <v>46049.5</v>
      </c>
      <c r="G658" s="286">
        <v>59865.8</v>
      </c>
      <c r="H658" s="286">
        <v>100911.95</v>
      </c>
      <c r="I658" s="286">
        <v>142744.54999999999</v>
      </c>
      <c r="J658" s="286">
        <v>183276.1</v>
      </c>
      <c r="K658" s="286">
        <v>225512.7</v>
      </c>
      <c r="L658" s="286">
        <v>247051.7</v>
      </c>
      <c r="M658" s="286">
        <v>279090.59999999998</v>
      </c>
      <c r="N658" s="286">
        <v>310101.15000000002</v>
      </c>
      <c r="O658" s="286">
        <v>340732.5</v>
      </c>
      <c r="P658" s="286">
        <v>371154.95</v>
      </c>
      <c r="Q658" s="286">
        <v>403041.52</v>
      </c>
      <c r="R658" s="279">
        <v>403041.52</v>
      </c>
    </row>
    <row r="659" spans="1:18" ht="15.75" thickBot="1" x14ac:dyDescent="0.3">
      <c r="A659" s="292" t="s">
        <v>1870</v>
      </c>
      <c r="B659" s="288" t="s">
        <v>1871</v>
      </c>
      <c r="C659" s="288" t="s">
        <v>1298</v>
      </c>
      <c r="D659" s="282">
        <v>29858.21</v>
      </c>
      <c r="E659" s="299">
        <v>0</v>
      </c>
      <c r="F659" s="282">
        <v>3941.45</v>
      </c>
      <c r="G659" s="282">
        <v>7363.16</v>
      </c>
      <c r="H659" s="282">
        <v>10691.84</v>
      </c>
      <c r="I659" s="282">
        <v>15221.97</v>
      </c>
      <c r="J659" s="282">
        <v>18239.97</v>
      </c>
      <c r="K659" s="282">
        <v>25217.43</v>
      </c>
      <c r="L659" s="282">
        <v>27978.66</v>
      </c>
      <c r="M659" s="282">
        <v>31559.040000000001</v>
      </c>
      <c r="N659" s="282">
        <v>35847.19</v>
      </c>
      <c r="O659" s="282">
        <v>39255.050000000003</v>
      </c>
      <c r="P659" s="282">
        <v>40700.89</v>
      </c>
      <c r="Q659" s="282">
        <v>46704.959999999999</v>
      </c>
      <c r="R659" s="279">
        <v>46704.959999999999</v>
      </c>
    </row>
    <row r="660" spans="1:18" ht="15.75" thickBot="1" x14ac:dyDescent="0.3">
      <c r="A660" s="292" t="s">
        <v>1872</v>
      </c>
      <c r="B660" s="288" t="s">
        <v>1873</v>
      </c>
      <c r="C660" s="288" t="s">
        <v>1298</v>
      </c>
      <c r="D660" s="286">
        <v>174876.51</v>
      </c>
      <c r="E660" s="300">
        <v>0</v>
      </c>
      <c r="F660" s="286">
        <v>109075.49</v>
      </c>
      <c r="G660" s="286">
        <v>193741.84</v>
      </c>
      <c r="H660" s="286">
        <v>260020.84</v>
      </c>
      <c r="I660" s="286">
        <v>310582.67</v>
      </c>
      <c r="J660" s="286">
        <v>347393.68</v>
      </c>
      <c r="K660" s="286">
        <v>399320.6</v>
      </c>
      <c r="L660" s="286">
        <v>441708.07</v>
      </c>
      <c r="M660" s="286">
        <v>485964.41</v>
      </c>
      <c r="N660" s="286">
        <v>532537.64</v>
      </c>
      <c r="O660" s="286">
        <v>547632.85</v>
      </c>
      <c r="P660" s="286">
        <v>562734.59</v>
      </c>
      <c r="Q660" s="286">
        <v>582809.9</v>
      </c>
      <c r="R660" s="279">
        <v>582809.9</v>
      </c>
    </row>
    <row r="661" spans="1:18" ht="15.75" thickBot="1" x14ac:dyDescent="0.3">
      <c r="A661" s="292" t="s">
        <v>2034</v>
      </c>
      <c r="B661" s="288" t="s">
        <v>2035</v>
      </c>
      <c r="C661" s="288" t="s">
        <v>1298</v>
      </c>
      <c r="D661" s="282">
        <v>499994.47</v>
      </c>
      <c r="E661" s="299">
        <v>0</v>
      </c>
      <c r="F661" s="282">
        <v>8329.1</v>
      </c>
      <c r="G661" s="282">
        <v>9532.8799999999992</v>
      </c>
      <c r="H661" s="282">
        <v>11524.81</v>
      </c>
      <c r="I661" s="282">
        <v>23341.48</v>
      </c>
      <c r="J661" s="282">
        <v>25680.97</v>
      </c>
      <c r="K661" s="282">
        <v>27419.94</v>
      </c>
      <c r="L661" s="282">
        <v>29481.439999999999</v>
      </c>
      <c r="M661" s="282">
        <v>29859.14</v>
      </c>
      <c r="N661" s="282">
        <v>34844.6</v>
      </c>
      <c r="O661" s="282">
        <v>87144.65</v>
      </c>
      <c r="P661" s="282">
        <v>125655.06</v>
      </c>
      <c r="Q661" s="282">
        <v>166637.41</v>
      </c>
      <c r="R661" s="279">
        <v>166637.41</v>
      </c>
    </row>
    <row r="662" spans="1:18" ht="15.75" thickBot="1" x14ac:dyDescent="0.3">
      <c r="A662" s="292" t="s">
        <v>1874</v>
      </c>
      <c r="B662" s="288" t="s">
        <v>1875</v>
      </c>
      <c r="C662" s="288" t="s">
        <v>1298</v>
      </c>
      <c r="D662" s="286">
        <v>4092762.95</v>
      </c>
      <c r="E662" s="300">
        <v>0</v>
      </c>
      <c r="F662" s="286">
        <v>205473.03</v>
      </c>
      <c r="G662" s="286">
        <v>484727.7</v>
      </c>
      <c r="H662" s="286">
        <v>985177.35</v>
      </c>
      <c r="I662" s="286">
        <v>2342293.61</v>
      </c>
      <c r="J662" s="286">
        <v>1661486.14</v>
      </c>
      <c r="K662" s="286">
        <v>2050165.69</v>
      </c>
      <c r="L662" s="286">
        <v>2328179.19</v>
      </c>
      <c r="M662" s="286">
        <v>2848348.96</v>
      </c>
      <c r="N662" s="286">
        <v>3125365.91</v>
      </c>
      <c r="O662" s="286">
        <v>3606199.73</v>
      </c>
      <c r="P662" s="286">
        <v>3939775</v>
      </c>
      <c r="Q662" s="286">
        <v>4285956.17</v>
      </c>
      <c r="R662" s="279">
        <v>4285956.17</v>
      </c>
    </row>
    <row r="663" spans="1:18" ht="23.25" thickBot="1" x14ac:dyDescent="0.3">
      <c r="A663" s="292" t="s">
        <v>1876</v>
      </c>
      <c r="B663" s="288" t="s">
        <v>1877</v>
      </c>
      <c r="C663" s="288" t="s">
        <v>1298</v>
      </c>
      <c r="D663" s="282">
        <v>45026689.729999997</v>
      </c>
      <c r="E663" s="299">
        <v>0</v>
      </c>
      <c r="F663" s="282">
        <v>5069397.5999999996</v>
      </c>
      <c r="G663" s="282">
        <v>8140762.2800000003</v>
      </c>
      <c r="H663" s="282">
        <v>11141699.1</v>
      </c>
      <c r="I663" s="282">
        <v>15543624.039999999</v>
      </c>
      <c r="J663" s="282">
        <v>18782008.809999999</v>
      </c>
      <c r="K663" s="282">
        <v>21823642.98</v>
      </c>
      <c r="L663" s="282">
        <v>25707892.890000001</v>
      </c>
      <c r="M663" s="282">
        <v>27952038.41</v>
      </c>
      <c r="N663" s="282">
        <v>31866300.25</v>
      </c>
      <c r="O663" s="282">
        <v>34534038.450000003</v>
      </c>
      <c r="P663" s="282">
        <v>37821769.369999997</v>
      </c>
      <c r="Q663" s="282">
        <v>41249619.289999999</v>
      </c>
      <c r="R663" s="279">
        <v>41249619.289999999</v>
      </c>
    </row>
    <row r="664" spans="1:18" ht="15.75" thickBot="1" x14ac:dyDescent="0.3">
      <c r="A664" s="292" t="s">
        <v>1878</v>
      </c>
      <c r="B664" s="288" t="s">
        <v>1879</v>
      </c>
      <c r="C664" s="288" t="s">
        <v>1298</v>
      </c>
      <c r="D664" s="286">
        <v>859863.4</v>
      </c>
      <c r="E664" s="300">
        <v>0</v>
      </c>
      <c r="F664" s="286">
        <v>13549.89</v>
      </c>
      <c r="G664" s="286">
        <v>53732.97</v>
      </c>
      <c r="H664" s="286">
        <v>127859.7</v>
      </c>
      <c r="I664" s="286">
        <v>193102.92</v>
      </c>
      <c r="J664" s="286">
        <v>287342.69</v>
      </c>
      <c r="K664" s="286">
        <v>363282.9</v>
      </c>
      <c r="L664" s="286">
        <v>433481.21</v>
      </c>
      <c r="M664" s="286">
        <v>548521.91</v>
      </c>
      <c r="N664" s="286">
        <v>766573.24</v>
      </c>
      <c r="O664" s="286">
        <v>887681.74</v>
      </c>
      <c r="P664" s="286">
        <v>983702.89</v>
      </c>
      <c r="Q664" s="286">
        <v>1051147.1100000001</v>
      </c>
      <c r="R664" s="279">
        <v>1051147.1100000001</v>
      </c>
    </row>
    <row r="665" spans="1:18" ht="15.75" thickBot="1" x14ac:dyDescent="0.3">
      <c r="A665" s="292" t="s">
        <v>1880</v>
      </c>
      <c r="B665" s="288" t="s">
        <v>1881</v>
      </c>
      <c r="C665" s="288" t="s">
        <v>1298</v>
      </c>
      <c r="D665" s="282">
        <v>10873.74</v>
      </c>
      <c r="E665" s="299">
        <v>0</v>
      </c>
      <c r="F665" s="282">
        <v>290.8</v>
      </c>
      <c r="G665" s="282">
        <v>1432.84</v>
      </c>
      <c r="H665" s="282">
        <v>1760.55</v>
      </c>
      <c r="I665" s="282">
        <v>1996.91</v>
      </c>
      <c r="J665" s="282">
        <v>3469.18</v>
      </c>
      <c r="K665" s="282">
        <v>4242.78</v>
      </c>
      <c r="L665" s="282">
        <v>3939.58</v>
      </c>
      <c r="M665" s="282">
        <v>4799.8</v>
      </c>
      <c r="N665" s="282">
        <v>5519.24</v>
      </c>
      <c r="O665" s="282">
        <v>6013.76</v>
      </c>
      <c r="P665" s="282">
        <v>6806.14</v>
      </c>
      <c r="Q665" s="282">
        <v>9388.82</v>
      </c>
      <c r="R665" s="279">
        <v>9388.82</v>
      </c>
    </row>
    <row r="666" spans="1:18" ht="15.75" thickBot="1" x14ac:dyDescent="0.3">
      <c r="A666" s="292" t="s">
        <v>201</v>
      </c>
      <c r="B666" s="288" t="s">
        <v>1882</v>
      </c>
      <c r="C666" s="288" t="s">
        <v>1298</v>
      </c>
      <c r="D666" s="286">
        <v>-48624678.060000002</v>
      </c>
      <c r="E666" s="300">
        <v>0</v>
      </c>
      <c r="F666" s="286">
        <v>-3904593.12</v>
      </c>
      <c r="G666" s="286">
        <v>-8437821.1799999997</v>
      </c>
      <c r="H666" s="286">
        <v>-18447707.489999998</v>
      </c>
      <c r="I666" s="286">
        <v>-22978629.739999998</v>
      </c>
      <c r="J666" s="286">
        <v>-26689055.620000001</v>
      </c>
      <c r="K666" s="286">
        <v>-29121197.23</v>
      </c>
      <c r="L666" s="286">
        <v>-32545474.5</v>
      </c>
      <c r="M666" s="286">
        <v>-35485923.049999997</v>
      </c>
      <c r="N666" s="286">
        <v>-39632975.25</v>
      </c>
      <c r="O666" s="286">
        <v>-44988182.829999998</v>
      </c>
      <c r="P666" s="286">
        <v>-50826223.039999999</v>
      </c>
      <c r="Q666" s="286">
        <v>-58133298.5</v>
      </c>
      <c r="R666" s="279">
        <v>-58133298.5</v>
      </c>
    </row>
    <row r="667" spans="1:18" ht="15.75" thickBot="1" x14ac:dyDescent="0.3">
      <c r="A667" s="292" t="s">
        <v>1883</v>
      </c>
      <c r="B667" s="288" t="s">
        <v>1884</v>
      </c>
      <c r="C667" s="288" t="s">
        <v>1298</v>
      </c>
      <c r="D667" s="282">
        <v>1502617.86</v>
      </c>
      <c r="E667" s="299">
        <v>0</v>
      </c>
      <c r="F667" s="282">
        <v>171889.44</v>
      </c>
      <c r="G667" s="282">
        <v>369358.02</v>
      </c>
      <c r="H667" s="282">
        <v>533041.13</v>
      </c>
      <c r="I667" s="282">
        <v>709083.91</v>
      </c>
      <c r="J667" s="282">
        <v>960687.55</v>
      </c>
      <c r="K667" s="282">
        <v>1123370.1399999999</v>
      </c>
      <c r="L667" s="282">
        <v>1292228.94</v>
      </c>
      <c r="M667" s="282">
        <v>1533452.83</v>
      </c>
      <c r="N667" s="282">
        <v>1742095.81</v>
      </c>
      <c r="O667" s="282">
        <v>1904802.58</v>
      </c>
      <c r="P667" s="282">
        <v>2132510.98</v>
      </c>
      <c r="Q667" s="282">
        <v>2322168.14</v>
      </c>
      <c r="R667" s="279">
        <v>2322168.14</v>
      </c>
    </row>
    <row r="668" spans="1:18" ht="15.75" thickBot="1" x14ac:dyDescent="0.3">
      <c r="A668" s="292" t="s">
        <v>1885</v>
      </c>
      <c r="B668" s="288" t="s">
        <v>1886</v>
      </c>
      <c r="C668" s="288" t="s">
        <v>1298</v>
      </c>
      <c r="D668" s="286">
        <v>7786159.5499999998</v>
      </c>
      <c r="E668" s="300">
        <v>0</v>
      </c>
      <c r="F668" s="286">
        <v>478766.17</v>
      </c>
      <c r="G668" s="286">
        <v>1184048.74</v>
      </c>
      <c r="H668" s="286">
        <v>2099357.16</v>
      </c>
      <c r="I668" s="286">
        <v>2648832.4500000002</v>
      </c>
      <c r="J668" s="286">
        <v>3997297.29</v>
      </c>
      <c r="K668" s="286">
        <v>11974780.060000001</v>
      </c>
      <c r="L668" s="286">
        <v>12419332.800000001</v>
      </c>
      <c r="M668" s="286">
        <v>13190339.279999999</v>
      </c>
      <c r="N668" s="286">
        <v>14547295.48</v>
      </c>
      <c r="O668" s="286">
        <v>16043173.4</v>
      </c>
      <c r="P668" s="286">
        <v>16440869.970000001</v>
      </c>
      <c r="Q668" s="286">
        <v>18361921.809999999</v>
      </c>
      <c r="R668" s="279">
        <v>18361921.809999999</v>
      </c>
    </row>
    <row r="669" spans="1:18" ht="15.75" thickBot="1" x14ac:dyDescent="0.3">
      <c r="A669" s="292" t="s">
        <v>1887</v>
      </c>
      <c r="B669" s="288" t="s">
        <v>1888</v>
      </c>
      <c r="C669" s="288" t="s">
        <v>1298</v>
      </c>
      <c r="D669" s="282">
        <v>103851.01</v>
      </c>
      <c r="E669" s="299">
        <v>0</v>
      </c>
      <c r="F669" s="282">
        <v>2015.94</v>
      </c>
      <c r="G669" s="282">
        <v>7260.42</v>
      </c>
      <c r="H669" s="282">
        <v>12808.38</v>
      </c>
      <c r="I669" s="282">
        <v>20471.169999999998</v>
      </c>
      <c r="J669" s="282">
        <v>25440.42</v>
      </c>
      <c r="K669" s="282">
        <v>28015.22</v>
      </c>
      <c r="L669" s="282">
        <v>33306.839999999997</v>
      </c>
      <c r="M669" s="282">
        <v>36033.08</v>
      </c>
      <c r="N669" s="282">
        <v>40256.839999999997</v>
      </c>
      <c r="O669" s="282">
        <v>44015.4</v>
      </c>
      <c r="P669" s="282">
        <v>47869.93</v>
      </c>
      <c r="Q669" s="282">
        <v>53884.32</v>
      </c>
      <c r="R669" s="279">
        <v>53884.32</v>
      </c>
    </row>
    <row r="670" spans="1:18" ht="15.75" thickBot="1" x14ac:dyDescent="0.3">
      <c r="A670" s="292" t="s">
        <v>1889</v>
      </c>
      <c r="B670" s="288" t="s">
        <v>1890</v>
      </c>
      <c r="C670" s="288" t="s">
        <v>1298</v>
      </c>
      <c r="D670" s="286">
        <v>328253.13</v>
      </c>
      <c r="E670" s="300">
        <v>0</v>
      </c>
      <c r="F670" s="286">
        <v>14784.1</v>
      </c>
      <c r="G670" s="286">
        <v>40675.800000000003</v>
      </c>
      <c r="H670" s="286">
        <v>72884</v>
      </c>
      <c r="I670" s="286">
        <v>104098.6</v>
      </c>
      <c r="J670" s="286">
        <v>140366.39999999999</v>
      </c>
      <c r="K670" s="286">
        <v>183640.1</v>
      </c>
      <c r="L670" s="286">
        <v>217247.1</v>
      </c>
      <c r="M670" s="286">
        <v>238053.9</v>
      </c>
      <c r="N670" s="286">
        <v>263309.5</v>
      </c>
      <c r="O670" s="286">
        <v>290650.2</v>
      </c>
      <c r="P670" s="286">
        <v>317635</v>
      </c>
      <c r="Q670" s="286">
        <v>332833.40000000002</v>
      </c>
      <c r="R670" s="279">
        <v>332833.40000000002</v>
      </c>
    </row>
    <row r="671" spans="1:18" ht="15.75" thickBot="1" x14ac:dyDescent="0.3">
      <c r="A671" s="292" t="s">
        <v>1891</v>
      </c>
      <c r="B671" s="288" t="s">
        <v>1892</v>
      </c>
      <c r="C671" s="288" t="s">
        <v>1298</v>
      </c>
      <c r="D671" s="282">
        <v>4751744.51</v>
      </c>
      <c r="E671" s="299">
        <v>0</v>
      </c>
      <c r="F671" s="282">
        <v>180865.57</v>
      </c>
      <c r="G671" s="282">
        <v>288176.62</v>
      </c>
      <c r="H671" s="282">
        <v>428561.44</v>
      </c>
      <c r="I671" s="282">
        <v>1026025.52</v>
      </c>
      <c r="J671" s="282">
        <v>1253483.6000000001</v>
      </c>
      <c r="K671" s="282">
        <v>1541435.76</v>
      </c>
      <c r="L671" s="282">
        <v>1572951.07</v>
      </c>
      <c r="M671" s="282">
        <v>1798946.18</v>
      </c>
      <c r="N671" s="282">
        <v>2269517.15</v>
      </c>
      <c r="O671" s="282">
        <v>2549757.5099999998</v>
      </c>
      <c r="P671" s="282">
        <v>2937406.44</v>
      </c>
      <c r="Q671" s="282">
        <v>3304412.98</v>
      </c>
      <c r="R671" s="279">
        <v>3304412.98</v>
      </c>
    </row>
    <row r="672" spans="1:18" ht="15.75" thickBot="1" x14ac:dyDescent="0.3">
      <c r="A672" s="292" t="s">
        <v>1893</v>
      </c>
      <c r="B672" s="288" t="s">
        <v>1894</v>
      </c>
      <c r="C672" s="288" t="s">
        <v>1298</v>
      </c>
      <c r="D672" s="286">
        <v>7150549.4500000002</v>
      </c>
      <c r="E672" s="300">
        <v>0</v>
      </c>
      <c r="F672" s="286">
        <v>712295.67</v>
      </c>
      <c r="G672" s="286">
        <v>1281847.1000000001</v>
      </c>
      <c r="H672" s="286">
        <v>1848513.77</v>
      </c>
      <c r="I672" s="286">
        <v>2568276.71</v>
      </c>
      <c r="J672" s="286">
        <v>3134943.38</v>
      </c>
      <c r="K672" s="286">
        <v>3701610.05</v>
      </c>
      <c r="L672" s="286">
        <v>4413905.72</v>
      </c>
      <c r="M672" s="286">
        <v>4980572.3899999997</v>
      </c>
      <c r="N672" s="286">
        <v>5547239.0599999996</v>
      </c>
      <c r="O672" s="286">
        <v>6259534.7300000004</v>
      </c>
      <c r="P672" s="286">
        <v>6826201.4000000004</v>
      </c>
      <c r="Q672" s="286">
        <v>7513637.0700000003</v>
      </c>
      <c r="R672" s="279">
        <v>7513637.0700000003</v>
      </c>
    </row>
    <row r="673" spans="1:18" ht="15.75" thickBot="1" x14ac:dyDescent="0.3">
      <c r="A673" s="292" t="s">
        <v>1895</v>
      </c>
      <c r="B673" s="288" t="s">
        <v>1896</v>
      </c>
      <c r="C673" s="288" t="s">
        <v>1298</v>
      </c>
      <c r="D673" s="282">
        <v>241809.26</v>
      </c>
      <c r="E673" s="299">
        <v>0</v>
      </c>
      <c r="F673" s="282">
        <v>18193.54</v>
      </c>
      <c r="G673" s="282">
        <v>37754.04</v>
      </c>
      <c r="H673" s="282">
        <v>52649.4</v>
      </c>
      <c r="I673" s="282">
        <v>75470.83</v>
      </c>
      <c r="J673" s="282">
        <v>99177.14</v>
      </c>
      <c r="K673" s="282">
        <v>136167.44</v>
      </c>
      <c r="L673" s="282">
        <v>167940.39</v>
      </c>
      <c r="M673" s="282">
        <v>182504.22</v>
      </c>
      <c r="N673" s="282">
        <v>229112.77</v>
      </c>
      <c r="O673" s="282">
        <v>263560.65000000002</v>
      </c>
      <c r="P673" s="282">
        <v>302010.06</v>
      </c>
      <c r="Q673" s="282">
        <v>356823.33</v>
      </c>
      <c r="R673" s="279">
        <v>356823.33</v>
      </c>
    </row>
    <row r="674" spans="1:18" ht="15.75" thickBot="1" x14ac:dyDescent="0.3">
      <c r="A674" s="292" t="s">
        <v>1897</v>
      </c>
      <c r="B674" s="288" t="s">
        <v>1898</v>
      </c>
      <c r="C674" s="288" t="s">
        <v>1298</v>
      </c>
      <c r="D674" s="286">
        <v>4086315.12</v>
      </c>
      <c r="E674" s="300">
        <v>0</v>
      </c>
      <c r="F674" s="286">
        <v>225045.69</v>
      </c>
      <c r="G674" s="286">
        <v>343400.69</v>
      </c>
      <c r="H674" s="286">
        <v>1100995.23</v>
      </c>
      <c r="I674" s="286">
        <v>1226889.73</v>
      </c>
      <c r="J674" s="286">
        <v>1714830.96</v>
      </c>
      <c r="K674" s="286">
        <v>1965678.83</v>
      </c>
      <c r="L674" s="286">
        <v>2263178.14</v>
      </c>
      <c r="M674" s="286">
        <v>2351590.35</v>
      </c>
      <c r="N674" s="286">
        <v>2657288.02</v>
      </c>
      <c r="O674" s="286">
        <v>2921831.33</v>
      </c>
      <c r="P674" s="286">
        <v>3104683.15</v>
      </c>
      <c r="Q674" s="286">
        <v>3371939.58</v>
      </c>
      <c r="R674" s="279">
        <v>3371939.58</v>
      </c>
    </row>
    <row r="675" spans="1:18" ht="15.75" thickBot="1" x14ac:dyDescent="0.3">
      <c r="A675" s="292" t="s">
        <v>1899</v>
      </c>
      <c r="B675" s="288" t="s">
        <v>1900</v>
      </c>
      <c r="C675" s="288" t="s">
        <v>1298</v>
      </c>
      <c r="D675" s="282">
        <v>58180</v>
      </c>
      <c r="E675" s="299">
        <v>0</v>
      </c>
      <c r="F675" s="282">
        <v>0</v>
      </c>
      <c r="G675" s="282">
        <v>0</v>
      </c>
      <c r="H675" s="282">
        <v>19740</v>
      </c>
      <c r="I675" s="282">
        <v>25550</v>
      </c>
      <c r="J675" s="282">
        <v>32405</v>
      </c>
      <c r="K675" s="282">
        <v>35035</v>
      </c>
      <c r="L675" s="282">
        <v>52725.25</v>
      </c>
      <c r="M675" s="282">
        <v>102222.25</v>
      </c>
      <c r="N675" s="282">
        <v>136026.59</v>
      </c>
      <c r="O675" s="282">
        <v>139026.59</v>
      </c>
      <c r="P675" s="282">
        <v>124817.76</v>
      </c>
      <c r="Q675" s="282">
        <v>155318.15</v>
      </c>
      <c r="R675" s="279">
        <v>155318.15</v>
      </c>
    </row>
    <row r="676" spans="1:18" ht="15.75" thickBot="1" x14ac:dyDescent="0.3">
      <c r="A676" s="292" t="s">
        <v>1901</v>
      </c>
      <c r="B676" s="288" t="s">
        <v>1902</v>
      </c>
      <c r="C676" s="288" t="s">
        <v>1298</v>
      </c>
      <c r="D676" s="286">
        <v>1026409.37</v>
      </c>
      <c r="E676" s="300">
        <v>0</v>
      </c>
      <c r="F676" s="286">
        <v>91108.35</v>
      </c>
      <c r="G676" s="286">
        <v>166294.70000000001</v>
      </c>
      <c r="H676" s="286">
        <v>245731.5</v>
      </c>
      <c r="I676" s="286">
        <v>320668.92</v>
      </c>
      <c r="J676" s="286">
        <v>396561.02</v>
      </c>
      <c r="K676" s="286">
        <v>474367.02</v>
      </c>
      <c r="L676" s="286">
        <v>558193.86</v>
      </c>
      <c r="M676" s="286">
        <v>649643.85</v>
      </c>
      <c r="N676" s="286">
        <v>741220.45</v>
      </c>
      <c r="O676" s="286">
        <v>829912.14</v>
      </c>
      <c r="P676" s="286">
        <v>930936.17</v>
      </c>
      <c r="Q676" s="286">
        <v>1027753.49</v>
      </c>
      <c r="R676" s="279">
        <v>1027753.49</v>
      </c>
    </row>
    <row r="677" spans="1:18" ht="15.75" thickBot="1" x14ac:dyDescent="0.3">
      <c r="A677" s="292" t="s">
        <v>1903</v>
      </c>
      <c r="B677" s="288" t="s">
        <v>1904</v>
      </c>
      <c r="C677" s="288" t="s">
        <v>1298</v>
      </c>
      <c r="D677" s="282">
        <v>1046675.25</v>
      </c>
      <c r="E677" s="299">
        <v>0</v>
      </c>
      <c r="F677" s="282">
        <v>389693.67</v>
      </c>
      <c r="G677" s="282">
        <v>466060.94</v>
      </c>
      <c r="H677" s="282">
        <v>536924.42000000004</v>
      </c>
      <c r="I677" s="282">
        <v>617324.42000000004</v>
      </c>
      <c r="J677" s="282">
        <v>819145.43</v>
      </c>
      <c r="K677" s="282">
        <v>846984.12</v>
      </c>
      <c r="L677" s="282">
        <v>926148.22</v>
      </c>
      <c r="M677" s="282">
        <v>952098.22</v>
      </c>
      <c r="N677" s="282">
        <v>1103535.57</v>
      </c>
      <c r="O677" s="282">
        <v>1140468.67</v>
      </c>
      <c r="P677" s="282">
        <v>1241937.67</v>
      </c>
      <c r="Q677" s="282">
        <v>1894188.86</v>
      </c>
      <c r="R677" s="279">
        <v>1894188.86</v>
      </c>
    </row>
    <row r="678" spans="1:18" ht="15.75" thickBot="1" x14ac:dyDescent="0.3">
      <c r="A678" s="292" t="s">
        <v>1905</v>
      </c>
      <c r="B678" s="288" t="s">
        <v>1906</v>
      </c>
      <c r="C678" s="288" t="s">
        <v>1298</v>
      </c>
      <c r="D678" s="286">
        <v>1827640.78</v>
      </c>
      <c r="E678" s="300">
        <v>0</v>
      </c>
      <c r="F678" s="286">
        <v>136664.29999999999</v>
      </c>
      <c r="G678" s="286">
        <v>178228.03</v>
      </c>
      <c r="H678" s="286">
        <v>265827.27</v>
      </c>
      <c r="I678" s="286">
        <v>357814.29</v>
      </c>
      <c r="J678" s="286">
        <v>408167.46</v>
      </c>
      <c r="K678" s="286">
        <v>482737.86</v>
      </c>
      <c r="L678" s="286">
        <v>642917.81999999995</v>
      </c>
      <c r="M678" s="286">
        <v>631965.76</v>
      </c>
      <c r="N678" s="286">
        <v>700751.44</v>
      </c>
      <c r="O678" s="286">
        <v>781497.37</v>
      </c>
      <c r="P678" s="286">
        <v>959678.25</v>
      </c>
      <c r="Q678" s="286">
        <v>1029688.87</v>
      </c>
      <c r="R678" s="279">
        <v>1029688.87</v>
      </c>
    </row>
    <row r="679" spans="1:18" ht="15.75" thickBot="1" x14ac:dyDescent="0.3">
      <c r="A679" s="292" t="s">
        <v>1907</v>
      </c>
      <c r="B679" s="288" t="s">
        <v>1908</v>
      </c>
      <c r="C679" s="288" t="s">
        <v>1298</v>
      </c>
      <c r="D679" s="282">
        <v>343430.53</v>
      </c>
      <c r="E679" s="299">
        <v>0</v>
      </c>
      <c r="F679" s="282">
        <v>21913.5</v>
      </c>
      <c r="G679" s="282">
        <v>53246.95</v>
      </c>
      <c r="H679" s="282">
        <v>84880.94</v>
      </c>
      <c r="I679" s="282">
        <v>112777.28</v>
      </c>
      <c r="J679" s="282">
        <v>148892.39000000001</v>
      </c>
      <c r="K679" s="282">
        <v>185313.74</v>
      </c>
      <c r="L679" s="282">
        <v>228528.26</v>
      </c>
      <c r="M679" s="282">
        <v>263631.23</v>
      </c>
      <c r="N679" s="282">
        <v>299003.19</v>
      </c>
      <c r="O679" s="282">
        <v>340699.08</v>
      </c>
      <c r="P679" s="282">
        <v>389193.27</v>
      </c>
      <c r="Q679" s="282">
        <v>444660.57</v>
      </c>
      <c r="R679" s="279">
        <v>444660.57</v>
      </c>
    </row>
    <row r="680" spans="1:18" ht="23.25" thickBot="1" x14ac:dyDescent="0.3">
      <c r="A680" s="292" t="s">
        <v>1909</v>
      </c>
      <c r="B680" s="288" t="s">
        <v>1910</v>
      </c>
      <c r="C680" s="288" t="s">
        <v>1298</v>
      </c>
      <c r="D680" s="286">
        <v>2177.81</v>
      </c>
      <c r="E680" s="300">
        <v>0</v>
      </c>
      <c r="F680" s="286">
        <v>0</v>
      </c>
      <c r="G680" s="286">
        <v>0</v>
      </c>
      <c r="H680" s="286">
        <v>0</v>
      </c>
      <c r="I680" s="286">
        <v>0</v>
      </c>
      <c r="J680" s="286">
        <v>0</v>
      </c>
      <c r="K680" s="286">
        <v>0</v>
      </c>
      <c r="L680" s="286">
        <v>0</v>
      </c>
      <c r="M680" s="286">
        <v>0</v>
      </c>
      <c r="N680" s="286">
        <v>0</v>
      </c>
      <c r="O680" s="286">
        <v>0</v>
      </c>
      <c r="P680" s="286">
        <v>0</v>
      </c>
      <c r="Q680" s="286">
        <v>59777.4</v>
      </c>
      <c r="R680" s="279">
        <v>59777.4</v>
      </c>
    </row>
    <row r="681" spans="1:18" ht="15.75" thickBot="1" x14ac:dyDescent="0.3">
      <c r="A681" s="292" t="s">
        <v>1911</v>
      </c>
      <c r="B681" s="288" t="s">
        <v>1912</v>
      </c>
      <c r="C681" s="288" t="s">
        <v>1298</v>
      </c>
      <c r="D681" s="282">
        <v>271376.42</v>
      </c>
      <c r="E681" s="299">
        <v>0</v>
      </c>
      <c r="F681" s="282">
        <v>249026.39</v>
      </c>
      <c r="G681" s="282">
        <v>246772.91</v>
      </c>
      <c r="H681" s="282">
        <v>-2058802.71</v>
      </c>
      <c r="I681" s="282">
        <v>-2504559.48</v>
      </c>
      <c r="J681" s="282">
        <v>-3303813.93</v>
      </c>
      <c r="K681" s="282">
        <v>-2863857.9</v>
      </c>
      <c r="L681" s="282">
        <v>-3089312.73</v>
      </c>
      <c r="M681" s="282">
        <v>-2118494.61</v>
      </c>
      <c r="N681" s="282">
        <v>-1066711.56</v>
      </c>
      <c r="O681" s="282">
        <v>-630072.44999999995</v>
      </c>
      <c r="P681" s="282">
        <v>-1116274.31</v>
      </c>
      <c r="Q681" s="282">
        <v>-886557</v>
      </c>
      <c r="R681" s="279">
        <v>-886557</v>
      </c>
    </row>
    <row r="682" spans="1:18" ht="15.75" thickBot="1" x14ac:dyDescent="0.3">
      <c r="A682" s="292" t="s">
        <v>1913</v>
      </c>
      <c r="B682" s="288" t="s">
        <v>1914</v>
      </c>
      <c r="C682" s="288" t="s">
        <v>1298</v>
      </c>
      <c r="D682" s="286">
        <v>-886267.48</v>
      </c>
      <c r="E682" s="300">
        <v>0</v>
      </c>
      <c r="F682" s="286">
        <v>-56800.79</v>
      </c>
      <c r="G682" s="286">
        <v>-284863.23</v>
      </c>
      <c r="H682" s="286">
        <v>-417644.59</v>
      </c>
      <c r="I682" s="286">
        <v>-628615.48</v>
      </c>
      <c r="J682" s="286">
        <v>-802884.41</v>
      </c>
      <c r="K682" s="286">
        <v>-895500.94</v>
      </c>
      <c r="L682" s="286">
        <v>-998552.08</v>
      </c>
      <c r="M682" s="286">
        <v>-1078227.44</v>
      </c>
      <c r="N682" s="286">
        <v>-1314744.3500000001</v>
      </c>
      <c r="O682" s="286">
        <v>-1448458.37</v>
      </c>
      <c r="P682" s="286">
        <v>-1542445.61</v>
      </c>
      <c r="Q682" s="286">
        <v>-1634266.84</v>
      </c>
      <c r="R682" s="279">
        <v>-1634266.84</v>
      </c>
    </row>
    <row r="683" spans="1:18" ht="15.75" thickBot="1" x14ac:dyDescent="0.3">
      <c r="A683" s="292" t="s">
        <v>1915</v>
      </c>
      <c r="B683" s="288" t="s">
        <v>1916</v>
      </c>
      <c r="C683" s="288" t="s">
        <v>1298</v>
      </c>
      <c r="D683" s="282">
        <v>2373731.88</v>
      </c>
      <c r="E683" s="299">
        <v>0</v>
      </c>
      <c r="F683" s="282">
        <v>28543.85</v>
      </c>
      <c r="G683" s="282">
        <v>192748.49</v>
      </c>
      <c r="H683" s="282">
        <v>423647.65</v>
      </c>
      <c r="I683" s="282">
        <v>715497.44</v>
      </c>
      <c r="J683" s="282">
        <v>915088.09</v>
      </c>
      <c r="K683" s="282">
        <v>1066960.96</v>
      </c>
      <c r="L683" s="282">
        <v>1149621.99</v>
      </c>
      <c r="M683" s="282">
        <v>1295265.2</v>
      </c>
      <c r="N683" s="282">
        <v>1397772.43</v>
      </c>
      <c r="O683" s="282">
        <v>1762403.19</v>
      </c>
      <c r="P683" s="282">
        <v>1827194.98</v>
      </c>
      <c r="Q683" s="282">
        <v>1496829.47</v>
      </c>
      <c r="R683" s="279">
        <v>1496829.47</v>
      </c>
    </row>
    <row r="684" spans="1:18" ht="15.75" thickBot="1" x14ac:dyDescent="0.3">
      <c r="A684" s="292" t="s">
        <v>1917</v>
      </c>
      <c r="B684" s="288" t="s">
        <v>1918</v>
      </c>
      <c r="C684" s="288" t="s">
        <v>1298</v>
      </c>
      <c r="D684" s="286">
        <v>170465.04</v>
      </c>
      <c r="E684" s="300">
        <v>0</v>
      </c>
      <c r="F684" s="286">
        <v>0</v>
      </c>
      <c r="G684" s="286">
        <v>0</v>
      </c>
      <c r="H684" s="286">
        <v>360000</v>
      </c>
      <c r="I684" s="286">
        <v>610000</v>
      </c>
      <c r="J684" s="286">
        <v>610000</v>
      </c>
      <c r="K684" s="286">
        <v>610000</v>
      </c>
      <c r="L684" s="286">
        <v>610000</v>
      </c>
      <c r="M684" s="286">
        <v>617500</v>
      </c>
      <c r="N684" s="286">
        <v>617500</v>
      </c>
      <c r="O684" s="286">
        <v>666900</v>
      </c>
      <c r="P684" s="286">
        <v>666900</v>
      </c>
      <c r="Q684" s="286">
        <v>1521880</v>
      </c>
      <c r="R684" s="279">
        <v>1521880</v>
      </c>
    </row>
    <row r="685" spans="1:18" ht="15.75" thickBot="1" x14ac:dyDescent="0.3">
      <c r="A685" s="292" t="s">
        <v>1919</v>
      </c>
      <c r="B685" s="288" t="s">
        <v>1920</v>
      </c>
      <c r="C685" s="288" t="s">
        <v>1298</v>
      </c>
      <c r="D685" s="282">
        <v>2074500.5</v>
      </c>
      <c r="E685" s="299">
        <v>0</v>
      </c>
      <c r="F685" s="282">
        <v>474300</v>
      </c>
      <c r="G685" s="282">
        <v>554175</v>
      </c>
      <c r="H685" s="282">
        <v>554175</v>
      </c>
      <c r="I685" s="282">
        <v>1156275</v>
      </c>
      <c r="J685" s="282">
        <v>1156275</v>
      </c>
      <c r="K685" s="282">
        <v>1156275</v>
      </c>
      <c r="L685" s="282">
        <v>1630575</v>
      </c>
      <c r="M685" s="282">
        <v>1630575</v>
      </c>
      <c r="N685" s="282">
        <v>1630575</v>
      </c>
      <c r="O685" s="282">
        <v>2131824.2599999998</v>
      </c>
      <c r="P685" s="282">
        <v>2131824.2599999998</v>
      </c>
      <c r="Q685" s="282">
        <v>2131824.2599999998</v>
      </c>
      <c r="R685" s="279">
        <v>2131824.2599999998</v>
      </c>
    </row>
    <row r="686" spans="1:18" ht="15.75" thickBot="1" x14ac:dyDescent="0.3">
      <c r="A686" s="292" t="s">
        <v>1921</v>
      </c>
      <c r="B686" s="288" t="s">
        <v>1922</v>
      </c>
      <c r="C686" s="288" t="s">
        <v>1298</v>
      </c>
      <c r="D686" s="286">
        <v>274169.46000000002</v>
      </c>
      <c r="E686" s="300">
        <v>0</v>
      </c>
      <c r="F686" s="286">
        <v>24501.46</v>
      </c>
      <c r="G686" s="286">
        <v>35946.01</v>
      </c>
      <c r="H686" s="286">
        <v>57473.05</v>
      </c>
      <c r="I686" s="286">
        <v>169857.6</v>
      </c>
      <c r="J686" s="286">
        <v>277857.59999999998</v>
      </c>
      <c r="K686" s="286">
        <v>288914.32</v>
      </c>
      <c r="L686" s="286">
        <v>322346.38</v>
      </c>
      <c r="M686" s="286">
        <v>344426.36</v>
      </c>
      <c r="N686" s="286">
        <v>357176.36</v>
      </c>
      <c r="O686" s="286">
        <v>372301.59</v>
      </c>
      <c r="P686" s="286">
        <v>415889.55</v>
      </c>
      <c r="Q686" s="286">
        <v>466307.61</v>
      </c>
      <c r="R686" s="279">
        <v>466307.61</v>
      </c>
    </row>
    <row r="687" spans="1:18" ht="15.75" thickBot="1" x14ac:dyDescent="0.3">
      <c r="A687" s="292" t="s">
        <v>1923</v>
      </c>
      <c r="B687" s="288" t="s">
        <v>1924</v>
      </c>
      <c r="C687" s="288" t="s">
        <v>1298</v>
      </c>
      <c r="D687" s="282">
        <v>46691.5</v>
      </c>
      <c r="E687" s="299">
        <v>0</v>
      </c>
      <c r="F687" s="282">
        <v>2265.39</v>
      </c>
      <c r="G687" s="282">
        <v>16740.32</v>
      </c>
      <c r="H687" s="282">
        <v>21465.99</v>
      </c>
      <c r="I687" s="282">
        <v>28318.41</v>
      </c>
      <c r="J687" s="282">
        <v>35630</v>
      </c>
      <c r="K687" s="282">
        <v>43264.73</v>
      </c>
      <c r="L687" s="282">
        <v>47722.53</v>
      </c>
      <c r="M687" s="282">
        <v>50998.17</v>
      </c>
      <c r="N687" s="282">
        <v>56698.85</v>
      </c>
      <c r="O687" s="282">
        <v>64445.94</v>
      </c>
      <c r="P687" s="282">
        <v>70193.61</v>
      </c>
      <c r="Q687" s="282">
        <v>76952.41</v>
      </c>
      <c r="R687" s="279">
        <v>76952.41</v>
      </c>
    </row>
    <row r="688" spans="1:18" ht="15.75" thickBot="1" x14ac:dyDescent="0.3">
      <c r="A688" s="292" t="s">
        <v>1925</v>
      </c>
      <c r="B688" s="288" t="s">
        <v>1926</v>
      </c>
      <c r="C688" s="288" t="s">
        <v>1298</v>
      </c>
      <c r="D688" s="286">
        <v>3232236</v>
      </c>
      <c r="E688" s="300">
        <v>0</v>
      </c>
      <c r="F688" s="286">
        <v>291390</v>
      </c>
      <c r="G688" s="286">
        <v>571267</v>
      </c>
      <c r="H688" s="286">
        <v>919204</v>
      </c>
      <c r="I688" s="286">
        <v>1190653</v>
      </c>
      <c r="J688" s="286">
        <v>1434568</v>
      </c>
      <c r="K688" s="286">
        <v>1698809</v>
      </c>
      <c r="L688" s="286">
        <v>1907929</v>
      </c>
      <c r="M688" s="286">
        <v>2127678</v>
      </c>
      <c r="N688" s="286">
        <v>2368909</v>
      </c>
      <c r="O688" s="286">
        <v>2672202</v>
      </c>
      <c r="P688" s="286">
        <v>3021807</v>
      </c>
      <c r="Q688" s="286">
        <v>3334216</v>
      </c>
      <c r="R688" s="279">
        <v>3334216</v>
      </c>
    </row>
    <row r="689" spans="1:18" ht="15.75" thickBot="1" x14ac:dyDescent="0.3">
      <c r="A689" s="292" t="s">
        <v>2439</v>
      </c>
      <c r="B689" s="288" t="s">
        <v>2440</v>
      </c>
      <c r="C689" s="288" t="s">
        <v>1298</v>
      </c>
      <c r="D689" s="282">
        <v>-9.98</v>
      </c>
      <c r="E689" s="301"/>
      <c r="F689" s="294"/>
      <c r="G689" s="294"/>
      <c r="H689" s="294"/>
      <c r="I689" s="294"/>
      <c r="J689" s="294"/>
      <c r="K689" s="294"/>
      <c r="L689" s="294"/>
      <c r="M689" s="294"/>
      <c r="N689" s="294"/>
      <c r="O689" s="294"/>
      <c r="P689" s="294"/>
      <c r="Q689" s="294"/>
      <c r="R689" s="279">
        <v>-9.98</v>
      </c>
    </row>
    <row r="690" spans="1:18" ht="15.75" thickBot="1" x14ac:dyDescent="0.3">
      <c r="A690" s="292" t="s">
        <v>1927</v>
      </c>
      <c r="B690" s="288" t="s">
        <v>1928</v>
      </c>
      <c r="C690" s="288" t="s">
        <v>1298</v>
      </c>
      <c r="D690" s="286">
        <v>-309110.14</v>
      </c>
      <c r="E690" s="300">
        <v>0</v>
      </c>
      <c r="F690" s="286">
        <v>0</v>
      </c>
      <c r="G690" s="286">
        <v>0</v>
      </c>
      <c r="H690" s="286">
        <v>17764.07</v>
      </c>
      <c r="I690" s="286">
        <v>17764.07</v>
      </c>
      <c r="J690" s="286">
        <v>17764.07</v>
      </c>
      <c r="K690" s="286">
        <v>-22009.66</v>
      </c>
      <c r="L690" s="286">
        <v>-22009.66</v>
      </c>
      <c r="M690" s="286">
        <v>-22009.66</v>
      </c>
      <c r="N690" s="286">
        <v>-87306.240000000005</v>
      </c>
      <c r="O690" s="286">
        <v>-87306.240000000005</v>
      </c>
      <c r="P690" s="286">
        <v>-87306.240000000005</v>
      </c>
      <c r="Q690" s="286">
        <v>-137462.97</v>
      </c>
      <c r="R690" s="279">
        <v>-137462.97</v>
      </c>
    </row>
    <row r="691" spans="1:18" ht="23.25" thickBot="1" x14ac:dyDescent="0.3">
      <c r="A691" s="292" t="s">
        <v>1929</v>
      </c>
      <c r="B691" s="288" t="s">
        <v>1930</v>
      </c>
      <c r="C691" s="288" t="s">
        <v>1298</v>
      </c>
      <c r="D691" s="282">
        <v>-2042483.91</v>
      </c>
      <c r="E691" s="299">
        <v>0</v>
      </c>
      <c r="F691" s="282">
        <v>-84299.44</v>
      </c>
      <c r="G691" s="282">
        <v>-376857.49</v>
      </c>
      <c r="H691" s="282">
        <v>-616037.79</v>
      </c>
      <c r="I691" s="282">
        <v>-829166.56</v>
      </c>
      <c r="J691" s="282">
        <v>-1032944.78</v>
      </c>
      <c r="K691" s="282">
        <v>-1286987.96</v>
      </c>
      <c r="L691" s="282">
        <v>-1525539.25</v>
      </c>
      <c r="M691" s="282">
        <v>-1666950.68</v>
      </c>
      <c r="N691" s="282">
        <v>-2006307.81</v>
      </c>
      <c r="O691" s="282">
        <v>-2249161.2999999998</v>
      </c>
      <c r="P691" s="282">
        <v>-2415350.4300000002</v>
      </c>
      <c r="Q691" s="282">
        <v>-2623525.13</v>
      </c>
      <c r="R691" s="279">
        <v>-2623525.13</v>
      </c>
    </row>
    <row r="692" spans="1:18" ht="15.75" thickBot="1" x14ac:dyDescent="0.3">
      <c r="A692" s="292" t="s">
        <v>2176</v>
      </c>
      <c r="B692" s="288" t="s">
        <v>1931</v>
      </c>
      <c r="C692" s="288" t="s">
        <v>1298</v>
      </c>
      <c r="D692" s="286">
        <v>-17801.900000000001</v>
      </c>
      <c r="E692" s="300">
        <v>0</v>
      </c>
      <c r="F692" s="286">
        <v>1209.98</v>
      </c>
      <c r="G692" s="286">
        <v>-4199</v>
      </c>
      <c r="H692" s="286">
        <v>-10252.959999999999</v>
      </c>
      <c r="I692" s="286">
        <v>-45960.29</v>
      </c>
      <c r="J692" s="286">
        <v>-63649.74</v>
      </c>
      <c r="K692" s="286">
        <v>-54758.09</v>
      </c>
      <c r="L692" s="286">
        <v>-55437.96</v>
      </c>
      <c r="M692" s="286">
        <v>-58765.46</v>
      </c>
      <c r="N692" s="286">
        <v>-82915.899999999994</v>
      </c>
      <c r="O692" s="286">
        <v>-84312.7</v>
      </c>
      <c r="P692" s="286">
        <v>-72587.72</v>
      </c>
      <c r="Q692" s="286">
        <v>17861.990000000002</v>
      </c>
      <c r="R692" s="279">
        <v>17861.990000000002</v>
      </c>
    </row>
    <row r="693" spans="1:18" ht="15.75" thickBot="1" x14ac:dyDescent="0.3">
      <c r="A693" s="292" t="s">
        <v>1932</v>
      </c>
      <c r="B693" s="288" t="s">
        <v>1933</v>
      </c>
      <c r="C693" s="288" t="s">
        <v>1298</v>
      </c>
      <c r="D693" s="282">
        <v>262250.28000000003</v>
      </c>
      <c r="E693" s="299">
        <v>0</v>
      </c>
      <c r="F693" s="282">
        <v>8525.3799999999992</v>
      </c>
      <c r="G693" s="282">
        <v>12047.96</v>
      </c>
      <c r="H693" s="282">
        <v>18478.84</v>
      </c>
      <c r="I693" s="282">
        <v>27737.46</v>
      </c>
      <c r="J693" s="282">
        <v>42971.91</v>
      </c>
      <c r="K693" s="282">
        <v>61278.52</v>
      </c>
      <c r="L693" s="282">
        <v>83231.83</v>
      </c>
      <c r="M693" s="282">
        <v>104243.16</v>
      </c>
      <c r="N693" s="282">
        <v>132206.31</v>
      </c>
      <c r="O693" s="282">
        <v>149323.26999999999</v>
      </c>
      <c r="P693" s="282">
        <v>165723.68</v>
      </c>
      <c r="Q693" s="282">
        <v>198397.07</v>
      </c>
      <c r="R693" s="279">
        <v>198397.07</v>
      </c>
    </row>
    <row r="694" spans="1:18" ht="15.75" thickBot="1" x14ac:dyDescent="0.3">
      <c r="A694" s="292" t="s">
        <v>1934</v>
      </c>
      <c r="B694" s="288" t="s">
        <v>1935</v>
      </c>
      <c r="C694" s="288" t="s">
        <v>1298</v>
      </c>
      <c r="D694" s="286">
        <v>340416.55</v>
      </c>
      <c r="E694" s="300">
        <v>0</v>
      </c>
      <c r="F694" s="286">
        <v>7336.85</v>
      </c>
      <c r="G694" s="286">
        <v>45281.32</v>
      </c>
      <c r="H694" s="286">
        <v>78284.789999999994</v>
      </c>
      <c r="I694" s="286">
        <v>104920.44</v>
      </c>
      <c r="J694" s="286">
        <v>114478.83</v>
      </c>
      <c r="K694" s="286">
        <v>176398.17</v>
      </c>
      <c r="L694" s="286">
        <v>238735.12</v>
      </c>
      <c r="M694" s="286">
        <v>302296.55</v>
      </c>
      <c r="N694" s="286">
        <v>378233.17</v>
      </c>
      <c r="O694" s="286">
        <v>418681.76</v>
      </c>
      <c r="P694" s="286">
        <v>459094.36</v>
      </c>
      <c r="Q694" s="286">
        <v>482319.2</v>
      </c>
      <c r="R694" s="279">
        <v>482319.2</v>
      </c>
    </row>
    <row r="695" spans="1:18" ht="15.75" thickBot="1" x14ac:dyDescent="0.3">
      <c r="A695" s="292" t="s">
        <v>1936</v>
      </c>
      <c r="B695" s="288" t="s">
        <v>1937</v>
      </c>
      <c r="C695" s="288" t="s">
        <v>1298</v>
      </c>
      <c r="D695" s="282">
        <v>105270.77</v>
      </c>
      <c r="E695" s="299">
        <v>0</v>
      </c>
      <c r="F695" s="282">
        <v>2000</v>
      </c>
      <c r="G695" s="282">
        <v>2899</v>
      </c>
      <c r="H695" s="282">
        <v>2899</v>
      </c>
      <c r="I695" s="282">
        <v>2899</v>
      </c>
      <c r="J695" s="282">
        <v>4142.4799999999996</v>
      </c>
      <c r="K695" s="282">
        <v>7450.92</v>
      </c>
      <c r="L695" s="282">
        <v>12675.02</v>
      </c>
      <c r="M695" s="282">
        <v>17855.57</v>
      </c>
      <c r="N695" s="282">
        <v>40114.6</v>
      </c>
      <c r="O695" s="282">
        <v>46001.5</v>
      </c>
      <c r="P695" s="282">
        <v>51340.18</v>
      </c>
      <c r="Q695" s="282">
        <v>59711.63</v>
      </c>
      <c r="R695" s="279">
        <v>59711.63</v>
      </c>
    </row>
    <row r="696" spans="1:18" ht="15.75" thickBot="1" x14ac:dyDescent="0.3">
      <c r="A696" s="292" t="s">
        <v>1938</v>
      </c>
      <c r="B696" s="288" t="s">
        <v>1939</v>
      </c>
      <c r="C696" s="288" t="s">
        <v>1298</v>
      </c>
      <c r="D696" s="286">
        <v>73808.42</v>
      </c>
      <c r="E696" s="300">
        <v>0</v>
      </c>
      <c r="F696" s="286">
        <v>1400.48</v>
      </c>
      <c r="G696" s="286">
        <v>5333.93</v>
      </c>
      <c r="H696" s="286">
        <v>11883.77</v>
      </c>
      <c r="I696" s="286">
        <v>14478.95</v>
      </c>
      <c r="J696" s="286">
        <v>31835.81</v>
      </c>
      <c r="K696" s="286">
        <v>42088.94</v>
      </c>
      <c r="L696" s="286">
        <v>68607.58</v>
      </c>
      <c r="M696" s="286">
        <v>76714.59</v>
      </c>
      <c r="N696" s="286">
        <v>81140.009999999995</v>
      </c>
      <c r="O696" s="286">
        <v>87945.2</v>
      </c>
      <c r="P696" s="286">
        <v>94105.19</v>
      </c>
      <c r="Q696" s="286">
        <v>106180.17</v>
      </c>
      <c r="R696" s="279">
        <v>106180.17</v>
      </c>
    </row>
    <row r="697" spans="1:18" ht="15.75" thickBot="1" x14ac:dyDescent="0.3">
      <c r="A697" s="292" t="s">
        <v>1940</v>
      </c>
      <c r="B697" s="288" t="s">
        <v>1941</v>
      </c>
      <c r="C697" s="288" t="s">
        <v>1298</v>
      </c>
      <c r="D697" s="282">
        <v>415761.07</v>
      </c>
      <c r="E697" s="299">
        <v>0</v>
      </c>
      <c r="F697" s="282">
        <v>101726.77</v>
      </c>
      <c r="G697" s="282">
        <v>130602.52</v>
      </c>
      <c r="H697" s="282">
        <v>141001.25</v>
      </c>
      <c r="I697" s="282">
        <v>188887.02</v>
      </c>
      <c r="J697" s="282">
        <v>211049.84</v>
      </c>
      <c r="K697" s="282">
        <v>278998.02</v>
      </c>
      <c r="L697" s="282">
        <v>307121.38</v>
      </c>
      <c r="M697" s="282">
        <v>322081.99</v>
      </c>
      <c r="N697" s="282">
        <v>345587.24</v>
      </c>
      <c r="O697" s="282">
        <v>363468.66</v>
      </c>
      <c r="P697" s="282">
        <v>392308.93</v>
      </c>
      <c r="Q697" s="282">
        <v>516124.8</v>
      </c>
      <c r="R697" s="279">
        <v>516124.8</v>
      </c>
    </row>
    <row r="698" spans="1:18" ht="23.25" thickBot="1" x14ac:dyDescent="0.3">
      <c r="A698" s="292" t="s">
        <v>1942</v>
      </c>
      <c r="B698" s="288" t="s">
        <v>1943</v>
      </c>
      <c r="C698" s="288" t="s">
        <v>1298</v>
      </c>
      <c r="D698" s="286">
        <v>13568.94</v>
      </c>
      <c r="E698" s="300">
        <v>0</v>
      </c>
      <c r="F698" s="286">
        <v>0</v>
      </c>
      <c r="G698" s="286">
        <v>0</v>
      </c>
      <c r="H698" s="286">
        <v>0</v>
      </c>
      <c r="I698" s="286">
        <v>0</v>
      </c>
      <c r="J698" s="286">
        <v>124.75</v>
      </c>
      <c r="K698" s="286">
        <v>119.01</v>
      </c>
      <c r="L698" s="286">
        <v>119.01</v>
      </c>
      <c r="M698" s="286">
        <v>119.01</v>
      </c>
      <c r="N698" s="286">
        <v>119.01</v>
      </c>
      <c r="O698" s="286">
        <v>119.01</v>
      </c>
      <c r="P698" s="286">
        <v>119.01</v>
      </c>
      <c r="Q698" s="286">
        <v>136.08000000000001</v>
      </c>
      <c r="R698" s="279">
        <v>136.08000000000001</v>
      </c>
    </row>
    <row r="699" spans="1:18" ht="15.75" thickBot="1" x14ac:dyDescent="0.3">
      <c r="A699" s="292" t="s">
        <v>1944</v>
      </c>
      <c r="B699" s="288" t="s">
        <v>1945</v>
      </c>
      <c r="C699" s="288" t="s">
        <v>1298</v>
      </c>
      <c r="D699" s="282">
        <v>8198.18</v>
      </c>
      <c r="E699" s="299">
        <v>0</v>
      </c>
      <c r="F699" s="282">
        <v>3260.83</v>
      </c>
      <c r="G699" s="282">
        <v>4010.83</v>
      </c>
      <c r="H699" s="282">
        <v>4626.7</v>
      </c>
      <c r="I699" s="282">
        <v>5176.7</v>
      </c>
      <c r="J699" s="282">
        <v>5983.38</v>
      </c>
      <c r="K699" s="282">
        <v>6322.95</v>
      </c>
      <c r="L699" s="282">
        <v>6562.95</v>
      </c>
      <c r="M699" s="282">
        <v>7012.95</v>
      </c>
      <c r="N699" s="282">
        <v>7712.95</v>
      </c>
      <c r="O699" s="282">
        <v>8116.84</v>
      </c>
      <c r="P699" s="282">
        <v>8266.83</v>
      </c>
      <c r="Q699" s="282">
        <v>12296.6</v>
      </c>
      <c r="R699" s="279">
        <v>12296.6</v>
      </c>
    </row>
    <row r="700" spans="1:18" ht="15.75" thickBot="1" x14ac:dyDescent="0.3">
      <c r="A700" s="292" t="s">
        <v>1946</v>
      </c>
      <c r="B700" s="288" t="s">
        <v>1947</v>
      </c>
      <c r="C700" s="288" t="s">
        <v>1298</v>
      </c>
      <c r="D700" s="286">
        <v>5250</v>
      </c>
      <c r="E700" s="300">
        <v>0</v>
      </c>
      <c r="F700" s="286">
        <v>0</v>
      </c>
      <c r="G700" s="286">
        <v>0</v>
      </c>
      <c r="H700" s="286">
        <v>250</v>
      </c>
      <c r="I700" s="286">
        <v>250</v>
      </c>
      <c r="J700" s="286">
        <v>250</v>
      </c>
      <c r="K700" s="286">
        <v>250</v>
      </c>
      <c r="L700" s="286">
        <v>250</v>
      </c>
      <c r="M700" s="286">
        <v>250</v>
      </c>
      <c r="N700" s="286">
        <v>500</v>
      </c>
      <c r="O700" s="286">
        <v>500</v>
      </c>
      <c r="P700" s="286">
        <v>500</v>
      </c>
      <c r="Q700" s="286">
        <v>500</v>
      </c>
      <c r="R700" s="279">
        <v>500</v>
      </c>
    </row>
    <row r="701" spans="1:18" ht="15.75" thickBot="1" x14ac:dyDescent="0.3">
      <c r="A701" s="292" t="s">
        <v>1948</v>
      </c>
      <c r="B701" s="288" t="s">
        <v>1949</v>
      </c>
      <c r="C701" s="288" t="s">
        <v>1298</v>
      </c>
      <c r="D701" s="282">
        <v>330119.42</v>
      </c>
      <c r="E701" s="299">
        <v>0</v>
      </c>
      <c r="F701" s="282">
        <v>-41794.400000000001</v>
      </c>
      <c r="G701" s="282">
        <v>23657.79</v>
      </c>
      <c r="H701" s="282">
        <v>12635.58</v>
      </c>
      <c r="I701" s="282">
        <v>13723.24</v>
      </c>
      <c r="J701" s="282">
        <v>14720.96</v>
      </c>
      <c r="K701" s="282">
        <v>418711.74</v>
      </c>
      <c r="L701" s="282">
        <v>420671.92</v>
      </c>
      <c r="M701" s="282">
        <v>420853.28</v>
      </c>
      <c r="N701" s="282">
        <v>506183.29</v>
      </c>
      <c r="O701" s="282">
        <v>507384.78</v>
      </c>
      <c r="P701" s="282">
        <v>507415.82</v>
      </c>
      <c r="Q701" s="282">
        <v>542549.42000000004</v>
      </c>
      <c r="R701" s="279">
        <v>542549.42000000004</v>
      </c>
    </row>
    <row r="702" spans="1:18" ht="15.75" thickBot="1" x14ac:dyDescent="0.3">
      <c r="A702" s="292" t="s">
        <v>1950</v>
      </c>
      <c r="B702" s="288" t="s">
        <v>1951</v>
      </c>
      <c r="C702" s="288" t="s">
        <v>1298</v>
      </c>
      <c r="D702" s="286">
        <v>47328244.079999998</v>
      </c>
      <c r="E702" s="300">
        <v>0</v>
      </c>
      <c r="F702" s="286">
        <v>3898996.81</v>
      </c>
      <c r="G702" s="286">
        <v>7827661.2199999997</v>
      </c>
      <c r="H702" s="286">
        <v>11755736.300000001</v>
      </c>
      <c r="I702" s="286">
        <v>15675291.66</v>
      </c>
      <c r="J702" s="286">
        <v>19587547.300000001</v>
      </c>
      <c r="K702" s="286">
        <v>23481610.949999999</v>
      </c>
      <c r="L702" s="286">
        <v>27427210.050000001</v>
      </c>
      <c r="M702" s="286">
        <v>31326832.890000001</v>
      </c>
      <c r="N702" s="286">
        <v>35395872.859999999</v>
      </c>
      <c r="O702" s="286">
        <v>39138831.450000003</v>
      </c>
      <c r="P702" s="286">
        <v>43060513.359999999</v>
      </c>
      <c r="Q702" s="286">
        <v>47130793.960000001</v>
      </c>
      <c r="R702" s="279">
        <v>47130793.960000001</v>
      </c>
    </row>
    <row r="703" spans="1:18" ht="15.75" thickBot="1" x14ac:dyDescent="0.3">
      <c r="A703" s="292" t="s">
        <v>1952</v>
      </c>
      <c r="B703" s="288" t="s">
        <v>1953</v>
      </c>
      <c r="C703" s="288" t="s">
        <v>1298</v>
      </c>
      <c r="D703" s="282">
        <v>55354560.420000002</v>
      </c>
      <c r="E703" s="299">
        <v>0</v>
      </c>
      <c r="F703" s="282">
        <v>0</v>
      </c>
      <c r="G703" s="282">
        <v>13951214.630000001</v>
      </c>
      <c r="H703" s="282">
        <v>13951214.630000001</v>
      </c>
      <c r="I703" s="282">
        <v>13951214.630000001</v>
      </c>
      <c r="J703" s="282">
        <v>27935678.649999999</v>
      </c>
      <c r="K703" s="282">
        <v>27935678.649999999</v>
      </c>
      <c r="L703" s="282">
        <v>27935678.649999999</v>
      </c>
      <c r="M703" s="282">
        <v>41934660</v>
      </c>
      <c r="N703" s="282">
        <v>41934660</v>
      </c>
      <c r="O703" s="282">
        <v>41934660</v>
      </c>
      <c r="P703" s="282">
        <v>56056579.469999999</v>
      </c>
      <c r="Q703" s="282">
        <v>56056579.469999999</v>
      </c>
      <c r="R703" s="279">
        <v>56056579.469999999</v>
      </c>
    </row>
    <row r="704" spans="1:18" ht="15.75" thickBot="1" x14ac:dyDescent="0.3">
      <c r="A704" s="292" t="s">
        <v>1954</v>
      </c>
      <c r="B704" s="288" t="s">
        <v>1955</v>
      </c>
      <c r="C704" s="288" t="s">
        <v>1298</v>
      </c>
      <c r="D704" s="286">
        <v>2060841.3</v>
      </c>
      <c r="E704" s="300">
        <v>0</v>
      </c>
      <c r="F704" s="286">
        <v>39070.5</v>
      </c>
      <c r="G704" s="286">
        <v>71194.710000000006</v>
      </c>
      <c r="H704" s="286">
        <v>109131.21</v>
      </c>
      <c r="I704" s="286">
        <v>151453.97</v>
      </c>
      <c r="J704" s="286">
        <v>193201.89</v>
      </c>
      <c r="K704" s="286">
        <v>242571.28</v>
      </c>
      <c r="L704" s="286">
        <v>297112.78000000003</v>
      </c>
      <c r="M704" s="286">
        <v>355806.9</v>
      </c>
      <c r="N704" s="286">
        <v>417896.67</v>
      </c>
      <c r="O704" s="286">
        <v>483035.66</v>
      </c>
      <c r="P704" s="286">
        <v>551268.81999999995</v>
      </c>
      <c r="Q704" s="286">
        <v>619129.21</v>
      </c>
      <c r="R704" s="279">
        <v>619129.21</v>
      </c>
    </row>
    <row r="705" spans="1:18" ht="15.75" thickBot="1" x14ac:dyDescent="0.3">
      <c r="A705" s="292" t="s">
        <v>1956</v>
      </c>
      <c r="B705" s="288" t="s">
        <v>1957</v>
      </c>
      <c r="C705" s="288" t="s">
        <v>1298</v>
      </c>
      <c r="D705" s="282">
        <v>-17.52</v>
      </c>
      <c r="E705" s="301"/>
      <c r="F705" s="294"/>
      <c r="G705" s="294"/>
      <c r="H705" s="294"/>
      <c r="I705" s="294"/>
      <c r="J705" s="294"/>
      <c r="K705" s="294"/>
      <c r="L705" s="294"/>
      <c r="M705" s="294"/>
      <c r="N705" s="294"/>
      <c r="O705" s="294"/>
      <c r="P705" s="294"/>
      <c r="Q705" s="294"/>
      <c r="R705" s="279">
        <v>-17.52</v>
      </c>
    </row>
    <row r="706" spans="1:18" ht="15.75" thickBot="1" x14ac:dyDescent="0.3">
      <c r="A706" s="292" t="s">
        <v>1958</v>
      </c>
      <c r="B706" s="288" t="s">
        <v>1959</v>
      </c>
      <c r="C706" s="288" t="s">
        <v>1298</v>
      </c>
      <c r="D706" s="286">
        <v>74582512.989999995</v>
      </c>
      <c r="E706" s="300">
        <v>0</v>
      </c>
      <c r="F706" s="286">
        <v>5630847.4000000004</v>
      </c>
      <c r="G706" s="286">
        <v>12716835.68</v>
      </c>
      <c r="H706" s="286">
        <v>19895317.25</v>
      </c>
      <c r="I706" s="286">
        <v>24605329.73</v>
      </c>
      <c r="J706" s="286">
        <v>29962055.870000001</v>
      </c>
      <c r="K706" s="286">
        <v>35030702.869999997</v>
      </c>
      <c r="L706" s="286">
        <v>40402226.810000002</v>
      </c>
      <c r="M706" s="286">
        <v>46009079.890000001</v>
      </c>
      <c r="N706" s="286">
        <v>51614504.539999999</v>
      </c>
      <c r="O706" s="286">
        <v>58396666.219999999</v>
      </c>
      <c r="P706" s="286">
        <v>64040123.340000004</v>
      </c>
      <c r="Q706" s="286">
        <v>71905572.180000007</v>
      </c>
      <c r="R706" s="279">
        <v>71905572.180000007</v>
      </c>
    </row>
    <row r="707" spans="1:18" ht="15.75" thickBot="1" x14ac:dyDescent="0.3">
      <c r="A707" s="292" t="s">
        <v>1960</v>
      </c>
      <c r="B707" s="288" t="s">
        <v>1961</v>
      </c>
      <c r="C707" s="288" t="s">
        <v>1298</v>
      </c>
      <c r="D707" s="282">
        <v>171047522.43000001</v>
      </c>
      <c r="E707" s="299">
        <v>0</v>
      </c>
      <c r="F707" s="282">
        <v>23118382.489999998</v>
      </c>
      <c r="G707" s="282">
        <v>48694062.740000002</v>
      </c>
      <c r="H707" s="282">
        <v>71825068.920000002</v>
      </c>
      <c r="I707" s="282">
        <v>87158338.159999996</v>
      </c>
      <c r="J707" s="282">
        <v>98962841.120000005</v>
      </c>
      <c r="K707" s="282">
        <v>109232353.36</v>
      </c>
      <c r="L707" s="282">
        <v>121148189.31999999</v>
      </c>
      <c r="M707" s="282">
        <v>135000472.27000001</v>
      </c>
      <c r="N707" s="282">
        <v>147843254.46000001</v>
      </c>
      <c r="O707" s="282">
        <v>171870570.34999999</v>
      </c>
      <c r="P707" s="282">
        <v>198004907.19</v>
      </c>
      <c r="Q707" s="282">
        <v>229470664.80000001</v>
      </c>
      <c r="R707" s="279">
        <v>229470664.80000001</v>
      </c>
    </row>
    <row r="708" spans="1:18" ht="15.75" thickBot="1" x14ac:dyDescent="0.3">
      <c r="A708" s="292" t="s">
        <v>1962</v>
      </c>
      <c r="B708" s="288" t="s">
        <v>1963</v>
      </c>
      <c r="C708" s="288" t="s">
        <v>1298</v>
      </c>
      <c r="D708" s="286">
        <v>-723420.11</v>
      </c>
      <c r="E708" s="300">
        <v>0</v>
      </c>
      <c r="F708" s="286">
        <v>4442836.87</v>
      </c>
      <c r="G708" s="286">
        <v>7799545.5499999998</v>
      </c>
      <c r="H708" s="286">
        <v>9807822.4199999999</v>
      </c>
      <c r="I708" s="286">
        <v>10190760.26</v>
      </c>
      <c r="J708" s="286">
        <v>8357402.8200000003</v>
      </c>
      <c r="K708" s="286">
        <v>5495348.6600000001</v>
      </c>
      <c r="L708" s="286">
        <v>1961376.22</v>
      </c>
      <c r="M708" s="286">
        <v>-1743920.22</v>
      </c>
      <c r="N708" s="286">
        <v>-5080338.38</v>
      </c>
      <c r="O708" s="286">
        <v>-6289700.4299999997</v>
      </c>
      <c r="P708" s="286">
        <v>-4446961.49</v>
      </c>
      <c r="Q708" s="286">
        <v>334158.18</v>
      </c>
      <c r="R708" s="279">
        <v>334158.18</v>
      </c>
    </row>
    <row r="709" spans="1:18" ht="15.75" thickBot="1" x14ac:dyDescent="0.3">
      <c r="A709" s="292" t="s">
        <v>1964</v>
      </c>
      <c r="B709" s="288" t="s">
        <v>1965</v>
      </c>
      <c r="C709" s="288" t="s">
        <v>1298</v>
      </c>
      <c r="D709" s="282">
        <v>-285972.23</v>
      </c>
      <c r="E709" s="299">
        <v>0</v>
      </c>
      <c r="F709" s="282">
        <v>73272.44</v>
      </c>
      <c r="G709" s="282">
        <v>869080.51</v>
      </c>
      <c r="H709" s="282">
        <v>663071.07999999996</v>
      </c>
      <c r="I709" s="282">
        <v>489575.3</v>
      </c>
      <c r="J709" s="282">
        <v>483966.46</v>
      </c>
      <c r="K709" s="282">
        <v>380479.81</v>
      </c>
      <c r="L709" s="282">
        <v>130254.61</v>
      </c>
      <c r="M709" s="282">
        <v>-349108.12</v>
      </c>
      <c r="N709" s="282">
        <v>-1133286.72</v>
      </c>
      <c r="O709" s="282">
        <v>-1826025.27</v>
      </c>
      <c r="P709" s="282">
        <v>-1721221.64</v>
      </c>
      <c r="Q709" s="282">
        <v>-1027844.11</v>
      </c>
      <c r="R709" s="279">
        <v>-1027844.11</v>
      </c>
    </row>
    <row r="710" spans="1:18" ht="15.75" thickBot="1" x14ac:dyDescent="0.3">
      <c r="A710" s="292" t="s">
        <v>1862</v>
      </c>
      <c r="B710" s="288" t="s">
        <v>1966</v>
      </c>
      <c r="C710" s="288" t="s">
        <v>1298</v>
      </c>
      <c r="D710" s="286">
        <v>-2287944.83</v>
      </c>
      <c r="E710" s="300">
        <v>0</v>
      </c>
      <c r="F710" s="286">
        <v>-237361.31</v>
      </c>
      <c r="G710" s="286">
        <v>-481539.74</v>
      </c>
      <c r="H710" s="286">
        <v>-700170.54</v>
      </c>
      <c r="I710" s="286">
        <v>-860120.69</v>
      </c>
      <c r="J710" s="286">
        <v>-946499.36</v>
      </c>
      <c r="K710" s="286">
        <v>-1014655.73</v>
      </c>
      <c r="L710" s="286">
        <v>-1059933.3</v>
      </c>
      <c r="M710" s="286">
        <v>-1101770.3899999999</v>
      </c>
      <c r="N710" s="286">
        <v>-1149415.83</v>
      </c>
      <c r="O710" s="286">
        <v>-1226397.33</v>
      </c>
      <c r="P710" s="286">
        <v>-1344975.13</v>
      </c>
      <c r="Q710" s="286">
        <v>-1558684.47</v>
      </c>
      <c r="R710" s="279">
        <v>-1558684.47</v>
      </c>
    </row>
    <row r="711" spans="1:18" ht="15.75" thickBot="1" x14ac:dyDescent="0.3">
      <c r="A711" s="292" t="s">
        <v>1967</v>
      </c>
      <c r="B711" s="288" t="s">
        <v>1968</v>
      </c>
      <c r="C711" s="288" t="s">
        <v>1298</v>
      </c>
      <c r="D711" s="282">
        <v>11346544.369999999</v>
      </c>
      <c r="E711" s="299">
        <v>0</v>
      </c>
      <c r="F711" s="282">
        <v>556022.17000000004</v>
      </c>
      <c r="G711" s="282">
        <v>33666180.810000002</v>
      </c>
      <c r="H711" s="282">
        <v>34578951.57</v>
      </c>
      <c r="I711" s="282">
        <v>35552563.590000004</v>
      </c>
      <c r="J711" s="282">
        <v>36805890.990000002</v>
      </c>
      <c r="K711" s="282">
        <v>38049124.469999999</v>
      </c>
      <c r="L711" s="282">
        <v>39425416.329999998</v>
      </c>
      <c r="M711" s="282">
        <v>40948074.32</v>
      </c>
      <c r="N711" s="282">
        <v>42584599.600000001</v>
      </c>
      <c r="O711" s="282">
        <v>43576824.189999998</v>
      </c>
      <c r="P711" s="282">
        <v>44457360.039999999</v>
      </c>
      <c r="Q711" s="282">
        <v>45635424.640000001</v>
      </c>
      <c r="R711" s="279">
        <v>45635424.640000001</v>
      </c>
    </row>
    <row r="712" spans="1:18" ht="23.25" thickBot="1" x14ac:dyDescent="0.3">
      <c r="A712" s="292" t="s">
        <v>1969</v>
      </c>
      <c r="B712" s="288" t="s">
        <v>1970</v>
      </c>
      <c r="C712" s="288" t="s">
        <v>1298</v>
      </c>
      <c r="D712" s="286">
        <v>2710830.86</v>
      </c>
      <c r="E712" s="300">
        <v>0</v>
      </c>
      <c r="F712" s="286">
        <v>4413208.37</v>
      </c>
      <c r="G712" s="286">
        <v>8549754.7400000002</v>
      </c>
      <c r="H712" s="286">
        <v>10705456.08</v>
      </c>
      <c r="I712" s="286">
        <v>9341774.25</v>
      </c>
      <c r="J712" s="286">
        <v>7641467.2599999998</v>
      </c>
      <c r="K712" s="286">
        <v>4287721.3899999997</v>
      </c>
      <c r="L712" s="286">
        <v>-1295040.8500000001</v>
      </c>
      <c r="M712" s="286">
        <v>-8433258.6999999993</v>
      </c>
      <c r="N712" s="286">
        <v>-13329674.58</v>
      </c>
      <c r="O712" s="286">
        <v>-20402869.59</v>
      </c>
      <c r="P712" s="286">
        <v>-21039755.539999999</v>
      </c>
      <c r="Q712" s="286">
        <v>-12291758.34</v>
      </c>
      <c r="R712" s="279">
        <v>-12291758.34</v>
      </c>
    </row>
    <row r="713" spans="1:18" ht="15.75" thickBot="1" x14ac:dyDescent="0.3">
      <c r="A713" s="292" t="s">
        <v>1971</v>
      </c>
      <c r="B713" s="288" t="s">
        <v>1972</v>
      </c>
      <c r="C713" s="288" t="s">
        <v>1298</v>
      </c>
      <c r="D713" s="282">
        <v>18017475.77</v>
      </c>
      <c r="E713" s="299">
        <v>0</v>
      </c>
      <c r="F713" s="282">
        <v>33605.67</v>
      </c>
      <c r="G713" s="282">
        <v>69527.89</v>
      </c>
      <c r="H713" s="282">
        <v>101195.34</v>
      </c>
      <c r="I713" s="282">
        <v>123285.91</v>
      </c>
      <c r="J713" s="282">
        <v>134550.93</v>
      </c>
      <c r="K713" s="282">
        <v>143743.47</v>
      </c>
      <c r="L713" s="282">
        <v>149606.07999999999</v>
      </c>
      <c r="M713" s="282">
        <v>154963.53</v>
      </c>
      <c r="N713" s="282">
        <v>161525.70000000001</v>
      </c>
      <c r="O713" s="282">
        <v>170893.59</v>
      </c>
      <c r="P713" s="282">
        <v>1493892.86</v>
      </c>
      <c r="Q713" s="282">
        <v>5806935.1699999999</v>
      </c>
      <c r="R713" s="279">
        <v>5806935.1699999999</v>
      </c>
    </row>
    <row r="714" spans="1:18" ht="15.75" thickBot="1" x14ac:dyDescent="0.3">
      <c r="A714" s="292" t="s">
        <v>1973</v>
      </c>
      <c r="B714" s="288" t="s">
        <v>1974</v>
      </c>
      <c r="C714" s="288" t="s">
        <v>1298</v>
      </c>
      <c r="D714" s="286">
        <v>-10337.68</v>
      </c>
      <c r="E714" s="302"/>
      <c r="F714" s="293"/>
      <c r="G714" s="293"/>
      <c r="H714" s="293"/>
      <c r="I714" s="293"/>
      <c r="J714" s="293"/>
      <c r="K714" s="293"/>
      <c r="L714" s="293"/>
      <c r="M714" s="293"/>
      <c r="N714" s="293"/>
      <c r="O714" s="293"/>
      <c r="P714" s="293"/>
      <c r="Q714" s="293"/>
      <c r="R714" s="279">
        <v>-10337.68</v>
      </c>
    </row>
    <row r="715" spans="1:18" ht="15.75" thickBot="1" x14ac:dyDescent="0.3">
      <c r="A715" s="292" t="s">
        <v>1975</v>
      </c>
      <c r="B715" s="288" t="s">
        <v>1976</v>
      </c>
      <c r="C715" s="288" t="s">
        <v>1298</v>
      </c>
      <c r="D715" s="282">
        <v>0</v>
      </c>
      <c r="E715" s="299">
        <v>0</v>
      </c>
      <c r="F715" s="282">
        <v>0</v>
      </c>
      <c r="G715" s="282">
        <v>0</v>
      </c>
      <c r="H715" s="282">
        <v>0</v>
      </c>
      <c r="I715" s="282">
        <v>0</v>
      </c>
      <c r="J715" s="282">
        <v>0</v>
      </c>
      <c r="K715" s="282">
        <v>0</v>
      </c>
      <c r="L715" s="282">
        <v>0</v>
      </c>
      <c r="M715" s="282">
        <v>0</v>
      </c>
      <c r="N715" s="282">
        <v>0</v>
      </c>
      <c r="O715" s="282">
        <v>0</v>
      </c>
      <c r="P715" s="282">
        <v>0</v>
      </c>
      <c r="Q715" s="282">
        <v>0</v>
      </c>
      <c r="R715" s="279">
        <v>0</v>
      </c>
    </row>
    <row r="716" spans="1:18" ht="15.75" thickBot="1" x14ac:dyDescent="0.3">
      <c r="A716" s="292" t="s">
        <v>1977</v>
      </c>
      <c r="B716" s="288" t="s">
        <v>1978</v>
      </c>
      <c r="C716" s="288" t="s">
        <v>1298</v>
      </c>
      <c r="D716" s="286">
        <v>-316824.2</v>
      </c>
      <c r="E716" s="300">
        <v>0</v>
      </c>
      <c r="F716" s="286">
        <v>-15951.4</v>
      </c>
      <c r="G716" s="286">
        <v>1544</v>
      </c>
      <c r="H716" s="286">
        <v>1544</v>
      </c>
      <c r="I716" s="286">
        <v>1544</v>
      </c>
      <c r="J716" s="286">
        <v>-69.400000000000006</v>
      </c>
      <c r="K716" s="286">
        <v>-69.400000000000006</v>
      </c>
      <c r="L716" s="286">
        <v>-69.400000000000006</v>
      </c>
      <c r="M716" s="286">
        <v>-1215.2</v>
      </c>
      <c r="N716" s="286">
        <v>-298.56</v>
      </c>
      <c r="O716" s="286">
        <v>-298.56</v>
      </c>
      <c r="P716" s="286">
        <v>-298.56</v>
      </c>
      <c r="Q716" s="286">
        <v>-298.56</v>
      </c>
      <c r="R716" s="279">
        <v>-298.56</v>
      </c>
    </row>
    <row r="717" spans="1:18" ht="15.75" thickBot="1" x14ac:dyDescent="0.3">
      <c r="A717" s="292" t="s">
        <v>1981</v>
      </c>
      <c r="B717" s="288" t="s">
        <v>1982</v>
      </c>
      <c r="C717" s="288" t="s">
        <v>1298</v>
      </c>
      <c r="D717" s="282">
        <v>-290566157.99000001</v>
      </c>
      <c r="E717" s="299">
        <v>0</v>
      </c>
      <c r="F717" s="282">
        <v>-21959521.719999999</v>
      </c>
      <c r="G717" s="282">
        <v>-40910906.020000003</v>
      </c>
      <c r="H717" s="282">
        <v>-64913650.020000003</v>
      </c>
      <c r="I717" s="282">
        <v>-91291776.239999995</v>
      </c>
      <c r="J717" s="282">
        <v>-117847636.23</v>
      </c>
      <c r="K717" s="282">
        <v>-153253317.78999999</v>
      </c>
      <c r="L717" s="282">
        <v>-181956021.97</v>
      </c>
      <c r="M717" s="282">
        <v>-209997865.77000001</v>
      </c>
      <c r="N717" s="282">
        <v>-208626801.83000001</v>
      </c>
      <c r="O717" s="282">
        <v>-239870345.16999999</v>
      </c>
      <c r="P717" s="282">
        <v>-263708767.13</v>
      </c>
      <c r="Q717" s="282">
        <v>-294878543.23000002</v>
      </c>
      <c r="R717" s="279">
        <v>-294878543.23000002</v>
      </c>
    </row>
    <row r="718" spans="1:18" ht="15.75" thickBot="1" x14ac:dyDescent="0.3">
      <c r="A718" s="287" t="s">
        <v>1484</v>
      </c>
      <c r="B718" s="288" t="s">
        <v>2444</v>
      </c>
      <c r="C718" s="289"/>
      <c r="D718" s="286">
        <v>-857265235.04999995</v>
      </c>
      <c r="E718" s="300">
        <v>-857265235.04999995</v>
      </c>
      <c r="F718" s="286">
        <v>-857288822.13</v>
      </c>
      <c r="G718" s="286">
        <v>-857317699.91999996</v>
      </c>
      <c r="H718" s="286">
        <v>-857365429.21000004</v>
      </c>
      <c r="I718" s="286">
        <v>-857382936.5</v>
      </c>
      <c r="J718" s="286">
        <v>-857380073.72000003</v>
      </c>
      <c r="K718" s="286">
        <v>-857421823.75999999</v>
      </c>
      <c r="L718" s="286">
        <v>-857431384.29999995</v>
      </c>
      <c r="M718" s="286">
        <v>-857473453.09000003</v>
      </c>
      <c r="N718" s="286">
        <v>-857759673.48000002</v>
      </c>
      <c r="O718" s="286">
        <v>-857766802.76999998</v>
      </c>
      <c r="P718" s="286">
        <v>-986503317.38999999</v>
      </c>
      <c r="Q718" s="286">
        <v>-986494931.35000002</v>
      </c>
      <c r="R718" s="279">
        <v>-986494931.35000002</v>
      </c>
    </row>
    <row r="719" spans="1:18" ht="15.75" thickBot="1" x14ac:dyDescent="0.3">
      <c r="A719" s="290" t="s">
        <v>119</v>
      </c>
      <c r="B719" s="288" t="s">
        <v>1072</v>
      </c>
      <c r="C719" s="288" t="s">
        <v>2078</v>
      </c>
      <c r="D719" s="282">
        <v>-44595</v>
      </c>
      <c r="E719" s="299">
        <v>-44595</v>
      </c>
      <c r="F719" s="282">
        <v>-39304</v>
      </c>
      <c r="G719" s="282">
        <v>-34013</v>
      </c>
      <c r="H719" s="282">
        <v>-28722</v>
      </c>
      <c r="I719" s="282">
        <v>-23431</v>
      </c>
      <c r="J719" s="282">
        <v>-18140</v>
      </c>
      <c r="K719" s="282">
        <v>-12849</v>
      </c>
      <c r="L719" s="282">
        <v>-7558</v>
      </c>
      <c r="M719" s="282">
        <v>-2443</v>
      </c>
      <c r="N719" s="282">
        <v>0</v>
      </c>
      <c r="O719" s="282">
        <v>0</v>
      </c>
      <c r="P719" s="282">
        <v>0</v>
      </c>
      <c r="Q719" s="282">
        <v>0</v>
      </c>
      <c r="R719" s="279">
        <v>0</v>
      </c>
    </row>
    <row r="720" spans="1:18" ht="15.75" thickBot="1" x14ac:dyDescent="0.3">
      <c r="A720" s="290" t="s">
        <v>178</v>
      </c>
      <c r="B720" s="288" t="s">
        <v>1071</v>
      </c>
      <c r="C720" s="288" t="s">
        <v>2078</v>
      </c>
      <c r="D720" s="286">
        <v>2352</v>
      </c>
      <c r="E720" s="300">
        <v>2352</v>
      </c>
      <c r="F720" s="286">
        <v>2036</v>
      </c>
      <c r="G720" s="286">
        <v>1720</v>
      </c>
      <c r="H720" s="286">
        <v>1404</v>
      </c>
      <c r="I720" s="286">
        <v>1088</v>
      </c>
      <c r="J720" s="286">
        <v>772</v>
      </c>
      <c r="K720" s="286">
        <v>456</v>
      </c>
      <c r="L720" s="286">
        <v>140</v>
      </c>
      <c r="M720" s="286">
        <v>0</v>
      </c>
      <c r="N720" s="286">
        <v>0</v>
      </c>
      <c r="O720" s="286">
        <v>0</v>
      </c>
      <c r="P720" s="286">
        <v>0</v>
      </c>
      <c r="Q720" s="286">
        <v>0</v>
      </c>
      <c r="R720" s="279">
        <v>0</v>
      </c>
    </row>
    <row r="721" spans="1:18" ht="15.75" thickBot="1" x14ac:dyDescent="0.3">
      <c r="A721" s="290" t="s">
        <v>180</v>
      </c>
      <c r="B721" s="288" t="s">
        <v>1069</v>
      </c>
      <c r="C721" s="288" t="s">
        <v>2078</v>
      </c>
      <c r="D721" s="282">
        <v>14750</v>
      </c>
      <c r="E721" s="299">
        <v>14750</v>
      </c>
      <c r="F721" s="282">
        <v>14500</v>
      </c>
      <c r="G721" s="282">
        <v>14250</v>
      </c>
      <c r="H721" s="282">
        <v>14000</v>
      </c>
      <c r="I721" s="282">
        <v>13750</v>
      </c>
      <c r="J721" s="282">
        <v>13500</v>
      </c>
      <c r="K721" s="282">
        <v>13250</v>
      </c>
      <c r="L721" s="282">
        <v>13000</v>
      </c>
      <c r="M721" s="282">
        <v>12750</v>
      </c>
      <c r="N721" s="282">
        <v>12500</v>
      </c>
      <c r="O721" s="282">
        <v>12250</v>
      </c>
      <c r="P721" s="282">
        <v>12000</v>
      </c>
      <c r="Q721" s="282">
        <v>11750</v>
      </c>
      <c r="R721" s="279">
        <v>11750</v>
      </c>
    </row>
    <row r="722" spans="1:18" ht="15.75" thickBot="1" x14ac:dyDescent="0.3">
      <c r="A722" s="290" t="s">
        <v>181</v>
      </c>
      <c r="B722" s="288" t="s">
        <v>1068</v>
      </c>
      <c r="C722" s="288" t="s">
        <v>2078</v>
      </c>
      <c r="D722" s="286">
        <v>33985</v>
      </c>
      <c r="E722" s="300">
        <v>33985</v>
      </c>
      <c r="F722" s="286">
        <v>33496</v>
      </c>
      <c r="G722" s="286">
        <v>33007</v>
      </c>
      <c r="H722" s="286">
        <v>32518</v>
      </c>
      <c r="I722" s="286">
        <v>32029</v>
      </c>
      <c r="J722" s="286">
        <v>31540</v>
      </c>
      <c r="K722" s="286">
        <v>31051</v>
      </c>
      <c r="L722" s="286">
        <v>30562</v>
      </c>
      <c r="M722" s="286">
        <v>30073</v>
      </c>
      <c r="N722" s="286">
        <v>29584</v>
      </c>
      <c r="O722" s="286">
        <v>29095</v>
      </c>
      <c r="P722" s="286">
        <v>28606</v>
      </c>
      <c r="Q722" s="286">
        <v>28117</v>
      </c>
      <c r="R722" s="279">
        <v>28117</v>
      </c>
    </row>
    <row r="723" spans="1:18" ht="15.75" thickBot="1" x14ac:dyDescent="0.3">
      <c r="A723" s="290" t="s">
        <v>182</v>
      </c>
      <c r="B723" s="288" t="s">
        <v>1067</v>
      </c>
      <c r="C723" s="288" t="s">
        <v>2078</v>
      </c>
      <c r="D723" s="282">
        <v>32928</v>
      </c>
      <c r="E723" s="299">
        <v>32928</v>
      </c>
      <c r="F723" s="282">
        <v>32499</v>
      </c>
      <c r="G723" s="282">
        <v>32070</v>
      </c>
      <c r="H723" s="282">
        <v>31641</v>
      </c>
      <c r="I723" s="282">
        <v>31212</v>
      </c>
      <c r="J723" s="282">
        <v>30783</v>
      </c>
      <c r="K723" s="282">
        <v>30354</v>
      </c>
      <c r="L723" s="282">
        <v>29925</v>
      </c>
      <c r="M723" s="282">
        <v>29496</v>
      </c>
      <c r="N723" s="282">
        <v>29067</v>
      </c>
      <c r="O723" s="282">
        <v>28638</v>
      </c>
      <c r="P723" s="282">
        <v>28209</v>
      </c>
      <c r="Q723" s="282">
        <v>27780</v>
      </c>
      <c r="R723" s="279">
        <v>27780</v>
      </c>
    </row>
    <row r="724" spans="1:18" ht="15.75" thickBot="1" x14ac:dyDescent="0.3">
      <c r="A724" s="290" t="s">
        <v>183</v>
      </c>
      <c r="B724" s="288" t="s">
        <v>1066</v>
      </c>
      <c r="C724" s="288" t="s">
        <v>2078</v>
      </c>
      <c r="D724" s="286">
        <v>37092</v>
      </c>
      <c r="E724" s="300">
        <v>37092</v>
      </c>
      <c r="F724" s="286">
        <v>36641</v>
      </c>
      <c r="G724" s="286">
        <v>36190</v>
      </c>
      <c r="H724" s="286">
        <v>35739</v>
      </c>
      <c r="I724" s="286">
        <v>35288</v>
      </c>
      <c r="J724" s="286">
        <v>34837</v>
      </c>
      <c r="K724" s="286">
        <v>34386</v>
      </c>
      <c r="L724" s="286">
        <v>33935</v>
      </c>
      <c r="M724" s="286">
        <v>33484</v>
      </c>
      <c r="N724" s="286">
        <v>33033</v>
      </c>
      <c r="O724" s="286">
        <v>32582</v>
      </c>
      <c r="P724" s="286">
        <v>32131</v>
      </c>
      <c r="Q724" s="286">
        <v>31680</v>
      </c>
      <c r="R724" s="279">
        <v>31680</v>
      </c>
    </row>
    <row r="725" spans="1:18" ht="15.75" thickBot="1" x14ac:dyDescent="0.3">
      <c r="A725" s="290" t="s">
        <v>183</v>
      </c>
      <c r="B725" s="288" t="s">
        <v>1064</v>
      </c>
      <c r="C725" s="288" t="s">
        <v>2078</v>
      </c>
      <c r="D725" s="282">
        <v>24297</v>
      </c>
      <c r="E725" s="299">
        <v>24297</v>
      </c>
      <c r="F725" s="282">
        <v>24024</v>
      </c>
      <c r="G725" s="282">
        <v>23751</v>
      </c>
      <c r="H725" s="282">
        <v>23478</v>
      </c>
      <c r="I725" s="282">
        <v>23205</v>
      </c>
      <c r="J725" s="282">
        <v>22932</v>
      </c>
      <c r="K725" s="282">
        <v>22659</v>
      </c>
      <c r="L725" s="282">
        <v>22386</v>
      </c>
      <c r="M725" s="282">
        <v>22113</v>
      </c>
      <c r="N725" s="282">
        <v>21840</v>
      </c>
      <c r="O725" s="282">
        <v>21567</v>
      </c>
      <c r="P725" s="282">
        <v>21294</v>
      </c>
      <c r="Q725" s="282">
        <v>21021</v>
      </c>
      <c r="R725" s="279">
        <v>21021</v>
      </c>
    </row>
    <row r="726" spans="1:18" ht="15.75" thickBot="1" x14ac:dyDescent="0.3">
      <c r="A726" s="290" t="s">
        <v>185</v>
      </c>
      <c r="B726" s="288" t="s">
        <v>1063</v>
      </c>
      <c r="C726" s="288" t="s">
        <v>2078</v>
      </c>
      <c r="D726" s="286">
        <v>0</v>
      </c>
      <c r="E726" s="302"/>
      <c r="F726" s="293"/>
      <c r="G726" s="293"/>
      <c r="H726" s="293"/>
      <c r="I726" s="293"/>
      <c r="J726" s="293"/>
      <c r="K726" s="293"/>
      <c r="L726" s="293"/>
      <c r="M726" s="293"/>
      <c r="N726" s="293"/>
      <c r="O726" s="293"/>
      <c r="P726" s="293"/>
      <c r="Q726" s="293"/>
      <c r="R726" s="279">
        <v>0</v>
      </c>
    </row>
    <row r="727" spans="1:18" ht="15.75" thickBot="1" x14ac:dyDescent="0.3">
      <c r="A727" s="290" t="s">
        <v>186</v>
      </c>
      <c r="B727" s="288" t="s">
        <v>1062</v>
      </c>
      <c r="C727" s="288" t="s">
        <v>2078</v>
      </c>
      <c r="D727" s="282">
        <v>59194</v>
      </c>
      <c r="E727" s="299">
        <v>59194</v>
      </c>
      <c r="F727" s="282">
        <v>58683</v>
      </c>
      <c r="G727" s="282">
        <v>58172</v>
      </c>
      <c r="H727" s="282">
        <v>57661</v>
      </c>
      <c r="I727" s="282">
        <v>57150</v>
      </c>
      <c r="J727" s="282">
        <v>56639</v>
      </c>
      <c r="K727" s="282">
        <v>56128</v>
      </c>
      <c r="L727" s="282">
        <v>55617</v>
      </c>
      <c r="M727" s="282">
        <v>55106</v>
      </c>
      <c r="N727" s="282">
        <v>54595</v>
      </c>
      <c r="O727" s="282">
        <v>54084</v>
      </c>
      <c r="P727" s="282">
        <v>53573</v>
      </c>
      <c r="Q727" s="282">
        <v>53062</v>
      </c>
      <c r="R727" s="279">
        <v>53062</v>
      </c>
    </row>
    <row r="728" spans="1:18" ht="15.75" thickBot="1" x14ac:dyDescent="0.3">
      <c r="A728" s="290" t="s">
        <v>187</v>
      </c>
      <c r="B728" s="288" t="s">
        <v>1061</v>
      </c>
      <c r="C728" s="288" t="s">
        <v>2078</v>
      </c>
      <c r="D728" s="286">
        <v>30044</v>
      </c>
      <c r="E728" s="300">
        <v>30044</v>
      </c>
      <c r="F728" s="286">
        <v>29785</v>
      </c>
      <c r="G728" s="286">
        <v>29526</v>
      </c>
      <c r="H728" s="286">
        <v>29267</v>
      </c>
      <c r="I728" s="286">
        <v>29008</v>
      </c>
      <c r="J728" s="286">
        <v>28749</v>
      </c>
      <c r="K728" s="286">
        <v>28490</v>
      </c>
      <c r="L728" s="286">
        <v>28231</v>
      </c>
      <c r="M728" s="286">
        <v>27972</v>
      </c>
      <c r="N728" s="286">
        <v>27713</v>
      </c>
      <c r="O728" s="286">
        <v>27454</v>
      </c>
      <c r="P728" s="286">
        <v>27195</v>
      </c>
      <c r="Q728" s="286">
        <v>26936</v>
      </c>
      <c r="R728" s="279">
        <v>26936</v>
      </c>
    </row>
    <row r="729" spans="1:18" ht="15.75" thickBot="1" x14ac:dyDescent="0.3">
      <c r="A729" s="290" t="s">
        <v>188</v>
      </c>
      <c r="B729" s="288" t="s">
        <v>1060</v>
      </c>
      <c r="C729" s="288" t="s">
        <v>2078</v>
      </c>
      <c r="D729" s="282">
        <v>34832</v>
      </c>
      <c r="E729" s="299">
        <v>34832</v>
      </c>
      <c r="F729" s="282">
        <v>34210</v>
      </c>
      <c r="G729" s="282">
        <v>33588</v>
      </c>
      <c r="H729" s="282">
        <v>32966</v>
      </c>
      <c r="I729" s="282">
        <v>32344</v>
      </c>
      <c r="J729" s="282">
        <v>31722</v>
      </c>
      <c r="K729" s="282">
        <v>31100</v>
      </c>
      <c r="L729" s="282">
        <v>30478</v>
      </c>
      <c r="M729" s="282">
        <v>29856</v>
      </c>
      <c r="N729" s="282">
        <v>29234</v>
      </c>
      <c r="O729" s="282">
        <v>28612</v>
      </c>
      <c r="P729" s="282">
        <v>27990</v>
      </c>
      <c r="Q729" s="282">
        <v>27368</v>
      </c>
      <c r="R729" s="279">
        <v>27368</v>
      </c>
    </row>
    <row r="730" spans="1:18" ht="15.75" thickBot="1" x14ac:dyDescent="0.3">
      <c r="A730" s="290" t="s">
        <v>189</v>
      </c>
      <c r="B730" s="288" t="s">
        <v>1059</v>
      </c>
      <c r="C730" s="288" t="s">
        <v>2078</v>
      </c>
      <c r="D730" s="286">
        <v>152957</v>
      </c>
      <c r="E730" s="300">
        <v>152957</v>
      </c>
      <c r="F730" s="286">
        <v>151871</v>
      </c>
      <c r="G730" s="286">
        <v>150785</v>
      </c>
      <c r="H730" s="286">
        <v>149699</v>
      </c>
      <c r="I730" s="286">
        <v>148613</v>
      </c>
      <c r="J730" s="286">
        <v>147527</v>
      </c>
      <c r="K730" s="286">
        <v>146441</v>
      </c>
      <c r="L730" s="286">
        <v>145355</v>
      </c>
      <c r="M730" s="286">
        <v>144269</v>
      </c>
      <c r="N730" s="286">
        <v>143183</v>
      </c>
      <c r="O730" s="286">
        <v>142097</v>
      </c>
      <c r="P730" s="286">
        <v>141011</v>
      </c>
      <c r="Q730" s="286">
        <v>139925</v>
      </c>
      <c r="R730" s="279">
        <v>139925</v>
      </c>
    </row>
    <row r="731" spans="1:18" ht="15.75" thickBot="1" x14ac:dyDescent="0.3">
      <c r="A731" s="290" t="s">
        <v>190</v>
      </c>
      <c r="B731" s="288" t="s">
        <v>1058</v>
      </c>
      <c r="C731" s="288" t="s">
        <v>2078</v>
      </c>
      <c r="D731" s="282">
        <v>144658</v>
      </c>
      <c r="E731" s="299">
        <v>144658</v>
      </c>
      <c r="F731" s="282">
        <v>143666</v>
      </c>
      <c r="G731" s="282">
        <v>142674</v>
      </c>
      <c r="H731" s="282">
        <v>141682</v>
      </c>
      <c r="I731" s="282">
        <v>140690</v>
      </c>
      <c r="J731" s="282">
        <v>139698</v>
      </c>
      <c r="K731" s="282">
        <v>138706</v>
      </c>
      <c r="L731" s="282">
        <v>137714</v>
      </c>
      <c r="M731" s="282">
        <v>136722</v>
      </c>
      <c r="N731" s="282">
        <v>135730</v>
      </c>
      <c r="O731" s="282">
        <v>134738</v>
      </c>
      <c r="P731" s="282">
        <v>133746</v>
      </c>
      <c r="Q731" s="282">
        <v>132754</v>
      </c>
      <c r="R731" s="279">
        <v>132754</v>
      </c>
    </row>
    <row r="732" spans="1:18" ht="15.75" thickBot="1" x14ac:dyDescent="0.3">
      <c r="A732" s="290" t="s">
        <v>191</v>
      </c>
      <c r="B732" s="288" t="s">
        <v>1057</v>
      </c>
      <c r="C732" s="288" t="s">
        <v>2078</v>
      </c>
      <c r="D732" s="286">
        <v>54096</v>
      </c>
      <c r="E732" s="300">
        <v>54096</v>
      </c>
      <c r="F732" s="286">
        <v>52536</v>
      </c>
      <c r="G732" s="286">
        <v>50976</v>
      </c>
      <c r="H732" s="286">
        <v>49416</v>
      </c>
      <c r="I732" s="286">
        <v>47856</v>
      </c>
      <c r="J732" s="286">
        <v>46296</v>
      </c>
      <c r="K732" s="286">
        <v>44736</v>
      </c>
      <c r="L732" s="286">
        <v>43176</v>
      </c>
      <c r="M732" s="286">
        <v>41616</v>
      </c>
      <c r="N732" s="286">
        <v>40056</v>
      </c>
      <c r="O732" s="286">
        <v>38496</v>
      </c>
      <c r="P732" s="286">
        <v>36936</v>
      </c>
      <c r="Q732" s="286">
        <v>35376</v>
      </c>
      <c r="R732" s="279">
        <v>35376</v>
      </c>
    </row>
    <row r="733" spans="1:18" ht="15.75" thickBot="1" x14ac:dyDescent="0.3">
      <c r="A733" s="290" t="s">
        <v>192</v>
      </c>
      <c r="B733" s="288" t="s">
        <v>1056</v>
      </c>
      <c r="C733" s="288" t="s">
        <v>2078</v>
      </c>
      <c r="D733" s="282">
        <v>47084</v>
      </c>
      <c r="E733" s="299">
        <v>47084</v>
      </c>
      <c r="F733" s="282">
        <v>46813</v>
      </c>
      <c r="G733" s="282">
        <v>46542</v>
      </c>
      <c r="H733" s="282">
        <v>46271</v>
      </c>
      <c r="I733" s="282">
        <v>46000</v>
      </c>
      <c r="J733" s="282">
        <v>45729</v>
      </c>
      <c r="K733" s="282">
        <v>45458</v>
      </c>
      <c r="L733" s="282">
        <v>45187</v>
      </c>
      <c r="M733" s="282">
        <v>44916</v>
      </c>
      <c r="N733" s="282">
        <v>44645</v>
      </c>
      <c r="O733" s="282">
        <v>44374</v>
      </c>
      <c r="P733" s="282">
        <v>44103</v>
      </c>
      <c r="Q733" s="282">
        <v>43832</v>
      </c>
      <c r="R733" s="279">
        <v>43832</v>
      </c>
    </row>
    <row r="734" spans="1:18" ht="15.75" thickBot="1" x14ac:dyDescent="0.3">
      <c r="A734" s="290" t="s">
        <v>193</v>
      </c>
      <c r="B734" s="288" t="s">
        <v>1055</v>
      </c>
      <c r="C734" s="288" t="s">
        <v>2078</v>
      </c>
      <c r="D734" s="286">
        <v>0</v>
      </c>
      <c r="E734" s="302"/>
      <c r="F734" s="293"/>
      <c r="G734" s="293"/>
      <c r="H734" s="293"/>
      <c r="I734" s="293"/>
      <c r="J734" s="293"/>
      <c r="K734" s="293"/>
      <c r="L734" s="293"/>
      <c r="M734" s="293"/>
      <c r="N734" s="293"/>
      <c r="O734" s="293"/>
      <c r="P734" s="293"/>
      <c r="Q734" s="293"/>
      <c r="R734" s="279">
        <v>0</v>
      </c>
    </row>
    <row r="735" spans="1:18" ht="15.75" thickBot="1" x14ac:dyDescent="0.3">
      <c r="A735" s="290" t="s">
        <v>194</v>
      </c>
      <c r="B735" s="288" t="s">
        <v>1054</v>
      </c>
      <c r="C735" s="288" t="s">
        <v>2078</v>
      </c>
      <c r="D735" s="282">
        <v>42243</v>
      </c>
      <c r="E735" s="299">
        <v>42243</v>
      </c>
      <c r="F735" s="282">
        <v>37268</v>
      </c>
      <c r="G735" s="282">
        <v>32293</v>
      </c>
      <c r="H735" s="282">
        <v>27318</v>
      </c>
      <c r="I735" s="282">
        <v>22343</v>
      </c>
      <c r="J735" s="282">
        <v>17368</v>
      </c>
      <c r="K735" s="282">
        <v>12393</v>
      </c>
      <c r="L735" s="282">
        <v>7418</v>
      </c>
      <c r="M735" s="282">
        <v>2443</v>
      </c>
      <c r="N735" s="282">
        <v>0</v>
      </c>
      <c r="O735" s="282">
        <v>0</v>
      </c>
      <c r="P735" s="282">
        <v>0</v>
      </c>
      <c r="Q735" s="282">
        <v>0</v>
      </c>
      <c r="R735" s="279">
        <v>0</v>
      </c>
    </row>
    <row r="736" spans="1:18" ht="15.75" thickBot="1" x14ac:dyDescent="0.3">
      <c r="A736" s="290" t="s">
        <v>1485</v>
      </c>
      <c r="B736" s="288" t="s">
        <v>1486</v>
      </c>
      <c r="C736" s="288" t="s">
        <v>2078</v>
      </c>
      <c r="D736" s="286">
        <v>389593.5</v>
      </c>
      <c r="E736" s="300">
        <v>389593.5</v>
      </c>
      <c r="F736" s="286">
        <v>388106.5</v>
      </c>
      <c r="G736" s="286">
        <v>386619.5</v>
      </c>
      <c r="H736" s="286">
        <v>385132.5</v>
      </c>
      <c r="I736" s="286">
        <v>383645.5</v>
      </c>
      <c r="J736" s="286">
        <v>382158.5</v>
      </c>
      <c r="K736" s="286">
        <v>380671.5</v>
      </c>
      <c r="L736" s="286">
        <v>379184.5</v>
      </c>
      <c r="M736" s="286">
        <v>377697.5</v>
      </c>
      <c r="N736" s="286">
        <v>376210.5</v>
      </c>
      <c r="O736" s="286">
        <v>374723.5</v>
      </c>
      <c r="P736" s="286">
        <v>373236.5</v>
      </c>
      <c r="Q736" s="286">
        <v>371749.5</v>
      </c>
      <c r="R736" s="279">
        <v>371749.5</v>
      </c>
    </row>
    <row r="737" spans="1:18" ht="15.75" thickBot="1" x14ac:dyDescent="0.3">
      <c r="A737" s="290" t="s">
        <v>1487</v>
      </c>
      <c r="B737" s="288" t="s">
        <v>1488</v>
      </c>
      <c r="C737" s="288" t="s">
        <v>2078</v>
      </c>
      <c r="D737" s="282">
        <v>168123.74</v>
      </c>
      <c r="E737" s="299">
        <v>168123.74</v>
      </c>
      <c r="F737" s="282">
        <v>162807.74</v>
      </c>
      <c r="G737" s="282">
        <v>157491.74</v>
      </c>
      <c r="H737" s="282">
        <v>152175.74</v>
      </c>
      <c r="I737" s="282">
        <v>146859.74</v>
      </c>
      <c r="J737" s="282">
        <v>141543.74</v>
      </c>
      <c r="K737" s="282">
        <v>136227.74</v>
      </c>
      <c r="L737" s="282">
        <v>130911.74</v>
      </c>
      <c r="M737" s="282">
        <v>125595.74</v>
      </c>
      <c r="N737" s="282">
        <v>120279.74</v>
      </c>
      <c r="O737" s="282">
        <v>114963.74</v>
      </c>
      <c r="P737" s="282">
        <v>109647.74</v>
      </c>
      <c r="Q737" s="282">
        <v>104331.74</v>
      </c>
      <c r="R737" s="279">
        <v>104331.74</v>
      </c>
    </row>
    <row r="738" spans="1:18" ht="15.75" thickBot="1" x14ac:dyDescent="0.3">
      <c r="A738" s="290" t="s">
        <v>1489</v>
      </c>
      <c r="B738" s="288" t="s">
        <v>1490</v>
      </c>
      <c r="C738" s="288" t="s">
        <v>2078</v>
      </c>
      <c r="D738" s="286">
        <v>0</v>
      </c>
      <c r="E738" s="300">
        <v>0</v>
      </c>
      <c r="F738" s="286">
        <v>0</v>
      </c>
      <c r="G738" s="286">
        <v>0</v>
      </c>
      <c r="H738" s="286">
        <v>0</v>
      </c>
      <c r="I738" s="286">
        <v>0</v>
      </c>
      <c r="J738" s="286">
        <v>0</v>
      </c>
      <c r="K738" s="286">
        <v>0</v>
      </c>
      <c r="L738" s="286">
        <v>0</v>
      </c>
      <c r="M738" s="286">
        <v>0</v>
      </c>
      <c r="N738" s="286">
        <v>0</v>
      </c>
      <c r="O738" s="286">
        <v>0</v>
      </c>
      <c r="P738" s="286">
        <v>0</v>
      </c>
      <c r="Q738" s="286">
        <v>0</v>
      </c>
      <c r="R738" s="279">
        <v>0</v>
      </c>
    </row>
    <row r="739" spans="1:18" ht="15.75" thickBot="1" x14ac:dyDescent="0.3">
      <c r="A739" s="290" t="s">
        <v>1492</v>
      </c>
      <c r="B739" s="288" t="s">
        <v>1493</v>
      </c>
      <c r="C739" s="288" t="s">
        <v>2078</v>
      </c>
      <c r="D739" s="282">
        <v>526366.71</v>
      </c>
      <c r="E739" s="299">
        <v>526366.71</v>
      </c>
      <c r="F739" s="282">
        <v>524678.71</v>
      </c>
      <c r="G739" s="282">
        <v>522990.71</v>
      </c>
      <c r="H739" s="282">
        <v>521302.71</v>
      </c>
      <c r="I739" s="282">
        <v>519614.71</v>
      </c>
      <c r="J739" s="282">
        <v>517926.71</v>
      </c>
      <c r="K739" s="282">
        <v>516238.71</v>
      </c>
      <c r="L739" s="282">
        <v>514550.71</v>
      </c>
      <c r="M739" s="282">
        <v>512862.71</v>
      </c>
      <c r="N739" s="282">
        <v>511174.71</v>
      </c>
      <c r="O739" s="282">
        <v>509486.71</v>
      </c>
      <c r="P739" s="282">
        <v>507798.71</v>
      </c>
      <c r="Q739" s="282">
        <v>506110.71</v>
      </c>
      <c r="R739" s="279">
        <v>506110.71</v>
      </c>
    </row>
    <row r="740" spans="1:18" ht="15.75" thickBot="1" x14ac:dyDescent="0.3">
      <c r="A740" s="290" t="s">
        <v>2036</v>
      </c>
      <c r="B740" s="288" t="s">
        <v>2037</v>
      </c>
      <c r="C740" s="288" t="s">
        <v>2078</v>
      </c>
      <c r="D740" s="286">
        <v>208016.59</v>
      </c>
      <c r="E740" s="300">
        <v>208016.59</v>
      </c>
      <c r="F740" s="286">
        <v>205429.59</v>
      </c>
      <c r="G740" s="286">
        <v>202842.59</v>
      </c>
      <c r="H740" s="286">
        <v>200255.59</v>
      </c>
      <c r="I740" s="286">
        <v>197668.59</v>
      </c>
      <c r="J740" s="286">
        <v>195081.59</v>
      </c>
      <c r="K740" s="286">
        <v>192494.59</v>
      </c>
      <c r="L740" s="286">
        <v>189907.59</v>
      </c>
      <c r="M740" s="286">
        <v>187320.59</v>
      </c>
      <c r="N740" s="286">
        <v>184733.59</v>
      </c>
      <c r="O740" s="286">
        <v>182146.59</v>
      </c>
      <c r="P740" s="286">
        <v>179559.59</v>
      </c>
      <c r="Q740" s="286">
        <v>176972.59</v>
      </c>
      <c r="R740" s="279">
        <v>176972.59</v>
      </c>
    </row>
    <row r="741" spans="1:18" ht="15.75" thickBot="1" x14ac:dyDescent="0.3">
      <c r="A741" s="290" t="s">
        <v>1491</v>
      </c>
      <c r="B741" s="288" t="s">
        <v>2038</v>
      </c>
      <c r="C741" s="288" t="s">
        <v>2078</v>
      </c>
      <c r="D741" s="282">
        <v>300520.73</v>
      </c>
      <c r="E741" s="299">
        <v>300520.73</v>
      </c>
      <c r="F741" s="282">
        <v>296295.73</v>
      </c>
      <c r="G741" s="282">
        <v>292070.73</v>
      </c>
      <c r="H741" s="282">
        <v>287845.73</v>
      </c>
      <c r="I741" s="282">
        <v>283620.73</v>
      </c>
      <c r="J741" s="282">
        <v>279395.73</v>
      </c>
      <c r="K741" s="282">
        <v>275170.73</v>
      </c>
      <c r="L741" s="282">
        <v>270945.73</v>
      </c>
      <c r="M741" s="282">
        <v>266720.73</v>
      </c>
      <c r="N741" s="282">
        <v>262495.73</v>
      </c>
      <c r="O741" s="282">
        <v>258270.73</v>
      </c>
      <c r="P741" s="282">
        <v>254045.73</v>
      </c>
      <c r="Q741" s="282">
        <v>249820.73</v>
      </c>
      <c r="R741" s="279">
        <v>249820.73</v>
      </c>
    </row>
    <row r="742" spans="1:18" ht="15.75" thickBot="1" x14ac:dyDescent="0.3">
      <c r="A742" s="290" t="s">
        <v>2039</v>
      </c>
      <c r="B742" s="288" t="s">
        <v>2040</v>
      </c>
      <c r="C742" s="288" t="s">
        <v>2078</v>
      </c>
      <c r="D742" s="286">
        <v>829679.3</v>
      </c>
      <c r="E742" s="300">
        <v>829679.3</v>
      </c>
      <c r="F742" s="286">
        <v>827090.3</v>
      </c>
      <c r="G742" s="286">
        <v>824501.3</v>
      </c>
      <c r="H742" s="286">
        <v>821912.3</v>
      </c>
      <c r="I742" s="286">
        <v>819323.3</v>
      </c>
      <c r="J742" s="286">
        <v>816734.3</v>
      </c>
      <c r="K742" s="286">
        <v>814145.3</v>
      </c>
      <c r="L742" s="286">
        <v>811556.3</v>
      </c>
      <c r="M742" s="286">
        <v>808967.3</v>
      </c>
      <c r="N742" s="286">
        <v>806378.3</v>
      </c>
      <c r="O742" s="286">
        <v>803789.3</v>
      </c>
      <c r="P742" s="286">
        <v>801200.3</v>
      </c>
      <c r="Q742" s="286">
        <v>798611.3</v>
      </c>
      <c r="R742" s="279">
        <v>798611.3</v>
      </c>
    </row>
    <row r="743" spans="1:18" ht="15.75" thickBot="1" x14ac:dyDescent="0.3">
      <c r="A743" s="290" t="s">
        <v>2179</v>
      </c>
      <c r="B743" s="288" t="s">
        <v>2180</v>
      </c>
      <c r="C743" s="288" t="s">
        <v>2078</v>
      </c>
      <c r="D743" s="282">
        <v>289010.69</v>
      </c>
      <c r="E743" s="299">
        <v>289010.69</v>
      </c>
      <c r="F743" s="282">
        <v>288141.69</v>
      </c>
      <c r="G743" s="282">
        <v>287272.69</v>
      </c>
      <c r="H743" s="282">
        <v>286403.69</v>
      </c>
      <c r="I743" s="282">
        <v>285534.69</v>
      </c>
      <c r="J743" s="282">
        <v>284665.69</v>
      </c>
      <c r="K743" s="282">
        <v>283796.69</v>
      </c>
      <c r="L743" s="282">
        <v>282927.69</v>
      </c>
      <c r="M743" s="282">
        <v>282058.69</v>
      </c>
      <c r="N743" s="282">
        <v>281189.69</v>
      </c>
      <c r="O743" s="282">
        <v>280320.69</v>
      </c>
      <c r="P743" s="282">
        <v>279451.69</v>
      </c>
      <c r="Q743" s="282">
        <v>278582.69</v>
      </c>
      <c r="R743" s="279">
        <v>278582.69</v>
      </c>
    </row>
    <row r="744" spans="1:18" ht="15.75" thickBot="1" x14ac:dyDescent="0.3">
      <c r="A744" s="290" t="s">
        <v>2445</v>
      </c>
      <c r="B744" s="288" t="s">
        <v>2446</v>
      </c>
      <c r="C744" s="288" t="s">
        <v>2078</v>
      </c>
      <c r="D744" s="286">
        <v>1035740.09</v>
      </c>
      <c r="E744" s="300">
        <v>1035740.09</v>
      </c>
      <c r="F744" s="286">
        <v>1032707.15</v>
      </c>
      <c r="G744" s="286">
        <v>1029674.21</v>
      </c>
      <c r="H744" s="286">
        <v>1026641.27</v>
      </c>
      <c r="I744" s="286">
        <v>1023608.33</v>
      </c>
      <c r="J744" s="286">
        <v>1020575.39</v>
      </c>
      <c r="K744" s="286">
        <v>1017542.45</v>
      </c>
      <c r="L744" s="286">
        <v>1014509.51</v>
      </c>
      <c r="M744" s="286">
        <v>1011476.57</v>
      </c>
      <c r="N744" s="286">
        <v>1008443.63</v>
      </c>
      <c r="O744" s="286">
        <v>1005410.69</v>
      </c>
      <c r="P744" s="286">
        <v>1002377.75</v>
      </c>
      <c r="Q744" s="286">
        <v>999344.81</v>
      </c>
      <c r="R744" s="279">
        <v>999344.81</v>
      </c>
    </row>
    <row r="745" spans="1:18" ht="15.75" thickBot="1" x14ac:dyDescent="0.3">
      <c r="A745" s="290" t="s">
        <v>2447</v>
      </c>
      <c r="B745" s="288" t="s">
        <v>2448</v>
      </c>
      <c r="C745" s="288" t="s">
        <v>2078</v>
      </c>
      <c r="D745" s="282">
        <v>481192.64</v>
      </c>
      <c r="E745" s="299">
        <v>481192.64</v>
      </c>
      <c r="F745" s="282">
        <v>476447.79</v>
      </c>
      <c r="G745" s="282">
        <v>471702.94</v>
      </c>
      <c r="H745" s="282">
        <v>466958.09</v>
      </c>
      <c r="I745" s="282">
        <v>462213.24</v>
      </c>
      <c r="J745" s="282">
        <v>457468.39</v>
      </c>
      <c r="K745" s="282">
        <v>452723.54</v>
      </c>
      <c r="L745" s="282">
        <v>447978.69</v>
      </c>
      <c r="M745" s="282">
        <v>443233.84</v>
      </c>
      <c r="N745" s="282">
        <v>438488.99</v>
      </c>
      <c r="O745" s="282">
        <v>433744.14</v>
      </c>
      <c r="P745" s="282">
        <v>428999.29</v>
      </c>
      <c r="Q745" s="282">
        <v>424254.44</v>
      </c>
      <c r="R745" s="279">
        <v>424254.44</v>
      </c>
    </row>
    <row r="746" spans="1:18" ht="15.75" thickBot="1" x14ac:dyDescent="0.3">
      <c r="A746" s="290" t="s">
        <v>2635</v>
      </c>
      <c r="B746" s="288" t="s">
        <v>2636</v>
      </c>
      <c r="C746" s="288" t="s">
        <v>2078</v>
      </c>
      <c r="D746" s="286">
        <v>2372638.64</v>
      </c>
      <c r="E746" s="300">
        <v>2372638.64</v>
      </c>
      <c r="F746" s="286">
        <v>2368802.64</v>
      </c>
      <c r="G746" s="286">
        <v>2362068.64</v>
      </c>
      <c r="H746" s="286">
        <v>2355334.64</v>
      </c>
      <c r="I746" s="286">
        <v>2348600.64</v>
      </c>
      <c r="J746" s="286">
        <v>2349822.64</v>
      </c>
      <c r="K746" s="286">
        <v>2341998.64</v>
      </c>
      <c r="L746" s="286">
        <v>2344333.14</v>
      </c>
      <c r="M746" s="286">
        <v>2345153.64</v>
      </c>
      <c r="N746" s="286">
        <v>2340367.64</v>
      </c>
      <c r="O746" s="286">
        <v>2344053.64</v>
      </c>
      <c r="P746" s="286">
        <v>2301154.64</v>
      </c>
      <c r="Q746" s="286">
        <v>2294376.64</v>
      </c>
      <c r="R746" s="279">
        <v>2294376.64</v>
      </c>
    </row>
    <row r="747" spans="1:18" ht="15.75" thickBot="1" x14ac:dyDescent="0.3">
      <c r="A747" s="290" t="s">
        <v>2721</v>
      </c>
      <c r="B747" s="288" t="s">
        <v>2720</v>
      </c>
      <c r="C747" s="288" t="s">
        <v>2078</v>
      </c>
      <c r="D747" s="294"/>
      <c r="E747" s="299">
        <v>0</v>
      </c>
      <c r="F747" s="282">
        <v>0</v>
      </c>
      <c r="G747" s="282">
        <v>0</v>
      </c>
      <c r="H747" s="282">
        <v>0</v>
      </c>
      <c r="I747" s="282">
        <v>0</v>
      </c>
      <c r="J747" s="282">
        <v>0</v>
      </c>
      <c r="K747" s="282">
        <v>0</v>
      </c>
      <c r="L747" s="282">
        <v>0</v>
      </c>
      <c r="M747" s="282">
        <v>0</v>
      </c>
      <c r="N747" s="282">
        <v>0</v>
      </c>
      <c r="O747" s="282">
        <v>25974.5</v>
      </c>
      <c r="P747" s="282">
        <v>1361659.17</v>
      </c>
      <c r="Q747" s="282">
        <v>1421312.5</v>
      </c>
      <c r="R747" s="279">
        <v>1421312.5</v>
      </c>
    </row>
    <row r="748" spans="1:18" ht="15.75" thickBot="1" x14ac:dyDescent="0.3">
      <c r="A748" s="290" t="s">
        <v>1494</v>
      </c>
      <c r="B748" s="288" t="s">
        <v>1495</v>
      </c>
      <c r="C748" s="288" t="s">
        <v>2078</v>
      </c>
      <c r="D748" s="286">
        <v>4780.21</v>
      </c>
      <c r="E748" s="300">
        <v>4780.21</v>
      </c>
      <c r="F748" s="286">
        <v>4780.21</v>
      </c>
      <c r="G748" s="286">
        <v>4780.21</v>
      </c>
      <c r="H748" s="286">
        <v>4780.21</v>
      </c>
      <c r="I748" s="286">
        <v>4780.21</v>
      </c>
      <c r="J748" s="286">
        <v>4780.21</v>
      </c>
      <c r="K748" s="286">
        <v>4780.21</v>
      </c>
      <c r="L748" s="286">
        <v>4780.21</v>
      </c>
      <c r="M748" s="286">
        <v>4780.21</v>
      </c>
      <c r="N748" s="286">
        <v>0</v>
      </c>
      <c r="O748" s="286">
        <v>0</v>
      </c>
      <c r="P748" s="286">
        <v>0</v>
      </c>
      <c r="Q748" s="286">
        <v>0</v>
      </c>
      <c r="R748" s="279">
        <v>0</v>
      </c>
    </row>
    <row r="749" spans="1:18" ht="15.75" thickBot="1" x14ac:dyDescent="0.3">
      <c r="A749" s="290" t="s">
        <v>1496</v>
      </c>
      <c r="B749" s="288" t="s">
        <v>1497</v>
      </c>
      <c r="C749" s="288" t="s">
        <v>2078</v>
      </c>
      <c r="D749" s="282">
        <v>0</v>
      </c>
      <c r="E749" s="299">
        <v>0</v>
      </c>
      <c r="F749" s="282">
        <v>0</v>
      </c>
      <c r="G749" s="282">
        <v>0</v>
      </c>
      <c r="H749" s="282">
        <v>0</v>
      </c>
      <c r="I749" s="282">
        <v>0</v>
      </c>
      <c r="J749" s="282">
        <v>0</v>
      </c>
      <c r="K749" s="282">
        <v>0</v>
      </c>
      <c r="L749" s="282">
        <v>0</v>
      </c>
      <c r="M749" s="282">
        <v>0</v>
      </c>
      <c r="N749" s="282">
        <v>0</v>
      </c>
      <c r="O749" s="282">
        <v>0</v>
      </c>
      <c r="P749" s="282">
        <v>0</v>
      </c>
      <c r="Q749" s="282">
        <v>0</v>
      </c>
      <c r="R749" s="279">
        <v>0</v>
      </c>
    </row>
    <row r="750" spans="1:18" ht="15.75" thickBot="1" x14ac:dyDescent="0.3">
      <c r="A750" s="290" t="s">
        <v>196</v>
      </c>
      <c r="B750" s="288" t="s">
        <v>1052</v>
      </c>
      <c r="C750" s="288" t="s">
        <v>2078</v>
      </c>
      <c r="D750" s="286">
        <v>0</v>
      </c>
      <c r="E750" s="300">
        <v>0</v>
      </c>
      <c r="F750" s="286">
        <v>0</v>
      </c>
      <c r="G750" s="286">
        <v>0</v>
      </c>
      <c r="H750" s="286">
        <v>0</v>
      </c>
      <c r="I750" s="286">
        <v>0</v>
      </c>
      <c r="J750" s="286">
        <v>0</v>
      </c>
      <c r="K750" s="286">
        <v>0</v>
      </c>
      <c r="L750" s="286">
        <v>0</v>
      </c>
      <c r="M750" s="286">
        <v>0</v>
      </c>
      <c r="N750" s="286">
        <v>0</v>
      </c>
      <c r="O750" s="286">
        <v>0</v>
      </c>
      <c r="P750" s="286">
        <v>0</v>
      </c>
      <c r="Q750" s="286">
        <v>0</v>
      </c>
      <c r="R750" s="279">
        <v>0</v>
      </c>
    </row>
    <row r="751" spans="1:18" ht="15.75" thickBot="1" x14ac:dyDescent="0.3">
      <c r="A751" s="290" t="s">
        <v>197</v>
      </c>
      <c r="B751" s="288" t="s">
        <v>1051</v>
      </c>
      <c r="C751" s="288" t="s">
        <v>2078</v>
      </c>
      <c r="D751" s="282">
        <v>163185.10999999999</v>
      </c>
      <c r="E751" s="299">
        <v>163185.10999999999</v>
      </c>
      <c r="F751" s="282">
        <v>177165.82</v>
      </c>
      <c r="G751" s="282">
        <v>188753.82</v>
      </c>
      <c r="H751" s="282">
        <v>181490.32</v>
      </c>
      <c r="I751" s="282">
        <v>204448.82</v>
      </c>
      <c r="J751" s="282">
        <v>239821.39</v>
      </c>
      <c r="K751" s="282">
        <v>239627.14</v>
      </c>
      <c r="L751" s="282">
        <v>261463.89</v>
      </c>
      <c r="M751" s="282">
        <v>252306.39</v>
      </c>
      <c r="N751" s="282">
        <v>9384</v>
      </c>
      <c r="O751" s="282">
        <v>6326</v>
      </c>
      <c r="P751" s="282">
        <v>10757.5</v>
      </c>
      <c r="Q751" s="282">
        <v>0</v>
      </c>
      <c r="R751" s="279">
        <v>0</v>
      </c>
    </row>
    <row r="752" spans="1:18" ht="15.75" thickBot="1" x14ac:dyDescent="0.3">
      <c r="A752" s="290" t="s">
        <v>227</v>
      </c>
      <c r="B752" s="288" t="s">
        <v>1019</v>
      </c>
      <c r="C752" s="288" t="s">
        <v>2078</v>
      </c>
      <c r="D752" s="286">
        <v>60000000</v>
      </c>
      <c r="E752" s="300">
        <v>60000000</v>
      </c>
      <c r="F752" s="286">
        <v>60000000</v>
      </c>
      <c r="G752" s="286">
        <v>60000000</v>
      </c>
      <c r="H752" s="286">
        <v>60000000</v>
      </c>
      <c r="I752" s="286">
        <v>60000000</v>
      </c>
      <c r="J752" s="286">
        <v>60000000</v>
      </c>
      <c r="K752" s="286">
        <v>60000000</v>
      </c>
      <c r="L752" s="286">
        <v>60000000</v>
      </c>
      <c r="M752" s="286">
        <v>50000000</v>
      </c>
      <c r="N752" s="286">
        <v>0</v>
      </c>
      <c r="O752" s="286">
        <v>0</v>
      </c>
      <c r="P752" s="286">
        <v>0</v>
      </c>
      <c r="Q752" s="286">
        <v>0</v>
      </c>
      <c r="R752" s="279">
        <v>0</v>
      </c>
    </row>
    <row r="753" spans="1:18" ht="15.75" thickBot="1" x14ac:dyDescent="0.3">
      <c r="A753" s="290" t="s">
        <v>228</v>
      </c>
      <c r="B753" s="288" t="s">
        <v>1018</v>
      </c>
      <c r="C753" s="288" t="s">
        <v>2078</v>
      </c>
      <c r="D753" s="282">
        <v>-10000000</v>
      </c>
      <c r="E753" s="299">
        <v>-10000000</v>
      </c>
      <c r="F753" s="282">
        <v>-10000000</v>
      </c>
      <c r="G753" s="282">
        <v>-10000000</v>
      </c>
      <c r="H753" s="282">
        <v>-10000000</v>
      </c>
      <c r="I753" s="282">
        <v>-10000000</v>
      </c>
      <c r="J753" s="282">
        <v>-10000000</v>
      </c>
      <c r="K753" s="282">
        <v>-10000000</v>
      </c>
      <c r="L753" s="282">
        <v>-10000000</v>
      </c>
      <c r="M753" s="282">
        <v>0</v>
      </c>
      <c r="N753" s="282">
        <v>0</v>
      </c>
      <c r="O753" s="282">
        <v>0</v>
      </c>
      <c r="P753" s="282">
        <v>0</v>
      </c>
      <c r="Q753" s="282">
        <v>0</v>
      </c>
      <c r="R753" s="279">
        <v>0</v>
      </c>
    </row>
    <row r="754" spans="1:18" ht="15.75" thickBot="1" x14ac:dyDescent="0.3">
      <c r="A754" s="290" t="s">
        <v>229</v>
      </c>
      <c r="B754" s="288" t="s">
        <v>1017</v>
      </c>
      <c r="C754" s="288" t="s">
        <v>2078</v>
      </c>
      <c r="D754" s="286">
        <v>0</v>
      </c>
      <c r="E754" s="300">
        <v>0</v>
      </c>
      <c r="F754" s="286">
        <v>0</v>
      </c>
      <c r="G754" s="286">
        <v>0</v>
      </c>
      <c r="H754" s="286">
        <v>0</v>
      </c>
      <c r="I754" s="286">
        <v>0</v>
      </c>
      <c r="J754" s="286">
        <v>0</v>
      </c>
      <c r="K754" s="286">
        <v>0</v>
      </c>
      <c r="L754" s="286">
        <v>0</v>
      </c>
      <c r="M754" s="286">
        <v>0</v>
      </c>
      <c r="N754" s="286">
        <v>0</v>
      </c>
      <c r="O754" s="286">
        <v>0</v>
      </c>
      <c r="P754" s="286">
        <v>0</v>
      </c>
      <c r="Q754" s="286">
        <v>0</v>
      </c>
      <c r="R754" s="279">
        <v>0</v>
      </c>
    </row>
    <row r="755" spans="1:18" ht="15.75" thickBot="1" x14ac:dyDescent="0.3">
      <c r="A755" s="290" t="s">
        <v>231</v>
      </c>
      <c r="B755" s="288" t="s">
        <v>1015</v>
      </c>
      <c r="C755" s="288" t="s">
        <v>2078</v>
      </c>
      <c r="D755" s="282">
        <v>-10000000</v>
      </c>
      <c r="E755" s="299">
        <v>-10000000</v>
      </c>
      <c r="F755" s="282">
        <v>-10000000</v>
      </c>
      <c r="G755" s="282">
        <v>-10000000</v>
      </c>
      <c r="H755" s="282">
        <v>-10000000</v>
      </c>
      <c r="I755" s="282">
        <v>-10000000</v>
      </c>
      <c r="J755" s="282">
        <v>-10000000</v>
      </c>
      <c r="K755" s="282">
        <v>-10000000</v>
      </c>
      <c r="L755" s="282">
        <v>-10000000</v>
      </c>
      <c r="M755" s="282">
        <v>-10000000</v>
      </c>
      <c r="N755" s="282">
        <v>-10000000</v>
      </c>
      <c r="O755" s="282">
        <v>-10000000</v>
      </c>
      <c r="P755" s="282">
        <v>-10000000</v>
      </c>
      <c r="Q755" s="282">
        <v>-10000000</v>
      </c>
      <c r="R755" s="279">
        <v>-10000000</v>
      </c>
    </row>
    <row r="756" spans="1:18" ht="15.75" thickBot="1" x14ac:dyDescent="0.3">
      <c r="A756" s="290" t="s">
        <v>232</v>
      </c>
      <c r="B756" s="288" t="s">
        <v>1014</v>
      </c>
      <c r="C756" s="288" t="s">
        <v>2078</v>
      </c>
      <c r="D756" s="286">
        <v>-20000000</v>
      </c>
      <c r="E756" s="300">
        <v>-20000000</v>
      </c>
      <c r="F756" s="286">
        <v>-20000000</v>
      </c>
      <c r="G756" s="286">
        <v>-20000000</v>
      </c>
      <c r="H756" s="286">
        <v>-20000000</v>
      </c>
      <c r="I756" s="286">
        <v>-20000000</v>
      </c>
      <c r="J756" s="286">
        <v>-20000000</v>
      </c>
      <c r="K756" s="286">
        <v>-20000000</v>
      </c>
      <c r="L756" s="286">
        <v>-20000000</v>
      </c>
      <c r="M756" s="286">
        <v>-20000000</v>
      </c>
      <c r="N756" s="286">
        <v>-20000000</v>
      </c>
      <c r="O756" s="286">
        <v>-20000000</v>
      </c>
      <c r="P756" s="286">
        <v>-20000000</v>
      </c>
      <c r="Q756" s="286">
        <v>-20000000</v>
      </c>
      <c r="R756" s="279">
        <v>-20000000</v>
      </c>
    </row>
    <row r="757" spans="1:18" ht="15.75" thickBot="1" x14ac:dyDescent="0.3">
      <c r="A757" s="290" t="s">
        <v>233</v>
      </c>
      <c r="B757" s="288" t="s">
        <v>1013</v>
      </c>
      <c r="C757" s="288" t="s">
        <v>2078</v>
      </c>
      <c r="D757" s="282">
        <v>-20000000</v>
      </c>
      <c r="E757" s="299">
        <v>-20000000</v>
      </c>
      <c r="F757" s="282">
        <v>-20000000</v>
      </c>
      <c r="G757" s="282">
        <v>-20000000</v>
      </c>
      <c r="H757" s="282">
        <v>-20000000</v>
      </c>
      <c r="I757" s="282">
        <v>-20000000</v>
      </c>
      <c r="J757" s="282">
        <v>-20000000</v>
      </c>
      <c r="K757" s="282">
        <v>-20000000</v>
      </c>
      <c r="L757" s="282">
        <v>-20000000</v>
      </c>
      <c r="M757" s="282">
        <v>-20000000</v>
      </c>
      <c r="N757" s="282">
        <v>-20000000</v>
      </c>
      <c r="O757" s="282">
        <v>-20000000</v>
      </c>
      <c r="P757" s="282">
        <v>-20000000</v>
      </c>
      <c r="Q757" s="282">
        <v>-20000000</v>
      </c>
      <c r="R757" s="279">
        <v>-20000000</v>
      </c>
    </row>
    <row r="758" spans="1:18" ht="15.75" thickBot="1" x14ac:dyDescent="0.3">
      <c r="A758" s="290" t="s">
        <v>234</v>
      </c>
      <c r="B758" s="288" t="s">
        <v>1012</v>
      </c>
      <c r="C758" s="288" t="s">
        <v>2078</v>
      </c>
      <c r="D758" s="286">
        <v>-19700000</v>
      </c>
      <c r="E758" s="300">
        <v>-19700000</v>
      </c>
      <c r="F758" s="286">
        <v>-19700000</v>
      </c>
      <c r="G758" s="286">
        <v>-19700000</v>
      </c>
      <c r="H758" s="286">
        <v>-19700000</v>
      </c>
      <c r="I758" s="286">
        <v>-19700000</v>
      </c>
      <c r="J758" s="286">
        <v>-19700000</v>
      </c>
      <c r="K758" s="286">
        <v>-19700000</v>
      </c>
      <c r="L758" s="286">
        <v>-19700000</v>
      </c>
      <c r="M758" s="286">
        <v>-19700000</v>
      </c>
      <c r="N758" s="286">
        <v>-19700000</v>
      </c>
      <c r="O758" s="286">
        <v>-19700000</v>
      </c>
      <c r="P758" s="286">
        <v>-19700000</v>
      </c>
      <c r="Q758" s="286">
        <v>-19700000</v>
      </c>
      <c r="R758" s="279">
        <v>-19700000</v>
      </c>
    </row>
    <row r="759" spans="1:18" ht="15.75" thickBot="1" x14ac:dyDescent="0.3">
      <c r="A759" s="290" t="s">
        <v>236</v>
      </c>
      <c r="B759" s="288" t="s">
        <v>1010</v>
      </c>
      <c r="C759" s="288" t="s">
        <v>2078</v>
      </c>
      <c r="D759" s="282">
        <v>-10000000</v>
      </c>
      <c r="E759" s="299">
        <v>-10000000</v>
      </c>
      <c r="F759" s="282">
        <v>-10000000</v>
      </c>
      <c r="G759" s="282">
        <v>-10000000</v>
      </c>
      <c r="H759" s="282">
        <v>-10000000</v>
      </c>
      <c r="I759" s="282">
        <v>-10000000</v>
      </c>
      <c r="J759" s="282">
        <v>-10000000</v>
      </c>
      <c r="K759" s="282">
        <v>-10000000</v>
      </c>
      <c r="L759" s="282">
        <v>-10000000</v>
      </c>
      <c r="M759" s="282">
        <v>-10000000</v>
      </c>
      <c r="N759" s="282">
        <v>-10000000</v>
      </c>
      <c r="O759" s="282">
        <v>-10000000</v>
      </c>
      <c r="P759" s="282">
        <v>-10000000</v>
      </c>
      <c r="Q759" s="282">
        <v>-10000000</v>
      </c>
      <c r="R759" s="279">
        <v>-10000000</v>
      </c>
    </row>
    <row r="760" spans="1:18" ht="15.75" thickBot="1" x14ac:dyDescent="0.3">
      <c r="A760" s="290" t="s">
        <v>237</v>
      </c>
      <c r="B760" s="288" t="s">
        <v>1009</v>
      </c>
      <c r="C760" s="288" t="s">
        <v>2078</v>
      </c>
      <c r="D760" s="286">
        <v>0</v>
      </c>
      <c r="E760" s="302"/>
      <c r="F760" s="293"/>
      <c r="G760" s="293"/>
      <c r="H760" s="293"/>
      <c r="I760" s="293"/>
      <c r="J760" s="293"/>
      <c r="K760" s="293"/>
      <c r="L760" s="293"/>
      <c r="M760" s="293"/>
      <c r="N760" s="293"/>
      <c r="O760" s="293"/>
      <c r="P760" s="293"/>
      <c r="Q760" s="293"/>
      <c r="R760" s="279">
        <v>0</v>
      </c>
    </row>
    <row r="761" spans="1:18" ht="15.75" thickBot="1" x14ac:dyDescent="0.3">
      <c r="A761" s="290" t="s">
        <v>238</v>
      </c>
      <c r="B761" s="288" t="s">
        <v>1008</v>
      </c>
      <c r="C761" s="288" t="s">
        <v>2078</v>
      </c>
      <c r="D761" s="282">
        <v>-20000000</v>
      </c>
      <c r="E761" s="299">
        <v>-20000000</v>
      </c>
      <c r="F761" s="282">
        <v>-20000000</v>
      </c>
      <c r="G761" s="282">
        <v>-20000000</v>
      </c>
      <c r="H761" s="282">
        <v>-20000000</v>
      </c>
      <c r="I761" s="282">
        <v>-20000000</v>
      </c>
      <c r="J761" s="282">
        <v>-20000000</v>
      </c>
      <c r="K761" s="282">
        <v>-20000000</v>
      </c>
      <c r="L761" s="282">
        <v>-20000000</v>
      </c>
      <c r="M761" s="282">
        <v>-20000000</v>
      </c>
      <c r="N761" s="282">
        <v>-20000000</v>
      </c>
      <c r="O761" s="282">
        <v>-20000000</v>
      </c>
      <c r="P761" s="282">
        <v>-20000000</v>
      </c>
      <c r="Q761" s="282">
        <v>-20000000</v>
      </c>
      <c r="R761" s="279">
        <v>-20000000</v>
      </c>
    </row>
    <row r="762" spans="1:18" ht="15.75" thickBot="1" x14ac:dyDescent="0.3">
      <c r="A762" s="290" t="s">
        <v>239</v>
      </c>
      <c r="B762" s="288" t="s">
        <v>1007</v>
      </c>
      <c r="C762" s="288" t="s">
        <v>2078</v>
      </c>
      <c r="D762" s="286">
        <v>-10000000</v>
      </c>
      <c r="E762" s="300">
        <v>-10000000</v>
      </c>
      <c r="F762" s="286">
        <v>-10000000</v>
      </c>
      <c r="G762" s="286">
        <v>-10000000</v>
      </c>
      <c r="H762" s="286">
        <v>-10000000</v>
      </c>
      <c r="I762" s="286">
        <v>-10000000</v>
      </c>
      <c r="J762" s="286">
        <v>-10000000</v>
      </c>
      <c r="K762" s="286">
        <v>-10000000</v>
      </c>
      <c r="L762" s="286">
        <v>-10000000</v>
      </c>
      <c r="M762" s="286">
        <v>-10000000</v>
      </c>
      <c r="N762" s="286">
        <v>-10000000</v>
      </c>
      <c r="O762" s="286">
        <v>-10000000</v>
      </c>
      <c r="P762" s="286">
        <v>-10000000</v>
      </c>
      <c r="Q762" s="286">
        <v>-10000000</v>
      </c>
      <c r="R762" s="279">
        <v>-10000000</v>
      </c>
    </row>
    <row r="763" spans="1:18" ht="15.75" thickBot="1" x14ac:dyDescent="0.3">
      <c r="A763" s="290" t="s">
        <v>240</v>
      </c>
      <c r="B763" s="288" t="s">
        <v>1006</v>
      </c>
      <c r="C763" s="288" t="s">
        <v>2078</v>
      </c>
      <c r="D763" s="282">
        <v>-20000000</v>
      </c>
      <c r="E763" s="299">
        <v>-20000000</v>
      </c>
      <c r="F763" s="282">
        <v>-20000000</v>
      </c>
      <c r="G763" s="282">
        <v>-20000000</v>
      </c>
      <c r="H763" s="282">
        <v>-20000000</v>
      </c>
      <c r="I763" s="282">
        <v>-20000000</v>
      </c>
      <c r="J763" s="282">
        <v>-20000000</v>
      </c>
      <c r="K763" s="282">
        <v>-20000000</v>
      </c>
      <c r="L763" s="282">
        <v>-20000000</v>
      </c>
      <c r="M763" s="282">
        <v>-20000000</v>
      </c>
      <c r="N763" s="282">
        <v>-20000000</v>
      </c>
      <c r="O763" s="282">
        <v>-20000000</v>
      </c>
      <c r="P763" s="282">
        <v>-20000000</v>
      </c>
      <c r="Q763" s="282">
        <v>-20000000</v>
      </c>
      <c r="R763" s="279">
        <v>-20000000</v>
      </c>
    </row>
    <row r="764" spans="1:18" ht="15.75" thickBot="1" x14ac:dyDescent="0.3">
      <c r="A764" s="290" t="s">
        <v>241</v>
      </c>
      <c r="B764" s="288" t="s">
        <v>1005</v>
      </c>
      <c r="C764" s="288" t="s">
        <v>2078</v>
      </c>
      <c r="D764" s="286">
        <v>-30000000</v>
      </c>
      <c r="E764" s="300">
        <v>-30000000</v>
      </c>
      <c r="F764" s="286">
        <v>-30000000</v>
      </c>
      <c r="G764" s="286">
        <v>-30000000</v>
      </c>
      <c r="H764" s="286">
        <v>-30000000</v>
      </c>
      <c r="I764" s="286">
        <v>-30000000</v>
      </c>
      <c r="J764" s="286">
        <v>-30000000</v>
      </c>
      <c r="K764" s="286">
        <v>-30000000</v>
      </c>
      <c r="L764" s="286">
        <v>-30000000</v>
      </c>
      <c r="M764" s="286">
        <v>-30000000</v>
      </c>
      <c r="N764" s="286">
        <v>-30000000</v>
      </c>
      <c r="O764" s="286">
        <v>-30000000</v>
      </c>
      <c r="P764" s="286">
        <v>-30000000</v>
      </c>
      <c r="Q764" s="286">
        <v>-30000000</v>
      </c>
      <c r="R764" s="279">
        <v>-30000000</v>
      </c>
    </row>
    <row r="765" spans="1:18" ht="15.75" thickBot="1" x14ac:dyDescent="0.3">
      <c r="A765" s="290" t="s">
        <v>242</v>
      </c>
      <c r="B765" s="288" t="s">
        <v>1004</v>
      </c>
      <c r="C765" s="288" t="s">
        <v>2078</v>
      </c>
      <c r="D765" s="282">
        <v>-40000000</v>
      </c>
      <c r="E765" s="299">
        <v>-40000000</v>
      </c>
      <c r="F765" s="282">
        <v>-40000000</v>
      </c>
      <c r="G765" s="282">
        <v>-40000000</v>
      </c>
      <c r="H765" s="282">
        <v>-40000000</v>
      </c>
      <c r="I765" s="282">
        <v>-40000000</v>
      </c>
      <c r="J765" s="282">
        <v>-40000000</v>
      </c>
      <c r="K765" s="282">
        <v>-40000000</v>
      </c>
      <c r="L765" s="282">
        <v>-40000000</v>
      </c>
      <c r="M765" s="282">
        <v>-40000000</v>
      </c>
      <c r="N765" s="282">
        <v>-40000000</v>
      </c>
      <c r="O765" s="282">
        <v>-40000000</v>
      </c>
      <c r="P765" s="282">
        <v>-40000000</v>
      </c>
      <c r="Q765" s="282">
        <v>-40000000</v>
      </c>
      <c r="R765" s="279">
        <v>-40000000</v>
      </c>
    </row>
    <row r="766" spans="1:18" ht="15.75" thickBot="1" x14ac:dyDescent="0.3">
      <c r="A766" s="290" t="s">
        <v>243</v>
      </c>
      <c r="B766" s="288" t="s">
        <v>1003</v>
      </c>
      <c r="C766" s="288" t="s">
        <v>2078</v>
      </c>
      <c r="D766" s="286">
        <v>-40000000</v>
      </c>
      <c r="E766" s="300">
        <v>-40000000</v>
      </c>
      <c r="F766" s="286">
        <v>-40000000</v>
      </c>
      <c r="G766" s="286">
        <v>-40000000</v>
      </c>
      <c r="H766" s="286">
        <v>-40000000</v>
      </c>
      <c r="I766" s="286">
        <v>-40000000</v>
      </c>
      <c r="J766" s="286">
        <v>-40000000</v>
      </c>
      <c r="K766" s="286">
        <v>-40000000</v>
      </c>
      <c r="L766" s="286">
        <v>-40000000</v>
      </c>
      <c r="M766" s="286">
        <v>-40000000</v>
      </c>
      <c r="N766" s="286">
        <v>-40000000</v>
      </c>
      <c r="O766" s="286">
        <v>-40000000</v>
      </c>
      <c r="P766" s="286">
        <v>-40000000</v>
      </c>
      <c r="Q766" s="286">
        <v>-40000000</v>
      </c>
      <c r="R766" s="279">
        <v>-40000000</v>
      </c>
    </row>
    <row r="767" spans="1:18" ht="15.75" thickBot="1" x14ac:dyDescent="0.3">
      <c r="A767" s="290" t="s">
        <v>244</v>
      </c>
      <c r="B767" s="288" t="s">
        <v>1002</v>
      </c>
      <c r="C767" s="288" t="s">
        <v>2078</v>
      </c>
      <c r="D767" s="282">
        <v>0</v>
      </c>
      <c r="E767" s="299">
        <v>0</v>
      </c>
      <c r="F767" s="282">
        <v>0</v>
      </c>
      <c r="G767" s="282">
        <v>0</v>
      </c>
      <c r="H767" s="282">
        <v>0</v>
      </c>
      <c r="I767" s="282">
        <v>0</v>
      </c>
      <c r="J767" s="282">
        <v>0</v>
      </c>
      <c r="K767" s="282">
        <v>0</v>
      </c>
      <c r="L767" s="282">
        <v>0</v>
      </c>
      <c r="M767" s="282">
        <v>0</v>
      </c>
      <c r="N767" s="282">
        <v>0</v>
      </c>
      <c r="O767" s="282">
        <v>0</v>
      </c>
      <c r="P767" s="282">
        <v>0</v>
      </c>
      <c r="Q767" s="282">
        <v>0</v>
      </c>
      <c r="R767" s="279">
        <v>0</v>
      </c>
    </row>
    <row r="768" spans="1:18" ht="15.75" thickBot="1" x14ac:dyDescent="0.3">
      <c r="A768" s="290" t="s">
        <v>245</v>
      </c>
      <c r="B768" s="288" t="s">
        <v>1001</v>
      </c>
      <c r="C768" s="288" t="s">
        <v>2078</v>
      </c>
      <c r="D768" s="286">
        <v>-10000000</v>
      </c>
      <c r="E768" s="300">
        <v>-10000000</v>
      </c>
      <c r="F768" s="286">
        <v>-10000000</v>
      </c>
      <c r="G768" s="286">
        <v>-10000000</v>
      </c>
      <c r="H768" s="286">
        <v>-10000000</v>
      </c>
      <c r="I768" s="286">
        <v>-10000000</v>
      </c>
      <c r="J768" s="286">
        <v>-10000000</v>
      </c>
      <c r="K768" s="286">
        <v>-10000000</v>
      </c>
      <c r="L768" s="286">
        <v>-10000000</v>
      </c>
      <c r="M768" s="286">
        <v>-10000000</v>
      </c>
      <c r="N768" s="286">
        <v>-10000000</v>
      </c>
      <c r="O768" s="286">
        <v>-10000000</v>
      </c>
      <c r="P768" s="286">
        <v>-10000000</v>
      </c>
      <c r="Q768" s="286">
        <v>-10000000</v>
      </c>
      <c r="R768" s="279">
        <v>-10000000</v>
      </c>
    </row>
    <row r="769" spans="1:18" ht="15.75" thickBot="1" x14ac:dyDescent="0.3">
      <c r="A769" s="290" t="s">
        <v>247</v>
      </c>
      <c r="B769" s="288" t="s">
        <v>1000</v>
      </c>
      <c r="C769" s="288" t="s">
        <v>2078</v>
      </c>
      <c r="D769" s="282">
        <v>0</v>
      </c>
      <c r="E769" s="301"/>
      <c r="F769" s="294"/>
      <c r="G769" s="294"/>
      <c r="H769" s="294"/>
      <c r="I769" s="294"/>
      <c r="J769" s="294"/>
      <c r="K769" s="294"/>
      <c r="L769" s="294"/>
      <c r="M769" s="294"/>
      <c r="N769" s="294"/>
      <c r="O769" s="294"/>
      <c r="P769" s="294"/>
      <c r="Q769" s="294"/>
      <c r="R769" s="279">
        <v>0</v>
      </c>
    </row>
    <row r="770" spans="1:18" ht="15.75" thickBot="1" x14ac:dyDescent="0.3">
      <c r="A770" s="290" t="s">
        <v>248</v>
      </c>
      <c r="B770" s="288" t="s">
        <v>999</v>
      </c>
      <c r="C770" s="288" t="s">
        <v>2078</v>
      </c>
      <c r="D770" s="286">
        <v>-50000000</v>
      </c>
      <c r="E770" s="300">
        <v>-50000000</v>
      </c>
      <c r="F770" s="286">
        <v>-50000000</v>
      </c>
      <c r="G770" s="286">
        <v>-50000000</v>
      </c>
      <c r="H770" s="286">
        <v>-50000000</v>
      </c>
      <c r="I770" s="286">
        <v>-50000000</v>
      </c>
      <c r="J770" s="286">
        <v>-50000000</v>
      </c>
      <c r="K770" s="286">
        <v>-50000000</v>
      </c>
      <c r="L770" s="286">
        <v>-50000000</v>
      </c>
      <c r="M770" s="286">
        <v>-50000000</v>
      </c>
      <c r="N770" s="286">
        <v>0</v>
      </c>
      <c r="O770" s="286">
        <v>0</v>
      </c>
      <c r="P770" s="286">
        <v>0</v>
      </c>
      <c r="Q770" s="286">
        <v>0</v>
      </c>
      <c r="R770" s="279">
        <v>0</v>
      </c>
    </row>
    <row r="771" spans="1:18" ht="15.75" thickBot="1" x14ac:dyDescent="0.3">
      <c r="A771" s="290" t="s">
        <v>1296</v>
      </c>
      <c r="B771" s="288" t="s">
        <v>1498</v>
      </c>
      <c r="C771" s="288" t="s">
        <v>2078</v>
      </c>
      <c r="D771" s="282">
        <v>-50000000</v>
      </c>
      <c r="E771" s="299">
        <v>-50000000</v>
      </c>
      <c r="F771" s="282">
        <v>-50000000</v>
      </c>
      <c r="G771" s="282">
        <v>-50000000</v>
      </c>
      <c r="H771" s="282">
        <v>-50000000</v>
      </c>
      <c r="I771" s="282">
        <v>-50000000</v>
      </c>
      <c r="J771" s="282">
        <v>-50000000</v>
      </c>
      <c r="K771" s="282">
        <v>-50000000</v>
      </c>
      <c r="L771" s="282">
        <v>-50000000</v>
      </c>
      <c r="M771" s="282">
        <v>-50000000</v>
      </c>
      <c r="N771" s="282">
        <v>-50000000</v>
      </c>
      <c r="O771" s="282">
        <v>-50000000</v>
      </c>
      <c r="P771" s="282">
        <v>-50000000</v>
      </c>
      <c r="Q771" s="282">
        <v>-50000000</v>
      </c>
      <c r="R771" s="279">
        <v>-50000000</v>
      </c>
    </row>
    <row r="772" spans="1:18" ht="15.75" thickBot="1" x14ac:dyDescent="0.3">
      <c r="A772" s="290" t="s">
        <v>1299</v>
      </c>
      <c r="B772" s="288" t="s">
        <v>1499</v>
      </c>
      <c r="C772" s="288" t="s">
        <v>2078</v>
      </c>
      <c r="D772" s="286">
        <v>-50000000</v>
      </c>
      <c r="E772" s="300">
        <v>-50000000</v>
      </c>
      <c r="F772" s="286">
        <v>-50000000</v>
      </c>
      <c r="G772" s="286">
        <v>-50000000</v>
      </c>
      <c r="H772" s="286">
        <v>-50000000</v>
      </c>
      <c r="I772" s="286">
        <v>-50000000</v>
      </c>
      <c r="J772" s="286">
        <v>-50000000</v>
      </c>
      <c r="K772" s="286">
        <v>-50000000</v>
      </c>
      <c r="L772" s="286">
        <v>-50000000</v>
      </c>
      <c r="M772" s="286">
        <v>-50000000</v>
      </c>
      <c r="N772" s="286">
        <v>-50000000</v>
      </c>
      <c r="O772" s="286">
        <v>-50000000</v>
      </c>
      <c r="P772" s="286">
        <v>-50000000</v>
      </c>
      <c r="Q772" s="286">
        <v>-50000000</v>
      </c>
      <c r="R772" s="279">
        <v>-50000000</v>
      </c>
    </row>
    <row r="773" spans="1:18" ht="15.75" thickBot="1" x14ac:dyDescent="0.3">
      <c r="A773" s="290" t="s">
        <v>1502</v>
      </c>
      <c r="B773" s="288" t="s">
        <v>1503</v>
      </c>
      <c r="C773" s="288" t="s">
        <v>2078</v>
      </c>
      <c r="D773" s="282">
        <v>-35000000</v>
      </c>
      <c r="E773" s="299">
        <v>-35000000</v>
      </c>
      <c r="F773" s="282">
        <v>-35000000</v>
      </c>
      <c r="G773" s="282">
        <v>-35000000</v>
      </c>
      <c r="H773" s="282">
        <v>-35000000</v>
      </c>
      <c r="I773" s="282">
        <v>-35000000</v>
      </c>
      <c r="J773" s="282">
        <v>-35000000</v>
      </c>
      <c r="K773" s="282">
        <v>-35000000</v>
      </c>
      <c r="L773" s="282">
        <v>-35000000</v>
      </c>
      <c r="M773" s="282">
        <v>-35000000</v>
      </c>
      <c r="N773" s="282">
        <v>-35000000</v>
      </c>
      <c r="O773" s="282">
        <v>-35000000</v>
      </c>
      <c r="P773" s="282">
        <v>-35000000</v>
      </c>
      <c r="Q773" s="282">
        <v>-35000000</v>
      </c>
      <c r="R773" s="279">
        <v>-35000000</v>
      </c>
    </row>
    <row r="774" spans="1:18" ht="15.75" thickBot="1" x14ac:dyDescent="0.3">
      <c r="A774" s="290" t="s">
        <v>1504</v>
      </c>
      <c r="B774" s="288" t="s">
        <v>1505</v>
      </c>
      <c r="C774" s="288" t="s">
        <v>2078</v>
      </c>
      <c r="D774" s="286">
        <v>-40000000</v>
      </c>
      <c r="E774" s="300">
        <v>-40000000</v>
      </c>
      <c r="F774" s="286">
        <v>-40000000</v>
      </c>
      <c r="G774" s="286">
        <v>-40000000</v>
      </c>
      <c r="H774" s="286">
        <v>-40000000</v>
      </c>
      <c r="I774" s="286">
        <v>-40000000</v>
      </c>
      <c r="J774" s="286">
        <v>-40000000</v>
      </c>
      <c r="K774" s="286">
        <v>-40000000</v>
      </c>
      <c r="L774" s="286">
        <v>-40000000</v>
      </c>
      <c r="M774" s="286">
        <v>-40000000</v>
      </c>
      <c r="N774" s="286">
        <v>-40000000</v>
      </c>
      <c r="O774" s="286">
        <v>-40000000</v>
      </c>
      <c r="P774" s="286">
        <v>-40000000</v>
      </c>
      <c r="Q774" s="286">
        <v>-40000000</v>
      </c>
      <c r="R774" s="279">
        <v>-40000000</v>
      </c>
    </row>
    <row r="775" spans="1:18" ht="15.75" thickBot="1" x14ac:dyDescent="0.3">
      <c r="A775" s="290" t="s">
        <v>2041</v>
      </c>
      <c r="B775" s="288" t="s">
        <v>2042</v>
      </c>
      <c r="C775" s="288" t="s">
        <v>2078</v>
      </c>
      <c r="D775" s="282">
        <v>-25000000</v>
      </c>
      <c r="E775" s="299">
        <v>-25000000</v>
      </c>
      <c r="F775" s="282">
        <v>-25000000</v>
      </c>
      <c r="G775" s="282">
        <v>-25000000</v>
      </c>
      <c r="H775" s="282">
        <v>-25000000</v>
      </c>
      <c r="I775" s="282">
        <v>-25000000</v>
      </c>
      <c r="J775" s="282">
        <v>-25000000</v>
      </c>
      <c r="K775" s="282">
        <v>-25000000</v>
      </c>
      <c r="L775" s="282">
        <v>-25000000</v>
      </c>
      <c r="M775" s="282">
        <v>-25000000</v>
      </c>
      <c r="N775" s="282">
        <v>-25000000</v>
      </c>
      <c r="O775" s="282">
        <v>-25000000</v>
      </c>
      <c r="P775" s="282">
        <v>-25000000</v>
      </c>
      <c r="Q775" s="282">
        <v>-25000000</v>
      </c>
      <c r="R775" s="279">
        <v>-25000000</v>
      </c>
    </row>
    <row r="776" spans="1:18" ht="15.75" thickBot="1" x14ac:dyDescent="0.3">
      <c r="A776" s="290" t="s">
        <v>2043</v>
      </c>
      <c r="B776" s="288" t="s">
        <v>2044</v>
      </c>
      <c r="C776" s="288" t="s">
        <v>2078</v>
      </c>
      <c r="D776" s="286">
        <v>-75000000</v>
      </c>
      <c r="E776" s="300">
        <v>-75000000</v>
      </c>
      <c r="F776" s="286">
        <v>-75000000</v>
      </c>
      <c r="G776" s="286">
        <v>-75000000</v>
      </c>
      <c r="H776" s="286">
        <v>-75000000</v>
      </c>
      <c r="I776" s="286">
        <v>-75000000</v>
      </c>
      <c r="J776" s="286">
        <v>-75000000</v>
      </c>
      <c r="K776" s="286">
        <v>-75000000</v>
      </c>
      <c r="L776" s="286">
        <v>-75000000</v>
      </c>
      <c r="M776" s="286">
        <v>-75000000</v>
      </c>
      <c r="N776" s="286">
        <v>-75000000</v>
      </c>
      <c r="O776" s="286">
        <v>-75000000</v>
      </c>
      <c r="P776" s="286">
        <v>-75000000</v>
      </c>
      <c r="Q776" s="286">
        <v>-75000000</v>
      </c>
      <c r="R776" s="279">
        <v>-75000000</v>
      </c>
    </row>
    <row r="777" spans="1:18" ht="15.75" thickBot="1" x14ac:dyDescent="0.3">
      <c r="A777" s="290" t="s">
        <v>2181</v>
      </c>
      <c r="B777" s="288" t="s">
        <v>2182</v>
      </c>
      <c r="C777" s="288" t="s">
        <v>2078</v>
      </c>
      <c r="D777" s="282">
        <v>-50000000</v>
      </c>
      <c r="E777" s="299">
        <v>-50000000</v>
      </c>
      <c r="F777" s="282">
        <v>-50000000</v>
      </c>
      <c r="G777" s="282">
        <v>-50000000</v>
      </c>
      <c r="H777" s="282">
        <v>-50000000</v>
      </c>
      <c r="I777" s="282">
        <v>-50000000</v>
      </c>
      <c r="J777" s="282">
        <v>-50000000</v>
      </c>
      <c r="K777" s="282">
        <v>-50000000</v>
      </c>
      <c r="L777" s="282">
        <v>-50000000</v>
      </c>
      <c r="M777" s="282">
        <v>-50000000</v>
      </c>
      <c r="N777" s="282">
        <v>-50000000</v>
      </c>
      <c r="O777" s="282">
        <v>-50000000</v>
      </c>
      <c r="P777" s="282">
        <v>-50000000</v>
      </c>
      <c r="Q777" s="282">
        <v>-50000000</v>
      </c>
      <c r="R777" s="279">
        <v>-50000000</v>
      </c>
    </row>
    <row r="778" spans="1:18" ht="15.75" thickBot="1" x14ac:dyDescent="0.3">
      <c r="A778" s="290" t="s">
        <v>2224</v>
      </c>
      <c r="B778" s="288" t="s">
        <v>2449</v>
      </c>
      <c r="C778" s="288" t="s">
        <v>2078</v>
      </c>
      <c r="D778" s="286">
        <v>-90000000</v>
      </c>
      <c r="E778" s="300">
        <v>-90000000</v>
      </c>
      <c r="F778" s="286">
        <v>-90000000</v>
      </c>
      <c r="G778" s="286">
        <v>-90000000</v>
      </c>
      <c r="H778" s="286">
        <v>-90000000</v>
      </c>
      <c r="I778" s="286">
        <v>-90000000</v>
      </c>
      <c r="J778" s="286">
        <v>-90000000</v>
      </c>
      <c r="K778" s="286">
        <v>-90000000</v>
      </c>
      <c r="L778" s="286">
        <v>-90000000</v>
      </c>
      <c r="M778" s="286">
        <v>-90000000</v>
      </c>
      <c r="N778" s="286">
        <v>-90000000</v>
      </c>
      <c r="O778" s="286">
        <v>-90000000</v>
      </c>
      <c r="P778" s="286">
        <v>-90000000</v>
      </c>
      <c r="Q778" s="286">
        <v>-90000000</v>
      </c>
      <c r="R778" s="279">
        <v>-90000000</v>
      </c>
    </row>
    <row r="779" spans="1:18" ht="15.75" thickBot="1" x14ac:dyDescent="0.3">
      <c r="A779" s="290" t="s">
        <v>2225</v>
      </c>
      <c r="B779" s="288" t="s">
        <v>2450</v>
      </c>
      <c r="C779" s="288" t="s">
        <v>2078</v>
      </c>
      <c r="D779" s="282">
        <v>-50000000</v>
      </c>
      <c r="E779" s="299">
        <v>-50000000</v>
      </c>
      <c r="F779" s="282">
        <v>-50000000</v>
      </c>
      <c r="G779" s="282">
        <v>-50000000</v>
      </c>
      <c r="H779" s="282">
        <v>-50000000</v>
      </c>
      <c r="I779" s="282">
        <v>-50000000</v>
      </c>
      <c r="J779" s="282">
        <v>-50000000</v>
      </c>
      <c r="K779" s="282">
        <v>-50000000</v>
      </c>
      <c r="L779" s="282">
        <v>-50000000</v>
      </c>
      <c r="M779" s="282">
        <v>-50000000</v>
      </c>
      <c r="N779" s="282">
        <v>-50000000</v>
      </c>
      <c r="O779" s="282">
        <v>-50000000</v>
      </c>
      <c r="P779" s="282">
        <v>-50000000</v>
      </c>
      <c r="Q779" s="282">
        <v>-50000000</v>
      </c>
      <c r="R779" s="279">
        <v>-50000000</v>
      </c>
    </row>
    <row r="780" spans="1:18" ht="15.75" thickBot="1" x14ac:dyDescent="0.3">
      <c r="A780" s="290" t="s">
        <v>2637</v>
      </c>
      <c r="B780" s="288" t="s">
        <v>2638</v>
      </c>
      <c r="C780" s="288" t="s">
        <v>2078</v>
      </c>
      <c r="D780" s="286">
        <v>-150000000</v>
      </c>
      <c r="E780" s="300">
        <v>-150000000</v>
      </c>
      <c r="F780" s="286">
        <v>-150000000</v>
      </c>
      <c r="G780" s="286">
        <v>-150000000</v>
      </c>
      <c r="H780" s="286">
        <v>-150000000</v>
      </c>
      <c r="I780" s="286">
        <v>-150000000</v>
      </c>
      <c r="J780" s="286">
        <v>-150000000</v>
      </c>
      <c r="K780" s="286">
        <v>-150000000</v>
      </c>
      <c r="L780" s="286">
        <v>-150000000</v>
      </c>
      <c r="M780" s="286">
        <v>-150000000</v>
      </c>
      <c r="N780" s="286">
        <v>-150000000</v>
      </c>
      <c r="O780" s="286">
        <v>-150000000</v>
      </c>
      <c r="P780" s="286">
        <v>-150000000</v>
      </c>
      <c r="Q780" s="286">
        <v>-150000000</v>
      </c>
      <c r="R780" s="279">
        <v>-150000000</v>
      </c>
    </row>
    <row r="781" spans="1:18" ht="15.75" thickBot="1" x14ac:dyDescent="0.3">
      <c r="A781" s="290" t="s">
        <v>2719</v>
      </c>
      <c r="B781" s="288" t="s">
        <v>2718</v>
      </c>
      <c r="C781" s="288" t="s">
        <v>2078</v>
      </c>
      <c r="D781" s="294"/>
      <c r="E781" s="299">
        <v>0</v>
      </c>
      <c r="F781" s="282">
        <v>0</v>
      </c>
      <c r="G781" s="282">
        <v>0</v>
      </c>
      <c r="H781" s="282">
        <v>0</v>
      </c>
      <c r="I781" s="282">
        <v>0</v>
      </c>
      <c r="J781" s="282">
        <v>0</v>
      </c>
      <c r="K781" s="282">
        <v>0</v>
      </c>
      <c r="L781" s="282">
        <v>0</v>
      </c>
      <c r="M781" s="282">
        <v>0</v>
      </c>
      <c r="N781" s="282">
        <v>0</v>
      </c>
      <c r="O781" s="282">
        <v>0</v>
      </c>
      <c r="P781" s="282">
        <v>-130000000</v>
      </c>
      <c r="Q781" s="282">
        <v>-130000000</v>
      </c>
      <c r="R781" s="279">
        <v>-130000000</v>
      </c>
    </row>
    <row r="782" spans="1:18" ht="15.75" thickBot="1" x14ac:dyDescent="0.3">
      <c r="A782" s="283" t="s">
        <v>1506</v>
      </c>
      <c r="B782" s="284" t="s">
        <v>2451</v>
      </c>
      <c r="C782" s="285"/>
      <c r="D782" s="286">
        <v>-514758701.88</v>
      </c>
      <c r="E782" s="300">
        <v>-514758701.88</v>
      </c>
      <c r="F782" s="286">
        <v>-484029054.75999999</v>
      </c>
      <c r="G782" s="286">
        <v>-528639361.37</v>
      </c>
      <c r="H782" s="286">
        <v>-478347561.97000003</v>
      </c>
      <c r="I782" s="286">
        <v>-447000765.88999999</v>
      </c>
      <c r="J782" s="286">
        <v>-461816410.99000001</v>
      </c>
      <c r="K782" s="286">
        <v>-521658048.75999999</v>
      </c>
      <c r="L782" s="286">
        <v>-543381967.47000003</v>
      </c>
      <c r="M782" s="286">
        <v>-586247557.90999997</v>
      </c>
      <c r="N782" s="286">
        <v>-701958337.63</v>
      </c>
      <c r="O782" s="286">
        <v>-749410933.58000004</v>
      </c>
      <c r="P782" s="286">
        <v>-600705164.97000003</v>
      </c>
      <c r="Q782" s="286">
        <v>-577291027.42999995</v>
      </c>
      <c r="R782" s="279">
        <v>-577291027.42999995</v>
      </c>
    </row>
    <row r="783" spans="1:18" ht="15.75" thickBot="1" x14ac:dyDescent="0.3">
      <c r="A783" s="287" t="s">
        <v>1508</v>
      </c>
      <c r="B783" s="288" t="s">
        <v>2639</v>
      </c>
      <c r="C783" s="289"/>
      <c r="D783" s="282">
        <v>-741973</v>
      </c>
      <c r="E783" s="299">
        <v>-741973</v>
      </c>
      <c r="F783" s="282">
        <v>-131217</v>
      </c>
      <c r="G783" s="282">
        <v>-131217</v>
      </c>
      <c r="H783" s="282">
        <v>-271723</v>
      </c>
      <c r="I783" s="282">
        <v>-66302</v>
      </c>
      <c r="J783" s="282">
        <v>-66302</v>
      </c>
      <c r="K783" s="282">
        <v>-158049</v>
      </c>
      <c r="L783" s="282">
        <v>0</v>
      </c>
      <c r="M783" s="282">
        <v>0</v>
      </c>
      <c r="N783" s="282">
        <v>-109194</v>
      </c>
      <c r="O783" s="282">
        <v>0</v>
      </c>
      <c r="P783" s="282">
        <v>0</v>
      </c>
      <c r="Q783" s="282">
        <v>-254210</v>
      </c>
      <c r="R783" s="279">
        <v>-254210</v>
      </c>
    </row>
    <row r="784" spans="1:18" ht="15.75" thickBot="1" x14ac:dyDescent="0.3">
      <c r="A784" s="290" t="s">
        <v>2640</v>
      </c>
      <c r="B784" s="288" t="s">
        <v>2641</v>
      </c>
      <c r="C784" s="288" t="s">
        <v>2078</v>
      </c>
      <c r="D784" s="286">
        <v>-741973</v>
      </c>
      <c r="E784" s="300">
        <v>-741973</v>
      </c>
      <c r="F784" s="286">
        <v>-131217</v>
      </c>
      <c r="G784" s="286">
        <v>-131217</v>
      </c>
      <c r="H784" s="286">
        <v>-271723</v>
      </c>
      <c r="I784" s="286">
        <v>-66302</v>
      </c>
      <c r="J784" s="286">
        <v>-66302</v>
      </c>
      <c r="K784" s="286">
        <v>-158049</v>
      </c>
      <c r="L784" s="286">
        <v>0</v>
      </c>
      <c r="M784" s="286">
        <v>0</v>
      </c>
      <c r="N784" s="286">
        <v>-109194</v>
      </c>
      <c r="O784" s="286">
        <v>0</v>
      </c>
      <c r="P784" s="286">
        <v>0</v>
      </c>
      <c r="Q784" s="286">
        <v>-254210</v>
      </c>
      <c r="R784" s="279">
        <v>-254210</v>
      </c>
    </row>
    <row r="785" spans="1:18" ht="15.75" thickBot="1" x14ac:dyDescent="0.3">
      <c r="A785" s="287" t="s">
        <v>1508</v>
      </c>
      <c r="B785" s="288" t="s">
        <v>2452</v>
      </c>
      <c r="C785" s="289"/>
      <c r="D785" s="282">
        <v>-1054005.2</v>
      </c>
      <c r="E785" s="299">
        <v>-1054005.2</v>
      </c>
      <c r="F785" s="282">
        <v>0</v>
      </c>
      <c r="G785" s="282">
        <v>0</v>
      </c>
      <c r="H785" s="282">
        <v>-1167469.27</v>
      </c>
      <c r="I785" s="282">
        <v>0</v>
      </c>
      <c r="J785" s="282">
        <v>0</v>
      </c>
      <c r="K785" s="282">
        <v>-1193107.29</v>
      </c>
      <c r="L785" s="282">
        <v>0</v>
      </c>
      <c r="M785" s="282">
        <v>0</v>
      </c>
      <c r="N785" s="282">
        <v>-1183891.46</v>
      </c>
      <c r="O785" s="282">
        <v>0</v>
      </c>
      <c r="P785" s="282">
        <v>0</v>
      </c>
      <c r="Q785" s="282">
        <v>-1273051.19</v>
      </c>
      <c r="R785" s="279">
        <v>-1273051.19</v>
      </c>
    </row>
    <row r="786" spans="1:18" ht="15.75" thickBot="1" x14ac:dyDescent="0.3">
      <c r="A786" s="290" t="s">
        <v>2453</v>
      </c>
      <c r="B786" s="288" t="s">
        <v>2454</v>
      </c>
      <c r="C786" s="288" t="s">
        <v>2078</v>
      </c>
      <c r="D786" s="286">
        <v>-1054005.2</v>
      </c>
      <c r="E786" s="300">
        <v>-1054005.2</v>
      </c>
      <c r="F786" s="286">
        <v>0</v>
      </c>
      <c r="G786" s="286">
        <v>0</v>
      </c>
      <c r="H786" s="286">
        <v>-1167469.27</v>
      </c>
      <c r="I786" s="286">
        <v>0</v>
      </c>
      <c r="J786" s="286">
        <v>0</v>
      </c>
      <c r="K786" s="286">
        <v>-1193107.29</v>
      </c>
      <c r="L786" s="286">
        <v>0</v>
      </c>
      <c r="M786" s="286">
        <v>0</v>
      </c>
      <c r="N786" s="286">
        <v>-1183891.46</v>
      </c>
      <c r="O786" s="286">
        <v>0</v>
      </c>
      <c r="P786" s="286">
        <v>0</v>
      </c>
      <c r="Q786" s="286">
        <v>-1273051.19</v>
      </c>
      <c r="R786" s="279">
        <v>-1273051.19</v>
      </c>
    </row>
    <row r="787" spans="1:18" ht="15.75" thickBot="1" x14ac:dyDescent="0.3">
      <c r="A787" s="287" t="s">
        <v>1507</v>
      </c>
      <c r="B787" s="288" t="s">
        <v>2455</v>
      </c>
      <c r="C787" s="289"/>
      <c r="D787" s="282">
        <v>-231525000.00999999</v>
      </c>
      <c r="E787" s="299">
        <v>-231525000.00999999</v>
      </c>
      <c r="F787" s="282">
        <v>-212425000.00999999</v>
      </c>
      <c r="G787" s="282">
        <v>-204125000.00999999</v>
      </c>
      <c r="H787" s="282">
        <v>-175225000</v>
      </c>
      <c r="I787" s="282">
        <v>-160300000</v>
      </c>
      <c r="J787" s="282">
        <v>-173400000</v>
      </c>
      <c r="K787" s="282">
        <v>-197999999.99000001</v>
      </c>
      <c r="L787" s="282">
        <v>-228299999.99000001</v>
      </c>
      <c r="M787" s="282">
        <v>-278400000</v>
      </c>
      <c r="N787" s="282">
        <v>-370500000</v>
      </c>
      <c r="O787" s="282">
        <v>-381300000</v>
      </c>
      <c r="P787" s="282">
        <v>-225100000</v>
      </c>
      <c r="Q787" s="282">
        <v>-245500000</v>
      </c>
      <c r="R787" s="279">
        <v>-245500000</v>
      </c>
    </row>
    <row r="788" spans="1:18" ht="15.75" thickBot="1" x14ac:dyDescent="0.3">
      <c r="A788" s="290" t="s">
        <v>249</v>
      </c>
      <c r="B788" s="288" t="s">
        <v>998</v>
      </c>
      <c r="C788" s="288" t="s">
        <v>2078</v>
      </c>
      <c r="D788" s="286">
        <v>-231525000.00999999</v>
      </c>
      <c r="E788" s="300">
        <v>-231525000.00999999</v>
      </c>
      <c r="F788" s="286">
        <v>-212425000.00999999</v>
      </c>
      <c r="G788" s="286">
        <v>-204125000.00999999</v>
      </c>
      <c r="H788" s="286">
        <v>-175225000</v>
      </c>
      <c r="I788" s="286">
        <v>-160300000</v>
      </c>
      <c r="J788" s="286">
        <v>-173400000</v>
      </c>
      <c r="K788" s="286">
        <v>-97999999.989999995</v>
      </c>
      <c r="L788" s="286">
        <v>-128299999.98999999</v>
      </c>
      <c r="M788" s="286">
        <v>-178400000</v>
      </c>
      <c r="N788" s="286">
        <v>-270500000</v>
      </c>
      <c r="O788" s="286">
        <v>-281300000</v>
      </c>
      <c r="P788" s="286">
        <v>-125100000</v>
      </c>
      <c r="Q788" s="286">
        <v>-245500000</v>
      </c>
      <c r="R788" s="279">
        <v>-245500000</v>
      </c>
    </row>
    <row r="789" spans="1:18" ht="15.75" thickBot="1" x14ac:dyDescent="0.3">
      <c r="A789" s="290" t="s">
        <v>2183</v>
      </c>
      <c r="B789" s="288" t="s">
        <v>2184</v>
      </c>
      <c r="C789" s="288" t="s">
        <v>2078</v>
      </c>
      <c r="D789" s="282">
        <v>0</v>
      </c>
      <c r="E789" s="301"/>
      <c r="F789" s="294"/>
      <c r="G789" s="294"/>
      <c r="H789" s="294"/>
      <c r="I789" s="294"/>
      <c r="J789" s="294"/>
      <c r="K789" s="294"/>
      <c r="L789" s="294"/>
      <c r="M789" s="294"/>
      <c r="N789" s="294"/>
      <c r="O789" s="294"/>
      <c r="P789" s="294"/>
      <c r="Q789" s="294"/>
      <c r="R789" s="279">
        <v>0</v>
      </c>
    </row>
    <row r="790" spans="1:18" ht="15.75" thickBot="1" x14ac:dyDescent="0.3">
      <c r="A790" s="290" t="s">
        <v>2642</v>
      </c>
      <c r="B790" s="288" t="s">
        <v>2643</v>
      </c>
      <c r="C790" s="288" t="s">
        <v>2078</v>
      </c>
      <c r="D790" s="286">
        <v>0</v>
      </c>
      <c r="E790" s="300">
        <v>0</v>
      </c>
      <c r="F790" s="286">
        <v>0</v>
      </c>
      <c r="G790" s="286">
        <v>0</v>
      </c>
      <c r="H790" s="286">
        <v>0</v>
      </c>
      <c r="I790" s="286">
        <v>0</v>
      </c>
      <c r="J790" s="286">
        <v>0</v>
      </c>
      <c r="K790" s="286">
        <v>-100000000</v>
      </c>
      <c r="L790" s="286">
        <v>-100000000</v>
      </c>
      <c r="M790" s="286">
        <v>-100000000</v>
      </c>
      <c r="N790" s="286">
        <v>-100000000</v>
      </c>
      <c r="O790" s="286">
        <v>-100000000</v>
      </c>
      <c r="P790" s="286">
        <v>-100000000</v>
      </c>
      <c r="Q790" s="286">
        <v>0</v>
      </c>
      <c r="R790" s="279">
        <v>0</v>
      </c>
    </row>
    <row r="791" spans="1:18" ht="15.75" thickBot="1" x14ac:dyDescent="0.3">
      <c r="A791" s="287" t="s">
        <v>1508</v>
      </c>
      <c r="B791" s="288" t="s">
        <v>2456</v>
      </c>
      <c r="C791" s="289"/>
      <c r="D791" s="282">
        <v>-59955405</v>
      </c>
      <c r="E791" s="299">
        <v>-59955405</v>
      </c>
      <c r="F791" s="282">
        <v>-59960696</v>
      </c>
      <c r="G791" s="282">
        <v>-59965987</v>
      </c>
      <c r="H791" s="282">
        <v>-59971278</v>
      </c>
      <c r="I791" s="282">
        <v>-59976569</v>
      </c>
      <c r="J791" s="282">
        <v>-59981860</v>
      </c>
      <c r="K791" s="282">
        <v>-59987151</v>
      </c>
      <c r="L791" s="282">
        <v>-59992442</v>
      </c>
      <c r="M791" s="282">
        <v>-49997557</v>
      </c>
      <c r="N791" s="282">
        <v>0</v>
      </c>
      <c r="O791" s="282">
        <v>0</v>
      </c>
      <c r="P791" s="282">
        <v>0</v>
      </c>
      <c r="Q791" s="282">
        <v>0</v>
      </c>
      <c r="R791" s="279">
        <v>0</v>
      </c>
    </row>
    <row r="792" spans="1:18" ht="15.75" thickBot="1" x14ac:dyDescent="0.3">
      <c r="A792" s="290" t="s">
        <v>119</v>
      </c>
      <c r="B792" s="288" t="s">
        <v>1161</v>
      </c>
      <c r="C792" s="288" t="s">
        <v>2078</v>
      </c>
      <c r="D792" s="286">
        <v>44595</v>
      </c>
      <c r="E792" s="300">
        <v>44595</v>
      </c>
      <c r="F792" s="286">
        <v>39304</v>
      </c>
      <c r="G792" s="286">
        <v>34013</v>
      </c>
      <c r="H792" s="286">
        <v>28722</v>
      </c>
      <c r="I792" s="286">
        <v>23431</v>
      </c>
      <c r="J792" s="286">
        <v>18140</v>
      </c>
      <c r="K792" s="286">
        <v>12849</v>
      </c>
      <c r="L792" s="286">
        <v>7558</v>
      </c>
      <c r="M792" s="286">
        <v>2443</v>
      </c>
      <c r="N792" s="286">
        <v>0</v>
      </c>
      <c r="O792" s="286">
        <v>0</v>
      </c>
      <c r="P792" s="286">
        <v>0</v>
      </c>
      <c r="Q792" s="286">
        <v>0</v>
      </c>
      <c r="R792" s="279">
        <v>0</v>
      </c>
    </row>
    <row r="793" spans="1:18" ht="15.75" thickBot="1" x14ac:dyDescent="0.3">
      <c r="A793" s="290" t="s">
        <v>227</v>
      </c>
      <c r="B793" s="288" t="s">
        <v>997</v>
      </c>
      <c r="C793" s="288" t="s">
        <v>2078</v>
      </c>
      <c r="D793" s="282">
        <v>-60000000</v>
      </c>
      <c r="E793" s="299">
        <v>-60000000</v>
      </c>
      <c r="F793" s="282">
        <v>-60000000</v>
      </c>
      <c r="G793" s="282">
        <v>-60000000</v>
      </c>
      <c r="H793" s="282">
        <v>-60000000</v>
      </c>
      <c r="I793" s="282">
        <v>-60000000</v>
      </c>
      <c r="J793" s="282">
        <v>-60000000</v>
      </c>
      <c r="K793" s="282">
        <v>-60000000</v>
      </c>
      <c r="L793" s="282">
        <v>-60000000</v>
      </c>
      <c r="M793" s="282">
        <v>-50000000</v>
      </c>
      <c r="N793" s="282">
        <v>0</v>
      </c>
      <c r="O793" s="282">
        <v>0</v>
      </c>
      <c r="P793" s="282">
        <v>0</v>
      </c>
      <c r="Q793" s="282">
        <v>0</v>
      </c>
      <c r="R793" s="279">
        <v>0</v>
      </c>
    </row>
    <row r="794" spans="1:18" ht="15.75" thickBot="1" x14ac:dyDescent="0.3">
      <c r="A794" s="287" t="s">
        <v>1509</v>
      </c>
      <c r="B794" s="288" t="s">
        <v>2457</v>
      </c>
      <c r="C794" s="289"/>
      <c r="D794" s="286">
        <v>-94695972.290000007</v>
      </c>
      <c r="E794" s="300">
        <v>-94695972.290000007</v>
      </c>
      <c r="F794" s="286">
        <v>-90071297.439999998</v>
      </c>
      <c r="G794" s="286">
        <v>-121053452.67</v>
      </c>
      <c r="H794" s="286">
        <v>-87819592.420000002</v>
      </c>
      <c r="I794" s="286">
        <v>-81918008.739999995</v>
      </c>
      <c r="J794" s="286">
        <v>-97746092.900000006</v>
      </c>
      <c r="K794" s="286">
        <v>-95040898</v>
      </c>
      <c r="L794" s="286">
        <v>-88508956.310000002</v>
      </c>
      <c r="M794" s="286">
        <v>-87466097.120000005</v>
      </c>
      <c r="N794" s="286">
        <v>-91915890.629999995</v>
      </c>
      <c r="O794" s="286">
        <v>-123761091.41</v>
      </c>
      <c r="P794" s="286">
        <v>-142189305.28</v>
      </c>
      <c r="Q794" s="286">
        <v>-131472284.34999999</v>
      </c>
      <c r="R794" s="279">
        <v>-131472284.34999999</v>
      </c>
    </row>
    <row r="795" spans="1:18" ht="15.75" thickBot="1" x14ac:dyDescent="0.3">
      <c r="A795" s="290" t="s">
        <v>250</v>
      </c>
      <c r="B795" s="288" t="s">
        <v>996</v>
      </c>
      <c r="C795" s="288" t="s">
        <v>2078</v>
      </c>
      <c r="D795" s="282">
        <v>-14885089.199999999</v>
      </c>
      <c r="E795" s="299">
        <v>-14885089.199999999</v>
      </c>
      <c r="F795" s="282">
        <v>-11769753.17</v>
      </c>
      <c r="G795" s="282">
        <v>-8746646.2300000004</v>
      </c>
      <c r="H795" s="282">
        <v>-10935094.76</v>
      </c>
      <c r="I795" s="282">
        <v>-11619328.449999999</v>
      </c>
      <c r="J795" s="282">
        <v>-16871105.460000001</v>
      </c>
      <c r="K795" s="282">
        <v>-20463387.890000001</v>
      </c>
      <c r="L795" s="282">
        <v>-15376049.550000001</v>
      </c>
      <c r="M795" s="282">
        <v>-22441555.190000001</v>
      </c>
      <c r="N795" s="282">
        <v>-22846636.190000001</v>
      </c>
      <c r="O795" s="282">
        <v>-27520750.059999999</v>
      </c>
      <c r="P795" s="282">
        <v>-16762722.32</v>
      </c>
      <c r="Q795" s="282">
        <v>-29074005.98</v>
      </c>
      <c r="R795" s="279">
        <v>-29074005.98</v>
      </c>
    </row>
    <row r="796" spans="1:18" ht="15.75" thickBot="1" x14ac:dyDescent="0.3">
      <c r="A796" s="290" t="s">
        <v>251</v>
      </c>
      <c r="B796" s="288" t="s">
        <v>995</v>
      </c>
      <c r="C796" s="288" t="s">
        <v>2078</v>
      </c>
      <c r="D796" s="286">
        <v>-4697401.5999999996</v>
      </c>
      <c r="E796" s="300">
        <v>-4697401.5999999996</v>
      </c>
      <c r="F796" s="286">
        <v>-9298267.7400000002</v>
      </c>
      <c r="G796" s="286">
        <v>-6926717.54</v>
      </c>
      <c r="H796" s="286">
        <v>-6322467.1299999999</v>
      </c>
      <c r="I796" s="286">
        <v>-5496940.3099999996</v>
      </c>
      <c r="J796" s="286">
        <v>-20017302.27</v>
      </c>
      <c r="K796" s="286">
        <v>-16728180.369999999</v>
      </c>
      <c r="L796" s="286">
        <v>-22153637.02</v>
      </c>
      <c r="M796" s="286">
        <v>-8224323.4199999999</v>
      </c>
      <c r="N796" s="286">
        <v>-8832672.4399999995</v>
      </c>
      <c r="O796" s="286">
        <v>-12973597.83</v>
      </c>
      <c r="P796" s="286">
        <v>-19934937.399999999</v>
      </c>
      <c r="Q796" s="286">
        <v>-4324257.34</v>
      </c>
      <c r="R796" s="279">
        <v>-4324257.34</v>
      </c>
    </row>
    <row r="797" spans="1:18" ht="15.75" thickBot="1" x14ac:dyDescent="0.3">
      <c r="A797" s="290" t="s">
        <v>252</v>
      </c>
      <c r="B797" s="288" t="s">
        <v>994</v>
      </c>
      <c r="C797" s="288" t="s">
        <v>2078</v>
      </c>
      <c r="D797" s="282">
        <v>0</v>
      </c>
      <c r="E797" s="299">
        <v>0</v>
      </c>
      <c r="F797" s="282">
        <v>0</v>
      </c>
      <c r="G797" s="282">
        <v>0</v>
      </c>
      <c r="H797" s="282">
        <v>0</v>
      </c>
      <c r="I797" s="282">
        <v>0</v>
      </c>
      <c r="J797" s="282">
        <v>0</v>
      </c>
      <c r="K797" s="282">
        <v>0</v>
      </c>
      <c r="L797" s="282">
        <v>0</v>
      </c>
      <c r="M797" s="282">
        <v>0</v>
      </c>
      <c r="N797" s="282">
        <v>0</v>
      </c>
      <c r="O797" s="282">
        <v>0</v>
      </c>
      <c r="P797" s="282">
        <v>0</v>
      </c>
      <c r="Q797" s="282">
        <v>0</v>
      </c>
      <c r="R797" s="279">
        <v>0</v>
      </c>
    </row>
    <row r="798" spans="1:18" ht="15.75" thickBot="1" x14ac:dyDescent="0.3">
      <c r="A798" s="290" t="s">
        <v>253</v>
      </c>
      <c r="B798" s="288" t="s">
        <v>993</v>
      </c>
      <c r="C798" s="288" t="s">
        <v>2078</v>
      </c>
      <c r="D798" s="286">
        <v>-7264473.3899999997</v>
      </c>
      <c r="E798" s="300">
        <v>-7264473.3899999997</v>
      </c>
      <c r="F798" s="286">
        <v>-6484336.7000000002</v>
      </c>
      <c r="G798" s="286">
        <v>-6919020.6200000001</v>
      </c>
      <c r="H798" s="286">
        <v>-7372342.5599999996</v>
      </c>
      <c r="I798" s="286">
        <v>-10860290.09</v>
      </c>
      <c r="J798" s="286">
        <v>-10197117.91</v>
      </c>
      <c r="K798" s="286">
        <v>-8143479.2400000002</v>
      </c>
      <c r="L798" s="286">
        <v>122652.82</v>
      </c>
      <c r="M798" s="286">
        <v>-6886318.0700000003</v>
      </c>
      <c r="N798" s="286">
        <v>-6552042.2699999996</v>
      </c>
      <c r="O798" s="286">
        <v>-7131106.6699999999</v>
      </c>
      <c r="P798" s="286">
        <v>-11379034.869999999</v>
      </c>
      <c r="Q798" s="286">
        <v>-6482789.2800000003</v>
      </c>
      <c r="R798" s="279">
        <v>-6482789.2800000003</v>
      </c>
    </row>
    <row r="799" spans="1:18" ht="15.75" thickBot="1" x14ac:dyDescent="0.3">
      <c r="A799" s="290" t="s">
        <v>255</v>
      </c>
      <c r="B799" s="288" t="s">
        <v>991</v>
      </c>
      <c r="C799" s="288" t="s">
        <v>2078</v>
      </c>
      <c r="D799" s="282">
        <v>-2164686.5</v>
      </c>
      <c r="E799" s="299">
        <v>-2164686.5</v>
      </c>
      <c r="F799" s="282">
        <v>-2435409.77</v>
      </c>
      <c r="G799" s="282">
        <v>-5799482.5199999996</v>
      </c>
      <c r="H799" s="282">
        <v>-3075185.23</v>
      </c>
      <c r="I799" s="282">
        <v>-3450470.97</v>
      </c>
      <c r="J799" s="282">
        <v>-1708666.65</v>
      </c>
      <c r="K799" s="282">
        <v>-2096027.28</v>
      </c>
      <c r="L799" s="282">
        <v>-2516868.2999999998</v>
      </c>
      <c r="M799" s="282">
        <v>-2961561.51</v>
      </c>
      <c r="N799" s="282">
        <v>-3406538.69</v>
      </c>
      <c r="O799" s="282">
        <v>-1616448.58</v>
      </c>
      <c r="P799" s="282">
        <v>-2045363.87</v>
      </c>
      <c r="Q799" s="282">
        <v>-2652950.98</v>
      </c>
      <c r="R799" s="279">
        <v>-2652950.98</v>
      </c>
    </row>
    <row r="800" spans="1:18" ht="15.75" thickBot="1" x14ac:dyDescent="0.3">
      <c r="A800" s="290" t="s">
        <v>256</v>
      </c>
      <c r="B800" s="288" t="s">
        <v>990</v>
      </c>
      <c r="C800" s="288" t="s">
        <v>2078</v>
      </c>
      <c r="D800" s="286">
        <v>0</v>
      </c>
      <c r="E800" s="300">
        <v>0</v>
      </c>
      <c r="F800" s="286">
        <v>0</v>
      </c>
      <c r="G800" s="286">
        <v>-78.319999999999993</v>
      </c>
      <c r="H800" s="286">
        <v>3011.09</v>
      </c>
      <c r="I800" s="286">
        <v>-5093.1499999999996</v>
      </c>
      <c r="J800" s="286">
        <v>-1146011.43</v>
      </c>
      <c r="K800" s="286">
        <v>-1171234.95</v>
      </c>
      <c r="L800" s="286">
        <v>12023.81</v>
      </c>
      <c r="M800" s="286">
        <v>0</v>
      </c>
      <c r="N800" s="286">
        <v>5761.11</v>
      </c>
      <c r="O800" s="286">
        <v>-1222550.53</v>
      </c>
      <c r="P800" s="286">
        <v>-1244229.83</v>
      </c>
      <c r="Q800" s="286">
        <v>-5625.19</v>
      </c>
      <c r="R800" s="279">
        <v>-5625.19</v>
      </c>
    </row>
    <row r="801" spans="1:18" ht="15.75" thickBot="1" x14ac:dyDescent="0.3">
      <c r="A801" s="290" t="s">
        <v>1510</v>
      </c>
      <c r="B801" s="288" t="s">
        <v>989</v>
      </c>
      <c r="C801" s="288" t="s">
        <v>2078</v>
      </c>
      <c r="D801" s="282">
        <v>-131503.56</v>
      </c>
      <c r="E801" s="299">
        <v>-131503.56</v>
      </c>
      <c r="F801" s="282">
        <v>-129290.34</v>
      </c>
      <c r="G801" s="282">
        <v>-127065.91</v>
      </c>
      <c r="H801" s="282">
        <v>-124841.48</v>
      </c>
      <c r="I801" s="282">
        <v>-122594.46</v>
      </c>
      <c r="J801" s="282">
        <v>-120336.06</v>
      </c>
      <c r="K801" s="282">
        <v>-118066.22</v>
      </c>
      <c r="L801" s="282">
        <v>-115796.38</v>
      </c>
      <c r="M801" s="282">
        <v>-113503.49</v>
      </c>
      <c r="N801" s="282">
        <v>-111198.98</v>
      </c>
      <c r="O801" s="282">
        <v>-108882.8</v>
      </c>
      <c r="P801" s="282">
        <v>-106554.89</v>
      </c>
      <c r="Q801" s="282">
        <v>-106554.89</v>
      </c>
      <c r="R801" s="279">
        <v>-106554.89</v>
      </c>
    </row>
    <row r="802" spans="1:18" ht="15.75" thickBot="1" x14ac:dyDescent="0.3">
      <c r="A802" s="290" t="s">
        <v>1511</v>
      </c>
      <c r="B802" s="288" t="s">
        <v>988</v>
      </c>
      <c r="C802" s="288" t="s">
        <v>2078</v>
      </c>
      <c r="D802" s="286">
        <v>-34951.769999999997</v>
      </c>
      <c r="E802" s="300">
        <v>-34951.769999999997</v>
      </c>
      <c r="F802" s="286">
        <v>-34401.870000000003</v>
      </c>
      <c r="G802" s="286">
        <v>-33939.17</v>
      </c>
      <c r="H802" s="286">
        <v>-34918.58</v>
      </c>
      <c r="I802" s="286">
        <v>-34899.06</v>
      </c>
      <c r="J802" s="286">
        <v>-43139.18</v>
      </c>
      <c r="K802" s="286">
        <v>-53502.27</v>
      </c>
      <c r="L802" s="286">
        <v>-45793.31</v>
      </c>
      <c r="M802" s="286">
        <v>-45701.31</v>
      </c>
      <c r="N802" s="286">
        <v>-46023.199999999997</v>
      </c>
      <c r="O802" s="286">
        <v>-54465.22</v>
      </c>
      <c r="P802" s="286">
        <v>-54138.879999999997</v>
      </c>
      <c r="Q802" s="286">
        <v>-51342.14</v>
      </c>
      <c r="R802" s="279">
        <v>-51342.14</v>
      </c>
    </row>
    <row r="803" spans="1:18" ht="15.75" thickBot="1" x14ac:dyDescent="0.3">
      <c r="A803" s="290" t="s">
        <v>2045</v>
      </c>
      <c r="B803" s="288" t="s">
        <v>987</v>
      </c>
      <c r="C803" s="288" t="s">
        <v>2078</v>
      </c>
      <c r="D803" s="282">
        <v>0</v>
      </c>
      <c r="E803" s="299">
        <v>0</v>
      </c>
      <c r="F803" s="282">
        <v>0</v>
      </c>
      <c r="G803" s="282">
        <v>-55000</v>
      </c>
      <c r="H803" s="282">
        <v>0</v>
      </c>
      <c r="I803" s="282">
        <v>0</v>
      </c>
      <c r="J803" s="282">
        <v>-200000</v>
      </c>
      <c r="K803" s="282">
        <v>0</v>
      </c>
      <c r="L803" s="282">
        <v>-20000</v>
      </c>
      <c r="M803" s="282">
        <v>0</v>
      </c>
      <c r="N803" s="282">
        <v>0</v>
      </c>
      <c r="O803" s="282">
        <v>0</v>
      </c>
      <c r="P803" s="282">
        <v>0</v>
      </c>
      <c r="Q803" s="282">
        <v>0</v>
      </c>
      <c r="R803" s="279">
        <v>0</v>
      </c>
    </row>
    <row r="804" spans="1:18" ht="15.75" thickBot="1" x14ac:dyDescent="0.3">
      <c r="A804" s="290" t="s">
        <v>257</v>
      </c>
      <c r="B804" s="288" t="s">
        <v>986</v>
      </c>
      <c r="C804" s="288" t="s">
        <v>2078</v>
      </c>
      <c r="D804" s="286">
        <v>0</v>
      </c>
      <c r="E804" s="300">
        <v>0</v>
      </c>
      <c r="F804" s="286">
        <v>0</v>
      </c>
      <c r="G804" s="286">
        <v>0</v>
      </c>
      <c r="H804" s="286">
        <v>0</v>
      </c>
      <c r="I804" s="286">
        <v>0</v>
      </c>
      <c r="J804" s="286">
        <v>0</v>
      </c>
      <c r="K804" s="286">
        <v>0</v>
      </c>
      <c r="L804" s="286">
        <v>0</v>
      </c>
      <c r="M804" s="286">
        <v>0</v>
      </c>
      <c r="N804" s="286">
        <v>0</v>
      </c>
      <c r="O804" s="286">
        <v>0</v>
      </c>
      <c r="P804" s="286">
        <v>0</v>
      </c>
      <c r="Q804" s="286">
        <v>0</v>
      </c>
      <c r="R804" s="279">
        <v>0</v>
      </c>
    </row>
    <row r="805" spans="1:18" ht="15.75" thickBot="1" x14ac:dyDescent="0.3">
      <c r="A805" s="290" t="s">
        <v>258</v>
      </c>
      <c r="B805" s="288" t="s">
        <v>985</v>
      </c>
      <c r="C805" s="288" t="s">
        <v>2078</v>
      </c>
      <c r="D805" s="282">
        <v>-9607300.8100000005</v>
      </c>
      <c r="E805" s="299">
        <v>-9607300.8100000005</v>
      </c>
      <c r="F805" s="282">
        <v>-9607300.8100000005</v>
      </c>
      <c r="G805" s="282">
        <v>-2530516.81</v>
      </c>
      <c r="H805" s="282">
        <v>-5627038.2400000002</v>
      </c>
      <c r="I805" s="282">
        <v>-5627038.2400000002</v>
      </c>
      <c r="J805" s="282">
        <v>-5627038.2400000002</v>
      </c>
      <c r="K805" s="282">
        <v>-6243778.2300000004</v>
      </c>
      <c r="L805" s="282">
        <v>-6243778.2300000004</v>
      </c>
      <c r="M805" s="282">
        <v>-6243778.2300000004</v>
      </c>
      <c r="N805" s="282">
        <v>-6520943.4100000001</v>
      </c>
      <c r="O805" s="282">
        <v>-6520943.4100000001</v>
      </c>
      <c r="P805" s="282">
        <v>-6520943.4100000001</v>
      </c>
      <c r="Q805" s="282">
        <v>-12259815.640000001</v>
      </c>
      <c r="R805" s="279">
        <v>-12259815.640000001</v>
      </c>
    </row>
    <row r="806" spans="1:18" ht="15.75" thickBot="1" x14ac:dyDescent="0.3">
      <c r="A806" s="290" t="s">
        <v>1512</v>
      </c>
      <c r="B806" s="288" t="s">
        <v>984</v>
      </c>
      <c r="C806" s="288" t="s">
        <v>2078</v>
      </c>
      <c r="D806" s="286">
        <v>-34951.9</v>
      </c>
      <c r="E806" s="300">
        <v>-34951.9</v>
      </c>
      <c r="F806" s="286">
        <v>-34327.4</v>
      </c>
      <c r="G806" s="286">
        <v>-31012.9</v>
      </c>
      <c r="H806" s="286">
        <v>-24216.9</v>
      </c>
      <c r="I806" s="286">
        <v>-23166.9</v>
      </c>
      <c r="J806" s="286">
        <v>-24600.400000000001</v>
      </c>
      <c r="K806" s="286">
        <v>-1461.75</v>
      </c>
      <c r="L806" s="286">
        <v>-21386.05</v>
      </c>
      <c r="M806" s="286">
        <v>-16718.900000000001</v>
      </c>
      <c r="N806" s="286">
        <v>-16399.900000000001</v>
      </c>
      <c r="O806" s="286">
        <v>-14994.65</v>
      </c>
      <c r="P806" s="286">
        <v>-13649.35</v>
      </c>
      <c r="Q806" s="286">
        <v>937.43</v>
      </c>
      <c r="R806" s="279">
        <v>937.43</v>
      </c>
    </row>
    <row r="807" spans="1:18" ht="15.75" thickBot="1" x14ac:dyDescent="0.3">
      <c r="A807" s="290" t="s">
        <v>259</v>
      </c>
      <c r="B807" s="288" t="s">
        <v>983</v>
      </c>
      <c r="C807" s="288" t="s">
        <v>2078</v>
      </c>
      <c r="D807" s="282">
        <v>-2637111.65</v>
      </c>
      <c r="E807" s="299">
        <v>-2637111.65</v>
      </c>
      <c r="F807" s="282">
        <v>-2704577.68</v>
      </c>
      <c r="G807" s="282">
        <v>-2872159.83</v>
      </c>
      <c r="H807" s="282">
        <v>-3140289.74</v>
      </c>
      <c r="I807" s="282">
        <v>-3357755.67</v>
      </c>
      <c r="J807" s="282">
        <v>-3374215.74</v>
      </c>
      <c r="K807" s="282">
        <v>-3517843.98</v>
      </c>
      <c r="L807" s="282">
        <v>-3313029.06</v>
      </c>
      <c r="M807" s="282">
        <v>-3309402.3</v>
      </c>
      <c r="N807" s="282">
        <v>-3234604.74</v>
      </c>
      <c r="O807" s="282">
        <v>-3364489.88</v>
      </c>
      <c r="P807" s="282">
        <v>-3180211.53</v>
      </c>
      <c r="Q807" s="282">
        <v>-2544979.7000000002</v>
      </c>
      <c r="R807" s="279">
        <v>-2544979.7000000002</v>
      </c>
    </row>
    <row r="808" spans="1:18" ht="15.75" thickBot="1" x14ac:dyDescent="0.3">
      <c r="A808" s="290" t="s">
        <v>260</v>
      </c>
      <c r="B808" s="288" t="s">
        <v>982</v>
      </c>
      <c r="C808" s="288" t="s">
        <v>2078</v>
      </c>
      <c r="D808" s="286">
        <v>0</v>
      </c>
      <c r="E808" s="300">
        <v>0</v>
      </c>
      <c r="F808" s="286">
        <v>-4393746</v>
      </c>
      <c r="G808" s="286">
        <v>-7464951</v>
      </c>
      <c r="H808" s="286">
        <v>-8778193</v>
      </c>
      <c r="I808" s="286">
        <v>-8590965</v>
      </c>
      <c r="J808" s="286">
        <v>-6751102</v>
      </c>
      <c r="K808" s="286">
        <v>-4003276</v>
      </c>
      <c r="L808" s="286">
        <v>-762670</v>
      </c>
      <c r="M808" s="286">
        <v>2470450</v>
      </c>
      <c r="N808" s="286">
        <v>5329197</v>
      </c>
      <c r="O808" s="286">
        <v>6633106</v>
      </c>
      <c r="P808" s="286">
        <v>4626666</v>
      </c>
      <c r="Q808" s="286">
        <v>0</v>
      </c>
      <c r="R808" s="279">
        <v>0</v>
      </c>
    </row>
    <row r="809" spans="1:18" ht="15.75" thickBot="1" x14ac:dyDescent="0.3">
      <c r="A809" s="290" t="s">
        <v>261</v>
      </c>
      <c r="B809" s="288" t="s">
        <v>981</v>
      </c>
      <c r="C809" s="288" t="s">
        <v>2078</v>
      </c>
      <c r="D809" s="282">
        <v>0</v>
      </c>
      <c r="E809" s="299">
        <v>0</v>
      </c>
      <c r="F809" s="282">
        <v>0</v>
      </c>
      <c r="G809" s="282">
        <v>0</v>
      </c>
      <c r="H809" s="282">
        <v>0</v>
      </c>
      <c r="I809" s="282">
        <v>0</v>
      </c>
      <c r="J809" s="282">
        <v>0</v>
      </c>
      <c r="K809" s="282">
        <v>0</v>
      </c>
      <c r="L809" s="282">
        <v>0</v>
      </c>
      <c r="M809" s="282">
        <v>0</v>
      </c>
      <c r="N809" s="282">
        <v>0</v>
      </c>
      <c r="O809" s="282">
        <v>0</v>
      </c>
      <c r="P809" s="282">
        <v>0</v>
      </c>
      <c r="Q809" s="282">
        <v>0</v>
      </c>
      <c r="R809" s="279">
        <v>0</v>
      </c>
    </row>
    <row r="810" spans="1:18" ht="15.75" thickBot="1" x14ac:dyDescent="0.3">
      <c r="A810" s="290" t="s">
        <v>262</v>
      </c>
      <c r="B810" s="288" t="s">
        <v>980</v>
      </c>
      <c r="C810" s="288" t="s">
        <v>2078</v>
      </c>
      <c r="D810" s="286">
        <v>0</v>
      </c>
      <c r="E810" s="300">
        <v>0</v>
      </c>
      <c r="F810" s="286">
        <v>0</v>
      </c>
      <c r="G810" s="286">
        <v>0</v>
      </c>
      <c r="H810" s="286">
        <v>0</v>
      </c>
      <c r="I810" s="286">
        <v>0</v>
      </c>
      <c r="J810" s="286">
        <v>0</v>
      </c>
      <c r="K810" s="286">
        <v>0</v>
      </c>
      <c r="L810" s="286">
        <v>0</v>
      </c>
      <c r="M810" s="286">
        <v>0</v>
      </c>
      <c r="N810" s="286">
        <v>0</v>
      </c>
      <c r="O810" s="286">
        <v>0</v>
      </c>
      <c r="P810" s="286">
        <v>0</v>
      </c>
      <c r="Q810" s="286">
        <v>0</v>
      </c>
      <c r="R810" s="279">
        <v>0</v>
      </c>
    </row>
    <row r="811" spans="1:18" ht="15.75" thickBot="1" x14ac:dyDescent="0.3">
      <c r="A811" s="290" t="s">
        <v>263</v>
      </c>
      <c r="B811" s="288" t="s">
        <v>979</v>
      </c>
      <c r="C811" s="288" t="s">
        <v>2078</v>
      </c>
      <c r="D811" s="282">
        <v>0</v>
      </c>
      <c r="E811" s="299">
        <v>0</v>
      </c>
      <c r="F811" s="282">
        <v>0</v>
      </c>
      <c r="G811" s="282">
        <v>0</v>
      </c>
      <c r="H811" s="282">
        <v>0</v>
      </c>
      <c r="I811" s="282">
        <v>0</v>
      </c>
      <c r="J811" s="282">
        <v>0</v>
      </c>
      <c r="K811" s="282">
        <v>0</v>
      </c>
      <c r="L811" s="282">
        <v>0</v>
      </c>
      <c r="M811" s="282">
        <v>0</v>
      </c>
      <c r="N811" s="282">
        <v>0</v>
      </c>
      <c r="O811" s="282">
        <v>0</v>
      </c>
      <c r="P811" s="282">
        <v>0</v>
      </c>
      <c r="Q811" s="282">
        <v>0</v>
      </c>
      <c r="R811" s="279">
        <v>0</v>
      </c>
    </row>
    <row r="812" spans="1:18" ht="15.75" thickBot="1" x14ac:dyDescent="0.3">
      <c r="A812" s="290" t="s">
        <v>261</v>
      </c>
      <c r="B812" s="288" t="s">
        <v>978</v>
      </c>
      <c r="C812" s="288" t="s">
        <v>2078</v>
      </c>
      <c r="D812" s="286">
        <v>0</v>
      </c>
      <c r="E812" s="300">
        <v>0</v>
      </c>
      <c r="F812" s="286">
        <v>0</v>
      </c>
      <c r="G812" s="286">
        <v>0</v>
      </c>
      <c r="H812" s="286">
        <v>0</v>
      </c>
      <c r="I812" s="286">
        <v>0</v>
      </c>
      <c r="J812" s="286">
        <v>0</v>
      </c>
      <c r="K812" s="286">
        <v>0</v>
      </c>
      <c r="L812" s="286">
        <v>0</v>
      </c>
      <c r="M812" s="286">
        <v>0</v>
      </c>
      <c r="N812" s="286">
        <v>0</v>
      </c>
      <c r="O812" s="286">
        <v>0</v>
      </c>
      <c r="P812" s="286">
        <v>0</v>
      </c>
      <c r="Q812" s="286">
        <v>0</v>
      </c>
      <c r="R812" s="279">
        <v>0</v>
      </c>
    </row>
    <row r="813" spans="1:18" ht="15.75" thickBot="1" x14ac:dyDescent="0.3">
      <c r="A813" s="290" t="s">
        <v>264</v>
      </c>
      <c r="B813" s="288" t="s">
        <v>977</v>
      </c>
      <c r="C813" s="288" t="s">
        <v>2078</v>
      </c>
      <c r="D813" s="282">
        <v>-5363.45</v>
      </c>
      <c r="E813" s="299">
        <v>-5363.45</v>
      </c>
      <c r="F813" s="282">
        <v>-5892.93</v>
      </c>
      <c r="G813" s="282">
        <v>-6051.15</v>
      </c>
      <c r="H813" s="282">
        <v>-4607.18</v>
      </c>
      <c r="I813" s="282">
        <v>-4607.18</v>
      </c>
      <c r="J813" s="282">
        <v>-9529.52</v>
      </c>
      <c r="K813" s="282">
        <v>-10040.969999999999</v>
      </c>
      <c r="L813" s="282">
        <v>-4999.8100000000004</v>
      </c>
      <c r="M813" s="282">
        <v>-4999.79</v>
      </c>
      <c r="N813" s="282">
        <v>-4999.8100000000004</v>
      </c>
      <c r="O813" s="282">
        <v>-11420.21</v>
      </c>
      <c r="P813" s="282">
        <v>-9482.8700000000008</v>
      </c>
      <c r="Q813" s="282">
        <v>-4011.53</v>
      </c>
      <c r="R813" s="279">
        <v>-4011.53</v>
      </c>
    </row>
    <row r="814" spans="1:18" ht="15.75" thickBot="1" x14ac:dyDescent="0.3">
      <c r="A814" s="290" t="s">
        <v>2644</v>
      </c>
      <c r="B814" s="288" t="s">
        <v>2645</v>
      </c>
      <c r="C814" s="288" t="s">
        <v>2078</v>
      </c>
      <c r="D814" s="286">
        <v>-582636.48</v>
      </c>
      <c r="E814" s="300">
        <v>-582636.48</v>
      </c>
      <c r="F814" s="286">
        <v>-472051.85</v>
      </c>
      <c r="G814" s="286">
        <v>-342278.02</v>
      </c>
      <c r="H814" s="286">
        <v>-415125.59</v>
      </c>
      <c r="I814" s="286">
        <v>-441282.44</v>
      </c>
      <c r="J814" s="286">
        <v>-480842.46</v>
      </c>
      <c r="K814" s="286">
        <v>-427653.74</v>
      </c>
      <c r="L814" s="286">
        <v>-448587.6</v>
      </c>
      <c r="M814" s="286">
        <v>-361963.29</v>
      </c>
      <c r="N814" s="286">
        <v>-413843.64</v>
      </c>
      <c r="O814" s="286">
        <v>-431205.17</v>
      </c>
      <c r="P814" s="286">
        <v>-329286.55</v>
      </c>
      <c r="Q814" s="286">
        <v>-507209.56</v>
      </c>
      <c r="R814" s="279">
        <v>-507209.56</v>
      </c>
    </row>
    <row r="815" spans="1:18" ht="15.75" thickBot="1" x14ac:dyDescent="0.3">
      <c r="A815" s="290" t="s">
        <v>265</v>
      </c>
      <c r="B815" s="288" t="s">
        <v>976</v>
      </c>
      <c r="C815" s="288" t="s">
        <v>2078</v>
      </c>
      <c r="D815" s="282">
        <v>-411.1</v>
      </c>
      <c r="E815" s="299">
        <v>-411.1</v>
      </c>
      <c r="F815" s="282">
        <v>-293.3</v>
      </c>
      <c r="G815" s="282">
        <v>-293.3</v>
      </c>
      <c r="H815" s="282">
        <v>-411.1</v>
      </c>
      <c r="I815" s="282">
        <v>-411.1</v>
      </c>
      <c r="J815" s="282">
        <v>-34861.360000000001</v>
      </c>
      <c r="K815" s="282">
        <v>-35841.46</v>
      </c>
      <c r="L815" s="282">
        <v>-411.1</v>
      </c>
      <c r="M815" s="282">
        <v>-705.6</v>
      </c>
      <c r="N815" s="282">
        <v>-415.1</v>
      </c>
      <c r="O815" s="282">
        <v>-36301.360000000001</v>
      </c>
      <c r="P815" s="282">
        <v>-36828.46</v>
      </c>
      <c r="Q815" s="282">
        <v>-595.79999999999995</v>
      </c>
      <c r="R815" s="279">
        <v>-595.79999999999995</v>
      </c>
    </row>
    <row r="816" spans="1:18" ht="15.75" thickBot="1" x14ac:dyDescent="0.3">
      <c r="A816" s="290" t="s">
        <v>266</v>
      </c>
      <c r="B816" s="288" t="s">
        <v>975</v>
      </c>
      <c r="C816" s="288" t="s">
        <v>2078</v>
      </c>
      <c r="D816" s="286">
        <v>0</v>
      </c>
      <c r="E816" s="300">
        <v>0</v>
      </c>
      <c r="F816" s="286">
        <v>0</v>
      </c>
      <c r="G816" s="286">
        <v>0</v>
      </c>
      <c r="H816" s="286">
        <v>0</v>
      </c>
      <c r="I816" s="286">
        <v>0</v>
      </c>
      <c r="J816" s="286">
        <v>0</v>
      </c>
      <c r="K816" s="286">
        <v>0</v>
      </c>
      <c r="L816" s="286">
        <v>0</v>
      </c>
      <c r="M816" s="286">
        <v>0</v>
      </c>
      <c r="N816" s="286">
        <v>0</v>
      </c>
      <c r="O816" s="286">
        <v>0</v>
      </c>
      <c r="P816" s="286">
        <v>0</v>
      </c>
      <c r="Q816" s="286">
        <v>0</v>
      </c>
      <c r="R816" s="279">
        <v>0</v>
      </c>
    </row>
    <row r="817" spans="1:18" ht="15.75" thickBot="1" x14ac:dyDescent="0.3">
      <c r="A817" s="290" t="s">
        <v>267</v>
      </c>
      <c r="B817" s="288" t="s">
        <v>974</v>
      </c>
      <c r="C817" s="288" t="s">
        <v>2078</v>
      </c>
      <c r="D817" s="282">
        <v>0</v>
      </c>
      <c r="E817" s="299">
        <v>0</v>
      </c>
      <c r="F817" s="282">
        <v>0</v>
      </c>
      <c r="G817" s="282">
        <v>0</v>
      </c>
      <c r="H817" s="282">
        <v>0</v>
      </c>
      <c r="I817" s="282">
        <v>0</v>
      </c>
      <c r="J817" s="282">
        <v>0</v>
      </c>
      <c r="K817" s="282">
        <v>0</v>
      </c>
      <c r="L817" s="282">
        <v>0</v>
      </c>
      <c r="M817" s="282">
        <v>0</v>
      </c>
      <c r="N817" s="282">
        <v>0</v>
      </c>
      <c r="O817" s="282">
        <v>0</v>
      </c>
      <c r="P817" s="282">
        <v>0</v>
      </c>
      <c r="Q817" s="282">
        <v>0</v>
      </c>
      <c r="R817" s="279">
        <v>0</v>
      </c>
    </row>
    <row r="818" spans="1:18" ht="15.75" thickBot="1" x14ac:dyDescent="0.3">
      <c r="A818" s="290" t="s">
        <v>268</v>
      </c>
      <c r="B818" s="288" t="s">
        <v>973</v>
      </c>
      <c r="C818" s="288" t="s">
        <v>2078</v>
      </c>
      <c r="D818" s="286">
        <v>0</v>
      </c>
      <c r="E818" s="300">
        <v>0</v>
      </c>
      <c r="F818" s="286">
        <v>0</v>
      </c>
      <c r="G818" s="286">
        <v>0</v>
      </c>
      <c r="H818" s="286">
        <v>0</v>
      </c>
      <c r="I818" s="286">
        <v>0</v>
      </c>
      <c r="J818" s="286">
        <v>0</v>
      </c>
      <c r="K818" s="286">
        <v>0</v>
      </c>
      <c r="L818" s="286">
        <v>0</v>
      </c>
      <c r="M818" s="286">
        <v>0</v>
      </c>
      <c r="N818" s="286">
        <v>0</v>
      </c>
      <c r="O818" s="286">
        <v>0</v>
      </c>
      <c r="P818" s="286">
        <v>0</v>
      </c>
      <c r="Q818" s="286">
        <v>0</v>
      </c>
      <c r="R818" s="279">
        <v>0</v>
      </c>
    </row>
    <row r="819" spans="1:18" ht="15.75" thickBot="1" x14ac:dyDescent="0.3">
      <c r="A819" s="290" t="s">
        <v>269</v>
      </c>
      <c r="B819" s="288" t="s">
        <v>972</v>
      </c>
      <c r="C819" s="288" t="s">
        <v>2078</v>
      </c>
      <c r="D819" s="282">
        <v>0</v>
      </c>
      <c r="E819" s="299">
        <v>0</v>
      </c>
      <c r="F819" s="282">
        <v>0</v>
      </c>
      <c r="G819" s="282">
        <v>0</v>
      </c>
      <c r="H819" s="282">
        <v>0</v>
      </c>
      <c r="I819" s="282">
        <v>0</v>
      </c>
      <c r="J819" s="282">
        <v>0</v>
      </c>
      <c r="K819" s="282">
        <v>0</v>
      </c>
      <c r="L819" s="282">
        <v>0</v>
      </c>
      <c r="M819" s="282">
        <v>0</v>
      </c>
      <c r="N819" s="282">
        <v>0</v>
      </c>
      <c r="O819" s="282">
        <v>0</v>
      </c>
      <c r="P819" s="282">
        <v>0</v>
      </c>
      <c r="Q819" s="282">
        <v>0</v>
      </c>
      <c r="R819" s="279">
        <v>0</v>
      </c>
    </row>
    <row r="820" spans="1:18" ht="15.75" thickBot="1" x14ac:dyDescent="0.3">
      <c r="A820" s="290" t="s">
        <v>270</v>
      </c>
      <c r="B820" s="288" t="s">
        <v>971</v>
      </c>
      <c r="C820" s="288" t="s">
        <v>2078</v>
      </c>
      <c r="D820" s="286">
        <v>-684222.57</v>
      </c>
      <c r="E820" s="300">
        <v>-684222.57</v>
      </c>
      <c r="F820" s="286">
        <v>-700672.09</v>
      </c>
      <c r="G820" s="286">
        <v>-1921713.07</v>
      </c>
      <c r="H820" s="286">
        <v>-512652.73</v>
      </c>
      <c r="I820" s="286">
        <v>-526068.4</v>
      </c>
      <c r="J820" s="286">
        <v>-903558.46</v>
      </c>
      <c r="K820" s="286">
        <v>-380454.09</v>
      </c>
      <c r="L820" s="286">
        <v>-507442.79</v>
      </c>
      <c r="M820" s="286">
        <v>-494238.16</v>
      </c>
      <c r="N820" s="286">
        <v>-473304.44</v>
      </c>
      <c r="O820" s="286">
        <v>-840406</v>
      </c>
      <c r="P820" s="286">
        <v>-829323.99</v>
      </c>
      <c r="Q820" s="286">
        <v>-570411.04</v>
      </c>
      <c r="R820" s="279">
        <v>-570411.04</v>
      </c>
    </row>
    <row r="821" spans="1:18" ht="15.75" thickBot="1" x14ac:dyDescent="0.3">
      <c r="A821" s="290" t="s">
        <v>2185</v>
      </c>
      <c r="B821" s="288" t="s">
        <v>970</v>
      </c>
      <c r="C821" s="288" t="s">
        <v>2078</v>
      </c>
      <c r="D821" s="282">
        <v>0</v>
      </c>
      <c r="E821" s="299">
        <v>0</v>
      </c>
      <c r="F821" s="282">
        <v>0</v>
      </c>
      <c r="G821" s="282">
        <v>0</v>
      </c>
      <c r="H821" s="282">
        <v>0</v>
      </c>
      <c r="I821" s="282">
        <v>0</v>
      </c>
      <c r="J821" s="282">
        <v>0</v>
      </c>
      <c r="K821" s="282">
        <v>0</v>
      </c>
      <c r="L821" s="282">
        <v>0</v>
      </c>
      <c r="M821" s="282">
        <v>0</v>
      </c>
      <c r="N821" s="282">
        <v>0</v>
      </c>
      <c r="O821" s="282">
        <v>0</v>
      </c>
      <c r="P821" s="282">
        <v>0</v>
      </c>
      <c r="Q821" s="282">
        <v>0</v>
      </c>
      <c r="R821" s="279">
        <v>0</v>
      </c>
    </row>
    <row r="822" spans="1:18" ht="15.75" thickBot="1" x14ac:dyDescent="0.3">
      <c r="A822" s="290" t="s">
        <v>271</v>
      </c>
      <c r="B822" s="288" t="s">
        <v>969</v>
      </c>
      <c r="C822" s="288" t="s">
        <v>2078</v>
      </c>
      <c r="D822" s="286">
        <v>0</v>
      </c>
      <c r="E822" s="300">
        <v>0</v>
      </c>
      <c r="F822" s="286">
        <v>0</v>
      </c>
      <c r="G822" s="286">
        <v>0</v>
      </c>
      <c r="H822" s="286">
        <v>0</v>
      </c>
      <c r="I822" s="286">
        <v>0</v>
      </c>
      <c r="J822" s="286">
        <v>0</v>
      </c>
      <c r="K822" s="286">
        <v>0</v>
      </c>
      <c r="L822" s="286">
        <v>0</v>
      </c>
      <c r="M822" s="286">
        <v>0</v>
      </c>
      <c r="N822" s="286">
        <v>0</v>
      </c>
      <c r="O822" s="286">
        <v>0</v>
      </c>
      <c r="P822" s="286">
        <v>0</v>
      </c>
      <c r="Q822" s="286">
        <v>0</v>
      </c>
      <c r="R822" s="279">
        <v>0</v>
      </c>
    </row>
    <row r="823" spans="1:18" ht="15.75" thickBot="1" x14ac:dyDescent="0.3">
      <c r="A823" s="290" t="s">
        <v>272</v>
      </c>
      <c r="B823" s="288" t="s">
        <v>968</v>
      </c>
      <c r="C823" s="288" t="s">
        <v>2078</v>
      </c>
      <c r="D823" s="282">
        <v>0</v>
      </c>
      <c r="E823" s="299">
        <v>0</v>
      </c>
      <c r="F823" s="282">
        <v>0</v>
      </c>
      <c r="G823" s="282">
        <v>0</v>
      </c>
      <c r="H823" s="282">
        <v>0</v>
      </c>
      <c r="I823" s="282">
        <v>0</v>
      </c>
      <c r="J823" s="282">
        <v>0</v>
      </c>
      <c r="K823" s="282">
        <v>0</v>
      </c>
      <c r="L823" s="282">
        <v>0</v>
      </c>
      <c r="M823" s="282">
        <v>0</v>
      </c>
      <c r="N823" s="282">
        <v>0</v>
      </c>
      <c r="O823" s="282">
        <v>0</v>
      </c>
      <c r="P823" s="282">
        <v>0</v>
      </c>
      <c r="Q823" s="282">
        <v>0</v>
      </c>
      <c r="R823" s="279">
        <v>0</v>
      </c>
    </row>
    <row r="824" spans="1:18" ht="15.75" thickBot="1" x14ac:dyDescent="0.3">
      <c r="A824" s="290" t="s">
        <v>273</v>
      </c>
      <c r="B824" s="288" t="s">
        <v>967</v>
      </c>
      <c r="C824" s="288" t="s">
        <v>2078</v>
      </c>
      <c r="D824" s="286">
        <v>0</v>
      </c>
      <c r="E824" s="300">
        <v>0</v>
      </c>
      <c r="F824" s="286">
        <v>0</v>
      </c>
      <c r="G824" s="286">
        <v>0</v>
      </c>
      <c r="H824" s="286">
        <v>0</v>
      </c>
      <c r="I824" s="286">
        <v>0</v>
      </c>
      <c r="J824" s="286">
        <v>0</v>
      </c>
      <c r="K824" s="286">
        <v>0</v>
      </c>
      <c r="L824" s="286">
        <v>0</v>
      </c>
      <c r="M824" s="286">
        <v>0</v>
      </c>
      <c r="N824" s="286">
        <v>0</v>
      </c>
      <c r="O824" s="286">
        <v>0</v>
      </c>
      <c r="P824" s="286">
        <v>0</v>
      </c>
      <c r="Q824" s="286">
        <v>0</v>
      </c>
      <c r="R824" s="279">
        <v>0</v>
      </c>
    </row>
    <row r="825" spans="1:18" ht="15.75" thickBot="1" x14ac:dyDescent="0.3">
      <c r="A825" s="290" t="s">
        <v>274</v>
      </c>
      <c r="B825" s="288" t="s">
        <v>966</v>
      </c>
      <c r="C825" s="288" t="s">
        <v>2078</v>
      </c>
      <c r="D825" s="282">
        <v>0</v>
      </c>
      <c r="E825" s="299">
        <v>0</v>
      </c>
      <c r="F825" s="282">
        <v>0</v>
      </c>
      <c r="G825" s="282">
        <v>0</v>
      </c>
      <c r="H825" s="282">
        <v>0</v>
      </c>
      <c r="I825" s="282">
        <v>0</v>
      </c>
      <c r="J825" s="282">
        <v>0</v>
      </c>
      <c r="K825" s="282">
        <v>0</v>
      </c>
      <c r="L825" s="282">
        <v>0</v>
      </c>
      <c r="M825" s="282">
        <v>0</v>
      </c>
      <c r="N825" s="282">
        <v>0</v>
      </c>
      <c r="O825" s="282">
        <v>0</v>
      </c>
      <c r="P825" s="282">
        <v>0</v>
      </c>
      <c r="Q825" s="282">
        <v>0</v>
      </c>
      <c r="R825" s="279">
        <v>0</v>
      </c>
    </row>
    <row r="826" spans="1:18" ht="15.75" thickBot="1" x14ac:dyDescent="0.3">
      <c r="A826" s="290" t="s">
        <v>275</v>
      </c>
      <c r="B826" s="288" t="s">
        <v>965</v>
      </c>
      <c r="C826" s="288" t="s">
        <v>2078</v>
      </c>
      <c r="D826" s="286">
        <v>-11390541.949999999</v>
      </c>
      <c r="E826" s="300">
        <v>-11390541.949999999</v>
      </c>
      <c r="F826" s="286">
        <v>-7404651.7999999998</v>
      </c>
      <c r="G826" s="286">
        <v>-6235012.0599999996</v>
      </c>
      <c r="H826" s="286">
        <v>-5106520.1100000003</v>
      </c>
      <c r="I826" s="286">
        <v>-4815212.76</v>
      </c>
      <c r="J826" s="286">
        <v>-5064723.34</v>
      </c>
      <c r="K826" s="286">
        <v>-6229518.5899999999</v>
      </c>
      <c r="L826" s="286">
        <v>-8406274.75</v>
      </c>
      <c r="M826" s="286">
        <v>-11586189.59</v>
      </c>
      <c r="N826" s="286">
        <v>-14754600.02</v>
      </c>
      <c r="O826" s="286">
        <v>-16579266.91</v>
      </c>
      <c r="P826" s="286">
        <v>-15902968.91</v>
      </c>
      <c r="Q826" s="286">
        <v>-11188497.390000001</v>
      </c>
      <c r="R826" s="279">
        <v>-11188497.390000001</v>
      </c>
    </row>
    <row r="827" spans="1:18" ht="15.75" thickBot="1" x14ac:dyDescent="0.3">
      <c r="A827" s="290" t="s">
        <v>276</v>
      </c>
      <c r="B827" s="288" t="s">
        <v>964</v>
      </c>
      <c r="C827" s="288" t="s">
        <v>2078</v>
      </c>
      <c r="D827" s="282">
        <v>-34596485.200000003</v>
      </c>
      <c r="E827" s="299">
        <v>-34596485.200000003</v>
      </c>
      <c r="F827" s="282">
        <v>-30652222.030000001</v>
      </c>
      <c r="G827" s="282">
        <v>-58901176.710000001</v>
      </c>
      <c r="H827" s="282">
        <v>-32329137.809999999</v>
      </c>
      <c r="I827" s="282">
        <v>-22539281.66</v>
      </c>
      <c r="J827" s="282">
        <v>-18379107.440000001</v>
      </c>
      <c r="K827" s="282">
        <v>-17391223.59</v>
      </c>
      <c r="L827" s="282">
        <v>-20689256.140000001</v>
      </c>
      <c r="M827" s="282">
        <v>-23035485.359999999</v>
      </c>
      <c r="N827" s="282">
        <v>-25014180.469999999</v>
      </c>
      <c r="O827" s="282">
        <v>-41184709.829999998</v>
      </c>
      <c r="P827" s="282">
        <v>-51963401.850000001</v>
      </c>
      <c r="Q827" s="282">
        <v>-59104084.950000003</v>
      </c>
      <c r="R827" s="279">
        <v>-59104084.950000003</v>
      </c>
    </row>
    <row r="828" spans="1:18" ht="15.75" thickBot="1" x14ac:dyDescent="0.3">
      <c r="A828" s="290" t="s">
        <v>277</v>
      </c>
      <c r="B828" s="288" t="s">
        <v>963</v>
      </c>
      <c r="C828" s="288" t="s">
        <v>2078</v>
      </c>
      <c r="D828" s="286">
        <v>-84903.35</v>
      </c>
      <c r="E828" s="300">
        <v>-84903.35</v>
      </c>
      <c r="F828" s="286">
        <v>-410106.73</v>
      </c>
      <c r="G828" s="286">
        <v>-581816.34</v>
      </c>
      <c r="H828" s="286">
        <v>-689370.09</v>
      </c>
      <c r="I828" s="286">
        <v>476138.32</v>
      </c>
      <c r="J828" s="286">
        <v>40985.42</v>
      </c>
      <c r="K828" s="286">
        <v>-240894.6</v>
      </c>
      <c r="L828" s="286">
        <v>-68578.19</v>
      </c>
      <c r="M828" s="286">
        <v>-12574.94</v>
      </c>
      <c r="N828" s="286">
        <v>370483.23</v>
      </c>
      <c r="O828" s="286">
        <v>-302315.14</v>
      </c>
      <c r="P828" s="286">
        <v>-517968.04</v>
      </c>
      <c r="Q828" s="286">
        <v>-620553.44999999995</v>
      </c>
      <c r="R828" s="279">
        <v>-620553.44999999995</v>
      </c>
    </row>
    <row r="829" spans="1:18" ht="15.75" thickBot="1" x14ac:dyDescent="0.3">
      <c r="A829" s="290" t="s">
        <v>278</v>
      </c>
      <c r="B829" s="288" t="s">
        <v>962</v>
      </c>
      <c r="C829" s="288" t="s">
        <v>2078</v>
      </c>
      <c r="D829" s="282">
        <v>-482.16</v>
      </c>
      <c r="E829" s="299">
        <v>-482.16</v>
      </c>
      <c r="F829" s="282">
        <v>-482.16</v>
      </c>
      <c r="G829" s="282">
        <v>-482.16</v>
      </c>
      <c r="H829" s="282">
        <v>-482.16</v>
      </c>
      <c r="I829" s="282">
        <v>-482.16</v>
      </c>
      <c r="J829" s="282">
        <v>-482.16</v>
      </c>
      <c r="K829" s="282">
        <v>-482.16</v>
      </c>
      <c r="L829" s="282">
        <v>-482.16</v>
      </c>
      <c r="M829" s="282">
        <v>-482.16</v>
      </c>
      <c r="N829" s="282">
        <v>-482.16</v>
      </c>
      <c r="O829" s="282">
        <v>-482.16</v>
      </c>
      <c r="P829" s="282">
        <v>-482.16</v>
      </c>
      <c r="Q829" s="282">
        <v>-482.16</v>
      </c>
      <c r="R829" s="279">
        <v>-482.16</v>
      </c>
    </row>
    <row r="830" spans="1:18" ht="15.75" thickBot="1" x14ac:dyDescent="0.3">
      <c r="A830" s="290" t="s">
        <v>279</v>
      </c>
      <c r="B830" s="288" t="s">
        <v>961</v>
      </c>
      <c r="C830" s="288" t="s">
        <v>2078</v>
      </c>
      <c r="D830" s="286">
        <v>0</v>
      </c>
      <c r="E830" s="300">
        <v>0</v>
      </c>
      <c r="F830" s="286">
        <v>0</v>
      </c>
      <c r="G830" s="286">
        <v>0</v>
      </c>
      <c r="H830" s="286">
        <v>0</v>
      </c>
      <c r="I830" s="286">
        <v>0</v>
      </c>
      <c r="J830" s="286">
        <v>0</v>
      </c>
      <c r="K830" s="286">
        <v>0</v>
      </c>
      <c r="L830" s="286">
        <v>0</v>
      </c>
      <c r="M830" s="286">
        <v>0</v>
      </c>
      <c r="N830" s="286">
        <v>0</v>
      </c>
      <c r="O830" s="286">
        <v>0</v>
      </c>
      <c r="P830" s="286">
        <v>0</v>
      </c>
      <c r="Q830" s="286">
        <v>0</v>
      </c>
      <c r="R830" s="279">
        <v>0</v>
      </c>
    </row>
    <row r="831" spans="1:18" ht="15.75" thickBot="1" x14ac:dyDescent="0.3">
      <c r="A831" s="290" t="s">
        <v>270</v>
      </c>
      <c r="B831" s="288" t="s">
        <v>960</v>
      </c>
      <c r="C831" s="288" t="s">
        <v>2078</v>
      </c>
      <c r="D831" s="282">
        <v>0</v>
      </c>
      <c r="E831" s="299">
        <v>0</v>
      </c>
      <c r="F831" s="282">
        <v>0</v>
      </c>
      <c r="G831" s="282">
        <v>0</v>
      </c>
      <c r="H831" s="282">
        <v>0</v>
      </c>
      <c r="I831" s="282">
        <v>0</v>
      </c>
      <c r="J831" s="282">
        <v>0</v>
      </c>
      <c r="K831" s="282">
        <v>0</v>
      </c>
      <c r="L831" s="282">
        <v>0</v>
      </c>
      <c r="M831" s="282">
        <v>0</v>
      </c>
      <c r="N831" s="282">
        <v>0</v>
      </c>
      <c r="O831" s="282">
        <v>0</v>
      </c>
      <c r="P831" s="282">
        <v>0</v>
      </c>
      <c r="Q831" s="282">
        <v>0</v>
      </c>
      <c r="R831" s="279">
        <v>0</v>
      </c>
    </row>
    <row r="832" spans="1:18" ht="15.75" thickBot="1" x14ac:dyDescent="0.3">
      <c r="A832" s="290" t="s">
        <v>2458</v>
      </c>
      <c r="B832" s="288" t="s">
        <v>2459</v>
      </c>
      <c r="C832" s="288" t="s">
        <v>2078</v>
      </c>
      <c r="D832" s="286">
        <v>-49954.54</v>
      </c>
      <c r="E832" s="300">
        <v>-49954.54</v>
      </c>
      <c r="F832" s="286">
        <v>-35701.24</v>
      </c>
      <c r="G832" s="286">
        <v>-42525.94</v>
      </c>
      <c r="H832" s="286">
        <v>-49350.64</v>
      </c>
      <c r="I832" s="286">
        <v>-56085.34</v>
      </c>
      <c r="J832" s="286">
        <v>-16736.75</v>
      </c>
      <c r="K832" s="286">
        <v>-23165.45</v>
      </c>
      <c r="L832" s="286">
        <v>-9295.15</v>
      </c>
      <c r="M832" s="286">
        <v>-15692.85</v>
      </c>
      <c r="N832" s="286">
        <v>-22075.55</v>
      </c>
      <c r="O832" s="286">
        <v>-9574.0499999999993</v>
      </c>
      <c r="P832" s="286">
        <v>-15956.75</v>
      </c>
      <c r="Q832" s="286">
        <v>-19148.099999999999</v>
      </c>
      <c r="R832" s="279">
        <v>-19148.099999999999</v>
      </c>
    </row>
    <row r="833" spans="1:18" ht="15.75" thickBot="1" x14ac:dyDescent="0.3">
      <c r="A833" s="290" t="s">
        <v>1513</v>
      </c>
      <c r="B833" s="288" t="s">
        <v>959</v>
      </c>
      <c r="C833" s="288" t="s">
        <v>2078</v>
      </c>
      <c r="D833" s="282">
        <v>-444524.49</v>
      </c>
      <c r="E833" s="299">
        <v>-444524.49</v>
      </c>
      <c r="F833" s="282">
        <v>-477167.54</v>
      </c>
      <c r="G833" s="282">
        <v>-284361.23</v>
      </c>
      <c r="H833" s="282">
        <v>-63504.85</v>
      </c>
      <c r="I833" s="282">
        <v>-201228.83</v>
      </c>
      <c r="J833" s="282">
        <v>-217600.57</v>
      </c>
      <c r="K833" s="282">
        <v>-118378.21</v>
      </c>
      <c r="L833" s="282">
        <v>-264433.62</v>
      </c>
      <c r="M833" s="282">
        <v>-288266.81</v>
      </c>
      <c r="N833" s="282">
        <v>-180711.11</v>
      </c>
      <c r="O833" s="282">
        <v>-335933.19</v>
      </c>
      <c r="P833" s="282">
        <v>-359766.38</v>
      </c>
      <c r="Q833" s="282">
        <v>-366643.22</v>
      </c>
      <c r="R833" s="279">
        <v>-366643.22</v>
      </c>
    </row>
    <row r="834" spans="1:18" ht="15.75" thickBot="1" x14ac:dyDescent="0.3">
      <c r="A834" s="290" t="s">
        <v>1514</v>
      </c>
      <c r="B834" s="288" t="s">
        <v>1515</v>
      </c>
      <c r="C834" s="288" t="s">
        <v>2078</v>
      </c>
      <c r="D834" s="286">
        <v>0</v>
      </c>
      <c r="E834" s="300">
        <v>0</v>
      </c>
      <c r="F834" s="286">
        <v>-8333.33</v>
      </c>
      <c r="G834" s="286">
        <v>-16666.66</v>
      </c>
      <c r="H834" s="286">
        <v>-24999.99</v>
      </c>
      <c r="I834" s="286">
        <v>-33333.32</v>
      </c>
      <c r="J834" s="286">
        <v>-41666.65</v>
      </c>
      <c r="K834" s="286">
        <v>-49999.98</v>
      </c>
      <c r="L834" s="286">
        <v>-58333.31</v>
      </c>
      <c r="M834" s="286">
        <v>-66666.64</v>
      </c>
      <c r="N834" s="286">
        <v>0</v>
      </c>
      <c r="O834" s="286">
        <v>16666.7</v>
      </c>
      <c r="P834" s="286">
        <v>8333.3700000000008</v>
      </c>
      <c r="Q834" s="286">
        <v>0</v>
      </c>
      <c r="R834" s="279">
        <v>0</v>
      </c>
    </row>
    <row r="835" spans="1:18" ht="15.75" thickBot="1" x14ac:dyDescent="0.3">
      <c r="A835" s="290" t="s">
        <v>281</v>
      </c>
      <c r="B835" s="288" t="s">
        <v>957</v>
      </c>
      <c r="C835" s="288" t="s">
        <v>2078</v>
      </c>
      <c r="D835" s="282">
        <v>-3886889.99</v>
      </c>
      <c r="E835" s="299">
        <v>-3886889.99</v>
      </c>
      <c r="F835" s="282">
        <v>-1629392.79</v>
      </c>
      <c r="G835" s="282">
        <v>-7002545.5300000003</v>
      </c>
      <c r="H835" s="282">
        <v>-2235174.36</v>
      </c>
      <c r="I835" s="282">
        <v>-3652346.24</v>
      </c>
      <c r="J835" s="282">
        <v>-5153439.3899999997</v>
      </c>
      <c r="K835" s="282">
        <v>-6132351.6100000003</v>
      </c>
      <c r="L835" s="282">
        <v>-6192218.54</v>
      </c>
      <c r="M835" s="282">
        <v>-2882290.35</v>
      </c>
      <c r="N835" s="282">
        <v>-4214741.04</v>
      </c>
      <c r="O835" s="282">
        <v>-8713845.9900000002</v>
      </c>
      <c r="P835" s="282">
        <v>-14162436.17</v>
      </c>
      <c r="Q835" s="282">
        <v>0</v>
      </c>
      <c r="R835" s="279">
        <v>0</v>
      </c>
    </row>
    <row r="836" spans="1:18" ht="15.75" thickBot="1" x14ac:dyDescent="0.3">
      <c r="A836" s="290" t="s">
        <v>282</v>
      </c>
      <c r="B836" s="288" t="s">
        <v>956</v>
      </c>
      <c r="C836" s="288" t="s">
        <v>2078</v>
      </c>
      <c r="D836" s="286">
        <v>-620255.6</v>
      </c>
      <c r="E836" s="300">
        <v>-620255.6</v>
      </c>
      <c r="F836" s="286">
        <v>-549454.84</v>
      </c>
      <c r="G836" s="286">
        <v>-2263461.36</v>
      </c>
      <c r="H836" s="286">
        <v>-375574.16</v>
      </c>
      <c r="I836" s="286">
        <v>-377172.36</v>
      </c>
      <c r="J836" s="286">
        <v>-572019.28</v>
      </c>
      <c r="K836" s="286">
        <v>-599741.74</v>
      </c>
      <c r="L836" s="286">
        <v>-584615</v>
      </c>
      <c r="M836" s="286">
        <v>-380197.8</v>
      </c>
      <c r="N836" s="286">
        <v>-396913.66</v>
      </c>
      <c r="O836" s="286">
        <v>-609044.61</v>
      </c>
      <c r="P836" s="286">
        <v>-619264.99</v>
      </c>
      <c r="Q836" s="286">
        <v>-664148.24</v>
      </c>
      <c r="R836" s="279">
        <v>-664148.24</v>
      </c>
    </row>
    <row r="837" spans="1:18" ht="15.75" thickBot="1" x14ac:dyDescent="0.3">
      <c r="A837" s="290" t="s">
        <v>283</v>
      </c>
      <c r="B837" s="288" t="s">
        <v>955</v>
      </c>
      <c r="C837" s="288" t="s">
        <v>2078</v>
      </c>
      <c r="D837" s="282">
        <v>-299799.90000000002</v>
      </c>
      <c r="E837" s="299">
        <v>-299799.90000000002</v>
      </c>
      <c r="F837" s="282">
        <v>-288233.96000000002</v>
      </c>
      <c r="G837" s="282">
        <v>-724685.13</v>
      </c>
      <c r="H837" s="282">
        <v>-148128.03</v>
      </c>
      <c r="I837" s="282">
        <v>-149626.26</v>
      </c>
      <c r="J837" s="282">
        <v>-267709.34000000003</v>
      </c>
      <c r="K837" s="282">
        <v>-275969.7</v>
      </c>
      <c r="L837" s="282">
        <v>-272027.71999999997</v>
      </c>
      <c r="M837" s="282">
        <v>-137539.4</v>
      </c>
      <c r="N837" s="282">
        <v>-136253.74</v>
      </c>
      <c r="O837" s="282">
        <v>-252124.42</v>
      </c>
      <c r="P837" s="282">
        <v>-244258.18</v>
      </c>
      <c r="Q837" s="282">
        <v>-309052.40000000002</v>
      </c>
      <c r="R837" s="279">
        <v>-309052.40000000002</v>
      </c>
    </row>
    <row r="838" spans="1:18" ht="15.75" thickBot="1" x14ac:dyDescent="0.3">
      <c r="A838" s="290" t="s">
        <v>284</v>
      </c>
      <c r="B838" s="288" t="s">
        <v>954</v>
      </c>
      <c r="C838" s="288" t="s">
        <v>2078</v>
      </c>
      <c r="D838" s="286">
        <v>-328169.83</v>
      </c>
      <c r="E838" s="300">
        <v>-328169.83</v>
      </c>
      <c r="F838" s="286">
        <v>-286008.73</v>
      </c>
      <c r="G838" s="286">
        <v>-861342.18</v>
      </c>
      <c r="H838" s="286">
        <v>-204886.44</v>
      </c>
      <c r="I838" s="286">
        <v>-176130.68</v>
      </c>
      <c r="J838" s="286">
        <v>-300114.23</v>
      </c>
      <c r="K838" s="286">
        <v>-319183.42</v>
      </c>
      <c r="L838" s="286">
        <v>-301442.45</v>
      </c>
      <c r="M838" s="286">
        <v>-188347.77</v>
      </c>
      <c r="N838" s="286">
        <v>-201864.54</v>
      </c>
      <c r="O838" s="286">
        <v>-306216.63</v>
      </c>
      <c r="P838" s="286">
        <v>-322112.53000000003</v>
      </c>
      <c r="Q838" s="286">
        <v>-343990.47</v>
      </c>
      <c r="R838" s="279">
        <v>-343990.47</v>
      </c>
    </row>
    <row r="839" spans="1:18" ht="15.75" thickBot="1" x14ac:dyDescent="0.3">
      <c r="A839" s="290" t="s">
        <v>285</v>
      </c>
      <c r="B839" s="288" t="s">
        <v>953</v>
      </c>
      <c r="C839" s="288" t="s">
        <v>2078</v>
      </c>
      <c r="D839" s="282">
        <v>-118675.1</v>
      </c>
      <c r="E839" s="299">
        <v>-118675.1</v>
      </c>
      <c r="F839" s="282">
        <v>-118671.47</v>
      </c>
      <c r="G839" s="282">
        <v>-116799.93</v>
      </c>
      <c r="H839" s="282">
        <v>-116090.52</v>
      </c>
      <c r="I839" s="282">
        <v>-118236.8</v>
      </c>
      <c r="J839" s="282">
        <v>-120689.54</v>
      </c>
      <c r="K839" s="282">
        <v>-120141.4</v>
      </c>
      <c r="L839" s="282">
        <v>-120540.76</v>
      </c>
      <c r="M839" s="282">
        <v>-121746.22</v>
      </c>
      <c r="N839" s="282">
        <v>-123362.17</v>
      </c>
      <c r="O839" s="282">
        <v>-122481.4</v>
      </c>
      <c r="P839" s="282">
        <v>-121014.37</v>
      </c>
      <c r="Q839" s="282">
        <v>-122039.69</v>
      </c>
      <c r="R839" s="279">
        <v>-122039.69</v>
      </c>
    </row>
    <row r="840" spans="1:18" ht="15.75" thickBot="1" x14ac:dyDescent="0.3">
      <c r="A840" s="290" t="s">
        <v>286</v>
      </c>
      <c r="B840" s="288" t="s">
        <v>952</v>
      </c>
      <c r="C840" s="288" t="s">
        <v>2078</v>
      </c>
      <c r="D840" s="286">
        <v>-75661.87</v>
      </c>
      <c r="E840" s="300">
        <v>-75661.87</v>
      </c>
      <c r="F840" s="286">
        <v>-74719.48</v>
      </c>
      <c r="G840" s="286">
        <v>-74507.47</v>
      </c>
      <c r="H840" s="286">
        <v>-74041.09</v>
      </c>
      <c r="I840" s="286">
        <v>-75422.64</v>
      </c>
      <c r="J840" s="286">
        <v>-76838.649999999994</v>
      </c>
      <c r="K840" s="286">
        <v>-76699.27</v>
      </c>
      <c r="L840" s="286">
        <v>-76810.62</v>
      </c>
      <c r="M840" s="286">
        <v>-77896.91</v>
      </c>
      <c r="N840" s="286">
        <v>-77490.55</v>
      </c>
      <c r="O840" s="286">
        <v>-78117.03</v>
      </c>
      <c r="P840" s="286">
        <v>-77534.240000000005</v>
      </c>
      <c r="Q840" s="286">
        <v>-78205.97</v>
      </c>
      <c r="R840" s="279">
        <v>-78205.97</v>
      </c>
    </row>
    <row r="841" spans="1:18" ht="15.75" thickBot="1" x14ac:dyDescent="0.3">
      <c r="A841" s="290" t="s">
        <v>282</v>
      </c>
      <c r="B841" s="288" t="s">
        <v>951</v>
      </c>
      <c r="C841" s="288" t="s">
        <v>2078</v>
      </c>
      <c r="D841" s="282">
        <v>0</v>
      </c>
      <c r="E841" s="299">
        <v>0</v>
      </c>
      <c r="F841" s="282">
        <v>0</v>
      </c>
      <c r="G841" s="282">
        <v>0</v>
      </c>
      <c r="H841" s="282">
        <v>0</v>
      </c>
      <c r="I841" s="282">
        <v>0</v>
      </c>
      <c r="J841" s="282">
        <v>0</v>
      </c>
      <c r="K841" s="282">
        <v>0</v>
      </c>
      <c r="L841" s="282">
        <v>0</v>
      </c>
      <c r="M841" s="282">
        <v>0</v>
      </c>
      <c r="N841" s="282">
        <v>0</v>
      </c>
      <c r="O841" s="282">
        <v>0</v>
      </c>
      <c r="P841" s="282">
        <v>0</v>
      </c>
      <c r="Q841" s="282">
        <v>0</v>
      </c>
      <c r="R841" s="279">
        <v>0</v>
      </c>
    </row>
    <row r="842" spans="1:18" ht="15.75" thickBot="1" x14ac:dyDescent="0.3">
      <c r="A842" s="290" t="s">
        <v>283</v>
      </c>
      <c r="B842" s="288" t="s">
        <v>950</v>
      </c>
      <c r="C842" s="288" t="s">
        <v>2078</v>
      </c>
      <c r="D842" s="286">
        <v>0</v>
      </c>
      <c r="E842" s="300">
        <v>0</v>
      </c>
      <c r="F842" s="286">
        <v>0</v>
      </c>
      <c r="G842" s="286">
        <v>0</v>
      </c>
      <c r="H842" s="286">
        <v>0</v>
      </c>
      <c r="I842" s="286">
        <v>0</v>
      </c>
      <c r="J842" s="286">
        <v>0</v>
      </c>
      <c r="K842" s="286">
        <v>0</v>
      </c>
      <c r="L842" s="286">
        <v>0</v>
      </c>
      <c r="M842" s="286">
        <v>0</v>
      </c>
      <c r="N842" s="286">
        <v>0</v>
      </c>
      <c r="O842" s="286">
        <v>0</v>
      </c>
      <c r="P842" s="286">
        <v>0</v>
      </c>
      <c r="Q842" s="286">
        <v>0</v>
      </c>
      <c r="R842" s="279">
        <v>0</v>
      </c>
    </row>
    <row r="843" spans="1:18" ht="15.75" thickBot="1" x14ac:dyDescent="0.3">
      <c r="A843" s="290" t="s">
        <v>284</v>
      </c>
      <c r="B843" s="288" t="s">
        <v>949</v>
      </c>
      <c r="C843" s="288" t="s">
        <v>2078</v>
      </c>
      <c r="D843" s="282">
        <v>0</v>
      </c>
      <c r="E843" s="299">
        <v>0</v>
      </c>
      <c r="F843" s="282">
        <v>0</v>
      </c>
      <c r="G843" s="282">
        <v>0</v>
      </c>
      <c r="H843" s="282">
        <v>0</v>
      </c>
      <c r="I843" s="282">
        <v>0</v>
      </c>
      <c r="J843" s="282">
        <v>0</v>
      </c>
      <c r="K843" s="282">
        <v>0</v>
      </c>
      <c r="L843" s="282">
        <v>0</v>
      </c>
      <c r="M843" s="282">
        <v>0</v>
      </c>
      <c r="N843" s="282">
        <v>0</v>
      </c>
      <c r="O843" s="282">
        <v>0</v>
      </c>
      <c r="P843" s="282">
        <v>0</v>
      </c>
      <c r="Q843" s="282">
        <v>0</v>
      </c>
      <c r="R843" s="279">
        <v>0</v>
      </c>
    </row>
    <row r="844" spans="1:18" ht="15.75" thickBot="1" x14ac:dyDescent="0.3">
      <c r="A844" s="290" t="s">
        <v>287</v>
      </c>
      <c r="B844" s="288" t="s">
        <v>948</v>
      </c>
      <c r="C844" s="288" t="s">
        <v>2078</v>
      </c>
      <c r="D844" s="286">
        <v>0</v>
      </c>
      <c r="E844" s="300">
        <v>0</v>
      </c>
      <c r="F844" s="286">
        <v>0</v>
      </c>
      <c r="G844" s="286">
        <v>0</v>
      </c>
      <c r="H844" s="286">
        <v>0</v>
      </c>
      <c r="I844" s="286">
        <v>0</v>
      </c>
      <c r="J844" s="286">
        <v>0</v>
      </c>
      <c r="K844" s="286">
        <v>0</v>
      </c>
      <c r="L844" s="286">
        <v>0</v>
      </c>
      <c r="M844" s="286">
        <v>0</v>
      </c>
      <c r="N844" s="286">
        <v>0</v>
      </c>
      <c r="O844" s="286">
        <v>0</v>
      </c>
      <c r="P844" s="286">
        <v>0</v>
      </c>
      <c r="Q844" s="286">
        <v>0</v>
      </c>
      <c r="R844" s="279">
        <v>0</v>
      </c>
    </row>
    <row r="845" spans="1:18" ht="15.75" thickBot="1" x14ac:dyDescent="0.3">
      <c r="A845" s="290" t="s">
        <v>288</v>
      </c>
      <c r="B845" s="288" t="s">
        <v>947</v>
      </c>
      <c r="C845" s="288" t="s">
        <v>2078</v>
      </c>
      <c r="D845" s="282">
        <v>-69524.33</v>
      </c>
      <c r="E845" s="299">
        <v>-69524.33</v>
      </c>
      <c r="F845" s="282">
        <v>-65829.69</v>
      </c>
      <c r="G845" s="282">
        <v>-171143.58</v>
      </c>
      <c r="H845" s="282">
        <v>-37959.040000000001</v>
      </c>
      <c r="I845" s="282">
        <v>-38676.589999999997</v>
      </c>
      <c r="J845" s="282">
        <v>-66523.839999999997</v>
      </c>
      <c r="K845" s="282">
        <v>-68919.839999999997</v>
      </c>
      <c r="L845" s="282">
        <v>-68875.33</v>
      </c>
      <c r="M845" s="282">
        <v>-38401.06</v>
      </c>
      <c r="N845" s="282">
        <v>-39034.15</v>
      </c>
      <c r="O845" s="282">
        <v>-69190.38</v>
      </c>
      <c r="P845" s="282">
        <v>-70431.86</v>
      </c>
      <c r="Q845" s="282">
        <v>-71826.67</v>
      </c>
      <c r="R845" s="279">
        <v>-71826.67</v>
      </c>
    </row>
    <row r="846" spans="1:18" ht="15.75" thickBot="1" x14ac:dyDescent="0.3">
      <c r="A846" s="290" t="s">
        <v>288</v>
      </c>
      <c r="B846" s="288" t="s">
        <v>946</v>
      </c>
      <c r="C846" s="288" t="s">
        <v>2078</v>
      </c>
      <c r="D846" s="286">
        <v>0</v>
      </c>
      <c r="E846" s="300">
        <v>0</v>
      </c>
      <c r="F846" s="286">
        <v>0</v>
      </c>
      <c r="G846" s="286">
        <v>0</v>
      </c>
      <c r="H846" s="286">
        <v>0</v>
      </c>
      <c r="I846" s="286">
        <v>0</v>
      </c>
      <c r="J846" s="286">
        <v>0</v>
      </c>
      <c r="K846" s="286">
        <v>0</v>
      </c>
      <c r="L846" s="286">
        <v>0</v>
      </c>
      <c r="M846" s="286">
        <v>0</v>
      </c>
      <c r="N846" s="286">
        <v>0</v>
      </c>
      <c r="O846" s="286">
        <v>0</v>
      </c>
      <c r="P846" s="286">
        <v>0</v>
      </c>
      <c r="Q846" s="286">
        <v>0</v>
      </c>
      <c r="R846" s="279">
        <v>0</v>
      </c>
    </row>
    <row r="847" spans="1:18" ht="15.75" thickBot="1" x14ac:dyDescent="0.3">
      <c r="A847" s="287" t="s">
        <v>1516</v>
      </c>
      <c r="B847" s="288" t="s">
        <v>2460</v>
      </c>
      <c r="C847" s="289"/>
      <c r="D847" s="282">
        <v>-13723897.34</v>
      </c>
      <c r="E847" s="299">
        <v>-13723897.34</v>
      </c>
      <c r="F847" s="282">
        <v>-17720095.57</v>
      </c>
      <c r="G847" s="282">
        <v>-15070687.57</v>
      </c>
      <c r="H847" s="282">
        <v>-13865155.85</v>
      </c>
      <c r="I847" s="282">
        <v>-14595827.68</v>
      </c>
      <c r="J847" s="282">
        <v>-11796740.32</v>
      </c>
      <c r="K847" s="282">
        <v>-10072069.82</v>
      </c>
      <c r="L847" s="282">
        <v>-14101074.65</v>
      </c>
      <c r="M847" s="282">
        <v>-15418677.380000001</v>
      </c>
      <c r="N847" s="282">
        <v>-16472227.560000001</v>
      </c>
      <c r="O847" s="282">
        <v>-21892827.309999999</v>
      </c>
      <c r="P847" s="282">
        <v>-14063962.130000001</v>
      </c>
      <c r="Q847" s="282">
        <v>-15476283.93</v>
      </c>
      <c r="R847" s="279">
        <v>-15476283.93</v>
      </c>
    </row>
    <row r="848" spans="1:18" ht="15.75" thickBot="1" x14ac:dyDescent="0.3">
      <c r="A848" s="290" t="s">
        <v>289</v>
      </c>
      <c r="B848" s="288" t="s">
        <v>945</v>
      </c>
      <c r="C848" s="288" t="s">
        <v>2078</v>
      </c>
      <c r="D848" s="286">
        <v>0</v>
      </c>
      <c r="E848" s="300">
        <v>0</v>
      </c>
      <c r="F848" s="286">
        <v>0</v>
      </c>
      <c r="G848" s="286">
        <v>0</v>
      </c>
      <c r="H848" s="286">
        <v>0</v>
      </c>
      <c r="I848" s="286">
        <v>0</v>
      </c>
      <c r="J848" s="286">
        <v>0</v>
      </c>
      <c r="K848" s="286">
        <v>0</v>
      </c>
      <c r="L848" s="286">
        <v>-2412500</v>
      </c>
      <c r="M848" s="286">
        <v>-4825000</v>
      </c>
      <c r="N848" s="286">
        <v>-7237500</v>
      </c>
      <c r="O848" s="286">
        <v>-9650000</v>
      </c>
      <c r="P848" s="286">
        <v>0</v>
      </c>
      <c r="Q848" s="286">
        <v>0</v>
      </c>
      <c r="R848" s="279">
        <v>0</v>
      </c>
    </row>
    <row r="849" spans="1:18" ht="15.75" thickBot="1" x14ac:dyDescent="0.3">
      <c r="A849" s="290" t="s">
        <v>290</v>
      </c>
      <c r="B849" s="288" t="s">
        <v>944</v>
      </c>
      <c r="C849" s="288" t="s">
        <v>2078</v>
      </c>
      <c r="D849" s="282">
        <v>-1761105</v>
      </c>
      <c r="E849" s="299">
        <v>-1761105</v>
      </c>
      <c r="F849" s="282">
        <v>-1926360</v>
      </c>
      <c r="G849" s="282">
        <v>-2091615</v>
      </c>
      <c r="H849" s="282">
        <v>-2256870</v>
      </c>
      <c r="I849" s="282">
        <v>-1501640.95</v>
      </c>
      <c r="J849" s="282">
        <v>-1666895.95</v>
      </c>
      <c r="K849" s="282">
        <v>-1832150.95</v>
      </c>
      <c r="L849" s="282">
        <v>-1821341.95</v>
      </c>
      <c r="M849" s="282">
        <v>-1961444.95</v>
      </c>
      <c r="N849" s="282">
        <v>-2101547.9500000002</v>
      </c>
      <c r="O849" s="282">
        <v>-1401030</v>
      </c>
      <c r="P849" s="282">
        <v>-1541133</v>
      </c>
      <c r="Q849" s="282">
        <v>-1681236</v>
      </c>
      <c r="R849" s="279">
        <v>-1681236</v>
      </c>
    </row>
    <row r="850" spans="1:18" ht="15.75" thickBot="1" x14ac:dyDescent="0.3">
      <c r="A850" s="290" t="s">
        <v>291</v>
      </c>
      <c r="B850" s="288" t="s">
        <v>943</v>
      </c>
      <c r="C850" s="288" t="s">
        <v>2078</v>
      </c>
      <c r="D850" s="286">
        <v>0</v>
      </c>
      <c r="E850" s="300">
        <v>0</v>
      </c>
      <c r="F850" s="286">
        <v>0</v>
      </c>
      <c r="G850" s="286">
        <v>0</v>
      </c>
      <c r="H850" s="286">
        <v>0</v>
      </c>
      <c r="I850" s="286">
        <v>0</v>
      </c>
      <c r="J850" s="286">
        <v>0</v>
      </c>
      <c r="K850" s="286">
        <v>0</v>
      </c>
      <c r="L850" s="286">
        <v>0</v>
      </c>
      <c r="M850" s="286">
        <v>0</v>
      </c>
      <c r="N850" s="286">
        <v>0</v>
      </c>
      <c r="O850" s="286">
        <v>0</v>
      </c>
      <c r="P850" s="286">
        <v>0</v>
      </c>
      <c r="Q850" s="286">
        <v>0</v>
      </c>
      <c r="R850" s="279">
        <v>0</v>
      </c>
    </row>
    <row r="851" spans="1:18" ht="15.75" thickBot="1" x14ac:dyDescent="0.3">
      <c r="A851" s="290" t="s">
        <v>292</v>
      </c>
      <c r="B851" s="288" t="s">
        <v>942</v>
      </c>
      <c r="C851" s="288" t="s">
        <v>2078</v>
      </c>
      <c r="D851" s="282">
        <v>0</v>
      </c>
      <c r="E851" s="299">
        <v>0</v>
      </c>
      <c r="F851" s="282">
        <v>0</v>
      </c>
      <c r="G851" s="282">
        <v>0</v>
      </c>
      <c r="H851" s="282">
        <v>0</v>
      </c>
      <c r="I851" s="282">
        <v>0</v>
      </c>
      <c r="J851" s="282">
        <v>0</v>
      </c>
      <c r="K851" s="282">
        <v>0</v>
      </c>
      <c r="L851" s="282">
        <v>0</v>
      </c>
      <c r="M851" s="282">
        <v>0</v>
      </c>
      <c r="N851" s="282">
        <v>0</v>
      </c>
      <c r="O851" s="282">
        <v>0</v>
      </c>
      <c r="P851" s="282">
        <v>0</v>
      </c>
      <c r="Q851" s="282">
        <v>0</v>
      </c>
      <c r="R851" s="279">
        <v>0</v>
      </c>
    </row>
    <row r="852" spans="1:18" ht="15.75" thickBot="1" x14ac:dyDescent="0.3">
      <c r="A852" s="290" t="s">
        <v>2646</v>
      </c>
      <c r="B852" s="288" t="s">
        <v>2647</v>
      </c>
      <c r="C852" s="288" t="s">
        <v>2078</v>
      </c>
      <c r="D852" s="286">
        <v>-2384480</v>
      </c>
      <c r="E852" s="300">
        <v>-2384480</v>
      </c>
      <c r="F852" s="286">
        <v>-3599737</v>
      </c>
      <c r="G852" s="286">
        <v>-4634391</v>
      </c>
      <c r="H852" s="286">
        <v>-5145962</v>
      </c>
      <c r="I852" s="286">
        <v>-5434566</v>
      </c>
      <c r="J852" s="286">
        <v>-5331530</v>
      </c>
      <c r="K852" s="286">
        <v>-5014190</v>
      </c>
      <c r="L852" s="286">
        <v>-4562343</v>
      </c>
      <c r="M852" s="286">
        <v>-4140132</v>
      </c>
      <c r="N852" s="286">
        <v>-3778342</v>
      </c>
      <c r="O852" s="286">
        <v>-3824319</v>
      </c>
      <c r="P852" s="286">
        <v>-4506548</v>
      </c>
      <c r="Q852" s="286">
        <v>-2460414</v>
      </c>
      <c r="R852" s="279">
        <v>-2460414</v>
      </c>
    </row>
    <row r="853" spans="1:18" ht="15.75" thickBot="1" x14ac:dyDescent="0.3">
      <c r="A853" s="290" t="s">
        <v>2796</v>
      </c>
      <c r="B853" s="288" t="s">
        <v>2649</v>
      </c>
      <c r="C853" s="288" t="s">
        <v>2078</v>
      </c>
      <c r="D853" s="282">
        <v>-9385268.1899999995</v>
      </c>
      <c r="E853" s="299">
        <v>-9385268.1899999995</v>
      </c>
      <c r="F853" s="282">
        <v>-13704268.189999999</v>
      </c>
      <c r="G853" s="282">
        <v>-17907060.190000001</v>
      </c>
      <c r="H853" s="282">
        <v>-20479186.190000001</v>
      </c>
      <c r="I853" s="282">
        <v>-21473178.190000001</v>
      </c>
      <c r="J853" s="282">
        <v>-21473178.190000001</v>
      </c>
      <c r="K853" s="282">
        <v>-21473178.190000001</v>
      </c>
      <c r="L853" s="282">
        <v>-21473178.190000001</v>
      </c>
      <c r="M853" s="282">
        <v>-21473178.190000001</v>
      </c>
      <c r="N853" s="282">
        <v>-21473178.190000001</v>
      </c>
      <c r="O853" s="282">
        <v>-21473178.190000001</v>
      </c>
      <c r="P853" s="282">
        <v>-21473178.190000001</v>
      </c>
      <c r="Q853" s="282">
        <v>0</v>
      </c>
      <c r="R853" s="279">
        <v>0</v>
      </c>
    </row>
    <row r="854" spans="1:18" ht="15.75" thickBot="1" x14ac:dyDescent="0.3">
      <c r="A854" s="290" t="s">
        <v>2797</v>
      </c>
      <c r="B854" s="288" t="s">
        <v>2717</v>
      </c>
      <c r="C854" s="288" t="s">
        <v>2078</v>
      </c>
      <c r="D854" s="293"/>
      <c r="E854" s="300">
        <v>0</v>
      </c>
      <c r="F854" s="286">
        <v>175972</v>
      </c>
      <c r="G854" s="286">
        <v>354665</v>
      </c>
      <c r="H854" s="286">
        <v>111484</v>
      </c>
      <c r="I854" s="286">
        <v>-35582</v>
      </c>
      <c r="J854" s="286">
        <v>-2119137</v>
      </c>
      <c r="K854" s="286">
        <v>-611417</v>
      </c>
      <c r="L854" s="286">
        <v>778468</v>
      </c>
      <c r="M854" s="286">
        <v>2171717</v>
      </c>
      <c r="N854" s="286">
        <v>5044956</v>
      </c>
      <c r="O854" s="286">
        <v>4566507</v>
      </c>
      <c r="P854" s="286">
        <v>2017253</v>
      </c>
      <c r="Q854" s="286">
        <v>-1192875.19</v>
      </c>
      <c r="R854" s="279">
        <v>-1192875.19</v>
      </c>
    </row>
    <row r="855" spans="1:18" ht="15.75" thickBot="1" x14ac:dyDescent="0.3">
      <c r="A855" s="290" t="s">
        <v>2798</v>
      </c>
      <c r="B855" s="288" t="s">
        <v>940</v>
      </c>
      <c r="C855" s="288" t="s">
        <v>2078</v>
      </c>
      <c r="D855" s="282">
        <v>0</v>
      </c>
      <c r="E855" s="301"/>
      <c r="F855" s="294"/>
      <c r="G855" s="294"/>
      <c r="H855" s="294"/>
      <c r="I855" s="294"/>
      <c r="J855" s="294"/>
      <c r="K855" s="294"/>
      <c r="L855" s="294"/>
      <c r="M855" s="294"/>
      <c r="N855" s="294"/>
      <c r="O855" s="294"/>
      <c r="P855" s="294"/>
      <c r="Q855" s="294"/>
      <c r="R855" s="279">
        <v>0</v>
      </c>
    </row>
    <row r="856" spans="1:18" ht="15.75" thickBot="1" x14ac:dyDescent="0.3">
      <c r="A856" s="290" t="s">
        <v>2799</v>
      </c>
      <c r="B856" s="288" t="s">
        <v>2462</v>
      </c>
      <c r="C856" s="288" t="s">
        <v>2078</v>
      </c>
      <c r="D856" s="286">
        <v>1160849</v>
      </c>
      <c r="E856" s="300">
        <v>1160849</v>
      </c>
      <c r="F856" s="286">
        <v>1160849</v>
      </c>
      <c r="G856" s="286">
        <v>1160849</v>
      </c>
      <c r="H856" s="286">
        <v>1160849</v>
      </c>
      <c r="I856" s="286">
        <v>1160849</v>
      </c>
      <c r="J856" s="286">
        <v>1160849</v>
      </c>
      <c r="K856" s="286">
        <v>1160849</v>
      </c>
      <c r="L856" s="286">
        <v>1160849</v>
      </c>
      <c r="M856" s="286">
        <v>1160849</v>
      </c>
      <c r="N856" s="286">
        <v>1160849</v>
      </c>
      <c r="O856" s="286">
        <v>1160849</v>
      </c>
      <c r="P856" s="286">
        <v>1160849</v>
      </c>
      <c r="Q856" s="286">
        <v>0</v>
      </c>
      <c r="R856" s="279">
        <v>0</v>
      </c>
    </row>
    <row r="857" spans="1:18" ht="15.75" thickBot="1" x14ac:dyDescent="0.3">
      <c r="A857" s="290" t="s">
        <v>2800</v>
      </c>
      <c r="B857" s="288" t="s">
        <v>2651</v>
      </c>
      <c r="C857" s="288" t="s">
        <v>2078</v>
      </c>
      <c r="D857" s="282">
        <v>-3219846</v>
      </c>
      <c r="E857" s="299">
        <v>-3219846</v>
      </c>
      <c r="F857" s="282">
        <v>-4639785</v>
      </c>
      <c r="G857" s="282">
        <v>-6038867</v>
      </c>
      <c r="H857" s="282">
        <v>-6923034</v>
      </c>
      <c r="I857" s="282">
        <v>-7251688</v>
      </c>
      <c r="J857" s="282">
        <v>-7251688</v>
      </c>
      <c r="K857" s="282">
        <v>-7251688</v>
      </c>
      <c r="L857" s="282">
        <v>-7251688</v>
      </c>
      <c r="M857" s="282">
        <v>-7251688</v>
      </c>
      <c r="N857" s="282">
        <v>-7251688</v>
      </c>
      <c r="O857" s="282">
        <v>-7251688</v>
      </c>
      <c r="P857" s="282">
        <v>-7251688</v>
      </c>
      <c r="Q857" s="282">
        <v>0</v>
      </c>
      <c r="R857" s="279">
        <v>0</v>
      </c>
    </row>
    <row r="858" spans="1:18" ht="15.75" thickBot="1" x14ac:dyDescent="0.3">
      <c r="A858" s="290" t="s">
        <v>2801</v>
      </c>
      <c r="B858" s="288" t="s">
        <v>2716</v>
      </c>
      <c r="C858" s="288" t="s">
        <v>2078</v>
      </c>
      <c r="D858" s="293"/>
      <c r="E858" s="300">
        <v>0</v>
      </c>
      <c r="F858" s="286">
        <v>-24234</v>
      </c>
      <c r="G858" s="286">
        <v>600915</v>
      </c>
      <c r="H858" s="286">
        <v>698396</v>
      </c>
      <c r="I858" s="286">
        <v>1451150</v>
      </c>
      <c r="J858" s="286">
        <v>691174</v>
      </c>
      <c r="K858" s="286">
        <v>-140622</v>
      </c>
      <c r="L858" s="286">
        <v>99953</v>
      </c>
      <c r="M858" s="286">
        <v>298912</v>
      </c>
      <c r="N858" s="286">
        <v>1070122</v>
      </c>
      <c r="O858" s="286">
        <v>895003</v>
      </c>
      <c r="P858" s="286">
        <v>197420</v>
      </c>
      <c r="Q858" s="286">
        <v>-15946</v>
      </c>
      <c r="R858" s="279">
        <v>-15946</v>
      </c>
    </row>
    <row r="859" spans="1:18" ht="15.75" thickBot="1" x14ac:dyDescent="0.3">
      <c r="A859" s="290" t="s">
        <v>2802</v>
      </c>
      <c r="B859" s="288" t="s">
        <v>938</v>
      </c>
      <c r="C859" s="288" t="s">
        <v>2078</v>
      </c>
      <c r="D859" s="282">
        <v>0</v>
      </c>
      <c r="E859" s="301"/>
      <c r="F859" s="294"/>
      <c r="G859" s="294"/>
      <c r="H859" s="294"/>
      <c r="I859" s="294"/>
      <c r="J859" s="294"/>
      <c r="K859" s="294"/>
      <c r="L859" s="294"/>
      <c r="M859" s="294"/>
      <c r="N859" s="294"/>
      <c r="O859" s="294"/>
      <c r="P859" s="294"/>
      <c r="Q859" s="294"/>
      <c r="R859" s="279">
        <v>0</v>
      </c>
    </row>
    <row r="860" spans="1:18" ht="15.75" thickBot="1" x14ac:dyDescent="0.3">
      <c r="A860" s="290" t="s">
        <v>2803</v>
      </c>
      <c r="B860" s="288" t="s">
        <v>2464</v>
      </c>
      <c r="C860" s="288" t="s">
        <v>2078</v>
      </c>
      <c r="D860" s="286">
        <v>411528</v>
      </c>
      <c r="E860" s="300">
        <v>411528</v>
      </c>
      <c r="F860" s="286">
        <v>411528</v>
      </c>
      <c r="G860" s="286">
        <v>411528</v>
      </c>
      <c r="H860" s="286">
        <v>411528</v>
      </c>
      <c r="I860" s="286">
        <v>411528</v>
      </c>
      <c r="J860" s="286">
        <v>411528</v>
      </c>
      <c r="K860" s="286">
        <v>411528</v>
      </c>
      <c r="L860" s="286">
        <v>411528</v>
      </c>
      <c r="M860" s="286">
        <v>411528</v>
      </c>
      <c r="N860" s="286">
        <v>411528</v>
      </c>
      <c r="O860" s="286">
        <v>411528</v>
      </c>
      <c r="P860" s="286">
        <v>411528</v>
      </c>
      <c r="Q860" s="286">
        <v>0</v>
      </c>
      <c r="R860" s="279">
        <v>0</v>
      </c>
    </row>
    <row r="861" spans="1:18" ht="15.75" thickBot="1" x14ac:dyDescent="0.3">
      <c r="A861" s="290" t="s">
        <v>2715</v>
      </c>
      <c r="B861" s="288" t="s">
        <v>2714</v>
      </c>
      <c r="C861" s="288" t="s">
        <v>2078</v>
      </c>
      <c r="D861" s="294"/>
      <c r="E861" s="299">
        <v>0</v>
      </c>
      <c r="F861" s="282">
        <v>0</v>
      </c>
      <c r="G861" s="282">
        <v>0</v>
      </c>
      <c r="H861" s="282">
        <v>-191036</v>
      </c>
      <c r="I861" s="282">
        <v>-191036</v>
      </c>
      <c r="J861" s="282">
        <v>-191036</v>
      </c>
      <c r="K861" s="282">
        <v>-313709</v>
      </c>
      <c r="L861" s="282">
        <v>-313709</v>
      </c>
      <c r="M861" s="282">
        <v>-313709</v>
      </c>
      <c r="N861" s="282">
        <v>-313709</v>
      </c>
      <c r="O861" s="282">
        <v>-313709</v>
      </c>
      <c r="P861" s="282">
        <v>-313709</v>
      </c>
      <c r="Q861" s="282">
        <v>-126511</v>
      </c>
      <c r="R861" s="279">
        <v>-126511</v>
      </c>
    </row>
    <row r="862" spans="1:18" ht="15.75" thickBot="1" x14ac:dyDescent="0.3">
      <c r="A862" s="290" t="s">
        <v>293</v>
      </c>
      <c r="B862" s="288" t="s">
        <v>937</v>
      </c>
      <c r="C862" s="288" t="s">
        <v>2078</v>
      </c>
      <c r="D862" s="286">
        <v>0</v>
      </c>
      <c r="E862" s="300">
        <v>0</v>
      </c>
      <c r="F862" s="286">
        <v>0</v>
      </c>
      <c r="G862" s="286">
        <v>0</v>
      </c>
      <c r="H862" s="286">
        <v>0</v>
      </c>
      <c r="I862" s="286">
        <v>0</v>
      </c>
      <c r="J862" s="286">
        <v>0</v>
      </c>
      <c r="K862" s="286">
        <v>0</v>
      </c>
      <c r="L862" s="286">
        <v>0</v>
      </c>
      <c r="M862" s="286">
        <v>0</v>
      </c>
      <c r="N862" s="286">
        <v>0</v>
      </c>
      <c r="O862" s="286">
        <v>0</v>
      </c>
      <c r="P862" s="286">
        <v>0</v>
      </c>
      <c r="Q862" s="286">
        <v>0</v>
      </c>
      <c r="R862" s="279">
        <v>0</v>
      </c>
    </row>
    <row r="863" spans="1:18" ht="15.75" thickBot="1" x14ac:dyDescent="0.3">
      <c r="A863" s="290" t="s">
        <v>294</v>
      </c>
      <c r="B863" s="288" t="s">
        <v>936</v>
      </c>
      <c r="C863" s="288" t="s">
        <v>2078</v>
      </c>
      <c r="D863" s="282">
        <v>-2339734.9500000002</v>
      </c>
      <c r="E863" s="299">
        <v>-2339734.9500000002</v>
      </c>
      <c r="F863" s="282">
        <v>-2155586.7000000002</v>
      </c>
      <c r="G863" s="282">
        <v>-2032324.43</v>
      </c>
      <c r="H863" s="282">
        <v>-1848487.15</v>
      </c>
      <c r="I863" s="282">
        <v>-1018346.06</v>
      </c>
      <c r="J863" s="282">
        <v>-865120.53</v>
      </c>
      <c r="K863" s="282">
        <v>-569870.43000000005</v>
      </c>
      <c r="L863" s="282">
        <v>-543160.56000000006</v>
      </c>
      <c r="M863" s="282">
        <v>-604943.94999999995</v>
      </c>
      <c r="N863" s="282">
        <v>-706382.92</v>
      </c>
      <c r="O863" s="282">
        <v>-1462123.68</v>
      </c>
      <c r="P863" s="282">
        <v>-2334869.92</v>
      </c>
      <c r="Q863" s="282">
        <v>-3509941.04</v>
      </c>
      <c r="R863" s="279">
        <v>-3509941.04</v>
      </c>
    </row>
    <row r="864" spans="1:18" ht="15.75" thickBot="1" x14ac:dyDescent="0.3">
      <c r="A864" s="290" t="s">
        <v>295</v>
      </c>
      <c r="B864" s="288" t="s">
        <v>935</v>
      </c>
      <c r="C864" s="288" t="s">
        <v>2078</v>
      </c>
      <c r="D864" s="286">
        <v>-59459.17</v>
      </c>
      <c r="E864" s="300">
        <v>-59459.17</v>
      </c>
      <c r="F864" s="286">
        <v>-17170.88</v>
      </c>
      <c r="G864" s="286">
        <v>27677.55</v>
      </c>
      <c r="H864" s="286">
        <v>43690.3</v>
      </c>
      <c r="I864" s="286">
        <v>-46952.37</v>
      </c>
      <c r="J864" s="286">
        <v>0.01</v>
      </c>
      <c r="K864" s="286">
        <v>0.01</v>
      </c>
      <c r="L864" s="286">
        <v>0.01</v>
      </c>
      <c r="M864" s="286">
        <v>0.01</v>
      </c>
      <c r="N864" s="286">
        <v>0.01</v>
      </c>
      <c r="O864" s="286">
        <v>0.01</v>
      </c>
      <c r="P864" s="286">
        <v>-96303.01</v>
      </c>
      <c r="Q864" s="286">
        <v>23534.19</v>
      </c>
      <c r="R864" s="279">
        <v>23534.19</v>
      </c>
    </row>
    <row r="865" spans="1:18" ht="15.75" thickBot="1" x14ac:dyDescent="0.3">
      <c r="A865" s="290" t="s">
        <v>2652</v>
      </c>
      <c r="B865" s="288" t="s">
        <v>2653</v>
      </c>
      <c r="C865" s="288" t="s">
        <v>2078</v>
      </c>
      <c r="D865" s="282">
        <v>-2354674.23</v>
      </c>
      <c r="E865" s="299">
        <v>-2354674.23</v>
      </c>
      <c r="F865" s="282">
        <v>-4709348.46</v>
      </c>
      <c r="G865" s="282">
        <v>-4709348.46</v>
      </c>
      <c r="H865" s="282">
        <v>-2354674.23</v>
      </c>
      <c r="I865" s="282">
        <v>-4709348.46</v>
      </c>
      <c r="J865" s="282">
        <v>-4709348.46</v>
      </c>
      <c r="K865" s="282">
        <v>-2354674.23</v>
      </c>
      <c r="L865" s="282">
        <v>-4709348.46</v>
      </c>
      <c r="M865" s="282">
        <v>-4709348.46</v>
      </c>
      <c r="N865" s="282">
        <v>-2354674.23</v>
      </c>
      <c r="O865" s="282">
        <v>-4709348.46</v>
      </c>
      <c r="P865" s="282">
        <v>-4709348.46</v>
      </c>
      <c r="Q865" s="282">
        <v>-2354658.46</v>
      </c>
      <c r="R865" s="279">
        <v>-2354658.46</v>
      </c>
    </row>
    <row r="866" spans="1:18" ht="15.75" thickBot="1" x14ac:dyDescent="0.3">
      <c r="A866" s="290" t="s">
        <v>296</v>
      </c>
      <c r="B866" s="288" t="s">
        <v>934</v>
      </c>
      <c r="C866" s="288" t="s">
        <v>2078</v>
      </c>
      <c r="D866" s="286">
        <v>0</v>
      </c>
      <c r="E866" s="300">
        <v>0</v>
      </c>
      <c r="F866" s="286">
        <v>4082.81</v>
      </c>
      <c r="G866" s="286">
        <v>4082.81</v>
      </c>
      <c r="H866" s="286">
        <v>4082.81</v>
      </c>
      <c r="I866" s="286">
        <v>10030.43</v>
      </c>
      <c r="J866" s="286">
        <v>10030.43</v>
      </c>
      <c r="K866" s="286">
        <v>10030.43</v>
      </c>
      <c r="L866" s="286">
        <v>13960.35</v>
      </c>
      <c r="M866" s="286">
        <v>13960.35</v>
      </c>
      <c r="N866" s="286">
        <v>13960.35</v>
      </c>
      <c r="O866" s="286">
        <v>18086.79</v>
      </c>
      <c r="P866" s="286">
        <v>18086.79</v>
      </c>
      <c r="Q866" s="286">
        <v>0</v>
      </c>
      <c r="R866" s="279">
        <v>0</v>
      </c>
    </row>
    <row r="867" spans="1:18" ht="15.75" thickBot="1" x14ac:dyDescent="0.3">
      <c r="A867" s="290" t="s">
        <v>297</v>
      </c>
      <c r="B867" s="288" t="s">
        <v>933</v>
      </c>
      <c r="C867" s="288" t="s">
        <v>2078</v>
      </c>
      <c r="D867" s="282">
        <v>-1539787.15</v>
      </c>
      <c r="E867" s="299">
        <v>-1539787.15</v>
      </c>
      <c r="F867" s="282">
        <v>-2427404.7000000002</v>
      </c>
      <c r="G867" s="282">
        <v>-3387520.51</v>
      </c>
      <c r="H867" s="282">
        <v>-4342319.6900000004</v>
      </c>
      <c r="I867" s="282">
        <v>-5260505.45</v>
      </c>
      <c r="J867" s="282">
        <v>-6159499.0499999998</v>
      </c>
      <c r="K867" s="282">
        <v>-7105033.5999999996</v>
      </c>
      <c r="L867" s="282">
        <v>-8037070.5700000003</v>
      </c>
      <c r="M867" s="282">
        <v>-8972254.9499999993</v>
      </c>
      <c r="N867" s="282">
        <v>-9907726.0800000001</v>
      </c>
      <c r="O867" s="282">
        <v>-10826777.310000001</v>
      </c>
      <c r="P867" s="282">
        <v>-11764329.51</v>
      </c>
      <c r="Q867" s="282">
        <v>-1881432.97</v>
      </c>
      <c r="R867" s="279">
        <v>-1881432.97</v>
      </c>
    </row>
    <row r="868" spans="1:18" ht="15.75" thickBot="1" x14ac:dyDescent="0.3">
      <c r="A868" s="290" t="s">
        <v>298</v>
      </c>
      <c r="B868" s="288" t="s">
        <v>932</v>
      </c>
      <c r="C868" s="288" t="s">
        <v>2078</v>
      </c>
      <c r="D868" s="286">
        <v>0</v>
      </c>
      <c r="E868" s="300">
        <v>0</v>
      </c>
      <c r="F868" s="286">
        <v>10191.41</v>
      </c>
      <c r="G868" s="286">
        <v>10191.41</v>
      </c>
      <c r="H868" s="286">
        <v>10191.41</v>
      </c>
      <c r="I868" s="286">
        <v>478480.04</v>
      </c>
      <c r="J868" s="286">
        <v>478480.04</v>
      </c>
      <c r="K868" s="286">
        <v>478480.04</v>
      </c>
      <c r="L868" s="286">
        <v>691582.16</v>
      </c>
      <c r="M868" s="286">
        <v>691582.16</v>
      </c>
      <c r="N868" s="286">
        <v>691582.16</v>
      </c>
      <c r="O868" s="286">
        <v>763398.68</v>
      </c>
      <c r="P868" s="286">
        <v>763398.68</v>
      </c>
      <c r="Q868" s="286">
        <v>0</v>
      </c>
      <c r="R868" s="279">
        <v>0</v>
      </c>
    </row>
    <row r="869" spans="1:18" ht="15.75" thickBot="1" x14ac:dyDescent="0.3">
      <c r="A869" s="290" t="s">
        <v>299</v>
      </c>
      <c r="B869" s="288" t="s">
        <v>931</v>
      </c>
      <c r="C869" s="288" t="s">
        <v>2078</v>
      </c>
      <c r="D869" s="282">
        <v>0</v>
      </c>
      <c r="E869" s="299">
        <v>0</v>
      </c>
      <c r="F869" s="282">
        <v>138.04</v>
      </c>
      <c r="G869" s="282">
        <v>138.04</v>
      </c>
      <c r="H869" s="282">
        <v>138.04</v>
      </c>
      <c r="I869" s="282">
        <v>5323.56</v>
      </c>
      <c r="J869" s="282">
        <v>5323.56</v>
      </c>
      <c r="K869" s="282">
        <v>5323.56</v>
      </c>
      <c r="L869" s="282">
        <v>9108.18</v>
      </c>
      <c r="M869" s="282">
        <v>9108.18</v>
      </c>
      <c r="N869" s="282">
        <v>9108.18</v>
      </c>
      <c r="O869" s="282">
        <v>11106.09</v>
      </c>
      <c r="P869" s="282">
        <v>11106.09</v>
      </c>
      <c r="Q869" s="282">
        <v>0</v>
      </c>
      <c r="R869" s="279">
        <v>0</v>
      </c>
    </row>
    <row r="870" spans="1:18" ht="15.75" thickBot="1" x14ac:dyDescent="0.3">
      <c r="A870" s="290" t="s">
        <v>300</v>
      </c>
      <c r="B870" s="288" t="s">
        <v>930</v>
      </c>
      <c r="C870" s="288" t="s">
        <v>2078</v>
      </c>
      <c r="D870" s="286">
        <v>0</v>
      </c>
      <c r="E870" s="300">
        <v>0</v>
      </c>
      <c r="F870" s="286">
        <v>561.23</v>
      </c>
      <c r="G870" s="286">
        <v>561.23</v>
      </c>
      <c r="H870" s="286">
        <v>561.23</v>
      </c>
      <c r="I870" s="286">
        <v>49558.26</v>
      </c>
      <c r="J870" s="286">
        <v>49558.26</v>
      </c>
      <c r="K870" s="286">
        <v>49558.26</v>
      </c>
      <c r="L870" s="286">
        <v>50243.29</v>
      </c>
      <c r="M870" s="286">
        <v>50243.29</v>
      </c>
      <c r="N870" s="286">
        <v>50243.29</v>
      </c>
      <c r="O870" s="286">
        <v>52284.21</v>
      </c>
      <c r="P870" s="286">
        <v>52284.21</v>
      </c>
      <c r="Q870" s="286">
        <v>0</v>
      </c>
      <c r="R870" s="279">
        <v>0</v>
      </c>
    </row>
    <row r="871" spans="1:18" ht="15.75" thickBot="1" x14ac:dyDescent="0.3">
      <c r="A871" s="290" t="s">
        <v>301</v>
      </c>
      <c r="B871" s="288" t="s">
        <v>929</v>
      </c>
      <c r="C871" s="288" t="s">
        <v>2078</v>
      </c>
      <c r="D871" s="282">
        <v>0</v>
      </c>
      <c r="E871" s="299">
        <v>0</v>
      </c>
      <c r="F871" s="282">
        <v>13.8</v>
      </c>
      <c r="G871" s="282">
        <v>13.8</v>
      </c>
      <c r="H871" s="282">
        <v>13.8</v>
      </c>
      <c r="I871" s="282">
        <v>1218.6400000000001</v>
      </c>
      <c r="J871" s="282">
        <v>1218.6400000000001</v>
      </c>
      <c r="K871" s="282">
        <v>1218.6400000000001</v>
      </c>
      <c r="L871" s="282">
        <v>1235.48</v>
      </c>
      <c r="M871" s="282">
        <v>1235.48</v>
      </c>
      <c r="N871" s="282">
        <v>1235.48</v>
      </c>
      <c r="O871" s="282">
        <v>1285.67</v>
      </c>
      <c r="P871" s="282">
        <v>1285.67</v>
      </c>
      <c r="Q871" s="282">
        <v>0</v>
      </c>
      <c r="R871" s="279">
        <v>0</v>
      </c>
    </row>
    <row r="872" spans="1:18" ht="15.75" thickBot="1" x14ac:dyDescent="0.3">
      <c r="A872" s="290" t="s">
        <v>302</v>
      </c>
      <c r="B872" s="288" t="s">
        <v>928</v>
      </c>
      <c r="C872" s="288" t="s">
        <v>2078</v>
      </c>
      <c r="D872" s="286">
        <v>0</v>
      </c>
      <c r="E872" s="300">
        <v>0</v>
      </c>
      <c r="F872" s="286">
        <v>577273.56999999995</v>
      </c>
      <c r="G872" s="286">
        <v>1151905.74</v>
      </c>
      <c r="H872" s="286">
        <v>2322713.41</v>
      </c>
      <c r="I872" s="286">
        <v>2875135.34</v>
      </c>
      <c r="J872" s="286">
        <v>3428056.7</v>
      </c>
      <c r="K872" s="286">
        <v>3968424.99</v>
      </c>
      <c r="L872" s="286">
        <v>4524374.72</v>
      </c>
      <c r="M872" s="286">
        <v>5197520.1500000004</v>
      </c>
      <c r="N872" s="286">
        <v>5738276.4500000002</v>
      </c>
      <c r="O872" s="286">
        <v>6265639.9299999997</v>
      </c>
      <c r="P872" s="286">
        <v>6772997.9100000001</v>
      </c>
      <c r="Q872" s="286">
        <v>0</v>
      </c>
      <c r="R872" s="279">
        <v>0</v>
      </c>
    </row>
    <row r="873" spans="1:18" ht="15.75" thickBot="1" x14ac:dyDescent="0.3">
      <c r="A873" s="290" t="s">
        <v>303</v>
      </c>
      <c r="B873" s="288" t="s">
        <v>927</v>
      </c>
      <c r="C873" s="288" t="s">
        <v>2078</v>
      </c>
      <c r="D873" s="282">
        <v>0</v>
      </c>
      <c r="E873" s="299">
        <v>0</v>
      </c>
      <c r="F873" s="282">
        <v>180241.38</v>
      </c>
      <c r="G873" s="282">
        <v>180241.38</v>
      </c>
      <c r="H873" s="282">
        <v>180241.38</v>
      </c>
      <c r="I873" s="282">
        <v>447587.65</v>
      </c>
      <c r="J873" s="282">
        <v>447587.65</v>
      </c>
      <c r="K873" s="282">
        <v>447587.65</v>
      </c>
      <c r="L873" s="282">
        <v>624652.11</v>
      </c>
      <c r="M873" s="282">
        <v>624652.11</v>
      </c>
      <c r="N873" s="282">
        <v>624652.11</v>
      </c>
      <c r="O873" s="282">
        <v>810890.93</v>
      </c>
      <c r="P873" s="282">
        <v>810890.93</v>
      </c>
      <c r="Q873" s="282">
        <v>0</v>
      </c>
      <c r="R873" s="279">
        <v>0</v>
      </c>
    </row>
    <row r="874" spans="1:18" ht="15.75" thickBot="1" x14ac:dyDescent="0.3">
      <c r="A874" s="290" t="s">
        <v>304</v>
      </c>
      <c r="B874" s="288" t="s">
        <v>926</v>
      </c>
      <c r="C874" s="288" t="s">
        <v>2078</v>
      </c>
      <c r="D874" s="286">
        <v>0</v>
      </c>
      <c r="E874" s="300">
        <v>0</v>
      </c>
      <c r="F874" s="286">
        <v>6715.34</v>
      </c>
      <c r="G874" s="286">
        <v>6715.34</v>
      </c>
      <c r="H874" s="286">
        <v>6715.34</v>
      </c>
      <c r="I874" s="286">
        <v>12982.4</v>
      </c>
      <c r="J874" s="286">
        <v>12982.4</v>
      </c>
      <c r="K874" s="286">
        <v>12982.4</v>
      </c>
      <c r="L874" s="286">
        <v>18934.150000000001</v>
      </c>
      <c r="M874" s="286">
        <v>18934.150000000001</v>
      </c>
      <c r="N874" s="286">
        <v>18934.150000000001</v>
      </c>
      <c r="O874" s="286">
        <v>26080.99</v>
      </c>
      <c r="P874" s="286">
        <v>26080.99</v>
      </c>
      <c r="Q874" s="286">
        <v>0</v>
      </c>
      <c r="R874" s="279">
        <v>0</v>
      </c>
    </row>
    <row r="875" spans="1:18" ht="15.75" thickBot="1" x14ac:dyDescent="0.3">
      <c r="A875" s="290" t="s">
        <v>305</v>
      </c>
      <c r="B875" s="288" t="s">
        <v>925</v>
      </c>
      <c r="C875" s="288" t="s">
        <v>2078</v>
      </c>
      <c r="D875" s="282">
        <v>0</v>
      </c>
      <c r="E875" s="299">
        <v>0</v>
      </c>
      <c r="F875" s="282">
        <v>135997.59</v>
      </c>
      <c r="G875" s="282">
        <v>270387.23</v>
      </c>
      <c r="H875" s="282">
        <v>580839.54</v>
      </c>
      <c r="I875" s="282">
        <v>716045.26</v>
      </c>
      <c r="J875" s="282">
        <v>852782.54</v>
      </c>
      <c r="K875" s="282">
        <v>988930.68</v>
      </c>
      <c r="L875" s="282">
        <v>1126524.78</v>
      </c>
      <c r="M875" s="282">
        <v>1293386.9099999999</v>
      </c>
      <c r="N875" s="282">
        <v>1431389.37</v>
      </c>
      <c r="O875" s="282">
        <v>1568086.82</v>
      </c>
      <c r="P875" s="282">
        <v>1705688.95</v>
      </c>
      <c r="Q875" s="282">
        <v>0</v>
      </c>
      <c r="R875" s="279">
        <v>0</v>
      </c>
    </row>
    <row r="876" spans="1:18" ht="15.75" thickBot="1" x14ac:dyDescent="0.3">
      <c r="A876" s="290" t="s">
        <v>2189</v>
      </c>
      <c r="B876" s="288" t="s">
        <v>2190</v>
      </c>
      <c r="C876" s="288" t="s">
        <v>2078</v>
      </c>
      <c r="D876" s="286">
        <v>0</v>
      </c>
      <c r="E876" s="300">
        <v>0</v>
      </c>
      <c r="F876" s="286">
        <v>0</v>
      </c>
      <c r="G876" s="286">
        <v>0</v>
      </c>
      <c r="H876" s="286">
        <v>0</v>
      </c>
      <c r="I876" s="286">
        <v>0</v>
      </c>
      <c r="J876" s="286">
        <v>0</v>
      </c>
      <c r="K876" s="286">
        <v>0</v>
      </c>
      <c r="L876" s="286">
        <v>0</v>
      </c>
      <c r="M876" s="286">
        <v>0</v>
      </c>
      <c r="N876" s="286">
        <v>0</v>
      </c>
      <c r="O876" s="286">
        <v>0</v>
      </c>
      <c r="P876" s="286">
        <v>0</v>
      </c>
      <c r="Q876" s="286">
        <v>0</v>
      </c>
      <c r="R876" s="279">
        <v>0</v>
      </c>
    </row>
    <row r="877" spans="1:18" ht="15.75" thickBot="1" x14ac:dyDescent="0.3">
      <c r="A877" s="290" t="s">
        <v>306</v>
      </c>
      <c r="B877" s="288" t="s">
        <v>924</v>
      </c>
      <c r="C877" s="288" t="s">
        <v>2078</v>
      </c>
      <c r="D877" s="282">
        <v>0</v>
      </c>
      <c r="E877" s="299">
        <v>0</v>
      </c>
      <c r="F877" s="282">
        <v>0</v>
      </c>
      <c r="G877" s="282">
        <v>0</v>
      </c>
      <c r="H877" s="282">
        <v>0</v>
      </c>
      <c r="I877" s="282">
        <v>0</v>
      </c>
      <c r="J877" s="282">
        <v>0</v>
      </c>
      <c r="K877" s="282">
        <v>0</v>
      </c>
      <c r="L877" s="282">
        <v>0</v>
      </c>
      <c r="M877" s="282">
        <v>0</v>
      </c>
      <c r="N877" s="282">
        <v>0</v>
      </c>
      <c r="O877" s="282">
        <v>0</v>
      </c>
      <c r="P877" s="282">
        <v>0</v>
      </c>
      <c r="Q877" s="282">
        <v>0</v>
      </c>
      <c r="R877" s="279">
        <v>0</v>
      </c>
    </row>
    <row r="878" spans="1:18" ht="15.75" thickBot="1" x14ac:dyDescent="0.3">
      <c r="A878" s="290" t="s">
        <v>307</v>
      </c>
      <c r="B878" s="288" t="s">
        <v>923</v>
      </c>
      <c r="C878" s="288" t="s">
        <v>2078</v>
      </c>
      <c r="D878" s="286">
        <v>0</v>
      </c>
      <c r="E878" s="300">
        <v>0</v>
      </c>
      <c r="F878" s="286">
        <v>0</v>
      </c>
      <c r="G878" s="286">
        <v>0</v>
      </c>
      <c r="H878" s="286">
        <v>0</v>
      </c>
      <c r="I878" s="286">
        <v>0</v>
      </c>
      <c r="J878" s="286">
        <v>0</v>
      </c>
      <c r="K878" s="286">
        <v>0</v>
      </c>
      <c r="L878" s="286">
        <v>0</v>
      </c>
      <c r="M878" s="286">
        <v>0</v>
      </c>
      <c r="N878" s="286">
        <v>0</v>
      </c>
      <c r="O878" s="286">
        <v>0</v>
      </c>
      <c r="P878" s="286">
        <v>0</v>
      </c>
      <c r="Q878" s="286">
        <v>0</v>
      </c>
      <c r="R878" s="279">
        <v>0</v>
      </c>
    </row>
    <row r="879" spans="1:18" ht="15.75" thickBot="1" x14ac:dyDescent="0.3">
      <c r="A879" s="290" t="s">
        <v>302</v>
      </c>
      <c r="B879" s="288" t="s">
        <v>922</v>
      </c>
      <c r="C879" s="288" t="s">
        <v>2078</v>
      </c>
      <c r="D879" s="282">
        <v>0</v>
      </c>
      <c r="E879" s="299">
        <v>0</v>
      </c>
      <c r="F879" s="282">
        <v>0</v>
      </c>
      <c r="G879" s="282">
        <v>0</v>
      </c>
      <c r="H879" s="282">
        <v>0</v>
      </c>
      <c r="I879" s="282">
        <v>0</v>
      </c>
      <c r="J879" s="282">
        <v>0</v>
      </c>
      <c r="K879" s="282">
        <v>0</v>
      </c>
      <c r="L879" s="282">
        <v>0</v>
      </c>
      <c r="M879" s="282">
        <v>0</v>
      </c>
      <c r="N879" s="282">
        <v>0</v>
      </c>
      <c r="O879" s="282">
        <v>0</v>
      </c>
      <c r="P879" s="282">
        <v>0</v>
      </c>
      <c r="Q879" s="282">
        <v>0</v>
      </c>
      <c r="R879" s="279">
        <v>0</v>
      </c>
    </row>
    <row r="880" spans="1:18" ht="15.75" thickBot="1" x14ac:dyDescent="0.3">
      <c r="A880" s="290" t="s">
        <v>303</v>
      </c>
      <c r="B880" s="288" t="s">
        <v>921</v>
      </c>
      <c r="C880" s="288" t="s">
        <v>2078</v>
      </c>
      <c r="D880" s="286">
        <v>0</v>
      </c>
      <c r="E880" s="300">
        <v>0</v>
      </c>
      <c r="F880" s="286">
        <v>0</v>
      </c>
      <c r="G880" s="286">
        <v>0</v>
      </c>
      <c r="H880" s="286">
        <v>0</v>
      </c>
      <c r="I880" s="286">
        <v>0</v>
      </c>
      <c r="J880" s="286">
        <v>0</v>
      </c>
      <c r="K880" s="286">
        <v>0</v>
      </c>
      <c r="L880" s="286">
        <v>0</v>
      </c>
      <c r="M880" s="286">
        <v>0</v>
      </c>
      <c r="N880" s="286">
        <v>0</v>
      </c>
      <c r="O880" s="286">
        <v>0</v>
      </c>
      <c r="P880" s="286">
        <v>0</v>
      </c>
      <c r="Q880" s="286">
        <v>0</v>
      </c>
      <c r="R880" s="279">
        <v>0</v>
      </c>
    </row>
    <row r="881" spans="1:18" ht="15.75" thickBot="1" x14ac:dyDescent="0.3">
      <c r="A881" s="290" t="s">
        <v>305</v>
      </c>
      <c r="B881" s="288" t="s">
        <v>920</v>
      </c>
      <c r="C881" s="288" t="s">
        <v>2078</v>
      </c>
      <c r="D881" s="282">
        <v>0</v>
      </c>
      <c r="E881" s="299">
        <v>0</v>
      </c>
      <c r="F881" s="282">
        <v>0</v>
      </c>
      <c r="G881" s="282">
        <v>0</v>
      </c>
      <c r="H881" s="282">
        <v>0</v>
      </c>
      <c r="I881" s="282">
        <v>0</v>
      </c>
      <c r="J881" s="282">
        <v>0</v>
      </c>
      <c r="K881" s="282">
        <v>0</v>
      </c>
      <c r="L881" s="282">
        <v>0</v>
      </c>
      <c r="M881" s="282">
        <v>0</v>
      </c>
      <c r="N881" s="282">
        <v>0</v>
      </c>
      <c r="O881" s="282">
        <v>0</v>
      </c>
      <c r="P881" s="282">
        <v>0</v>
      </c>
      <c r="Q881" s="282">
        <v>0</v>
      </c>
      <c r="R881" s="279">
        <v>0</v>
      </c>
    </row>
    <row r="882" spans="1:18" ht="15.75" thickBot="1" x14ac:dyDescent="0.3">
      <c r="A882" s="290" t="s">
        <v>308</v>
      </c>
      <c r="B882" s="288" t="s">
        <v>919</v>
      </c>
      <c r="C882" s="288" t="s">
        <v>2078</v>
      </c>
      <c r="D882" s="286">
        <v>0</v>
      </c>
      <c r="E882" s="300">
        <v>0</v>
      </c>
      <c r="F882" s="286">
        <v>0</v>
      </c>
      <c r="G882" s="286">
        <v>-5500</v>
      </c>
      <c r="H882" s="286">
        <v>0</v>
      </c>
      <c r="I882" s="286">
        <v>0</v>
      </c>
      <c r="J882" s="286">
        <v>-20000</v>
      </c>
      <c r="K882" s="286">
        <v>0</v>
      </c>
      <c r="L882" s="286">
        <v>-2000</v>
      </c>
      <c r="M882" s="286">
        <v>0</v>
      </c>
      <c r="N882" s="286">
        <v>0</v>
      </c>
      <c r="O882" s="286">
        <v>0</v>
      </c>
      <c r="P882" s="286">
        <v>0</v>
      </c>
      <c r="Q882" s="286">
        <v>0</v>
      </c>
      <c r="R882" s="279">
        <v>0</v>
      </c>
    </row>
    <row r="883" spans="1:18" ht="15.75" thickBot="1" x14ac:dyDescent="0.3">
      <c r="A883" s="290" t="s">
        <v>309</v>
      </c>
      <c r="B883" s="288" t="s">
        <v>918</v>
      </c>
      <c r="C883" s="288" t="s">
        <v>2078</v>
      </c>
      <c r="D883" s="282">
        <v>-44453.29</v>
      </c>
      <c r="E883" s="299">
        <v>-44453.29</v>
      </c>
      <c r="F883" s="282">
        <v>-47717.59</v>
      </c>
      <c r="G883" s="282">
        <v>-28436.959999999999</v>
      </c>
      <c r="H883" s="282">
        <v>-6351.32</v>
      </c>
      <c r="I883" s="282">
        <v>-20123.72</v>
      </c>
      <c r="J883" s="282">
        <v>-21760.89</v>
      </c>
      <c r="K883" s="282">
        <v>-11838.65</v>
      </c>
      <c r="L883" s="282">
        <v>-26444.18</v>
      </c>
      <c r="M883" s="282">
        <v>-28827.49</v>
      </c>
      <c r="N883" s="282">
        <v>-18071.91</v>
      </c>
      <c r="O883" s="282">
        <v>-33594.11</v>
      </c>
      <c r="P883" s="282">
        <v>-35977.42</v>
      </c>
      <c r="Q883" s="282">
        <v>-35400.080000000002</v>
      </c>
      <c r="R883" s="279">
        <v>-35400.080000000002</v>
      </c>
    </row>
    <row r="884" spans="1:18" ht="15.75" thickBot="1" x14ac:dyDescent="0.3">
      <c r="A884" s="290" t="s">
        <v>2191</v>
      </c>
      <c r="B884" s="288" t="s">
        <v>2192</v>
      </c>
      <c r="C884" s="288" t="s">
        <v>2078</v>
      </c>
      <c r="D884" s="286">
        <v>0</v>
      </c>
      <c r="E884" s="302"/>
      <c r="F884" s="293"/>
      <c r="G884" s="293"/>
      <c r="H884" s="293"/>
      <c r="I884" s="293"/>
      <c r="J884" s="293"/>
      <c r="K884" s="293"/>
      <c r="L884" s="293"/>
      <c r="M884" s="293"/>
      <c r="N884" s="293"/>
      <c r="O884" s="293"/>
      <c r="P884" s="293"/>
      <c r="Q884" s="293"/>
      <c r="R884" s="279">
        <v>0</v>
      </c>
    </row>
    <row r="885" spans="1:18" ht="15.75" thickBot="1" x14ac:dyDescent="0.3">
      <c r="A885" s="290" t="s">
        <v>2193</v>
      </c>
      <c r="B885" s="288" t="s">
        <v>917</v>
      </c>
      <c r="C885" s="288" t="s">
        <v>2078</v>
      </c>
      <c r="D885" s="282">
        <v>242007</v>
      </c>
      <c r="E885" s="299">
        <v>242007</v>
      </c>
      <c r="F885" s="282">
        <v>242007</v>
      </c>
      <c r="G885" s="282">
        <v>242007</v>
      </c>
      <c r="H885" s="282">
        <v>30698</v>
      </c>
      <c r="I885" s="282">
        <v>30698</v>
      </c>
      <c r="J885" s="282">
        <v>30698</v>
      </c>
      <c r="K885" s="282">
        <v>30698</v>
      </c>
      <c r="L885" s="282">
        <v>30698</v>
      </c>
      <c r="M885" s="282">
        <v>30698</v>
      </c>
      <c r="N885" s="282">
        <v>140698</v>
      </c>
      <c r="O885" s="282">
        <v>140698</v>
      </c>
      <c r="P885" s="282">
        <v>140698</v>
      </c>
      <c r="Q885" s="282">
        <v>47421</v>
      </c>
      <c r="R885" s="279">
        <v>47421</v>
      </c>
    </row>
    <row r="886" spans="1:18" ht="15.75" thickBot="1" x14ac:dyDescent="0.3">
      <c r="A886" s="290" t="s">
        <v>310</v>
      </c>
      <c r="B886" s="288" t="s">
        <v>916</v>
      </c>
      <c r="C886" s="288" t="s">
        <v>2078</v>
      </c>
      <c r="D886" s="286">
        <v>-1324837.83</v>
      </c>
      <c r="E886" s="300">
        <v>-1324837.83</v>
      </c>
      <c r="F886" s="286">
        <v>-2089347.84</v>
      </c>
      <c r="G886" s="286">
        <v>-1401563.08</v>
      </c>
      <c r="H886" s="286">
        <v>-2038461.77</v>
      </c>
      <c r="I886" s="286">
        <v>-2519428.58</v>
      </c>
      <c r="J886" s="286">
        <v>-780388.8</v>
      </c>
      <c r="K886" s="286">
        <v>-1011217.08</v>
      </c>
      <c r="L886" s="286">
        <v>-1183114.04</v>
      </c>
      <c r="M886" s="286">
        <v>-334975.40000000002</v>
      </c>
      <c r="N886" s="286">
        <v>-505034.7</v>
      </c>
      <c r="O886" s="286">
        <v>-768870.76</v>
      </c>
      <c r="P886" s="286">
        <v>-703635.4</v>
      </c>
      <c r="Q886" s="286">
        <v>-1451556.58</v>
      </c>
      <c r="R886" s="279">
        <v>-1451556.58</v>
      </c>
    </row>
    <row r="887" spans="1:18" ht="15.75" thickBot="1" x14ac:dyDescent="0.3">
      <c r="A887" s="290" t="s">
        <v>311</v>
      </c>
      <c r="B887" s="288" t="s">
        <v>915</v>
      </c>
      <c r="C887" s="288" t="s">
        <v>2078</v>
      </c>
      <c r="D887" s="282">
        <v>-51476.51</v>
      </c>
      <c r="E887" s="299">
        <v>-51476.51</v>
      </c>
      <c r="F887" s="282">
        <v>-57987.67</v>
      </c>
      <c r="G887" s="282">
        <v>-46118.75</v>
      </c>
      <c r="H887" s="282">
        <v>-45771.39</v>
      </c>
      <c r="I887" s="282">
        <v>-36605.46</v>
      </c>
      <c r="J887" s="282">
        <v>-20106.61</v>
      </c>
      <c r="K887" s="282">
        <v>-17266.14</v>
      </c>
      <c r="L887" s="282">
        <v>-12657.4</v>
      </c>
      <c r="M887" s="282">
        <v>-12022.94</v>
      </c>
      <c r="N887" s="282">
        <v>-12635.23</v>
      </c>
      <c r="O887" s="282">
        <v>-19658.849999999999</v>
      </c>
      <c r="P887" s="282">
        <v>-31527.61</v>
      </c>
      <c r="Q887" s="282">
        <v>-54197.26</v>
      </c>
      <c r="R887" s="279">
        <v>-54197.26</v>
      </c>
    </row>
    <row r="888" spans="1:18" ht="15.75" thickBot="1" x14ac:dyDescent="0.3">
      <c r="A888" s="290" t="s">
        <v>312</v>
      </c>
      <c r="B888" s="288" t="s">
        <v>914</v>
      </c>
      <c r="C888" s="288" t="s">
        <v>2078</v>
      </c>
      <c r="D888" s="286">
        <v>-9934.68</v>
      </c>
      <c r="E888" s="300">
        <v>-9934.68</v>
      </c>
      <c r="F888" s="286">
        <v>-11648.58</v>
      </c>
      <c r="G888" s="286">
        <v>-3020.99</v>
      </c>
      <c r="H888" s="286">
        <v>-4435.3599999999997</v>
      </c>
      <c r="I888" s="286">
        <v>-5550.75</v>
      </c>
      <c r="J888" s="286">
        <v>-6332.8</v>
      </c>
      <c r="K888" s="286">
        <v>-6880.93</v>
      </c>
      <c r="L888" s="286">
        <v>-7298.26</v>
      </c>
      <c r="M888" s="286">
        <v>-7647.27</v>
      </c>
      <c r="N888" s="286">
        <v>-8012.07</v>
      </c>
      <c r="O888" s="286">
        <v>-8495.31</v>
      </c>
      <c r="P888" s="286">
        <v>-9335.23</v>
      </c>
      <c r="Q888" s="286">
        <v>-10722.54</v>
      </c>
      <c r="R888" s="279">
        <v>-10722.54</v>
      </c>
    </row>
    <row r="889" spans="1:18" ht="15.75" thickBot="1" x14ac:dyDescent="0.3">
      <c r="A889" s="290" t="s">
        <v>313</v>
      </c>
      <c r="B889" s="288" t="s">
        <v>913</v>
      </c>
      <c r="C889" s="288" t="s">
        <v>2078</v>
      </c>
      <c r="D889" s="282">
        <v>-50029.15</v>
      </c>
      <c r="E889" s="299">
        <v>-50029.15</v>
      </c>
      <c r="F889" s="282">
        <v>-52164.05</v>
      </c>
      <c r="G889" s="282">
        <v>-43985.03</v>
      </c>
      <c r="H889" s="282">
        <v>-41328.199999999997</v>
      </c>
      <c r="I889" s="282">
        <v>-33516.36</v>
      </c>
      <c r="J889" s="282">
        <v>-20827.169999999998</v>
      </c>
      <c r="K889" s="282">
        <v>-18041.240000000002</v>
      </c>
      <c r="L889" s="282">
        <v>-12559.97</v>
      </c>
      <c r="M889" s="282">
        <v>-12129.41</v>
      </c>
      <c r="N889" s="282">
        <v>-13280</v>
      </c>
      <c r="O889" s="282">
        <v>-20229.740000000002</v>
      </c>
      <c r="P889" s="282">
        <v>-31653.18</v>
      </c>
      <c r="Q889" s="282">
        <v>-55292.81</v>
      </c>
      <c r="R889" s="279">
        <v>-55292.81</v>
      </c>
    </row>
    <row r="890" spans="1:18" ht="15.75" thickBot="1" x14ac:dyDescent="0.3">
      <c r="A890" s="290" t="s">
        <v>314</v>
      </c>
      <c r="B890" s="288" t="s">
        <v>912</v>
      </c>
      <c r="C890" s="288" t="s">
        <v>2078</v>
      </c>
      <c r="D890" s="286">
        <v>-44285.39</v>
      </c>
      <c r="E890" s="300">
        <v>-44285.39</v>
      </c>
      <c r="F890" s="286">
        <v>-52253.89</v>
      </c>
      <c r="G890" s="286">
        <v>-15263.14</v>
      </c>
      <c r="H890" s="286">
        <v>-20987.31</v>
      </c>
      <c r="I890" s="286">
        <v>-25166.3</v>
      </c>
      <c r="J890" s="286">
        <v>-27490.79</v>
      </c>
      <c r="K890" s="286">
        <v>-29506.34</v>
      </c>
      <c r="L890" s="286">
        <v>-31003.64</v>
      </c>
      <c r="M890" s="286">
        <v>-32431.21</v>
      </c>
      <c r="N890" s="286">
        <v>-34114.129999999997</v>
      </c>
      <c r="O890" s="286">
        <v>-36889.68</v>
      </c>
      <c r="P890" s="286">
        <v>-41216.83</v>
      </c>
      <c r="Q890" s="286">
        <v>-49780.2</v>
      </c>
      <c r="R890" s="279">
        <v>-49780.2</v>
      </c>
    </row>
    <row r="891" spans="1:18" ht="15.75" thickBot="1" x14ac:dyDescent="0.3">
      <c r="A891" s="290" t="s">
        <v>315</v>
      </c>
      <c r="B891" s="288" t="s">
        <v>911</v>
      </c>
      <c r="C891" s="288" t="s">
        <v>2078</v>
      </c>
      <c r="D891" s="282">
        <v>-5829.11</v>
      </c>
      <c r="E891" s="299">
        <v>-5829.11</v>
      </c>
      <c r="F891" s="282">
        <v>-6856.99</v>
      </c>
      <c r="G891" s="282">
        <v>-1802.65</v>
      </c>
      <c r="H891" s="282">
        <v>-2639.21</v>
      </c>
      <c r="I891" s="282">
        <v>-3312.02</v>
      </c>
      <c r="J891" s="282">
        <v>-3767.07</v>
      </c>
      <c r="K891" s="282">
        <v>-4071.28</v>
      </c>
      <c r="L891" s="282">
        <v>-4264.58</v>
      </c>
      <c r="M891" s="282">
        <v>-4464.34</v>
      </c>
      <c r="N891" s="282">
        <v>-4649.68</v>
      </c>
      <c r="O891" s="282">
        <v>-4890.8100000000004</v>
      </c>
      <c r="P891" s="282">
        <v>-5336.48</v>
      </c>
      <c r="Q891" s="282">
        <v>-6199.55</v>
      </c>
      <c r="R891" s="279">
        <v>-6199.55</v>
      </c>
    </row>
    <row r="892" spans="1:18" ht="15.75" thickBot="1" x14ac:dyDescent="0.3">
      <c r="A892" s="290" t="s">
        <v>316</v>
      </c>
      <c r="B892" s="288" t="s">
        <v>910</v>
      </c>
      <c r="C892" s="288" t="s">
        <v>2078</v>
      </c>
      <c r="D892" s="286">
        <v>-3847</v>
      </c>
      <c r="E892" s="300">
        <v>-3847</v>
      </c>
      <c r="F892" s="286">
        <v>-6648.4</v>
      </c>
      <c r="G892" s="286">
        <v>-4847.17</v>
      </c>
      <c r="H892" s="286">
        <v>-6996.62</v>
      </c>
      <c r="I892" s="286">
        <v>-8744.0400000000009</v>
      </c>
      <c r="J892" s="286">
        <v>-2958.08</v>
      </c>
      <c r="K892" s="286">
        <v>-3758.86</v>
      </c>
      <c r="L892" s="286">
        <v>-4408.3599999999997</v>
      </c>
      <c r="M892" s="286">
        <v>-1207.1400000000001</v>
      </c>
      <c r="N892" s="286">
        <v>-1741.86</v>
      </c>
      <c r="O892" s="286">
        <v>-2430.84</v>
      </c>
      <c r="P892" s="286">
        <v>-1971.33</v>
      </c>
      <c r="Q892" s="286">
        <v>-4224.04</v>
      </c>
      <c r="R892" s="279">
        <v>-4224.04</v>
      </c>
    </row>
    <row r="893" spans="1:18" ht="15.75" thickBot="1" x14ac:dyDescent="0.3">
      <c r="A893" s="290" t="s">
        <v>317</v>
      </c>
      <c r="B893" s="288" t="s">
        <v>909</v>
      </c>
      <c r="C893" s="288" t="s">
        <v>2078</v>
      </c>
      <c r="D893" s="282">
        <v>-15963.79</v>
      </c>
      <c r="E893" s="299">
        <v>-15963.79</v>
      </c>
      <c r="F893" s="282">
        <v>-17643.490000000002</v>
      </c>
      <c r="G893" s="282">
        <v>-13041</v>
      </c>
      <c r="H893" s="282">
        <v>-12547.73</v>
      </c>
      <c r="I893" s="282">
        <v>-10044.58</v>
      </c>
      <c r="J893" s="282">
        <v>-6292.21</v>
      </c>
      <c r="K893" s="282">
        <v>-4717.1499999999996</v>
      </c>
      <c r="L893" s="282">
        <v>-3717.47</v>
      </c>
      <c r="M893" s="282">
        <v>-3666.1</v>
      </c>
      <c r="N893" s="282">
        <v>-4187.7700000000004</v>
      </c>
      <c r="O893" s="282">
        <v>-7174.76</v>
      </c>
      <c r="P893" s="282">
        <v>-11077.63</v>
      </c>
      <c r="Q893" s="282">
        <v>-17108</v>
      </c>
      <c r="R893" s="279">
        <v>-17108</v>
      </c>
    </row>
    <row r="894" spans="1:18" ht="15.75" thickBot="1" x14ac:dyDescent="0.3">
      <c r="A894" s="290" t="s">
        <v>318</v>
      </c>
      <c r="B894" s="288" t="s">
        <v>908</v>
      </c>
      <c r="C894" s="288" t="s">
        <v>2078</v>
      </c>
      <c r="D894" s="286">
        <v>-64421.88</v>
      </c>
      <c r="E894" s="300">
        <v>-64421.88</v>
      </c>
      <c r="F894" s="286">
        <v>-87450.7</v>
      </c>
      <c r="G894" s="286">
        <v>-42815.31</v>
      </c>
      <c r="H894" s="286">
        <v>-63096.66</v>
      </c>
      <c r="I894" s="286">
        <v>-75751.62</v>
      </c>
      <c r="J894" s="286">
        <v>-83163.759999999995</v>
      </c>
      <c r="K894" s="286">
        <v>-88591.14</v>
      </c>
      <c r="L894" s="286">
        <v>-4475.6499999999996</v>
      </c>
      <c r="M894" s="286">
        <v>-8923.2099999999991</v>
      </c>
      <c r="N894" s="286">
        <v>-13909.92</v>
      </c>
      <c r="O894" s="286">
        <v>-24015.4</v>
      </c>
      <c r="P894" s="286">
        <v>-40079.599999999999</v>
      </c>
      <c r="Q894" s="286">
        <v>-69137.919999999998</v>
      </c>
      <c r="R894" s="279">
        <v>-69137.919999999998</v>
      </c>
    </row>
    <row r="895" spans="1:18" ht="15.75" thickBot="1" x14ac:dyDescent="0.3">
      <c r="A895" s="290" t="s">
        <v>319</v>
      </c>
      <c r="B895" s="288" t="s">
        <v>907</v>
      </c>
      <c r="C895" s="288" t="s">
        <v>2078</v>
      </c>
      <c r="D895" s="282">
        <v>-5518.73</v>
      </c>
      <c r="E895" s="299">
        <v>-5518.73</v>
      </c>
      <c r="F895" s="282">
        <v>-8893.91</v>
      </c>
      <c r="G895" s="282">
        <v>-6178.42</v>
      </c>
      <c r="H895" s="282">
        <v>-9044.7099999999991</v>
      </c>
      <c r="I895" s="282">
        <v>-11310.25</v>
      </c>
      <c r="J895" s="282">
        <v>-3849.43</v>
      </c>
      <c r="K895" s="282">
        <v>-4974.66</v>
      </c>
      <c r="L895" s="282">
        <v>-5750.06</v>
      </c>
      <c r="M895" s="282">
        <v>-1502.65</v>
      </c>
      <c r="N895" s="282">
        <v>-2205.9299999999998</v>
      </c>
      <c r="O895" s="282">
        <v>-3122.36</v>
      </c>
      <c r="P895" s="282">
        <v>-2713.09</v>
      </c>
      <c r="Q895" s="282">
        <v>-6016.01</v>
      </c>
      <c r="R895" s="279">
        <v>-6016.01</v>
      </c>
    </row>
    <row r="896" spans="1:18" ht="15.75" thickBot="1" x14ac:dyDescent="0.3">
      <c r="A896" s="290" t="s">
        <v>320</v>
      </c>
      <c r="B896" s="288" t="s">
        <v>906</v>
      </c>
      <c r="C896" s="288" t="s">
        <v>2078</v>
      </c>
      <c r="D896" s="286">
        <v>0</v>
      </c>
      <c r="E896" s="300">
        <v>0</v>
      </c>
      <c r="F896" s="286">
        <v>-95444.86</v>
      </c>
      <c r="G896" s="286">
        <v>0</v>
      </c>
      <c r="H896" s="286">
        <v>0</v>
      </c>
      <c r="I896" s="286">
        <v>-100.14</v>
      </c>
      <c r="J896" s="286">
        <v>-100.14</v>
      </c>
      <c r="K896" s="286">
        <v>-100.14</v>
      </c>
      <c r="L896" s="286">
        <v>-100.14</v>
      </c>
      <c r="M896" s="286">
        <v>-100.14</v>
      </c>
      <c r="N896" s="286">
        <v>-100.14</v>
      </c>
      <c r="O896" s="286">
        <v>-100.14</v>
      </c>
      <c r="P896" s="286">
        <v>-100.14</v>
      </c>
      <c r="Q896" s="286">
        <v>-100.14</v>
      </c>
      <c r="R896" s="279">
        <v>-100.14</v>
      </c>
    </row>
    <row r="897" spans="1:18" ht="15.75" thickBot="1" x14ac:dyDescent="0.3">
      <c r="A897" s="290" t="s">
        <v>321</v>
      </c>
      <c r="B897" s="288" t="s">
        <v>905</v>
      </c>
      <c r="C897" s="288" t="s">
        <v>2078</v>
      </c>
      <c r="D897" s="282">
        <v>-20108.41</v>
      </c>
      <c r="E897" s="299">
        <v>-20108.41</v>
      </c>
      <c r="F897" s="282">
        <v>-11531.38</v>
      </c>
      <c r="G897" s="282">
        <v>-21445.93</v>
      </c>
      <c r="H897" s="282">
        <v>-31299.88</v>
      </c>
      <c r="I897" s="282">
        <v>-8158.09</v>
      </c>
      <c r="J897" s="282">
        <v>160307.67000000001</v>
      </c>
      <c r="K897" s="282">
        <v>156150.51</v>
      </c>
      <c r="L897" s="282">
        <v>-3073.85</v>
      </c>
      <c r="M897" s="282">
        <v>-6172.2</v>
      </c>
      <c r="N897" s="282">
        <v>-9260.42</v>
      </c>
      <c r="O897" s="282">
        <v>-3723.8</v>
      </c>
      <c r="P897" s="282">
        <v>-9969.08</v>
      </c>
      <c r="Q897" s="282">
        <v>-21069.95</v>
      </c>
      <c r="R897" s="279">
        <v>-21069.95</v>
      </c>
    </row>
    <row r="898" spans="1:18" ht="15.75" thickBot="1" x14ac:dyDescent="0.3">
      <c r="A898" s="290" t="s">
        <v>322</v>
      </c>
      <c r="B898" s="288" t="s">
        <v>904</v>
      </c>
      <c r="C898" s="288" t="s">
        <v>2078</v>
      </c>
      <c r="D898" s="286">
        <v>-34082.76</v>
      </c>
      <c r="E898" s="300">
        <v>-34082.76</v>
      </c>
      <c r="F898" s="286">
        <v>-53248.14</v>
      </c>
      <c r="G898" s="286">
        <v>-36195.25</v>
      </c>
      <c r="H898" s="286">
        <v>-50390.559999999998</v>
      </c>
      <c r="I898" s="286">
        <v>-61872.83</v>
      </c>
      <c r="J898" s="286">
        <v>-17496.82</v>
      </c>
      <c r="K898" s="286">
        <v>-23129.03</v>
      </c>
      <c r="L898" s="286">
        <v>-27490.31</v>
      </c>
      <c r="M898" s="286">
        <v>-8385.27</v>
      </c>
      <c r="N898" s="286">
        <v>-12875.49</v>
      </c>
      <c r="O898" s="286">
        <v>-20240.09</v>
      </c>
      <c r="P898" s="286">
        <v>-17748.2</v>
      </c>
      <c r="Q898" s="286">
        <v>-36373.29</v>
      </c>
      <c r="R898" s="279">
        <v>-36373.29</v>
      </c>
    </row>
    <row r="899" spans="1:18" ht="15.75" thickBot="1" x14ac:dyDescent="0.3">
      <c r="A899" s="290" t="s">
        <v>323</v>
      </c>
      <c r="B899" s="288" t="s">
        <v>903</v>
      </c>
      <c r="C899" s="288" t="s">
        <v>2078</v>
      </c>
      <c r="D899" s="282">
        <v>-107483.23</v>
      </c>
      <c r="E899" s="299">
        <v>-107483.23</v>
      </c>
      <c r="F899" s="282">
        <v>-143945.07999999999</v>
      </c>
      <c r="G899" s="282">
        <v>-68611.539999999994</v>
      </c>
      <c r="H899" s="282">
        <v>-98972.87</v>
      </c>
      <c r="I899" s="282">
        <v>-118685.12</v>
      </c>
      <c r="J899" s="282">
        <v>-131507.82</v>
      </c>
      <c r="K899" s="282">
        <v>-141264.44</v>
      </c>
      <c r="L899" s="282">
        <v>-7234.22</v>
      </c>
      <c r="M899" s="282">
        <v>-14409.72</v>
      </c>
      <c r="N899" s="282">
        <v>-22833.360000000001</v>
      </c>
      <c r="O899" s="282">
        <v>-40809.61</v>
      </c>
      <c r="P899" s="282">
        <v>-67809.03</v>
      </c>
      <c r="Q899" s="282">
        <v>-115330.32</v>
      </c>
      <c r="R899" s="279">
        <v>-115330.32</v>
      </c>
    </row>
    <row r="900" spans="1:18" ht="15.75" thickBot="1" x14ac:dyDescent="0.3">
      <c r="A900" s="290" t="s">
        <v>324</v>
      </c>
      <c r="B900" s="288" t="s">
        <v>902</v>
      </c>
      <c r="C900" s="288" t="s">
        <v>2078</v>
      </c>
      <c r="D900" s="286">
        <v>-30697.64</v>
      </c>
      <c r="E900" s="300">
        <v>-30697.64</v>
      </c>
      <c r="F900" s="286">
        <v>-21763.89</v>
      </c>
      <c r="G900" s="286">
        <v>-38235.370000000003</v>
      </c>
      <c r="H900" s="286">
        <v>-55532.42</v>
      </c>
      <c r="I900" s="286">
        <v>-13922.16</v>
      </c>
      <c r="J900" s="286">
        <v>-23686.16</v>
      </c>
      <c r="K900" s="286">
        <v>-30722.880000000001</v>
      </c>
      <c r="L900" s="286">
        <v>-4667.7700000000004</v>
      </c>
      <c r="M900" s="286">
        <v>-9652.4500000000007</v>
      </c>
      <c r="N900" s="286">
        <v>-14310.03</v>
      </c>
      <c r="O900" s="286">
        <v>-5961.74</v>
      </c>
      <c r="P900" s="286">
        <v>-16007.44</v>
      </c>
      <c r="Q900" s="286">
        <v>-34247.870000000003</v>
      </c>
      <c r="R900" s="279">
        <v>-34247.870000000003</v>
      </c>
    </row>
    <row r="901" spans="1:18" ht="15.75" thickBot="1" x14ac:dyDescent="0.3">
      <c r="A901" s="290" t="s">
        <v>325</v>
      </c>
      <c r="B901" s="288" t="s">
        <v>901</v>
      </c>
      <c r="C901" s="288" t="s">
        <v>2078</v>
      </c>
      <c r="D901" s="282">
        <v>-181649.06</v>
      </c>
      <c r="E901" s="299">
        <v>-181649.06</v>
      </c>
      <c r="F901" s="282">
        <v>-287296.57</v>
      </c>
      <c r="G901" s="282">
        <v>-196744.02</v>
      </c>
      <c r="H901" s="282">
        <v>-282902.42</v>
      </c>
      <c r="I901" s="282">
        <v>-348020.7</v>
      </c>
      <c r="J901" s="282">
        <v>-101349.27</v>
      </c>
      <c r="K901" s="282">
        <v>-130796.03</v>
      </c>
      <c r="L901" s="282">
        <v>-151390.97</v>
      </c>
      <c r="M901" s="282">
        <v>-40352.54</v>
      </c>
      <c r="N901" s="282">
        <v>-62510.12</v>
      </c>
      <c r="O901" s="282">
        <v>-99824.41</v>
      </c>
      <c r="P901" s="282">
        <v>-96727.32</v>
      </c>
      <c r="Q901" s="282">
        <v>-203285.35</v>
      </c>
      <c r="R901" s="279">
        <v>-203285.35</v>
      </c>
    </row>
    <row r="902" spans="1:18" ht="15.75" thickBot="1" x14ac:dyDescent="0.3">
      <c r="A902" s="290" t="s">
        <v>326</v>
      </c>
      <c r="B902" s="288" t="s">
        <v>900</v>
      </c>
      <c r="C902" s="288" t="s">
        <v>2078</v>
      </c>
      <c r="D902" s="286">
        <v>-95676.05</v>
      </c>
      <c r="E902" s="300">
        <v>-95676.05</v>
      </c>
      <c r="F902" s="286">
        <v>-110574.7</v>
      </c>
      <c r="G902" s="286">
        <v>-28829.9</v>
      </c>
      <c r="H902" s="286">
        <v>-42756.27</v>
      </c>
      <c r="I902" s="286">
        <v>-54280.3</v>
      </c>
      <c r="J902" s="286">
        <v>-62582.14</v>
      </c>
      <c r="K902" s="286">
        <v>-68334.44</v>
      </c>
      <c r="L902" s="286">
        <v>-72129.53</v>
      </c>
      <c r="M902" s="286">
        <v>-75359.7</v>
      </c>
      <c r="N902" s="286">
        <v>-78540.09</v>
      </c>
      <c r="O902" s="286">
        <v>-82432.34</v>
      </c>
      <c r="P902" s="286">
        <v>-89928.05</v>
      </c>
      <c r="Q902" s="286">
        <v>-102557.99</v>
      </c>
      <c r="R902" s="279">
        <v>-102557.99</v>
      </c>
    </row>
    <row r="903" spans="1:18" ht="15.75" thickBot="1" x14ac:dyDescent="0.3">
      <c r="A903" s="290" t="s">
        <v>327</v>
      </c>
      <c r="B903" s="288" t="s">
        <v>899</v>
      </c>
      <c r="C903" s="288" t="s">
        <v>2078</v>
      </c>
      <c r="D903" s="282">
        <v>-11088.13</v>
      </c>
      <c r="E903" s="299">
        <v>-11088.13</v>
      </c>
      <c r="F903" s="282">
        <v>-5845.68</v>
      </c>
      <c r="G903" s="282">
        <v>-10773.3</v>
      </c>
      <c r="H903" s="282">
        <v>-15354.8</v>
      </c>
      <c r="I903" s="282">
        <v>-3764.52</v>
      </c>
      <c r="J903" s="282">
        <v>-6386.49</v>
      </c>
      <c r="K903" s="282">
        <v>-8216.77</v>
      </c>
      <c r="L903" s="282">
        <v>-1387.42</v>
      </c>
      <c r="M903" s="282">
        <v>-2707.45</v>
      </c>
      <c r="N903" s="282">
        <v>-4259.22</v>
      </c>
      <c r="O903" s="282">
        <v>-2243.41</v>
      </c>
      <c r="P903" s="282">
        <v>-5945.95</v>
      </c>
      <c r="Q903" s="282">
        <v>-11690.86</v>
      </c>
      <c r="R903" s="279">
        <v>-11690.86</v>
      </c>
    </row>
    <row r="904" spans="1:18" ht="15.75" thickBot="1" x14ac:dyDescent="0.3">
      <c r="A904" s="290" t="s">
        <v>328</v>
      </c>
      <c r="B904" s="288" t="s">
        <v>898</v>
      </c>
      <c r="C904" s="288" t="s">
        <v>2078</v>
      </c>
      <c r="D904" s="286">
        <v>-40666</v>
      </c>
      <c r="E904" s="300">
        <v>-40666</v>
      </c>
      <c r="F904" s="286">
        <v>-47481.06</v>
      </c>
      <c r="G904" s="286">
        <v>-13003.51</v>
      </c>
      <c r="H904" s="286">
        <v>-18373.34</v>
      </c>
      <c r="I904" s="286">
        <v>-22871.25</v>
      </c>
      <c r="J904" s="286">
        <v>-25656.14</v>
      </c>
      <c r="K904" s="286">
        <v>-27702.18</v>
      </c>
      <c r="L904" s="286">
        <v>-29322.959999999999</v>
      </c>
      <c r="M904" s="286">
        <v>-30768.55</v>
      </c>
      <c r="N904" s="286">
        <v>-32299.29</v>
      </c>
      <c r="O904" s="286">
        <v>-34462.61</v>
      </c>
      <c r="P904" s="286">
        <v>-38383.71</v>
      </c>
      <c r="Q904" s="286">
        <v>-44735.6</v>
      </c>
      <c r="R904" s="279">
        <v>-44735.6</v>
      </c>
    </row>
    <row r="905" spans="1:18" ht="15.75" thickBot="1" x14ac:dyDescent="0.3">
      <c r="A905" s="290" t="s">
        <v>329</v>
      </c>
      <c r="B905" s="288" t="s">
        <v>897</v>
      </c>
      <c r="C905" s="288" t="s">
        <v>2078</v>
      </c>
      <c r="D905" s="282">
        <v>-78473.55</v>
      </c>
      <c r="E905" s="299">
        <v>-78473.55</v>
      </c>
      <c r="F905" s="282">
        <v>-122303.59</v>
      </c>
      <c r="G905" s="282">
        <v>-85410.96</v>
      </c>
      <c r="H905" s="282">
        <v>-123929.87</v>
      </c>
      <c r="I905" s="282">
        <v>-154431.62</v>
      </c>
      <c r="J905" s="282">
        <v>-48838.28</v>
      </c>
      <c r="K905" s="282">
        <v>-64042.18</v>
      </c>
      <c r="L905" s="282">
        <v>-75391.37</v>
      </c>
      <c r="M905" s="282">
        <v>-21899.27</v>
      </c>
      <c r="N905" s="282">
        <v>-33644.11</v>
      </c>
      <c r="O905" s="282">
        <v>-49997.27</v>
      </c>
      <c r="P905" s="282">
        <v>-42022.07</v>
      </c>
      <c r="Q905" s="282">
        <v>-85049.55</v>
      </c>
      <c r="R905" s="279">
        <v>-85049.55</v>
      </c>
    </row>
    <row r="906" spans="1:18" ht="15.75" thickBot="1" x14ac:dyDescent="0.3">
      <c r="A906" s="290" t="s">
        <v>330</v>
      </c>
      <c r="B906" s="288" t="s">
        <v>896</v>
      </c>
      <c r="C906" s="288" t="s">
        <v>2078</v>
      </c>
      <c r="D906" s="286">
        <v>-95634.95</v>
      </c>
      <c r="E906" s="300">
        <v>-95634.95</v>
      </c>
      <c r="F906" s="286">
        <v>-158686.54999999999</v>
      </c>
      <c r="G906" s="286">
        <v>-115616.54</v>
      </c>
      <c r="H906" s="286">
        <v>-174140.29</v>
      </c>
      <c r="I906" s="286">
        <v>-219957.44</v>
      </c>
      <c r="J906" s="286">
        <v>-249486.33</v>
      </c>
      <c r="K906" s="286">
        <v>-271261.23</v>
      </c>
      <c r="L906" s="286">
        <v>-110256.85</v>
      </c>
      <c r="M906" s="286">
        <v>-24418.58</v>
      </c>
      <c r="N906" s="286">
        <v>-36034.21</v>
      </c>
      <c r="O906" s="286">
        <v>-52307.64</v>
      </c>
      <c r="P906" s="286">
        <v>-49187.51</v>
      </c>
      <c r="Q906" s="286">
        <v>-102030.79</v>
      </c>
      <c r="R906" s="279">
        <v>-102030.79</v>
      </c>
    </row>
    <row r="907" spans="1:18" ht="15.75" thickBot="1" x14ac:dyDescent="0.3">
      <c r="A907" s="290" t="s">
        <v>331</v>
      </c>
      <c r="B907" s="288" t="s">
        <v>895</v>
      </c>
      <c r="C907" s="288" t="s">
        <v>2078</v>
      </c>
      <c r="D907" s="282">
        <v>-132281.60999999999</v>
      </c>
      <c r="E907" s="299">
        <v>-132281.60999999999</v>
      </c>
      <c r="F907" s="282">
        <v>-153962.51</v>
      </c>
      <c r="G907" s="282">
        <v>-40903.980000000003</v>
      </c>
      <c r="H907" s="282">
        <v>-58274.26</v>
      </c>
      <c r="I907" s="282">
        <v>-71074.36</v>
      </c>
      <c r="J907" s="282">
        <v>-78379.41</v>
      </c>
      <c r="K907" s="282">
        <v>-84678.04</v>
      </c>
      <c r="L907" s="282">
        <v>-89203.44</v>
      </c>
      <c r="M907" s="282">
        <v>-93615</v>
      </c>
      <c r="N907" s="282">
        <v>-98763.12</v>
      </c>
      <c r="O907" s="282">
        <v>-107579.77</v>
      </c>
      <c r="P907" s="282">
        <v>-120142.67</v>
      </c>
      <c r="Q907" s="282">
        <v>-144217.32999999999</v>
      </c>
      <c r="R907" s="279">
        <v>-144217.32999999999</v>
      </c>
    </row>
    <row r="908" spans="1:18" ht="15.75" thickBot="1" x14ac:dyDescent="0.3">
      <c r="A908" s="290" t="s">
        <v>332</v>
      </c>
      <c r="B908" s="288" t="s">
        <v>894</v>
      </c>
      <c r="C908" s="288" t="s">
        <v>2078</v>
      </c>
      <c r="D908" s="286">
        <v>-150404.4</v>
      </c>
      <c r="E908" s="300">
        <v>-150404.4</v>
      </c>
      <c r="F908" s="286">
        <v>-175259.3</v>
      </c>
      <c r="G908" s="286">
        <v>-45252.91</v>
      </c>
      <c r="H908" s="286">
        <v>-64382.7</v>
      </c>
      <c r="I908" s="286">
        <v>-80050.899999999994</v>
      </c>
      <c r="J908" s="286">
        <v>-88070.21</v>
      </c>
      <c r="K908" s="286">
        <v>-95302.34</v>
      </c>
      <c r="L908" s="286">
        <v>-100643.11</v>
      </c>
      <c r="M908" s="286">
        <v>-105549.55</v>
      </c>
      <c r="N908" s="286">
        <v>-111060.03</v>
      </c>
      <c r="O908" s="286">
        <v>-119722.78</v>
      </c>
      <c r="P908" s="286">
        <v>-133604.85</v>
      </c>
      <c r="Q908" s="286">
        <v>-157980.87</v>
      </c>
      <c r="R908" s="279">
        <v>-157980.87</v>
      </c>
    </row>
    <row r="909" spans="1:18" ht="15.75" thickBot="1" x14ac:dyDescent="0.3">
      <c r="A909" s="290" t="s">
        <v>333</v>
      </c>
      <c r="B909" s="288" t="s">
        <v>893</v>
      </c>
      <c r="C909" s="288" t="s">
        <v>2078</v>
      </c>
      <c r="D909" s="282">
        <v>-181340.21</v>
      </c>
      <c r="E909" s="299">
        <v>-181340.21</v>
      </c>
      <c r="F909" s="282">
        <v>-120905.84</v>
      </c>
      <c r="G909" s="282">
        <v>-220980.65</v>
      </c>
      <c r="H909" s="282">
        <v>-328368.75</v>
      </c>
      <c r="I909" s="282">
        <v>-86172.63</v>
      </c>
      <c r="J909" s="282">
        <v>-145135</v>
      </c>
      <c r="K909" s="282">
        <v>-186246.91</v>
      </c>
      <c r="L909" s="282">
        <v>-32205.34</v>
      </c>
      <c r="M909" s="282">
        <v>-61615.58</v>
      </c>
      <c r="N909" s="282">
        <v>-91191.4</v>
      </c>
      <c r="O909" s="282">
        <v>-35440.129999999997</v>
      </c>
      <c r="P909" s="282">
        <v>-94654.58</v>
      </c>
      <c r="Q909" s="282">
        <v>-199420.7</v>
      </c>
      <c r="R909" s="279">
        <v>-199420.7</v>
      </c>
    </row>
    <row r="910" spans="1:18" ht="15.75" thickBot="1" x14ac:dyDescent="0.3">
      <c r="A910" s="290" t="s">
        <v>334</v>
      </c>
      <c r="B910" s="288" t="s">
        <v>892</v>
      </c>
      <c r="C910" s="288" t="s">
        <v>2078</v>
      </c>
      <c r="D910" s="286">
        <v>-121560.02</v>
      </c>
      <c r="E910" s="300">
        <v>-121560.02</v>
      </c>
      <c r="F910" s="286">
        <v>-139799.47</v>
      </c>
      <c r="G910" s="286">
        <v>-32503.65</v>
      </c>
      <c r="H910" s="286">
        <v>-49460.98</v>
      </c>
      <c r="I910" s="286">
        <v>-62951.62</v>
      </c>
      <c r="J910" s="286">
        <v>-72393.929999999993</v>
      </c>
      <c r="K910" s="286">
        <v>-79445.36</v>
      </c>
      <c r="L910" s="286">
        <v>-86312.12</v>
      </c>
      <c r="M910" s="286">
        <v>-92910.1</v>
      </c>
      <c r="N910" s="286">
        <v>-99566.39</v>
      </c>
      <c r="O910" s="286">
        <v>-107569.95</v>
      </c>
      <c r="P910" s="286">
        <v>-118886.93</v>
      </c>
      <c r="Q910" s="286">
        <v>-136157.57</v>
      </c>
      <c r="R910" s="279">
        <v>-136157.57</v>
      </c>
    </row>
    <row r="911" spans="1:18" ht="15.75" thickBot="1" x14ac:dyDescent="0.3">
      <c r="A911" s="290" t="s">
        <v>335</v>
      </c>
      <c r="B911" s="288" t="s">
        <v>891</v>
      </c>
      <c r="C911" s="288" t="s">
        <v>2078</v>
      </c>
      <c r="D911" s="282">
        <v>-12640.88</v>
      </c>
      <c r="E911" s="299">
        <v>-12640.88</v>
      </c>
      <c r="F911" s="282">
        <v>-21818.51</v>
      </c>
      <c r="G911" s="282">
        <v>-16360.59</v>
      </c>
      <c r="H911" s="282">
        <v>-24056.44</v>
      </c>
      <c r="I911" s="282">
        <v>-30599.759999999998</v>
      </c>
      <c r="J911" s="282">
        <v>-10639.85</v>
      </c>
      <c r="K911" s="282">
        <v>-13312.28</v>
      </c>
      <c r="L911" s="282">
        <v>-15441.78</v>
      </c>
      <c r="M911" s="282">
        <v>-4213.42</v>
      </c>
      <c r="N911" s="282">
        <v>-6165.47</v>
      </c>
      <c r="O911" s="282">
        <v>-8649.39</v>
      </c>
      <c r="P911" s="282">
        <v>-6853.93</v>
      </c>
      <c r="Q911" s="282">
        <v>-14639.19</v>
      </c>
      <c r="R911" s="279">
        <v>-14639.19</v>
      </c>
    </row>
    <row r="912" spans="1:18" ht="15.75" thickBot="1" x14ac:dyDescent="0.3">
      <c r="A912" s="290" t="s">
        <v>336</v>
      </c>
      <c r="B912" s="288" t="s">
        <v>890</v>
      </c>
      <c r="C912" s="288" t="s">
        <v>2078</v>
      </c>
      <c r="D912" s="286">
        <v>-182236.96</v>
      </c>
      <c r="E912" s="300">
        <v>-182236.96</v>
      </c>
      <c r="F912" s="286">
        <v>-285212.83</v>
      </c>
      <c r="G912" s="286">
        <v>-191393</v>
      </c>
      <c r="H912" s="286">
        <v>-268124.2</v>
      </c>
      <c r="I912" s="286">
        <v>-325827.5</v>
      </c>
      <c r="J912" s="286">
        <v>-90588.55</v>
      </c>
      <c r="K912" s="286">
        <v>-118051.16</v>
      </c>
      <c r="L912" s="286">
        <v>-138341.42000000001</v>
      </c>
      <c r="M912" s="286">
        <v>-39993.410000000003</v>
      </c>
      <c r="N912" s="286">
        <v>-62162.69</v>
      </c>
      <c r="O912" s="286">
        <v>-100569.19</v>
      </c>
      <c r="P912" s="286">
        <v>-95372.95</v>
      </c>
      <c r="Q912" s="286">
        <v>-202156.04</v>
      </c>
      <c r="R912" s="279">
        <v>-202156.04</v>
      </c>
    </row>
    <row r="913" spans="1:18" ht="15.75" thickBot="1" x14ac:dyDescent="0.3">
      <c r="A913" s="290" t="s">
        <v>337</v>
      </c>
      <c r="B913" s="288" t="s">
        <v>889</v>
      </c>
      <c r="C913" s="288" t="s">
        <v>2078</v>
      </c>
      <c r="D913" s="282">
        <v>-20867.03</v>
      </c>
      <c r="E913" s="299">
        <v>-20867.03</v>
      </c>
      <c r="F913" s="282">
        <v>-32947.089999999997</v>
      </c>
      <c r="G913" s="282">
        <v>-20597</v>
      </c>
      <c r="H913" s="282">
        <v>-29210.240000000002</v>
      </c>
      <c r="I913" s="282">
        <v>-35443.26</v>
      </c>
      <c r="J913" s="282">
        <v>-9647.48</v>
      </c>
      <c r="K913" s="282">
        <v>-12382.02</v>
      </c>
      <c r="L913" s="282">
        <v>-14249.41</v>
      </c>
      <c r="M913" s="282">
        <v>-3638.19</v>
      </c>
      <c r="N913" s="282">
        <v>-5893.63</v>
      </c>
      <c r="O913" s="282">
        <v>-10088.969999999999</v>
      </c>
      <c r="P913" s="282">
        <v>-10373.35</v>
      </c>
      <c r="Q913" s="282">
        <v>-22629.33</v>
      </c>
      <c r="R913" s="279">
        <v>-22629.33</v>
      </c>
    </row>
    <row r="914" spans="1:18" ht="15.75" thickBot="1" x14ac:dyDescent="0.3">
      <c r="A914" s="290" t="s">
        <v>338</v>
      </c>
      <c r="B914" s="288" t="s">
        <v>888</v>
      </c>
      <c r="C914" s="288" t="s">
        <v>2078</v>
      </c>
      <c r="D914" s="286">
        <v>-79940.92</v>
      </c>
      <c r="E914" s="300">
        <v>-79940.92</v>
      </c>
      <c r="F914" s="286">
        <v>-42782.22</v>
      </c>
      <c r="G914" s="286">
        <v>-75628.039999999994</v>
      </c>
      <c r="H914" s="286">
        <v>-107134.02</v>
      </c>
      <c r="I914" s="286">
        <v>-22135.61</v>
      </c>
      <c r="J914" s="286">
        <v>-36252.04</v>
      </c>
      <c r="K914" s="286">
        <v>-46359.16</v>
      </c>
      <c r="L914" s="286">
        <v>-7863.34</v>
      </c>
      <c r="M914" s="286">
        <v>-16492.91</v>
      </c>
      <c r="N914" s="286">
        <v>-25440.93</v>
      </c>
      <c r="O914" s="286">
        <v>-16173.02</v>
      </c>
      <c r="P914" s="286">
        <v>-40639.58</v>
      </c>
      <c r="Q914" s="286">
        <v>-87200.3</v>
      </c>
      <c r="R914" s="279">
        <v>-87200.3</v>
      </c>
    </row>
    <row r="915" spans="1:18" ht="15.75" thickBot="1" x14ac:dyDescent="0.3">
      <c r="A915" s="290" t="s">
        <v>339</v>
      </c>
      <c r="B915" s="288" t="s">
        <v>887</v>
      </c>
      <c r="C915" s="288" t="s">
        <v>2078</v>
      </c>
      <c r="D915" s="282">
        <v>-6875.8</v>
      </c>
      <c r="E915" s="299">
        <v>-6875.8</v>
      </c>
      <c r="F915" s="282">
        <v>-10538.02</v>
      </c>
      <c r="G915" s="282">
        <v>-6872.68</v>
      </c>
      <c r="H915" s="282">
        <v>-9840.56</v>
      </c>
      <c r="I915" s="282">
        <v>-12060.35</v>
      </c>
      <c r="J915" s="282">
        <v>-3603.17</v>
      </c>
      <c r="K915" s="282">
        <v>-4849.1400000000003</v>
      </c>
      <c r="L915" s="282">
        <v>-5850.4</v>
      </c>
      <c r="M915" s="282">
        <v>-1947.39</v>
      </c>
      <c r="N915" s="282">
        <v>-3015.44</v>
      </c>
      <c r="O915" s="282">
        <v>-4581.78</v>
      </c>
      <c r="P915" s="282">
        <v>-3767.02</v>
      </c>
      <c r="Q915" s="282">
        <v>-7545.89</v>
      </c>
      <c r="R915" s="279">
        <v>-7545.89</v>
      </c>
    </row>
    <row r="916" spans="1:18" ht="15.75" thickBot="1" x14ac:dyDescent="0.3">
      <c r="A916" s="290" t="s">
        <v>340</v>
      </c>
      <c r="B916" s="288" t="s">
        <v>886</v>
      </c>
      <c r="C916" s="288" t="s">
        <v>2078</v>
      </c>
      <c r="D916" s="286">
        <v>-219685.46</v>
      </c>
      <c r="E916" s="300">
        <v>-219685.46</v>
      </c>
      <c r="F916" s="286">
        <v>-342284.28</v>
      </c>
      <c r="G916" s="286">
        <v>-220702.01</v>
      </c>
      <c r="H916" s="286">
        <v>-326079.31</v>
      </c>
      <c r="I916" s="286">
        <v>-410156.44</v>
      </c>
      <c r="J916" s="286">
        <v>-142409.41</v>
      </c>
      <c r="K916" s="286">
        <v>-190123.13</v>
      </c>
      <c r="L916" s="286">
        <v>-226268.65</v>
      </c>
      <c r="M916" s="286">
        <v>-66449.03</v>
      </c>
      <c r="N916" s="286">
        <v>-100615.03</v>
      </c>
      <c r="O916" s="286">
        <v>-146151.21</v>
      </c>
      <c r="P916" s="286">
        <v>-121159.26</v>
      </c>
      <c r="Q916" s="286">
        <v>-240761.67</v>
      </c>
      <c r="R916" s="279">
        <v>-240761.67</v>
      </c>
    </row>
    <row r="917" spans="1:18" ht="15.75" thickBot="1" x14ac:dyDescent="0.3">
      <c r="A917" s="290" t="s">
        <v>341</v>
      </c>
      <c r="B917" s="288" t="s">
        <v>885</v>
      </c>
      <c r="C917" s="288" t="s">
        <v>2078</v>
      </c>
      <c r="D917" s="282">
        <v>-63058.720000000001</v>
      </c>
      <c r="E917" s="299">
        <v>-63058.720000000001</v>
      </c>
      <c r="F917" s="282">
        <v>-90146.12</v>
      </c>
      <c r="G917" s="282">
        <v>-50278.45</v>
      </c>
      <c r="H917" s="282">
        <v>-73198.59</v>
      </c>
      <c r="I917" s="282">
        <v>-89985.7</v>
      </c>
      <c r="J917" s="282">
        <v>-28310.28</v>
      </c>
      <c r="K917" s="282">
        <v>-37796.92</v>
      </c>
      <c r="L917" s="282">
        <v>-45721.9</v>
      </c>
      <c r="M917" s="282">
        <v>-15863.48</v>
      </c>
      <c r="N917" s="282">
        <v>-25022.73</v>
      </c>
      <c r="O917" s="282">
        <v>-38903.870000000003</v>
      </c>
      <c r="P917" s="282">
        <v>-35987.85</v>
      </c>
      <c r="Q917" s="282">
        <v>-68921.94</v>
      </c>
      <c r="R917" s="279">
        <v>-68921.94</v>
      </c>
    </row>
    <row r="918" spans="1:18" ht="15.75" thickBot="1" x14ac:dyDescent="0.3">
      <c r="A918" s="290" t="s">
        <v>342</v>
      </c>
      <c r="B918" s="288" t="s">
        <v>884</v>
      </c>
      <c r="C918" s="288" t="s">
        <v>2078</v>
      </c>
      <c r="D918" s="286">
        <v>-18346.189999999999</v>
      </c>
      <c r="E918" s="300">
        <v>-18346.189999999999</v>
      </c>
      <c r="F918" s="286">
        <v>-13257.98</v>
      </c>
      <c r="G918" s="286">
        <v>-23207.59</v>
      </c>
      <c r="H918" s="286">
        <v>-33881.370000000003</v>
      </c>
      <c r="I918" s="286">
        <v>-8150.29</v>
      </c>
      <c r="J918" s="286">
        <v>-13250.75</v>
      </c>
      <c r="K918" s="286">
        <v>-16815.71</v>
      </c>
      <c r="L918" s="286">
        <v>-2921.21</v>
      </c>
      <c r="M918" s="286">
        <v>-5836.2</v>
      </c>
      <c r="N918" s="286">
        <v>-8750.4</v>
      </c>
      <c r="O918" s="286">
        <v>-3328.29</v>
      </c>
      <c r="P918" s="286">
        <v>-9103.5</v>
      </c>
      <c r="Q918" s="286">
        <v>-19515.439999999999</v>
      </c>
      <c r="R918" s="279">
        <v>-19515.439999999999</v>
      </c>
    </row>
    <row r="919" spans="1:18" ht="15.75" thickBot="1" x14ac:dyDescent="0.3">
      <c r="A919" s="290" t="s">
        <v>343</v>
      </c>
      <c r="B919" s="288" t="s">
        <v>883</v>
      </c>
      <c r="C919" s="288" t="s">
        <v>2078</v>
      </c>
      <c r="D919" s="282">
        <v>-4814.24</v>
      </c>
      <c r="E919" s="299">
        <v>-4814.24</v>
      </c>
      <c r="F919" s="282">
        <v>-7751.79</v>
      </c>
      <c r="G919" s="282">
        <v>-5163.37</v>
      </c>
      <c r="H919" s="282">
        <v>-7648.4</v>
      </c>
      <c r="I919" s="282">
        <v>-9608.2900000000009</v>
      </c>
      <c r="J919" s="282">
        <v>-3311.36</v>
      </c>
      <c r="K919" s="282">
        <v>-4193.26</v>
      </c>
      <c r="L919" s="282">
        <v>-4904.3500000000004</v>
      </c>
      <c r="M919" s="282">
        <v>-1299.42</v>
      </c>
      <c r="N919" s="282">
        <v>-1993.26</v>
      </c>
      <c r="O919" s="282">
        <v>-2856.86</v>
      </c>
      <c r="P919" s="282">
        <v>-2366.42</v>
      </c>
      <c r="Q919" s="282">
        <v>-5278.1</v>
      </c>
      <c r="R919" s="279">
        <v>-5278.1</v>
      </c>
    </row>
    <row r="920" spans="1:18" ht="15.75" thickBot="1" x14ac:dyDescent="0.3">
      <c r="A920" s="290" t="s">
        <v>344</v>
      </c>
      <c r="B920" s="288" t="s">
        <v>882</v>
      </c>
      <c r="C920" s="288" t="s">
        <v>2078</v>
      </c>
      <c r="D920" s="286">
        <v>-20307.099999999999</v>
      </c>
      <c r="E920" s="300">
        <v>-20307.099999999999</v>
      </c>
      <c r="F920" s="286">
        <v>-23593.9</v>
      </c>
      <c r="G920" s="286">
        <v>-5780.43</v>
      </c>
      <c r="H920" s="286">
        <v>-8244.0300000000007</v>
      </c>
      <c r="I920" s="286">
        <v>-10148.52</v>
      </c>
      <c r="J920" s="286">
        <v>-11521.76</v>
      </c>
      <c r="K920" s="286">
        <v>-12559.42</v>
      </c>
      <c r="L920" s="286">
        <v>-13403.98</v>
      </c>
      <c r="M920" s="286">
        <v>-14242.4</v>
      </c>
      <c r="N920" s="286">
        <v>-15112.78</v>
      </c>
      <c r="O920" s="286">
        <v>-16527.36</v>
      </c>
      <c r="P920" s="286">
        <v>-18632.95</v>
      </c>
      <c r="Q920" s="286">
        <v>-22046.18</v>
      </c>
      <c r="R920" s="279">
        <v>-22046.18</v>
      </c>
    </row>
    <row r="921" spans="1:18" ht="15.75" thickBot="1" x14ac:dyDescent="0.3">
      <c r="A921" s="290" t="s">
        <v>345</v>
      </c>
      <c r="B921" s="288" t="s">
        <v>881</v>
      </c>
      <c r="C921" s="288" t="s">
        <v>2078</v>
      </c>
      <c r="D921" s="282">
        <v>-22307.21</v>
      </c>
      <c r="E921" s="299">
        <v>-22307.21</v>
      </c>
      <c r="F921" s="282">
        <v>-12489.66</v>
      </c>
      <c r="G921" s="282">
        <v>-23726.18</v>
      </c>
      <c r="H921" s="282">
        <v>-34000.65</v>
      </c>
      <c r="I921" s="282">
        <v>-8171.66</v>
      </c>
      <c r="J921" s="282">
        <v>-13591.25</v>
      </c>
      <c r="K921" s="282">
        <v>-18128.150000000001</v>
      </c>
      <c r="L921" s="282">
        <v>-3391.32</v>
      </c>
      <c r="M921" s="282">
        <v>-6665.59</v>
      </c>
      <c r="N921" s="282">
        <v>-10089.23</v>
      </c>
      <c r="O921" s="282">
        <v>-4805.45</v>
      </c>
      <c r="P921" s="282">
        <v>-12649.02</v>
      </c>
      <c r="Q921" s="282">
        <v>-26165.25</v>
      </c>
      <c r="R921" s="279">
        <v>-26165.25</v>
      </c>
    </row>
    <row r="922" spans="1:18" ht="15.75" thickBot="1" x14ac:dyDescent="0.3">
      <c r="A922" s="290" t="s">
        <v>346</v>
      </c>
      <c r="B922" s="288" t="s">
        <v>880</v>
      </c>
      <c r="C922" s="288" t="s">
        <v>2078</v>
      </c>
      <c r="D922" s="286">
        <v>-45050.55</v>
      </c>
      <c r="E922" s="300">
        <v>-45050.55</v>
      </c>
      <c r="F922" s="286">
        <v>-52353.73</v>
      </c>
      <c r="G922" s="286">
        <v>-13668.42</v>
      </c>
      <c r="H922" s="286">
        <v>-20274.04</v>
      </c>
      <c r="I922" s="286">
        <v>-25323.33</v>
      </c>
      <c r="J922" s="286">
        <v>-28689.87</v>
      </c>
      <c r="K922" s="286">
        <v>-31036.36</v>
      </c>
      <c r="L922" s="286">
        <v>-32671.5</v>
      </c>
      <c r="M922" s="286">
        <v>-34125.32</v>
      </c>
      <c r="N922" s="286">
        <v>-35625.49</v>
      </c>
      <c r="O922" s="286">
        <v>-37597.35</v>
      </c>
      <c r="P922" s="286">
        <v>-41259.370000000003</v>
      </c>
      <c r="Q922" s="286">
        <v>-48200.74</v>
      </c>
      <c r="R922" s="279">
        <v>-48200.74</v>
      </c>
    </row>
    <row r="923" spans="1:18" ht="15.75" thickBot="1" x14ac:dyDescent="0.3">
      <c r="A923" s="290" t="s">
        <v>347</v>
      </c>
      <c r="B923" s="288" t="s">
        <v>879</v>
      </c>
      <c r="C923" s="288" t="s">
        <v>2078</v>
      </c>
      <c r="D923" s="282">
        <v>-156027.6</v>
      </c>
      <c r="E923" s="299">
        <v>-156027.6</v>
      </c>
      <c r="F923" s="282">
        <v>-226927.9</v>
      </c>
      <c r="G923" s="282">
        <v>-133862.75</v>
      </c>
      <c r="H923" s="282">
        <v>-190798.09</v>
      </c>
      <c r="I923" s="282">
        <v>-235064.78</v>
      </c>
      <c r="J923" s="282">
        <v>-260480.88</v>
      </c>
      <c r="K923" s="282">
        <v>-279586.73</v>
      </c>
      <c r="L923" s="282">
        <v>-13462.87</v>
      </c>
      <c r="M923" s="282">
        <v>-25451.88</v>
      </c>
      <c r="N923" s="282">
        <v>-38894.36</v>
      </c>
      <c r="O923" s="282">
        <v>-61212.74</v>
      </c>
      <c r="P923" s="282">
        <v>-98451.11</v>
      </c>
      <c r="Q923" s="282">
        <v>-166533.13</v>
      </c>
      <c r="R923" s="279">
        <v>-166533.13</v>
      </c>
    </row>
    <row r="924" spans="1:18" ht="15.75" thickBot="1" x14ac:dyDescent="0.3">
      <c r="A924" s="290" t="s">
        <v>348</v>
      </c>
      <c r="B924" s="288" t="s">
        <v>878</v>
      </c>
      <c r="C924" s="288" t="s">
        <v>2078</v>
      </c>
      <c r="D924" s="286">
        <v>-13679.65</v>
      </c>
      <c r="E924" s="300">
        <v>-13679.65</v>
      </c>
      <c r="F924" s="286">
        <v>-6950.99</v>
      </c>
      <c r="G924" s="286">
        <v>-12752.77</v>
      </c>
      <c r="H924" s="286">
        <v>-17881.64</v>
      </c>
      <c r="I924" s="286">
        <v>-4298.7</v>
      </c>
      <c r="J924" s="286">
        <v>-6768.65</v>
      </c>
      <c r="K924" s="286">
        <v>-8761.4500000000007</v>
      </c>
      <c r="L924" s="286">
        <v>-1412.09</v>
      </c>
      <c r="M924" s="286">
        <v>-2812.88</v>
      </c>
      <c r="N924" s="286">
        <v>-4453.51</v>
      </c>
      <c r="O924" s="286">
        <v>-2920.71</v>
      </c>
      <c r="P924" s="286">
        <v>-7024.96</v>
      </c>
      <c r="Q924" s="286">
        <v>-13890.48</v>
      </c>
      <c r="R924" s="279">
        <v>-13890.48</v>
      </c>
    </row>
    <row r="925" spans="1:18" ht="15.75" thickBot="1" x14ac:dyDescent="0.3">
      <c r="A925" s="290" t="s">
        <v>349</v>
      </c>
      <c r="B925" s="288" t="s">
        <v>877</v>
      </c>
      <c r="C925" s="288" t="s">
        <v>2078</v>
      </c>
      <c r="D925" s="282">
        <v>-22272.6</v>
      </c>
      <c r="E925" s="299">
        <v>-22272.6</v>
      </c>
      <c r="F925" s="282">
        <v>-10470.27</v>
      </c>
      <c r="G925" s="282">
        <v>-20123.28</v>
      </c>
      <c r="H925" s="282">
        <v>-29447.64</v>
      </c>
      <c r="I925" s="282">
        <v>-6984.41</v>
      </c>
      <c r="J925" s="282">
        <v>-11404.24</v>
      </c>
      <c r="K925" s="282">
        <v>-15407.56</v>
      </c>
      <c r="L925" s="282">
        <v>-3267.89</v>
      </c>
      <c r="M925" s="282">
        <v>-6552.96</v>
      </c>
      <c r="N925" s="282">
        <v>-10054.48</v>
      </c>
      <c r="O925" s="282">
        <v>-4446.82</v>
      </c>
      <c r="P925" s="282">
        <v>-12093.43</v>
      </c>
      <c r="Q925" s="282">
        <v>-24256.85</v>
      </c>
      <c r="R925" s="279">
        <v>-24256.85</v>
      </c>
    </row>
    <row r="926" spans="1:18" ht="15.75" thickBot="1" x14ac:dyDescent="0.3">
      <c r="A926" s="290" t="s">
        <v>350</v>
      </c>
      <c r="B926" s="288" t="s">
        <v>876</v>
      </c>
      <c r="C926" s="288" t="s">
        <v>2078</v>
      </c>
      <c r="D926" s="286">
        <v>-13884.27</v>
      </c>
      <c r="E926" s="300">
        <v>-13884.27</v>
      </c>
      <c r="F926" s="286">
        <v>-22059.040000000001</v>
      </c>
      <c r="G926" s="286">
        <v>-14607.37</v>
      </c>
      <c r="H926" s="286">
        <v>-21396.68</v>
      </c>
      <c r="I926" s="286">
        <v>-27209.42</v>
      </c>
      <c r="J926" s="286">
        <v>-9545.25</v>
      </c>
      <c r="K926" s="286">
        <v>-12313.25</v>
      </c>
      <c r="L926" s="286">
        <v>-14327.44</v>
      </c>
      <c r="M926" s="286">
        <v>-4656.08</v>
      </c>
      <c r="N926" s="286">
        <v>-6703.94</v>
      </c>
      <c r="O926" s="286">
        <v>-9385</v>
      </c>
      <c r="P926" s="286">
        <v>-7252.16</v>
      </c>
      <c r="Q926" s="286">
        <v>-14834.55</v>
      </c>
      <c r="R926" s="279">
        <v>-14834.55</v>
      </c>
    </row>
    <row r="927" spans="1:18" ht="15.75" thickBot="1" x14ac:dyDescent="0.3">
      <c r="A927" s="290" t="s">
        <v>351</v>
      </c>
      <c r="B927" s="288" t="s">
        <v>875</v>
      </c>
      <c r="C927" s="288" t="s">
        <v>2078</v>
      </c>
      <c r="D927" s="282">
        <v>-3858.52</v>
      </c>
      <c r="E927" s="299">
        <v>-3858.52</v>
      </c>
      <c r="F927" s="282">
        <v>-2432.04</v>
      </c>
      <c r="G927" s="282">
        <v>-4303.29</v>
      </c>
      <c r="H927" s="282">
        <v>-6184.4</v>
      </c>
      <c r="I927" s="282">
        <v>-1619.47</v>
      </c>
      <c r="J927" s="282">
        <v>-2673.77</v>
      </c>
      <c r="K927" s="282">
        <v>-3385.86</v>
      </c>
      <c r="L927" s="282">
        <v>-508.83</v>
      </c>
      <c r="M927" s="282">
        <v>-1012.94</v>
      </c>
      <c r="N927" s="282">
        <v>-1515.18</v>
      </c>
      <c r="O927" s="282">
        <v>-638.5</v>
      </c>
      <c r="P927" s="282">
        <v>-1823.9</v>
      </c>
      <c r="Q927" s="282">
        <v>-4069.14</v>
      </c>
      <c r="R927" s="279">
        <v>-4069.14</v>
      </c>
    </row>
    <row r="928" spans="1:18" ht="15.75" thickBot="1" x14ac:dyDescent="0.3">
      <c r="A928" s="290" t="s">
        <v>352</v>
      </c>
      <c r="B928" s="288" t="s">
        <v>874</v>
      </c>
      <c r="C928" s="288" t="s">
        <v>2078</v>
      </c>
      <c r="D928" s="286">
        <v>-6822.77</v>
      </c>
      <c r="E928" s="300">
        <v>-6822.77</v>
      </c>
      <c r="F928" s="286">
        <v>-7982.13</v>
      </c>
      <c r="G928" s="286">
        <v>-2072.3200000000002</v>
      </c>
      <c r="H928" s="286">
        <v>-3062.96</v>
      </c>
      <c r="I928" s="286">
        <v>-3894.8</v>
      </c>
      <c r="J928" s="286">
        <v>-4360.37</v>
      </c>
      <c r="K928" s="286">
        <v>-4694.4799999999996</v>
      </c>
      <c r="L928" s="286">
        <v>-4916.51</v>
      </c>
      <c r="M928" s="286">
        <v>-5126.4799999999996</v>
      </c>
      <c r="N928" s="286">
        <v>-5343.89</v>
      </c>
      <c r="O928" s="286">
        <v>-5653.71</v>
      </c>
      <c r="P928" s="286">
        <v>-6196.78</v>
      </c>
      <c r="Q928" s="286">
        <v>-7224.85</v>
      </c>
      <c r="R928" s="279">
        <v>-7224.85</v>
      </c>
    </row>
    <row r="929" spans="1:18" ht="15.75" thickBot="1" x14ac:dyDescent="0.3">
      <c r="A929" s="290" t="s">
        <v>353</v>
      </c>
      <c r="B929" s="288" t="s">
        <v>873</v>
      </c>
      <c r="C929" s="288" t="s">
        <v>2078</v>
      </c>
      <c r="D929" s="282">
        <v>-9632.08</v>
      </c>
      <c r="E929" s="299">
        <v>-9632.08</v>
      </c>
      <c r="F929" s="282">
        <v>-11271.85</v>
      </c>
      <c r="G929" s="282">
        <v>-2944.4</v>
      </c>
      <c r="H929" s="282">
        <v>-4390.6400000000003</v>
      </c>
      <c r="I929" s="282">
        <v>-5620.98</v>
      </c>
      <c r="J929" s="282">
        <v>-6313.55</v>
      </c>
      <c r="K929" s="282">
        <v>-6815.23</v>
      </c>
      <c r="L929" s="282">
        <v>-7137.4</v>
      </c>
      <c r="M929" s="282">
        <v>-7436.99</v>
      </c>
      <c r="N929" s="282">
        <v>-7755.33</v>
      </c>
      <c r="O929" s="282">
        <v>-8225.81</v>
      </c>
      <c r="P929" s="282">
        <v>-9005.52</v>
      </c>
      <c r="Q929" s="282">
        <v>-10443.89</v>
      </c>
      <c r="R929" s="279">
        <v>-10443.89</v>
      </c>
    </row>
    <row r="930" spans="1:18" ht="15.75" thickBot="1" x14ac:dyDescent="0.3">
      <c r="A930" s="290" t="s">
        <v>354</v>
      </c>
      <c r="B930" s="288" t="s">
        <v>872</v>
      </c>
      <c r="C930" s="288" t="s">
        <v>2078</v>
      </c>
      <c r="D930" s="286">
        <v>-31707.73</v>
      </c>
      <c r="E930" s="300">
        <v>-31707.73</v>
      </c>
      <c r="F930" s="286">
        <v>-36944.65</v>
      </c>
      <c r="G930" s="286">
        <v>-9390.33</v>
      </c>
      <c r="H930" s="286">
        <v>-13744.46</v>
      </c>
      <c r="I930" s="286">
        <v>-17450.8</v>
      </c>
      <c r="J930" s="286">
        <v>-19470.2</v>
      </c>
      <c r="K930" s="286">
        <v>-21053.86</v>
      </c>
      <c r="L930" s="286">
        <v>-22194.34</v>
      </c>
      <c r="M930" s="286">
        <v>-23333.64</v>
      </c>
      <c r="N930" s="286">
        <v>-24535.5</v>
      </c>
      <c r="O930" s="286">
        <v>-26025.09</v>
      </c>
      <c r="P930" s="286">
        <v>-29132.63</v>
      </c>
      <c r="Q930" s="286">
        <v>-34006.71</v>
      </c>
      <c r="R930" s="279">
        <v>-34006.71</v>
      </c>
    </row>
    <row r="931" spans="1:18" ht="15.75" thickBot="1" x14ac:dyDescent="0.3">
      <c r="A931" s="290" t="s">
        <v>355</v>
      </c>
      <c r="B931" s="288" t="s">
        <v>871</v>
      </c>
      <c r="C931" s="288" t="s">
        <v>2078</v>
      </c>
      <c r="D931" s="282">
        <v>-13005.79</v>
      </c>
      <c r="E931" s="299">
        <v>-13005.79</v>
      </c>
      <c r="F931" s="282">
        <v>-21423.4</v>
      </c>
      <c r="G931" s="282">
        <v>-16122.63</v>
      </c>
      <c r="H931" s="282">
        <v>-23823.26</v>
      </c>
      <c r="I931" s="282">
        <v>-30264.16</v>
      </c>
      <c r="J931" s="282">
        <v>-11282.98</v>
      </c>
      <c r="K931" s="282">
        <v>-14702.46</v>
      </c>
      <c r="L931" s="282">
        <v>-16932.61</v>
      </c>
      <c r="M931" s="282">
        <v>-4116.9399999999996</v>
      </c>
      <c r="N931" s="282">
        <v>-5973.37</v>
      </c>
      <c r="O931" s="282">
        <v>-8377.1200000000008</v>
      </c>
      <c r="P931" s="282">
        <v>-6535.16</v>
      </c>
      <c r="Q931" s="282">
        <v>-13358.32</v>
      </c>
      <c r="R931" s="279">
        <v>-13358.32</v>
      </c>
    </row>
    <row r="932" spans="1:18" ht="15.75" thickBot="1" x14ac:dyDescent="0.3">
      <c r="A932" s="290" t="s">
        <v>356</v>
      </c>
      <c r="B932" s="288" t="s">
        <v>870</v>
      </c>
      <c r="C932" s="288" t="s">
        <v>2078</v>
      </c>
      <c r="D932" s="286">
        <v>-23707.67</v>
      </c>
      <c r="E932" s="300">
        <v>-23707.67</v>
      </c>
      <c r="F932" s="286">
        <v>-27817.98</v>
      </c>
      <c r="G932" s="286">
        <v>-7252.57</v>
      </c>
      <c r="H932" s="286">
        <v>-10665.19</v>
      </c>
      <c r="I932" s="286">
        <v>-13439.17</v>
      </c>
      <c r="J932" s="286">
        <v>-15517.36</v>
      </c>
      <c r="K932" s="286">
        <v>-16908.439999999999</v>
      </c>
      <c r="L932" s="286">
        <v>-17864.900000000001</v>
      </c>
      <c r="M932" s="286">
        <v>-18715.96</v>
      </c>
      <c r="N932" s="286">
        <v>-19570.830000000002</v>
      </c>
      <c r="O932" s="286">
        <v>-20551.439999999999</v>
      </c>
      <c r="P932" s="286">
        <v>-22313.94</v>
      </c>
      <c r="Q932" s="286">
        <v>-25378.02</v>
      </c>
      <c r="R932" s="279">
        <v>-25378.02</v>
      </c>
    </row>
    <row r="933" spans="1:18" ht="15.75" thickBot="1" x14ac:dyDescent="0.3">
      <c r="A933" s="290" t="s">
        <v>357</v>
      </c>
      <c r="B933" s="288" t="s">
        <v>869</v>
      </c>
      <c r="C933" s="288" t="s">
        <v>2078</v>
      </c>
      <c r="D933" s="282">
        <v>-14364.73</v>
      </c>
      <c r="E933" s="299">
        <v>-14364.73</v>
      </c>
      <c r="F933" s="282">
        <v>-16699.45</v>
      </c>
      <c r="G933" s="282">
        <v>-4379</v>
      </c>
      <c r="H933" s="282">
        <v>-6196.76</v>
      </c>
      <c r="I933" s="282">
        <v>-7665.97</v>
      </c>
      <c r="J933" s="282">
        <v>-8626.4599999999991</v>
      </c>
      <c r="K933" s="282">
        <v>-9383.58</v>
      </c>
      <c r="L933" s="282">
        <v>-9985.7199999999993</v>
      </c>
      <c r="M933" s="282">
        <v>-10546.63</v>
      </c>
      <c r="N933" s="282">
        <v>-11112.98</v>
      </c>
      <c r="O933" s="282">
        <v>-11877.51</v>
      </c>
      <c r="P933" s="282">
        <v>-13183.06</v>
      </c>
      <c r="Q933" s="282">
        <v>-15427.55</v>
      </c>
      <c r="R933" s="279">
        <v>-15427.55</v>
      </c>
    </row>
    <row r="934" spans="1:18" ht="15.75" thickBot="1" x14ac:dyDescent="0.3">
      <c r="A934" s="290" t="s">
        <v>358</v>
      </c>
      <c r="B934" s="288" t="s">
        <v>868</v>
      </c>
      <c r="C934" s="288" t="s">
        <v>2078</v>
      </c>
      <c r="D934" s="286">
        <v>-3668.34</v>
      </c>
      <c r="E934" s="300">
        <v>-3668.34</v>
      </c>
      <c r="F934" s="286">
        <v>-3976.17</v>
      </c>
      <c r="G934" s="286">
        <v>-3690.67</v>
      </c>
      <c r="H934" s="286">
        <v>-3318.51</v>
      </c>
      <c r="I934" s="286">
        <v>-2657.05</v>
      </c>
      <c r="J934" s="286">
        <v>-1836.01</v>
      </c>
      <c r="K934" s="286">
        <v>-1517.43</v>
      </c>
      <c r="L934" s="286">
        <v>-1056.27</v>
      </c>
      <c r="M934" s="286">
        <v>-1004.71</v>
      </c>
      <c r="N934" s="286">
        <v>-1096.5999999999999</v>
      </c>
      <c r="O934" s="286">
        <v>-1517.52</v>
      </c>
      <c r="P934" s="286">
        <v>-4745.7700000000004</v>
      </c>
      <c r="Q934" s="286">
        <v>-6648.26</v>
      </c>
      <c r="R934" s="279">
        <v>-6648.26</v>
      </c>
    </row>
    <row r="935" spans="1:18" ht="15.75" thickBot="1" x14ac:dyDescent="0.3">
      <c r="A935" s="290" t="s">
        <v>359</v>
      </c>
      <c r="B935" s="288" t="s">
        <v>867</v>
      </c>
      <c r="C935" s="288" t="s">
        <v>2078</v>
      </c>
      <c r="D935" s="282">
        <v>-1452.99</v>
      </c>
      <c r="E935" s="299">
        <v>-1452.99</v>
      </c>
      <c r="F935" s="282">
        <v>-2354.2600000000002</v>
      </c>
      <c r="G935" s="282">
        <v>-1610.62</v>
      </c>
      <c r="H935" s="282">
        <v>-2437.69</v>
      </c>
      <c r="I935" s="282">
        <v>-3087.4</v>
      </c>
      <c r="J935" s="282">
        <v>-1091.7</v>
      </c>
      <c r="K935" s="282">
        <v>-1433.02</v>
      </c>
      <c r="L935" s="282">
        <v>-1714.09</v>
      </c>
      <c r="M935" s="282">
        <v>-541.05999999999995</v>
      </c>
      <c r="N935" s="282">
        <v>-768.78</v>
      </c>
      <c r="O935" s="282">
        <v>-1082.0999999999999</v>
      </c>
      <c r="P935" s="282">
        <v>-832.88</v>
      </c>
      <c r="Q935" s="282">
        <v>-1626.36</v>
      </c>
      <c r="R935" s="279">
        <v>-1626.36</v>
      </c>
    </row>
    <row r="936" spans="1:18" ht="15.75" thickBot="1" x14ac:dyDescent="0.3">
      <c r="A936" s="290" t="s">
        <v>360</v>
      </c>
      <c r="B936" s="288" t="s">
        <v>866</v>
      </c>
      <c r="C936" s="288" t="s">
        <v>2078</v>
      </c>
      <c r="D936" s="286">
        <v>-124403.47</v>
      </c>
      <c r="E936" s="300">
        <v>-124403.47</v>
      </c>
      <c r="F936" s="286">
        <v>-141749.19</v>
      </c>
      <c r="G936" s="286">
        <v>-32696.34</v>
      </c>
      <c r="H936" s="286">
        <v>-48645.66</v>
      </c>
      <c r="I936" s="286">
        <v>-59401.96</v>
      </c>
      <c r="J936" s="286">
        <v>-67369.039999999994</v>
      </c>
      <c r="K936" s="286">
        <v>-73861.78</v>
      </c>
      <c r="L936" s="286">
        <v>-79336.87</v>
      </c>
      <c r="M936" s="286">
        <v>-84552.63</v>
      </c>
      <c r="N936" s="286">
        <v>-90567.6</v>
      </c>
      <c r="O936" s="286">
        <v>-100300.09</v>
      </c>
      <c r="P936" s="286">
        <v>-114199.18</v>
      </c>
      <c r="Q936" s="286">
        <v>-138701.88</v>
      </c>
      <c r="R936" s="279">
        <v>-138701.88</v>
      </c>
    </row>
    <row r="937" spans="1:18" ht="15.75" thickBot="1" x14ac:dyDescent="0.3">
      <c r="A937" s="290" t="s">
        <v>361</v>
      </c>
      <c r="B937" s="288" t="s">
        <v>865</v>
      </c>
      <c r="C937" s="288" t="s">
        <v>2078</v>
      </c>
      <c r="D937" s="282">
        <v>-5844.5</v>
      </c>
      <c r="E937" s="299">
        <v>-5844.5</v>
      </c>
      <c r="F937" s="282">
        <v>-6721.26</v>
      </c>
      <c r="G937" s="282">
        <v>-1683.29</v>
      </c>
      <c r="H937" s="282">
        <v>-2426.5</v>
      </c>
      <c r="I937" s="282">
        <v>-2995.19</v>
      </c>
      <c r="J937" s="282">
        <v>-3327.53</v>
      </c>
      <c r="K937" s="282">
        <v>-3542.09</v>
      </c>
      <c r="L937" s="282">
        <v>-3729.08</v>
      </c>
      <c r="M937" s="282">
        <v>-3876.64</v>
      </c>
      <c r="N937" s="282">
        <v>-4079.7</v>
      </c>
      <c r="O937" s="282">
        <v>-4461.7</v>
      </c>
      <c r="P937" s="282">
        <v>-5143.84</v>
      </c>
      <c r="Q937" s="282">
        <v>-6352.39</v>
      </c>
      <c r="R937" s="279">
        <v>-6352.39</v>
      </c>
    </row>
    <row r="938" spans="1:18" ht="15.75" thickBot="1" x14ac:dyDescent="0.3">
      <c r="A938" s="290" t="s">
        <v>362</v>
      </c>
      <c r="B938" s="288" t="s">
        <v>864</v>
      </c>
      <c r="C938" s="288" t="s">
        <v>2078</v>
      </c>
      <c r="D938" s="286">
        <v>-4678.75</v>
      </c>
      <c r="E938" s="300">
        <v>-4678.75</v>
      </c>
      <c r="F938" s="286">
        <v>-5500.71</v>
      </c>
      <c r="G938" s="286">
        <v>-1461.59</v>
      </c>
      <c r="H938" s="286">
        <v>-2166.2399999999998</v>
      </c>
      <c r="I938" s="286">
        <v>-2749.56</v>
      </c>
      <c r="J938" s="286">
        <v>-3061.1</v>
      </c>
      <c r="K938" s="286">
        <v>-3278.39</v>
      </c>
      <c r="L938" s="286">
        <v>-3421.8</v>
      </c>
      <c r="M938" s="286">
        <v>-3548.71</v>
      </c>
      <c r="N938" s="286">
        <v>-3680.72</v>
      </c>
      <c r="O938" s="286">
        <v>-3861.67</v>
      </c>
      <c r="P938" s="286">
        <v>-4292.68</v>
      </c>
      <c r="Q938" s="286">
        <v>-4952.6099999999997</v>
      </c>
      <c r="R938" s="279">
        <v>-4952.6099999999997</v>
      </c>
    </row>
    <row r="939" spans="1:18" ht="15.75" thickBot="1" x14ac:dyDescent="0.3">
      <c r="A939" s="290" t="s">
        <v>363</v>
      </c>
      <c r="B939" s="288" t="s">
        <v>863</v>
      </c>
      <c r="C939" s="288" t="s">
        <v>2078</v>
      </c>
      <c r="D939" s="282">
        <v>-22965.919999999998</v>
      </c>
      <c r="E939" s="299">
        <v>-22965.919999999998</v>
      </c>
      <c r="F939" s="282">
        <v>-26139.1</v>
      </c>
      <c r="G939" s="282">
        <v>-5599.48</v>
      </c>
      <c r="H939" s="282">
        <v>-8347.39</v>
      </c>
      <c r="I939" s="282">
        <v>-10716.5</v>
      </c>
      <c r="J939" s="282">
        <v>-12365.12</v>
      </c>
      <c r="K939" s="282">
        <v>-13881.63</v>
      </c>
      <c r="L939" s="282">
        <v>-15159.32</v>
      </c>
      <c r="M939" s="282">
        <v>-16438.900000000001</v>
      </c>
      <c r="N939" s="282">
        <v>-17670.169999999998</v>
      </c>
      <c r="O939" s="282">
        <v>-19149.849999999999</v>
      </c>
      <c r="P939" s="282">
        <v>-21249.8</v>
      </c>
      <c r="Q939" s="282">
        <v>-24121.09</v>
      </c>
      <c r="R939" s="279">
        <v>-24121.09</v>
      </c>
    </row>
    <row r="940" spans="1:18" ht="15.75" thickBot="1" x14ac:dyDescent="0.3">
      <c r="A940" s="290" t="s">
        <v>364</v>
      </c>
      <c r="B940" s="288" t="s">
        <v>862</v>
      </c>
      <c r="C940" s="288" t="s">
        <v>2078</v>
      </c>
      <c r="D940" s="286">
        <v>-9363.41</v>
      </c>
      <c r="E940" s="300">
        <v>-9363.41</v>
      </c>
      <c r="F940" s="286">
        <v>-10957.16</v>
      </c>
      <c r="G940" s="286">
        <v>-2877.57</v>
      </c>
      <c r="H940" s="286">
        <v>-4166.3599999999997</v>
      </c>
      <c r="I940" s="286">
        <v>-5283.82</v>
      </c>
      <c r="J940" s="286">
        <v>-5904.12</v>
      </c>
      <c r="K940" s="286">
        <v>-6360.11</v>
      </c>
      <c r="L940" s="286">
        <v>-6663.95</v>
      </c>
      <c r="M940" s="286">
        <v>-6936.45</v>
      </c>
      <c r="N940" s="286">
        <v>-7223.57</v>
      </c>
      <c r="O940" s="286">
        <v>-7640.96</v>
      </c>
      <c r="P940" s="286">
        <v>-8595.74</v>
      </c>
      <c r="Q940" s="286">
        <v>-9980.5300000000007</v>
      </c>
      <c r="R940" s="279">
        <v>-9980.5300000000007</v>
      </c>
    </row>
    <row r="941" spans="1:18" ht="15.75" thickBot="1" x14ac:dyDescent="0.3">
      <c r="A941" s="290" t="s">
        <v>365</v>
      </c>
      <c r="B941" s="288" t="s">
        <v>861</v>
      </c>
      <c r="C941" s="288" t="s">
        <v>2078</v>
      </c>
      <c r="D941" s="282">
        <v>-9685.2800000000007</v>
      </c>
      <c r="E941" s="299">
        <v>-9685.2800000000007</v>
      </c>
      <c r="F941" s="282">
        <v>-13778.9</v>
      </c>
      <c r="G941" s="282">
        <v>-7631.31</v>
      </c>
      <c r="H941" s="282">
        <v>-11289.68</v>
      </c>
      <c r="I941" s="282">
        <v>-13936.37</v>
      </c>
      <c r="J941" s="282">
        <v>-4461.1000000000004</v>
      </c>
      <c r="K941" s="282">
        <v>-5878.27</v>
      </c>
      <c r="L941" s="282">
        <v>-7201.89</v>
      </c>
      <c r="M941" s="282">
        <v>-2625.24</v>
      </c>
      <c r="N941" s="282">
        <v>-4054.61</v>
      </c>
      <c r="O941" s="282">
        <v>-6424.85</v>
      </c>
      <c r="P941" s="282">
        <v>-5755.55</v>
      </c>
      <c r="Q941" s="282">
        <v>-10966.1</v>
      </c>
      <c r="R941" s="279">
        <v>-10966.1</v>
      </c>
    </row>
    <row r="942" spans="1:18" ht="15.75" thickBot="1" x14ac:dyDescent="0.3">
      <c r="A942" s="290" t="s">
        <v>366</v>
      </c>
      <c r="B942" s="288" t="s">
        <v>860</v>
      </c>
      <c r="C942" s="288" t="s">
        <v>2078</v>
      </c>
      <c r="D942" s="286">
        <v>-94138.99</v>
      </c>
      <c r="E942" s="300">
        <v>-94138.99</v>
      </c>
      <c r="F942" s="286">
        <v>-109095.08</v>
      </c>
      <c r="G942" s="286">
        <v>-26386.94</v>
      </c>
      <c r="H942" s="286">
        <v>-39449.480000000003</v>
      </c>
      <c r="I942" s="286">
        <v>-50420.51</v>
      </c>
      <c r="J942" s="286">
        <v>-58578.83</v>
      </c>
      <c r="K942" s="286">
        <v>-65081.72</v>
      </c>
      <c r="L942" s="286">
        <v>-69787.3</v>
      </c>
      <c r="M942" s="286">
        <v>-74094.7</v>
      </c>
      <c r="N942" s="286">
        <v>-78506.649999999994</v>
      </c>
      <c r="O942" s="286">
        <v>-83849.19</v>
      </c>
      <c r="P942" s="286">
        <v>-92991.89</v>
      </c>
      <c r="Q942" s="286">
        <v>-106668.77</v>
      </c>
      <c r="R942" s="279">
        <v>-106668.77</v>
      </c>
    </row>
    <row r="943" spans="1:18" ht="15.75" thickBot="1" x14ac:dyDescent="0.3">
      <c r="A943" s="290" t="s">
        <v>367</v>
      </c>
      <c r="B943" s="288" t="s">
        <v>859</v>
      </c>
      <c r="C943" s="288" t="s">
        <v>2078</v>
      </c>
      <c r="D943" s="282">
        <v>-4146.05</v>
      </c>
      <c r="E943" s="299">
        <v>-4146.05</v>
      </c>
      <c r="F943" s="282">
        <v>-4801.93</v>
      </c>
      <c r="G943" s="282">
        <v>-1169.76</v>
      </c>
      <c r="H943" s="282">
        <v>-1727.64</v>
      </c>
      <c r="I943" s="282">
        <v>-2203.42</v>
      </c>
      <c r="J943" s="282">
        <v>-2543.54</v>
      </c>
      <c r="K943" s="282">
        <v>-2817.33</v>
      </c>
      <c r="L943" s="282">
        <v>-2999.34</v>
      </c>
      <c r="M943" s="282">
        <v>-3179.56</v>
      </c>
      <c r="N943" s="282">
        <v>-3399.31</v>
      </c>
      <c r="O943" s="282">
        <v>-3651.84</v>
      </c>
      <c r="P943" s="282">
        <v>-4034.39</v>
      </c>
      <c r="Q943" s="282">
        <v>-4628.63</v>
      </c>
      <c r="R943" s="279">
        <v>-4628.63</v>
      </c>
    </row>
    <row r="944" spans="1:18" ht="15.75" thickBot="1" x14ac:dyDescent="0.3">
      <c r="A944" s="290" t="s">
        <v>368</v>
      </c>
      <c r="B944" s="288" t="s">
        <v>858</v>
      </c>
      <c r="C944" s="288" t="s">
        <v>2078</v>
      </c>
      <c r="D944" s="286">
        <v>-11511.6</v>
      </c>
      <c r="E944" s="300">
        <v>-11511.6</v>
      </c>
      <c r="F944" s="286">
        <v>-13479.79</v>
      </c>
      <c r="G944" s="286">
        <v>-3465.64</v>
      </c>
      <c r="H944" s="286">
        <v>-4868.8599999999997</v>
      </c>
      <c r="I944" s="286">
        <v>-6069.78</v>
      </c>
      <c r="J944" s="286">
        <v>-6710.91</v>
      </c>
      <c r="K944" s="286">
        <v>-7263.26</v>
      </c>
      <c r="L944" s="286">
        <v>-7678.27</v>
      </c>
      <c r="M944" s="286">
        <v>-8066.58</v>
      </c>
      <c r="N944" s="286">
        <v>-8493.1299999999992</v>
      </c>
      <c r="O944" s="286">
        <v>-9141.84</v>
      </c>
      <c r="P944" s="286">
        <v>-10203.790000000001</v>
      </c>
      <c r="Q944" s="286">
        <v>-12115.91</v>
      </c>
      <c r="R944" s="279">
        <v>-12115.91</v>
      </c>
    </row>
    <row r="945" spans="1:18" ht="15.75" thickBot="1" x14ac:dyDescent="0.3">
      <c r="A945" s="290" t="s">
        <v>369</v>
      </c>
      <c r="B945" s="288" t="s">
        <v>857</v>
      </c>
      <c r="C945" s="288" t="s">
        <v>2078</v>
      </c>
      <c r="D945" s="282">
        <v>-5545.89</v>
      </c>
      <c r="E945" s="299">
        <v>-5545.89</v>
      </c>
      <c r="F945" s="282">
        <v>-6539.51</v>
      </c>
      <c r="G945" s="282">
        <v>-1783.4</v>
      </c>
      <c r="H945" s="282">
        <v>-2508.31</v>
      </c>
      <c r="I945" s="282">
        <v>-3131.73</v>
      </c>
      <c r="J945" s="282">
        <v>-3431.42</v>
      </c>
      <c r="K945" s="282">
        <v>-3682.86</v>
      </c>
      <c r="L945" s="282">
        <v>-3846.6</v>
      </c>
      <c r="M945" s="282">
        <v>-4009.44</v>
      </c>
      <c r="N945" s="282">
        <v>-4188.3999999999996</v>
      </c>
      <c r="O945" s="282">
        <v>-4520.45</v>
      </c>
      <c r="P945" s="282">
        <v>-5034.8500000000004</v>
      </c>
      <c r="Q945" s="282">
        <v>-5948.84</v>
      </c>
      <c r="R945" s="279">
        <v>-5948.84</v>
      </c>
    </row>
    <row r="946" spans="1:18" ht="15.75" thickBot="1" x14ac:dyDescent="0.3">
      <c r="A946" s="290" t="s">
        <v>370</v>
      </c>
      <c r="B946" s="288" t="s">
        <v>856</v>
      </c>
      <c r="C946" s="288" t="s">
        <v>2078</v>
      </c>
      <c r="D946" s="286">
        <v>-18353.54</v>
      </c>
      <c r="E946" s="300">
        <v>-18353.54</v>
      </c>
      <c r="F946" s="286">
        <v>-21567.22</v>
      </c>
      <c r="G946" s="286">
        <v>-5658.57</v>
      </c>
      <c r="H946" s="286">
        <v>-8226.61</v>
      </c>
      <c r="I946" s="286">
        <v>-10313.620000000001</v>
      </c>
      <c r="J946" s="286">
        <v>-11720.23</v>
      </c>
      <c r="K946" s="286">
        <v>-12685.12</v>
      </c>
      <c r="L946" s="286">
        <v>-13394.58</v>
      </c>
      <c r="M946" s="286">
        <v>-14095.63</v>
      </c>
      <c r="N946" s="286">
        <v>-14803.93</v>
      </c>
      <c r="O946" s="286">
        <v>-15719.98</v>
      </c>
      <c r="P946" s="286">
        <v>-17341.39</v>
      </c>
      <c r="Q946" s="286">
        <v>-20386.91</v>
      </c>
      <c r="R946" s="279">
        <v>-20386.91</v>
      </c>
    </row>
    <row r="947" spans="1:18" ht="15.75" thickBot="1" x14ac:dyDescent="0.3">
      <c r="A947" s="290" t="s">
        <v>371</v>
      </c>
      <c r="B947" s="288" t="s">
        <v>855</v>
      </c>
      <c r="C947" s="288" t="s">
        <v>2078</v>
      </c>
      <c r="D947" s="282">
        <v>-46939.07</v>
      </c>
      <c r="E947" s="299">
        <v>-46939.07</v>
      </c>
      <c r="F947" s="282">
        <v>-54413.26</v>
      </c>
      <c r="G947" s="282">
        <v>-13857.16</v>
      </c>
      <c r="H947" s="282">
        <v>-19756.009999999998</v>
      </c>
      <c r="I947" s="282">
        <v>-24427.42</v>
      </c>
      <c r="J947" s="282">
        <v>-27396.28</v>
      </c>
      <c r="K947" s="282">
        <v>-29673.24</v>
      </c>
      <c r="L947" s="282">
        <v>-31225</v>
      </c>
      <c r="M947" s="282">
        <v>-32736.87</v>
      </c>
      <c r="N947" s="282">
        <v>-34367.910000000003</v>
      </c>
      <c r="O947" s="282">
        <v>-36720.57</v>
      </c>
      <c r="P947" s="282">
        <v>-40766.29</v>
      </c>
      <c r="Q947" s="282">
        <v>-48313.82</v>
      </c>
      <c r="R947" s="279">
        <v>-48313.82</v>
      </c>
    </row>
    <row r="948" spans="1:18" ht="15.75" thickBot="1" x14ac:dyDescent="0.3">
      <c r="A948" s="290" t="s">
        <v>372</v>
      </c>
      <c r="B948" s="288" t="s">
        <v>854</v>
      </c>
      <c r="C948" s="288" t="s">
        <v>2078</v>
      </c>
      <c r="D948" s="286">
        <v>-622.1</v>
      </c>
      <c r="E948" s="300">
        <v>-622.1</v>
      </c>
      <c r="F948" s="286">
        <v>-749.17</v>
      </c>
      <c r="G948" s="286">
        <v>-221.23</v>
      </c>
      <c r="H948" s="286">
        <v>-314.85000000000002</v>
      </c>
      <c r="I948" s="286">
        <v>-387.25</v>
      </c>
      <c r="J948" s="286">
        <v>-433.56</v>
      </c>
      <c r="K948" s="286">
        <v>-463</v>
      </c>
      <c r="L948" s="286">
        <v>-484.16</v>
      </c>
      <c r="M948" s="286">
        <v>-502.09</v>
      </c>
      <c r="N948" s="286">
        <v>-520.17999999999995</v>
      </c>
      <c r="O948" s="286">
        <v>-542.91</v>
      </c>
      <c r="P948" s="286">
        <v>-596.34</v>
      </c>
      <c r="Q948" s="286">
        <v>-694.88</v>
      </c>
      <c r="R948" s="279">
        <v>-694.88</v>
      </c>
    </row>
    <row r="949" spans="1:18" ht="15.75" thickBot="1" x14ac:dyDescent="0.3">
      <c r="A949" s="290" t="s">
        <v>373</v>
      </c>
      <c r="B949" s="288" t="s">
        <v>853</v>
      </c>
      <c r="C949" s="288" t="s">
        <v>2078</v>
      </c>
      <c r="D949" s="282">
        <v>-7926.03</v>
      </c>
      <c r="E949" s="299">
        <v>-7926.03</v>
      </c>
      <c r="F949" s="282">
        <v>-9199.2099999999991</v>
      </c>
      <c r="G949" s="282">
        <v>-2371.17</v>
      </c>
      <c r="H949" s="282">
        <v>-3423.09</v>
      </c>
      <c r="I949" s="282">
        <v>-4259.88</v>
      </c>
      <c r="J949" s="282">
        <v>-4728.2</v>
      </c>
      <c r="K949" s="282">
        <v>-5049.67</v>
      </c>
      <c r="L949" s="282">
        <v>-5310.64</v>
      </c>
      <c r="M949" s="282">
        <v>-5541.89</v>
      </c>
      <c r="N949" s="282">
        <v>-5819.37</v>
      </c>
      <c r="O949" s="282">
        <v>-6368.04</v>
      </c>
      <c r="P949" s="282">
        <v>-7324.55</v>
      </c>
      <c r="Q949" s="282">
        <v>-9050.19</v>
      </c>
      <c r="R949" s="279">
        <v>-9050.19</v>
      </c>
    </row>
    <row r="950" spans="1:18" ht="15.75" thickBot="1" x14ac:dyDescent="0.3">
      <c r="A950" s="290" t="s">
        <v>374</v>
      </c>
      <c r="B950" s="288" t="s">
        <v>852</v>
      </c>
      <c r="C950" s="288" t="s">
        <v>2078</v>
      </c>
      <c r="D950" s="286">
        <v>-623.24</v>
      </c>
      <c r="E950" s="300">
        <v>-623.24</v>
      </c>
      <c r="F950" s="286">
        <v>-724.63</v>
      </c>
      <c r="G950" s="286">
        <v>-187.38</v>
      </c>
      <c r="H950" s="286">
        <v>-260.92</v>
      </c>
      <c r="I950" s="286">
        <v>-321.63</v>
      </c>
      <c r="J950" s="286">
        <v>-355.06</v>
      </c>
      <c r="K950" s="286">
        <v>-382.58</v>
      </c>
      <c r="L950" s="286">
        <v>-400.76</v>
      </c>
      <c r="M950" s="286">
        <v>-421.51</v>
      </c>
      <c r="N950" s="286">
        <v>-442.26</v>
      </c>
      <c r="O950" s="286">
        <v>-485.17</v>
      </c>
      <c r="P950" s="286">
        <v>-546.72</v>
      </c>
      <c r="Q950" s="286">
        <v>-647.47</v>
      </c>
      <c r="R950" s="279">
        <v>-647.47</v>
      </c>
    </row>
    <row r="951" spans="1:18" ht="15.75" thickBot="1" x14ac:dyDescent="0.3">
      <c r="A951" s="290" t="s">
        <v>375</v>
      </c>
      <c r="B951" s="288" t="s">
        <v>851</v>
      </c>
      <c r="C951" s="288" t="s">
        <v>2078</v>
      </c>
      <c r="D951" s="282">
        <v>-878.46</v>
      </c>
      <c r="E951" s="299">
        <v>-878.46</v>
      </c>
      <c r="F951" s="282">
        <v>-1027.17</v>
      </c>
      <c r="G951" s="282">
        <v>-282.10000000000002</v>
      </c>
      <c r="H951" s="282">
        <v>-398.19</v>
      </c>
      <c r="I951" s="282">
        <v>-486.94</v>
      </c>
      <c r="J951" s="282">
        <v>-534.80999999999995</v>
      </c>
      <c r="K951" s="282">
        <v>-571.15</v>
      </c>
      <c r="L951" s="282">
        <v>-591.88</v>
      </c>
      <c r="M951" s="282">
        <v>-611.91999999999996</v>
      </c>
      <c r="N951" s="282">
        <v>-637.48</v>
      </c>
      <c r="O951" s="282">
        <v>-693.88</v>
      </c>
      <c r="P951" s="282">
        <v>-780.26</v>
      </c>
      <c r="Q951" s="282">
        <v>-922.29</v>
      </c>
      <c r="R951" s="279">
        <v>-922.29</v>
      </c>
    </row>
    <row r="952" spans="1:18" ht="15.75" thickBot="1" x14ac:dyDescent="0.3">
      <c r="A952" s="290" t="s">
        <v>376</v>
      </c>
      <c r="B952" s="288" t="s">
        <v>850</v>
      </c>
      <c r="C952" s="288" t="s">
        <v>2078</v>
      </c>
      <c r="D952" s="286">
        <v>-7707.66</v>
      </c>
      <c r="E952" s="300">
        <v>-7707.66</v>
      </c>
      <c r="F952" s="286">
        <v>-9033.24</v>
      </c>
      <c r="G952" s="286">
        <v>-2361.2399999999998</v>
      </c>
      <c r="H952" s="286">
        <v>-3477.61</v>
      </c>
      <c r="I952" s="286">
        <v>-4386.2700000000004</v>
      </c>
      <c r="J952" s="286">
        <v>-4960.97</v>
      </c>
      <c r="K952" s="286">
        <v>-5373.41</v>
      </c>
      <c r="L952" s="286">
        <v>-5644.62</v>
      </c>
      <c r="M952" s="286">
        <v>-5862.76</v>
      </c>
      <c r="N952" s="286">
        <v>-6143.46</v>
      </c>
      <c r="O952" s="286">
        <v>-6475.41</v>
      </c>
      <c r="P952" s="286">
        <v>-7134.97</v>
      </c>
      <c r="Q952" s="286">
        <v>-8257.67</v>
      </c>
      <c r="R952" s="279">
        <v>-8257.67</v>
      </c>
    </row>
    <row r="953" spans="1:18" ht="15.75" thickBot="1" x14ac:dyDescent="0.3">
      <c r="A953" s="290" t="s">
        <v>377</v>
      </c>
      <c r="B953" s="288" t="s">
        <v>849</v>
      </c>
      <c r="C953" s="288" t="s">
        <v>2078</v>
      </c>
      <c r="D953" s="282">
        <v>-25287.8</v>
      </c>
      <c r="E953" s="299">
        <v>-25287.8</v>
      </c>
      <c r="F953" s="282">
        <v>-29185.86</v>
      </c>
      <c r="G953" s="282">
        <v>-6868.18</v>
      </c>
      <c r="H953" s="282">
        <v>-9985.65</v>
      </c>
      <c r="I953" s="282">
        <v>-12452.36</v>
      </c>
      <c r="J953" s="282">
        <v>-14305.82</v>
      </c>
      <c r="K953" s="282">
        <v>-15754.42</v>
      </c>
      <c r="L953" s="282">
        <v>-16828.189999999999</v>
      </c>
      <c r="M953" s="282">
        <v>-17958.240000000002</v>
      </c>
      <c r="N953" s="282">
        <v>-19272.16</v>
      </c>
      <c r="O953" s="282">
        <v>-20983.25</v>
      </c>
      <c r="P953" s="282">
        <v>-23505.05</v>
      </c>
      <c r="Q953" s="282">
        <v>-27857.87</v>
      </c>
      <c r="R953" s="279">
        <v>-27857.87</v>
      </c>
    </row>
    <row r="954" spans="1:18" ht="15.75" thickBot="1" x14ac:dyDescent="0.3">
      <c r="A954" s="290" t="s">
        <v>378</v>
      </c>
      <c r="B954" s="288" t="s">
        <v>848</v>
      </c>
      <c r="C954" s="288" t="s">
        <v>2078</v>
      </c>
      <c r="D954" s="286">
        <v>-13290.57</v>
      </c>
      <c r="E954" s="300">
        <v>-13290.57</v>
      </c>
      <c r="F954" s="286">
        <v>-6928.37</v>
      </c>
      <c r="G954" s="286">
        <v>-12497.24</v>
      </c>
      <c r="H954" s="286">
        <v>-18753.32</v>
      </c>
      <c r="I954" s="286">
        <v>-4765.28</v>
      </c>
      <c r="J954" s="286">
        <v>-8261.74</v>
      </c>
      <c r="K954" s="286">
        <v>-11491.32</v>
      </c>
      <c r="L954" s="286">
        <v>-2768.57</v>
      </c>
      <c r="M954" s="286">
        <v>-5640.98</v>
      </c>
      <c r="N954" s="286">
        <v>-8605.6299999999992</v>
      </c>
      <c r="O954" s="286">
        <v>-3375.26</v>
      </c>
      <c r="P954" s="286">
        <v>-7975.33</v>
      </c>
      <c r="Q954" s="286">
        <v>-15397.84</v>
      </c>
      <c r="R954" s="279">
        <v>-15397.84</v>
      </c>
    </row>
    <row r="955" spans="1:18" ht="15.75" thickBot="1" x14ac:dyDescent="0.3">
      <c r="A955" s="290" t="s">
        <v>379</v>
      </c>
      <c r="B955" s="288" t="s">
        <v>847</v>
      </c>
      <c r="C955" s="288" t="s">
        <v>2078</v>
      </c>
      <c r="D955" s="282">
        <v>-79508.179999999993</v>
      </c>
      <c r="E955" s="299">
        <v>-79508.179999999993</v>
      </c>
      <c r="F955" s="282">
        <v>-89343.28</v>
      </c>
      <c r="G955" s="282">
        <v>-18979.82</v>
      </c>
      <c r="H955" s="282">
        <v>-28754.6</v>
      </c>
      <c r="I955" s="282">
        <v>-36670.75</v>
      </c>
      <c r="J955" s="282">
        <v>-43188.07</v>
      </c>
      <c r="K955" s="282">
        <v>-48346.400000000001</v>
      </c>
      <c r="L955" s="282">
        <v>-52867.99</v>
      </c>
      <c r="M955" s="282">
        <v>-57247.83</v>
      </c>
      <c r="N955" s="282">
        <v>-61778.559999999998</v>
      </c>
      <c r="O955" s="282">
        <v>-67823.37</v>
      </c>
      <c r="P955" s="282">
        <v>-77085.679999999993</v>
      </c>
      <c r="Q955" s="282">
        <v>-88672.65</v>
      </c>
      <c r="R955" s="279">
        <v>-88672.65</v>
      </c>
    </row>
    <row r="956" spans="1:18" ht="15.75" thickBot="1" x14ac:dyDescent="0.3">
      <c r="A956" s="290" t="s">
        <v>380</v>
      </c>
      <c r="B956" s="288" t="s">
        <v>846</v>
      </c>
      <c r="C956" s="288" t="s">
        <v>2078</v>
      </c>
      <c r="D956" s="286">
        <v>-29179.42</v>
      </c>
      <c r="E956" s="300">
        <v>-29179.42</v>
      </c>
      <c r="F956" s="286">
        <v>-33340.25</v>
      </c>
      <c r="G956" s="286">
        <v>-7581.56</v>
      </c>
      <c r="H956" s="286">
        <v>-11048.26</v>
      </c>
      <c r="I956" s="286">
        <v>-13763.41</v>
      </c>
      <c r="J956" s="286">
        <v>-15593.42</v>
      </c>
      <c r="K956" s="286">
        <v>-16925.68</v>
      </c>
      <c r="L956" s="286">
        <v>-18094.86</v>
      </c>
      <c r="M956" s="286">
        <v>-19184.62</v>
      </c>
      <c r="N956" s="286">
        <v>-20413.62</v>
      </c>
      <c r="O956" s="286">
        <v>-22388.37</v>
      </c>
      <c r="P956" s="286">
        <v>-25577.68</v>
      </c>
      <c r="Q956" s="286">
        <v>-30839.06</v>
      </c>
      <c r="R956" s="279">
        <v>-30839.06</v>
      </c>
    </row>
    <row r="957" spans="1:18" ht="15.75" thickBot="1" x14ac:dyDescent="0.3">
      <c r="A957" s="290" t="s">
        <v>381</v>
      </c>
      <c r="B957" s="288" t="s">
        <v>845</v>
      </c>
      <c r="C957" s="288" t="s">
        <v>2078</v>
      </c>
      <c r="D957" s="282">
        <v>-9270.8799999999992</v>
      </c>
      <c r="E957" s="299">
        <v>-9270.8799999999992</v>
      </c>
      <c r="F957" s="282">
        <v>-12698.13</v>
      </c>
      <c r="G957" s="282">
        <v>-6623.02</v>
      </c>
      <c r="H957" s="282">
        <v>-9731.57</v>
      </c>
      <c r="I957" s="282">
        <v>-12721.42</v>
      </c>
      <c r="J957" s="282">
        <v>-5424.84</v>
      </c>
      <c r="K957" s="282">
        <v>-7889.56</v>
      </c>
      <c r="L957" s="282">
        <v>-10323.15</v>
      </c>
      <c r="M957" s="282">
        <v>-4839.22</v>
      </c>
      <c r="N957" s="282">
        <v>-7207.38</v>
      </c>
      <c r="O957" s="282">
        <v>-9924.0499999999993</v>
      </c>
      <c r="P957" s="282">
        <v>-5770.28</v>
      </c>
      <c r="Q957" s="282">
        <v>-9389.02</v>
      </c>
      <c r="R957" s="279">
        <v>-9389.02</v>
      </c>
    </row>
    <row r="958" spans="1:18" ht="15.75" thickBot="1" x14ac:dyDescent="0.3">
      <c r="A958" s="290" t="s">
        <v>382</v>
      </c>
      <c r="B958" s="288" t="s">
        <v>844</v>
      </c>
      <c r="C958" s="288" t="s">
        <v>2078</v>
      </c>
      <c r="D958" s="286">
        <v>-35665.879999999997</v>
      </c>
      <c r="E958" s="300">
        <v>-35665.879999999997</v>
      </c>
      <c r="F958" s="286">
        <v>-45426.21</v>
      </c>
      <c r="G958" s="286">
        <v>-17192.03</v>
      </c>
      <c r="H958" s="286">
        <v>-25089.95</v>
      </c>
      <c r="I958" s="286">
        <v>-32593.53</v>
      </c>
      <c r="J958" s="286">
        <v>-38404.47</v>
      </c>
      <c r="K958" s="286">
        <v>-44237.42</v>
      </c>
      <c r="L958" s="286">
        <v>-5443.96</v>
      </c>
      <c r="M958" s="286">
        <v>-10590.35</v>
      </c>
      <c r="N958" s="286">
        <v>-16064.64</v>
      </c>
      <c r="O958" s="286">
        <v>-22645.19</v>
      </c>
      <c r="P958" s="286">
        <v>-29375.24</v>
      </c>
      <c r="Q958" s="286">
        <v>-39309.620000000003</v>
      </c>
      <c r="R958" s="279">
        <v>-39309.620000000003</v>
      </c>
    </row>
    <row r="959" spans="1:18" ht="15.75" thickBot="1" x14ac:dyDescent="0.3">
      <c r="A959" s="290" t="s">
        <v>383</v>
      </c>
      <c r="B959" s="288" t="s">
        <v>843</v>
      </c>
      <c r="C959" s="288" t="s">
        <v>2078</v>
      </c>
      <c r="D959" s="282">
        <v>-2596.7800000000002</v>
      </c>
      <c r="E959" s="299">
        <v>-2596.7800000000002</v>
      </c>
      <c r="F959" s="282">
        <v>-4502.12</v>
      </c>
      <c r="G959" s="282">
        <v>-3416.68</v>
      </c>
      <c r="H959" s="282">
        <v>-5052.21</v>
      </c>
      <c r="I959" s="282">
        <v>-6474.52</v>
      </c>
      <c r="J959" s="282">
        <v>-2329.7800000000002</v>
      </c>
      <c r="K959" s="282">
        <v>-2901.6</v>
      </c>
      <c r="L959" s="282">
        <v>-3279.3</v>
      </c>
      <c r="M959" s="282">
        <v>-728.29</v>
      </c>
      <c r="N959" s="282">
        <v>-1059.8</v>
      </c>
      <c r="O959" s="282">
        <v>-1475.21</v>
      </c>
      <c r="P959" s="282">
        <v>-1325.41</v>
      </c>
      <c r="Q959" s="282">
        <v>-2917.15</v>
      </c>
      <c r="R959" s="279">
        <v>-2917.15</v>
      </c>
    </row>
    <row r="960" spans="1:18" ht="15.75" thickBot="1" x14ac:dyDescent="0.3">
      <c r="A960" s="290" t="s">
        <v>384</v>
      </c>
      <c r="B960" s="288" t="s">
        <v>842</v>
      </c>
      <c r="C960" s="288" t="s">
        <v>2078</v>
      </c>
      <c r="D960" s="286">
        <v>-100346.29</v>
      </c>
      <c r="E960" s="300">
        <v>-100346.29</v>
      </c>
      <c r="F960" s="286">
        <v>-114670.38</v>
      </c>
      <c r="G960" s="286">
        <v>-26114.02</v>
      </c>
      <c r="H960" s="286">
        <v>-37851.39</v>
      </c>
      <c r="I960" s="286">
        <v>-47764.93</v>
      </c>
      <c r="J960" s="286">
        <v>-55727.839999999997</v>
      </c>
      <c r="K960" s="286">
        <v>-62835.57</v>
      </c>
      <c r="L960" s="286">
        <v>-68551.320000000007</v>
      </c>
      <c r="M960" s="286">
        <v>-74230.070000000007</v>
      </c>
      <c r="N960" s="286">
        <v>-80729.63</v>
      </c>
      <c r="O960" s="286">
        <v>-88390.71</v>
      </c>
      <c r="P960" s="286">
        <v>-98261.440000000002</v>
      </c>
      <c r="Q960" s="286">
        <v>-113418.41</v>
      </c>
      <c r="R960" s="279">
        <v>-113418.41</v>
      </c>
    </row>
    <row r="961" spans="1:18" ht="15.75" thickBot="1" x14ac:dyDescent="0.3">
      <c r="A961" s="290" t="s">
        <v>385</v>
      </c>
      <c r="B961" s="288" t="s">
        <v>841</v>
      </c>
      <c r="C961" s="288" t="s">
        <v>2078</v>
      </c>
      <c r="D961" s="282">
        <v>-2845.59</v>
      </c>
      <c r="E961" s="299">
        <v>-2845.59</v>
      </c>
      <c r="F961" s="282">
        <v>-3264.99</v>
      </c>
      <c r="G961" s="282">
        <v>-758.48</v>
      </c>
      <c r="H961" s="282">
        <v>-1097.81</v>
      </c>
      <c r="I961" s="282">
        <v>-1384.95</v>
      </c>
      <c r="J961" s="282">
        <v>-1589.07</v>
      </c>
      <c r="K961" s="282">
        <v>-1766.68</v>
      </c>
      <c r="L961" s="282">
        <v>-1865.68</v>
      </c>
      <c r="M961" s="282">
        <v>-1958.1</v>
      </c>
      <c r="N961" s="282">
        <v>-2064.35</v>
      </c>
      <c r="O961" s="282">
        <v>-2236.21</v>
      </c>
      <c r="P961" s="282">
        <v>-2482.92</v>
      </c>
      <c r="Q961" s="282">
        <v>-2881.75</v>
      </c>
      <c r="R961" s="279">
        <v>-2881.75</v>
      </c>
    </row>
    <row r="962" spans="1:18" ht="15.75" thickBot="1" x14ac:dyDescent="0.3">
      <c r="A962" s="290" t="s">
        <v>386</v>
      </c>
      <c r="B962" s="288" t="s">
        <v>840</v>
      </c>
      <c r="C962" s="288" t="s">
        <v>2078</v>
      </c>
      <c r="D962" s="286">
        <v>-82074</v>
      </c>
      <c r="E962" s="300">
        <v>-82074</v>
      </c>
      <c r="F962" s="286">
        <v>-95080.1</v>
      </c>
      <c r="G962" s="286">
        <v>-23816.959999999999</v>
      </c>
      <c r="H962" s="286">
        <v>-34263.519999999997</v>
      </c>
      <c r="I962" s="286">
        <v>-42869.78</v>
      </c>
      <c r="J962" s="286">
        <v>-47789.34</v>
      </c>
      <c r="K962" s="286">
        <v>-52138.9</v>
      </c>
      <c r="L962" s="286">
        <v>-55447.79</v>
      </c>
      <c r="M962" s="286">
        <v>-58436.33</v>
      </c>
      <c r="N962" s="286">
        <v>-61735</v>
      </c>
      <c r="O962" s="286">
        <v>-67111.39</v>
      </c>
      <c r="P962" s="286">
        <v>-74549.710000000006</v>
      </c>
      <c r="Q962" s="286">
        <v>-87183.8</v>
      </c>
      <c r="R962" s="279">
        <v>-87183.8</v>
      </c>
    </row>
    <row r="963" spans="1:18" ht="15.75" thickBot="1" x14ac:dyDescent="0.3">
      <c r="A963" s="290" t="s">
        <v>387</v>
      </c>
      <c r="B963" s="288" t="s">
        <v>839</v>
      </c>
      <c r="C963" s="288" t="s">
        <v>2078</v>
      </c>
      <c r="D963" s="282">
        <v>-91452.24</v>
      </c>
      <c r="E963" s="299">
        <v>-91452.24</v>
      </c>
      <c r="F963" s="282">
        <v>-106069.24</v>
      </c>
      <c r="G963" s="282">
        <v>-26339.58</v>
      </c>
      <c r="H963" s="282">
        <v>-40030.410000000003</v>
      </c>
      <c r="I963" s="282">
        <v>-50098.04</v>
      </c>
      <c r="J963" s="282">
        <v>-57036.33</v>
      </c>
      <c r="K963" s="282">
        <v>-62008.41</v>
      </c>
      <c r="L963" s="282">
        <v>-65576.97</v>
      </c>
      <c r="M963" s="282">
        <v>-68786.740000000005</v>
      </c>
      <c r="N963" s="282">
        <v>-72109.429999999993</v>
      </c>
      <c r="O963" s="282">
        <v>-76347.42</v>
      </c>
      <c r="P963" s="282">
        <v>-84170.72</v>
      </c>
      <c r="Q963" s="282">
        <v>-96767.41</v>
      </c>
      <c r="R963" s="279">
        <v>-96767.41</v>
      </c>
    </row>
    <row r="964" spans="1:18" ht="15.75" thickBot="1" x14ac:dyDescent="0.3">
      <c r="A964" s="290" t="s">
        <v>388</v>
      </c>
      <c r="B964" s="288" t="s">
        <v>838</v>
      </c>
      <c r="C964" s="288" t="s">
        <v>2078</v>
      </c>
      <c r="D964" s="286">
        <v>-32729.73</v>
      </c>
      <c r="E964" s="300">
        <v>-32729.73</v>
      </c>
      <c r="F964" s="286">
        <v>-38385.94</v>
      </c>
      <c r="G964" s="286">
        <v>-10199.299999999999</v>
      </c>
      <c r="H964" s="286">
        <v>-14708.48</v>
      </c>
      <c r="I964" s="286">
        <v>-17935.39</v>
      </c>
      <c r="J964" s="286">
        <v>-19801.580000000002</v>
      </c>
      <c r="K964" s="286">
        <v>-21391.24</v>
      </c>
      <c r="L964" s="286">
        <v>-22511.69</v>
      </c>
      <c r="M964" s="286">
        <v>-23524.639999999999</v>
      </c>
      <c r="N964" s="286">
        <v>-24661.61</v>
      </c>
      <c r="O964" s="286">
        <v>-26766.41</v>
      </c>
      <c r="P964" s="286">
        <v>-29797.01</v>
      </c>
      <c r="Q964" s="286">
        <v>-35734.94</v>
      </c>
      <c r="R964" s="279">
        <v>-35734.94</v>
      </c>
    </row>
    <row r="965" spans="1:18" ht="15.75" thickBot="1" x14ac:dyDescent="0.3">
      <c r="A965" s="290" t="s">
        <v>389</v>
      </c>
      <c r="B965" s="288" t="s">
        <v>837</v>
      </c>
      <c r="C965" s="288" t="s">
        <v>2078</v>
      </c>
      <c r="D965" s="282">
        <v>-62518.05</v>
      </c>
      <c r="E965" s="299">
        <v>-62518.05</v>
      </c>
      <c r="F965" s="282">
        <v>-92365.11</v>
      </c>
      <c r="G965" s="282">
        <v>-57116.06</v>
      </c>
      <c r="H965" s="282">
        <v>-82684.850000000006</v>
      </c>
      <c r="I965" s="282">
        <v>-99159.05</v>
      </c>
      <c r="J965" s="282">
        <v>-27129.62</v>
      </c>
      <c r="K965" s="282">
        <v>-34961.949999999997</v>
      </c>
      <c r="L965" s="282">
        <v>-41094.39</v>
      </c>
      <c r="M965" s="282">
        <v>-12052.67</v>
      </c>
      <c r="N965" s="282">
        <v>-18731.400000000001</v>
      </c>
      <c r="O965" s="282">
        <v>-31586.33</v>
      </c>
      <c r="P965" s="282">
        <v>-33169.160000000003</v>
      </c>
      <c r="Q965" s="282">
        <v>-71585.62</v>
      </c>
      <c r="R965" s="279">
        <v>-71585.62</v>
      </c>
    </row>
    <row r="966" spans="1:18" ht="15.75" thickBot="1" x14ac:dyDescent="0.3">
      <c r="A966" s="290" t="s">
        <v>390</v>
      </c>
      <c r="B966" s="288" t="s">
        <v>836</v>
      </c>
      <c r="C966" s="288" t="s">
        <v>2078</v>
      </c>
      <c r="D966" s="286">
        <v>-11357.46</v>
      </c>
      <c r="E966" s="300">
        <v>-11357.46</v>
      </c>
      <c r="F966" s="286">
        <v>-13249.09</v>
      </c>
      <c r="G966" s="286">
        <v>-3770.32</v>
      </c>
      <c r="H966" s="286">
        <v>-5351.7</v>
      </c>
      <c r="I966" s="286">
        <v>-6635.81</v>
      </c>
      <c r="J966" s="286">
        <v>-7294.54</v>
      </c>
      <c r="K966" s="286">
        <v>-7764.91</v>
      </c>
      <c r="L966" s="286">
        <v>-8053.14</v>
      </c>
      <c r="M966" s="286">
        <v>-8282.14</v>
      </c>
      <c r="N966" s="286">
        <v>-8548.85</v>
      </c>
      <c r="O966" s="286">
        <v>-9124.6299999999992</v>
      </c>
      <c r="P966" s="286">
        <v>-10160.620000000001</v>
      </c>
      <c r="Q966" s="286">
        <v>-11961.52</v>
      </c>
      <c r="R966" s="279">
        <v>-11961.52</v>
      </c>
    </row>
    <row r="967" spans="1:18" ht="15.75" thickBot="1" x14ac:dyDescent="0.3">
      <c r="A967" s="290" t="s">
        <v>391</v>
      </c>
      <c r="B967" s="288" t="s">
        <v>835</v>
      </c>
      <c r="C967" s="288" t="s">
        <v>2078</v>
      </c>
      <c r="D967" s="282">
        <v>-5789.16</v>
      </c>
      <c r="E967" s="299">
        <v>-5789.16</v>
      </c>
      <c r="F967" s="282">
        <v>-8701.5400000000009</v>
      </c>
      <c r="G967" s="282">
        <v>-5500.42</v>
      </c>
      <c r="H967" s="282">
        <v>-7749.44</v>
      </c>
      <c r="I967" s="282">
        <v>-9437.16</v>
      </c>
      <c r="J967" s="282">
        <v>-2692.78</v>
      </c>
      <c r="K967" s="282">
        <v>-3593.28</v>
      </c>
      <c r="L967" s="282">
        <v>-4237.25</v>
      </c>
      <c r="M967" s="282">
        <v>-1290.6300000000001</v>
      </c>
      <c r="N967" s="282">
        <v>-2063.89</v>
      </c>
      <c r="O967" s="282">
        <v>-3415.77</v>
      </c>
      <c r="P967" s="282">
        <v>-3132.79</v>
      </c>
      <c r="Q967" s="282">
        <v>-6455.34</v>
      </c>
      <c r="R967" s="279">
        <v>-6455.34</v>
      </c>
    </row>
    <row r="968" spans="1:18" ht="15.75" thickBot="1" x14ac:dyDescent="0.3">
      <c r="A968" s="290" t="s">
        <v>392</v>
      </c>
      <c r="B968" s="288" t="s">
        <v>834</v>
      </c>
      <c r="C968" s="288" t="s">
        <v>2078</v>
      </c>
      <c r="D968" s="286">
        <v>-2364.06</v>
      </c>
      <c r="E968" s="300">
        <v>-2364.06</v>
      </c>
      <c r="F968" s="286">
        <v>-3249.09</v>
      </c>
      <c r="G968" s="286">
        <v>-1694.71</v>
      </c>
      <c r="H968" s="286">
        <v>-2486.4</v>
      </c>
      <c r="I968" s="286">
        <v>-2949.36</v>
      </c>
      <c r="J968" s="286">
        <v>-3229.06</v>
      </c>
      <c r="K968" s="286">
        <v>-3422.28</v>
      </c>
      <c r="L968" s="286">
        <v>-131.18</v>
      </c>
      <c r="M968" s="286">
        <v>-261.85000000000002</v>
      </c>
      <c r="N968" s="286">
        <v>-402.5</v>
      </c>
      <c r="O968" s="286">
        <v>-797.95</v>
      </c>
      <c r="P968" s="286">
        <v>-1414.44</v>
      </c>
      <c r="Q968" s="286">
        <v>-2532.92</v>
      </c>
      <c r="R968" s="279">
        <v>-2532.92</v>
      </c>
    </row>
    <row r="969" spans="1:18" ht="15.75" thickBot="1" x14ac:dyDescent="0.3">
      <c r="A969" s="290" t="s">
        <v>393</v>
      </c>
      <c r="B969" s="288" t="s">
        <v>833</v>
      </c>
      <c r="C969" s="288" t="s">
        <v>2078</v>
      </c>
      <c r="D969" s="282">
        <v>-45508.51</v>
      </c>
      <c r="E969" s="299">
        <v>-45508.51</v>
      </c>
      <c r="F969" s="282">
        <v>-31645.8</v>
      </c>
      <c r="G969" s="282">
        <v>-59105.54</v>
      </c>
      <c r="H969" s="282">
        <v>-88202.2</v>
      </c>
      <c r="I969" s="282">
        <v>-23493.11</v>
      </c>
      <c r="J969" s="282">
        <v>-38052.01</v>
      </c>
      <c r="K969" s="282">
        <v>-48158.32</v>
      </c>
      <c r="L969" s="282">
        <v>-7336.35</v>
      </c>
      <c r="M969" s="282">
        <v>-13673.57</v>
      </c>
      <c r="N969" s="282">
        <v>-19887.88</v>
      </c>
      <c r="O969" s="282">
        <v>-7991.4</v>
      </c>
      <c r="P969" s="282">
        <v>-22808.38</v>
      </c>
      <c r="Q969" s="282">
        <v>-48263.5</v>
      </c>
      <c r="R969" s="279">
        <v>-48263.5</v>
      </c>
    </row>
    <row r="970" spans="1:18" ht="15.75" thickBot="1" x14ac:dyDescent="0.3">
      <c r="A970" s="290" t="s">
        <v>394</v>
      </c>
      <c r="B970" s="288" t="s">
        <v>832</v>
      </c>
      <c r="C970" s="288" t="s">
        <v>2078</v>
      </c>
      <c r="D970" s="286">
        <v>-150.07</v>
      </c>
      <c r="E970" s="300">
        <v>-150.07</v>
      </c>
      <c r="F970" s="286">
        <v>-176.67</v>
      </c>
      <c r="G970" s="286">
        <v>-42.79</v>
      </c>
      <c r="H970" s="286">
        <v>-60.64</v>
      </c>
      <c r="I970" s="286">
        <v>-74.55</v>
      </c>
      <c r="J970" s="286">
        <v>-82.5</v>
      </c>
      <c r="K970" s="286">
        <v>-88.92</v>
      </c>
      <c r="L970" s="286">
        <v>-93.39</v>
      </c>
      <c r="M970" s="286">
        <v>-97.74</v>
      </c>
      <c r="N970" s="286">
        <v>-103.82</v>
      </c>
      <c r="O970" s="286">
        <v>-115.2</v>
      </c>
      <c r="P970" s="286">
        <v>-129.47</v>
      </c>
      <c r="Q970" s="286">
        <v>-156.91</v>
      </c>
      <c r="R970" s="279">
        <v>-156.91</v>
      </c>
    </row>
    <row r="971" spans="1:18" ht="15.75" thickBot="1" x14ac:dyDescent="0.3">
      <c r="A971" s="290" t="s">
        <v>395</v>
      </c>
      <c r="B971" s="288" t="s">
        <v>831</v>
      </c>
      <c r="C971" s="288" t="s">
        <v>2078</v>
      </c>
      <c r="D971" s="282">
        <v>-1456.06</v>
      </c>
      <c r="E971" s="299">
        <v>-1456.06</v>
      </c>
      <c r="F971" s="282">
        <v>-2218.02</v>
      </c>
      <c r="G971" s="282">
        <v>-1365.19</v>
      </c>
      <c r="H971" s="282">
        <v>-2044.33</v>
      </c>
      <c r="I971" s="282">
        <v>-2590.17</v>
      </c>
      <c r="J971" s="282">
        <v>-2947.78</v>
      </c>
      <c r="K971" s="282">
        <v>-3201.18</v>
      </c>
      <c r="L971" s="282">
        <v>-153.81</v>
      </c>
      <c r="M971" s="282">
        <v>-289.10000000000002</v>
      </c>
      <c r="N971" s="282">
        <v>-416.5</v>
      </c>
      <c r="O971" s="282">
        <v>-586.54999999999995</v>
      </c>
      <c r="P971" s="282">
        <v>-930.47</v>
      </c>
      <c r="Q971" s="282">
        <v>-1561.64</v>
      </c>
      <c r="R971" s="279">
        <v>-1561.64</v>
      </c>
    </row>
    <row r="972" spans="1:18" ht="15.75" thickBot="1" x14ac:dyDescent="0.3">
      <c r="A972" s="290" t="s">
        <v>396</v>
      </c>
      <c r="B972" s="288" t="s">
        <v>830</v>
      </c>
      <c r="C972" s="288" t="s">
        <v>2078</v>
      </c>
      <c r="D972" s="286">
        <v>-1608.52</v>
      </c>
      <c r="E972" s="300">
        <v>-1608.52</v>
      </c>
      <c r="F972" s="286">
        <v>-1869.1</v>
      </c>
      <c r="G972" s="286">
        <v>-1566.7</v>
      </c>
      <c r="H972" s="286">
        <v>-1673.74</v>
      </c>
      <c r="I972" s="286">
        <v>-1411.91</v>
      </c>
      <c r="J972" s="286">
        <v>-745.31</v>
      </c>
      <c r="K972" s="286">
        <v>-590.61</v>
      </c>
      <c r="L972" s="286">
        <v>-467.1</v>
      </c>
      <c r="M972" s="286">
        <v>-434.71</v>
      </c>
      <c r="N972" s="286">
        <v>-478.06</v>
      </c>
      <c r="O972" s="286">
        <v>-612.35</v>
      </c>
      <c r="P972" s="286">
        <v>-1158.19</v>
      </c>
      <c r="Q972" s="286">
        <v>-1741.02</v>
      </c>
      <c r="R972" s="279">
        <v>-1741.02</v>
      </c>
    </row>
    <row r="973" spans="1:18" ht="15.75" thickBot="1" x14ac:dyDescent="0.3">
      <c r="A973" s="290" t="s">
        <v>397</v>
      </c>
      <c r="B973" s="288" t="s">
        <v>829</v>
      </c>
      <c r="C973" s="288" t="s">
        <v>2078</v>
      </c>
      <c r="D973" s="282">
        <v>-17069.23</v>
      </c>
      <c r="E973" s="299">
        <v>-17069.23</v>
      </c>
      <c r="F973" s="282">
        <v>-19604.02</v>
      </c>
      <c r="G973" s="282">
        <v>-4499.76</v>
      </c>
      <c r="H973" s="282">
        <v>-6689.78</v>
      </c>
      <c r="I973" s="282">
        <v>-8423.1</v>
      </c>
      <c r="J973" s="282">
        <v>-9888.01</v>
      </c>
      <c r="K973" s="282">
        <v>-11121.22</v>
      </c>
      <c r="L973" s="282">
        <v>-12193.73</v>
      </c>
      <c r="M973" s="282">
        <v>-13215.04</v>
      </c>
      <c r="N973" s="282">
        <v>-14279.37</v>
      </c>
      <c r="O973" s="282">
        <v>-15686.39</v>
      </c>
      <c r="P973" s="282">
        <v>-17426.54</v>
      </c>
      <c r="Q973" s="282">
        <v>-19911.509999999998</v>
      </c>
      <c r="R973" s="279">
        <v>-19911.509999999998</v>
      </c>
    </row>
    <row r="974" spans="1:18" ht="15.75" thickBot="1" x14ac:dyDescent="0.3">
      <c r="A974" s="290" t="s">
        <v>398</v>
      </c>
      <c r="B974" s="288" t="s">
        <v>828</v>
      </c>
      <c r="C974" s="288" t="s">
        <v>2078</v>
      </c>
      <c r="D974" s="286">
        <v>-30640.47</v>
      </c>
      <c r="E974" s="300">
        <v>-30640.47</v>
      </c>
      <c r="F974" s="286">
        <v>-35508.589999999997</v>
      </c>
      <c r="G974" s="286">
        <v>-8795.52</v>
      </c>
      <c r="H974" s="286">
        <v>-12665.06</v>
      </c>
      <c r="I974" s="286">
        <v>-15888.95</v>
      </c>
      <c r="J974" s="286">
        <v>-17944.55</v>
      </c>
      <c r="K974" s="286">
        <v>-19776.88</v>
      </c>
      <c r="L974" s="286">
        <v>-21318.69</v>
      </c>
      <c r="M974" s="286">
        <v>-22971.81</v>
      </c>
      <c r="N974" s="286">
        <v>-24840.14</v>
      </c>
      <c r="O974" s="286">
        <v>-27161.42</v>
      </c>
      <c r="P974" s="286">
        <v>-30343.45</v>
      </c>
      <c r="Q974" s="286">
        <v>-35622.769999999997</v>
      </c>
      <c r="R974" s="279">
        <v>-35622.769999999997</v>
      </c>
    </row>
    <row r="975" spans="1:18" ht="15.75" thickBot="1" x14ac:dyDescent="0.3">
      <c r="A975" s="290" t="s">
        <v>399</v>
      </c>
      <c r="B975" s="288" t="s">
        <v>827</v>
      </c>
      <c r="C975" s="288" t="s">
        <v>2078</v>
      </c>
      <c r="D975" s="282">
        <v>-5633.47</v>
      </c>
      <c r="E975" s="299">
        <v>-5633.47</v>
      </c>
      <c r="F975" s="282">
        <v>-6597.53</v>
      </c>
      <c r="G975" s="282">
        <v>-1849.11</v>
      </c>
      <c r="H975" s="282">
        <v>-2632.79</v>
      </c>
      <c r="I975" s="282">
        <v>-3169.05</v>
      </c>
      <c r="J975" s="282">
        <v>-3500.25</v>
      </c>
      <c r="K975" s="282">
        <v>-3743.14</v>
      </c>
      <c r="L975" s="282">
        <v>-3943.96</v>
      </c>
      <c r="M975" s="282">
        <v>-4139.09</v>
      </c>
      <c r="N975" s="282">
        <v>-4367.4399999999996</v>
      </c>
      <c r="O975" s="282">
        <v>-4859.18</v>
      </c>
      <c r="P975" s="282">
        <v>-5682.21</v>
      </c>
      <c r="Q975" s="282">
        <v>-7208.77</v>
      </c>
      <c r="R975" s="279">
        <v>-7208.77</v>
      </c>
    </row>
    <row r="976" spans="1:18" ht="15.75" thickBot="1" x14ac:dyDescent="0.3">
      <c r="A976" s="290" t="s">
        <v>400</v>
      </c>
      <c r="B976" s="288" t="s">
        <v>826</v>
      </c>
      <c r="C976" s="288" t="s">
        <v>2078</v>
      </c>
      <c r="D976" s="286">
        <v>-47394.55</v>
      </c>
      <c r="E976" s="300">
        <v>-47394.55</v>
      </c>
      <c r="F976" s="286">
        <v>-80730.91</v>
      </c>
      <c r="G976" s="286">
        <v>-59686.28</v>
      </c>
      <c r="H976" s="286">
        <v>-87811.74</v>
      </c>
      <c r="I976" s="286">
        <v>-109025.28</v>
      </c>
      <c r="J976" s="286">
        <v>-37764.69</v>
      </c>
      <c r="K976" s="286">
        <v>-47627.15</v>
      </c>
      <c r="L976" s="286">
        <v>-54833.22</v>
      </c>
      <c r="M976" s="286">
        <v>-14216.06</v>
      </c>
      <c r="N976" s="286">
        <v>-20840.63</v>
      </c>
      <c r="O976" s="286">
        <v>-28450.74</v>
      </c>
      <c r="P976" s="286">
        <v>-23458.21</v>
      </c>
      <c r="Q976" s="286">
        <v>-50207.75</v>
      </c>
      <c r="R976" s="279">
        <v>-50207.75</v>
      </c>
    </row>
    <row r="977" spans="1:18" ht="15.75" thickBot="1" x14ac:dyDescent="0.3">
      <c r="A977" s="290" t="s">
        <v>401</v>
      </c>
      <c r="B977" s="288" t="s">
        <v>825</v>
      </c>
      <c r="C977" s="288" t="s">
        <v>2078</v>
      </c>
      <c r="D977" s="282">
        <v>-14731.28</v>
      </c>
      <c r="E977" s="299">
        <v>-14731.28</v>
      </c>
      <c r="F977" s="282">
        <v>-17017.45</v>
      </c>
      <c r="G977" s="282">
        <v>-4253.71</v>
      </c>
      <c r="H977" s="282">
        <v>-6131.41</v>
      </c>
      <c r="I977" s="282">
        <v>-7431.39</v>
      </c>
      <c r="J977" s="282">
        <v>-8292.26</v>
      </c>
      <c r="K977" s="282">
        <v>-8950.85</v>
      </c>
      <c r="L977" s="282">
        <v>-9529.6200000000008</v>
      </c>
      <c r="M977" s="282">
        <v>-10066.6</v>
      </c>
      <c r="N977" s="282">
        <v>-10635.06</v>
      </c>
      <c r="O977" s="282">
        <v>-11704.27</v>
      </c>
      <c r="P977" s="282">
        <v>-13371.06</v>
      </c>
      <c r="Q977" s="282">
        <v>-16569.97</v>
      </c>
      <c r="R977" s="279">
        <v>-16569.97</v>
      </c>
    </row>
    <row r="978" spans="1:18" ht="15.75" thickBot="1" x14ac:dyDescent="0.3">
      <c r="A978" s="290" t="s">
        <v>402</v>
      </c>
      <c r="B978" s="288" t="s">
        <v>824</v>
      </c>
      <c r="C978" s="288" t="s">
        <v>2078</v>
      </c>
      <c r="D978" s="286">
        <v>-35269.370000000003</v>
      </c>
      <c r="E978" s="300">
        <v>-35269.370000000003</v>
      </c>
      <c r="F978" s="286">
        <v>-39642.699999999997</v>
      </c>
      <c r="G978" s="286">
        <v>-8398.99</v>
      </c>
      <c r="H978" s="286">
        <v>-12720.57</v>
      </c>
      <c r="I978" s="286">
        <v>-16770.41</v>
      </c>
      <c r="J978" s="286">
        <v>-20056.29</v>
      </c>
      <c r="K978" s="286">
        <v>-22905.33</v>
      </c>
      <c r="L978" s="286">
        <v>-25323.96</v>
      </c>
      <c r="M978" s="286">
        <v>-27653.39</v>
      </c>
      <c r="N978" s="286">
        <v>-29777.439999999999</v>
      </c>
      <c r="O978" s="286">
        <v>-32242.71</v>
      </c>
      <c r="P978" s="286">
        <v>-35279.67</v>
      </c>
      <c r="Q978" s="286">
        <v>-39813.910000000003</v>
      </c>
      <c r="R978" s="279">
        <v>-39813.910000000003</v>
      </c>
    </row>
    <row r="979" spans="1:18" ht="15.75" thickBot="1" x14ac:dyDescent="0.3">
      <c r="A979" s="290" t="s">
        <v>403</v>
      </c>
      <c r="B979" s="288" t="s">
        <v>823</v>
      </c>
      <c r="C979" s="288" t="s">
        <v>2078</v>
      </c>
      <c r="D979" s="282">
        <v>-3373.11</v>
      </c>
      <c r="E979" s="299">
        <v>-3373.11</v>
      </c>
      <c r="F979" s="282">
        <v>-5752.96</v>
      </c>
      <c r="G979" s="282">
        <v>-4142.78</v>
      </c>
      <c r="H979" s="282">
        <v>-6154.09</v>
      </c>
      <c r="I979" s="282">
        <v>-7905.13</v>
      </c>
      <c r="J979" s="282">
        <v>-3096.36</v>
      </c>
      <c r="K979" s="282">
        <v>-3956.13</v>
      </c>
      <c r="L979" s="282">
        <v>-4511.05</v>
      </c>
      <c r="M979" s="282">
        <v>-1018.9</v>
      </c>
      <c r="N979" s="282">
        <v>-1484.84</v>
      </c>
      <c r="O979" s="282">
        <v>-2058.63</v>
      </c>
      <c r="P979" s="282">
        <v>-1854.01</v>
      </c>
      <c r="Q979" s="282">
        <v>-3694.58</v>
      </c>
      <c r="R979" s="279">
        <v>-3694.58</v>
      </c>
    </row>
    <row r="980" spans="1:18" ht="15.75" thickBot="1" x14ac:dyDescent="0.3">
      <c r="A980" s="290" t="s">
        <v>404</v>
      </c>
      <c r="B980" s="288" t="s">
        <v>822</v>
      </c>
      <c r="C980" s="288" t="s">
        <v>2078</v>
      </c>
      <c r="D980" s="286">
        <v>-13867.36</v>
      </c>
      <c r="E980" s="300">
        <v>-13867.36</v>
      </c>
      <c r="F980" s="286">
        <v>-18801.27</v>
      </c>
      <c r="G980" s="286">
        <v>-9147.86</v>
      </c>
      <c r="H980" s="286">
        <v>-13708.78</v>
      </c>
      <c r="I980" s="286">
        <v>-17584.150000000001</v>
      </c>
      <c r="J980" s="286">
        <v>-20530.48</v>
      </c>
      <c r="K980" s="286">
        <v>-22924.959999999999</v>
      </c>
      <c r="L980" s="286">
        <v>-1947.18</v>
      </c>
      <c r="M980" s="286">
        <v>-3916.26</v>
      </c>
      <c r="N980" s="286">
        <v>-5764.85</v>
      </c>
      <c r="O980" s="286">
        <v>-8142.38</v>
      </c>
      <c r="P980" s="286">
        <v>-11617.18</v>
      </c>
      <c r="Q980" s="286">
        <v>-16939.53</v>
      </c>
      <c r="R980" s="279">
        <v>-16939.53</v>
      </c>
    </row>
    <row r="981" spans="1:18" ht="15.75" thickBot="1" x14ac:dyDescent="0.3">
      <c r="A981" s="290" t="s">
        <v>405</v>
      </c>
      <c r="B981" s="288" t="s">
        <v>821</v>
      </c>
      <c r="C981" s="288" t="s">
        <v>2078</v>
      </c>
      <c r="D981" s="282">
        <v>-24832.74</v>
      </c>
      <c r="E981" s="299">
        <v>-24832.74</v>
      </c>
      <c r="F981" s="282">
        <v>-28051.52</v>
      </c>
      <c r="G981" s="282">
        <v>-5938.12</v>
      </c>
      <c r="H981" s="282">
        <v>-8986.1299999999992</v>
      </c>
      <c r="I981" s="282">
        <v>-11491.97</v>
      </c>
      <c r="J981" s="282">
        <v>-13521.76</v>
      </c>
      <c r="K981" s="282">
        <v>-15221.03</v>
      </c>
      <c r="L981" s="282">
        <v>-16779.419999999998</v>
      </c>
      <c r="M981" s="282">
        <v>-18080.810000000001</v>
      </c>
      <c r="N981" s="282">
        <v>-19457.34</v>
      </c>
      <c r="O981" s="282">
        <v>-21091.49</v>
      </c>
      <c r="P981" s="282">
        <v>-23386.53</v>
      </c>
      <c r="Q981" s="282">
        <v>-27148.92</v>
      </c>
      <c r="R981" s="279">
        <v>-27148.92</v>
      </c>
    </row>
    <row r="982" spans="1:18" ht="15.75" thickBot="1" x14ac:dyDescent="0.3">
      <c r="A982" s="290" t="s">
        <v>406</v>
      </c>
      <c r="B982" s="288" t="s">
        <v>820</v>
      </c>
      <c r="C982" s="288" t="s">
        <v>2078</v>
      </c>
      <c r="D982" s="286">
        <v>-7999.16</v>
      </c>
      <c r="E982" s="300">
        <v>-7999.16</v>
      </c>
      <c r="F982" s="286">
        <v>-8892.7000000000007</v>
      </c>
      <c r="G982" s="286">
        <v>-1600.55</v>
      </c>
      <c r="H982" s="286">
        <v>-2457.91</v>
      </c>
      <c r="I982" s="286">
        <v>-3263.36</v>
      </c>
      <c r="J982" s="286">
        <v>-4068.35</v>
      </c>
      <c r="K982" s="286">
        <v>-4790.51</v>
      </c>
      <c r="L982" s="286">
        <v>-5433.21</v>
      </c>
      <c r="M982" s="286">
        <v>-5994.91</v>
      </c>
      <c r="N982" s="286">
        <v>-6546.34</v>
      </c>
      <c r="O982" s="286">
        <v>-7149.51</v>
      </c>
      <c r="P982" s="286">
        <v>-7980.35</v>
      </c>
      <c r="Q982" s="286">
        <v>-9019.24</v>
      </c>
      <c r="R982" s="279">
        <v>-9019.24</v>
      </c>
    </row>
    <row r="983" spans="1:18" ht="15.75" thickBot="1" x14ac:dyDescent="0.3">
      <c r="A983" s="290" t="s">
        <v>407</v>
      </c>
      <c r="B983" s="288" t="s">
        <v>819</v>
      </c>
      <c r="C983" s="288" t="s">
        <v>2078</v>
      </c>
      <c r="D983" s="282">
        <v>-8225.7900000000009</v>
      </c>
      <c r="E983" s="299">
        <v>-8225.7900000000009</v>
      </c>
      <c r="F983" s="282">
        <v>-9481.9599999999991</v>
      </c>
      <c r="G983" s="282">
        <v>-2428.64</v>
      </c>
      <c r="H983" s="282">
        <v>-3568.73</v>
      </c>
      <c r="I983" s="282">
        <v>-4522.78</v>
      </c>
      <c r="J983" s="282">
        <v>-5117.54</v>
      </c>
      <c r="K983" s="282">
        <v>-5711.02</v>
      </c>
      <c r="L983" s="282">
        <v>-6115.25</v>
      </c>
      <c r="M983" s="282">
        <v>-6505.49</v>
      </c>
      <c r="N983" s="282">
        <v>-6929.1</v>
      </c>
      <c r="O983" s="282">
        <v>-7425.39</v>
      </c>
      <c r="P983" s="282">
        <v>-8214.42</v>
      </c>
      <c r="Q983" s="282">
        <v>-9475.99</v>
      </c>
      <c r="R983" s="279">
        <v>-9475.99</v>
      </c>
    </row>
    <row r="984" spans="1:18" ht="15.75" thickBot="1" x14ac:dyDescent="0.3">
      <c r="A984" s="290" t="s">
        <v>408</v>
      </c>
      <c r="B984" s="288" t="s">
        <v>818</v>
      </c>
      <c r="C984" s="288" t="s">
        <v>2078</v>
      </c>
      <c r="D984" s="286">
        <v>0</v>
      </c>
      <c r="E984" s="300">
        <v>0</v>
      </c>
      <c r="F984" s="286">
        <v>0</v>
      </c>
      <c r="G984" s="286">
        <v>0</v>
      </c>
      <c r="H984" s="286">
        <v>0</v>
      </c>
      <c r="I984" s="286">
        <v>0</v>
      </c>
      <c r="J984" s="286">
        <v>0</v>
      </c>
      <c r="K984" s="286">
        <v>0</v>
      </c>
      <c r="L984" s="286">
        <v>0</v>
      </c>
      <c r="M984" s="286">
        <v>0</v>
      </c>
      <c r="N984" s="286">
        <v>0</v>
      </c>
      <c r="O984" s="286">
        <v>0</v>
      </c>
      <c r="P984" s="286">
        <v>0</v>
      </c>
      <c r="Q984" s="286">
        <v>0</v>
      </c>
      <c r="R984" s="279">
        <v>0</v>
      </c>
    </row>
    <row r="985" spans="1:18" ht="15.75" thickBot="1" x14ac:dyDescent="0.3">
      <c r="A985" s="290" t="s">
        <v>409</v>
      </c>
      <c r="B985" s="288" t="s">
        <v>817</v>
      </c>
      <c r="C985" s="288" t="s">
        <v>2078</v>
      </c>
      <c r="D985" s="282">
        <v>0</v>
      </c>
      <c r="E985" s="299">
        <v>0</v>
      </c>
      <c r="F985" s="282">
        <v>0</v>
      </c>
      <c r="G985" s="282">
        <v>0</v>
      </c>
      <c r="H985" s="282">
        <v>0</v>
      </c>
      <c r="I985" s="282">
        <v>0</v>
      </c>
      <c r="J985" s="282">
        <v>0</v>
      </c>
      <c r="K985" s="282">
        <v>0</v>
      </c>
      <c r="L985" s="282">
        <v>0</v>
      </c>
      <c r="M985" s="282">
        <v>0</v>
      </c>
      <c r="N985" s="282">
        <v>0</v>
      </c>
      <c r="O985" s="282">
        <v>0</v>
      </c>
      <c r="P985" s="282">
        <v>0</v>
      </c>
      <c r="Q985" s="282">
        <v>0</v>
      </c>
      <c r="R985" s="279">
        <v>0</v>
      </c>
    </row>
    <row r="986" spans="1:18" ht="15.75" thickBot="1" x14ac:dyDescent="0.3">
      <c r="A986" s="290" t="s">
        <v>1371</v>
      </c>
      <c r="B986" s="288" t="s">
        <v>1517</v>
      </c>
      <c r="C986" s="288" t="s">
        <v>2078</v>
      </c>
      <c r="D986" s="286">
        <v>13175210.189999999</v>
      </c>
      <c r="E986" s="300">
        <v>13175210.189999999</v>
      </c>
      <c r="F986" s="286">
        <v>19977668.190000001</v>
      </c>
      <c r="G986" s="286">
        <v>25810354.190000001</v>
      </c>
      <c r="H986" s="286">
        <v>30326263.190000001</v>
      </c>
      <c r="I986" s="286">
        <v>31331825.190000001</v>
      </c>
      <c r="J986" s="286">
        <v>34072320.189999998</v>
      </c>
      <c r="K986" s="286">
        <v>33201729.190000001</v>
      </c>
      <c r="L986" s="286">
        <v>31119422.190000001</v>
      </c>
      <c r="M986" s="286">
        <v>29105003.190000001</v>
      </c>
      <c r="N986" s="286">
        <v>24988764.190000001</v>
      </c>
      <c r="O986" s="286">
        <v>25688309.190000001</v>
      </c>
      <c r="P986" s="286">
        <v>29617375.190000001</v>
      </c>
      <c r="Q986" s="286">
        <v>3748325.19</v>
      </c>
      <c r="R986" s="279">
        <v>3748325.19</v>
      </c>
    </row>
    <row r="987" spans="1:18" ht="15.75" thickBot="1" x14ac:dyDescent="0.3">
      <c r="A987" s="290" t="s">
        <v>410</v>
      </c>
      <c r="B987" s="288" t="s">
        <v>816</v>
      </c>
      <c r="C987" s="288" t="s">
        <v>2078</v>
      </c>
      <c r="D987" s="282">
        <v>-537807.92000000004</v>
      </c>
      <c r="E987" s="299">
        <v>-537807.92000000004</v>
      </c>
      <c r="F987" s="282">
        <v>-542364.57999999996</v>
      </c>
      <c r="G987" s="282">
        <v>-537239.84</v>
      </c>
      <c r="H987" s="282">
        <v>-539551.72</v>
      </c>
      <c r="I987" s="282">
        <v>-420447.89</v>
      </c>
      <c r="J987" s="282">
        <v>-289723.03000000003</v>
      </c>
      <c r="K987" s="282">
        <v>-159309.79999999999</v>
      </c>
      <c r="L987" s="282">
        <v>-120023.67999999999</v>
      </c>
      <c r="M987" s="282">
        <v>-114130.99</v>
      </c>
      <c r="N987" s="282">
        <v>-125165.77</v>
      </c>
      <c r="O987" s="282">
        <v>-176795.33</v>
      </c>
      <c r="P987" s="282">
        <v>-290014.77</v>
      </c>
      <c r="Q987" s="282">
        <v>-472957.39</v>
      </c>
      <c r="R987" s="279">
        <v>-472957.39</v>
      </c>
    </row>
    <row r="988" spans="1:18" ht="15.75" thickBot="1" x14ac:dyDescent="0.3">
      <c r="A988" s="287" t="s">
        <v>1518</v>
      </c>
      <c r="B988" s="288" t="s">
        <v>2465</v>
      </c>
      <c r="C988" s="289"/>
      <c r="D988" s="286">
        <v>-7338131.0499999998</v>
      </c>
      <c r="E988" s="300">
        <v>-7338131.0499999998</v>
      </c>
      <c r="F988" s="286">
        <v>-8762810.2300000004</v>
      </c>
      <c r="G988" s="286">
        <v>-11326989.41</v>
      </c>
      <c r="H988" s="286">
        <v>-9459502.5899999999</v>
      </c>
      <c r="I988" s="286">
        <v>-12926889.439999999</v>
      </c>
      <c r="J988" s="286">
        <v>-3962618.62</v>
      </c>
      <c r="K988" s="286">
        <v>-7372964.4699999997</v>
      </c>
      <c r="L988" s="286">
        <v>-8798118.6500000004</v>
      </c>
      <c r="M988" s="286">
        <v>-11197615.83</v>
      </c>
      <c r="N988" s="286">
        <v>-9257836.6799999997</v>
      </c>
      <c r="O988" s="286">
        <v>-12388347.02</v>
      </c>
      <c r="P988" s="286">
        <v>-7780217.5300000003</v>
      </c>
      <c r="Q988" s="286">
        <v>-7296114.4400000004</v>
      </c>
      <c r="R988" s="279">
        <v>-7296114.4400000004</v>
      </c>
    </row>
    <row r="989" spans="1:18" ht="15.75" thickBot="1" x14ac:dyDescent="0.3">
      <c r="A989" s="290" t="s">
        <v>411</v>
      </c>
      <c r="B989" s="288" t="s">
        <v>815</v>
      </c>
      <c r="C989" s="288" t="s">
        <v>2078</v>
      </c>
      <c r="D989" s="282">
        <v>-75416.789999999994</v>
      </c>
      <c r="E989" s="299">
        <v>-75416.789999999994</v>
      </c>
      <c r="F989" s="282">
        <v>-150833.46</v>
      </c>
      <c r="G989" s="282">
        <v>-226250.13</v>
      </c>
      <c r="H989" s="282">
        <v>-301666.8</v>
      </c>
      <c r="I989" s="282">
        <v>-377083.47</v>
      </c>
      <c r="J989" s="282">
        <v>-0.14000000000000001</v>
      </c>
      <c r="K989" s="282">
        <v>-75416.81</v>
      </c>
      <c r="L989" s="282">
        <v>-150833.48000000001</v>
      </c>
      <c r="M989" s="282">
        <v>-1459.82</v>
      </c>
      <c r="N989" s="282">
        <v>-1459.82</v>
      </c>
      <c r="O989" s="282">
        <v>-1459.82</v>
      </c>
      <c r="P989" s="282">
        <v>0</v>
      </c>
      <c r="Q989" s="282">
        <v>0</v>
      </c>
      <c r="R989" s="279">
        <v>0</v>
      </c>
    </row>
    <row r="990" spans="1:18" ht="15.75" thickBot="1" x14ac:dyDescent="0.3">
      <c r="A990" s="290" t="s">
        <v>412</v>
      </c>
      <c r="B990" s="288" t="s">
        <v>814</v>
      </c>
      <c r="C990" s="288" t="s">
        <v>2078</v>
      </c>
      <c r="D990" s="286">
        <v>0.03</v>
      </c>
      <c r="E990" s="300">
        <v>0.03</v>
      </c>
      <c r="F990" s="286">
        <v>-25833.3</v>
      </c>
      <c r="G990" s="286">
        <v>-49166.63</v>
      </c>
      <c r="H990" s="286">
        <v>0.04</v>
      </c>
      <c r="I990" s="286">
        <v>-24999.96</v>
      </c>
      <c r="J990" s="286">
        <v>-50833.29</v>
      </c>
      <c r="K990" s="286">
        <v>0.04</v>
      </c>
      <c r="L990" s="286">
        <v>-25833.29</v>
      </c>
      <c r="M990" s="286">
        <v>-51666.62</v>
      </c>
      <c r="N990" s="286">
        <v>0.05</v>
      </c>
      <c r="O990" s="286">
        <v>-25833.279999999999</v>
      </c>
      <c r="P990" s="286">
        <v>-27499.95</v>
      </c>
      <c r="Q990" s="286">
        <v>3611.17</v>
      </c>
      <c r="R990" s="279">
        <v>3611.17</v>
      </c>
    </row>
    <row r="991" spans="1:18" ht="15.75" thickBot="1" x14ac:dyDescent="0.3">
      <c r="A991" s="290" t="s">
        <v>413</v>
      </c>
      <c r="B991" s="288" t="s">
        <v>813</v>
      </c>
      <c r="C991" s="288" t="s">
        <v>2078</v>
      </c>
      <c r="D991" s="282">
        <v>0.01</v>
      </c>
      <c r="E991" s="299">
        <v>0.01</v>
      </c>
      <c r="F991" s="282">
        <v>0.01</v>
      </c>
      <c r="G991" s="282">
        <v>0.01</v>
      </c>
      <c r="H991" s="282">
        <v>0.01</v>
      </c>
      <c r="I991" s="282">
        <v>0.01</v>
      </c>
      <c r="J991" s="282">
        <v>0.01</v>
      </c>
      <c r="K991" s="282">
        <v>0.01</v>
      </c>
      <c r="L991" s="282">
        <v>0.01</v>
      </c>
      <c r="M991" s="282">
        <v>0.01</v>
      </c>
      <c r="N991" s="282">
        <v>0.01</v>
      </c>
      <c r="O991" s="282">
        <v>0.01</v>
      </c>
      <c r="P991" s="282">
        <v>0.01</v>
      </c>
      <c r="Q991" s="282">
        <v>0.01</v>
      </c>
      <c r="R991" s="279">
        <v>0.01</v>
      </c>
    </row>
    <row r="992" spans="1:18" ht="15.75" thickBot="1" x14ac:dyDescent="0.3">
      <c r="A992" s="290" t="s">
        <v>414</v>
      </c>
      <c r="B992" s="288" t="s">
        <v>812</v>
      </c>
      <c r="C992" s="288" t="s">
        <v>2078</v>
      </c>
      <c r="D992" s="286">
        <v>0</v>
      </c>
      <c r="E992" s="300">
        <v>0</v>
      </c>
      <c r="F992" s="286">
        <v>0</v>
      </c>
      <c r="G992" s="286">
        <v>0</v>
      </c>
      <c r="H992" s="286">
        <v>16041</v>
      </c>
      <c r="I992" s="286">
        <v>0</v>
      </c>
      <c r="J992" s="286">
        <v>0</v>
      </c>
      <c r="K992" s="286">
        <v>0</v>
      </c>
      <c r="L992" s="286">
        <v>0</v>
      </c>
      <c r="M992" s="286">
        <v>0</v>
      </c>
      <c r="N992" s="286">
        <v>0</v>
      </c>
      <c r="O992" s="286">
        <v>0</v>
      </c>
      <c r="P992" s="286">
        <v>0</v>
      </c>
      <c r="Q992" s="286">
        <v>0</v>
      </c>
      <c r="R992" s="279">
        <v>0</v>
      </c>
    </row>
    <row r="993" spans="1:18" ht="15.75" thickBot="1" x14ac:dyDescent="0.3">
      <c r="A993" s="290" t="s">
        <v>415</v>
      </c>
      <c r="B993" s="288" t="s">
        <v>811</v>
      </c>
      <c r="C993" s="288" t="s">
        <v>2078</v>
      </c>
      <c r="D993" s="282">
        <v>-54333.21</v>
      </c>
      <c r="E993" s="299">
        <v>-54333.21</v>
      </c>
      <c r="F993" s="282">
        <v>-108666.54</v>
      </c>
      <c r="G993" s="282">
        <v>-162999.87</v>
      </c>
      <c r="H993" s="282">
        <v>-217333.2</v>
      </c>
      <c r="I993" s="282">
        <v>-271666.53000000003</v>
      </c>
      <c r="J993" s="282">
        <v>0.14000000000000001</v>
      </c>
      <c r="K993" s="282">
        <v>-54333.19</v>
      </c>
      <c r="L993" s="282">
        <v>-108666.52</v>
      </c>
      <c r="M993" s="282">
        <v>-162999.85</v>
      </c>
      <c r="N993" s="282">
        <v>-217333.18</v>
      </c>
      <c r="O993" s="282">
        <v>-271666.51</v>
      </c>
      <c r="P993" s="282">
        <v>0.16</v>
      </c>
      <c r="Q993" s="282">
        <v>-54333.17</v>
      </c>
      <c r="R993" s="279">
        <v>-54333.17</v>
      </c>
    </row>
    <row r="994" spans="1:18" ht="15.75" thickBot="1" x14ac:dyDescent="0.3">
      <c r="A994" s="290" t="s">
        <v>416</v>
      </c>
      <c r="B994" s="288" t="s">
        <v>810</v>
      </c>
      <c r="C994" s="288" t="s">
        <v>2078</v>
      </c>
      <c r="D994" s="286">
        <v>-117500</v>
      </c>
      <c r="E994" s="300">
        <v>-117500</v>
      </c>
      <c r="F994" s="286">
        <v>-235000</v>
      </c>
      <c r="G994" s="286">
        <v>-352500</v>
      </c>
      <c r="H994" s="286">
        <v>-470000</v>
      </c>
      <c r="I994" s="286">
        <v>-587500</v>
      </c>
      <c r="J994" s="286">
        <v>0</v>
      </c>
      <c r="K994" s="286">
        <v>-117500</v>
      </c>
      <c r="L994" s="286">
        <v>-235000</v>
      </c>
      <c r="M994" s="286">
        <v>-352500</v>
      </c>
      <c r="N994" s="286">
        <v>-470000</v>
      </c>
      <c r="O994" s="286">
        <v>-587500</v>
      </c>
      <c r="P994" s="286">
        <v>0</v>
      </c>
      <c r="Q994" s="286">
        <v>-117500</v>
      </c>
      <c r="R994" s="279">
        <v>-117500</v>
      </c>
    </row>
    <row r="995" spans="1:18" ht="15.75" thickBot="1" x14ac:dyDescent="0.3">
      <c r="A995" s="290" t="s">
        <v>417</v>
      </c>
      <c r="B995" s="288" t="s">
        <v>809</v>
      </c>
      <c r="C995" s="288" t="s">
        <v>2078</v>
      </c>
      <c r="D995" s="282">
        <v>-116666.79</v>
      </c>
      <c r="E995" s="299">
        <v>-116666.79</v>
      </c>
      <c r="F995" s="282">
        <v>-233333.46</v>
      </c>
      <c r="G995" s="282">
        <v>-350000.13</v>
      </c>
      <c r="H995" s="282">
        <v>-466666.8</v>
      </c>
      <c r="I995" s="282">
        <v>-583333.47</v>
      </c>
      <c r="J995" s="282">
        <v>-0.14000000000000001</v>
      </c>
      <c r="K995" s="282">
        <v>-116666.81</v>
      </c>
      <c r="L995" s="282">
        <v>-233333.48</v>
      </c>
      <c r="M995" s="282">
        <v>-350000.15</v>
      </c>
      <c r="N995" s="282">
        <v>-466666.82</v>
      </c>
      <c r="O995" s="282">
        <v>-583333.49</v>
      </c>
      <c r="P995" s="282">
        <v>-0.16</v>
      </c>
      <c r="Q995" s="282">
        <v>-116666.83</v>
      </c>
      <c r="R995" s="279">
        <v>-116666.83</v>
      </c>
    </row>
    <row r="996" spans="1:18" ht="15.75" thickBot="1" x14ac:dyDescent="0.3">
      <c r="A996" s="290" t="s">
        <v>417</v>
      </c>
      <c r="B996" s="288" t="s">
        <v>808</v>
      </c>
      <c r="C996" s="288" t="s">
        <v>2078</v>
      </c>
      <c r="D996" s="286">
        <v>0.01</v>
      </c>
      <c r="E996" s="300">
        <v>0.01</v>
      </c>
      <c r="F996" s="286">
        <v>0.01</v>
      </c>
      <c r="G996" s="286">
        <v>0.01</v>
      </c>
      <c r="H996" s="286">
        <v>0.01</v>
      </c>
      <c r="I996" s="286">
        <v>0.01</v>
      </c>
      <c r="J996" s="286">
        <v>0.01</v>
      </c>
      <c r="K996" s="286">
        <v>0.01</v>
      </c>
      <c r="L996" s="286">
        <v>0.01</v>
      </c>
      <c r="M996" s="286">
        <v>0.01</v>
      </c>
      <c r="N996" s="286">
        <v>0.01</v>
      </c>
      <c r="O996" s="286">
        <v>0.01</v>
      </c>
      <c r="P996" s="286">
        <v>0.01</v>
      </c>
      <c r="Q996" s="286">
        <v>0.01</v>
      </c>
      <c r="R996" s="279">
        <v>0.01</v>
      </c>
    </row>
    <row r="997" spans="1:18" ht="15.75" thickBot="1" x14ac:dyDescent="0.3">
      <c r="A997" s="290" t="s">
        <v>418</v>
      </c>
      <c r="B997" s="288" t="s">
        <v>807</v>
      </c>
      <c r="C997" s="288" t="s">
        <v>2078</v>
      </c>
      <c r="D997" s="282">
        <v>-109170.71</v>
      </c>
      <c r="E997" s="299">
        <v>-109170.71</v>
      </c>
      <c r="F997" s="282">
        <v>-218341.54</v>
      </c>
      <c r="G997" s="282">
        <v>-327512.37</v>
      </c>
      <c r="H997" s="282">
        <v>-436683.2</v>
      </c>
      <c r="I997" s="282">
        <v>-545854.03</v>
      </c>
      <c r="J997" s="282">
        <v>0.14000000000000001</v>
      </c>
      <c r="K997" s="282">
        <v>-109170.69</v>
      </c>
      <c r="L997" s="282">
        <v>-218341.52</v>
      </c>
      <c r="M997" s="282">
        <v>-327512.34999999998</v>
      </c>
      <c r="N997" s="282">
        <v>-436683.18</v>
      </c>
      <c r="O997" s="282">
        <v>-545854.01</v>
      </c>
      <c r="P997" s="282">
        <v>0.16</v>
      </c>
      <c r="Q997" s="282">
        <v>-109170.67</v>
      </c>
      <c r="R997" s="279">
        <v>-109170.67</v>
      </c>
    </row>
    <row r="998" spans="1:18" ht="15.75" thickBot="1" x14ac:dyDescent="0.3">
      <c r="A998" s="290" t="s">
        <v>419</v>
      </c>
      <c r="B998" s="288" t="s">
        <v>806</v>
      </c>
      <c r="C998" s="288" t="s">
        <v>2078</v>
      </c>
      <c r="D998" s="286">
        <v>0</v>
      </c>
      <c r="E998" s="300">
        <v>0</v>
      </c>
      <c r="F998" s="286">
        <v>0</v>
      </c>
      <c r="G998" s="286">
        <v>0</v>
      </c>
      <c r="H998" s="286">
        <v>0</v>
      </c>
      <c r="I998" s="286">
        <v>0</v>
      </c>
      <c r="J998" s="286">
        <v>0</v>
      </c>
      <c r="K998" s="286">
        <v>0</v>
      </c>
      <c r="L998" s="286">
        <v>0</v>
      </c>
      <c r="M998" s="286">
        <v>0</v>
      </c>
      <c r="N998" s="286">
        <v>0</v>
      </c>
      <c r="O998" s="286">
        <v>0</v>
      </c>
      <c r="P998" s="286">
        <v>0</v>
      </c>
      <c r="Q998" s="286">
        <v>0</v>
      </c>
      <c r="R998" s="279">
        <v>0</v>
      </c>
    </row>
    <row r="999" spans="1:18" ht="15.75" thickBot="1" x14ac:dyDescent="0.3">
      <c r="A999" s="290" t="s">
        <v>418</v>
      </c>
      <c r="B999" s="288" t="s">
        <v>805</v>
      </c>
      <c r="C999" s="288" t="s">
        <v>2078</v>
      </c>
      <c r="D999" s="282">
        <v>-55416.79</v>
      </c>
      <c r="E999" s="299">
        <v>-55416.79</v>
      </c>
      <c r="F999" s="282">
        <v>-110833.46</v>
      </c>
      <c r="G999" s="282">
        <v>-166250.13</v>
      </c>
      <c r="H999" s="282">
        <v>-221666.8</v>
      </c>
      <c r="I999" s="282">
        <v>-277083.46999999997</v>
      </c>
      <c r="J999" s="282">
        <v>-0.14000000000000001</v>
      </c>
      <c r="K999" s="282">
        <v>-55416.81</v>
      </c>
      <c r="L999" s="282">
        <v>-110833.48</v>
      </c>
      <c r="M999" s="282">
        <v>-166250.15</v>
      </c>
      <c r="N999" s="282">
        <v>-221666.82</v>
      </c>
      <c r="O999" s="282">
        <v>-277083.49</v>
      </c>
      <c r="P999" s="282">
        <v>-0.16</v>
      </c>
      <c r="Q999" s="282">
        <v>-55416.83</v>
      </c>
      <c r="R999" s="279">
        <v>-55416.83</v>
      </c>
    </row>
    <row r="1000" spans="1:18" ht="15.75" thickBot="1" x14ac:dyDescent="0.3">
      <c r="A1000" s="290" t="s">
        <v>420</v>
      </c>
      <c r="B1000" s="288" t="s">
        <v>804</v>
      </c>
      <c r="C1000" s="288" t="s">
        <v>2078</v>
      </c>
      <c r="D1000" s="286">
        <v>0</v>
      </c>
      <c r="E1000" s="300">
        <v>0</v>
      </c>
      <c r="F1000" s="286">
        <v>0</v>
      </c>
      <c r="G1000" s="286">
        <v>0</v>
      </c>
      <c r="H1000" s="286">
        <v>0</v>
      </c>
      <c r="I1000" s="286">
        <v>0</v>
      </c>
      <c r="J1000" s="286">
        <v>0</v>
      </c>
      <c r="K1000" s="286">
        <v>0</v>
      </c>
      <c r="L1000" s="286">
        <v>0</v>
      </c>
      <c r="M1000" s="286">
        <v>0</v>
      </c>
      <c r="N1000" s="286">
        <v>0</v>
      </c>
      <c r="O1000" s="286">
        <v>0</v>
      </c>
      <c r="P1000" s="286">
        <v>0</v>
      </c>
      <c r="Q1000" s="286">
        <v>0</v>
      </c>
      <c r="R1000" s="279">
        <v>0</v>
      </c>
    </row>
    <row r="1001" spans="1:18" ht="15.75" thickBot="1" x14ac:dyDescent="0.3">
      <c r="A1001" s="290" t="s">
        <v>421</v>
      </c>
      <c r="B1001" s="288" t="s">
        <v>803</v>
      </c>
      <c r="C1001" s="288" t="s">
        <v>2078</v>
      </c>
      <c r="D1001" s="282">
        <v>-129000</v>
      </c>
      <c r="E1001" s="299">
        <v>-129000</v>
      </c>
      <c r="F1001" s="282">
        <v>-258000</v>
      </c>
      <c r="G1001" s="282">
        <v>-387000</v>
      </c>
      <c r="H1001" s="282">
        <v>-516000</v>
      </c>
      <c r="I1001" s="282">
        <v>-645000</v>
      </c>
      <c r="J1001" s="282">
        <v>0</v>
      </c>
      <c r="K1001" s="282">
        <v>-129000</v>
      </c>
      <c r="L1001" s="282">
        <v>-258000</v>
      </c>
      <c r="M1001" s="282">
        <v>-387000</v>
      </c>
      <c r="N1001" s="282">
        <v>-516000</v>
      </c>
      <c r="O1001" s="282">
        <v>-645000</v>
      </c>
      <c r="P1001" s="282">
        <v>0</v>
      </c>
      <c r="Q1001" s="282">
        <v>-129000</v>
      </c>
      <c r="R1001" s="279">
        <v>-129000</v>
      </c>
    </row>
    <row r="1002" spans="1:18" ht="15.75" thickBot="1" x14ac:dyDescent="0.3">
      <c r="A1002" s="290" t="s">
        <v>422</v>
      </c>
      <c r="B1002" s="288" t="s">
        <v>802</v>
      </c>
      <c r="C1002" s="288" t="s">
        <v>2078</v>
      </c>
      <c r="D1002" s="286">
        <v>-65416.79</v>
      </c>
      <c r="E1002" s="300">
        <v>-65416.79</v>
      </c>
      <c r="F1002" s="286">
        <v>-130833.46</v>
      </c>
      <c r="G1002" s="286">
        <v>-196250.13</v>
      </c>
      <c r="H1002" s="286">
        <v>-261666.8</v>
      </c>
      <c r="I1002" s="286">
        <v>-327083.46999999997</v>
      </c>
      <c r="J1002" s="286">
        <v>-0.14000000000000001</v>
      </c>
      <c r="K1002" s="286">
        <v>-65416.81</v>
      </c>
      <c r="L1002" s="286">
        <v>-130833.48</v>
      </c>
      <c r="M1002" s="286">
        <v>-196250.15</v>
      </c>
      <c r="N1002" s="286">
        <v>-261666.82</v>
      </c>
      <c r="O1002" s="286">
        <v>-327083.49</v>
      </c>
      <c r="P1002" s="286">
        <v>-0.16</v>
      </c>
      <c r="Q1002" s="286">
        <v>-65416.83</v>
      </c>
      <c r="R1002" s="279">
        <v>-65416.83</v>
      </c>
    </row>
    <row r="1003" spans="1:18" ht="15.75" thickBot="1" x14ac:dyDescent="0.3">
      <c r="A1003" s="290" t="s">
        <v>423</v>
      </c>
      <c r="B1003" s="288" t="s">
        <v>801</v>
      </c>
      <c r="C1003" s="288" t="s">
        <v>2078</v>
      </c>
      <c r="D1003" s="282">
        <v>-128666.79</v>
      </c>
      <c r="E1003" s="299">
        <v>-128666.79</v>
      </c>
      <c r="F1003" s="282">
        <v>-257333.46</v>
      </c>
      <c r="G1003" s="282">
        <v>-386000.13</v>
      </c>
      <c r="H1003" s="282">
        <v>-514666.8</v>
      </c>
      <c r="I1003" s="282">
        <v>-643333.47</v>
      </c>
      <c r="J1003" s="282">
        <v>-0.14000000000000001</v>
      </c>
      <c r="K1003" s="282">
        <v>-128666.81</v>
      </c>
      <c r="L1003" s="282">
        <v>-257333.48</v>
      </c>
      <c r="M1003" s="282">
        <v>-386000.15</v>
      </c>
      <c r="N1003" s="282">
        <v>-514666.82</v>
      </c>
      <c r="O1003" s="282">
        <v>-643333.49</v>
      </c>
      <c r="P1003" s="282">
        <v>-0.16</v>
      </c>
      <c r="Q1003" s="282">
        <v>-128666.83</v>
      </c>
      <c r="R1003" s="279">
        <v>-128666.83</v>
      </c>
    </row>
    <row r="1004" spans="1:18" ht="15.75" thickBot="1" x14ac:dyDescent="0.3">
      <c r="A1004" s="290" t="s">
        <v>424</v>
      </c>
      <c r="B1004" s="288" t="s">
        <v>800</v>
      </c>
      <c r="C1004" s="288" t="s">
        <v>2078</v>
      </c>
      <c r="D1004" s="286">
        <v>-145500</v>
      </c>
      <c r="E1004" s="300">
        <v>-145500</v>
      </c>
      <c r="F1004" s="286">
        <v>-291000</v>
      </c>
      <c r="G1004" s="286">
        <v>-436500</v>
      </c>
      <c r="H1004" s="286">
        <v>-582000</v>
      </c>
      <c r="I1004" s="286">
        <v>-727500</v>
      </c>
      <c r="J1004" s="286">
        <v>0</v>
      </c>
      <c r="K1004" s="286">
        <v>-145500</v>
      </c>
      <c r="L1004" s="286">
        <v>-291000</v>
      </c>
      <c r="M1004" s="286">
        <v>-436500</v>
      </c>
      <c r="N1004" s="286">
        <v>-582000</v>
      </c>
      <c r="O1004" s="286">
        <v>-727500</v>
      </c>
      <c r="P1004" s="286">
        <v>0</v>
      </c>
      <c r="Q1004" s="286">
        <v>-145500</v>
      </c>
      <c r="R1004" s="279">
        <v>-145500</v>
      </c>
    </row>
    <row r="1005" spans="1:18" ht="15.75" thickBot="1" x14ac:dyDescent="0.3">
      <c r="A1005" s="290" t="s">
        <v>425</v>
      </c>
      <c r="B1005" s="288" t="s">
        <v>799</v>
      </c>
      <c r="C1005" s="288" t="s">
        <v>2078</v>
      </c>
      <c r="D1005" s="282">
        <v>-188666.79</v>
      </c>
      <c r="E1005" s="299">
        <v>-188666.79</v>
      </c>
      <c r="F1005" s="282">
        <v>-377333.46</v>
      </c>
      <c r="G1005" s="282">
        <v>-566000.13</v>
      </c>
      <c r="H1005" s="282">
        <v>-754666.8</v>
      </c>
      <c r="I1005" s="282">
        <v>-943333.47</v>
      </c>
      <c r="J1005" s="282">
        <v>-0.14000000000000001</v>
      </c>
      <c r="K1005" s="282">
        <v>-188666.81</v>
      </c>
      <c r="L1005" s="282">
        <v>-377333.48</v>
      </c>
      <c r="M1005" s="282">
        <v>-566000.15</v>
      </c>
      <c r="N1005" s="282">
        <v>-754666.82</v>
      </c>
      <c r="O1005" s="282">
        <v>-943333.49</v>
      </c>
      <c r="P1005" s="282">
        <v>-0.16</v>
      </c>
      <c r="Q1005" s="282">
        <v>-188666.83</v>
      </c>
      <c r="R1005" s="279">
        <v>-188666.83</v>
      </c>
    </row>
    <row r="1006" spans="1:18" ht="15.75" thickBot="1" x14ac:dyDescent="0.3">
      <c r="A1006" s="290" t="s">
        <v>426</v>
      </c>
      <c r="B1006" s="288" t="s">
        <v>798</v>
      </c>
      <c r="C1006" s="288" t="s">
        <v>2078</v>
      </c>
      <c r="D1006" s="286">
        <v>-187333.21</v>
      </c>
      <c r="E1006" s="300">
        <v>-187333.21</v>
      </c>
      <c r="F1006" s="286">
        <v>-374666.54</v>
      </c>
      <c r="G1006" s="286">
        <v>-561999.87</v>
      </c>
      <c r="H1006" s="286">
        <v>-749333.2</v>
      </c>
      <c r="I1006" s="286">
        <v>-936666.53</v>
      </c>
      <c r="J1006" s="286">
        <v>0.14000000000000001</v>
      </c>
      <c r="K1006" s="286">
        <v>-187333.19</v>
      </c>
      <c r="L1006" s="286">
        <v>-374666.52</v>
      </c>
      <c r="M1006" s="286">
        <v>-561999.85</v>
      </c>
      <c r="N1006" s="286">
        <v>-749333.18</v>
      </c>
      <c r="O1006" s="286">
        <v>-936666.51</v>
      </c>
      <c r="P1006" s="286">
        <v>0.16</v>
      </c>
      <c r="Q1006" s="286">
        <v>-187333.17</v>
      </c>
      <c r="R1006" s="279">
        <v>-187333.17</v>
      </c>
    </row>
    <row r="1007" spans="1:18" ht="15.75" thickBot="1" x14ac:dyDescent="0.3">
      <c r="A1007" s="290" t="s">
        <v>427</v>
      </c>
      <c r="B1007" s="288" t="s">
        <v>797</v>
      </c>
      <c r="C1007" s="288" t="s">
        <v>2078</v>
      </c>
      <c r="D1007" s="282">
        <v>0.05</v>
      </c>
      <c r="E1007" s="299">
        <v>0.05</v>
      </c>
      <c r="F1007" s="282">
        <v>0.05</v>
      </c>
      <c r="G1007" s="282">
        <v>0.05</v>
      </c>
      <c r="H1007" s="282">
        <v>0.05</v>
      </c>
      <c r="I1007" s="282">
        <v>0.05</v>
      </c>
      <c r="J1007" s="282">
        <v>0.05</v>
      </c>
      <c r="K1007" s="282">
        <v>0.05</v>
      </c>
      <c r="L1007" s="282">
        <v>0.05</v>
      </c>
      <c r="M1007" s="282">
        <v>0.05</v>
      </c>
      <c r="N1007" s="282">
        <v>0.05</v>
      </c>
      <c r="O1007" s="282">
        <v>0.05</v>
      </c>
      <c r="P1007" s="282">
        <v>0.05</v>
      </c>
      <c r="Q1007" s="282">
        <v>0.05</v>
      </c>
      <c r="R1007" s="279">
        <v>0.05</v>
      </c>
    </row>
    <row r="1008" spans="1:18" ht="15.75" thickBot="1" x14ac:dyDescent="0.3">
      <c r="A1008" s="290" t="s">
        <v>428</v>
      </c>
      <c r="B1008" s="288" t="s">
        <v>796</v>
      </c>
      <c r="C1008" s="288" t="s">
        <v>2078</v>
      </c>
      <c r="D1008" s="286">
        <v>-43750</v>
      </c>
      <c r="E1008" s="300">
        <v>-43750</v>
      </c>
      <c r="F1008" s="286">
        <v>-87500</v>
      </c>
      <c r="G1008" s="286">
        <v>-131250</v>
      </c>
      <c r="H1008" s="286">
        <v>-175000</v>
      </c>
      <c r="I1008" s="286">
        <v>-218750</v>
      </c>
      <c r="J1008" s="286">
        <v>0</v>
      </c>
      <c r="K1008" s="286">
        <v>-43750</v>
      </c>
      <c r="L1008" s="286">
        <v>-87500</v>
      </c>
      <c r="M1008" s="286">
        <v>-131250</v>
      </c>
      <c r="N1008" s="286">
        <v>-175000</v>
      </c>
      <c r="O1008" s="286">
        <v>-218750</v>
      </c>
      <c r="P1008" s="286">
        <v>0</v>
      </c>
      <c r="Q1008" s="286">
        <v>-43750</v>
      </c>
      <c r="R1008" s="279">
        <v>-43750</v>
      </c>
    </row>
    <row r="1009" spans="1:18" ht="15.75" thickBot="1" x14ac:dyDescent="0.3">
      <c r="A1009" s="290" t="s">
        <v>429</v>
      </c>
      <c r="B1009" s="288" t="s">
        <v>795</v>
      </c>
      <c r="C1009" s="288" t="s">
        <v>2078</v>
      </c>
      <c r="D1009" s="282">
        <v>0</v>
      </c>
      <c r="E1009" s="299">
        <v>0</v>
      </c>
      <c r="F1009" s="282">
        <v>0</v>
      </c>
      <c r="G1009" s="282">
        <v>0</v>
      </c>
      <c r="H1009" s="282">
        <v>0</v>
      </c>
      <c r="I1009" s="282">
        <v>0</v>
      </c>
      <c r="J1009" s="282">
        <v>0</v>
      </c>
      <c r="K1009" s="282">
        <v>0</v>
      </c>
      <c r="L1009" s="282">
        <v>0</v>
      </c>
      <c r="M1009" s="282">
        <v>0</v>
      </c>
      <c r="N1009" s="282">
        <v>0</v>
      </c>
      <c r="O1009" s="282">
        <v>0</v>
      </c>
      <c r="P1009" s="282">
        <v>0</v>
      </c>
      <c r="Q1009" s="282">
        <v>0</v>
      </c>
      <c r="R1009" s="279">
        <v>0</v>
      </c>
    </row>
    <row r="1010" spans="1:18" ht="15.75" thickBot="1" x14ac:dyDescent="0.3">
      <c r="A1010" s="290" t="s">
        <v>430</v>
      </c>
      <c r="B1010" s="288" t="s">
        <v>794</v>
      </c>
      <c r="C1010" s="288" t="s">
        <v>2078</v>
      </c>
      <c r="D1010" s="286">
        <v>0</v>
      </c>
      <c r="E1010" s="300">
        <v>0</v>
      </c>
      <c r="F1010" s="286">
        <v>0</v>
      </c>
      <c r="G1010" s="286">
        <v>0</v>
      </c>
      <c r="H1010" s="286">
        <v>0</v>
      </c>
      <c r="I1010" s="286">
        <v>0</v>
      </c>
      <c r="J1010" s="286">
        <v>0</v>
      </c>
      <c r="K1010" s="286">
        <v>0</v>
      </c>
      <c r="L1010" s="286">
        <v>0</v>
      </c>
      <c r="M1010" s="286">
        <v>0</v>
      </c>
      <c r="N1010" s="286">
        <v>0</v>
      </c>
      <c r="O1010" s="286">
        <v>0</v>
      </c>
      <c r="P1010" s="286">
        <v>0</v>
      </c>
      <c r="Q1010" s="286">
        <v>0</v>
      </c>
      <c r="R1010" s="279">
        <v>0</v>
      </c>
    </row>
    <row r="1011" spans="1:18" ht="15.75" thickBot="1" x14ac:dyDescent="0.3">
      <c r="A1011" s="290" t="s">
        <v>431</v>
      </c>
      <c r="B1011" s="288" t="s">
        <v>793</v>
      </c>
      <c r="C1011" s="288" t="s">
        <v>2078</v>
      </c>
      <c r="D1011" s="282">
        <v>0</v>
      </c>
      <c r="E1011" s="299">
        <v>0</v>
      </c>
      <c r="F1011" s="282">
        <v>0</v>
      </c>
      <c r="G1011" s="282">
        <v>0</v>
      </c>
      <c r="H1011" s="282">
        <v>0</v>
      </c>
      <c r="I1011" s="282">
        <v>0</v>
      </c>
      <c r="J1011" s="282">
        <v>0</v>
      </c>
      <c r="K1011" s="282">
        <v>0</v>
      </c>
      <c r="L1011" s="282">
        <v>0</v>
      </c>
      <c r="M1011" s="282">
        <v>0</v>
      </c>
      <c r="N1011" s="282">
        <v>0</v>
      </c>
      <c r="O1011" s="282">
        <v>0</v>
      </c>
      <c r="P1011" s="282">
        <v>0</v>
      </c>
      <c r="Q1011" s="282">
        <v>0</v>
      </c>
      <c r="R1011" s="279">
        <v>0</v>
      </c>
    </row>
    <row r="1012" spans="1:18" ht="15.75" thickBot="1" x14ac:dyDescent="0.3">
      <c r="A1012" s="290" t="s">
        <v>432</v>
      </c>
      <c r="B1012" s="288" t="s">
        <v>792</v>
      </c>
      <c r="C1012" s="288" t="s">
        <v>2078</v>
      </c>
      <c r="D1012" s="286">
        <v>-463163.88</v>
      </c>
      <c r="E1012" s="300">
        <v>-463163.88</v>
      </c>
      <c r="F1012" s="286">
        <v>-595497.21</v>
      </c>
      <c r="G1012" s="286">
        <v>-727830.54</v>
      </c>
      <c r="H1012" s="286">
        <v>-66163.87</v>
      </c>
      <c r="I1012" s="286">
        <v>-198497.2</v>
      </c>
      <c r="J1012" s="286">
        <v>-330830.53000000003</v>
      </c>
      <c r="K1012" s="286">
        <v>-463163.86</v>
      </c>
      <c r="L1012" s="286">
        <v>-595497.18999999994</v>
      </c>
      <c r="M1012" s="286">
        <v>-727830.52</v>
      </c>
      <c r="N1012" s="286">
        <v>2.81</v>
      </c>
      <c r="O1012" s="286">
        <v>2.81</v>
      </c>
      <c r="P1012" s="286">
        <v>0</v>
      </c>
      <c r="Q1012" s="286">
        <v>0</v>
      </c>
      <c r="R1012" s="279">
        <v>0</v>
      </c>
    </row>
    <row r="1013" spans="1:18" ht="15.75" thickBot="1" x14ac:dyDescent="0.3">
      <c r="A1013" s="290" t="s">
        <v>1519</v>
      </c>
      <c r="B1013" s="288" t="s">
        <v>1520</v>
      </c>
      <c r="C1013" s="288" t="s">
        <v>2078</v>
      </c>
      <c r="D1013" s="282">
        <v>-833333.45</v>
      </c>
      <c r="E1013" s="299">
        <v>-833333.45</v>
      </c>
      <c r="F1013" s="282">
        <v>-0.12</v>
      </c>
      <c r="G1013" s="282">
        <v>-166666.79</v>
      </c>
      <c r="H1013" s="282">
        <v>-333333.46000000002</v>
      </c>
      <c r="I1013" s="282">
        <v>-500000.13</v>
      </c>
      <c r="J1013" s="282">
        <v>-666666.80000000005</v>
      </c>
      <c r="K1013" s="282">
        <v>-833333.47</v>
      </c>
      <c r="L1013" s="282">
        <v>-0.14000000000000001</v>
      </c>
      <c r="M1013" s="282">
        <v>-166666.81</v>
      </c>
      <c r="N1013" s="282">
        <v>-333333.48</v>
      </c>
      <c r="O1013" s="282">
        <v>-500000.15</v>
      </c>
      <c r="P1013" s="282">
        <v>-666666.81999999995</v>
      </c>
      <c r="Q1013" s="282">
        <v>-833333.49</v>
      </c>
      <c r="R1013" s="279">
        <v>-833333.49</v>
      </c>
    </row>
    <row r="1014" spans="1:18" ht="15.75" thickBot="1" x14ac:dyDescent="0.3">
      <c r="A1014" s="290" t="s">
        <v>1521</v>
      </c>
      <c r="B1014" s="288" t="s">
        <v>1522</v>
      </c>
      <c r="C1014" s="288" t="s">
        <v>2078</v>
      </c>
      <c r="D1014" s="286">
        <v>-737916.55</v>
      </c>
      <c r="E1014" s="300">
        <v>-737916.55</v>
      </c>
      <c r="F1014" s="286">
        <v>-885499.88</v>
      </c>
      <c r="G1014" s="286">
        <v>-147583.21</v>
      </c>
      <c r="H1014" s="286">
        <v>-295166.53999999998</v>
      </c>
      <c r="I1014" s="286">
        <v>-442749.87</v>
      </c>
      <c r="J1014" s="286">
        <v>-590333.19999999995</v>
      </c>
      <c r="K1014" s="286">
        <v>-737916.53</v>
      </c>
      <c r="L1014" s="286">
        <v>-885499.86</v>
      </c>
      <c r="M1014" s="286">
        <v>-147583.19</v>
      </c>
      <c r="N1014" s="286">
        <v>-295166.52</v>
      </c>
      <c r="O1014" s="286">
        <v>-442749.85</v>
      </c>
      <c r="P1014" s="286">
        <v>-590333.18000000005</v>
      </c>
      <c r="Q1014" s="286">
        <v>-737916.51</v>
      </c>
      <c r="R1014" s="279">
        <v>-737916.51</v>
      </c>
    </row>
    <row r="1015" spans="1:18" ht="15.75" thickBot="1" x14ac:dyDescent="0.3">
      <c r="A1015" s="290" t="s">
        <v>1523</v>
      </c>
      <c r="B1015" s="288" t="s">
        <v>1524</v>
      </c>
      <c r="C1015" s="288" t="s">
        <v>2078</v>
      </c>
      <c r="D1015" s="282">
        <v>0</v>
      </c>
      <c r="E1015" s="299">
        <v>0</v>
      </c>
      <c r="F1015" s="282">
        <v>0</v>
      </c>
      <c r="G1015" s="282">
        <v>0</v>
      </c>
      <c r="H1015" s="282">
        <v>0</v>
      </c>
      <c r="I1015" s="282">
        <v>0</v>
      </c>
      <c r="J1015" s="282">
        <v>0</v>
      </c>
      <c r="K1015" s="282">
        <v>0</v>
      </c>
      <c r="L1015" s="282">
        <v>0</v>
      </c>
      <c r="M1015" s="282">
        <v>0</v>
      </c>
      <c r="N1015" s="282">
        <v>0</v>
      </c>
      <c r="O1015" s="282">
        <v>0</v>
      </c>
      <c r="P1015" s="282">
        <v>0</v>
      </c>
      <c r="Q1015" s="282">
        <v>0</v>
      </c>
      <c r="R1015" s="279">
        <v>0</v>
      </c>
    </row>
    <row r="1016" spans="1:18" ht="15.75" thickBot="1" x14ac:dyDescent="0.3">
      <c r="A1016" s="290" t="s">
        <v>1525</v>
      </c>
      <c r="B1016" s="288" t="s">
        <v>1526</v>
      </c>
      <c r="C1016" s="288" t="s">
        <v>2078</v>
      </c>
      <c r="D1016" s="286">
        <v>-81569.919999999998</v>
      </c>
      <c r="E1016" s="300">
        <v>-81569.919999999998</v>
      </c>
      <c r="F1016" s="286">
        <v>-175224.09</v>
      </c>
      <c r="G1016" s="286">
        <v>-268878.26</v>
      </c>
      <c r="H1016" s="286">
        <v>-362532.43</v>
      </c>
      <c r="I1016" s="286">
        <v>-456186.6</v>
      </c>
      <c r="J1016" s="286">
        <v>12084.23</v>
      </c>
      <c r="K1016" s="286">
        <v>-81569.94</v>
      </c>
      <c r="L1016" s="286">
        <v>-175224.11</v>
      </c>
      <c r="M1016" s="286">
        <v>-268878.28000000003</v>
      </c>
      <c r="N1016" s="286">
        <v>-362532.45</v>
      </c>
      <c r="O1016" s="286">
        <v>-456186.62</v>
      </c>
      <c r="P1016" s="286">
        <v>-549840.79</v>
      </c>
      <c r="Q1016" s="286">
        <v>-81569.960000000006</v>
      </c>
      <c r="R1016" s="279">
        <v>-81569.960000000006</v>
      </c>
    </row>
    <row r="1017" spans="1:18" ht="15.75" thickBot="1" x14ac:dyDescent="0.3">
      <c r="A1017" s="290" t="s">
        <v>1527</v>
      </c>
      <c r="B1017" s="288" t="s">
        <v>1528</v>
      </c>
      <c r="C1017" s="288" t="s">
        <v>2078</v>
      </c>
      <c r="D1017" s="282">
        <v>-120077.58</v>
      </c>
      <c r="E1017" s="299">
        <v>-120077.58</v>
      </c>
      <c r="F1017" s="282">
        <v>-257944.25</v>
      </c>
      <c r="G1017" s="282">
        <v>-395810.92</v>
      </c>
      <c r="H1017" s="282">
        <v>-533677.59</v>
      </c>
      <c r="I1017" s="282">
        <v>-671544.26</v>
      </c>
      <c r="J1017" s="282">
        <v>17789.07</v>
      </c>
      <c r="K1017" s="282">
        <v>-120077.6</v>
      </c>
      <c r="L1017" s="282">
        <v>-257944.27</v>
      </c>
      <c r="M1017" s="282">
        <v>-395810.94</v>
      </c>
      <c r="N1017" s="282">
        <v>-533677.61</v>
      </c>
      <c r="O1017" s="282">
        <v>-671544.28</v>
      </c>
      <c r="P1017" s="282">
        <v>-809410.95</v>
      </c>
      <c r="Q1017" s="282">
        <v>-120077.62</v>
      </c>
      <c r="R1017" s="279">
        <v>-120077.62</v>
      </c>
    </row>
    <row r="1018" spans="1:18" ht="15.75" thickBot="1" x14ac:dyDescent="0.3">
      <c r="A1018" s="290" t="s">
        <v>2049</v>
      </c>
      <c r="B1018" s="288" t="s">
        <v>2050</v>
      </c>
      <c r="C1018" s="288" t="s">
        <v>2078</v>
      </c>
      <c r="D1018" s="286">
        <v>-211650.13</v>
      </c>
      <c r="E1018" s="300">
        <v>-211650.13</v>
      </c>
      <c r="F1018" s="286">
        <v>-270441.8</v>
      </c>
      <c r="G1018" s="286">
        <v>-329233.46999999997</v>
      </c>
      <c r="H1018" s="286">
        <v>-35275.14</v>
      </c>
      <c r="I1018" s="286">
        <v>-94066.81</v>
      </c>
      <c r="J1018" s="286">
        <v>-152858.48000000001</v>
      </c>
      <c r="K1018" s="286">
        <v>-211650.15</v>
      </c>
      <c r="L1018" s="286">
        <v>-270441.82</v>
      </c>
      <c r="M1018" s="286">
        <v>-329233.49</v>
      </c>
      <c r="N1018" s="286">
        <v>-35275.160000000003</v>
      </c>
      <c r="O1018" s="286">
        <v>-94066.83</v>
      </c>
      <c r="P1018" s="286">
        <v>-152858.5</v>
      </c>
      <c r="Q1018" s="286">
        <v>-211650.17</v>
      </c>
      <c r="R1018" s="279">
        <v>-211650.17</v>
      </c>
    </row>
    <row r="1019" spans="1:18" ht="15.75" thickBot="1" x14ac:dyDescent="0.3">
      <c r="A1019" s="290" t="s">
        <v>2051</v>
      </c>
      <c r="B1019" s="288" t="s">
        <v>2052</v>
      </c>
      <c r="C1019" s="288" t="s">
        <v>2078</v>
      </c>
      <c r="D1019" s="282">
        <v>-829125</v>
      </c>
      <c r="E1019" s="299">
        <v>-829125</v>
      </c>
      <c r="F1019" s="282">
        <v>-1059437.5</v>
      </c>
      <c r="G1019" s="282">
        <v>-1289750</v>
      </c>
      <c r="H1019" s="282">
        <v>-138187.5</v>
      </c>
      <c r="I1019" s="282">
        <v>-368500</v>
      </c>
      <c r="J1019" s="282">
        <v>-598812.5</v>
      </c>
      <c r="K1019" s="282">
        <v>-829125</v>
      </c>
      <c r="L1019" s="282">
        <v>-1059437.5</v>
      </c>
      <c r="M1019" s="282">
        <v>-1289750</v>
      </c>
      <c r="N1019" s="282">
        <v>-138187.5</v>
      </c>
      <c r="O1019" s="282">
        <v>-368500</v>
      </c>
      <c r="P1019" s="282">
        <v>-598812.5</v>
      </c>
      <c r="Q1019" s="282">
        <v>-829125</v>
      </c>
      <c r="R1019" s="279">
        <v>-829125</v>
      </c>
    </row>
    <row r="1020" spans="1:18" ht="15.75" thickBot="1" x14ac:dyDescent="0.3">
      <c r="A1020" s="290" t="s">
        <v>2194</v>
      </c>
      <c r="B1020" s="288" t="s">
        <v>2195</v>
      </c>
      <c r="C1020" s="288" t="s">
        <v>2078</v>
      </c>
      <c r="D1020" s="286">
        <v>-850541.67</v>
      </c>
      <c r="E1020" s="300">
        <v>-850541.67</v>
      </c>
      <c r="F1020" s="286">
        <v>5708.33</v>
      </c>
      <c r="G1020" s="286">
        <v>-165541.67000000001</v>
      </c>
      <c r="H1020" s="286">
        <v>-336791.67</v>
      </c>
      <c r="I1020" s="286">
        <v>-508041.67</v>
      </c>
      <c r="J1020" s="286">
        <v>-679291.67</v>
      </c>
      <c r="K1020" s="286">
        <v>-850541.67</v>
      </c>
      <c r="L1020" s="286">
        <v>5708.33</v>
      </c>
      <c r="M1020" s="286">
        <v>-165541.67000000001</v>
      </c>
      <c r="N1020" s="286">
        <v>-336791.67</v>
      </c>
      <c r="O1020" s="286">
        <v>-508041.67</v>
      </c>
      <c r="P1020" s="286">
        <v>-679291.67</v>
      </c>
      <c r="Q1020" s="286">
        <v>-850541.67</v>
      </c>
      <c r="R1020" s="279">
        <v>-850541.67</v>
      </c>
    </row>
    <row r="1021" spans="1:18" ht="15.75" thickBot="1" x14ac:dyDescent="0.3">
      <c r="A1021" s="290" t="s">
        <v>2466</v>
      </c>
      <c r="B1021" s="288" t="s">
        <v>2467</v>
      </c>
      <c r="C1021" s="288" t="s">
        <v>2078</v>
      </c>
      <c r="D1021" s="282">
        <v>-154495</v>
      </c>
      <c r="E1021" s="299">
        <v>-154495</v>
      </c>
      <c r="F1021" s="282">
        <v>-444670</v>
      </c>
      <c r="G1021" s="282">
        <v>-734845</v>
      </c>
      <c r="H1021" s="282">
        <v>-1025020</v>
      </c>
      <c r="I1021" s="282">
        <v>-1315195</v>
      </c>
      <c r="J1021" s="282">
        <v>135680</v>
      </c>
      <c r="K1021" s="282">
        <v>-154495</v>
      </c>
      <c r="L1021" s="282">
        <v>-444670</v>
      </c>
      <c r="M1021" s="282">
        <v>-734845</v>
      </c>
      <c r="N1021" s="282">
        <v>-1025020</v>
      </c>
      <c r="O1021" s="282">
        <v>-1315195</v>
      </c>
      <c r="P1021" s="282">
        <v>-1605370</v>
      </c>
      <c r="Q1021" s="282">
        <v>-154495</v>
      </c>
      <c r="R1021" s="279">
        <v>-154495</v>
      </c>
    </row>
    <row r="1022" spans="1:18" ht="15.75" thickBot="1" x14ac:dyDescent="0.3">
      <c r="A1022" s="290" t="s">
        <v>2468</v>
      </c>
      <c r="B1022" s="288" t="s">
        <v>2469</v>
      </c>
      <c r="C1022" s="288" t="s">
        <v>2078</v>
      </c>
      <c r="D1022" s="286">
        <v>-64420.08</v>
      </c>
      <c r="E1022" s="300">
        <v>-64420.08</v>
      </c>
      <c r="F1022" s="286">
        <v>-195295.08</v>
      </c>
      <c r="G1022" s="286">
        <v>-326170.08</v>
      </c>
      <c r="H1022" s="286">
        <v>-457045.08</v>
      </c>
      <c r="I1022" s="286">
        <v>-587920.07999999996</v>
      </c>
      <c r="J1022" s="286">
        <v>66454.92</v>
      </c>
      <c r="K1022" s="286">
        <v>-64420.08</v>
      </c>
      <c r="L1022" s="286">
        <v>-195295.08</v>
      </c>
      <c r="M1022" s="286">
        <v>-326170.08</v>
      </c>
      <c r="N1022" s="286">
        <v>-457045.08</v>
      </c>
      <c r="O1022" s="286">
        <v>-587920.07999999996</v>
      </c>
      <c r="P1022" s="286">
        <v>-718795.08</v>
      </c>
      <c r="Q1022" s="286">
        <v>-64420.08</v>
      </c>
      <c r="R1022" s="279">
        <v>-64420.08</v>
      </c>
    </row>
    <row r="1023" spans="1:18" ht="15.75" thickBot="1" x14ac:dyDescent="0.3">
      <c r="A1023" s="290" t="s">
        <v>2654</v>
      </c>
      <c r="B1023" s="288" t="s">
        <v>2655</v>
      </c>
      <c r="C1023" s="288" t="s">
        <v>2078</v>
      </c>
      <c r="D1023" s="282">
        <v>-1575000</v>
      </c>
      <c r="E1023" s="299">
        <v>-1575000</v>
      </c>
      <c r="F1023" s="282">
        <v>-2025000</v>
      </c>
      <c r="G1023" s="282">
        <v>-2475000</v>
      </c>
      <c r="H1023" s="282">
        <v>-225000</v>
      </c>
      <c r="I1023" s="282">
        <v>-675000</v>
      </c>
      <c r="J1023" s="282">
        <v>-1125000</v>
      </c>
      <c r="K1023" s="282">
        <v>-1575000</v>
      </c>
      <c r="L1023" s="282">
        <v>-2025000</v>
      </c>
      <c r="M1023" s="282">
        <v>-2475000</v>
      </c>
      <c r="N1023" s="282">
        <v>-225000</v>
      </c>
      <c r="O1023" s="282">
        <v>-675000</v>
      </c>
      <c r="P1023" s="282">
        <v>-1125000</v>
      </c>
      <c r="Q1023" s="282">
        <v>-1575000</v>
      </c>
      <c r="R1023" s="279">
        <v>-1575000</v>
      </c>
    </row>
    <row r="1024" spans="1:18" ht="15.75" thickBot="1" x14ac:dyDescent="0.3">
      <c r="A1024" s="290" t="s">
        <v>2713</v>
      </c>
      <c r="B1024" s="288" t="s">
        <v>2712</v>
      </c>
      <c r="C1024" s="288" t="s">
        <v>2078</v>
      </c>
      <c r="D1024" s="293"/>
      <c r="E1024" s="300">
        <v>0</v>
      </c>
      <c r="F1024" s="286">
        <v>0</v>
      </c>
      <c r="G1024" s="286">
        <v>0</v>
      </c>
      <c r="H1024" s="286">
        <v>0</v>
      </c>
      <c r="I1024" s="286">
        <v>0</v>
      </c>
      <c r="J1024" s="286">
        <v>0</v>
      </c>
      <c r="K1024" s="286">
        <v>0</v>
      </c>
      <c r="L1024" s="286">
        <v>0</v>
      </c>
      <c r="M1024" s="286">
        <v>0</v>
      </c>
      <c r="N1024" s="286">
        <v>0</v>
      </c>
      <c r="O1024" s="286">
        <v>0</v>
      </c>
      <c r="P1024" s="286">
        <v>-166725</v>
      </c>
      <c r="Q1024" s="286">
        <v>-500175</v>
      </c>
      <c r="R1024" s="279">
        <v>-500175</v>
      </c>
    </row>
    <row r="1025" spans="1:18" ht="15.75" thickBot="1" x14ac:dyDescent="0.3">
      <c r="A1025" s="290" t="s">
        <v>2656</v>
      </c>
      <c r="B1025" s="288" t="s">
        <v>2657</v>
      </c>
      <c r="C1025" s="288" t="s">
        <v>2078</v>
      </c>
      <c r="D1025" s="282">
        <v>-0.02</v>
      </c>
      <c r="E1025" s="299">
        <v>-0.02</v>
      </c>
      <c r="F1025" s="282">
        <v>-0.02</v>
      </c>
      <c r="G1025" s="282">
        <v>-0.02</v>
      </c>
      <c r="H1025" s="282">
        <v>-0.02</v>
      </c>
      <c r="I1025" s="282">
        <v>-0.02</v>
      </c>
      <c r="J1025" s="282">
        <v>-0.02</v>
      </c>
      <c r="K1025" s="282">
        <v>-0.02</v>
      </c>
      <c r="L1025" s="282">
        <v>-0.02</v>
      </c>
      <c r="M1025" s="282">
        <v>-0.02</v>
      </c>
      <c r="N1025" s="282">
        <v>-0.02</v>
      </c>
      <c r="O1025" s="282">
        <v>-0.02</v>
      </c>
      <c r="P1025" s="282">
        <v>-0.02</v>
      </c>
      <c r="Q1025" s="282">
        <v>-0.02</v>
      </c>
      <c r="R1025" s="279">
        <v>-0.02</v>
      </c>
    </row>
    <row r="1026" spans="1:18" ht="15.75" thickBot="1" x14ac:dyDescent="0.3">
      <c r="A1026" s="290" t="s">
        <v>2658</v>
      </c>
      <c r="B1026" s="288" t="s">
        <v>2659</v>
      </c>
      <c r="C1026" s="288" t="s">
        <v>2078</v>
      </c>
      <c r="D1026" s="286">
        <v>0</v>
      </c>
      <c r="E1026" s="300">
        <v>0</v>
      </c>
      <c r="F1026" s="286">
        <v>0</v>
      </c>
      <c r="G1026" s="286">
        <v>0</v>
      </c>
      <c r="H1026" s="286">
        <v>0</v>
      </c>
      <c r="I1026" s="286">
        <v>0</v>
      </c>
      <c r="J1026" s="286">
        <v>0</v>
      </c>
      <c r="K1026" s="286">
        <v>-34833.33</v>
      </c>
      <c r="L1026" s="286">
        <v>-35308.33</v>
      </c>
      <c r="M1026" s="286">
        <v>-92916.66</v>
      </c>
      <c r="N1026" s="286">
        <v>-148666.66</v>
      </c>
      <c r="O1026" s="286">
        <v>-34747.82</v>
      </c>
      <c r="P1026" s="286">
        <v>-89612.82</v>
      </c>
      <c r="Q1026" s="286">
        <v>0</v>
      </c>
      <c r="R1026" s="279">
        <v>0</v>
      </c>
    </row>
    <row r="1027" spans="1:18" ht="15.75" thickBot="1" x14ac:dyDescent="0.3">
      <c r="A1027" s="287" t="s">
        <v>1529</v>
      </c>
      <c r="B1027" s="288" t="s">
        <v>2470</v>
      </c>
      <c r="C1027" s="289"/>
      <c r="D1027" s="282">
        <v>-50361648.299999997</v>
      </c>
      <c r="E1027" s="299">
        <v>-50361648.299999997</v>
      </c>
      <c r="F1027" s="282">
        <v>-36047825.359999999</v>
      </c>
      <c r="G1027" s="282">
        <v>-60324110.869999997</v>
      </c>
      <c r="H1027" s="282">
        <v>-81314272.390000001</v>
      </c>
      <c r="I1027" s="282">
        <v>-67347701.659999996</v>
      </c>
      <c r="J1027" s="282">
        <v>-68360168</v>
      </c>
      <c r="K1027" s="282">
        <v>-103210255.09</v>
      </c>
      <c r="L1027" s="282">
        <v>-96929691.439999998</v>
      </c>
      <c r="M1027" s="282">
        <v>-98341485.280000001</v>
      </c>
      <c r="N1027" s="282">
        <v>-164167687.16999999</v>
      </c>
      <c r="O1027" s="282">
        <v>-159739498.44999999</v>
      </c>
      <c r="P1027" s="282">
        <v>-159627529.41999999</v>
      </c>
      <c r="Q1027" s="282">
        <v>-112281444.97</v>
      </c>
      <c r="R1027" s="279">
        <v>-112281444.97</v>
      </c>
    </row>
    <row r="1028" spans="1:18" ht="15.75" thickBot="1" x14ac:dyDescent="0.3">
      <c r="A1028" s="290" t="s">
        <v>1530</v>
      </c>
      <c r="B1028" s="288" t="s">
        <v>2471</v>
      </c>
      <c r="C1028" s="289"/>
      <c r="D1028" s="286">
        <v>-36709796.359999999</v>
      </c>
      <c r="E1028" s="300">
        <v>-36709796.359999999</v>
      </c>
      <c r="F1028" s="286">
        <v>-22395973.420000002</v>
      </c>
      <c r="G1028" s="286">
        <v>-46672258.93</v>
      </c>
      <c r="H1028" s="286">
        <v>-61400306.969999999</v>
      </c>
      <c r="I1028" s="286">
        <v>-47433736.240000002</v>
      </c>
      <c r="J1028" s="286">
        <v>-48446202.579999998</v>
      </c>
      <c r="K1028" s="286">
        <v>-57042526.039999999</v>
      </c>
      <c r="L1028" s="286">
        <v>-50761962.390000001</v>
      </c>
      <c r="M1028" s="286">
        <v>-52173756.229999997</v>
      </c>
      <c r="N1028" s="286">
        <v>-58993052.43</v>
      </c>
      <c r="O1028" s="286">
        <v>-54564863.710000001</v>
      </c>
      <c r="P1028" s="286">
        <v>-54452894.68</v>
      </c>
      <c r="Q1028" s="286">
        <v>-64151601.759999998</v>
      </c>
      <c r="R1028" s="279">
        <v>-64151601.759999998</v>
      </c>
    </row>
    <row r="1029" spans="1:18" ht="15.75" thickBot="1" x14ac:dyDescent="0.3">
      <c r="A1029" s="291" t="s">
        <v>433</v>
      </c>
      <c r="B1029" s="288" t="s">
        <v>791</v>
      </c>
      <c r="C1029" s="288" t="s">
        <v>2078</v>
      </c>
      <c r="D1029" s="282">
        <v>-12852341.310000001</v>
      </c>
      <c r="E1029" s="299">
        <v>-12852341.310000001</v>
      </c>
      <c r="F1029" s="282">
        <v>0</v>
      </c>
      <c r="G1029" s="282">
        <v>0</v>
      </c>
      <c r="H1029" s="282">
        <v>-13717574.41</v>
      </c>
      <c r="I1029" s="282">
        <v>0</v>
      </c>
      <c r="J1029" s="282">
        <v>0</v>
      </c>
      <c r="K1029" s="282">
        <v>-6769881.3600000003</v>
      </c>
      <c r="L1029" s="282">
        <v>0</v>
      </c>
      <c r="M1029" s="282">
        <v>0</v>
      </c>
      <c r="N1029" s="282">
        <v>-4453174.6900000004</v>
      </c>
      <c r="O1029" s="282">
        <v>0</v>
      </c>
      <c r="P1029" s="282">
        <v>0</v>
      </c>
      <c r="Q1029" s="282">
        <v>-8156963.0999999996</v>
      </c>
      <c r="R1029" s="279">
        <v>-8156963.0999999996</v>
      </c>
    </row>
    <row r="1030" spans="1:18" ht="15.75" thickBot="1" x14ac:dyDescent="0.3">
      <c r="A1030" s="291" t="s">
        <v>2472</v>
      </c>
      <c r="B1030" s="288" t="s">
        <v>2473</v>
      </c>
      <c r="C1030" s="288" t="s">
        <v>2078</v>
      </c>
      <c r="D1030" s="286">
        <v>-3000000</v>
      </c>
      <c r="E1030" s="300">
        <v>-3000000</v>
      </c>
      <c r="F1030" s="286">
        <v>-3000000</v>
      </c>
      <c r="G1030" s="286">
        <v>-3000000</v>
      </c>
      <c r="H1030" s="286">
        <v>-3000000</v>
      </c>
      <c r="I1030" s="286">
        <v>-3000000</v>
      </c>
      <c r="J1030" s="286">
        <v>-3000000</v>
      </c>
      <c r="K1030" s="286">
        <v>-3000000</v>
      </c>
      <c r="L1030" s="286">
        <v>-3000000</v>
      </c>
      <c r="M1030" s="286">
        <v>-3000000</v>
      </c>
      <c r="N1030" s="286">
        <v>-3000000</v>
      </c>
      <c r="O1030" s="286">
        <v>-3000000</v>
      </c>
      <c r="P1030" s="286">
        <v>-3000000</v>
      </c>
      <c r="Q1030" s="286">
        <v>-3000000</v>
      </c>
      <c r="R1030" s="279">
        <v>-3000000</v>
      </c>
    </row>
    <row r="1031" spans="1:18" ht="15.75" thickBot="1" x14ac:dyDescent="0.3">
      <c r="A1031" s="291" t="s">
        <v>2474</v>
      </c>
      <c r="B1031" s="288" t="s">
        <v>2475</v>
      </c>
      <c r="C1031" s="288" t="s">
        <v>2078</v>
      </c>
      <c r="D1031" s="282">
        <v>-400000</v>
      </c>
      <c r="E1031" s="299">
        <v>-400000</v>
      </c>
      <c r="F1031" s="282">
        <v>-400000</v>
      </c>
      <c r="G1031" s="282">
        <v>-400000</v>
      </c>
      <c r="H1031" s="282">
        <v>-400000</v>
      </c>
      <c r="I1031" s="282">
        <v>-400000</v>
      </c>
      <c r="J1031" s="282">
        <v>-400000</v>
      </c>
      <c r="K1031" s="282">
        <v>-400000</v>
      </c>
      <c r="L1031" s="282">
        <v>-400000</v>
      </c>
      <c r="M1031" s="282">
        <v>-400000</v>
      </c>
      <c r="N1031" s="282">
        <v>-400000</v>
      </c>
      <c r="O1031" s="282">
        <v>-400000</v>
      </c>
      <c r="P1031" s="282">
        <v>-400000</v>
      </c>
      <c r="Q1031" s="282">
        <v>-375000</v>
      </c>
      <c r="R1031" s="279">
        <v>-375000</v>
      </c>
    </row>
    <row r="1032" spans="1:18" ht="15.75" thickBot="1" x14ac:dyDescent="0.3">
      <c r="A1032" s="291" t="s">
        <v>2476</v>
      </c>
      <c r="B1032" s="288" t="s">
        <v>2477</v>
      </c>
      <c r="C1032" s="288" t="s">
        <v>2078</v>
      </c>
      <c r="D1032" s="286">
        <v>-2175298</v>
      </c>
      <c r="E1032" s="300">
        <v>-2175298</v>
      </c>
      <c r="F1032" s="286">
        <v>-2175298</v>
      </c>
      <c r="G1032" s="286">
        <v>-2175298</v>
      </c>
      <c r="H1032" s="286">
        <v>-2175298</v>
      </c>
      <c r="I1032" s="286">
        <v>-2175298</v>
      </c>
      <c r="J1032" s="286">
        <v>-2175298</v>
      </c>
      <c r="K1032" s="286">
        <v>-2175298</v>
      </c>
      <c r="L1032" s="286">
        <v>-2175298</v>
      </c>
      <c r="M1032" s="286">
        <v>-2175298</v>
      </c>
      <c r="N1032" s="286">
        <v>-2175298</v>
      </c>
      <c r="O1032" s="286">
        <v>-2175298</v>
      </c>
      <c r="P1032" s="286">
        <v>-2175298</v>
      </c>
      <c r="Q1032" s="286">
        <v>-2175298</v>
      </c>
      <c r="R1032" s="279">
        <v>-2175298</v>
      </c>
    </row>
    <row r="1033" spans="1:18" ht="15.75" thickBot="1" x14ac:dyDescent="0.3">
      <c r="A1033" s="291" t="s">
        <v>2478</v>
      </c>
      <c r="B1033" s="288" t="s">
        <v>2479</v>
      </c>
      <c r="C1033" s="288" t="s">
        <v>2078</v>
      </c>
      <c r="D1033" s="282">
        <v>0</v>
      </c>
      <c r="E1033" s="301"/>
      <c r="F1033" s="294"/>
      <c r="G1033" s="294"/>
      <c r="H1033" s="294"/>
      <c r="I1033" s="294"/>
      <c r="J1033" s="294"/>
      <c r="K1033" s="294"/>
      <c r="L1033" s="294"/>
      <c r="M1033" s="294"/>
      <c r="N1033" s="294"/>
      <c r="O1033" s="294"/>
      <c r="P1033" s="294"/>
      <c r="Q1033" s="294"/>
      <c r="R1033" s="279">
        <v>0</v>
      </c>
    </row>
    <row r="1034" spans="1:18" ht="15.75" thickBot="1" x14ac:dyDescent="0.3">
      <c r="A1034" s="291" t="s">
        <v>2480</v>
      </c>
      <c r="B1034" s="288" t="s">
        <v>2481</v>
      </c>
      <c r="C1034" s="288" t="s">
        <v>2078</v>
      </c>
      <c r="D1034" s="286">
        <v>-2641514</v>
      </c>
      <c r="E1034" s="300">
        <v>-2641514</v>
      </c>
      <c r="F1034" s="286">
        <v>-2641514</v>
      </c>
      <c r="G1034" s="286">
        <v>-2641514</v>
      </c>
      <c r="H1034" s="286">
        <v>-2641514</v>
      </c>
      <c r="I1034" s="286">
        <v>-2641514</v>
      </c>
      <c r="J1034" s="286">
        <v>-2641514</v>
      </c>
      <c r="K1034" s="286">
        <v>-2641514</v>
      </c>
      <c r="L1034" s="286">
        <v>-2641514</v>
      </c>
      <c r="M1034" s="286">
        <v>-2641514</v>
      </c>
      <c r="N1034" s="286">
        <v>-2641514</v>
      </c>
      <c r="O1034" s="286">
        <v>-2641514</v>
      </c>
      <c r="P1034" s="286">
        <v>-2641514</v>
      </c>
      <c r="Q1034" s="286">
        <v>-2641514</v>
      </c>
      <c r="R1034" s="279">
        <v>-2641514</v>
      </c>
    </row>
    <row r="1035" spans="1:18" ht="15.75" thickBot="1" x14ac:dyDescent="0.3">
      <c r="A1035" s="291" t="s">
        <v>1531</v>
      </c>
      <c r="B1035" s="288" t="s">
        <v>1532</v>
      </c>
      <c r="C1035" s="288" t="s">
        <v>2078</v>
      </c>
      <c r="D1035" s="282">
        <v>-9116493.1300000008</v>
      </c>
      <c r="E1035" s="299">
        <v>-9116493.1300000008</v>
      </c>
      <c r="F1035" s="282">
        <v>-9116493.1300000008</v>
      </c>
      <c r="G1035" s="282">
        <v>-32748159.940000001</v>
      </c>
      <c r="H1035" s="282">
        <v>-33482215.120000001</v>
      </c>
      <c r="I1035" s="282">
        <v>-34338367.299999997</v>
      </c>
      <c r="J1035" s="282">
        <v>-35450730.759999998</v>
      </c>
      <c r="K1035" s="282">
        <v>-36550635.210000001</v>
      </c>
      <c r="L1035" s="282">
        <v>-37777916.399999999</v>
      </c>
      <c r="M1035" s="282">
        <v>-39139285.600000001</v>
      </c>
      <c r="N1035" s="282">
        <v>-40607599.740000002</v>
      </c>
      <c r="O1035" s="282">
        <v>-41477059.490000002</v>
      </c>
      <c r="P1035" s="282">
        <v>-41477059.490000002</v>
      </c>
      <c r="Q1035" s="282">
        <v>-41477059.490000002</v>
      </c>
      <c r="R1035" s="279">
        <v>-41477059.490000002</v>
      </c>
    </row>
    <row r="1036" spans="1:18" ht="15.75" thickBot="1" x14ac:dyDescent="0.3">
      <c r="A1036" s="291" t="s">
        <v>1533</v>
      </c>
      <c r="B1036" s="288" t="s">
        <v>1534</v>
      </c>
      <c r="C1036" s="288" t="s">
        <v>2078</v>
      </c>
      <c r="D1036" s="286">
        <v>-1181567.06</v>
      </c>
      <c r="E1036" s="300">
        <v>-1181567.06</v>
      </c>
      <c r="F1036" s="286">
        <v>-1183852.71</v>
      </c>
      <c r="G1036" s="286">
        <v>-2284721.44</v>
      </c>
      <c r="H1036" s="286">
        <v>-2395343.06</v>
      </c>
      <c r="I1036" s="286">
        <v>-2512802.9</v>
      </c>
      <c r="J1036" s="286">
        <v>-2653766.84</v>
      </c>
      <c r="K1036" s="286">
        <v>-2797095.87</v>
      </c>
      <c r="L1036" s="286">
        <v>-2946106.54</v>
      </c>
      <c r="M1036" s="286">
        <v>-3107395.33</v>
      </c>
      <c r="N1036" s="286">
        <v>-3275606.47</v>
      </c>
      <c r="O1036" s="286">
        <v>-3398371.31</v>
      </c>
      <c r="P1036" s="286">
        <v>-3511539.58</v>
      </c>
      <c r="Q1036" s="286">
        <v>-3646485.72</v>
      </c>
      <c r="R1036" s="279">
        <v>-3646485.72</v>
      </c>
    </row>
    <row r="1037" spans="1:18" ht="15.75" thickBot="1" x14ac:dyDescent="0.3">
      <c r="A1037" s="291" t="s">
        <v>1535</v>
      </c>
      <c r="B1037" s="288" t="s">
        <v>1536</v>
      </c>
      <c r="C1037" s="288" t="s">
        <v>2078</v>
      </c>
      <c r="D1037" s="282">
        <v>-22563.16</v>
      </c>
      <c r="E1037" s="299">
        <v>-22563.16</v>
      </c>
      <c r="F1037" s="282">
        <v>-22563.16</v>
      </c>
      <c r="G1037" s="282">
        <v>-22563.16</v>
      </c>
      <c r="H1037" s="282">
        <v>0.04</v>
      </c>
      <c r="I1037" s="282">
        <v>0.04</v>
      </c>
      <c r="J1037" s="282">
        <v>0.04</v>
      </c>
      <c r="K1037" s="282">
        <v>0.04</v>
      </c>
      <c r="L1037" s="282">
        <v>0.04</v>
      </c>
      <c r="M1037" s="282">
        <v>0.04</v>
      </c>
      <c r="N1037" s="282">
        <v>0.04</v>
      </c>
      <c r="O1037" s="282">
        <v>0.04</v>
      </c>
      <c r="P1037" s="282">
        <v>0.04</v>
      </c>
      <c r="Q1037" s="282">
        <v>0.04</v>
      </c>
      <c r="R1037" s="279">
        <v>0.04</v>
      </c>
    </row>
    <row r="1038" spans="1:18" ht="15.75" thickBot="1" x14ac:dyDescent="0.3">
      <c r="A1038" s="291" t="s">
        <v>2660</v>
      </c>
      <c r="B1038" s="288" t="s">
        <v>2661</v>
      </c>
      <c r="C1038" s="288" t="s">
        <v>2078</v>
      </c>
      <c r="D1038" s="286">
        <v>12880.35</v>
      </c>
      <c r="E1038" s="300">
        <v>12880.35</v>
      </c>
      <c r="F1038" s="286">
        <v>12880.35</v>
      </c>
      <c r="G1038" s="286">
        <v>12880.35</v>
      </c>
      <c r="H1038" s="286">
        <v>12880.35</v>
      </c>
      <c r="I1038" s="286">
        <v>12880.35</v>
      </c>
      <c r="J1038" s="286">
        <v>12880.35</v>
      </c>
      <c r="K1038" s="286">
        <v>12880.35</v>
      </c>
      <c r="L1038" s="286">
        <v>12880.35</v>
      </c>
      <c r="M1038" s="286">
        <v>12880.35</v>
      </c>
      <c r="N1038" s="286">
        <v>12880.35</v>
      </c>
      <c r="O1038" s="286">
        <v>12880.35</v>
      </c>
      <c r="P1038" s="286">
        <v>12880.35</v>
      </c>
      <c r="Q1038" s="286">
        <v>-776973.76</v>
      </c>
      <c r="R1038" s="279">
        <v>-776973.76</v>
      </c>
    </row>
    <row r="1039" spans="1:18" ht="15.75" thickBot="1" x14ac:dyDescent="0.3">
      <c r="A1039" s="291" t="s">
        <v>2711</v>
      </c>
      <c r="B1039" s="288" t="s">
        <v>2710</v>
      </c>
      <c r="C1039" s="288" t="s">
        <v>2078</v>
      </c>
      <c r="D1039" s="294"/>
      <c r="E1039" s="299">
        <v>0</v>
      </c>
      <c r="F1039" s="282">
        <v>0</v>
      </c>
      <c r="G1039" s="282">
        <v>0</v>
      </c>
      <c r="H1039" s="282">
        <v>0</v>
      </c>
      <c r="I1039" s="282">
        <v>0</v>
      </c>
      <c r="J1039" s="282">
        <v>0</v>
      </c>
      <c r="K1039" s="282">
        <v>0</v>
      </c>
      <c r="L1039" s="282">
        <v>0</v>
      </c>
      <c r="M1039" s="282">
        <v>0</v>
      </c>
      <c r="N1039" s="282">
        <v>0</v>
      </c>
      <c r="O1039" s="282">
        <v>0</v>
      </c>
      <c r="P1039" s="282">
        <v>-406592.52</v>
      </c>
      <c r="Q1039" s="282">
        <v>-353193.92</v>
      </c>
      <c r="R1039" s="279">
        <v>-353193.92</v>
      </c>
    </row>
    <row r="1040" spans="1:18" ht="15.75" thickBot="1" x14ac:dyDescent="0.3">
      <c r="A1040" s="291" t="s">
        <v>2482</v>
      </c>
      <c r="B1040" s="288" t="s">
        <v>2483</v>
      </c>
      <c r="C1040" s="288" t="s">
        <v>2078</v>
      </c>
      <c r="D1040" s="286">
        <v>0</v>
      </c>
      <c r="E1040" s="302"/>
      <c r="F1040" s="293"/>
      <c r="G1040" s="293"/>
      <c r="H1040" s="293"/>
      <c r="I1040" s="293"/>
      <c r="J1040" s="293"/>
      <c r="K1040" s="293"/>
      <c r="L1040" s="293"/>
      <c r="M1040" s="293"/>
      <c r="N1040" s="293"/>
      <c r="O1040" s="293"/>
      <c r="P1040" s="293"/>
      <c r="Q1040" s="293"/>
      <c r="R1040" s="279">
        <v>0</v>
      </c>
    </row>
    <row r="1041" spans="1:18" ht="15.75" thickBot="1" x14ac:dyDescent="0.3">
      <c r="A1041" s="291" t="s">
        <v>2709</v>
      </c>
      <c r="B1041" s="288" t="s">
        <v>2708</v>
      </c>
      <c r="C1041" s="288" t="s">
        <v>2078</v>
      </c>
      <c r="D1041" s="294"/>
      <c r="E1041" s="299">
        <v>0</v>
      </c>
      <c r="F1041" s="282">
        <v>0</v>
      </c>
      <c r="G1041" s="282">
        <v>-205024.53</v>
      </c>
      <c r="H1041" s="282">
        <v>-206214.53</v>
      </c>
      <c r="I1041" s="282">
        <v>-207411.43</v>
      </c>
      <c r="J1041" s="282">
        <v>-208615.28</v>
      </c>
      <c r="K1041" s="282">
        <v>-209826.12</v>
      </c>
      <c r="L1041" s="282">
        <v>-211043.99</v>
      </c>
      <c r="M1041" s="282">
        <v>-212268.92</v>
      </c>
      <c r="N1041" s="282">
        <v>-319545.75</v>
      </c>
      <c r="O1041" s="282">
        <v>-321400.45</v>
      </c>
      <c r="P1041" s="282">
        <v>0.01</v>
      </c>
      <c r="Q1041" s="282">
        <v>-61240.01</v>
      </c>
      <c r="R1041" s="279">
        <v>-61240.01</v>
      </c>
    </row>
    <row r="1042" spans="1:18" ht="15.75" thickBot="1" x14ac:dyDescent="0.3">
      <c r="A1042" s="291" t="s">
        <v>2707</v>
      </c>
      <c r="B1042" s="288" t="s">
        <v>2706</v>
      </c>
      <c r="C1042" s="288" t="s">
        <v>2078</v>
      </c>
      <c r="D1042" s="293"/>
      <c r="E1042" s="300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0</v>
      </c>
      <c r="M1042" s="286">
        <v>0</v>
      </c>
      <c r="N1042" s="286">
        <v>0</v>
      </c>
      <c r="O1042" s="286">
        <v>0</v>
      </c>
      <c r="P1042" s="286">
        <v>-310420.55</v>
      </c>
      <c r="Q1042" s="286">
        <v>-268983.44</v>
      </c>
      <c r="R1042" s="279">
        <v>-268983.44</v>
      </c>
    </row>
    <row r="1043" spans="1:18" ht="15.75" thickBot="1" x14ac:dyDescent="0.3">
      <c r="A1043" s="291" t="s">
        <v>2662</v>
      </c>
      <c r="B1043" s="288" t="s">
        <v>2663</v>
      </c>
      <c r="C1043" s="288" t="s">
        <v>2078</v>
      </c>
      <c r="D1043" s="282">
        <v>-2815547.8</v>
      </c>
      <c r="E1043" s="299">
        <v>-2815547.8</v>
      </c>
      <c r="F1043" s="282">
        <v>-2304964.65</v>
      </c>
      <c r="G1043" s="282">
        <v>-1786932.82</v>
      </c>
      <c r="H1043" s="282">
        <v>-1326153.8799999999</v>
      </c>
      <c r="I1043" s="282">
        <v>-985107.89</v>
      </c>
      <c r="J1043" s="282">
        <v>-798322.52</v>
      </c>
      <c r="K1043" s="282">
        <v>-656220.13</v>
      </c>
      <c r="L1043" s="282">
        <v>-563194.6</v>
      </c>
      <c r="M1043" s="282">
        <v>-477481.02</v>
      </c>
      <c r="N1043" s="282">
        <v>-380964.96</v>
      </c>
      <c r="O1043" s="282">
        <v>-210980.3</v>
      </c>
      <c r="P1043" s="282">
        <v>-56064.26</v>
      </c>
      <c r="Q1043" s="282">
        <v>0</v>
      </c>
      <c r="R1043" s="279">
        <v>0</v>
      </c>
    </row>
    <row r="1044" spans="1:18" ht="15.75" thickBot="1" x14ac:dyDescent="0.3">
      <c r="A1044" s="291" t="s">
        <v>2664</v>
      </c>
      <c r="B1044" s="288" t="s">
        <v>2665</v>
      </c>
      <c r="C1044" s="288" t="s">
        <v>2078</v>
      </c>
      <c r="D1044" s="286">
        <v>-837952.63</v>
      </c>
      <c r="E1044" s="300">
        <v>-837952.63</v>
      </c>
      <c r="F1044" s="286">
        <v>-837952.63</v>
      </c>
      <c r="G1044" s="286">
        <v>-837952.63</v>
      </c>
      <c r="H1044" s="286">
        <v>-837952.63</v>
      </c>
      <c r="I1044" s="286">
        <v>-837952.63</v>
      </c>
      <c r="J1044" s="286">
        <v>-837952.63</v>
      </c>
      <c r="K1044" s="286">
        <v>-837952.63</v>
      </c>
      <c r="L1044" s="286">
        <v>-837952.63</v>
      </c>
      <c r="M1044" s="286">
        <v>-837952.63</v>
      </c>
      <c r="N1044" s="286">
        <v>-837952.63</v>
      </c>
      <c r="O1044" s="286">
        <v>-837952.63</v>
      </c>
      <c r="P1044" s="286">
        <v>-418289.32</v>
      </c>
      <c r="Q1044" s="286">
        <v>-458755.3</v>
      </c>
      <c r="R1044" s="279">
        <v>-458755.3</v>
      </c>
    </row>
    <row r="1045" spans="1:18" ht="15.75" thickBot="1" x14ac:dyDescent="0.3">
      <c r="A1045" s="291" t="s">
        <v>2666</v>
      </c>
      <c r="B1045" s="288" t="s">
        <v>2667</v>
      </c>
      <c r="C1045" s="288" t="s">
        <v>2078</v>
      </c>
      <c r="D1045" s="282">
        <v>-22269</v>
      </c>
      <c r="E1045" s="299">
        <v>-22269</v>
      </c>
      <c r="F1045" s="282">
        <v>-23115</v>
      </c>
      <c r="G1045" s="282">
        <v>-30122</v>
      </c>
      <c r="H1045" s="282">
        <v>-30122</v>
      </c>
      <c r="I1045" s="282">
        <v>-30251</v>
      </c>
      <c r="J1045" s="282">
        <v>-30476</v>
      </c>
      <c r="K1045" s="282">
        <v>-30476</v>
      </c>
      <c r="L1045" s="282">
        <v>-30476</v>
      </c>
      <c r="M1045" s="282">
        <v>-30476</v>
      </c>
      <c r="N1045" s="282">
        <v>-30476</v>
      </c>
      <c r="O1045" s="282">
        <v>-30476</v>
      </c>
      <c r="P1045" s="282">
        <v>-30476</v>
      </c>
      <c r="Q1045" s="282">
        <v>-30476</v>
      </c>
      <c r="R1045" s="279">
        <v>-30476</v>
      </c>
    </row>
    <row r="1046" spans="1:18" ht="15.75" thickBot="1" x14ac:dyDescent="0.3">
      <c r="A1046" s="291" t="s">
        <v>2668</v>
      </c>
      <c r="B1046" s="288" t="s">
        <v>2669</v>
      </c>
      <c r="C1046" s="288" t="s">
        <v>2078</v>
      </c>
      <c r="D1046" s="286">
        <v>-298900.8</v>
      </c>
      <c r="E1046" s="300">
        <v>-298900.8</v>
      </c>
      <c r="F1046" s="286">
        <v>-247934.18</v>
      </c>
      <c r="G1046" s="286">
        <v>-196562.9</v>
      </c>
      <c r="H1046" s="286">
        <v>-149849.89000000001</v>
      </c>
      <c r="I1046" s="286">
        <v>-114806.43</v>
      </c>
      <c r="J1046" s="286">
        <v>-95072.44</v>
      </c>
      <c r="K1046" s="286">
        <v>-79683.570000000007</v>
      </c>
      <c r="L1046" s="286">
        <v>-69118.539999999994</v>
      </c>
      <c r="M1046" s="286">
        <v>-59220.25</v>
      </c>
      <c r="N1046" s="286">
        <v>-48409.91</v>
      </c>
      <c r="O1046" s="286">
        <v>-30071.48</v>
      </c>
      <c r="P1046" s="286">
        <v>-13993.97</v>
      </c>
      <c r="Q1046" s="286">
        <v>0</v>
      </c>
      <c r="R1046" s="279">
        <v>0</v>
      </c>
    </row>
    <row r="1047" spans="1:18" ht="15.75" thickBot="1" x14ac:dyDescent="0.3">
      <c r="A1047" s="291" t="s">
        <v>2670</v>
      </c>
      <c r="B1047" s="288" t="s">
        <v>2671</v>
      </c>
      <c r="C1047" s="288" t="s">
        <v>2078</v>
      </c>
      <c r="D1047" s="282">
        <v>-552636.68000000005</v>
      </c>
      <c r="E1047" s="299">
        <v>-552636.68000000005</v>
      </c>
      <c r="F1047" s="282">
        <v>-455166.31</v>
      </c>
      <c r="G1047" s="282">
        <v>-356287.86</v>
      </c>
      <c r="H1047" s="282">
        <v>-268285.95</v>
      </c>
      <c r="I1047" s="282">
        <v>-203105.05</v>
      </c>
      <c r="J1047" s="282">
        <v>-167334.5</v>
      </c>
      <c r="K1047" s="282">
        <v>-140094.57</v>
      </c>
      <c r="L1047" s="282">
        <v>-122222.08</v>
      </c>
      <c r="M1047" s="282">
        <v>-105744.87</v>
      </c>
      <c r="N1047" s="282">
        <v>-87196.65</v>
      </c>
      <c r="O1047" s="282">
        <v>-54620.44</v>
      </c>
      <c r="P1047" s="282">
        <v>-24527.39</v>
      </c>
      <c r="Q1047" s="282">
        <v>0</v>
      </c>
      <c r="R1047" s="279">
        <v>0</v>
      </c>
    </row>
    <row r="1048" spans="1:18" ht="15.75" thickBot="1" x14ac:dyDescent="0.3">
      <c r="A1048" s="291" t="s">
        <v>2484</v>
      </c>
      <c r="B1048" s="288" t="s">
        <v>2485</v>
      </c>
      <c r="C1048" s="288" t="s">
        <v>2078</v>
      </c>
      <c r="D1048" s="286">
        <v>-805593.14</v>
      </c>
      <c r="E1048" s="300">
        <v>-805593.14</v>
      </c>
      <c r="F1048" s="286">
        <v>0</v>
      </c>
      <c r="G1048" s="286">
        <v>0</v>
      </c>
      <c r="H1048" s="286">
        <v>-782663.89</v>
      </c>
      <c r="I1048" s="286">
        <v>0</v>
      </c>
      <c r="J1048" s="286">
        <v>0</v>
      </c>
      <c r="K1048" s="286">
        <v>-766728.97</v>
      </c>
      <c r="L1048" s="286">
        <v>0</v>
      </c>
      <c r="M1048" s="286">
        <v>0</v>
      </c>
      <c r="N1048" s="286">
        <v>-748194.02</v>
      </c>
      <c r="O1048" s="286">
        <v>0</v>
      </c>
      <c r="P1048" s="286">
        <v>0</v>
      </c>
      <c r="Q1048" s="286">
        <v>-729659.06</v>
      </c>
      <c r="R1048" s="279">
        <v>-729659.06</v>
      </c>
    </row>
    <row r="1049" spans="1:18" ht="15.75" thickBot="1" x14ac:dyDescent="0.3">
      <c r="A1049" s="290" t="s">
        <v>1537</v>
      </c>
      <c r="B1049" s="288" t="s">
        <v>2486</v>
      </c>
      <c r="C1049" s="289"/>
      <c r="D1049" s="282">
        <v>-13651851.939999999</v>
      </c>
      <c r="E1049" s="299">
        <v>-13651851.939999999</v>
      </c>
      <c r="F1049" s="282">
        <v>-13651851.939999999</v>
      </c>
      <c r="G1049" s="282">
        <v>-13651851.939999999</v>
      </c>
      <c r="H1049" s="282">
        <v>-19913965.420000002</v>
      </c>
      <c r="I1049" s="282">
        <v>-19913965.420000002</v>
      </c>
      <c r="J1049" s="282">
        <v>-19913965.420000002</v>
      </c>
      <c r="K1049" s="282">
        <v>-46167729.049999997</v>
      </c>
      <c r="L1049" s="282">
        <v>-46167729.049999997</v>
      </c>
      <c r="M1049" s="282">
        <v>-46167729.049999997</v>
      </c>
      <c r="N1049" s="282">
        <v>-105174634.73999999</v>
      </c>
      <c r="O1049" s="282">
        <v>-105174634.73999999</v>
      </c>
      <c r="P1049" s="282">
        <v>-105174634.73999999</v>
      </c>
      <c r="Q1049" s="282">
        <v>-48129843.210000001</v>
      </c>
      <c r="R1049" s="279">
        <v>-48129843.210000001</v>
      </c>
    </row>
    <row r="1050" spans="1:18" ht="15.75" thickBot="1" x14ac:dyDescent="0.3">
      <c r="A1050" s="291" t="s">
        <v>434</v>
      </c>
      <c r="B1050" s="288" t="s">
        <v>790</v>
      </c>
      <c r="C1050" s="288" t="s">
        <v>2078</v>
      </c>
      <c r="D1050" s="286">
        <v>-12635447.939999999</v>
      </c>
      <c r="E1050" s="300">
        <v>-12635447.939999999</v>
      </c>
      <c r="F1050" s="286">
        <v>-12635447.939999999</v>
      </c>
      <c r="G1050" s="286">
        <v>-12635447.939999999</v>
      </c>
      <c r="H1050" s="286">
        <v>-19403323.420000002</v>
      </c>
      <c r="I1050" s="286">
        <v>-19403323.420000002</v>
      </c>
      <c r="J1050" s="286">
        <v>-19403323.420000002</v>
      </c>
      <c r="K1050" s="286">
        <v>-45222084.049999997</v>
      </c>
      <c r="L1050" s="286">
        <v>-45222084.049999997</v>
      </c>
      <c r="M1050" s="286">
        <v>-45222084.049999997</v>
      </c>
      <c r="N1050" s="286">
        <v>-103310749.73999999</v>
      </c>
      <c r="O1050" s="286">
        <v>-103310749.73999999</v>
      </c>
      <c r="P1050" s="286">
        <v>-103310749.73999999</v>
      </c>
      <c r="Q1050" s="286">
        <v>-46937392.210000001</v>
      </c>
      <c r="R1050" s="279">
        <v>-46937392.210000001</v>
      </c>
    </row>
    <row r="1051" spans="1:18" ht="15.75" thickBot="1" x14ac:dyDescent="0.3">
      <c r="A1051" s="291" t="s">
        <v>434</v>
      </c>
      <c r="B1051" s="288" t="s">
        <v>789</v>
      </c>
      <c r="C1051" s="288" t="s">
        <v>2078</v>
      </c>
      <c r="D1051" s="282">
        <v>-919244</v>
      </c>
      <c r="E1051" s="299">
        <v>-919244</v>
      </c>
      <c r="F1051" s="282">
        <v>-919244</v>
      </c>
      <c r="G1051" s="282">
        <v>-919244</v>
      </c>
      <c r="H1051" s="282">
        <v>-505135</v>
      </c>
      <c r="I1051" s="282">
        <v>-505135</v>
      </c>
      <c r="J1051" s="282">
        <v>-505135</v>
      </c>
      <c r="K1051" s="282">
        <v>-939065</v>
      </c>
      <c r="L1051" s="282">
        <v>-939065</v>
      </c>
      <c r="M1051" s="282">
        <v>-939065</v>
      </c>
      <c r="N1051" s="282">
        <v>-1415443</v>
      </c>
      <c r="O1051" s="282">
        <v>-1415443</v>
      </c>
      <c r="P1051" s="282">
        <v>-1415443</v>
      </c>
      <c r="Q1051" s="282">
        <v>-1005400</v>
      </c>
      <c r="R1051" s="279">
        <v>-1005400</v>
      </c>
    </row>
    <row r="1052" spans="1:18" ht="15.75" thickBot="1" x14ac:dyDescent="0.3">
      <c r="A1052" s="291" t="s">
        <v>435</v>
      </c>
      <c r="B1052" s="288" t="s">
        <v>788</v>
      </c>
      <c r="C1052" s="288" t="s">
        <v>2078</v>
      </c>
      <c r="D1052" s="286">
        <v>-97160</v>
      </c>
      <c r="E1052" s="300">
        <v>-97160</v>
      </c>
      <c r="F1052" s="286">
        <v>-97160</v>
      </c>
      <c r="G1052" s="286">
        <v>-97160</v>
      </c>
      <c r="H1052" s="286">
        <v>-5507</v>
      </c>
      <c r="I1052" s="286">
        <v>-5507</v>
      </c>
      <c r="J1052" s="286">
        <v>-5507</v>
      </c>
      <c r="K1052" s="286">
        <v>-6580</v>
      </c>
      <c r="L1052" s="286">
        <v>-6580</v>
      </c>
      <c r="M1052" s="286">
        <v>-6580</v>
      </c>
      <c r="N1052" s="286">
        <v>-448442</v>
      </c>
      <c r="O1052" s="286">
        <v>-448442</v>
      </c>
      <c r="P1052" s="286">
        <v>-448442</v>
      </c>
      <c r="Q1052" s="286">
        <v>-187051</v>
      </c>
      <c r="R1052" s="279">
        <v>-187051</v>
      </c>
    </row>
    <row r="1053" spans="1:18" ht="15.75" thickBot="1" x14ac:dyDescent="0.3">
      <c r="A1053" s="287" t="s">
        <v>1365</v>
      </c>
      <c r="B1053" s="288" t="s">
        <v>2487</v>
      </c>
      <c r="C1053" s="289"/>
      <c r="D1053" s="282">
        <v>-4197629</v>
      </c>
      <c r="E1053" s="299">
        <v>-4197629</v>
      </c>
      <c r="F1053" s="282">
        <v>-4197629</v>
      </c>
      <c r="G1053" s="282">
        <v>-4197629</v>
      </c>
      <c r="H1053" s="282">
        <v>-1038262</v>
      </c>
      <c r="I1053" s="282">
        <v>-1038262</v>
      </c>
      <c r="J1053" s="282">
        <v>-1038262</v>
      </c>
      <c r="K1053" s="282">
        <v>-3393434.59</v>
      </c>
      <c r="L1053" s="282">
        <v>-3393434.59</v>
      </c>
      <c r="M1053" s="282">
        <v>-3393434.59</v>
      </c>
      <c r="N1053" s="282">
        <v>-9818257.25</v>
      </c>
      <c r="O1053" s="282">
        <v>-9818257.25</v>
      </c>
      <c r="P1053" s="282">
        <v>-9818257.25</v>
      </c>
      <c r="Q1053" s="282">
        <v>-10401671.65</v>
      </c>
      <c r="R1053" s="279">
        <v>-10401671.65</v>
      </c>
    </row>
    <row r="1054" spans="1:18" ht="15.75" thickBot="1" x14ac:dyDescent="0.3">
      <c r="A1054" s="290" t="s">
        <v>436</v>
      </c>
      <c r="B1054" s="288" t="s">
        <v>787</v>
      </c>
      <c r="C1054" s="288" t="s">
        <v>2078</v>
      </c>
      <c r="D1054" s="286">
        <v>-2779378</v>
      </c>
      <c r="E1054" s="300">
        <v>-2779378</v>
      </c>
      <c r="F1054" s="286">
        <v>-2779378</v>
      </c>
      <c r="G1054" s="286">
        <v>-2779378</v>
      </c>
      <c r="H1054" s="286">
        <v>-537402</v>
      </c>
      <c r="I1054" s="286">
        <v>-537402</v>
      </c>
      <c r="J1054" s="286">
        <v>-537402</v>
      </c>
      <c r="K1054" s="286">
        <v>-1460776.59</v>
      </c>
      <c r="L1054" s="286">
        <v>-1460776.59</v>
      </c>
      <c r="M1054" s="286">
        <v>-1460776.59</v>
      </c>
      <c r="N1054" s="286">
        <v>-4168323.25</v>
      </c>
      <c r="O1054" s="286">
        <v>-4168323.25</v>
      </c>
      <c r="P1054" s="286">
        <v>-4168323.25</v>
      </c>
      <c r="Q1054" s="286">
        <v>-6027902.6500000004</v>
      </c>
      <c r="R1054" s="279">
        <v>-6027902.6500000004</v>
      </c>
    </row>
    <row r="1055" spans="1:18" ht="15.75" thickBot="1" x14ac:dyDescent="0.3">
      <c r="A1055" s="290" t="s">
        <v>437</v>
      </c>
      <c r="B1055" s="288" t="s">
        <v>786</v>
      </c>
      <c r="C1055" s="288" t="s">
        <v>2078</v>
      </c>
      <c r="D1055" s="282">
        <v>-728781</v>
      </c>
      <c r="E1055" s="299">
        <v>-728781</v>
      </c>
      <c r="F1055" s="282">
        <v>-728781</v>
      </c>
      <c r="G1055" s="282">
        <v>-728781</v>
      </c>
      <c r="H1055" s="282">
        <v>-161012</v>
      </c>
      <c r="I1055" s="282">
        <v>-161012</v>
      </c>
      <c r="J1055" s="282">
        <v>-161012</v>
      </c>
      <c r="K1055" s="282">
        <v>-1723810</v>
      </c>
      <c r="L1055" s="282">
        <v>-1723810</v>
      </c>
      <c r="M1055" s="282">
        <v>-1723810</v>
      </c>
      <c r="N1055" s="282">
        <v>-4733331</v>
      </c>
      <c r="O1055" s="282">
        <v>-4733331</v>
      </c>
      <c r="P1055" s="282">
        <v>-4733331</v>
      </c>
      <c r="Q1055" s="282">
        <v>-3259350</v>
      </c>
      <c r="R1055" s="279">
        <v>-3259350</v>
      </c>
    </row>
    <row r="1056" spans="1:18" ht="15.75" thickBot="1" x14ac:dyDescent="0.3">
      <c r="A1056" s="290" t="s">
        <v>438</v>
      </c>
      <c r="B1056" s="288" t="s">
        <v>785</v>
      </c>
      <c r="C1056" s="288" t="s">
        <v>2078</v>
      </c>
      <c r="D1056" s="286">
        <v>-689470</v>
      </c>
      <c r="E1056" s="300">
        <v>-689470</v>
      </c>
      <c r="F1056" s="286">
        <v>-689470</v>
      </c>
      <c r="G1056" s="286">
        <v>-689470</v>
      </c>
      <c r="H1056" s="286">
        <v>-339848</v>
      </c>
      <c r="I1056" s="286">
        <v>-339848</v>
      </c>
      <c r="J1056" s="286">
        <v>-339848</v>
      </c>
      <c r="K1056" s="286">
        <v>-208848</v>
      </c>
      <c r="L1056" s="286">
        <v>-208848</v>
      </c>
      <c r="M1056" s="286">
        <v>-208848</v>
      </c>
      <c r="N1056" s="286">
        <v>-916603</v>
      </c>
      <c r="O1056" s="286">
        <v>-916603</v>
      </c>
      <c r="P1056" s="286">
        <v>-916603</v>
      </c>
      <c r="Q1056" s="286">
        <v>-1114419</v>
      </c>
      <c r="R1056" s="279">
        <v>-1114419</v>
      </c>
    </row>
    <row r="1057" spans="1:18" ht="15.75" thickBot="1" x14ac:dyDescent="0.3">
      <c r="A1057" s="287" t="s">
        <v>439</v>
      </c>
      <c r="B1057" s="288" t="s">
        <v>2488</v>
      </c>
      <c r="C1057" s="289"/>
      <c r="D1057" s="282">
        <v>0</v>
      </c>
      <c r="E1057" s="299">
        <v>0</v>
      </c>
      <c r="F1057" s="282">
        <v>0</v>
      </c>
      <c r="G1057" s="282">
        <v>0</v>
      </c>
      <c r="H1057" s="282">
        <v>0</v>
      </c>
      <c r="I1057" s="282">
        <v>0</v>
      </c>
      <c r="J1057" s="282">
        <v>0</v>
      </c>
      <c r="K1057" s="282">
        <v>0</v>
      </c>
      <c r="L1057" s="282">
        <v>0</v>
      </c>
      <c r="M1057" s="282">
        <v>0</v>
      </c>
      <c r="N1057" s="282">
        <v>0</v>
      </c>
      <c r="O1057" s="282">
        <v>0</v>
      </c>
      <c r="P1057" s="282">
        <v>0</v>
      </c>
      <c r="Q1057" s="282">
        <v>0</v>
      </c>
      <c r="R1057" s="279">
        <v>0</v>
      </c>
    </row>
    <row r="1058" spans="1:18" ht="15.75" thickBot="1" x14ac:dyDescent="0.3">
      <c r="A1058" s="290" t="s">
        <v>439</v>
      </c>
      <c r="B1058" s="288" t="s">
        <v>784</v>
      </c>
      <c r="C1058" s="288" t="s">
        <v>2078</v>
      </c>
      <c r="D1058" s="286">
        <v>0</v>
      </c>
      <c r="E1058" s="300">
        <v>0</v>
      </c>
      <c r="F1058" s="286">
        <v>0</v>
      </c>
      <c r="G1058" s="286">
        <v>0</v>
      </c>
      <c r="H1058" s="286">
        <v>0</v>
      </c>
      <c r="I1058" s="286">
        <v>0</v>
      </c>
      <c r="J1058" s="286">
        <v>0</v>
      </c>
      <c r="K1058" s="286">
        <v>0</v>
      </c>
      <c r="L1058" s="286">
        <v>0</v>
      </c>
      <c r="M1058" s="286">
        <v>0</v>
      </c>
      <c r="N1058" s="286">
        <v>0</v>
      </c>
      <c r="O1058" s="286">
        <v>0</v>
      </c>
      <c r="P1058" s="286">
        <v>0</v>
      </c>
      <c r="Q1058" s="286">
        <v>0</v>
      </c>
      <c r="R1058" s="279">
        <v>0</v>
      </c>
    </row>
    <row r="1059" spans="1:18" ht="15.75" thickBot="1" x14ac:dyDescent="0.3">
      <c r="A1059" s="287" t="s">
        <v>1538</v>
      </c>
      <c r="B1059" s="288" t="s">
        <v>2489</v>
      </c>
      <c r="C1059" s="289"/>
      <c r="D1059" s="282">
        <v>-51165040.689999998</v>
      </c>
      <c r="E1059" s="299">
        <v>-51165040.689999998</v>
      </c>
      <c r="F1059" s="282">
        <v>-54712484.149999999</v>
      </c>
      <c r="G1059" s="282">
        <v>-52444287.840000004</v>
      </c>
      <c r="H1059" s="282">
        <v>-48215306.450000003</v>
      </c>
      <c r="I1059" s="282">
        <v>-48831205.369999997</v>
      </c>
      <c r="J1059" s="282">
        <v>-45464367.149999999</v>
      </c>
      <c r="K1059" s="282">
        <v>-43230119.509999998</v>
      </c>
      <c r="L1059" s="282">
        <v>-43358249.840000004</v>
      </c>
      <c r="M1059" s="282">
        <v>-42032690.710000001</v>
      </c>
      <c r="N1059" s="282">
        <v>-38533352.880000003</v>
      </c>
      <c r="O1059" s="282">
        <v>-40510912.140000001</v>
      </c>
      <c r="P1059" s="282">
        <v>-42125893.359999999</v>
      </c>
      <c r="Q1059" s="282">
        <v>-53335966.899999999</v>
      </c>
      <c r="R1059" s="279">
        <v>-53335966.899999999</v>
      </c>
    </row>
    <row r="1060" spans="1:18" ht="15.75" thickBot="1" x14ac:dyDescent="0.3">
      <c r="A1060" s="290" t="s">
        <v>1539</v>
      </c>
      <c r="B1060" s="288" t="s">
        <v>2490</v>
      </c>
      <c r="C1060" s="289"/>
      <c r="D1060" s="286">
        <v>-3213863.81</v>
      </c>
      <c r="E1060" s="300">
        <v>-3213863.81</v>
      </c>
      <c r="F1060" s="286">
        <v>-2835034.55</v>
      </c>
      <c r="G1060" s="286">
        <v>-2472157.7999999998</v>
      </c>
      <c r="H1060" s="286">
        <v>-2016234.77</v>
      </c>
      <c r="I1060" s="286">
        <v>-1731681.58</v>
      </c>
      <c r="J1060" s="286">
        <v>-1721548.1</v>
      </c>
      <c r="K1060" s="286">
        <v>-1726996.42</v>
      </c>
      <c r="L1060" s="286">
        <v>-1699354.17</v>
      </c>
      <c r="M1060" s="286">
        <v>-1625503.76</v>
      </c>
      <c r="N1060" s="286">
        <v>-1591312.51</v>
      </c>
      <c r="O1060" s="286">
        <v>-1588911.43</v>
      </c>
      <c r="P1060" s="286">
        <v>-1544434.33</v>
      </c>
      <c r="Q1060" s="286">
        <v>-1534780.55</v>
      </c>
      <c r="R1060" s="279">
        <v>-1534780.55</v>
      </c>
    </row>
    <row r="1061" spans="1:18" ht="15.75" thickBot="1" x14ac:dyDescent="0.3">
      <c r="A1061" s="291" t="s">
        <v>440</v>
      </c>
      <c r="B1061" s="288" t="s">
        <v>783</v>
      </c>
      <c r="C1061" s="288" t="s">
        <v>2078</v>
      </c>
      <c r="D1061" s="282">
        <v>-3025616</v>
      </c>
      <c r="E1061" s="299">
        <v>-3025616</v>
      </c>
      <c r="F1061" s="282">
        <v>-2652536.42</v>
      </c>
      <c r="G1061" s="282">
        <v>-2297577.15</v>
      </c>
      <c r="H1061" s="282">
        <v>-1849379.73</v>
      </c>
      <c r="I1061" s="282">
        <v>-1573072.74</v>
      </c>
      <c r="J1061" s="282">
        <v>-1559027.01</v>
      </c>
      <c r="K1061" s="282">
        <v>-1564495.11</v>
      </c>
      <c r="L1061" s="282">
        <v>-1542336.79</v>
      </c>
      <c r="M1061" s="282">
        <v>-1469571.36</v>
      </c>
      <c r="N1061" s="282">
        <v>-1434986.13</v>
      </c>
      <c r="O1061" s="282">
        <v>-1433650.18</v>
      </c>
      <c r="P1061" s="282">
        <v>-1389366.21</v>
      </c>
      <c r="Q1061" s="282">
        <v>-1376950.27</v>
      </c>
      <c r="R1061" s="279">
        <v>-1376950.27</v>
      </c>
    </row>
    <row r="1062" spans="1:18" ht="15.75" thickBot="1" x14ac:dyDescent="0.3">
      <c r="A1062" s="291" t="s">
        <v>441</v>
      </c>
      <c r="B1062" s="288" t="s">
        <v>782</v>
      </c>
      <c r="C1062" s="288" t="s">
        <v>2078</v>
      </c>
      <c r="D1062" s="286">
        <v>-23280.83</v>
      </c>
      <c r="E1062" s="300">
        <v>-23280.83</v>
      </c>
      <c r="F1062" s="286">
        <v>-17851.88</v>
      </c>
      <c r="G1062" s="286">
        <v>-13274.35</v>
      </c>
      <c r="H1062" s="286">
        <v>-9486.06</v>
      </c>
      <c r="I1062" s="286">
        <v>-7705.78</v>
      </c>
      <c r="J1062" s="286">
        <v>-7173.28</v>
      </c>
      <c r="K1062" s="286">
        <v>-6544.47</v>
      </c>
      <c r="L1062" s="286">
        <v>-5890.91</v>
      </c>
      <c r="M1062" s="286">
        <v>-5376.83</v>
      </c>
      <c r="N1062" s="286">
        <v>-4916.5200000000004</v>
      </c>
      <c r="O1062" s="286">
        <v>-4719.4399999999996</v>
      </c>
      <c r="P1062" s="286">
        <v>-4628.08</v>
      </c>
      <c r="Q1062" s="286">
        <v>-4607.46</v>
      </c>
      <c r="R1062" s="279">
        <v>-4607.46</v>
      </c>
    </row>
    <row r="1063" spans="1:18" ht="15.75" thickBot="1" x14ac:dyDescent="0.3">
      <c r="A1063" s="291" t="s">
        <v>442</v>
      </c>
      <c r="B1063" s="288" t="s">
        <v>781</v>
      </c>
      <c r="C1063" s="288" t="s">
        <v>2078</v>
      </c>
      <c r="D1063" s="282">
        <v>-164966.98000000001</v>
      </c>
      <c r="E1063" s="299">
        <v>-164966.98000000001</v>
      </c>
      <c r="F1063" s="282">
        <v>-164646.25</v>
      </c>
      <c r="G1063" s="282">
        <v>-161306.29999999999</v>
      </c>
      <c r="H1063" s="282">
        <v>-157368.98000000001</v>
      </c>
      <c r="I1063" s="282">
        <v>-150903.06</v>
      </c>
      <c r="J1063" s="282">
        <v>-155347.81</v>
      </c>
      <c r="K1063" s="282">
        <v>-155956.84</v>
      </c>
      <c r="L1063" s="282">
        <v>-151126.47</v>
      </c>
      <c r="M1063" s="282">
        <v>-150555.57</v>
      </c>
      <c r="N1063" s="282">
        <v>-151409.85999999999</v>
      </c>
      <c r="O1063" s="282">
        <v>-150541.81</v>
      </c>
      <c r="P1063" s="282">
        <v>-150440.04</v>
      </c>
      <c r="Q1063" s="282">
        <v>-153222.82</v>
      </c>
      <c r="R1063" s="279">
        <v>-153222.82</v>
      </c>
    </row>
    <row r="1064" spans="1:18" ht="15.75" thickBot="1" x14ac:dyDescent="0.3">
      <c r="A1064" s="290" t="s">
        <v>1540</v>
      </c>
      <c r="B1064" s="288" t="s">
        <v>2491</v>
      </c>
      <c r="C1064" s="289"/>
      <c r="D1064" s="286">
        <v>-4611558.41</v>
      </c>
      <c r="E1064" s="300">
        <v>-4611558.41</v>
      </c>
      <c r="F1064" s="286">
        <v>-5716056.04</v>
      </c>
      <c r="G1064" s="286">
        <v>-3811013.12</v>
      </c>
      <c r="H1064" s="286">
        <v>-5486340.0300000003</v>
      </c>
      <c r="I1064" s="286">
        <v>-5405814.0499999998</v>
      </c>
      <c r="J1064" s="286">
        <v>-2966436.62</v>
      </c>
      <c r="K1064" s="286">
        <v>-3601258.07</v>
      </c>
      <c r="L1064" s="286">
        <v>-2986049.6</v>
      </c>
      <c r="M1064" s="286">
        <v>-1815768.77</v>
      </c>
      <c r="N1064" s="286">
        <v>-2312679.5099999998</v>
      </c>
      <c r="O1064" s="286">
        <v>-2687928.98</v>
      </c>
      <c r="P1064" s="286">
        <v>-3075853.38</v>
      </c>
      <c r="Q1064" s="286">
        <v>-5158983.49</v>
      </c>
      <c r="R1064" s="279">
        <v>-5158983.49</v>
      </c>
    </row>
    <row r="1065" spans="1:18" ht="15.75" thickBot="1" x14ac:dyDescent="0.3">
      <c r="A1065" s="291" t="s">
        <v>310</v>
      </c>
      <c r="B1065" s="288" t="s">
        <v>780</v>
      </c>
      <c r="C1065" s="288" t="s">
        <v>2078</v>
      </c>
      <c r="D1065" s="282">
        <v>-885418.82</v>
      </c>
      <c r="E1065" s="299">
        <v>-885418.82</v>
      </c>
      <c r="F1065" s="282">
        <v>-1395873.73</v>
      </c>
      <c r="G1065" s="282">
        <v>-935998.34</v>
      </c>
      <c r="H1065" s="282">
        <v>-1361416.68</v>
      </c>
      <c r="I1065" s="282">
        <v>-1684251.85</v>
      </c>
      <c r="J1065" s="282">
        <v>-524474.65</v>
      </c>
      <c r="K1065" s="282">
        <v>-679865.83</v>
      </c>
      <c r="L1065" s="282">
        <v>-795375.36</v>
      </c>
      <c r="M1065" s="282">
        <v>-225247.45</v>
      </c>
      <c r="N1065" s="282">
        <v>-341076.01</v>
      </c>
      <c r="O1065" s="282">
        <v>-519427.47</v>
      </c>
      <c r="P1065" s="282">
        <v>-474475.1</v>
      </c>
      <c r="Q1065" s="282">
        <v>-985989.37</v>
      </c>
      <c r="R1065" s="279">
        <v>-985989.37</v>
      </c>
    </row>
    <row r="1066" spans="1:18" ht="15.75" thickBot="1" x14ac:dyDescent="0.3">
      <c r="A1066" s="291" t="s">
        <v>311</v>
      </c>
      <c r="B1066" s="288" t="s">
        <v>779</v>
      </c>
      <c r="C1066" s="288" t="s">
        <v>2078</v>
      </c>
      <c r="D1066" s="286">
        <v>-68609.899999999994</v>
      </c>
      <c r="E1066" s="300">
        <v>-68609.899999999994</v>
      </c>
      <c r="F1066" s="286">
        <v>-77291.87</v>
      </c>
      <c r="G1066" s="286">
        <v>-61464.75</v>
      </c>
      <c r="H1066" s="286">
        <v>-61092.25</v>
      </c>
      <c r="I1066" s="286">
        <v>-48831.63</v>
      </c>
      <c r="J1066" s="286">
        <v>-26863.88</v>
      </c>
      <c r="K1066" s="286">
        <v>-22990.93</v>
      </c>
      <c r="L1066" s="286">
        <v>-16888.5</v>
      </c>
      <c r="M1066" s="286">
        <v>-16030.33</v>
      </c>
      <c r="N1066" s="286">
        <v>-16982.689999999999</v>
      </c>
      <c r="O1066" s="286">
        <v>-26222.93</v>
      </c>
      <c r="P1066" s="286">
        <v>-42138.43</v>
      </c>
      <c r="Q1066" s="286">
        <v>-73429.75</v>
      </c>
      <c r="R1066" s="279">
        <v>-73429.75</v>
      </c>
    </row>
    <row r="1067" spans="1:18" ht="15.75" thickBot="1" x14ac:dyDescent="0.3">
      <c r="A1067" s="291" t="s">
        <v>312</v>
      </c>
      <c r="B1067" s="288" t="s">
        <v>778</v>
      </c>
      <c r="C1067" s="288" t="s">
        <v>2078</v>
      </c>
      <c r="D1067" s="282">
        <v>-6617.86</v>
      </c>
      <c r="E1067" s="299">
        <v>-6617.86</v>
      </c>
      <c r="F1067" s="282">
        <v>-7760.53</v>
      </c>
      <c r="G1067" s="282">
        <v>-2014.09</v>
      </c>
      <c r="H1067" s="282">
        <v>-2957.11</v>
      </c>
      <c r="I1067" s="282">
        <v>-3700.5</v>
      </c>
      <c r="J1067" s="282">
        <v>-4221.95</v>
      </c>
      <c r="K1067" s="282">
        <v>-4587.34</v>
      </c>
      <c r="L1067" s="282">
        <v>-4865.62</v>
      </c>
      <c r="M1067" s="282">
        <v>-5098.47</v>
      </c>
      <c r="N1067" s="282">
        <v>-5341.8</v>
      </c>
      <c r="O1067" s="282">
        <v>-5664.61</v>
      </c>
      <c r="P1067" s="282">
        <v>-6224.66</v>
      </c>
      <c r="Q1067" s="282">
        <v>-7171.77</v>
      </c>
      <c r="R1067" s="279">
        <v>-7171.77</v>
      </c>
    </row>
    <row r="1068" spans="1:18" ht="15.75" thickBot="1" x14ac:dyDescent="0.3">
      <c r="A1068" s="291" t="s">
        <v>313</v>
      </c>
      <c r="B1068" s="288" t="s">
        <v>777</v>
      </c>
      <c r="C1068" s="288" t="s">
        <v>2078</v>
      </c>
      <c r="D1068" s="286">
        <v>-33360.800000000003</v>
      </c>
      <c r="E1068" s="300">
        <v>-33360.800000000003</v>
      </c>
      <c r="F1068" s="286">
        <v>-34780.57</v>
      </c>
      <c r="G1068" s="286">
        <v>-29321.21</v>
      </c>
      <c r="H1068" s="286">
        <v>-27556.84</v>
      </c>
      <c r="I1068" s="286">
        <v>-22379.26</v>
      </c>
      <c r="J1068" s="286">
        <v>-13892.92</v>
      </c>
      <c r="K1068" s="286">
        <v>-12098.53</v>
      </c>
      <c r="L1068" s="286">
        <v>-8380.27</v>
      </c>
      <c r="M1068" s="286">
        <v>-8079.56</v>
      </c>
      <c r="N1068" s="286">
        <v>-8905.1</v>
      </c>
      <c r="O1068" s="286">
        <v>-13578.21</v>
      </c>
      <c r="P1068" s="286">
        <v>-21174.400000000001</v>
      </c>
      <c r="Q1068" s="286">
        <v>-37370.480000000003</v>
      </c>
      <c r="R1068" s="279">
        <v>-37370.480000000003</v>
      </c>
    </row>
    <row r="1069" spans="1:18" ht="15.75" thickBot="1" x14ac:dyDescent="0.3">
      <c r="A1069" s="291" t="s">
        <v>314</v>
      </c>
      <c r="B1069" s="288" t="s">
        <v>776</v>
      </c>
      <c r="C1069" s="288" t="s">
        <v>2078</v>
      </c>
      <c r="D1069" s="282">
        <v>-43388.09</v>
      </c>
      <c r="E1069" s="299">
        <v>-43388.09</v>
      </c>
      <c r="F1069" s="282">
        <v>-51184.51</v>
      </c>
      <c r="G1069" s="282">
        <v>-14944.43</v>
      </c>
      <c r="H1069" s="282">
        <v>-20551.13</v>
      </c>
      <c r="I1069" s="282">
        <v>-24643.11</v>
      </c>
      <c r="J1069" s="282">
        <v>-26920.14</v>
      </c>
      <c r="K1069" s="282">
        <v>-28894.81</v>
      </c>
      <c r="L1069" s="282">
        <v>-30355.93</v>
      </c>
      <c r="M1069" s="282">
        <v>-31755.94</v>
      </c>
      <c r="N1069" s="282">
        <v>-33431.839999999997</v>
      </c>
      <c r="O1069" s="282">
        <v>-36203.94</v>
      </c>
      <c r="P1069" s="282">
        <v>-40466.93</v>
      </c>
      <c r="Q1069" s="282">
        <v>-48882.81</v>
      </c>
      <c r="R1069" s="279">
        <v>-48882.81</v>
      </c>
    </row>
    <row r="1070" spans="1:18" ht="15.75" thickBot="1" x14ac:dyDescent="0.3">
      <c r="A1070" s="291" t="s">
        <v>316</v>
      </c>
      <c r="B1070" s="288" t="s">
        <v>775</v>
      </c>
      <c r="C1070" s="288" t="s">
        <v>2078</v>
      </c>
      <c r="D1070" s="286">
        <v>-2562.96</v>
      </c>
      <c r="E1070" s="300">
        <v>-2562.96</v>
      </c>
      <c r="F1070" s="286">
        <v>-4430.25</v>
      </c>
      <c r="G1070" s="286">
        <v>-3231.82</v>
      </c>
      <c r="H1070" s="286">
        <v>-4664.1400000000003</v>
      </c>
      <c r="I1070" s="286">
        <v>-5828.51</v>
      </c>
      <c r="J1070" s="286">
        <v>-1971.49</v>
      </c>
      <c r="K1070" s="286">
        <v>-2502.15</v>
      </c>
      <c r="L1070" s="286">
        <v>-2935.28</v>
      </c>
      <c r="M1070" s="286">
        <v>-805.16</v>
      </c>
      <c r="N1070" s="286">
        <v>-1167.54</v>
      </c>
      <c r="O1070" s="286">
        <v>-1626.09</v>
      </c>
      <c r="P1070" s="286">
        <v>-1329.55</v>
      </c>
      <c r="Q1070" s="286">
        <v>-2871.35</v>
      </c>
      <c r="R1070" s="279">
        <v>-2871.35</v>
      </c>
    </row>
    <row r="1071" spans="1:18" ht="15.75" thickBot="1" x14ac:dyDescent="0.3">
      <c r="A1071" s="291" t="s">
        <v>317</v>
      </c>
      <c r="B1071" s="288" t="s">
        <v>774</v>
      </c>
      <c r="C1071" s="288" t="s">
        <v>2078</v>
      </c>
      <c r="D1071" s="282">
        <v>-15637.27</v>
      </c>
      <c r="E1071" s="299">
        <v>-15637.27</v>
      </c>
      <c r="F1071" s="282">
        <v>-17283.490000000002</v>
      </c>
      <c r="G1071" s="282">
        <v>-12769.29</v>
      </c>
      <c r="H1071" s="282">
        <v>-12291.71</v>
      </c>
      <c r="I1071" s="282">
        <v>-9800.4599999999991</v>
      </c>
      <c r="J1071" s="282">
        <v>-6158.96</v>
      </c>
      <c r="K1071" s="282">
        <v>-4627.5</v>
      </c>
      <c r="L1071" s="282">
        <v>-3657.91</v>
      </c>
      <c r="M1071" s="282">
        <v>-3589.41</v>
      </c>
      <c r="N1071" s="282">
        <v>-4116.6899999999996</v>
      </c>
      <c r="O1071" s="282">
        <v>-7052.34</v>
      </c>
      <c r="P1071" s="282">
        <v>-10946.6</v>
      </c>
      <c r="Q1071" s="282">
        <v>-17058.240000000002</v>
      </c>
      <c r="R1071" s="279">
        <v>-17058.240000000002</v>
      </c>
    </row>
    <row r="1072" spans="1:18" ht="15.75" thickBot="1" x14ac:dyDescent="0.3">
      <c r="A1072" s="291" t="s">
        <v>318</v>
      </c>
      <c r="B1072" s="288" t="s">
        <v>773</v>
      </c>
      <c r="C1072" s="288" t="s">
        <v>2078</v>
      </c>
      <c r="D1072" s="286">
        <v>-43024.11</v>
      </c>
      <c r="E1072" s="300">
        <v>-43024.11</v>
      </c>
      <c r="F1072" s="286">
        <v>-58375.85</v>
      </c>
      <c r="G1072" s="286">
        <v>-28541.14</v>
      </c>
      <c r="H1072" s="286">
        <v>-42075.26</v>
      </c>
      <c r="I1072" s="286">
        <v>-50530.38</v>
      </c>
      <c r="J1072" s="286">
        <v>-55449.36</v>
      </c>
      <c r="K1072" s="286">
        <v>-59069.72</v>
      </c>
      <c r="L1072" s="286">
        <v>-2985.21</v>
      </c>
      <c r="M1072" s="286">
        <v>-5955.38</v>
      </c>
      <c r="N1072" s="286">
        <v>-9287.14</v>
      </c>
      <c r="O1072" s="286">
        <v>-16041.21</v>
      </c>
      <c r="P1072" s="286">
        <v>-26769.11</v>
      </c>
      <c r="Q1072" s="286">
        <v>-46329.04</v>
      </c>
      <c r="R1072" s="279">
        <v>-46329.04</v>
      </c>
    </row>
    <row r="1073" spans="1:18" ht="15.75" thickBot="1" x14ac:dyDescent="0.3">
      <c r="A1073" s="291" t="s">
        <v>443</v>
      </c>
      <c r="B1073" s="288" t="s">
        <v>772</v>
      </c>
      <c r="C1073" s="288" t="s">
        <v>2078</v>
      </c>
      <c r="D1073" s="282">
        <v>-3680.21</v>
      </c>
      <c r="E1073" s="299">
        <v>-3680.21</v>
      </c>
      <c r="F1073" s="282">
        <v>-5930.71</v>
      </c>
      <c r="G1073" s="282">
        <v>-4119.38</v>
      </c>
      <c r="H1073" s="282">
        <v>-6030.39</v>
      </c>
      <c r="I1073" s="282">
        <v>-7545.62</v>
      </c>
      <c r="J1073" s="282">
        <v>-2571.66</v>
      </c>
      <c r="K1073" s="282">
        <v>-3321.78</v>
      </c>
      <c r="L1073" s="282">
        <v>-3838.91</v>
      </c>
      <c r="M1073" s="282">
        <v>-1000.29</v>
      </c>
      <c r="N1073" s="282">
        <v>-1475.42</v>
      </c>
      <c r="O1073" s="282">
        <v>-2089.14</v>
      </c>
      <c r="P1073" s="282">
        <v>-1811.55</v>
      </c>
      <c r="Q1073" s="282">
        <v>-4017.46</v>
      </c>
      <c r="R1073" s="279">
        <v>-4017.46</v>
      </c>
    </row>
    <row r="1074" spans="1:18" ht="15.75" thickBot="1" x14ac:dyDescent="0.3">
      <c r="A1074" s="291" t="s">
        <v>320</v>
      </c>
      <c r="B1074" s="288" t="s">
        <v>771</v>
      </c>
      <c r="C1074" s="288" t="s">
        <v>2078</v>
      </c>
      <c r="D1074" s="286">
        <v>-197032.92</v>
      </c>
      <c r="E1074" s="300">
        <v>-197032.92</v>
      </c>
      <c r="F1074" s="286">
        <v>-318110.37</v>
      </c>
      <c r="G1074" s="286">
        <v>-218876.09</v>
      </c>
      <c r="H1074" s="286">
        <v>-318898.94</v>
      </c>
      <c r="I1074" s="286">
        <v>-398222.43</v>
      </c>
      <c r="J1074" s="286">
        <v>-134169.87</v>
      </c>
      <c r="K1074" s="286">
        <v>-173464.63</v>
      </c>
      <c r="L1074" s="286">
        <v>-202416.95</v>
      </c>
      <c r="M1074" s="286">
        <v>-56832.78</v>
      </c>
      <c r="N1074" s="286">
        <v>-85379.22</v>
      </c>
      <c r="O1074" s="286">
        <v>-123054.63</v>
      </c>
      <c r="P1074" s="286">
        <v>-103315.75</v>
      </c>
      <c r="Q1074" s="286">
        <v>-213990.25</v>
      </c>
      <c r="R1074" s="279">
        <v>-213990.25</v>
      </c>
    </row>
    <row r="1075" spans="1:18" ht="15.75" thickBot="1" x14ac:dyDescent="0.3">
      <c r="A1075" s="291" t="s">
        <v>444</v>
      </c>
      <c r="B1075" s="288" t="s">
        <v>770</v>
      </c>
      <c r="C1075" s="288" t="s">
        <v>2078</v>
      </c>
      <c r="D1075" s="282">
        <v>-13397.26</v>
      </c>
      <c r="E1075" s="299">
        <v>-13397.26</v>
      </c>
      <c r="F1075" s="282">
        <v>-7687.15</v>
      </c>
      <c r="G1075" s="282">
        <v>-14302.08</v>
      </c>
      <c r="H1075" s="282">
        <v>-20871.689999999999</v>
      </c>
      <c r="I1075" s="282">
        <v>-5439.79</v>
      </c>
      <c r="J1075" s="282">
        <v>-9225.4</v>
      </c>
      <c r="K1075" s="282">
        <v>-11986.84</v>
      </c>
      <c r="L1075" s="282">
        <v>-2050.0100000000002</v>
      </c>
      <c r="M1075" s="282">
        <v>-4096.8900000000003</v>
      </c>
      <c r="N1075" s="282">
        <v>-6158.45</v>
      </c>
      <c r="O1075" s="282">
        <v>-2476.36</v>
      </c>
      <c r="P1075" s="282">
        <v>-6652.51</v>
      </c>
      <c r="Q1075" s="282">
        <v>-14168</v>
      </c>
      <c r="R1075" s="279">
        <v>-14168</v>
      </c>
    </row>
    <row r="1076" spans="1:18" ht="15.75" thickBot="1" x14ac:dyDescent="0.3">
      <c r="A1076" s="291" t="s">
        <v>322</v>
      </c>
      <c r="B1076" s="288" t="s">
        <v>769</v>
      </c>
      <c r="C1076" s="288" t="s">
        <v>2078</v>
      </c>
      <c r="D1076" s="286">
        <v>-33396.47</v>
      </c>
      <c r="E1076" s="300">
        <v>-33396.47</v>
      </c>
      <c r="F1076" s="286">
        <v>-52179.3</v>
      </c>
      <c r="G1076" s="286">
        <v>-35473.199999999997</v>
      </c>
      <c r="H1076" s="286">
        <v>-49380.59</v>
      </c>
      <c r="I1076" s="286">
        <v>-60630.28</v>
      </c>
      <c r="J1076" s="286">
        <v>-17158.48</v>
      </c>
      <c r="K1076" s="286">
        <v>-22673.62</v>
      </c>
      <c r="L1076" s="286">
        <v>-26936.720000000001</v>
      </c>
      <c r="M1076" s="286">
        <v>-8208.11</v>
      </c>
      <c r="N1076" s="286">
        <v>-12606.05</v>
      </c>
      <c r="O1076" s="286">
        <v>-19823.060000000001</v>
      </c>
      <c r="P1076" s="286">
        <v>-17391.91</v>
      </c>
      <c r="Q1076" s="286">
        <v>-35857.51</v>
      </c>
      <c r="R1076" s="279">
        <v>-35857.51</v>
      </c>
    </row>
    <row r="1077" spans="1:18" ht="15.75" thickBot="1" x14ac:dyDescent="0.3">
      <c r="A1077" s="291" t="s">
        <v>323</v>
      </c>
      <c r="B1077" s="288" t="s">
        <v>768</v>
      </c>
      <c r="C1077" s="288" t="s">
        <v>2078</v>
      </c>
      <c r="D1077" s="282">
        <v>-71630.320000000007</v>
      </c>
      <c r="E1077" s="299">
        <v>-71630.320000000007</v>
      </c>
      <c r="F1077" s="282">
        <v>-95936.72</v>
      </c>
      <c r="G1077" s="282">
        <v>-45740.31</v>
      </c>
      <c r="H1077" s="282">
        <v>-65981.48</v>
      </c>
      <c r="I1077" s="282">
        <v>-79141.75</v>
      </c>
      <c r="J1077" s="282">
        <v>-87773.25</v>
      </c>
      <c r="K1077" s="282">
        <v>-94273.97</v>
      </c>
      <c r="L1077" s="282">
        <v>-4823.46</v>
      </c>
      <c r="M1077" s="282">
        <v>-9606.67</v>
      </c>
      <c r="N1077" s="282">
        <v>-15253.17</v>
      </c>
      <c r="O1077" s="282">
        <v>-27248.2</v>
      </c>
      <c r="P1077" s="282">
        <v>-45299.57</v>
      </c>
      <c r="Q1077" s="282">
        <v>-77202.41</v>
      </c>
      <c r="R1077" s="279">
        <v>-77202.41</v>
      </c>
    </row>
    <row r="1078" spans="1:18" ht="15.75" thickBot="1" x14ac:dyDescent="0.3">
      <c r="A1078" s="291" t="s">
        <v>324</v>
      </c>
      <c r="B1078" s="288" t="s">
        <v>767</v>
      </c>
      <c r="C1078" s="288" t="s">
        <v>2078</v>
      </c>
      <c r="D1078" s="286">
        <v>-20443.78</v>
      </c>
      <c r="E1078" s="300">
        <v>-20443.78</v>
      </c>
      <c r="F1078" s="286">
        <v>-14509.06</v>
      </c>
      <c r="G1078" s="286">
        <v>-25485.07</v>
      </c>
      <c r="H1078" s="286">
        <v>-37013.760000000002</v>
      </c>
      <c r="I1078" s="286">
        <v>-9283.6299999999992</v>
      </c>
      <c r="J1078" s="286">
        <v>-15786.26</v>
      </c>
      <c r="K1078" s="286">
        <v>-20473.68</v>
      </c>
      <c r="L1078" s="286">
        <v>-3113.06</v>
      </c>
      <c r="M1078" s="286">
        <v>-6442.32</v>
      </c>
      <c r="N1078" s="286">
        <v>-9550.26</v>
      </c>
      <c r="O1078" s="286">
        <v>-4007.2</v>
      </c>
      <c r="P1078" s="286">
        <v>-10732.53</v>
      </c>
      <c r="Q1078" s="286">
        <v>-23091.46</v>
      </c>
      <c r="R1078" s="279">
        <v>-23091.46</v>
      </c>
    </row>
    <row r="1079" spans="1:18" ht="15.75" thickBot="1" x14ac:dyDescent="0.3">
      <c r="A1079" s="291" t="s">
        <v>325</v>
      </c>
      <c r="B1079" s="288" t="s">
        <v>1541</v>
      </c>
      <c r="C1079" s="288" t="s">
        <v>2078</v>
      </c>
      <c r="D1079" s="282">
        <v>-121103.01</v>
      </c>
      <c r="E1079" s="299">
        <v>-121103.01</v>
      </c>
      <c r="F1079" s="282">
        <v>-191528.48</v>
      </c>
      <c r="G1079" s="282">
        <v>-131145.49</v>
      </c>
      <c r="H1079" s="282">
        <v>-188571.72</v>
      </c>
      <c r="I1079" s="282">
        <v>-232023.61</v>
      </c>
      <c r="J1079" s="282">
        <v>-67641.67</v>
      </c>
      <c r="K1079" s="282">
        <v>-87328.7</v>
      </c>
      <c r="L1079" s="282">
        <v>-101201.83</v>
      </c>
      <c r="M1079" s="282">
        <v>-27048.94</v>
      </c>
      <c r="N1079" s="282">
        <v>-41906.99</v>
      </c>
      <c r="O1079" s="282">
        <v>-66820.850000000006</v>
      </c>
      <c r="P1079" s="282">
        <v>-64563.56</v>
      </c>
      <c r="Q1079" s="282">
        <v>-136079.66</v>
      </c>
      <c r="R1079" s="279">
        <v>-136079.66</v>
      </c>
    </row>
    <row r="1080" spans="1:18" ht="15.75" thickBot="1" x14ac:dyDescent="0.3">
      <c r="A1080" s="291" t="s">
        <v>326</v>
      </c>
      <c r="B1080" s="288" t="s">
        <v>766</v>
      </c>
      <c r="C1080" s="288" t="s">
        <v>2078</v>
      </c>
      <c r="D1080" s="286">
        <v>-93704.89</v>
      </c>
      <c r="E1080" s="300">
        <v>-93704.89</v>
      </c>
      <c r="F1080" s="286">
        <v>-108303.43</v>
      </c>
      <c r="G1080" s="286">
        <v>-28251.14</v>
      </c>
      <c r="H1080" s="286">
        <v>-41900.46</v>
      </c>
      <c r="I1080" s="286">
        <v>-53224.53</v>
      </c>
      <c r="J1080" s="286">
        <v>-61355.09</v>
      </c>
      <c r="K1080" s="286">
        <v>-66992.149999999994</v>
      </c>
      <c r="L1080" s="286">
        <v>-70713.11</v>
      </c>
      <c r="M1080" s="286">
        <v>-73899.59</v>
      </c>
      <c r="N1080" s="286">
        <v>-77025.06</v>
      </c>
      <c r="O1080" s="286">
        <v>-80845.179999999993</v>
      </c>
      <c r="P1080" s="286">
        <v>-88269.67</v>
      </c>
      <c r="Q1080" s="286">
        <v>-100920.25</v>
      </c>
      <c r="R1080" s="279">
        <v>-100920.25</v>
      </c>
    </row>
    <row r="1081" spans="1:18" ht="15.75" thickBot="1" x14ac:dyDescent="0.3">
      <c r="A1081" s="291" t="s">
        <v>327</v>
      </c>
      <c r="B1081" s="288" t="s">
        <v>765</v>
      </c>
      <c r="C1081" s="288" t="s">
        <v>2078</v>
      </c>
      <c r="D1081" s="282">
        <v>-7380.93</v>
      </c>
      <c r="E1081" s="299">
        <v>-7380.93</v>
      </c>
      <c r="F1081" s="282">
        <v>-3896.04</v>
      </c>
      <c r="G1081" s="282">
        <v>-7180.93</v>
      </c>
      <c r="H1081" s="282">
        <v>-10232.65</v>
      </c>
      <c r="I1081" s="282">
        <v>-2514.9899999999998</v>
      </c>
      <c r="J1081" s="282">
        <v>-4265.66</v>
      </c>
      <c r="K1081" s="282">
        <v>-5485.6</v>
      </c>
      <c r="L1081" s="282">
        <v>-923.37</v>
      </c>
      <c r="M1081" s="282">
        <v>-1804.15</v>
      </c>
      <c r="N1081" s="282">
        <v>-2835.57</v>
      </c>
      <c r="O1081" s="282">
        <v>-1499.09</v>
      </c>
      <c r="P1081" s="282">
        <v>-3986.98</v>
      </c>
      <c r="Q1081" s="282">
        <v>-7853.78</v>
      </c>
      <c r="R1081" s="279">
        <v>-7853.78</v>
      </c>
    </row>
    <row r="1082" spans="1:18" ht="15.75" thickBot="1" x14ac:dyDescent="0.3">
      <c r="A1082" s="291" t="s">
        <v>328</v>
      </c>
      <c r="B1082" s="288" t="s">
        <v>764</v>
      </c>
      <c r="C1082" s="288" t="s">
        <v>2078</v>
      </c>
      <c r="D1082" s="286">
        <v>-39834.400000000001</v>
      </c>
      <c r="E1082" s="300">
        <v>-39834.400000000001</v>
      </c>
      <c r="F1082" s="286">
        <v>-46513.34</v>
      </c>
      <c r="G1082" s="286">
        <v>-12743.43</v>
      </c>
      <c r="H1082" s="286">
        <v>-18005.79</v>
      </c>
      <c r="I1082" s="286">
        <v>-22438.57</v>
      </c>
      <c r="J1082" s="286">
        <v>-25169.27</v>
      </c>
      <c r="K1082" s="286">
        <v>-27172.54</v>
      </c>
      <c r="L1082" s="286">
        <v>-28759.84</v>
      </c>
      <c r="M1082" s="286">
        <v>-30190.34</v>
      </c>
      <c r="N1082" s="286">
        <v>-31722.94</v>
      </c>
      <c r="O1082" s="286">
        <v>-33863.089999999997</v>
      </c>
      <c r="P1082" s="286">
        <v>-37731.33</v>
      </c>
      <c r="Q1082" s="286">
        <v>-44055.94</v>
      </c>
      <c r="R1082" s="279">
        <v>-44055.94</v>
      </c>
    </row>
    <row r="1083" spans="1:18" ht="15.75" thickBot="1" x14ac:dyDescent="0.3">
      <c r="A1083" s="291" t="s">
        <v>445</v>
      </c>
      <c r="B1083" s="288" t="s">
        <v>763</v>
      </c>
      <c r="C1083" s="288" t="s">
        <v>2078</v>
      </c>
      <c r="D1083" s="282">
        <v>-52314.78</v>
      </c>
      <c r="E1083" s="299">
        <v>-52314.78</v>
      </c>
      <c r="F1083" s="282">
        <v>-81533.61</v>
      </c>
      <c r="G1083" s="282">
        <v>-56941.03</v>
      </c>
      <c r="H1083" s="282">
        <v>-82630.240000000005</v>
      </c>
      <c r="I1083" s="282">
        <v>-102966.47</v>
      </c>
      <c r="J1083" s="282">
        <v>-32560.94</v>
      </c>
      <c r="K1083" s="282">
        <v>-42695.57</v>
      </c>
      <c r="L1083" s="282">
        <v>-50261.98</v>
      </c>
      <c r="M1083" s="282">
        <v>-14603.96</v>
      </c>
      <c r="N1083" s="282">
        <v>-22444.75</v>
      </c>
      <c r="O1083" s="282">
        <v>-33351.07</v>
      </c>
      <c r="P1083" s="282">
        <v>-28045.99</v>
      </c>
      <c r="Q1083" s="282">
        <v>-56853.97</v>
      </c>
      <c r="R1083" s="279">
        <v>-56853.97</v>
      </c>
    </row>
    <row r="1084" spans="1:18" ht="15.75" thickBot="1" x14ac:dyDescent="0.3">
      <c r="A1084" s="291" t="s">
        <v>330</v>
      </c>
      <c r="B1084" s="288" t="s">
        <v>762</v>
      </c>
      <c r="C1084" s="288" t="s">
        <v>2078</v>
      </c>
      <c r="D1084" s="286">
        <v>0</v>
      </c>
      <c r="E1084" s="300">
        <v>0</v>
      </c>
      <c r="F1084" s="286">
        <v>-3888.74</v>
      </c>
      <c r="G1084" s="286">
        <v>-38934.6</v>
      </c>
      <c r="H1084" s="286">
        <v>-77953.34</v>
      </c>
      <c r="I1084" s="286">
        <v>-108500.25</v>
      </c>
      <c r="J1084" s="286">
        <v>-50233.41</v>
      </c>
      <c r="K1084" s="286">
        <v>-64758.22</v>
      </c>
      <c r="L1084" s="286">
        <v>-73558.350000000006</v>
      </c>
      <c r="M1084" s="286">
        <v>-16317.12</v>
      </c>
      <c r="N1084" s="286">
        <v>-24088.03</v>
      </c>
      <c r="O1084" s="286">
        <v>-34977.589999999997</v>
      </c>
      <c r="P1084" s="286">
        <v>-32880.43</v>
      </c>
      <c r="Q1084" s="286">
        <v>-68379.64</v>
      </c>
      <c r="R1084" s="279">
        <v>-68379.64</v>
      </c>
    </row>
    <row r="1085" spans="1:18" ht="15.75" thickBot="1" x14ac:dyDescent="0.3">
      <c r="A1085" s="291" t="s">
        <v>331</v>
      </c>
      <c r="B1085" s="288" t="s">
        <v>761</v>
      </c>
      <c r="C1085" s="288" t="s">
        <v>2078</v>
      </c>
      <c r="D1085" s="282">
        <v>-88173.57</v>
      </c>
      <c r="E1085" s="299">
        <v>-88173.57</v>
      </c>
      <c r="F1085" s="282">
        <v>-102630.14</v>
      </c>
      <c r="G1085" s="282">
        <v>-27256.14</v>
      </c>
      <c r="H1085" s="282">
        <v>-38837.08</v>
      </c>
      <c r="I1085" s="282">
        <v>-47386.38</v>
      </c>
      <c r="J1085" s="282">
        <v>-52254.84</v>
      </c>
      <c r="K1085" s="282">
        <v>-56461.42</v>
      </c>
      <c r="L1085" s="282">
        <v>-59481.99</v>
      </c>
      <c r="M1085" s="282">
        <v>-62492.37</v>
      </c>
      <c r="N1085" s="282">
        <v>-65921.11</v>
      </c>
      <c r="O1085" s="282">
        <v>-71816.42</v>
      </c>
      <c r="P1085" s="282">
        <v>-80222.61</v>
      </c>
      <c r="Q1085" s="282">
        <v>-96384.34</v>
      </c>
      <c r="R1085" s="279">
        <v>-96384.34</v>
      </c>
    </row>
    <row r="1086" spans="1:18" ht="15.75" thickBot="1" x14ac:dyDescent="0.3">
      <c r="A1086" s="291" t="s">
        <v>332</v>
      </c>
      <c r="B1086" s="288" t="s">
        <v>760</v>
      </c>
      <c r="C1086" s="288" t="s">
        <v>2078</v>
      </c>
      <c r="D1086" s="286">
        <v>-100243.81</v>
      </c>
      <c r="E1086" s="300">
        <v>-100243.81</v>
      </c>
      <c r="F1086" s="286">
        <v>-116811.93</v>
      </c>
      <c r="G1086" s="286">
        <v>-30168.45</v>
      </c>
      <c r="H1086" s="286">
        <v>-42956.46</v>
      </c>
      <c r="I1086" s="286">
        <v>-53404.45</v>
      </c>
      <c r="J1086" s="286">
        <v>-58736.959999999999</v>
      </c>
      <c r="K1086" s="286">
        <v>-63556.87</v>
      </c>
      <c r="L1086" s="286">
        <v>-67160.45</v>
      </c>
      <c r="M1086" s="286">
        <v>-70457.929999999993</v>
      </c>
      <c r="N1086" s="286">
        <v>-74134.48</v>
      </c>
      <c r="O1086" s="286">
        <v>-79928.31</v>
      </c>
      <c r="P1086" s="286">
        <v>-89198.91</v>
      </c>
      <c r="Q1086" s="286">
        <v>-105584.06</v>
      </c>
      <c r="R1086" s="279">
        <v>-105584.06</v>
      </c>
    </row>
    <row r="1087" spans="1:18" ht="15.75" thickBot="1" x14ac:dyDescent="0.3">
      <c r="A1087" s="291" t="s">
        <v>334</v>
      </c>
      <c r="B1087" s="288" t="s">
        <v>759</v>
      </c>
      <c r="C1087" s="288" t="s">
        <v>2078</v>
      </c>
      <c r="D1087" s="282">
        <v>-81047</v>
      </c>
      <c r="E1087" s="299">
        <v>-81047</v>
      </c>
      <c r="F1087" s="282">
        <v>-93204.64</v>
      </c>
      <c r="G1087" s="282">
        <v>-21665.3</v>
      </c>
      <c r="H1087" s="282">
        <v>-32964.050000000003</v>
      </c>
      <c r="I1087" s="282">
        <v>-41956.25</v>
      </c>
      <c r="J1087" s="282">
        <v>-48246.6</v>
      </c>
      <c r="K1087" s="282">
        <v>-52943.7</v>
      </c>
      <c r="L1087" s="282">
        <v>-57540.37</v>
      </c>
      <c r="M1087" s="282">
        <v>-61941.2</v>
      </c>
      <c r="N1087" s="282">
        <v>-66387.97</v>
      </c>
      <c r="O1087" s="282">
        <v>-71726.05</v>
      </c>
      <c r="P1087" s="282">
        <v>-79281.740000000005</v>
      </c>
      <c r="Q1087" s="282">
        <v>-90909.77</v>
      </c>
      <c r="R1087" s="279">
        <v>-90909.77</v>
      </c>
    </row>
    <row r="1088" spans="1:18" ht="15.75" thickBot="1" x14ac:dyDescent="0.3">
      <c r="A1088" s="291" t="s">
        <v>335</v>
      </c>
      <c r="B1088" s="288" t="s">
        <v>758</v>
      </c>
      <c r="C1088" s="288" t="s">
        <v>2078</v>
      </c>
      <c r="D1088" s="286">
        <v>-8418.4500000000007</v>
      </c>
      <c r="E1088" s="300">
        <v>-8418.4500000000007</v>
      </c>
      <c r="F1088" s="286">
        <v>-14537.51</v>
      </c>
      <c r="G1088" s="286">
        <v>-10916.96</v>
      </c>
      <c r="H1088" s="286">
        <v>-16046.79</v>
      </c>
      <c r="I1088" s="286">
        <v>-20407.7</v>
      </c>
      <c r="J1088" s="286">
        <v>-7093.43</v>
      </c>
      <c r="K1088" s="286">
        <v>-8913.5300000000007</v>
      </c>
      <c r="L1088" s="286">
        <v>-10333.81</v>
      </c>
      <c r="M1088" s="286">
        <v>-2806.28</v>
      </c>
      <c r="N1088" s="286">
        <v>-4110.25</v>
      </c>
      <c r="O1088" s="286">
        <v>-5763.29</v>
      </c>
      <c r="P1088" s="286">
        <v>-4581.34</v>
      </c>
      <c r="Q1088" s="286">
        <v>-9825.18</v>
      </c>
      <c r="R1088" s="279">
        <v>-9825.18</v>
      </c>
    </row>
    <row r="1089" spans="1:18" ht="15.75" thickBot="1" x14ac:dyDescent="0.3">
      <c r="A1089" s="291" t="s">
        <v>336</v>
      </c>
      <c r="B1089" s="288" t="s">
        <v>757</v>
      </c>
      <c r="C1089" s="288" t="s">
        <v>2078</v>
      </c>
      <c r="D1089" s="282">
        <v>-426935.26</v>
      </c>
      <c r="E1089" s="299">
        <v>-426935.26</v>
      </c>
      <c r="F1089" s="282">
        <v>-667786.91</v>
      </c>
      <c r="G1089" s="282">
        <v>-447929.63</v>
      </c>
      <c r="H1089" s="282">
        <v>-627486.49</v>
      </c>
      <c r="I1089" s="282">
        <v>-762753.42</v>
      </c>
      <c r="J1089" s="282">
        <v>-212546.14</v>
      </c>
      <c r="K1089" s="282">
        <v>-277222.23</v>
      </c>
      <c r="L1089" s="282">
        <v>-325213.21999999997</v>
      </c>
      <c r="M1089" s="282">
        <v>-94716.1</v>
      </c>
      <c r="N1089" s="282">
        <v>-147510.78</v>
      </c>
      <c r="O1089" s="282">
        <v>-237934.9</v>
      </c>
      <c r="P1089" s="282">
        <v>-224517.23</v>
      </c>
      <c r="Q1089" s="282">
        <v>-477947.75</v>
      </c>
      <c r="R1089" s="279">
        <v>-477947.75</v>
      </c>
    </row>
    <row r="1090" spans="1:18" ht="15.75" thickBot="1" x14ac:dyDescent="0.3">
      <c r="A1090" s="291" t="s">
        <v>1542</v>
      </c>
      <c r="B1090" s="288" t="s">
        <v>1543</v>
      </c>
      <c r="C1090" s="288" t="s">
        <v>2078</v>
      </c>
      <c r="D1090" s="286">
        <v>-13898.25</v>
      </c>
      <c r="E1090" s="300">
        <v>-13898.25</v>
      </c>
      <c r="F1090" s="286">
        <v>-21950.06</v>
      </c>
      <c r="G1090" s="286">
        <v>-13729.98</v>
      </c>
      <c r="H1090" s="286">
        <v>-19469.23</v>
      </c>
      <c r="I1090" s="286">
        <v>-23599.34</v>
      </c>
      <c r="J1090" s="286">
        <v>-6404.55</v>
      </c>
      <c r="K1090" s="286">
        <v>-8226.25</v>
      </c>
      <c r="L1090" s="286">
        <v>-9465.8799999999992</v>
      </c>
      <c r="M1090" s="286">
        <v>-2437.0700000000002</v>
      </c>
      <c r="N1090" s="286">
        <v>-3937</v>
      </c>
      <c r="O1090" s="286">
        <v>-6750.8</v>
      </c>
      <c r="P1090" s="286">
        <v>-6945.4</v>
      </c>
      <c r="Q1090" s="286">
        <v>-15178.15</v>
      </c>
      <c r="R1090" s="279">
        <v>-15178.15</v>
      </c>
    </row>
    <row r="1091" spans="1:18" ht="15.75" thickBot="1" x14ac:dyDescent="0.3">
      <c r="A1091" s="291" t="s">
        <v>338</v>
      </c>
      <c r="B1091" s="288" t="s">
        <v>1544</v>
      </c>
      <c r="C1091" s="288" t="s">
        <v>2078</v>
      </c>
      <c r="D1091" s="282">
        <v>-53261.87</v>
      </c>
      <c r="E1091" s="299">
        <v>-53261.87</v>
      </c>
      <c r="F1091" s="282">
        <v>-28512.75</v>
      </c>
      <c r="G1091" s="282">
        <v>-50404.57</v>
      </c>
      <c r="H1091" s="282">
        <v>-71383.67</v>
      </c>
      <c r="I1091" s="282">
        <v>-14757.13</v>
      </c>
      <c r="J1091" s="282">
        <v>-24171.37</v>
      </c>
      <c r="K1091" s="282">
        <v>-30902.2</v>
      </c>
      <c r="L1091" s="282">
        <v>-5245.89</v>
      </c>
      <c r="M1091" s="282">
        <v>-11036.12</v>
      </c>
      <c r="N1091" s="282">
        <v>-17006.400000000001</v>
      </c>
      <c r="O1091" s="282">
        <v>-10791.48</v>
      </c>
      <c r="P1091" s="282">
        <v>-27181.94</v>
      </c>
      <c r="Q1091" s="282">
        <v>-58462.2</v>
      </c>
      <c r="R1091" s="279">
        <v>-58462.2</v>
      </c>
    </row>
    <row r="1092" spans="1:18" ht="15.75" thickBot="1" x14ac:dyDescent="0.3">
      <c r="A1092" s="291" t="s">
        <v>339</v>
      </c>
      <c r="B1092" s="288" t="s">
        <v>756</v>
      </c>
      <c r="C1092" s="288" t="s">
        <v>2078</v>
      </c>
      <c r="D1092" s="286">
        <v>-6731</v>
      </c>
      <c r="E1092" s="300">
        <v>-6731</v>
      </c>
      <c r="F1092" s="286">
        <v>-10320.01</v>
      </c>
      <c r="G1092" s="286">
        <v>-6750.63</v>
      </c>
      <c r="H1092" s="286">
        <v>-9660.31</v>
      </c>
      <c r="I1092" s="286">
        <v>-11841.84</v>
      </c>
      <c r="J1092" s="286">
        <v>-3523.28</v>
      </c>
      <c r="K1092" s="286">
        <v>-4743.82</v>
      </c>
      <c r="L1092" s="286">
        <v>-5725.3</v>
      </c>
      <c r="M1092" s="286">
        <v>-1908.54</v>
      </c>
      <c r="N1092" s="286">
        <v>-2992.62</v>
      </c>
      <c r="O1092" s="286">
        <v>-4533.2</v>
      </c>
      <c r="P1092" s="286">
        <v>-3695.42</v>
      </c>
      <c r="Q1092" s="286">
        <v>-7454.13</v>
      </c>
      <c r="R1092" s="279">
        <v>-7454.13</v>
      </c>
    </row>
    <row r="1093" spans="1:18" ht="15.75" thickBot="1" x14ac:dyDescent="0.3">
      <c r="A1093" s="291" t="s">
        <v>340</v>
      </c>
      <c r="B1093" s="288" t="s">
        <v>755</v>
      </c>
      <c r="C1093" s="288" t="s">
        <v>2078</v>
      </c>
      <c r="D1093" s="282">
        <v>-148369.60000000001</v>
      </c>
      <c r="E1093" s="299">
        <v>-148369.60000000001</v>
      </c>
      <c r="F1093" s="282">
        <v>-230751.96</v>
      </c>
      <c r="G1093" s="282">
        <v>-148426.89000000001</v>
      </c>
      <c r="H1093" s="282">
        <v>-219314.82</v>
      </c>
      <c r="I1093" s="282">
        <v>-275990.65999999997</v>
      </c>
      <c r="J1093" s="282">
        <v>-96203.3</v>
      </c>
      <c r="K1093" s="282">
        <v>-128604.13</v>
      </c>
      <c r="L1093" s="282">
        <v>-153317.19</v>
      </c>
      <c r="M1093" s="282">
        <v>-45505.5</v>
      </c>
      <c r="N1093" s="282">
        <v>-68930.91</v>
      </c>
      <c r="O1093" s="282">
        <v>-99949.37</v>
      </c>
      <c r="P1093" s="282">
        <v>-82278.87</v>
      </c>
      <c r="Q1093" s="282">
        <v>-163444.14000000001</v>
      </c>
      <c r="R1093" s="279">
        <v>-163444.14000000001</v>
      </c>
    </row>
    <row r="1094" spans="1:18" ht="15.75" thickBot="1" x14ac:dyDescent="0.3">
      <c r="A1094" s="291" t="s">
        <v>341</v>
      </c>
      <c r="B1094" s="288" t="s">
        <v>754</v>
      </c>
      <c r="C1094" s="288" t="s">
        <v>2078</v>
      </c>
      <c r="D1094" s="286">
        <v>-48548.77</v>
      </c>
      <c r="E1094" s="300">
        <v>-48548.77</v>
      </c>
      <c r="F1094" s="286">
        <v>-68482.289999999994</v>
      </c>
      <c r="G1094" s="286">
        <v>-37354.11</v>
      </c>
      <c r="H1094" s="286">
        <v>-54575.01</v>
      </c>
      <c r="I1094" s="286">
        <v>-67722.039999999994</v>
      </c>
      <c r="J1094" s="286">
        <v>-22765.06</v>
      </c>
      <c r="K1094" s="286">
        <v>-31035.42</v>
      </c>
      <c r="L1094" s="286">
        <v>-38461.760000000002</v>
      </c>
      <c r="M1094" s="286">
        <v>-14651.52</v>
      </c>
      <c r="N1094" s="286">
        <v>-22702.95</v>
      </c>
      <c r="O1094" s="286">
        <v>-33908.15</v>
      </c>
      <c r="P1094" s="286">
        <v>-27924.18</v>
      </c>
      <c r="Q1094" s="286">
        <v>-53496.39</v>
      </c>
      <c r="R1094" s="279">
        <v>-53496.39</v>
      </c>
    </row>
    <row r="1095" spans="1:18" ht="15.75" thickBot="1" x14ac:dyDescent="0.3">
      <c r="A1095" s="291" t="s">
        <v>342</v>
      </c>
      <c r="B1095" s="288" t="s">
        <v>753</v>
      </c>
      <c r="C1095" s="288" t="s">
        <v>2078</v>
      </c>
      <c r="D1095" s="282">
        <v>-7641.92</v>
      </c>
      <c r="E1095" s="299">
        <v>-7641.92</v>
      </c>
      <c r="F1095" s="282">
        <v>-5522.71</v>
      </c>
      <c r="G1095" s="282">
        <v>-9668.6</v>
      </c>
      <c r="H1095" s="282">
        <v>-14110.07</v>
      </c>
      <c r="I1095" s="282">
        <v>-3402.16</v>
      </c>
      <c r="J1095" s="282">
        <v>-5527.34</v>
      </c>
      <c r="K1095" s="282">
        <v>-7017.94</v>
      </c>
      <c r="L1095" s="282">
        <v>-1217.8499999999999</v>
      </c>
      <c r="M1095" s="282">
        <v>-2433.2399999999998</v>
      </c>
      <c r="N1095" s="282">
        <v>-3648.26</v>
      </c>
      <c r="O1095" s="282">
        <v>-1384.08</v>
      </c>
      <c r="P1095" s="282">
        <v>-3803.6</v>
      </c>
      <c r="Q1095" s="282">
        <v>-8190.34</v>
      </c>
      <c r="R1095" s="279">
        <v>-8190.34</v>
      </c>
    </row>
    <row r="1096" spans="1:18" ht="15.75" thickBot="1" x14ac:dyDescent="0.3">
      <c r="A1096" s="291" t="s">
        <v>343</v>
      </c>
      <c r="B1096" s="288" t="s">
        <v>752</v>
      </c>
      <c r="C1096" s="288" t="s">
        <v>2078</v>
      </c>
      <c r="D1096" s="286">
        <v>-3209.29</v>
      </c>
      <c r="E1096" s="300">
        <v>-3209.29</v>
      </c>
      <c r="F1096" s="286">
        <v>-5167.68</v>
      </c>
      <c r="G1096" s="286">
        <v>-3442.48</v>
      </c>
      <c r="H1096" s="286">
        <v>-5099.37</v>
      </c>
      <c r="I1096" s="286">
        <v>-6438.77</v>
      </c>
      <c r="J1096" s="286">
        <v>-2240.63</v>
      </c>
      <c r="K1096" s="286">
        <v>-2828.14</v>
      </c>
      <c r="L1096" s="286">
        <v>-3302.69</v>
      </c>
      <c r="M1096" s="286">
        <v>-867.39</v>
      </c>
      <c r="N1096" s="286">
        <v>-1339.45</v>
      </c>
      <c r="O1096" s="286">
        <v>-1914.84</v>
      </c>
      <c r="P1096" s="286">
        <v>-1600.92</v>
      </c>
      <c r="Q1096" s="286">
        <v>-3545.85</v>
      </c>
      <c r="R1096" s="279">
        <v>-3545.85</v>
      </c>
    </row>
    <row r="1097" spans="1:18" ht="15.75" thickBot="1" x14ac:dyDescent="0.3">
      <c r="A1097" s="291" t="s">
        <v>345</v>
      </c>
      <c r="B1097" s="288" t="s">
        <v>751</v>
      </c>
      <c r="C1097" s="288" t="s">
        <v>2078</v>
      </c>
      <c r="D1097" s="282">
        <v>-14849.61</v>
      </c>
      <c r="E1097" s="299">
        <v>-14849.61</v>
      </c>
      <c r="F1097" s="282">
        <v>-8319.36</v>
      </c>
      <c r="G1097" s="282">
        <v>-15807.5</v>
      </c>
      <c r="H1097" s="282">
        <v>-22651.83</v>
      </c>
      <c r="I1097" s="282">
        <v>-5442.01</v>
      </c>
      <c r="J1097" s="282">
        <v>-9055.39</v>
      </c>
      <c r="K1097" s="282">
        <v>-12084.23</v>
      </c>
      <c r="L1097" s="282">
        <v>-2258.1999999999998</v>
      </c>
      <c r="M1097" s="282">
        <v>-4439.24</v>
      </c>
      <c r="N1097" s="282">
        <v>-6741.36</v>
      </c>
      <c r="O1097" s="282">
        <v>-3215.39</v>
      </c>
      <c r="P1097" s="282">
        <v>-8466.98</v>
      </c>
      <c r="Q1097" s="282">
        <v>-17586.47</v>
      </c>
      <c r="R1097" s="279">
        <v>-17586.47</v>
      </c>
    </row>
    <row r="1098" spans="1:18" ht="15.75" thickBot="1" x14ac:dyDescent="0.3">
      <c r="A1098" s="291" t="s">
        <v>446</v>
      </c>
      <c r="B1098" s="288" t="s">
        <v>750</v>
      </c>
      <c r="C1098" s="288" t="s">
        <v>2078</v>
      </c>
      <c r="D1098" s="286">
        <v>-30017.74</v>
      </c>
      <c r="E1098" s="300">
        <v>-30017.74</v>
      </c>
      <c r="F1098" s="286">
        <v>-34886.94</v>
      </c>
      <c r="G1098" s="286">
        <v>-9113.2999999999993</v>
      </c>
      <c r="H1098" s="286">
        <v>-13516.89</v>
      </c>
      <c r="I1098" s="286">
        <v>-16883.13</v>
      </c>
      <c r="J1098" s="286">
        <v>-19126.62</v>
      </c>
      <c r="K1098" s="286">
        <v>-20693.3</v>
      </c>
      <c r="L1098" s="286">
        <v>-21784.1</v>
      </c>
      <c r="M1098" s="286">
        <v>-22751.54</v>
      </c>
      <c r="N1098" s="286">
        <v>-23764.85</v>
      </c>
      <c r="O1098" s="286">
        <v>-25079.98</v>
      </c>
      <c r="P1098" s="286">
        <v>-27538.52</v>
      </c>
      <c r="Q1098" s="286">
        <v>-32232.560000000001</v>
      </c>
      <c r="R1098" s="279">
        <v>-32232.560000000001</v>
      </c>
    </row>
    <row r="1099" spans="1:18" ht="15.75" thickBot="1" x14ac:dyDescent="0.3">
      <c r="A1099" s="291" t="s">
        <v>347</v>
      </c>
      <c r="B1099" s="288" t="s">
        <v>749</v>
      </c>
      <c r="C1099" s="288" t="s">
        <v>2078</v>
      </c>
      <c r="D1099" s="282">
        <v>-103990.45</v>
      </c>
      <c r="E1099" s="299">
        <v>-103990.45</v>
      </c>
      <c r="F1099" s="282">
        <v>-151252.44</v>
      </c>
      <c r="G1099" s="282">
        <v>-89237.13</v>
      </c>
      <c r="H1099" s="282">
        <v>-127206.91</v>
      </c>
      <c r="I1099" s="282">
        <v>-156715.99</v>
      </c>
      <c r="J1099" s="282">
        <v>-173708.15</v>
      </c>
      <c r="K1099" s="282">
        <v>-186520.41</v>
      </c>
      <c r="L1099" s="282">
        <v>-8971</v>
      </c>
      <c r="M1099" s="282">
        <v>-16997.73</v>
      </c>
      <c r="N1099" s="282">
        <v>-26053.43</v>
      </c>
      <c r="O1099" s="282">
        <v>-40944.720000000001</v>
      </c>
      <c r="P1099" s="282">
        <v>-65789.67</v>
      </c>
      <c r="Q1099" s="282">
        <v>-111627.76</v>
      </c>
      <c r="R1099" s="279">
        <v>-111627.76</v>
      </c>
    </row>
    <row r="1100" spans="1:18" ht="15.75" thickBot="1" x14ac:dyDescent="0.3">
      <c r="A1100" s="291" t="s">
        <v>348</v>
      </c>
      <c r="B1100" s="288" t="s">
        <v>748</v>
      </c>
      <c r="C1100" s="288" t="s">
        <v>2078</v>
      </c>
      <c r="D1100" s="286">
        <v>-9108.9599999999991</v>
      </c>
      <c r="E1100" s="300">
        <v>-9108.9599999999991</v>
      </c>
      <c r="F1100" s="286">
        <v>-4630.88</v>
      </c>
      <c r="G1100" s="286">
        <v>-8498.9599999999991</v>
      </c>
      <c r="H1100" s="286">
        <v>-11917.77</v>
      </c>
      <c r="I1100" s="286">
        <v>-2866.15</v>
      </c>
      <c r="J1100" s="286">
        <v>-4514</v>
      </c>
      <c r="K1100" s="286">
        <v>-5841.29</v>
      </c>
      <c r="L1100" s="286">
        <v>-942.35</v>
      </c>
      <c r="M1100" s="286">
        <v>-1875.92</v>
      </c>
      <c r="N1100" s="286">
        <v>-2971.79</v>
      </c>
      <c r="O1100" s="286">
        <v>-1968.92</v>
      </c>
      <c r="P1100" s="286">
        <v>-4705.71</v>
      </c>
      <c r="Q1100" s="286">
        <v>-9429.2900000000009</v>
      </c>
      <c r="R1100" s="279">
        <v>-9429.2900000000009</v>
      </c>
    </row>
    <row r="1101" spans="1:18" ht="15.75" thickBot="1" x14ac:dyDescent="0.3">
      <c r="A1101" s="291" t="s">
        <v>349</v>
      </c>
      <c r="B1101" s="288" t="s">
        <v>747</v>
      </c>
      <c r="C1101" s="288" t="s">
        <v>2078</v>
      </c>
      <c r="D1101" s="282">
        <v>-14848.56</v>
      </c>
      <c r="E1101" s="299">
        <v>-14848.56</v>
      </c>
      <c r="F1101" s="282">
        <v>-6980.82</v>
      </c>
      <c r="G1101" s="282">
        <v>-13429.65</v>
      </c>
      <c r="H1101" s="282">
        <v>-19646.099999999999</v>
      </c>
      <c r="I1101" s="282">
        <v>-4675</v>
      </c>
      <c r="J1101" s="282">
        <v>-7622.7</v>
      </c>
      <c r="K1101" s="282">
        <v>-10291.459999999999</v>
      </c>
      <c r="L1101" s="282">
        <v>-2177.8000000000002</v>
      </c>
      <c r="M1101" s="282">
        <v>-4368.45</v>
      </c>
      <c r="N1101" s="282">
        <v>-6737.4</v>
      </c>
      <c r="O1101" s="282">
        <v>-2964.55</v>
      </c>
      <c r="P1101" s="282">
        <v>-8063.49</v>
      </c>
      <c r="Q1101" s="282">
        <v>-16270.16</v>
      </c>
      <c r="R1101" s="279">
        <v>-16270.16</v>
      </c>
    </row>
    <row r="1102" spans="1:18" ht="15.75" thickBot="1" x14ac:dyDescent="0.3">
      <c r="A1102" s="291" t="s">
        <v>447</v>
      </c>
      <c r="B1102" s="288" t="s">
        <v>746</v>
      </c>
      <c r="C1102" s="288" t="s">
        <v>2078</v>
      </c>
      <c r="D1102" s="286">
        <v>-9145.66</v>
      </c>
      <c r="E1102" s="300">
        <v>-9145.66</v>
      </c>
      <c r="F1102" s="286">
        <v>-14591.86</v>
      </c>
      <c r="G1102" s="286">
        <v>-9734.6</v>
      </c>
      <c r="H1102" s="286">
        <v>-14262.56</v>
      </c>
      <c r="I1102" s="286">
        <v>-18124.64</v>
      </c>
      <c r="J1102" s="286">
        <v>-6347.83</v>
      </c>
      <c r="K1102" s="286">
        <v>-8192.9599999999991</v>
      </c>
      <c r="L1102" s="286">
        <v>-9529.41</v>
      </c>
      <c r="M1102" s="286">
        <v>-2696.14</v>
      </c>
      <c r="N1102" s="286">
        <v>-4064.68</v>
      </c>
      <c r="O1102" s="286">
        <v>-5866.34</v>
      </c>
      <c r="P1102" s="286">
        <v>-4857.3900000000003</v>
      </c>
      <c r="Q1102" s="286">
        <v>-10008.36</v>
      </c>
      <c r="R1102" s="279">
        <v>-10008.36</v>
      </c>
    </row>
    <row r="1103" spans="1:18" ht="15.75" thickBot="1" x14ac:dyDescent="0.3">
      <c r="A1103" s="291" t="s">
        <v>448</v>
      </c>
      <c r="B1103" s="288" t="s">
        <v>745</v>
      </c>
      <c r="C1103" s="288" t="s">
        <v>2078</v>
      </c>
      <c r="D1103" s="282">
        <v>-5146.1000000000004</v>
      </c>
      <c r="E1103" s="299">
        <v>-5146.1000000000004</v>
      </c>
      <c r="F1103" s="282">
        <v>-3242.96</v>
      </c>
      <c r="G1103" s="282">
        <v>-5738.12</v>
      </c>
      <c r="H1103" s="282">
        <v>-8244.86</v>
      </c>
      <c r="I1103" s="282">
        <v>-2159.2600000000002</v>
      </c>
      <c r="J1103" s="282">
        <v>-3565.06</v>
      </c>
      <c r="K1103" s="282">
        <v>-4514.6000000000004</v>
      </c>
      <c r="L1103" s="282">
        <v>-678.94</v>
      </c>
      <c r="M1103" s="282">
        <v>-1351.66</v>
      </c>
      <c r="N1103" s="282">
        <v>-2023.12</v>
      </c>
      <c r="O1103" s="282">
        <v>-850.64</v>
      </c>
      <c r="P1103" s="282">
        <v>-2431.98</v>
      </c>
      <c r="Q1103" s="282">
        <v>-5440.64</v>
      </c>
      <c r="R1103" s="279">
        <v>-5440.64</v>
      </c>
    </row>
    <row r="1104" spans="1:18" ht="15.75" thickBot="1" x14ac:dyDescent="0.3">
      <c r="A1104" s="291" t="s">
        <v>354</v>
      </c>
      <c r="B1104" s="288" t="s">
        <v>744</v>
      </c>
      <c r="C1104" s="288" t="s">
        <v>2078</v>
      </c>
      <c r="D1104" s="286">
        <v>-21096.26</v>
      </c>
      <c r="E1104" s="300">
        <v>-21096.26</v>
      </c>
      <c r="F1104" s="286">
        <v>-24588.07</v>
      </c>
      <c r="G1104" s="286">
        <v>-6262.24</v>
      </c>
      <c r="H1104" s="286">
        <v>-9169.99</v>
      </c>
      <c r="I1104" s="286">
        <v>-11641.01</v>
      </c>
      <c r="J1104" s="286">
        <v>-12987.97</v>
      </c>
      <c r="K1104" s="286">
        <v>-14043.7</v>
      </c>
      <c r="L1104" s="286">
        <v>-14804.48</v>
      </c>
      <c r="M1104" s="286">
        <v>-15564.95</v>
      </c>
      <c r="N1104" s="286">
        <v>-16371.8</v>
      </c>
      <c r="O1104" s="286">
        <v>-17364.7</v>
      </c>
      <c r="P1104" s="286">
        <v>-19459.189999999999</v>
      </c>
      <c r="Q1104" s="286">
        <v>-22746.22</v>
      </c>
      <c r="R1104" s="279">
        <v>-22746.22</v>
      </c>
    </row>
    <row r="1105" spans="1:18" ht="15.75" thickBot="1" x14ac:dyDescent="0.3">
      <c r="A1105" s="291" t="s">
        <v>355</v>
      </c>
      <c r="B1105" s="288" t="s">
        <v>2053</v>
      </c>
      <c r="C1105" s="288" t="s">
        <v>2078</v>
      </c>
      <c r="D1105" s="282">
        <v>-8662.4699999999993</v>
      </c>
      <c r="E1105" s="299">
        <v>-8662.4699999999993</v>
      </c>
      <c r="F1105" s="282">
        <v>-14273.37</v>
      </c>
      <c r="G1105" s="282">
        <v>-10747.89</v>
      </c>
      <c r="H1105" s="282">
        <v>-15881.44</v>
      </c>
      <c r="I1105" s="282">
        <v>-20160.330000000002</v>
      </c>
      <c r="J1105" s="282">
        <v>-7507.58</v>
      </c>
      <c r="K1105" s="282">
        <v>-9787.08</v>
      </c>
      <c r="L1105" s="282">
        <v>-11268.09</v>
      </c>
      <c r="M1105" s="282">
        <v>-2764.63</v>
      </c>
      <c r="N1105" s="282">
        <v>-4003.02</v>
      </c>
      <c r="O1105" s="282">
        <v>-5612.81</v>
      </c>
      <c r="P1105" s="282">
        <v>-4410.01</v>
      </c>
      <c r="Q1105" s="282">
        <v>-9069.44</v>
      </c>
      <c r="R1105" s="279">
        <v>-9069.44</v>
      </c>
    </row>
    <row r="1106" spans="1:18" ht="15.75" thickBot="1" x14ac:dyDescent="0.3">
      <c r="A1106" s="291" t="s">
        <v>356</v>
      </c>
      <c r="B1106" s="288" t="s">
        <v>743</v>
      </c>
      <c r="C1106" s="288" t="s">
        <v>2078</v>
      </c>
      <c r="D1106" s="286">
        <v>-15766.33</v>
      </c>
      <c r="E1106" s="300">
        <v>-15766.33</v>
      </c>
      <c r="F1106" s="286">
        <v>-18506.71</v>
      </c>
      <c r="G1106" s="286">
        <v>-4835.57</v>
      </c>
      <c r="H1106" s="286">
        <v>-7111.43</v>
      </c>
      <c r="I1106" s="286">
        <v>-8960.9699999999993</v>
      </c>
      <c r="J1106" s="286">
        <v>-10346.530000000001</v>
      </c>
      <c r="K1106" s="286">
        <v>-11273.79</v>
      </c>
      <c r="L1106" s="286">
        <v>-11911.56</v>
      </c>
      <c r="M1106" s="286">
        <v>-12480.29</v>
      </c>
      <c r="N1106" s="286">
        <v>-13052.55</v>
      </c>
      <c r="O1106" s="286">
        <v>-13709.71</v>
      </c>
      <c r="P1106" s="286">
        <v>-14892.7</v>
      </c>
      <c r="Q1106" s="286">
        <v>-16953.36</v>
      </c>
      <c r="R1106" s="279">
        <v>-16953.36</v>
      </c>
    </row>
    <row r="1107" spans="1:18" ht="15.75" thickBot="1" x14ac:dyDescent="0.3">
      <c r="A1107" s="291" t="s">
        <v>357</v>
      </c>
      <c r="B1107" s="288" t="s">
        <v>742</v>
      </c>
      <c r="C1107" s="288" t="s">
        <v>2078</v>
      </c>
      <c r="D1107" s="282">
        <v>-9566.93</v>
      </c>
      <c r="E1107" s="299">
        <v>-9566.93</v>
      </c>
      <c r="F1107" s="282">
        <v>-11123.56</v>
      </c>
      <c r="G1107" s="282">
        <v>-2912.42</v>
      </c>
      <c r="H1107" s="282">
        <v>-4123.58</v>
      </c>
      <c r="I1107" s="282">
        <v>-5118.47</v>
      </c>
      <c r="J1107" s="282">
        <v>-5755.83</v>
      </c>
      <c r="K1107" s="282">
        <v>-6261.24</v>
      </c>
      <c r="L1107" s="282">
        <v>-6662.84</v>
      </c>
      <c r="M1107" s="282">
        <v>-7036.74</v>
      </c>
      <c r="N1107" s="282">
        <v>-7414.49</v>
      </c>
      <c r="O1107" s="282">
        <v>-7925.27</v>
      </c>
      <c r="P1107" s="282">
        <v>-8798.16</v>
      </c>
      <c r="Q1107" s="282">
        <v>-10304.75</v>
      </c>
      <c r="R1107" s="279">
        <v>-10304.75</v>
      </c>
    </row>
    <row r="1108" spans="1:18" ht="15.75" thickBot="1" x14ac:dyDescent="0.3">
      <c r="A1108" s="291" t="s">
        <v>449</v>
      </c>
      <c r="B1108" s="288" t="s">
        <v>741</v>
      </c>
      <c r="C1108" s="288" t="s">
        <v>2078</v>
      </c>
      <c r="D1108" s="286">
        <v>-2443.09</v>
      </c>
      <c r="E1108" s="300">
        <v>-2443.09</v>
      </c>
      <c r="F1108" s="286">
        <v>-2650.56</v>
      </c>
      <c r="G1108" s="286">
        <v>-2460.6</v>
      </c>
      <c r="H1108" s="286">
        <v>-2212.54</v>
      </c>
      <c r="I1108" s="286">
        <v>-1771.67</v>
      </c>
      <c r="J1108" s="286">
        <v>-1224.79</v>
      </c>
      <c r="K1108" s="286">
        <v>-1009.12</v>
      </c>
      <c r="L1108" s="286">
        <v>-704.97</v>
      </c>
      <c r="M1108" s="286">
        <v>-668.95</v>
      </c>
      <c r="N1108" s="286">
        <v>-734.73</v>
      </c>
      <c r="O1108" s="286">
        <v>-1011.61</v>
      </c>
      <c r="P1108" s="286">
        <v>-3171.69</v>
      </c>
      <c r="Q1108" s="286">
        <v>-4468.16</v>
      </c>
      <c r="R1108" s="279">
        <v>-4468.16</v>
      </c>
    </row>
    <row r="1109" spans="1:18" ht="15.75" thickBot="1" x14ac:dyDescent="0.3">
      <c r="A1109" s="291" t="s">
        <v>359</v>
      </c>
      <c r="B1109" s="288" t="s">
        <v>740</v>
      </c>
      <c r="C1109" s="288" t="s">
        <v>2078</v>
      </c>
      <c r="D1109" s="282">
        <v>-968.49</v>
      </c>
      <c r="E1109" s="299">
        <v>-968.49</v>
      </c>
      <c r="F1109" s="282">
        <v>-1569.27</v>
      </c>
      <c r="G1109" s="282">
        <v>-1073.6400000000001</v>
      </c>
      <c r="H1109" s="282">
        <v>-1625.04</v>
      </c>
      <c r="I1109" s="282">
        <v>-2058.12</v>
      </c>
      <c r="J1109" s="282">
        <v>-727.83</v>
      </c>
      <c r="K1109" s="282">
        <v>-955.32</v>
      </c>
      <c r="L1109" s="282">
        <v>-1142.82</v>
      </c>
      <c r="M1109" s="282">
        <v>-360.94</v>
      </c>
      <c r="N1109" s="282">
        <v>-512.85</v>
      </c>
      <c r="O1109" s="282">
        <v>-721.66</v>
      </c>
      <c r="P1109" s="282">
        <v>-560.89</v>
      </c>
      <c r="Q1109" s="282">
        <v>-1091.26</v>
      </c>
      <c r="R1109" s="279">
        <v>-1091.26</v>
      </c>
    </row>
    <row r="1110" spans="1:18" ht="15.75" thickBot="1" x14ac:dyDescent="0.3">
      <c r="A1110" s="291" t="s">
        <v>360</v>
      </c>
      <c r="B1110" s="288" t="s">
        <v>2054</v>
      </c>
      <c r="C1110" s="288" t="s">
        <v>2078</v>
      </c>
      <c r="D1110" s="286">
        <v>-82926.100000000006</v>
      </c>
      <c r="E1110" s="300">
        <v>-82926.100000000006</v>
      </c>
      <c r="F1110" s="286">
        <v>-94485.97</v>
      </c>
      <c r="G1110" s="286">
        <v>-21783.98</v>
      </c>
      <c r="H1110" s="286">
        <v>-32419.17</v>
      </c>
      <c r="I1110" s="286">
        <v>-39595.82</v>
      </c>
      <c r="J1110" s="286">
        <v>-44961.61</v>
      </c>
      <c r="K1110" s="286">
        <v>-49293.57</v>
      </c>
      <c r="L1110" s="286">
        <v>-52935.21</v>
      </c>
      <c r="M1110" s="286">
        <v>-56414.47</v>
      </c>
      <c r="N1110" s="286">
        <v>-60432.08</v>
      </c>
      <c r="O1110" s="286">
        <v>-66921.960000000006</v>
      </c>
      <c r="P1110" s="286">
        <v>-76190.820000000007</v>
      </c>
      <c r="Q1110" s="286">
        <v>-92593.16</v>
      </c>
      <c r="R1110" s="279">
        <v>-92593.16</v>
      </c>
    </row>
    <row r="1111" spans="1:18" ht="15.75" thickBot="1" x14ac:dyDescent="0.3">
      <c r="A1111" s="291" t="s">
        <v>361</v>
      </c>
      <c r="B1111" s="288" t="s">
        <v>739</v>
      </c>
      <c r="C1111" s="288" t="s">
        <v>2078</v>
      </c>
      <c r="D1111" s="282">
        <v>-3876.18</v>
      </c>
      <c r="E1111" s="299">
        <v>-3876.18</v>
      </c>
      <c r="F1111" s="282">
        <v>-4460.8599999999997</v>
      </c>
      <c r="G1111" s="282">
        <v>-1122.42</v>
      </c>
      <c r="H1111" s="282">
        <v>-1618.17</v>
      </c>
      <c r="I1111" s="282">
        <v>-1997.35</v>
      </c>
      <c r="J1111" s="282">
        <v>-2218.88</v>
      </c>
      <c r="K1111" s="282">
        <v>-2362.02</v>
      </c>
      <c r="L1111" s="282">
        <v>-2486.63</v>
      </c>
      <c r="M1111" s="282">
        <v>-2602.17</v>
      </c>
      <c r="N1111" s="282">
        <v>-2736.03</v>
      </c>
      <c r="O1111" s="282">
        <v>-2990.7</v>
      </c>
      <c r="P1111" s="282">
        <v>-3441.23</v>
      </c>
      <c r="Q1111" s="282">
        <v>-4273.78</v>
      </c>
      <c r="R1111" s="279">
        <v>-4273.78</v>
      </c>
    </row>
    <row r="1112" spans="1:18" ht="15.75" thickBot="1" x14ac:dyDescent="0.3">
      <c r="A1112" s="291" t="s">
        <v>362</v>
      </c>
      <c r="B1112" s="288" t="s">
        <v>738</v>
      </c>
      <c r="C1112" s="288" t="s">
        <v>2078</v>
      </c>
      <c r="D1112" s="286">
        <v>-3112.97</v>
      </c>
      <c r="E1112" s="300">
        <v>-3112.97</v>
      </c>
      <c r="F1112" s="286">
        <v>-3661.05</v>
      </c>
      <c r="G1112" s="286">
        <v>-974.55</v>
      </c>
      <c r="H1112" s="286">
        <v>-1444.37</v>
      </c>
      <c r="I1112" s="286">
        <v>-1833.31</v>
      </c>
      <c r="J1112" s="286">
        <v>-2041.13</v>
      </c>
      <c r="K1112" s="286">
        <v>-2185.86</v>
      </c>
      <c r="L1112" s="286">
        <v>-2281.46</v>
      </c>
      <c r="M1112" s="286">
        <v>-2366.25</v>
      </c>
      <c r="N1112" s="286">
        <v>-2454.44</v>
      </c>
      <c r="O1112" s="286">
        <v>-2575.06</v>
      </c>
      <c r="P1112" s="286">
        <v>-2863.92</v>
      </c>
      <c r="Q1112" s="286">
        <v>-3307.98</v>
      </c>
      <c r="R1112" s="279">
        <v>-3307.98</v>
      </c>
    </row>
    <row r="1113" spans="1:18" ht="15.75" thickBot="1" x14ac:dyDescent="0.3">
      <c r="A1113" s="291" t="s">
        <v>363</v>
      </c>
      <c r="B1113" s="288" t="s">
        <v>737</v>
      </c>
      <c r="C1113" s="288" t="s">
        <v>2078</v>
      </c>
      <c r="D1113" s="282">
        <v>-15301.35</v>
      </c>
      <c r="E1113" s="299">
        <v>-15301.35</v>
      </c>
      <c r="F1113" s="282">
        <v>-17417.16</v>
      </c>
      <c r="G1113" s="282">
        <v>-3733.41</v>
      </c>
      <c r="H1113" s="282">
        <v>-5565.4</v>
      </c>
      <c r="I1113" s="282">
        <v>-7144.83</v>
      </c>
      <c r="J1113" s="282">
        <v>-8244.2800000000007</v>
      </c>
      <c r="K1113" s="282">
        <v>-9255.25</v>
      </c>
      <c r="L1113" s="282">
        <v>-10107.49</v>
      </c>
      <c r="M1113" s="282">
        <v>-10960.79</v>
      </c>
      <c r="N1113" s="282">
        <v>-11781.91</v>
      </c>
      <c r="O1113" s="282">
        <v>-12768.34</v>
      </c>
      <c r="P1113" s="282">
        <v>-14171.21</v>
      </c>
      <c r="Q1113" s="282">
        <v>-16095.01</v>
      </c>
      <c r="R1113" s="279">
        <v>-16095.01</v>
      </c>
    </row>
    <row r="1114" spans="1:18" ht="15.75" thickBot="1" x14ac:dyDescent="0.3">
      <c r="A1114" s="291" t="s">
        <v>365</v>
      </c>
      <c r="B1114" s="288" t="s">
        <v>736</v>
      </c>
      <c r="C1114" s="288" t="s">
        <v>2078</v>
      </c>
      <c r="D1114" s="286">
        <v>-6457.55</v>
      </c>
      <c r="E1114" s="300">
        <v>-6457.55</v>
      </c>
      <c r="F1114" s="286">
        <v>-9186.83</v>
      </c>
      <c r="G1114" s="286">
        <v>-5085.5</v>
      </c>
      <c r="H1114" s="286">
        <v>-7524.6</v>
      </c>
      <c r="I1114" s="286">
        <v>-9289.67</v>
      </c>
      <c r="J1114" s="286">
        <v>-2972.24</v>
      </c>
      <c r="K1114" s="286">
        <v>-3918.18</v>
      </c>
      <c r="L1114" s="286">
        <v>-4811.71</v>
      </c>
      <c r="M1114" s="286">
        <v>-1762.22</v>
      </c>
      <c r="N1114" s="286">
        <v>-2715.11</v>
      </c>
      <c r="O1114" s="286">
        <v>-4295.3900000000003</v>
      </c>
      <c r="P1114" s="286">
        <v>-3850.65</v>
      </c>
      <c r="Q1114" s="286">
        <v>-7367.52</v>
      </c>
      <c r="R1114" s="279">
        <v>-7367.52</v>
      </c>
    </row>
    <row r="1115" spans="1:18" ht="15.75" thickBot="1" x14ac:dyDescent="0.3">
      <c r="A1115" s="291" t="s">
        <v>366</v>
      </c>
      <c r="B1115" s="288" t="s">
        <v>735</v>
      </c>
      <c r="C1115" s="288" t="s">
        <v>2078</v>
      </c>
      <c r="D1115" s="282">
        <v>-62691.69</v>
      </c>
      <c r="E1115" s="299">
        <v>-62691.69</v>
      </c>
      <c r="F1115" s="282">
        <v>-72661.69</v>
      </c>
      <c r="G1115" s="282">
        <v>-17597.55</v>
      </c>
      <c r="H1115" s="282">
        <v>-26311.96</v>
      </c>
      <c r="I1115" s="282">
        <v>-33651.269999999997</v>
      </c>
      <c r="J1115" s="282">
        <v>-39091.269999999997</v>
      </c>
      <c r="K1115" s="282">
        <v>-43421.98</v>
      </c>
      <c r="L1115" s="282">
        <v>-46590.45</v>
      </c>
      <c r="M1115" s="282">
        <v>-49460.08</v>
      </c>
      <c r="N1115" s="282">
        <v>-52410.49</v>
      </c>
      <c r="O1115" s="282">
        <v>-55972.46</v>
      </c>
      <c r="P1115" s="282">
        <v>-62112.89</v>
      </c>
      <c r="Q1115" s="282">
        <v>-71456.639999999999</v>
      </c>
      <c r="R1115" s="279">
        <v>-71456.639999999999</v>
      </c>
    </row>
    <row r="1116" spans="1:18" ht="15.75" thickBot="1" x14ac:dyDescent="0.3">
      <c r="A1116" s="291" t="s">
        <v>367</v>
      </c>
      <c r="B1116" s="288" t="s">
        <v>734</v>
      </c>
      <c r="C1116" s="288" t="s">
        <v>2078</v>
      </c>
      <c r="D1116" s="286">
        <v>-2764.17</v>
      </c>
      <c r="E1116" s="300">
        <v>-2764.17</v>
      </c>
      <c r="F1116" s="286">
        <v>-3201.42</v>
      </c>
      <c r="G1116" s="286">
        <v>-779.87</v>
      </c>
      <c r="H1116" s="286">
        <v>-1151.81</v>
      </c>
      <c r="I1116" s="286">
        <v>-1469.02</v>
      </c>
      <c r="J1116" s="286">
        <v>-1695.79</v>
      </c>
      <c r="K1116" s="286">
        <v>-1878.31</v>
      </c>
      <c r="L1116" s="286">
        <v>-1999.64</v>
      </c>
      <c r="M1116" s="286">
        <v>-2119.7800000000002</v>
      </c>
      <c r="N1116" s="286">
        <v>-2266.31</v>
      </c>
      <c r="O1116" s="286">
        <v>-2434.7199999999998</v>
      </c>
      <c r="P1116" s="286">
        <v>-2689.69</v>
      </c>
      <c r="Q1116" s="286">
        <v>-3095.61</v>
      </c>
      <c r="R1116" s="279">
        <v>-3095.61</v>
      </c>
    </row>
    <row r="1117" spans="1:18" ht="15.75" thickBot="1" x14ac:dyDescent="0.3">
      <c r="A1117" s="291" t="s">
        <v>368</v>
      </c>
      <c r="B1117" s="288" t="s">
        <v>1545</v>
      </c>
      <c r="C1117" s="288" t="s">
        <v>2078</v>
      </c>
      <c r="D1117" s="282">
        <v>-7665.36</v>
      </c>
      <c r="E1117" s="299">
        <v>-7665.36</v>
      </c>
      <c r="F1117" s="282">
        <v>-8978</v>
      </c>
      <c r="G1117" s="282">
        <v>-2311.06</v>
      </c>
      <c r="H1117" s="282">
        <v>-3246.9</v>
      </c>
      <c r="I1117" s="282">
        <v>-4047.49</v>
      </c>
      <c r="J1117" s="282">
        <v>-4474.68</v>
      </c>
      <c r="K1117" s="282">
        <v>-4842.74</v>
      </c>
      <c r="L1117" s="282">
        <v>-5119</v>
      </c>
      <c r="M1117" s="282">
        <v>-5377.94</v>
      </c>
      <c r="N1117" s="282">
        <v>-5662.73</v>
      </c>
      <c r="O1117" s="282">
        <v>-6097.75</v>
      </c>
      <c r="P1117" s="282">
        <v>-6809.09</v>
      </c>
      <c r="Q1117" s="282">
        <v>-8097.26</v>
      </c>
      <c r="R1117" s="279">
        <v>-8097.26</v>
      </c>
    </row>
    <row r="1118" spans="1:18" ht="15.75" thickBot="1" x14ac:dyDescent="0.3">
      <c r="A1118" s="291" t="s">
        <v>372</v>
      </c>
      <c r="B1118" s="288" t="s">
        <v>733</v>
      </c>
      <c r="C1118" s="288" t="s">
        <v>2078</v>
      </c>
      <c r="D1118" s="286">
        <v>-613.77</v>
      </c>
      <c r="E1118" s="300">
        <v>-613.77</v>
      </c>
      <c r="F1118" s="286">
        <v>-738.32</v>
      </c>
      <c r="G1118" s="286">
        <v>-216.83</v>
      </c>
      <c r="H1118" s="286">
        <v>-308.58999999999997</v>
      </c>
      <c r="I1118" s="286">
        <v>-379.56</v>
      </c>
      <c r="J1118" s="286">
        <v>-424.98</v>
      </c>
      <c r="K1118" s="286">
        <v>-453.83</v>
      </c>
      <c r="L1118" s="286">
        <v>-474.55</v>
      </c>
      <c r="M1118" s="286">
        <v>-492.16</v>
      </c>
      <c r="N1118" s="286">
        <v>-509.94</v>
      </c>
      <c r="O1118" s="286">
        <v>-532.17999999999995</v>
      </c>
      <c r="P1118" s="286">
        <v>-584.54999999999995</v>
      </c>
      <c r="Q1118" s="286">
        <v>-681.1</v>
      </c>
      <c r="R1118" s="279">
        <v>-681.1</v>
      </c>
    </row>
    <row r="1119" spans="1:18" ht="15.75" thickBot="1" x14ac:dyDescent="0.3">
      <c r="A1119" s="291" t="s">
        <v>373</v>
      </c>
      <c r="B1119" s="288" t="s">
        <v>732</v>
      </c>
      <c r="C1119" s="288" t="s">
        <v>2078</v>
      </c>
      <c r="D1119" s="282">
        <v>-5258.94</v>
      </c>
      <c r="E1119" s="299">
        <v>-5258.94</v>
      </c>
      <c r="F1119" s="282">
        <v>-6107.47</v>
      </c>
      <c r="G1119" s="282">
        <v>-1580.45</v>
      </c>
      <c r="H1119" s="282">
        <v>-2281.4499999999998</v>
      </c>
      <c r="I1119" s="282">
        <v>-2837.35</v>
      </c>
      <c r="J1119" s="282">
        <v>-3149.54</v>
      </c>
      <c r="K1119" s="282">
        <v>-3363.75</v>
      </c>
      <c r="L1119" s="282">
        <v>-3530.32</v>
      </c>
      <c r="M1119" s="282">
        <v>-3684.2</v>
      </c>
      <c r="N1119" s="282">
        <v>-3869.02</v>
      </c>
      <c r="O1119" s="282">
        <v>-4238.2299999999996</v>
      </c>
      <c r="P1119" s="282">
        <v>-4875.49</v>
      </c>
      <c r="Q1119" s="282">
        <v>-6048.63</v>
      </c>
      <c r="R1119" s="279">
        <v>-6048.63</v>
      </c>
    </row>
    <row r="1120" spans="1:18" ht="15.75" thickBot="1" x14ac:dyDescent="0.3">
      <c r="A1120" s="291" t="s">
        <v>374</v>
      </c>
      <c r="B1120" s="288" t="s">
        <v>731</v>
      </c>
      <c r="C1120" s="288" t="s">
        <v>2078</v>
      </c>
      <c r="D1120" s="286">
        <v>-611</v>
      </c>
      <c r="E1120" s="300">
        <v>-611</v>
      </c>
      <c r="F1120" s="286">
        <v>-710.38</v>
      </c>
      <c r="G1120" s="286">
        <v>-183.66</v>
      </c>
      <c r="H1120" s="286">
        <v>-255.71</v>
      </c>
      <c r="I1120" s="286">
        <v>-315.23</v>
      </c>
      <c r="J1120" s="286">
        <v>-347.99</v>
      </c>
      <c r="K1120" s="286">
        <v>-375.01</v>
      </c>
      <c r="L1120" s="286">
        <v>-392.85</v>
      </c>
      <c r="M1120" s="286">
        <v>-413.24</v>
      </c>
      <c r="N1120" s="286">
        <v>-433.59</v>
      </c>
      <c r="O1120" s="286">
        <v>-475.63</v>
      </c>
      <c r="P1120" s="286">
        <v>-535.95000000000005</v>
      </c>
      <c r="Q1120" s="286">
        <v>-634.97</v>
      </c>
      <c r="R1120" s="279">
        <v>-634.97</v>
      </c>
    </row>
    <row r="1121" spans="1:18" ht="15.75" thickBot="1" x14ac:dyDescent="0.3">
      <c r="A1121" s="291" t="s">
        <v>375</v>
      </c>
      <c r="B1121" s="288" t="s">
        <v>730</v>
      </c>
      <c r="C1121" s="288" t="s">
        <v>2078</v>
      </c>
      <c r="D1121" s="282">
        <v>-585.92999999999995</v>
      </c>
      <c r="E1121" s="299">
        <v>-585.92999999999995</v>
      </c>
      <c r="F1121" s="282">
        <v>-685.06</v>
      </c>
      <c r="G1121" s="282">
        <v>-188.04</v>
      </c>
      <c r="H1121" s="282">
        <v>-265.44</v>
      </c>
      <c r="I1121" s="282">
        <v>-324.62</v>
      </c>
      <c r="J1121" s="282">
        <v>-356.53</v>
      </c>
      <c r="K1121" s="282">
        <v>-380.75</v>
      </c>
      <c r="L1121" s="282">
        <v>-394.62</v>
      </c>
      <c r="M1121" s="282">
        <v>-407.98</v>
      </c>
      <c r="N1121" s="282">
        <v>-425.01</v>
      </c>
      <c r="O1121" s="282">
        <v>-462.63</v>
      </c>
      <c r="P1121" s="282">
        <v>-520.23</v>
      </c>
      <c r="Q1121" s="282">
        <v>-615.04999999999995</v>
      </c>
      <c r="R1121" s="279">
        <v>-615.04999999999995</v>
      </c>
    </row>
    <row r="1122" spans="1:18" ht="15.75" thickBot="1" x14ac:dyDescent="0.3">
      <c r="A1122" s="291" t="s">
        <v>378</v>
      </c>
      <c r="B1122" s="288" t="s">
        <v>729</v>
      </c>
      <c r="C1122" s="288" t="s">
        <v>2078</v>
      </c>
      <c r="D1122" s="286">
        <v>-8853.93</v>
      </c>
      <c r="E1122" s="300">
        <v>-8853.93</v>
      </c>
      <c r="F1122" s="286">
        <v>-4609.88</v>
      </c>
      <c r="G1122" s="286">
        <v>-8334.7099999999991</v>
      </c>
      <c r="H1122" s="286">
        <v>-12502.35</v>
      </c>
      <c r="I1122" s="286">
        <v>-3175.51</v>
      </c>
      <c r="J1122" s="286">
        <v>-5508.78</v>
      </c>
      <c r="K1122" s="286">
        <v>-7656.32</v>
      </c>
      <c r="L1122" s="286">
        <v>-1839.52</v>
      </c>
      <c r="M1122" s="286">
        <v>-3760.73</v>
      </c>
      <c r="N1122" s="286">
        <v>-5754.85</v>
      </c>
      <c r="O1122" s="286">
        <v>-2254.64</v>
      </c>
      <c r="P1122" s="286">
        <v>-5325.15</v>
      </c>
      <c r="Q1122" s="286">
        <v>-10397.57</v>
      </c>
      <c r="R1122" s="279">
        <v>-10397.57</v>
      </c>
    </row>
    <row r="1123" spans="1:18" ht="15.75" thickBot="1" x14ac:dyDescent="0.3">
      <c r="A1123" s="291" t="s">
        <v>379</v>
      </c>
      <c r="B1123" s="288" t="s">
        <v>728</v>
      </c>
      <c r="C1123" s="288" t="s">
        <v>2078</v>
      </c>
      <c r="D1123" s="282">
        <v>-52906.21</v>
      </c>
      <c r="E1123" s="299">
        <v>-52906.21</v>
      </c>
      <c r="F1123" s="282">
        <v>-59455.64</v>
      </c>
      <c r="G1123" s="282">
        <v>-12646.31</v>
      </c>
      <c r="H1123" s="282">
        <v>-19160.87</v>
      </c>
      <c r="I1123" s="282">
        <v>-24440.65</v>
      </c>
      <c r="J1123" s="282">
        <v>-28786.99</v>
      </c>
      <c r="K1123" s="282">
        <v>-32222.959999999999</v>
      </c>
      <c r="L1123" s="282">
        <v>-35232.949999999997</v>
      </c>
      <c r="M1123" s="282">
        <v>-38150.9</v>
      </c>
      <c r="N1123" s="282">
        <v>-41193.089999999997</v>
      </c>
      <c r="O1123" s="282">
        <v>-45225.86</v>
      </c>
      <c r="P1123" s="282">
        <v>-51455.61</v>
      </c>
      <c r="Q1123" s="282">
        <v>-59284.75</v>
      </c>
      <c r="R1123" s="279">
        <v>-59284.75</v>
      </c>
    </row>
    <row r="1124" spans="1:18" ht="15.75" thickBot="1" x14ac:dyDescent="0.3">
      <c r="A1124" s="291" t="s">
        <v>380</v>
      </c>
      <c r="B1124" s="288" t="s">
        <v>727</v>
      </c>
      <c r="C1124" s="288" t="s">
        <v>2078</v>
      </c>
      <c r="D1124" s="286">
        <v>-19449.13</v>
      </c>
      <c r="E1124" s="300">
        <v>-19449.13</v>
      </c>
      <c r="F1124" s="286">
        <v>-22222.9</v>
      </c>
      <c r="G1124" s="286">
        <v>-5054.37</v>
      </c>
      <c r="H1124" s="286">
        <v>-7366.11</v>
      </c>
      <c r="I1124" s="286">
        <v>-9176.39</v>
      </c>
      <c r="J1124" s="286">
        <v>-10396.41</v>
      </c>
      <c r="K1124" s="286">
        <v>-11284.6</v>
      </c>
      <c r="L1124" s="286">
        <v>-12062.14</v>
      </c>
      <c r="M1124" s="286">
        <v>-12784.87</v>
      </c>
      <c r="N1124" s="286">
        <v>-13604.12</v>
      </c>
      <c r="O1124" s="286">
        <v>-14919.78</v>
      </c>
      <c r="P1124" s="286">
        <v>-17057.16</v>
      </c>
      <c r="Q1124" s="286">
        <v>-20629.849999999999</v>
      </c>
      <c r="R1124" s="279">
        <v>-20629.849999999999</v>
      </c>
    </row>
    <row r="1125" spans="1:18" ht="15.75" thickBot="1" x14ac:dyDescent="0.3">
      <c r="A1125" s="291" t="s">
        <v>381</v>
      </c>
      <c r="B1125" s="288" t="s">
        <v>726</v>
      </c>
      <c r="C1125" s="288" t="s">
        <v>2078</v>
      </c>
      <c r="D1125" s="282">
        <v>-1368.74</v>
      </c>
      <c r="E1125" s="299">
        <v>-1368.74</v>
      </c>
      <c r="F1125" s="282">
        <v>-2113.6799999999998</v>
      </c>
      <c r="G1125" s="282">
        <v>-1341.44</v>
      </c>
      <c r="H1125" s="282">
        <v>-1927.88</v>
      </c>
      <c r="I1125" s="282">
        <v>-2434.7600000000002</v>
      </c>
      <c r="J1125" s="282">
        <v>-844.26</v>
      </c>
      <c r="K1125" s="282">
        <v>-1134.95</v>
      </c>
      <c r="L1125" s="282">
        <v>-1314.12</v>
      </c>
      <c r="M1125" s="282">
        <v>-352.28</v>
      </c>
      <c r="N1125" s="282">
        <v>-543.86</v>
      </c>
      <c r="O1125" s="282">
        <v>-837.17</v>
      </c>
      <c r="P1125" s="282">
        <v>-734.66</v>
      </c>
      <c r="Q1125" s="282">
        <v>-1461.17</v>
      </c>
      <c r="R1125" s="279">
        <v>-1461.17</v>
      </c>
    </row>
    <row r="1126" spans="1:18" ht="15.75" thickBot="1" x14ac:dyDescent="0.3">
      <c r="A1126" s="291" t="s">
        <v>382</v>
      </c>
      <c r="B1126" s="288" t="s">
        <v>725</v>
      </c>
      <c r="C1126" s="288" t="s">
        <v>2078</v>
      </c>
      <c r="D1126" s="286">
        <v>-22332.18</v>
      </c>
      <c r="E1126" s="300">
        <v>-22332.18</v>
      </c>
      <c r="F1126" s="286">
        <v>-28816.41</v>
      </c>
      <c r="G1126" s="286">
        <v>-11489.35</v>
      </c>
      <c r="H1126" s="286">
        <v>-16739.78</v>
      </c>
      <c r="I1126" s="286">
        <v>-21733.439999999999</v>
      </c>
      <c r="J1126" s="286">
        <v>-25586.75</v>
      </c>
      <c r="K1126" s="286">
        <v>-29187.17</v>
      </c>
      <c r="L1126" s="286">
        <v>-3256.04</v>
      </c>
      <c r="M1126" s="286">
        <v>-6265.17</v>
      </c>
      <c r="N1126" s="286">
        <v>-9503.8799999999992</v>
      </c>
      <c r="O1126" s="286">
        <v>-13562.5</v>
      </c>
      <c r="P1126" s="286">
        <v>-18057.330000000002</v>
      </c>
      <c r="Q1126" s="286">
        <v>-24680.57</v>
      </c>
      <c r="R1126" s="279">
        <v>-24680.57</v>
      </c>
    </row>
    <row r="1127" spans="1:18" ht="15.75" thickBot="1" x14ac:dyDescent="0.3">
      <c r="A1127" s="291" t="s">
        <v>383</v>
      </c>
      <c r="B1127" s="288" t="s">
        <v>724</v>
      </c>
      <c r="C1127" s="288" t="s">
        <v>2078</v>
      </c>
      <c r="D1127" s="282">
        <v>-1731.55</v>
      </c>
      <c r="E1127" s="299">
        <v>-1731.55</v>
      </c>
      <c r="F1127" s="282">
        <v>-3002.49</v>
      </c>
      <c r="G1127" s="282">
        <v>-2278.5500000000002</v>
      </c>
      <c r="H1127" s="282">
        <v>-3360.49</v>
      </c>
      <c r="I1127" s="282">
        <v>-4308.8</v>
      </c>
      <c r="J1127" s="282">
        <v>-1553.35</v>
      </c>
      <c r="K1127" s="282">
        <v>-1934.55</v>
      </c>
      <c r="L1127" s="282">
        <v>-2186.39</v>
      </c>
      <c r="M1127" s="282">
        <v>-485.69</v>
      </c>
      <c r="N1127" s="282">
        <v>-706.71</v>
      </c>
      <c r="O1127" s="282">
        <v>-983.5</v>
      </c>
      <c r="P1127" s="282">
        <v>-883.87</v>
      </c>
      <c r="Q1127" s="282">
        <v>-1959.51</v>
      </c>
      <c r="R1127" s="279">
        <v>-1959.51</v>
      </c>
    </row>
    <row r="1128" spans="1:18" ht="15.75" thickBot="1" x14ac:dyDescent="0.3">
      <c r="A1128" s="291" t="s">
        <v>384</v>
      </c>
      <c r="B1128" s="288" t="s">
        <v>723</v>
      </c>
      <c r="C1128" s="288" t="s">
        <v>2078</v>
      </c>
      <c r="D1128" s="286">
        <v>-66860.41</v>
      </c>
      <c r="E1128" s="300">
        <v>-66860.41</v>
      </c>
      <c r="F1128" s="286">
        <v>-76410.649999999994</v>
      </c>
      <c r="G1128" s="286">
        <v>-17408.71</v>
      </c>
      <c r="H1128" s="286">
        <v>-25230.92</v>
      </c>
      <c r="I1128" s="286">
        <v>-31846.55</v>
      </c>
      <c r="J1128" s="286">
        <v>-37160.68</v>
      </c>
      <c r="K1128" s="286">
        <v>-41906.39</v>
      </c>
      <c r="L1128" s="286">
        <v>-45711.81</v>
      </c>
      <c r="M1128" s="286">
        <v>-49505.22</v>
      </c>
      <c r="N1128" s="286">
        <v>-53867.87</v>
      </c>
      <c r="O1128" s="286">
        <v>-58991.3</v>
      </c>
      <c r="P1128" s="286">
        <v>-65627.19</v>
      </c>
      <c r="Q1128" s="286">
        <v>-75850.78</v>
      </c>
      <c r="R1128" s="279">
        <v>-75850.78</v>
      </c>
    </row>
    <row r="1129" spans="1:18" ht="15.75" thickBot="1" x14ac:dyDescent="0.3">
      <c r="A1129" s="291" t="s">
        <v>385</v>
      </c>
      <c r="B1129" s="288" t="s">
        <v>722</v>
      </c>
      <c r="C1129" s="288" t="s">
        <v>2078</v>
      </c>
      <c r="D1129" s="282">
        <v>-1898.45</v>
      </c>
      <c r="E1129" s="299">
        <v>-1898.45</v>
      </c>
      <c r="F1129" s="282">
        <v>-2178.13</v>
      </c>
      <c r="G1129" s="282">
        <v>-505.75</v>
      </c>
      <c r="H1129" s="282">
        <v>-731.89</v>
      </c>
      <c r="I1129" s="282">
        <v>-928.48</v>
      </c>
      <c r="J1129" s="282">
        <v>-1064.6400000000001</v>
      </c>
      <c r="K1129" s="282">
        <v>-1183.1099999999999</v>
      </c>
      <c r="L1129" s="282">
        <v>-1248.95</v>
      </c>
      <c r="M1129" s="282">
        <v>-1310.67</v>
      </c>
      <c r="N1129" s="282">
        <v>-1381.58</v>
      </c>
      <c r="O1129" s="282">
        <v>-1496.19</v>
      </c>
      <c r="P1129" s="282">
        <v>-1663.01</v>
      </c>
      <c r="Q1129" s="282">
        <v>-1930.54</v>
      </c>
      <c r="R1129" s="279">
        <v>-1930.54</v>
      </c>
    </row>
    <row r="1130" spans="1:18" ht="15.75" thickBot="1" x14ac:dyDescent="0.3">
      <c r="A1130" s="291" t="s">
        <v>386</v>
      </c>
      <c r="B1130" s="288" t="s">
        <v>721</v>
      </c>
      <c r="C1130" s="288" t="s">
        <v>2078</v>
      </c>
      <c r="D1130" s="286">
        <v>-54694.22</v>
      </c>
      <c r="E1130" s="300">
        <v>-54694.22</v>
      </c>
      <c r="F1130" s="286">
        <v>-63355.89</v>
      </c>
      <c r="G1130" s="286">
        <v>-15869.35</v>
      </c>
      <c r="H1130" s="286">
        <v>-22834.68</v>
      </c>
      <c r="I1130" s="286">
        <v>-28587.7</v>
      </c>
      <c r="J1130" s="286">
        <v>-31861.89</v>
      </c>
      <c r="K1130" s="286">
        <v>-34853.64</v>
      </c>
      <c r="L1130" s="286">
        <v>-37056.58</v>
      </c>
      <c r="M1130" s="286">
        <v>-39044.67</v>
      </c>
      <c r="N1130" s="286">
        <v>-41248.33</v>
      </c>
      <c r="O1130" s="286">
        <v>-44882.99</v>
      </c>
      <c r="P1130" s="286">
        <v>-49858.559999999998</v>
      </c>
      <c r="Q1130" s="286">
        <v>-58423.71</v>
      </c>
      <c r="R1130" s="279">
        <v>-58423.71</v>
      </c>
    </row>
    <row r="1131" spans="1:18" ht="15.75" thickBot="1" x14ac:dyDescent="0.3">
      <c r="A1131" s="291" t="s">
        <v>387</v>
      </c>
      <c r="B1131" s="288" t="s">
        <v>720</v>
      </c>
      <c r="C1131" s="288" t="s">
        <v>2078</v>
      </c>
      <c r="D1131" s="282">
        <v>-60955.66</v>
      </c>
      <c r="E1131" s="299">
        <v>-60955.66</v>
      </c>
      <c r="F1131" s="282">
        <v>-70698.84</v>
      </c>
      <c r="G1131" s="282">
        <v>-17559.599999999999</v>
      </c>
      <c r="H1131" s="282">
        <v>-26686.69</v>
      </c>
      <c r="I1131" s="282">
        <v>-33414.910000000003</v>
      </c>
      <c r="J1131" s="282">
        <v>-38042.449999999997</v>
      </c>
      <c r="K1131" s="282">
        <v>-41373.32</v>
      </c>
      <c r="L1131" s="282">
        <v>-43741.15</v>
      </c>
      <c r="M1131" s="282">
        <v>-45882.07</v>
      </c>
      <c r="N1131" s="282">
        <v>-48121.24</v>
      </c>
      <c r="O1131" s="282">
        <v>-50946.19</v>
      </c>
      <c r="P1131" s="282">
        <v>-56189.38</v>
      </c>
      <c r="Q1131" s="282">
        <v>-64664.38</v>
      </c>
      <c r="R1131" s="279">
        <v>-64664.38</v>
      </c>
    </row>
    <row r="1132" spans="1:18" ht="15.75" thickBot="1" x14ac:dyDescent="0.3">
      <c r="A1132" s="291" t="s">
        <v>388</v>
      </c>
      <c r="B1132" s="288" t="s">
        <v>719</v>
      </c>
      <c r="C1132" s="288" t="s">
        <v>2078</v>
      </c>
      <c r="D1132" s="286">
        <v>-21837.39</v>
      </c>
      <c r="E1132" s="300">
        <v>-21837.39</v>
      </c>
      <c r="F1132" s="286">
        <v>-25608.32</v>
      </c>
      <c r="G1132" s="286">
        <v>-6800.08</v>
      </c>
      <c r="H1132" s="286">
        <v>-9806.59</v>
      </c>
      <c r="I1132" s="286">
        <v>-11958.24</v>
      </c>
      <c r="J1132" s="286">
        <v>-13203.1</v>
      </c>
      <c r="K1132" s="286">
        <v>-14265.08</v>
      </c>
      <c r="L1132" s="286">
        <v>-15011.86</v>
      </c>
      <c r="M1132" s="286">
        <v>-15688.16</v>
      </c>
      <c r="N1132" s="286">
        <v>-16453.93</v>
      </c>
      <c r="O1132" s="286">
        <v>-17857.32</v>
      </c>
      <c r="P1132" s="286">
        <v>-19885.080000000002</v>
      </c>
      <c r="Q1132" s="286">
        <v>-23846.68</v>
      </c>
      <c r="R1132" s="279">
        <v>-23846.68</v>
      </c>
    </row>
    <row r="1133" spans="1:18" ht="15.75" thickBot="1" x14ac:dyDescent="0.3">
      <c r="A1133" s="291" t="s">
        <v>389</v>
      </c>
      <c r="B1133" s="288" t="s">
        <v>718</v>
      </c>
      <c r="C1133" s="288" t="s">
        <v>2078</v>
      </c>
      <c r="D1133" s="282">
        <v>-41681.15</v>
      </c>
      <c r="E1133" s="299">
        <v>-41681.15</v>
      </c>
      <c r="F1133" s="282">
        <v>-61579.7</v>
      </c>
      <c r="G1133" s="282">
        <v>-38078.03</v>
      </c>
      <c r="H1133" s="282">
        <v>-55124</v>
      </c>
      <c r="I1133" s="282">
        <v>-66107.77</v>
      </c>
      <c r="J1133" s="282">
        <v>-18088.240000000002</v>
      </c>
      <c r="K1133" s="282">
        <v>-23308.34</v>
      </c>
      <c r="L1133" s="282">
        <v>-27399.33</v>
      </c>
      <c r="M1133" s="282">
        <v>-8039.11</v>
      </c>
      <c r="N1133" s="282">
        <v>-12498.83</v>
      </c>
      <c r="O1133" s="282">
        <v>-21081.97</v>
      </c>
      <c r="P1133" s="282">
        <v>-22142.52</v>
      </c>
      <c r="Q1133" s="282">
        <v>-48085.72</v>
      </c>
      <c r="R1133" s="279">
        <v>-48085.72</v>
      </c>
    </row>
    <row r="1134" spans="1:18" ht="15.75" thickBot="1" x14ac:dyDescent="0.3">
      <c r="A1134" s="291" t="s">
        <v>390</v>
      </c>
      <c r="B1134" s="288" t="s">
        <v>717</v>
      </c>
      <c r="C1134" s="288" t="s">
        <v>2078</v>
      </c>
      <c r="D1134" s="286">
        <v>-11131.27</v>
      </c>
      <c r="E1134" s="300">
        <v>-11131.27</v>
      </c>
      <c r="F1134" s="286">
        <v>-12985.19</v>
      </c>
      <c r="G1134" s="286">
        <v>-3695.03</v>
      </c>
      <c r="H1134" s="286">
        <v>-5244.71</v>
      </c>
      <c r="I1134" s="286">
        <v>-6503.27</v>
      </c>
      <c r="J1134" s="286">
        <v>-7149.02</v>
      </c>
      <c r="K1134" s="286">
        <v>-7609.97</v>
      </c>
      <c r="L1134" s="286">
        <v>-7892.34</v>
      </c>
      <c r="M1134" s="286">
        <v>-8116.93</v>
      </c>
      <c r="N1134" s="286">
        <v>-8378.34</v>
      </c>
      <c r="O1134" s="286">
        <v>-8942.6200000000008</v>
      </c>
      <c r="P1134" s="286">
        <v>-9957.86</v>
      </c>
      <c r="Q1134" s="286">
        <v>-11725.86</v>
      </c>
      <c r="R1134" s="279">
        <v>-11725.86</v>
      </c>
    </row>
    <row r="1135" spans="1:18" ht="15.75" thickBot="1" x14ac:dyDescent="0.3">
      <c r="A1135" s="291" t="s">
        <v>391</v>
      </c>
      <c r="B1135" s="288" t="s">
        <v>1546</v>
      </c>
      <c r="C1135" s="288" t="s">
        <v>2078</v>
      </c>
      <c r="D1135" s="282">
        <v>-3859.43</v>
      </c>
      <c r="E1135" s="299">
        <v>-3859.43</v>
      </c>
      <c r="F1135" s="282">
        <v>-5801.07</v>
      </c>
      <c r="G1135" s="282">
        <v>-3667.19</v>
      </c>
      <c r="H1135" s="282">
        <v>-5166.53</v>
      </c>
      <c r="I1135" s="282">
        <v>-6289.61</v>
      </c>
      <c r="J1135" s="282">
        <v>-1793.1</v>
      </c>
      <c r="K1135" s="282">
        <v>-2393.25</v>
      </c>
      <c r="L1135" s="282">
        <v>-2822.45</v>
      </c>
      <c r="M1135" s="282">
        <v>-861.2</v>
      </c>
      <c r="N1135" s="282">
        <v>-1376.38</v>
      </c>
      <c r="O1135" s="282">
        <v>-2277.64</v>
      </c>
      <c r="P1135" s="282">
        <v>-2089.25</v>
      </c>
      <c r="Q1135" s="282">
        <v>-4328.21</v>
      </c>
      <c r="R1135" s="279">
        <v>-4328.21</v>
      </c>
    </row>
    <row r="1136" spans="1:18" ht="15.75" thickBot="1" x14ac:dyDescent="0.3">
      <c r="A1136" s="291" t="s">
        <v>392</v>
      </c>
      <c r="B1136" s="288" t="s">
        <v>716</v>
      </c>
      <c r="C1136" s="288" t="s">
        <v>2078</v>
      </c>
      <c r="D1136" s="286">
        <v>-2291.83</v>
      </c>
      <c r="E1136" s="300">
        <v>-2291.83</v>
      </c>
      <c r="F1136" s="286">
        <v>-3159.25</v>
      </c>
      <c r="G1136" s="286">
        <v>-1660.91</v>
      </c>
      <c r="H1136" s="286">
        <v>-2436.75</v>
      </c>
      <c r="I1136" s="286">
        <v>-2890.44</v>
      </c>
      <c r="J1136" s="286">
        <v>-3164.72</v>
      </c>
      <c r="K1136" s="286">
        <v>-3353.58</v>
      </c>
      <c r="L1136" s="286">
        <v>-128.75</v>
      </c>
      <c r="M1136" s="286">
        <v>-257.08999999999997</v>
      </c>
      <c r="N1136" s="286">
        <v>-398.26</v>
      </c>
      <c r="O1136" s="286">
        <v>-785.79</v>
      </c>
      <c r="P1136" s="286">
        <v>-1389.97</v>
      </c>
      <c r="Q1136" s="286">
        <v>-2490.48</v>
      </c>
      <c r="R1136" s="279">
        <v>-2490.48</v>
      </c>
    </row>
    <row r="1137" spans="1:18" ht="15.75" thickBot="1" x14ac:dyDescent="0.3">
      <c r="A1137" s="291" t="s">
        <v>393</v>
      </c>
      <c r="B1137" s="288" t="s">
        <v>715</v>
      </c>
      <c r="C1137" s="288" t="s">
        <v>2078</v>
      </c>
      <c r="D1137" s="282">
        <v>-30343.08</v>
      </c>
      <c r="E1137" s="299">
        <v>-30343.08</v>
      </c>
      <c r="F1137" s="282">
        <v>-21096.61</v>
      </c>
      <c r="G1137" s="282">
        <v>-39534.26</v>
      </c>
      <c r="H1137" s="282">
        <v>-58932.03</v>
      </c>
      <c r="I1137" s="282">
        <v>-15660.55</v>
      </c>
      <c r="J1137" s="282">
        <v>-25392.65</v>
      </c>
      <c r="K1137" s="282">
        <v>-32131.439999999999</v>
      </c>
      <c r="L1137" s="282">
        <v>-4901.7299999999996</v>
      </c>
      <c r="M1137" s="282">
        <v>-9119.2099999999991</v>
      </c>
      <c r="N1137" s="282">
        <v>-13339.92</v>
      </c>
      <c r="O1137" s="282">
        <v>-5327.57</v>
      </c>
      <c r="P1137" s="282">
        <v>-15234.13</v>
      </c>
      <c r="Q1137" s="282">
        <v>-32358.37</v>
      </c>
      <c r="R1137" s="279">
        <v>-32358.37</v>
      </c>
    </row>
    <row r="1138" spans="1:18" ht="15.75" thickBot="1" x14ac:dyDescent="0.3">
      <c r="A1138" s="291" t="s">
        <v>394</v>
      </c>
      <c r="B1138" s="288" t="s">
        <v>714</v>
      </c>
      <c r="C1138" s="288" t="s">
        <v>2078</v>
      </c>
      <c r="D1138" s="286">
        <v>-100.05</v>
      </c>
      <c r="E1138" s="300">
        <v>-100.05</v>
      </c>
      <c r="F1138" s="286">
        <v>-117.79</v>
      </c>
      <c r="G1138" s="286">
        <v>-28.55</v>
      </c>
      <c r="H1138" s="286">
        <v>-40.43</v>
      </c>
      <c r="I1138" s="286">
        <v>-49.71</v>
      </c>
      <c r="J1138" s="286">
        <v>-55</v>
      </c>
      <c r="K1138" s="286">
        <v>-59.3</v>
      </c>
      <c r="L1138" s="286">
        <v>-62.28</v>
      </c>
      <c r="M1138" s="286">
        <v>-65.180000000000007</v>
      </c>
      <c r="N1138" s="286">
        <v>-69.23</v>
      </c>
      <c r="O1138" s="286">
        <v>-76.819999999999993</v>
      </c>
      <c r="P1138" s="286">
        <v>-86.32</v>
      </c>
      <c r="Q1138" s="286">
        <v>-104.62</v>
      </c>
      <c r="R1138" s="279">
        <v>-104.62</v>
      </c>
    </row>
    <row r="1139" spans="1:18" ht="15.75" thickBot="1" x14ac:dyDescent="0.3">
      <c r="A1139" s="291" t="s">
        <v>395</v>
      </c>
      <c r="B1139" s="288" t="s">
        <v>1547</v>
      </c>
      <c r="C1139" s="288" t="s">
        <v>2078</v>
      </c>
      <c r="D1139" s="282">
        <v>-958.53</v>
      </c>
      <c r="E1139" s="299">
        <v>-958.53</v>
      </c>
      <c r="F1139" s="282">
        <v>-1466.47</v>
      </c>
      <c r="G1139" s="282">
        <v>-910.16</v>
      </c>
      <c r="H1139" s="282">
        <v>-1362.77</v>
      </c>
      <c r="I1139" s="282">
        <v>-1726.69</v>
      </c>
      <c r="J1139" s="282">
        <v>-1965.11</v>
      </c>
      <c r="K1139" s="282">
        <v>-2130.91</v>
      </c>
      <c r="L1139" s="282">
        <v>-102.66</v>
      </c>
      <c r="M1139" s="282">
        <v>-192.78</v>
      </c>
      <c r="N1139" s="282">
        <v>-277.8</v>
      </c>
      <c r="O1139" s="282">
        <v>-391.19</v>
      </c>
      <c r="P1139" s="282">
        <v>-620.55999999999995</v>
      </c>
      <c r="Q1139" s="282">
        <v>-1041.6500000000001</v>
      </c>
      <c r="R1139" s="279">
        <v>-1041.6500000000001</v>
      </c>
    </row>
    <row r="1140" spans="1:18" ht="15.75" thickBot="1" x14ac:dyDescent="0.3">
      <c r="A1140" s="291" t="s">
        <v>396</v>
      </c>
      <c r="B1140" s="288" t="s">
        <v>713</v>
      </c>
      <c r="C1140" s="288" t="s">
        <v>2078</v>
      </c>
      <c r="D1140" s="286">
        <v>-1072.17</v>
      </c>
      <c r="E1140" s="300">
        <v>-1072.17</v>
      </c>
      <c r="F1140" s="286">
        <v>-1246.0999999999999</v>
      </c>
      <c r="G1140" s="286">
        <v>-1044.55</v>
      </c>
      <c r="H1140" s="286">
        <v>-1115.8900000000001</v>
      </c>
      <c r="I1140" s="286">
        <v>-941.43</v>
      </c>
      <c r="J1140" s="286">
        <v>-497.04</v>
      </c>
      <c r="K1140" s="286">
        <v>-393.77</v>
      </c>
      <c r="L1140" s="286">
        <v>-311.37</v>
      </c>
      <c r="M1140" s="286">
        <v>-289.86</v>
      </c>
      <c r="N1140" s="286">
        <v>-318.86</v>
      </c>
      <c r="O1140" s="286">
        <v>-408.28</v>
      </c>
      <c r="P1140" s="286">
        <v>-772.18</v>
      </c>
      <c r="Q1140" s="286">
        <v>-1175.21</v>
      </c>
      <c r="R1140" s="279">
        <v>-1175.21</v>
      </c>
    </row>
    <row r="1141" spans="1:18" ht="15.75" thickBot="1" x14ac:dyDescent="0.3">
      <c r="A1141" s="291" t="s">
        <v>397</v>
      </c>
      <c r="B1141" s="288" t="s">
        <v>1548</v>
      </c>
      <c r="C1141" s="288" t="s">
        <v>2078</v>
      </c>
      <c r="D1141" s="282">
        <v>-11384.45</v>
      </c>
      <c r="E1141" s="299">
        <v>-11384.45</v>
      </c>
      <c r="F1141" s="282">
        <v>-13074.13</v>
      </c>
      <c r="G1141" s="282">
        <v>-2999.62</v>
      </c>
      <c r="H1141" s="282">
        <v>-4461.37</v>
      </c>
      <c r="I1141" s="282">
        <v>-5616.9</v>
      </c>
      <c r="J1141" s="282">
        <v>-6593.64</v>
      </c>
      <c r="K1141" s="282">
        <v>-7416</v>
      </c>
      <c r="L1141" s="282">
        <v>-8130.45</v>
      </c>
      <c r="M1141" s="282">
        <v>-8812.09</v>
      </c>
      <c r="N1141" s="282">
        <v>-9522.25</v>
      </c>
      <c r="O1141" s="282">
        <v>-10460.34</v>
      </c>
      <c r="P1141" s="282">
        <v>-11621.41</v>
      </c>
      <c r="Q1141" s="282">
        <v>-13285.18</v>
      </c>
      <c r="R1141" s="279">
        <v>-13285.18</v>
      </c>
    </row>
    <row r="1142" spans="1:18" ht="15.75" thickBot="1" x14ac:dyDescent="0.3">
      <c r="A1142" s="291" t="s">
        <v>398</v>
      </c>
      <c r="B1142" s="288" t="s">
        <v>712</v>
      </c>
      <c r="C1142" s="288" t="s">
        <v>2078</v>
      </c>
      <c r="D1142" s="286">
        <v>-20417.939999999999</v>
      </c>
      <c r="E1142" s="300">
        <v>-20417.939999999999</v>
      </c>
      <c r="F1142" s="286">
        <v>-23663.52</v>
      </c>
      <c r="G1142" s="286">
        <v>-5864.02</v>
      </c>
      <c r="H1142" s="286">
        <v>-8442.08</v>
      </c>
      <c r="I1142" s="286">
        <v>-10593.25</v>
      </c>
      <c r="J1142" s="286">
        <v>-11963.3</v>
      </c>
      <c r="K1142" s="286">
        <v>-13184.53</v>
      </c>
      <c r="L1142" s="286">
        <v>-14210.81</v>
      </c>
      <c r="M1142" s="286">
        <v>-15318.23</v>
      </c>
      <c r="N1142" s="286">
        <v>-16564.57</v>
      </c>
      <c r="O1142" s="286">
        <v>-18112.03</v>
      </c>
      <c r="P1142" s="286">
        <v>-20233.849999999999</v>
      </c>
      <c r="Q1142" s="286">
        <v>-23764.75</v>
      </c>
      <c r="R1142" s="279">
        <v>-23764.75</v>
      </c>
    </row>
    <row r="1143" spans="1:18" ht="15.75" thickBot="1" x14ac:dyDescent="0.3">
      <c r="A1143" s="291" t="s">
        <v>399</v>
      </c>
      <c r="B1143" s="288" t="s">
        <v>1549</v>
      </c>
      <c r="C1143" s="288" t="s">
        <v>2078</v>
      </c>
      <c r="D1143" s="282">
        <v>-3756.24</v>
      </c>
      <c r="E1143" s="299">
        <v>-3756.24</v>
      </c>
      <c r="F1143" s="282">
        <v>-4398.91</v>
      </c>
      <c r="G1143" s="282">
        <v>-1232.69</v>
      </c>
      <c r="H1143" s="282">
        <v>-1755</v>
      </c>
      <c r="I1143" s="282">
        <v>-2112.5</v>
      </c>
      <c r="J1143" s="282">
        <v>-2333.3000000000002</v>
      </c>
      <c r="K1143" s="282">
        <v>-2495.3000000000002</v>
      </c>
      <c r="L1143" s="282">
        <v>-2629.15</v>
      </c>
      <c r="M1143" s="282">
        <v>-2759.46</v>
      </c>
      <c r="N1143" s="282">
        <v>-2911.64</v>
      </c>
      <c r="O1143" s="282">
        <v>-3239.62</v>
      </c>
      <c r="P1143" s="282">
        <v>-3788.05</v>
      </c>
      <c r="Q1143" s="282">
        <v>-4811</v>
      </c>
      <c r="R1143" s="279">
        <v>-4811</v>
      </c>
    </row>
    <row r="1144" spans="1:18" ht="15.75" thickBot="1" x14ac:dyDescent="0.3">
      <c r="A1144" s="291" t="s">
        <v>400</v>
      </c>
      <c r="B1144" s="288" t="s">
        <v>711</v>
      </c>
      <c r="C1144" s="288" t="s">
        <v>2078</v>
      </c>
      <c r="D1144" s="286">
        <v>-31559.47</v>
      </c>
      <c r="E1144" s="300">
        <v>-31559.47</v>
      </c>
      <c r="F1144" s="286">
        <v>-53767.07</v>
      </c>
      <c r="G1144" s="286">
        <v>-39779.589999999997</v>
      </c>
      <c r="H1144" s="286">
        <v>-58526.77</v>
      </c>
      <c r="I1144" s="286">
        <v>-72666.86</v>
      </c>
      <c r="J1144" s="286">
        <v>-25188.67</v>
      </c>
      <c r="K1144" s="286">
        <v>-31762.6</v>
      </c>
      <c r="L1144" s="286">
        <v>-36593.379999999997</v>
      </c>
      <c r="M1144" s="286">
        <v>-9515.0400000000009</v>
      </c>
      <c r="N1144" s="286">
        <v>-13949.07</v>
      </c>
      <c r="O1144" s="286">
        <v>-19013.68</v>
      </c>
      <c r="P1144" s="286">
        <v>-15723.55</v>
      </c>
      <c r="Q1144" s="286">
        <v>-33941.919999999998</v>
      </c>
      <c r="R1144" s="279">
        <v>-33941.919999999998</v>
      </c>
    </row>
    <row r="1145" spans="1:18" ht="15.75" thickBot="1" x14ac:dyDescent="0.3">
      <c r="A1145" s="291" t="s">
        <v>403</v>
      </c>
      <c r="B1145" s="288" t="s">
        <v>710</v>
      </c>
      <c r="C1145" s="288" t="s">
        <v>2078</v>
      </c>
      <c r="D1145" s="282">
        <v>-2249.63</v>
      </c>
      <c r="E1145" s="299">
        <v>-2249.63</v>
      </c>
      <c r="F1145" s="282">
        <v>-3836.07</v>
      </c>
      <c r="G1145" s="282">
        <v>-2761.54</v>
      </c>
      <c r="H1145" s="282">
        <v>-4101.51</v>
      </c>
      <c r="I1145" s="282">
        <v>-5262.59</v>
      </c>
      <c r="J1145" s="282">
        <v>-2058.19</v>
      </c>
      <c r="K1145" s="282">
        <v>-2626.82</v>
      </c>
      <c r="L1145" s="282">
        <v>-2992.39</v>
      </c>
      <c r="M1145" s="282">
        <v>-671.64</v>
      </c>
      <c r="N1145" s="282">
        <v>-986.4</v>
      </c>
      <c r="O1145" s="282">
        <v>-1376.74</v>
      </c>
      <c r="P1145" s="282">
        <v>-1256.07</v>
      </c>
      <c r="Q1145" s="282">
        <v>-2545.54</v>
      </c>
      <c r="R1145" s="279">
        <v>-2545.54</v>
      </c>
    </row>
    <row r="1146" spans="1:18" ht="15.75" thickBot="1" x14ac:dyDescent="0.3">
      <c r="A1146" s="291" t="s">
        <v>404</v>
      </c>
      <c r="B1146" s="288" t="s">
        <v>709</v>
      </c>
      <c r="C1146" s="288" t="s">
        <v>2078</v>
      </c>
      <c r="D1146" s="286">
        <v>-13574.56</v>
      </c>
      <c r="E1146" s="300">
        <v>-13574.56</v>
      </c>
      <c r="F1146" s="286">
        <v>-18399.22</v>
      </c>
      <c r="G1146" s="286">
        <v>-9014.58</v>
      </c>
      <c r="H1146" s="286">
        <v>-13484.21</v>
      </c>
      <c r="I1146" s="286">
        <v>-17280.39</v>
      </c>
      <c r="J1146" s="286">
        <v>-20165.88</v>
      </c>
      <c r="K1146" s="286">
        <v>-22589.99</v>
      </c>
      <c r="L1146" s="286">
        <v>-1905.2</v>
      </c>
      <c r="M1146" s="286">
        <v>-3822.95</v>
      </c>
      <c r="N1146" s="286">
        <v>-5648.75</v>
      </c>
      <c r="O1146" s="286">
        <v>-7978.7</v>
      </c>
      <c r="P1146" s="286">
        <v>-11400.55</v>
      </c>
      <c r="Q1146" s="286">
        <v>-16670.16</v>
      </c>
      <c r="R1146" s="279">
        <v>-16670.16</v>
      </c>
    </row>
    <row r="1147" spans="1:18" ht="15.75" thickBot="1" x14ac:dyDescent="0.3">
      <c r="A1147" s="291" t="s">
        <v>405</v>
      </c>
      <c r="B1147" s="288" t="s">
        <v>708</v>
      </c>
      <c r="C1147" s="288" t="s">
        <v>2078</v>
      </c>
      <c r="D1147" s="282">
        <v>-16553.29</v>
      </c>
      <c r="E1147" s="299">
        <v>-16553.29</v>
      </c>
      <c r="F1147" s="282">
        <v>-18699.78</v>
      </c>
      <c r="G1147" s="282">
        <v>-3959.5</v>
      </c>
      <c r="H1147" s="282">
        <v>-5991.59</v>
      </c>
      <c r="I1147" s="282">
        <v>-7662.22</v>
      </c>
      <c r="J1147" s="282">
        <v>-9015.7199999999993</v>
      </c>
      <c r="K1147" s="282">
        <v>-10208.23</v>
      </c>
      <c r="L1147" s="282">
        <v>-11245.47</v>
      </c>
      <c r="M1147" s="282">
        <v>-12112.25</v>
      </c>
      <c r="N1147" s="282">
        <v>-13029.7</v>
      </c>
      <c r="O1147" s="282">
        <v>-14119.23</v>
      </c>
      <c r="P1147" s="282">
        <v>-15649.45</v>
      </c>
      <c r="Q1147" s="282">
        <v>-18183.87</v>
      </c>
      <c r="R1147" s="279">
        <v>-18183.87</v>
      </c>
    </row>
    <row r="1148" spans="1:18" ht="15.75" thickBot="1" x14ac:dyDescent="0.3">
      <c r="A1148" s="291" t="s">
        <v>406</v>
      </c>
      <c r="B1148" s="288" t="s">
        <v>707</v>
      </c>
      <c r="C1148" s="288" t="s">
        <v>2078</v>
      </c>
      <c r="D1148" s="286">
        <v>-5333.39</v>
      </c>
      <c r="E1148" s="300">
        <v>-5333.39</v>
      </c>
      <c r="F1148" s="286">
        <v>-5929.13</v>
      </c>
      <c r="G1148" s="286">
        <v>-1067.0899999999999</v>
      </c>
      <c r="H1148" s="286">
        <v>-1641.6</v>
      </c>
      <c r="I1148" s="286">
        <v>-2177.91</v>
      </c>
      <c r="J1148" s="286">
        <v>-2714.63</v>
      </c>
      <c r="K1148" s="286">
        <v>-3196.31</v>
      </c>
      <c r="L1148" s="286">
        <v>-3624.78</v>
      </c>
      <c r="M1148" s="286">
        <v>-3999.08</v>
      </c>
      <c r="N1148" s="286">
        <v>-4366.53</v>
      </c>
      <c r="O1148" s="286">
        <v>-4768.67</v>
      </c>
      <c r="P1148" s="286">
        <v>-5322.64</v>
      </c>
      <c r="Q1148" s="286">
        <v>-6017.84</v>
      </c>
      <c r="R1148" s="279">
        <v>-6017.84</v>
      </c>
    </row>
    <row r="1149" spans="1:18" ht="15.75" thickBot="1" x14ac:dyDescent="0.3">
      <c r="A1149" s="291" t="s">
        <v>407</v>
      </c>
      <c r="B1149" s="288" t="s">
        <v>706</v>
      </c>
      <c r="C1149" s="288" t="s">
        <v>2078</v>
      </c>
      <c r="D1149" s="282">
        <v>-8053.23</v>
      </c>
      <c r="E1149" s="299">
        <v>-8053.23</v>
      </c>
      <c r="F1149" s="282">
        <v>-9284.26</v>
      </c>
      <c r="G1149" s="282">
        <v>-2380.12</v>
      </c>
      <c r="H1149" s="282">
        <v>-3497.46</v>
      </c>
      <c r="I1149" s="282">
        <v>-4432.46</v>
      </c>
      <c r="J1149" s="282">
        <v>-5015.38</v>
      </c>
      <c r="K1149" s="282">
        <v>-5596.96</v>
      </c>
      <c r="L1149" s="282">
        <v>-5993.6</v>
      </c>
      <c r="M1149" s="282">
        <v>-6376.37</v>
      </c>
      <c r="N1149" s="282">
        <v>-6792.06</v>
      </c>
      <c r="O1149" s="282">
        <v>-7280.32</v>
      </c>
      <c r="P1149" s="282">
        <v>-8053.6</v>
      </c>
      <c r="Q1149" s="282">
        <v>-9309.98</v>
      </c>
      <c r="R1149" s="279">
        <v>-9309.98</v>
      </c>
    </row>
    <row r="1150" spans="1:18" ht="15.75" thickBot="1" x14ac:dyDescent="0.3">
      <c r="A1150" s="291" t="s">
        <v>408</v>
      </c>
      <c r="B1150" s="288" t="s">
        <v>705</v>
      </c>
      <c r="C1150" s="288" t="s">
        <v>2078</v>
      </c>
      <c r="D1150" s="286">
        <v>0</v>
      </c>
      <c r="E1150" s="300">
        <v>0</v>
      </c>
      <c r="F1150" s="286">
        <v>0</v>
      </c>
      <c r="G1150" s="286">
        <v>0</v>
      </c>
      <c r="H1150" s="286">
        <v>0</v>
      </c>
      <c r="I1150" s="286">
        <v>0</v>
      </c>
      <c r="J1150" s="286">
        <v>0</v>
      </c>
      <c r="K1150" s="286">
        <v>0</v>
      </c>
      <c r="L1150" s="286">
        <v>0</v>
      </c>
      <c r="M1150" s="286">
        <v>0</v>
      </c>
      <c r="N1150" s="286">
        <v>0</v>
      </c>
      <c r="O1150" s="286">
        <v>0</v>
      </c>
      <c r="P1150" s="286">
        <v>0</v>
      </c>
      <c r="Q1150" s="286">
        <v>0</v>
      </c>
      <c r="R1150" s="279">
        <v>0</v>
      </c>
    </row>
    <row r="1151" spans="1:18" ht="15.75" thickBot="1" x14ac:dyDescent="0.3">
      <c r="A1151" s="291" t="s">
        <v>450</v>
      </c>
      <c r="B1151" s="288" t="s">
        <v>704</v>
      </c>
      <c r="C1151" s="288" t="s">
        <v>2078</v>
      </c>
      <c r="D1151" s="282">
        <v>-513627.97</v>
      </c>
      <c r="E1151" s="299">
        <v>-513627.97</v>
      </c>
      <c r="F1151" s="282">
        <v>-266094.21999999997</v>
      </c>
      <c r="G1151" s="282">
        <v>-544924.18999999994</v>
      </c>
      <c r="H1151" s="282">
        <v>-792977.93</v>
      </c>
      <c r="I1151" s="282">
        <v>-195044.49</v>
      </c>
      <c r="J1151" s="282">
        <v>-309833.88</v>
      </c>
      <c r="K1151" s="282">
        <v>-412115.87</v>
      </c>
      <c r="L1151" s="282">
        <v>-77163.710000000006</v>
      </c>
      <c r="M1151" s="282">
        <v>-151760.54</v>
      </c>
      <c r="N1151" s="282">
        <v>-234232.26</v>
      </c>
      <c r="O1151" s="282">
        <v>-108119.89</v>
      </c>
      <c r="P1151" s="282">
        <v>-280365.87</v>
      </c>
      <c r="Q1151" s="282">
        <v>-556516.03</v>
      </c>
      <c r="R1151" s="279">
        <v>-556516.03</v>
      </c>
    </row>
    <row r="1152" spans="1:18" ht="15.75" thickBot="1" x14ac:dyDescent="0.3">
      <c r="A1152" s="291" t="s">
        <v>451</v>
      </c>
      <c r="B1152" s="288" t="s">
        <v>703</v>
      </c>
      <c r="C1152" s="288" t="s">
        <v>2078</v>
      </c>
      <c r="D1152" s="286">
        <v>-48019.35</v>
      </c>
      <c r="E1152" s="300">
        <v>-48019.35</v>
      </c>
      <c r="F1152" s="286">
        <v>-25350.25</v>
      </c>
      <c r="G1152" s="286">
        <v>-53802.879999999997</v>
      </c>
      <c r="H1152" s="286">
        <v>-76723.710000000006</v>
      </c>
      <c r="I1152" s="286">
        <v>-15249.48</v>
      </c>
      <c r="J1152" s="286">
        <v>-24038.3</v>
      </c>
      <c r="K1152" s="286">
        <v>-31861.27</v>
      </c>
      <c r="L1152" s="286">
        <v>-5824.67</v>
      </c>
      <c r="M1152" s="286">
        <v>-11178.32</v>
      </c>
      <c r="N1152" s="286">
        <v>-17651.8</v>
      </c>
      <c r="O1152" s="286">
        <v>-9860.66</v>
      </c>
      <c r="P1152" s="286">
        <v>-25024.63</v>
      </c>
      <c r="Q1152" s="286">
        <v>-51689.54</v>
      </c>
      <c r="R1152" s="279">
        <v>-51689.54</v>
      </c>
    </row>
    <row r="1153" spans="1:18" ht="15.75" thickBot="1" x14ac:dyDescent="0.3">
      <c r="A1153" s="291" t="s">
        <v>452</v>
      </c>
      <c r="B1153" s="288" t="s">
        <v>702</v>
      </c>
      <c r="C1153" s="288" t="s">
        <v>2078</v>
      </c>
      <c r="D1153" s="282">
        <v>-56418.27</v>
      </c>
      <c r="E1153" s="299">
        <v>-56418.27</v>
      </c>
      <c r="F1153" s="282">
        <v>-30304.91</v>
      </c>
      <c r="G1153" s="282">
        <v>-63479.63</v>
      </c>
      <c r="H1153" s="282">
        <v>-88905.72</v>
      </c>
      <c r="I1153" s="282">
        <v>-19606.84</v>
      </c>
      <c r="J1153" s="282">
        <v>-29462.15</v>
      </c>
      <c r="K1153" s="282">
        <v>-38935.919999999998</v>
      </c>
      <c r="L1153" s="282">
        <v>-6135.99</v>
      </c>
      <c r="M1153" s="282">
        <v>-12284.29</v>
      </c>
      <c r="N1153" s="282">
        <v>-19237.330000000002</v>
      </c>
      <c r="O1153" s="282">
        <v>-11338.09</v>
      </c>
      <c r="P1153" s="282">
        <v>-29807.77</v>
      </c>
      <c r="Q1153" s="282">
        <v>-62149.58</v>
      </c>
      <c r="R1153" s="279">
        <v>-62149.58</v>
      </c>
    </row>
    <row r="1154" spans="1:18" ht="15.75" thickBot="1" x14ac:dyDescent="0.3">
      <c r="A1154" s="291" t="s">
        <v>453</v>
      </c>
      <c r="B1154" s="288" t="s">
        <v>701</v>
      </c>
      <c r="C1154" s="288" t="s">
        <v>2078</v>
      </c>
      <c r="D1154" s="286">
        <v>-4883.5200000000004</v>
      </c>
      <c r="E1154" s="300">
        <v>-4883.5200000000004</v>
      </c>
      <c r="F1154" s="286">
        <v>-2047.59</v>
      </c>
      <c r="G1154" s="286">
        <v>-4371.91</v>
      </c>
      <c r="H1154" s="286">
        <v>-6197.9</v>
      </c>
      <c r="I1154" s="286">
        <v>-1299.57</v>
      </c>
      <c r="J1154" s="286">
        <v>-2234.6799999999998</v>
      </c>
      <c r="K1154" s="286">
        <v>-2824.36</v>
      </c>
      <c r="L1154" s="286">
        <v>-485.55</v>
      </c>
      <c r="M1154" s="286">
        <v>-1033.81</v>
      </c>
      <c r="N1154" s="286">
        <v>-1646.93</v>
      </c>
      <c r="O1154" s="286">
        <v>-867.16</v>
      </c>
      <c r="P1154" s="286">
        <v>-2576.4499999999998</v>
      </c>
      <c r="Q1154" s="286">
        <v>-4830.7700000000004</v>
      </c>
      <c r="R1154" s="279">
        <v>-4830.7700000000004</v>
      </c>
    </row>
    <row r="1155" spans="1:18" ht="15.75" thickBot="1" x14ac:dyDescent="0.3">
      <c r="A1155" s="291" t="s">
        <v>454</v>
      </c>
      <c r="B1155" s="288" t="s">
        <v>700</v>
      </c>
      <c r="C1155" s="288" t="s">
        <v>2078</v>
      </c>
      <c r="D1155" s="282">
        <v>-37739.15</v>
      </c>
      <c r="E1155" s="299">
        <v>-37739.15</v>
      </c>
      <c r="F1155" s="282">
        <v>-43212.76</v>
      </c>
      <c r="G1155" s="282">
        <v>-11553.11</v>
      </c>
      <c r="H1155" s="282">
        <v>-16047.01</v>
      </c>
      <c r="I1155" s="282">
        <v>-19262.560000000001</v>
      </c>
      <c r="J1155" s="282">
        <v>-21542.639999999999</v>
      </c>
      <c r="K1155" s="282">
        <v>-23135.42</v>
      </c>
      <c r="L1155" s="282">
        <v>-24483.919999999998</v>
      </c>
      <c r="M1155" s="282">
        <v>-25887.16</v>
      </c>
      <c r="N1155" s="282">
        <v>-27396.25</v>
      </c>
      <c r="O1155" s="282">
        <v>-29761.27</v>
      </c>
      <c r="P1155" s="282">
        <v>-34168.01</v>
      </c>
      <c r="Q1155" s="282">
        <v>-40389.360000000001</v>
      </c>
      <c r="R1155" s="279">
        <v>-40389.360000000001</v>
      </c>
    </row>
    <row r="1156" spans="1:18" ht="15.75" thickBot="1" x14ac:dyDescent="0.3">
      <c r="A1156" s="291" t="s">
        <v>455</v>
      </c>
      <c r="B1156" s="288" t="s">
        <v>699</v>
      </c>
      <c r="C1156" s="288" t="s">
        <v>2078</v>
      </c>
      <c r="D1156" s="286">
        <v>-201056.95</v>
      </c>
      <c r="E1156" s="300">
        <v>-201056.95</v>
      </c>
      <c r="F1156" s="286">
        <v>-229885.5</v>
      </c>
      <c r="G1156" s="286">
        <v>-61259.39</v>
      </c>
      <c r="H1156" s="286">
        <v>-88019.839999999997</v>
      </c>
      <c r="I1156" s="286">
        <v>-104114.26</v>
      </c>
      <c r="J1156" s="286">
        <v>-115765.98</v>
      </c>
      <c r="K1156" s="286">
        <v>-125083.66</v>
      </c>
      <c r="L1156" s="286">
        <v>-132625.13</v>
      </c>
      <c r="M1156" s="286">
        <v>-139173.35</v>
      </c>
      <c r="N1156" s="286">
        <v>-148187.71</v>
      </c>
      <c r="O1156" s="286">
        <v>-164704.32000000001</v>
      </c>
      <c r="P1156" s="286">
        <v>-189482.4</v>
      </c>
      <c r="Q1156" s="286">
        <v>-230931.57</v>
      </c>
      <c r="R1156" s="279">
        <v>-230931.57</v>
      </c>
    </row>
    <row r="1157" spans="1:18" ht="15.75" thickBot="1" x14ac:dyDescent="0.3">
      <c r="A1157" s="291" t="s">
        <v>456</v>
      </c>
      <c r="B1157" s="288" t="s">
        <v>698</v>
      </c>
      <c r="C1157" s="288" t="s">
        <v>2078</v>
      </c>
      <c r="D1157" s="282">
        <v>-36640.5</v>
      </c>
      <c r="E1157" s="299">
        <v>-36640.5</v>
      </c>
      <c r="F1157" s="282">
        <v>-23358.13</v>
      </c>
      <c r="G1157" s="282">
        <v>-47134.64</v>
      </c>
      <c r="H1157" s="282">
        <v>-72377.77</v>
      </c>
      <c r="I1157" s="282">
        <v>-19709.63</v>
      </c>
      <c r="J1157" s="282">
        <v>-31681.4</v>
      </c>
      <c r="K1157" s="282">
        <v>-41203.629999999997</v>
      </c>
      <c r="L1157" s="282">
        <v>-7424.81</v>
      </c>
      <c r="M1157" s="282">
        <v>-13811.41</v>
      </c>
      <c r="N1157" s="282">
        <v>-20253.88</v>
      </c>
      <c r="O1157" s="282">
        <v>-7429.36</v>
      </c>
      <c r="P1157" s="282">
        <v>-21126.5</v>
      </c>
      <c r="Q1157" s="282">
        <v>-44122.02</v>
      </c>
      <c r="R1157" s="279">
        <v>-44122.02</v>
      </c>
    </row>
    <row r="1158" spans="1:18" ht="15.75" thickBot="1" x14ac:dyDescent="0.3">
      <c r="A1158" s="291" t="s">
        <v>457</v>
      </c>
      <c r="B1158" s="288" t="s">
        <v>697</v>
      </c>
      <c r="C1158" s="288" t="s">
        <v>2078</v>
      </c>
      <c r="D1158" s="286">
        <v>-8761.99</v>
      </c>
      <c r="E1158" s="300">
        <v>-8761.99</v>
      </c>
      <c r="F1158" s="286">
        <v>-10024.52</v>
      </c>
      <c r="G1158" s="286">
        <v>-2716.41</v>
      </c>
      <c r="H1158" s="286">
        <v>-3847.36</v>
      </c>
      <c r="I1158" s="286">
        <v>-4600.01</v>
      </c>
      <c r="J1158" s="286">
        <v>-5140.97</v>
      </c>
      <c r="K1158" s="286">
        <v>-5505.91</v>
      </c>
      <c r="L1158" s="286">
        <v>-5800.48</v>
      </c>
      <c r="M1158" s="286">
        <v>-6099.13</v>
      </c>
      <c r="N1158" s="286">
        <v>-6409.74</v>
      </c>
      <c r="O1158" s="286">
        <v>-6995.87</v>
      </c>
      <c r="P1158" s="286">
        <v>-8089.36</v>
      </c>
      <c r="Q1158" s="286">
        <v>-9504.73</v>
      </c>
      <c r="R1158" s="279">
        <v>-9504.73</v>
      </c>
    </row>
    <row r="1159" spans="1:18" ht="15.75" thickBot="1" x14ac:dyDescent="0.3">
      <c r="A1159" s="291" t="s">
        <v>2055</v>
      </c>
      <c r="B1159" s="288" t="s">
        <v>2056</v>
      </c>
      <c r="C1159" s="288" t="s">
        <v>2078</v>
      </c>
      <c r="D1159" s="282">
        <v>-10709.9</v>
      </c>
      <c r="E1159" s="299">
        <v>-10709.9</v>
      </c>
      <c r="F1159" s="282">
        <v>-7213.71</v>
      </c>
      <c r="G1159" s="282">
        <v>-14204.81</v>
      </c>
      <c r="H1159" s="282">
        <v>-21625.81</v>
      </c>
      <c r="I1159" s="282">
        <v>-5927.2</v>
      </c>
      <c r="J1159" s="282">
        <v>-9526.7199999999993</v>
      </c>
      <c r="K1159" s="282">
        <v>-12213.13</v>
      </c>
      <c r="L1159" s="282">
        <v>-2029.13</v>
      </c>
      <c r="M1159" s="282">
        <v>-3697.28</v>
      </c>
      <c r="N1159" s="282">
        <v>-5335.93</v>
      </c>
      <c r="O1159" s="282">
        <v>-1979.21</v>
      </c>
      <c r="P1159" s="282">
        <v>-5902.61</v>
      </c>
      <c r="Q1159" s="282">
        <v>-12389.44</v>
      </c>
      <c r="R1159" s="279">
        <v>-12389.44</v>
      </c>
    </row>
    <row r="1160" spans="1:18" ht="15.75" thickBot="1" x14ac:dyDescent="0.3">
      <c r="A1160" s="290" t="s">
        <v>1550</v>
      </c>
      <c r="B1160" s="288" t="s">
        <v>2492</v>
      </c>
      <c r="C1160" s="289"/>
      <c r="D1160" s="286">
        <v>0</v>
      </c>
      <c r="E1160" s="300">
        <v>0</v>
      </c>
      <c r="F1160" s="286">
        <v>0</v>
      </c>
      <c r="G1160" s="286">
        <v>0</v>
      </c>
      <c r="H1160" s="286">
        <v>0</v>
      </c>
      <c r="I1160" s="286">
        <v>0</v>
      </c>
      <c r="J1160" s="286">
        <v>0</v>
      </c>
      <c r="K1160" s="286">
        <v>0</v>
      </c>
      <c r="L1160" s="286">
        <v>0</v>
      </c>
      <c r="M1160" s="286">
        <v>0</v>
      </c>
      <c r="N1160" s="286">
        <v>0</v>
      </c>
      <c r="O1160" s="286">
        <v>0</v>
      </c>
      <c r="P1160" s="286">
        <v>0</v>
      </c>
      <c r="Q1160" s="286">
        <v>0</v>
      </c>
      <c r="R1160" s="279">
        <v>0</v>
      </c>
    </row>
    <row r="1161" spans="1:18" ht="15.75" thickBot="1" x14ac:dyDescent="0.3">
      <c r="A1161" s="291" t="s">
        <v>458</v>
      </c>
      <c r="B1161" s="288" t="s">
        <v>696</v>
      </c>
      <c r="C1161" s="288" t="s">
        <v>2078</v>
      </c>
      <c r="D1161" s="282">
        <v>0</v>
      </c>
      <c r="E1161" s="299">
        <v>0</v>
      </c>
      <c r="F1161" s="282">
        <v>0</v>
      </c>
      <c r="G1161" s="282">
        <v>0</v>
      </c>
      <c r="H1161" s="282">
        <v>0</v>
      </c>
      <c r="I1161" s="282">
        <v>0</v>
      </c>
      <c r="J1161" s="282">
        <v>0</v>
      </c>
      <c r="K1161" s="282">
        <v>0</v>
      </c>
      <c r="L1161" s="282">
        <v>0</v>
      </c>
      <c r="M1161" s="282">
        <v>0</v>
      </c>
      <c r="N1161" s="282">
        <v>0</v>
      </c>
      <c r="O1161" s="282">
        <v>0</v>
      </c>
      <c r="P1161" s="282">
        <v>0</v>
      </c>
      <c r="Q1161" s="282">
        <v>0</v>
      </c>
      <c r="R1161" s="279">
        <v>0</v>
      </c>
    </row>
    <row r="1162" spans="1:18" ht="15.75" thickBot="1" x14ac:dyDescent="0.3">
      <c r="A1162" s="290" t="s">
        <v>1551</v>
      </c>
      <c r="B1162" s="288" t="s">
        <v>2493</v>
      </c>
      <c r="C1162" s="289"/>
      <c r="D1162" s="286">
        <v>-43339618.469999999</v>
      </c>
      <c r="E1162" s="300">
        <v>-43339618.469999999</v>
      </c>
      <c r="F1162" s="286">
        <v>-46161393.560000002</v>
      </c>
      <c r="G1162" s="286">
        <v>-46161116.920000002</v>
      </c>
      <c r="H1162" s="286">
        <v>-40712731.649999999</v>
      </c>
      <c r="I1162" s="286">
        <v>-41693709.740000002</v>
      </c>
      <c r="J1162" s="286">
        <v>-40776382.43</v>
      </c>
      <c r="K1162" s="286">
        <v>-37901865.020000003</v>
      </c>
      <c r="L1162" s="286">
        <v>-38672846.07</v>
      </c>
      <c r="M1162" s="286">
        <v>-38591418.18</v>
      </c>
      <c r="N1162" s="286">
        <v>-34629360.859999999</v>
      </c>
      <c r="O1162" s="286">
        <v>-36234071.729999997</v>
      </c>
      <c r="P1162" s="286">
        <v>-37505605.649999999</v>
      </c>
      <c r="Q1162" s="286">
        <v>-46642202.859999999</v>
      </c>
      <c r="R1162" s="279">
        <v>-46642202.859999999</v>
      </c>
    </row>
    <row r="1163" spans="1:18" ht="15.75" thickBot="1" x14ac:dyDescent="0.3">
      <c r="A1163" s="291" t="s">
        <v>459</v>
      </c>
      <c r="B1163" s="288" t="s">
        <v>695</v>
      </c>
      <c r="C1163" s="288" t="s">
        <v>2078</v>
      </c>
      <c r="D1163" s="282">
        <v>-2229373</v>
      </c>
      <c r="E1163" s="299">
        <v>-2229373</v>
      </c>
      <c r="F1163" s="282">
        <v>-2229373</v>
      </c>
      <c r="G1163" s="282">
        <v>-2229373</v>
      </c>
      <c r="H1163" s="282">
        <v>-2229373</v>
      </c>
      <c r="I1163" s="282">
        <v>-2229373</v>
      </c>
      <c r="J1163" s="282">
        <v>-2229373</v>
      </c>
      <c r="K1163" s="282">
        <v>-2229373</v>
      </c>
      <c r="L1163" s="282">
        <v>-2229373</v>
      </c>
      <c r="M1163" s="282">
        <v>-2229373</v>
      </c>
      <c r="N1163" s="282">
        <v>-2229373</v>
      </c>
      <c r="O1163" s="282">
        <v>-2229373</v>
      </c>
      <c r="P1163" s="282">
        <v>-2229373</v>
      </c>
      <c r="Q1163" s="282">
        <v>-2205504</v>
      </c>
      <c r="R1163" s="279">
        <v>-2205504</v>
      </c>
    </row>
    <row r="1164" spans="1:18" ht="15.75" thickBot="1" x14ac:dyDescent="0.3">
      <c r="A1164" s="291" t="s">
        <v>1552</v>
      </c>
      <c r="B1164" s="288" t="s">
        <v>1553</v>
      </c>
      <c r="C1164" s="288" t="s">
        <v>2078</v>
      </c>
      <c r="D1164" s="286">
        <v>-102903</v>
      </c>
      <c r="E1164" s="300">
        <v>-102903</v>
      </c>
      <c r="F1164" s="286">
        <v>-94211.49</v>
      </c>
      <c r="G1164" s="286">
        <v>-85519.98</v>
      </c>
      <c r="H1164" s="286">
        <v>-76828.47</v>
      </c>
      <c r="I1164" s="286">
        <v>-68136.960000000006</v>
      </c>
      <c r="J1164" s="286">
        <v>-59445.45</v>
      </c>
      <c r="K1164" s="286">
        <v>-50753.94</v>
      </c>
      <c r="L1164" s="286">
        <v>-42062.43</v>
      </c>
      <c r="M1164" s="286">
        <v>-33370.92</v>
      </c>
      <c r="N1164" s="286">
        <v>-24679.41</v>
      </c>
      <c r="O1164" s="286">
        <v>-15987.9</v>
      </c>
      <c r="P1164" s="286">
        <v>-7296.39</v>
      </c>
      <c r="Q1164" s="286">
        <v>-102652</v>
      </c>
      <c r="R1164" s="279">
        <v>-102652</v>
      </c>
    </row>
    <row r="1165" spans="1:18" ht="15.75" thickBot="1" x14ac:dyDescent="0.3">
      <c r="A1165" s="291" t="s">
        <v>460</v>
      </c>
      <c r="B1165" s="288" t="s">
        <v>694</v>
      </c>
      <c r="C1165" s="288" t="s">
        <v>2078</v>
      </c>
      <c r="D1165" s="282">
        <v>-1635358</v>
      </c>
      <c r="E1165" s="299">
        <v>-1635358</v>
      </c>
      <c r="F1165" s="282">
        <v>-1635358</v>
      </c>
      <c r="G1165" s="282">
        <v>-1635358</v>
      </c>
      <c r="H1165" s="282">
        <v>-1635358</v>
      </c>
      <c r="I1165" s="282">
        <v>-1635358</v>
      </c>
      <c r="J1165" s="282">
        <v>-1635358</v>
      </c>
      <c r="K1165" s="282">
        <v>-1635358</v>
      </c>
      <c r="L1165" s="282">
        <v>-1635358</v>
      </c>
      <c r="M1165" s="282">
        <v>-1635358</v>
      </c>
      <c r="N1165" s="282">
        <v>-1635358</v>
      </c>
      <c r="O1165" s="282">
        <v>-1635358</v>
      </c>
      <c r="P1165" s="282">
        <v>-1635358</v>
      </c>
      <c r="Q1165" s="282">
        <v>-1631528</v>
      </c>
      <c r="R1165" s="279">
        <v>-1631528</v>
      </c>
    </row>
    <row r="1166" spans="1:18" ht="15.75" thickBot="1" x14ac:dyDescent="0.3">
      <c r="A1166" s="291" t="s">
        <v>461</v>
      </c>
      <c r="B1166" s="288" t="s">
        <v>693</v>
      </c>
      <c r="C1166" s="288" t="s">
        <v>2078</v>
      </c>
      <c r="D1166" s="286">
        <v>0</v>
      </c>
      <c r="E1166" s="300">
        <v>0</v>
      </c>
      <c r="F1166" s="286">
        <v>0</v>
      </c>
      <c r="G1166" s="286">
        <v>0</v>
      </c>
      <c r="H1166" s="286">
        <v>0</v>
      </c>
      <c r="I1166" s="286">
        <v>0</v>
      </c>
      <c r="J1166" s="286">
        <v>0</v>
      </c>
      <c r="K1166" s="286">
        <v>0</v>
      </c>
      <c r="L1166" s="286">
        <v>0</v>
      </c>
      <c r="M1166" s="286">
        <v>0</v>
      </c>
      <c r="N1166" s="286">
        <v>0</v>
      </c>
      <c r="O1166" s="286">
        <v>0</v>
      </c>
      <c r="P1166" s="286">
        <v>0</v>
      </c>
      <c r="Q1166" s="286">
        <v>0</v>
      </c>
      <c r="R1166" s="279">
        <v>0</v>
      </c>
    </row>
    <row r="1167" spans="1:18" ht="15.75" thickBot="1" x14ac:dyDescent="0.3">
      <c r="A1167" s="291" t="s">
        <v>462</v>
      </c>
      <c r="B1167" s="288" t="s">
        <v>692</v>
      </c>
      <c r="C1167" s="288" t="s">
        <v>2078</v>
      </c>
      <c r="D1167" s="282">
        <v>0</v>
      </c>
      <c r="E1167" s="299">
        <v>0</v>
      </c>
      <c r="F1167" s="282">
        <v>0</v>
      </c>
      <c r="G1167" s="282">
        <v>0</v>
      </c>
      <c r="H1167" s="282">
        <v>0</v>
      </c>
      <c r="I1167" s="282">
        <v>0</v>
      </c>
      <c r="J1167" s="282">
        <v>0</v>
      </c>
      <c r="K1167" s="282">
        <v>0</v>
      </c>
      <c r="L1167" s="282">
        <v>0</v>
      </c>
      <c r="M1167" s="282">
        <v>0</v>
      </c>
      <c r="N1167" s="282">
        <v>0</v>
      </c>
      <c r="O1167" s="282">
        <v>0</v>
      </c>
      <c r="P1167" s="282">
        <v>0</v>
      </c>
      <c r="Q1167" s="282">
        <v>0</v>
      </c>
      <c r="R1167" s="279">
        <v>0</v>
      </c>
    </row>
    <row r="1168" spans="1:18" ht="15.75" thickBot="1" x14ac:dyDescent="0.3">
      <c r="A1168" s="291" t="s">
        <v>462</v>
      </c>
      <c r="B1168" s="288" t="s">
        <v>691</v>
      </c>
      <c r="C1168" s="288" t="s">
        <v>2078</v>
      </c>
      <c r="D1168" s="286">
        <v>0</v>
      </c>
      <c r="E1168" s="300">
        <v>0</v>
      </c>
      <c r="F1168" s="286">
        <v>0</v>
      </c>
      <c r="G1168" s="286">
        <v>0</v>
      </c>
      <c r="H1168" s="286">
        <v>0</v>
      </c>
      <c r="I1168" s="286">
        <v>0</v>
      </c>
      <c r="J1168" s="286">
        <v>0</v>
      </c>
      <c r="K1168" s="286">
        <v>0</v>
      </c>
      <c r="L1168" s="286">
        <v>0</v>
      </c>
      <c r="M1168" s="286">
        <v>0</v>
      </c>
      <c r="N1168" s="286">
        <v>0</v>
      </c>
      <c r="O1168" s="286">
        <v>0</v>
      </c>
      <c r="P1168" s="286">
        <v>0</v>
      </c>
      <c r="Q1168" s="286">
        <v>0</v>
      </c>
      <c r="R1168" s="279">
        <v>0</v>
      </c>
    </row>
    <row r="1169" spans="1:18" ht="15.75" thickBot="1" x14ac:dyDescent="0.3">
      <c r="A1169" s="291" t="s">
        <v>463</v>
      </c>
      <c r="B1169" s="288" t="s">
        <v>690</v>
      </c>
      <c r="C1169" s="288" t="s">
        <v>2078</v>
      </c>
      <c r="D1169" s="282">
        <v>-28241426.449999999</v>
      </c>
      <c r="E1169" s="299">
        <v>-28241426.449999999</v>
      </c>
      <c r="F1169" s="282">
        <v>-28241426.449999999</v>
      </c>
      <c r="G1169" s="282">
        <v>-28241426.449999999</v>
      </c>
      <c r="H1169" s="282">
        <v>-23593756.43</v>
      </c>
      <c r="I1169" s="282">
        <v>-23593756.43</v>
      </c>
      <c r="J1169" s="282">
        <v>-23593756.43</v>
      </c>
      <c r="K1169" s="282">
        <v>-22514496.699999999</v>
      </c>
      <c r="L1169" s="282">
        <v>-22514496.699999999</v>
      </c>
      <c r="M1169" s="282">
        <v>-22514496.699999999</v>
      </c>
      <c r="N1169" s="282">
        <v>-20038516.260000002</v>
      </c>
      <c r="O1169" s="282">
        <v>-20038516.260000002</v>
      </c>
      <c r="P1169" s="282">
        <v>-20038516.260000002</v>
      </c>
      <c r="Q1169" s="282">
        <v>-26983714.079999998</v>
      </c>
      <c r="R1169" s="279">
        <v>-26983714.079999998</v>
      </c>
    </row>
    <row r="1170" spans="1:18" ht="15.75" thickBot="1" x14ac:dyDescent="0.3">
      <c r="A1170" s="291" t="s">
        <v>464</v>
      </c>
      <c r="B1170" s="288" t="s">
        <v>689</v>
      </c>
      <c r="C1170" s="288" t="s">
        <v>2078</v>
      </c>
      <c r="D1170" s="286">
        <v>9538</v>
      </c>
      <c r="E1170" s="300">
        <v>9538</v>
      </c>
      <c r="F1170" s="286">
        <v>8877.9699999999993</v>
      </c>
      <c r="G1170" s="286">
        <v>8878</v>
      </c>
      <c r="H1170" s="286">
        <v>0</v>
      </c>
      <c r="I1170" s="286">
        <v>0</v>
      </c>
      <c r="J1170" s="286">
        <v>0</v>
      </c>
      <c r="K1170" s="286">
        <v>0</v>
      </c>
      <c r="L1170" s="286">
        <v>0</v>
      </c>
      <c r="M1170" s="286">
        <v>1125</v>
      </c>
      <c r="N1170" s="286">
        <v>-651.79</v>
      </c>
      <c r="O1170" s="286">
        <v>-3287.81</v>
      </c>
      <c r="P1170" s="286">
        <v>-675.83</v>
      </c>
      <c r="Q1170" s="286">
        <v>-2855</v>
      </c>
      <c r="R1170" s="279">
        <v>-2855</v>
      </c>
    </row>
    <row r="1171" spans="1:18" ht="15.75" thickBot="1" x14ac:dyDescent="0.3">
      <c r="A1171" s="291" t="s">
        <v>465</v>
      </c>
      <c r="B1171" s="288" t="s">
        <v>688</v>
      </c>
      <c r="C1171" s="288" t="s">
        <v>2078</v>
      </c>
      <c r="D1171" s="282">
        <v>-774737.83</v>
      </c>
      <c r="E1171" s="299">
        <v>-774737.83</v>
      </c>
      <c r="F1171" s="282">
        <v>-771653.92</v>
      </c>
      <c r="G1171" s="282">
        <v>-768625.01</v>
      </c>
      <c r="H1171" s="282">
        <v>-765221.1</v>
      </c>
      <c r="I1171" s="282">
        <v>-762192.19</v>
      </c>
      <c r="J1171" s="282">
        <v>-759163.28</v>
      </c>
      <c r="K1171" s="282">
        <v>-756134.37</v>
      </c>
      <c r="L1171" s="282">
        <v>-753050.46</v>
      </c>
      <c r="M1171" s="282">
        <v>-750021.55</v>
      </c>
      <c r="N1171" s="282">
        <v>-746938.36</v>
      </c>
      <c r="O1171" s="282">
        <v>-743826.23</v>
      </c>
      <c r="P1171" s="282">
        <v>-743826.23</v>
      </c>
      <c r="Q1171" s="282">
        <v>-737766.97</v>
      </c>
      <c r="R1171" s="279">
        <v>-737766.97</v>
      </c>
    </row>
    <row r="1172" spans="1:18" ht="15.75" thickBot="1" x14ac:dyDescent="0.3">
      <c r="A1172" s="291" t="s">
        <v>466</v>
      </c>
      <c r="B1172" s="288" t="s">
        <v>687</v>
      </c>
      <c r="C1172" s="288" t="s">
        <v>2078</v>
      </c>
      <c r="D1172" s="286">
        <v>-307618.21999999997</v>
      </c>
      <c r="E1172" s="300">
        <v>-307618.21999999997</v>
      </c>
      <c r="F1172" s="286">
        <v>-278777.49</v>
      </c>
      <c r="G1172" s="286">
        <v>-419599</v>
      </c>
      <c r="H1172" s="286">
        <v>-442347.32</v>
      </c>
      <c r="I1172" s="286">
        <v>-344310.27</v>
      </c>
      <c r="J1172" s="286">
        <v>-318970.81</v>
      </c>
      <c r="K1172" s="286">
        <v>-359752.68</v>
      </c>
      <c r="L1172" s="286">
        <v>-397843.65</v>
      </c>
      <c r="M1172" s="286">
        <v>-379461.58</v>
      </c>
      <c r="N1172" s="286">
        <v>-378449.14</v>
      </c>
      <c r="O1172" s="286">
        <v>-399122.12</v>
      </c>
      <c r="P1172" s="286">
        <v>-381515.61</v>
      </c>
      <c r="Q1172" s="286">
        <v>-397054.61</v>
      </c>
      <c r="R1172" s="279">
        <v>-397054.61</v>
      </c>
    </row>
    <row r="1173" spans="1:18" ht="15.75" thickBot="1" x14ac:dyDescent="0.3">
      <c r="A1173" s="291" t="s">
        <v>467</v>
      </c>
      <c r="B1173" s="288" t="s">
        <v>686</v>
      </c>
      <c r="C1173" s="288" t="s">
        <v>2078</v>
      </c>
      <c r="D1173" s="282">
        <v>-94668.96</v>
      </c>
      <c r="E1173" s="299">
        <v>-94668.96</v>
      </c>
      <c r="F1173" s="282">
        <v>-91585.05</v>
      </c>
      <c r="G1173" s="282">
        <v>-88556.14</v>
      </c>
      <c r="H1173" s="282">
        <v>-85152.23</v>
      </c>
      <c r="I1173" s="282">
        <v>-82123.320000000007</v>
      </c>
      <c r="J1173" s="282">
        <v>-79094.41</v>
      </c>
      <c r="K1173" s="282">
        <v>-76065.5</v>
      </c>
      <c r="L1173" s="282">
        <v>-72981.59</v>
      </c>
      <c r="M1173" s="282">
        <v>-69952.679999999993</v>
      </c>
      <c r="N1173" s="282">
        <v>-66869.490000000005</v>
      </c>
      <c r="O1173" s="282">
        <v>-63839.86</v>
      </c>
      <c r="P1173" s="282">
        <v>-63839.86</v>
      </c>
      <c r="Q1173" s="282">
        <v>-57698.1</v>
      </c>
      <c r="R1173" s="279">
        <v>-57698.1</v>
      </c>
    </row>
    <row r="1174" spans="1:18" ht="15.75" thickBot="1" x14ac:dyDescent="0.3">
      <c r="A1174" s="291" t="s">
        <v>1554</v>
      </c>
      <c r="B1174" s="288" t="s">
        <v>1555</v>
      </c>
      <c r="C1174" s="288" t="s">
        <v>2078</v>
      </c>
      <c r="D1174" s="286">
        <v>-96600.3</v>
      </c>
      <c r="E1174" s="300">
        <v>-96600.3</v>
      </c>
      <c r="F1174" s="286">
        <v>-91993.48</v>
      </c>
      <c r="G1174" s="286">
        <v>-87159.39</v>
      </c>
      <c r="H1174" s="286">
        <v>-82552.570000000007</v>
      </c>
      <c r="I1174" s="286">
        <v>-301073.7</v>
      </c>
      <c r="J1174" s="286">
        <v>-298948.24</v>
      </c>
      <c r="K1174" s="286">
        <v>-58935.74</v>
      </c>
      <c r="L1174" s="286">
        <v>-58935.74</v>
      </c>
      <c r="M1174" s="286">
        <v>-58935.74</v>
      </c>
      <c r="N1174" s="286">
        <v>-58935.74</v>
      </c>
      <c r="O1174" s="286">
        <v>-57822.38</v>
      </c>
      <c r="P1174" s="286">
        <v>-57822.38</v>
      </c>
      <c r="Q1174" s="286">
        <v>-57822.38</v>
      </c>
      <c r="R1174" s="279">
        <v>-57822.38</v>
      </c>
    </row>
    <row r="1175" spans="1:18" ht="15.75" thickBot="1" x14ac:dyDescent="0.3">
      <c r="A1175" s="291" t="s">
        <v>468</v>
      </c>
      <c r="B1175" s="288" t="s">
        <v>685</v>
      </c>
      <c r="C1175" s="288" t="s">
        <v>2078</v>
      </c>
      <c r="D1175" s="282">
        <v>0</v>
      </c>
      <c r="E1175" s="299">
        <v>0</v>
      </c>
      <c r="F1175" s="282">
        <v>0</v>
      </c>
      <c r="G1175" s="282">
        <v>0</v>
      </c>
      <c r="H1175" s="282">
        <v>0</v>
      </c>
      <c r="I1175" s="282">
        <v>0</v>
      </c>
      <c r="J1175" s="282">
        <v>0</v>
      </c>
      <c r="K1175" s="282">
        <v>0</v>
      </c>
      <c r="L1175" s="282">
        <v>0</v>
      </c>
      <c r="M1175" s="282">
        <v>0</v>
      </c>
      <c r="N1175" s="282">
        <v>-8</v>
      </c>
      <c r="O1175" s="282">
        <v>0</v>
      </c>
      <c r="P1175" s="282">
        <v>0</v>
      </c>
      <c r="Q1175" s="282">
        <v>-162500</v>
      </c>
      <c r="R1175" s="279">
        <v>-162500</v>
      </c>
    </row>
    <row r="1176" spans="1:18" ht="15.75" thickBot="1" x14ac:dyDescent="0.3">
      <c r="A1176" s="291" t="s">
        <v>469</v>
      </c>
      <c r="B1176" s="288" t="s">
        <v>684</v>
      </c>
      <c r="C1176" s="288" t="s">
        <v>2078</v>
      </c>
      <c r="D1176" s="286">
        <v>-771166.47</v>
      </c>
      <c r="E1176" s="300">
        <v>-771166.47</v>
      </c>
      <c r="F1176" s="286">
        <v>-764031.51</v>
      </c>
      <c r="G1176" s="286">
        <v>-740971.83</v>
      </c>
      <c r="H1176" s="286">
        <v>-726275.05</v>
      </c>
      <c r="I1176" s="286">
        <v>-719171.92</v>
      </c>
      <c r="J1176" s="286">
        <v>-696673.01</v>
      </c>
      <c r="K1176" s="286">
        <v>-687748.12</v>
      </c>
      <c r="L1176" s="286">
        <v>-691029.63</v>
      </c>
      <c r="M1176" s="286">
        <v>-674123.54</v>
      </c>
      <c r="N1176" s="286">
        <v>-681191.71</v>
      </c>
      <c r="O1176" s="286">
        <v>-664600.11</v>
      </c>
      <c r="P1176" s="286">
        <v>-664403.02</v>
      </c>
      <c r="Q1176" s="286">
        <v>-664403.02</v>
      </c>
      <c r="R1176" s="279">
        <v>-664403.02</v>
      </c>
    </row>
    <row r="1177" spans="1:18" ht="15.75" thickBot="1" x14ac:dyDescent="0.3">
      <c r="A1177" s="291" t="s">
        <v>2057</v>
      </c>
      <c r="B1177" s="288" t="s">
        <v>2058</v>
      </c>
      <c r="C1177" s="288" t="s">
        <v>2078</v>
      </c>
      <c r="D1177" s="282">
        <v>1445760</v>
      </c>
      <c r="E1177" s="299">
        <v>1445760</v>
      </c>
      <c r="F1177" s="282">
        <v>0</v>
      </c>
      <c r="G1177" s="282">
        <v>0</v>
      </c>
      <c r="H1177" s="282">
        <v>1352664</v>
      </c>
      <c r="I1177" s="282">
        <v>0</v>
      </c>
      <c r="J1177" s="282">
        <v>0</v>
      </c>
      <c r="K1177" s="282">
        <v>1140596</v>
      </c>
      <c r="L1177" s="282">
        <v>0</v>
      </c>
      <c r="M1177" s="282">
        <v>0</v>
      </c>
      <c r="N1177" s="282">
        <v>1144609</v>
      </c>
      <c r="O1177" s="282">
        <v>0</v>
      </c>
      <c r="P1177" s="282">
        <v>0</v>
      </c>
      <c r="Q1177" s="282">
        <v>1141071</v>
      </c>
      <c r="R1177" s="279">
        <v>1141071</v>
      </c>
    </row>
    <row r="1178" spans="1:18" ht="15.75" thickBot="1" x14ac:dyDescent="0.3">
      <c r="A1178" s="291" t="s">
        <v>2494</v>
      </c>
      <c r="B1178" s="288" t="s">
        <v>2495</v>
      </c>
      <c r="C1178" s="288" t="s">
        <v>2078</v>
      </c>
      <c r="D1178" s="286">
        <v>-1602.41</v>
      </c>
      <c r="E1178" s="300">
        <v>-1602.41</v>
      </c>
      <c r="F1178" s="286">
        <v>-1602.41</v>
      </c>
      <c r="G1178" s="286">
        <v>-1602.41</v>
      </c>
      <c r="H1178" s="286">
        <v>-1602.41</v>
      </c>
      <c r="I1178" s="286">
        <v>-1602.41</v>
      </c>
      <c r="J1178" s="286">
        <v>-1602.41</v>
      </c>
      <c r="K1178" s="286">
        <v>-1602.41</v>
      </c>
      <c r="L1178" s="286">
        <v>-1602.41</v>
      </c>
      <c r="M1178" s="286">
        <v>-1602.41</v>
      </c>
      <c r="N1178" s="286">
        <v>-1529.4</v>
      </c>
      <c r="O1178" s="286">
        <v>-14920.17</v>
      </c>
      <c r="P1178" s="286">
        <v>-14920.17</v>
      </c>
      <c r="Q1178" s="286">
        <v>-14920.17</v>
      </c>
      <c r="R1178" s="279">
        <v>-14920.17</v>
      </c>
    </row>
    <row r="1179" spans="1:18" ht="15.75" thickBot="1" x14ac:dyDescent="0.3">
      <c r="A1179" s="291" t="s">
        <v>470</v>
      </c>
      <c r="B1179" s="288" t="s">
        <v>683</v>
      </c>
      <c r="C1179" s="288" t="s">
        <v>2078</v>
      </c>
      <c r="D1179" s="282">
        <v>-39900</v>
      </c>
      <c r="E1179" s="299">
        <v>-39900</v>
      </c>
      <c r="F1179" s="282">
        <v>-13299.1</v>
      </c>
      <c r="G1179" s="282">
        <v>-26599.1</v>
      </c>
      <c r="H1179" s="282">
        <v>-39899.1</v>
      </c>
      <c r="I1179" s="282">
        <v>-13300</v>
      </c>
      <c r="J1179" s="282">
        <v>-26600</v>
      </c>
      <c r="K1179" s="282">
        <v>-39900</v>
      </c>
      <c r="L1179" s="282">
        <v>-13300</v>
      </c>
      <c r="M1179" s="282">
        <v>-26600</v>
      </c>
      <c r="N1179" s="282">
        <v>-39900</v>
      </c>
      <c r="O1179" s="282">
        <v>-13300</v>
      </c>
      <c r="P1179" s="282">
        <v>-26600</v>
      </c>
      <c r="Q1179" s="282">
        <v>-39900</v>
      </c>
      <c r="R1179" s="279">
        <v>-39900</v>
      </c>
    </row>
    <row r="1180" spans="1:18" ht="15.75" thickBot="1" x14ac:dyDescent="0.3">
      <c r="A1180" s="291" t="s">
        <v>1556</v>
      </c>
      <c r="B1180" s="288" t="s">
        <v>1557</v>
      </c>
      <c r="C1180" s="288" t="s">
        <v>2078</v>
      </c>
      <c r="D1180" s="286">
        <v>0</v>
      </c>
      <c r="E1180" s="300">
        <v>0</v>
      </c>
      <c r="F1180" s="286">
        <v>-64890</v>
      </c>
      <c r="G1180" s="286">
        <v>-129780</v>
      </c>
      <c r="H1180" s="286">
        <v>-194670</v>
      </c>
      <c r="I1180" s="286">
        <v>-259560</v>
      </c>
      <c r="J1180" s="286">
        <v>-324450</v>
      </c>
      <c r="K1180" s="286">
        <v>-389340</v>
      </c>
      <c r="L1180" s="286">
        <v>-454230</v>
      </c>
      <c r="M1180" s="286">
        <v>-519120</v>
      </c>
      <c r="N1180" s="286">
        <v>0</v>
      </c>
      <c r="O1180" s="286">
        <v>0</v>
      </c>
      <c r="P1180" s="286">
        <v>0</v>
      </c>
      <c r="Q1180" s="286">
        <v>0</v>
      </c>
      <c r="R1180" s="279">
        <v>0</v>
      </c>
    </row>
    <row r="1181" spans="1:18" ht="15.75" thickBot="1" x14ac:dyDescent="0.3">
      <c r="A1181" s="291" t="s">
        <v>1558</v>
      </c>
      <c r="B1181" s="288" t="s">
        <v>1559</v>
      </c>
      <c r="C1181" s="288" t="s">
        <v>2078</v>
      </c>
      <c r="D1181" s="282">
        <v>-367227.35</v>
      </c>
      <c r="E1181" s="299">
        <v>-367227.35</v>
      </c>
      <c r="F1181" s="282">
        <v>-367227.35</v>
      </c>
      <c r="G1181" s="282">
        <v>-367227.35</v>
      </c>
      <c r="H1181" s="282">
        <v>-370532.35</v>
      </c>
      <c r="I1181" s="282">
        <v>-370532.35</v>
      </c>
      <c r="J1181" s="282">
        <v>-370532.35</v>
      </c>
      <c r="K1181" s="282">
        <v>-373867.35</v>
      </c>
      <c r="L1181" s="282">
        <v>-373867.35</v>
      </c>
      <c r="M1181" s="282">
        <v>-373867.35</v>
      </c>
      <c r="N1181" s="282">
        <v>-377232.35</v>
      </c>
      <c r="O1181" s="282">
        <v>-377232.35</v>
      </c>
      <c r="P1181" s="282">
        <v>-377232.35</v>
      </c>
      <c r="Q1181" s="282">
        <v>-380627.35</v>
      </c>
      <c r="R1181" s="279">
        <v>-380627.35</v>
      </c>
    </row>
    <row r="1182" spans="1:18" ht="15.75" thickBot="1" x14ac:dyDescent="0.3">
      <c r="A1182" s="291" t="s">
        <v>471</v>
      </c>
      <c r="B1182" s="288" t="s">
        <v>682</v>
      </c>
      <c r="C1182" s="288" t="s">
        <v>2078</v>
      </c>
      <c r="D1182" s="286">
        <v>0</v>
      </c>
      <c r="E1182" s="300">
        <v>0</v>
      </c>
      <c r="F1182" s="286">
        <v>0</v>
      </c>
      <c r="G1182" s="286">
        <v>0</v>
      </c>
      <c r="H1182" s="286">
        <v>0</v>
      </c>
      <c r="I1182" s="286">
        <v>0</v>
      </c>
      <c r="J1182" s="286">
        <v>0</v>
      </c>
      <c r="K1182" s="286">
        <v>0</v>
      </c>
      <c r="L1182" s="286">
        <v>0</v>
      </c>
      <c r="M1182" s="286">
        <v>0</v>
      </c>
      <c r="N1182" s="286">
        <v>0</v>
      </c>
      <c r="O1182" s="286">
        <v>0</v>
      </c>
      <c r="P1182" s="286">
        <v>0</v>
      </c>
      <c r="Q1182" s="286">
        <v>0</v>
      </c>
      <c r="R1182" s="279">
        <v>0</v>
      </c>
    </row>
    <row r="1183" spans="1:18" ht="15.75" thickBot="1" x14ac:dyDescent="0.3">
      <c r="A1183" s="291" t="s">
        <v>472</v>
      </c>
      <c r="B1183" s="288" t="s">
        <v>681</v>
      </c>
      <c r="C1183" s="288" t="s">
        <v>2078</v>
      </c>
      <c r="D1183" s="282">
        <v>0</v>
      </c>
      <c r="E1183" s="299">
        <v>0</v>
      </c>
      <c r="F1183" s="282">
        <v>0</v>
      </c>
      <c r="G1183" s="282">
        <v>0</v>
      </c>
      <c r="H1183" s="282">
        <v>0</v>
      </c>
      <c r="I1183" s="282">
        <v>0</v>
      </c>
      <c r="J1183" s="282">
        <v>0</v>
      </c>
      <c r="K1183" s="282">
        <v>0</v>
      </c>
      <c r="L1183" s="282">
        <v>0</v>
      </c>
      <c r="M1183" s="282">
        <v>0</v>
      </c>
      <c r="N1183" s="282">
        <v>0</v>
      </c>
      <c r="O1183" s="282">
        <v>0</v>
      </c>
      <c r="P1183" s="282">
        <v>0</v>
      </c>
      <c r="Q1183" s="282">
        <v>0</v>
      </c>
      <c r="R1183" s="279">
        <v>0</v>
      </c>
    </row>
    <row r="1184" spans="1:18" ht="15.75" thickBot="1" x14ac:dyDescent="0.3">
      <c r="A1184" s="291" t="s">
        <v>473</v>
      </c>
      <c r="B1184" s="288" t="s">
        <v>680</v>
      </c>
      <c r="C1184" s="288" t="s">
        <v>2078</v>
      </c>
      <c r="D1184" s="286">
        <v>6000</v>
      </c>
      <c r="E1184" s="300">
        <v>6000</v>
      </c>
      <c r="F1184" s="286">
        <v>9800</v>
      </c>
      <c r="G1184" s="286">
        <v>10500</v>
      </c>
      <c r="H1184" s="286">
        <v>700</v>
      </c>
      <c r="I1184" s="286">
        <v>900</v>
      </c>
      <c r="J1184" s="286">
        <v>1200</v>
      </c>
      <c r="K1184" s="286">
        <v>2500</v>
      </c>
      <c r="L1184" s="286">
        <v>2600</v>
      </c>
      <c r="M1184" s="286">
        <v>3100</v>
      </c>
      <c r="N1184" s="286">
        <v>3200</v>
      </c>
      <c r="O1184" s="286">
        <v>3200</v>
      </c>
      <c r="P1184" s="286">
        <v>3300</v>
      </c>
      <c r="Q1184" s="286">
        <v>3700</v>
      </c>
      <c r="R1184" s="279">
        <v>3700</v>
      </c>
    </row>
    <row r="1185" spans="1:18" ht="15.75" thickBot="1" x14ac:dyDescent="0.3">
      <c r="A1185" s="291" t="s">
        <v>474</v>
      </c>
      <c r="B1185" s="288" t="s">
        <v>679</v>
      </c>
      <c r="C1185" s="288" t="s">
        <v>2078</v>
      </c>
      <c r="D1185" s="282">
        <v>0</v>
      </c>
      <c r="E1185" s="299">
        <v>0</v>
      </c>
      <c r="F1185" s="282">
        <v>0</v>
      </c>
      <c r="G1185" s="282">
        <v>0</v>
      </c>
      <c r="H1185" s="282">
        <v>0</v>
      </c>
      <c r="I1185" s="282">
        <v>0</v>
      </c>
      <c r="J1185" s="282">
        <v>0</v>
      </c>
      <c r="K1185" s="282">
        <v>0</v>
      </c>
      <c r="L1185" s="282">
        <v>0</v>
      </c>
      <c r="M1185" s="282">
        <v>0</v>
      </c>
      <c r="N1185" s="282">
        <v>0</v>
      </c>
      <c r="O1185" s="282">
        <v>0</v>
      </c>
      <c r="P1185" s="282">
        <v>0</v>
      </c>
      <c r="Q1185" s="282">
        <v>0</v>
      </c>
      <c r="R1185" s="279">
        <v>0</v>
      </c>
    </row>
    <row r="1186" spans="1:18" ht="15.75" thickBot="1" x14ac:dyDescent="0.3">
      <c r="A1186" s="291" t="s">
        <v>475</v>
      </c>
      <c r="B1186" s="288" t="s">
        <v>678</v>
      </c>
      <c r="C1186" s="288" t="s">
        <v>2078</v>
      </c>
      <c r="D1186" s="286">
        <v>0</v>
      </c>
      <c r="E1186" s="300">
        <v>0</v>
      </c>
      <c r="F1186" s="286">
        <v>0</v>
      </c>
      <c r="G1186" s="286">
        <v>0</v>
      </c>
      <c r="H1186" s="286">
        <v>0</v>
      </c>
      <c r="I1186" s="286">
        <v>0</v>
      </c>
      <c r="J1186" s="286">
        <v>0</v>
      </c>
      <c r="K1186" s="286">
        <v>0</v>
      </c>
      <c r="L1186" s="286">
        <v>0</v>
      </c>
      <c r="M1186" s="286">
        <v>0</v>
      </c>
      <c r="N1186" s="286">
        <v>0</v>
      </c>
      <c r="O1186" s="286">
        <v>0</v>
      </c>
      <c r="P1186" s="286">
        <v>0</v>
      </c>
      <c r="Q1186" s="286">
        <v>0</v>
      </c>
      <c r="R1186" s="279">
        <v>0</v>
      </c>
    </row>
    <row r="1187" spans="1:18" ht="15.75" thickBot="1" x14ac:dyDescent="0.3">
      <c r="A1187" s="291" t="s">
        <v>1560</v>
      </c>
      <c r="B1187" s="288" t="s">
        <v>676</v>
      </c>
      <c r="C1187" s="288" t="s">
        <v>2078</v>
      </c>
      <c r="D1187" s="282">
        <v>-1628841.22</v>
      </c>
      <c r="E1187" s="299">
        <v>-1628841.22</v>
      </c>
      <c r="F1187" s="282">
        <v>-1872032.11</v>
      </c>
      <c r="G1187" s="282">
        <v>-2035268.07</v>
      </c>
      <c r="H1187" s="282">
        <v>-2048433.63</v>
      </c>
      <c r="I1187" s="282">
        <v>-2092076.97</v>
      </c>
      <c r="J1187" s="282">
        <v>-2083662.76</v>
      </c>
      <c r="K1187" s="282">
        <v>-1998256.03</v>
      </c>
      <c r="L1187" s="282">
        <v>-1881581.27</v>
      </c>
      <c r="M1187" s="282">
        <v>-1826923.27</v>
      </c>
      <c r="N1187" s="282">
        <v>-1754300.99</v>
      </c>
      <c r="O1187" s="282">
        <v>-1875517.28</v>
      </c>
      <c r="P1187" s="282">
        <v>-1870181.18</v>
      </c>
      <c r="Q1187" s="282">
        <v>-2132227.85</v>
      </c>
      <c r="R1187" s="279">
        <v>-2132227.85</v>
      </c>
    </row>
    <row r="1188" spans="1:18" ht="15.75" thickBot="1" x14ac:dyDescent="0.3">
      <c r="A1188" s="291" t="s">
        <v>477</v>
      </c>
      <c r="B1188" s="288" t="s">
        <v>675</v>
      </c>
      <c r="C1188" s="288" t="s">
        <v>2078</v>
      </c>
      <c r="D1188" s="286">
        <v>0</v>
      </c>
      <c r="E1188" s="300">
        <v>0</v>
      </c>
      <c r="F1188" s="286">
        <v>0</v>
      </c>
      <c r="G1188" s="286">
        <v>0</v>
      </c>
      <c r="H1188" s="286">
        <v>0</v>
      </c>
      <c r="I1188" s="286">
        <v>0</v>
      </c>
      <c r="J1188" s="286">
        <v>0</v>
      </c>
      <c r="K1188" s="286">
        <v>0</v>
      </c>
      <c r="L1188" s="286">
        <v>0</v>
      </c>
      <c r="M1188" s="286">
        <v>0</v>
      </c>
      <c r="N1188" s="286">
        <v>0</v>
      </c>
      <c r="O1188" s="286">
        <v>0</v>
      </c>
      <c r="P1188" s="286">
        <v>0</v>
      </c>
      <c r="Q1188" s="286">
        <v>0</v>
      </c>
      <c r="R1188" s="279">
        <v>0</v>
      </c>
    </row>
    <row r="1189" spans="1:18" ht="15.75" thickBot="1" x14ac:dyDescent="0.3">
      <c r="A1189" s="291" t="s">
        <v>1561</v>
      </c>
      <c r="B1189" s="288" t="s">
        <v>674</v>
      </c>
      <c r="C1189" s="288" t="s">
        <v>2078</v>
      </c>
      <c r="D1189" s="282">
        <v>-3020643.06</v>
      </c>
      <c r="E1189" s="299">
        <v>-3020643.06</v>
      </c>
      <c r="F1189" s="282">
        <v>-3340475.67</v>
      </c>
      <c r="G1189" s="282">
        <v>-2802282.39</v>
      </c>
      <c r="H1189" s="282">
        <v>-2738875.34</v>
      </c>
      <c r="I1189" s="282">
        <v>-2084913.09</v>
      </c>
      <c r="J1189" s="282">
        <v>-1280506.9099999999</v>
      </c>
      <c r="K1189" s="282">
        <v>-959059.94</v>
      </c>
      <c r="L1189" s="282">
        <v>-680984.84</v>
      </c>
      <c r="M1189" s="282">
        <v>-635273.79</v>
      </c>
      <c r="N1189" s="282">
        <v>-690019.09</v>
      </c>
      <c r="O1189" s="282">
        <v>-1091954.27</v>
      </c>
      <c r="P1189" s="282">
        <v>-1855793.07</v>
      </c>
      <c r="Q1189" s="282">
        <v>-3351043.09</v>
      </c>
      <c r="R1189" s="279">
        <v>-3351043.09</v>
      </c>
    </row>
    <row r="1190" spans="1:18" ht="15.75" thickBot="1" x14ac:dyDescent="0.3">
      <c r="A1190" s="291" t="s">
        <v>1562</v>
      </c>
      <c r="B1190" s="288" t="s">
        <v>673</v>
      </c>
      <c r="C1190" s="288" t="s">
        <v>2078</v>
      </c>
      <c r="D1190" s="286">
        <v>-4249388.13</v>
      </c>
      <c r="E1190" s="300">
        <v>-4249388.13</v>
      </c>
      <c r="F1190" s="286">
        <v>-4980854.79</v>
      </c>
      <c r="G1190" s="286">
        <v>-5347815.49</v>
      </c>
      <c r="H1190" s="286">
        <v>-5773853.1399999997</v>
      </c>
      <c r="I1190" s="286">
        <v>-5939531.3499999996</v>
      </c>
      <c r="J1190" s="286">
        <v>-6050073.8700000001</v>
      </c>
      <c r="K1190" s="286">
        <v>-6138353.3899999997</v>
      </c>
      <c r="L1190" s="286">
        <v>-6213699.7300000004</v>
      </c>
      <c r="M1190" s="286">
        <v>-6218117.1100000003</v>
      </c>
      <c r="N1190" s="286">
        <v>-6296955.7800000003</v>
      </c>
      <c r="O1190" s="286">
        <v>-6172990.2699999996</v>
      </c>
      <c r="P1190" s="286">
        <v>-6555989.6900000004</v>
      </c>
      <c r="Q1190" s="286">
        <v>-7104206.0999999996</v>
      </c>
      <c r="R1190" s="279">
        <v>-7104206.0999999996</v>
      </c>
    </row>
    <row r="1191" spans="1:18" ht="15.75" thickBot="1" x14ac:dyDescent="0.3">
      <c r="A1191" s="291" t="s">
        <v>478</v>
      </c>
      <c r="B1191" s="288" t="s">
        <v>672</v>
      </c>
      <c r="C1191" s="288" t="s">
        <v>2078</v>
      </c>
      <c r="D1191" s="282">
        <v>-498179.21</v>
      </c>
      <c r="E1191" s="299">
        <v>-498179.21</v>
      </c>
      <c r="F1191" s="282">
        <v>-656855.1</v>
      </c>
      <c r="G1191" s="282">
        <v>-711564.77</v>
      </c>
      <c r="H1191" s="282">
        <v>-714760.75</v>
      </c>
      <c r="I1191" s="282">
        <v>-638081.87</v>
      </c>
      <c r="J1191" s="282">
        <v>-448157.82</v>
      </c>
      <c r="K1191" s="282">
        <v>-290230.09999999998</v>
      </c>
      <c r="L1191" s="282">
        <v>-183439.31</v>
      </c>
      <c r="M1191" s="282">
        <v>-89335.37</v>
      </c>
      <c r="N1191" s="282">
        <v>-27012.23</v>
      </c>
      <c r="O1191" s="282">
        <v>-5976.75</v>
      </c>
      <c r="P1191" s="282">
        <v>-127704.9</v>
      </c>
      <c r="Q1191" s="282">
        <v>-845138.67</v>
      </c>
      <c r="R1191" s="279">
        <v>-845138.67</v>
      </c>
    </row>
    <row r="1192" spans="1:18" ht="15.75" thickBot="1" x14ac:dyDescent="0.3">
      <c r="A1192" s="291" t="s">
        <v>479</v>
      </c>
      <c r="B1192" s="288" t="s">
        <v>671</v>
      </c>
      <c r="C1192" s="288" t="s">
        <v>2078</v>
      </c>
      <c r="D1192" s="286">
        <v>-11404</v>
      </c>
      <c r="E1192" s="300">
        <v>-11404</v>
      </c>
      <c r="F1192" s="286">
        <v>-2680</v>
      </c>
      <c r="G1192" s="286">
        <v>-2680</v>
      </c>
      <c r="H1192" s="286">
        <v>-160</v>
      </c>
      <c r="I1192" s="286">
        <v>-160</v>
      </c>
      <c r="J1192" s="286">
        <v>-160</v>
      </c>
      <c r="K1192" s="286">
        <v>-160</v>
      </c>
      <c r="L1192" s="286">
        <v>-160</v>
      </c>
      <c r="M1192" s="286">
        <v>-400</v>
      </c>
      <c r="N1192" s="286">
        <v>-8812.5</v>
      </c>
      <c r="O1192" s="286">
        <v>-400</v>
      </c>
      <c r="P1192" s="286">
        <v>-6417</v>
      </c>
      <c r="Q1192" s="286">
        <v>-67551</v>
      </c>
      <c r="R1192" s="279">
        <v>-67551</v>
      </c>
    </row>
    <row r="1193" spans="1:18" ht="15.75" thickBot="1" x14ac:dyDescent="0.3">
      <c r="A1193" s="291" t="s">
        <v>480</v>
      </c>
      <c r="B1193" s="288" t="s">
        <v>670</v>
      </c>
      <c r="C1193" s="288" t="s">
        <v>2078</v>
      </c>
      <c r="D1193" s="282">
        <v>0</v>
      </c>
      <c r="E1193" s="299">
        <v>0</v>
      </c>
      <c r="F1193" s="282">
        <v>0</v>
      </c>
      <c r="G1193" s="282">
        <v>0</v>
      </c>
      <c r="H1193" s="282">
        <v>0</v>
      </c>
      <c r="I1193" s="282">
        <v>0</v>
      </c>
      <c r="J1193" s="282">
        <v>0</v>
      </c>
      <c r="K1193" s="282">
        <v>0</v>
      </c>
      <c r="L1193" s="282">
        <v>0</v>
      </c>
      <c r="M1193" s="282">
        <v>0</v>
      </c>
      <c r="N1193" s="282">
        <v>0</v>
      </c>
      <c r="O1193" s="282">
        <v>0</v>
      </c>
      <c r="P1193" s="282">
        <v>0</v>
      </c>
      <c r="Q1193" s="282">
        <v>0</v>
      </c>
      <c r="R1193" s="279">
        <v>0</v>
      </c>
    </row>
    <row r="1194" spans="1:18" ht="15.75" thickBot="1" x14ac:dyDescent="0.3">
      <c r="A1194" s="291" t="s">
        <v>2672</v>
      </c>
      <c r="B1194" s="288" t="s">
        <v>2673</v>
      </c>
      <c r="C1194" s="288" t="s">
        <v>2078</v>
      </c>
      <c r="D1194" s="286">
        <v>-152573</v>
      </c>
      <c r="E1194" s="300">
        <v>-152573</v>
      </c>
      <c r="F1194" s="286">
        <v>-148982</v>
      </c>
      <c r="G1194" s="286">
        <v>0</v>
      </c>
      <c r="H1194" s="286">
        <v>1000</v>
      </c>
      <c r="I1194" s="286">
        <v>1000</v>
      </c>
      <c r="J1194" s="286">
        <v>1000</v>
      </c>
      <c r="K1194" s="286">
        <v>1000</v>
      </c>
      <c r="L1194" s="286">
        <v>1000</v>
      </c>
      <c r="M1194" s="286">
        <v>1240</v>
      </c>
      <c r="N1194" s="286">
        <v>1240</v>
      </c>
      <c r="O1194" s="286">
        <v>1240</v>
      </c>
      <c r="P1194" s="286">
        <v>1240</v>
      </c>
      <c r="Q1194" s="286">
        <v>-60</v>
      </c>
      <c r="R1194" s="279">
        <v>-60</v>
      </c>
    </row>
    <row r="1195" spans="1:18" ht="15.75" thickBot="1" x14ac:dyDescent="0.3">
      <c r="A1195" s="291" t="s">
        <v>2674</v>
      </c>
      <c r="B1195" s="288" t="s">
        <v>2675</v>
      </c>
      <c r="C1195" s="288" t="s">
        <v>2078</v>
      </c>
      <c r="D1195" s="282">
        <v>-13054.9</v>
      </c>
      <c r="E1195" s="299">
        <v>-13054.9</v>
      </c>
      <c r="F1195" s="282">
        <v>-1392.62</v>
      </c>
      <c r="G1195" s="282">
        <v>-667.62</v>
      </c>
      <c r="H1195" s="282">
        <v>-150.62</v>
      </c>
      <c r="I1195" s="282">
        <v>0</v>
      </c>
      <c r="J1195" s="282">
        <v>0</v>
      </c>
      <c r="K1195" s="282">
        <v>0</v>
      </c>
      <c r="L1195" s="282">
        <v>0</v>
      </c>
      <c r="M1195" s="282">
        <v>0</v>
      </c>
      <c r="N1195" s="282">
        <v>-15743</v>
      </c>
      <c r="O1195" s="282">
        <v>0</v>
      </c>
      <c r="P1195" s="282">
        <v>0</v>
      </c>
      <c r="Q1195" s="282">
        <v>0</v>
      </c>
      <c r="R1195" s="279">
        <v>0</v>
      </c>
    </row>
    <row r="1196" spans="1:18" ht="15.75" thickBot="1" x14ac:dyDescent="0.3">
      <c r="A1196" s="291" t="s">
        <v>2705</v>
      </c>
      <c r="B1196" s="288" t="s">
        <v>2704</v>
      </c>
      <c r="C1196" s="288" t="s">
        <v>2078</v>
      </c>
      <c r="D1196" s="293"/>
      <c r="E1196" s="300">
        <v>0</v>
      </c>
      <c r="F1196" s="286">
        <v>0</v>
      </c>
      <c r="G1196" s="286">
        <v>0</v>
      </c>
      <c r="H1196" s="286">
        <v>-73748.289999999994</v>
      </c>
      <c r="I1196" s="286">
        <v>-34766.129999999997</v>
      </c>
      <c r="J1196" s="286">
        <v>-34766.129999999997</v>
      </c>
      <c r="K1196" s="286">
        <v>-29891.71</v>
      </c>
      <c r="L1196" s="286">
        <v>-17162.02</v>
      </c>
      <c r="M1196" s="286">
        <v>-17279.810000000001</v>
      </c>
      <c r="N1196" s="286">
        <v>-17162.02</v>
      </c>
      <c r="O1196" s="286">
        <v>0</v>
      </c>
      <c r="P1196" s="286">
        <v>0</v>
      </c>
      <c r="Q1196" s="286">
        <v>0</v>
      </c>
      <c r="R1196" s="279">
        <v>0</v>
      </c>
    </row>
    <row r="1197" spans="1:18" ht="15.75" thickBot="1" x14ac:dyDescent="0.3">
      <c r="A1197" s="291" t="s">
        <v>2703</v>
      </c>
      <c r="B1197" s="288" t="s">
        <v>2702</v>
      </c>
      <c r="C1197" s="288" t="s">
        <v>2078</v>
      </c>
      <c r="D1197" s="294"/>
      <c r="E1197" s="299">
        <v>0</v>
      </c>
      <c r="F1197" s="282">
        <v>0</v>
      </c>
      <c r="G1197" s="282">
        <v>0</v>
      </c>
      <c r="H1197" s="282">
        <v>0</v>
      </c>
      <c r="I1197" s="282">
        <v>0</v>
      </c>
      <c r="J1197" s="282">
        <v>0</v>
      </c>
      <c r="K1197" s="282">
        <v>0</v>
      </c>
      <c r="L1197" s="282">
        <v>0</v>
      </c>
      <c r="M1197" s="282">
        <v>0</v>
      </c>
      <c r="N1197" s="282">
        <v>-5122.5</v>
      </c>
      <c r="O1197" s="282">
        <v>0</v>
      </c>
      <c r="P1197" s="282">
        <v>-300</v>
      </c>
      <c r="Q1197" s="282">
        <v>-39706</v>
      </c>
      <c r="R1197" s="279">
        <v>-39706</v>
      </c>
    </row>
    <row r="1198" spans="1:18" ht="15.75" thickBot="1" x14ac:dyDescent="0.3">
      <c r="A1198" s="291" t="s">
        <v>2701</v>
      </c>
      <c r="B1198" s="288" t="s">
        <v>2700</v>
      </c>
      <c r="C1198" s="288" t="s">
        <v>2078</v>
      </c>
      <c r="D1198" s="293"/>
      <c r="E1198" s="300">
        <v>0</v>
      </c>
      <c r="F1198" s="286">
        <v>0</v>
      </c>
      <c r="G1198" s="286">
        <v>0</v>
      </c>
      <c r="H1198" s="286">
        <v>0</v>
      </c>
      <c r="I1198" s="286">
        <v>0</v>
      </c>
      <c r="J1198" s="286">
        <v>0</v>
      </c>
      <c r="K1198" s="286">
        <v>0</v>
      </c>
      <c r="L1198" s="286">
        <v>0</v>
      </c>
      <c r="M1198" s="286">
        <v>0</v>
      </c>
      <c r="N1198" s="286">
        <v>0</v>
      </c>
      <c r="O1198" s="286">
        <v>0</v>
      </c>
      <c r="P1198" s="286">
        <v>0</v>
      </c>
      <c r="Q1198" s="286">
        <v>-1806</v>
      </c>
      <c r="R1198" s="279">
        <v>-1806</v>
      </c>
    </row>
    <row r="1199" spans="1:18" ht="15.75" thickBot="1" x14ac:dyDescent="0.3">
      <c r="A1199" s="291" t="s">
        <v>2699</v>
      </c>
      <c r="B1199" s="288" t="s">
        <v>2698</v>
      </c>
      <c r="C1199" s="288" t="s">
        <v>2078</v>
      </c>
      <c r="D1199" s="294"/>
      <c r="E1199" s="299">
        <v>0</v>
      </c>
      <c r="F1199" s="282">
        <v>0</v>
      </c>
      <c r="G1199" s="282">
        <v>0</v>
      </c>
      <c r="H1199" s="282">
        <v>0</v>
      </c>
      <c r="I1199" s="282">
        <v>0</v>
      </c>
      <c r="J1199" s="282">
        <v>0</v>
      </c>
      <c r="K1199" s="282">
        <v>0</v>
      </c>
      <c r="L1199" s="282">
        <v>0</v>
      </c>
      <c r="M1199" s="282">
        <v>0</v>
      </c>
      <c r="N1199" s="282">
        <v>-11358.98</v>
      </c>
      <c r="O1199" s="282">
        <v>-2252.27</v>
      </c>
      <c r="P1199" s="282">
        <v>-8792.86</v>
      </c>
      <c r="Q1199" s="282">
        <v>-45232.18</v>
      </c>
      <c r="R1199" s="279">
        <v>-45232.18</v>
      </c>
    </row>
    <row r="1200" spans="1:18" ht="15.75" thickBot="1" x14ac:dyDescent="0.3">
      <c r="A1200" s="291" t="s">
        <v>481</v>
      </c>
      <c r="B1200" s="288" t="s">
        <v>669</v>
      </c>
      <c r="C1200" s="288" t="s">
        <v>2078</v>
      </c>
      <c r="D1200" s="286">
        <v>-564250.89</v>
      </c>
      <c r="E1200" s="300">
        <v>-564250.89</v>
      </c>
      <c r="F1200" s="286">
        <v>-531411.92000000004</v>
      </c>
      <c r="G1200" s="286">
        <v>-457310.7</v>
      </c>
      <c r="H1200" s="286">
        <v>-475509.27</v>
      </c>
      <c r="I1200" s="286">
        <v>-525729.56999999995</v>
      </c>
      <c r="J1200" s="286">
        <v>-487568.3</v>
      </c>
      <c r="K1200" s="286">
        <v>-458065.81</v>
      </c>
      <c r="L1200" s="286">
        <v>-460116.74</v>
      </c>
      <c r="M1200" s="286">
        <v>-544640.27</v>
      </c>
      <c r="N1200" s="286">
        <v>-673534.03</v>
      </c>
      <c r="O1200" s="286">
        <v>-832264.66</v>
      </c>
      <c r="P1200" s="286">
        <v>-843617.81</v>
      </c>
      <c r="Q1200" s="286">
        <v>-761057.25</v>
      </c>
      <c r="R1200" s="279">
        <v>-761057.25</v>
      </c>
    </row>
    <row r="1201" spans="1:18" ht="15.75" thickBot="1" x14ac:dyDescent="0.3">
      <c r="A1201" s="291" t="s">
        <v>482</v>
      </c>
      <c r="B1201" s="288" t="s">
        <v>668</v>
      </c>
      <c r="C1201" s="288" t="s">
        <v>2078</v>
      </c>
      <c r="D1201" s="282">
        <v>0</v>
      </c>
      <c r="E1201" s="299">
        <v>0</v>
      </c>
      <c r="F1201" s="282">
        <v>0</v>
      </c>
      <c r="G1201" s="282">
        <v>0</v>
      </c>
      <c r="H1201" s="282">
        <v>-0.01</v>
      </c>
      <c r="I1201" s="282">
        <v>0</v>
      </c>
      <c r="J1201" s="282">
        <v>-0.04</v>
      </c>
      <c r="K1201" s="282">
        <v>-0.04</v>
      </c>
      <c r="L1201" s="282">
        <v>-0.04</v>
      </c>
      <c r="M1201" s="282">
        <v>-0.04</v>
      </c>
      <c r="N1201" s="282">
        <v>-0.04</v>
      </c>
      <c r="O1201" s="282">
        <v>-0.04</v>
      </c>
      <c r="P1201" s="282">
        <v>-0.04</v>
      </c>
      <c r="Q1201" s="282">
        <v>-0.04</v>
      </c>
      <c r="R1201" s="279">
        <v>-0.04</v>
      </c>
    </row>
    <row r="1202" spans="1:18" ht="15.75" thickBot="1" x14ac:dyDescent="0.3">
      <c r="A1202" s="291" t="s">
        <v>483</v>
      </c>
      <c r="B1202" s="288" t="s">
        <v>667</v>
      </c>
      <c r="C1202" s="288" t="s">
        <v>2078</v>
      </c>
      <c r="D1202" s="286">
        <v>0</v>
      </c>
      <c r="E1202" s="300">
        <v>0</v>
      </c>
      <c r="F1202" s="286">
        <v>0</v>
      </c>
      <c r="G1202" s="286">
        <v>0</v>
      </c>
      <c r="H1202" s="286">
        <v>0</v>
      </c>
      <c r="I1202" s="286">
        <v>0</v>
      </c>
      <c r="J1202" s="286">
        <v>0</v>
      </c>
      <c r="K1202" s="286">
        <v>0</v>
      </c>
      <c r="L1202" s="286">
        <v>0</v>
      </c>
      <c r="M1202" s="286">
        <v>0</v>
      </c>
      <c r="N1202" s="286">
        <v>0</v>
      </c>
      <c r="O1202" s="286">
        <v>0</v>
      </c>
      <c r="P1202" s="286">
        <v>0</v>
      </c>
      <c r="Q1202" s="286">
        <v>0</v>
      </c>
      <c r="R1202" s="279">
        <v>0</v>
      </c>
    </row>
    <row r="1203" spans="1:18" ht="15.75" thickBot="1" x14ac:dyDescent="0.3">
      <c r="A1203" s="291" t="s">
        <v>484</v>
      </c>
      <c r="B1203" s="288" t="s">
        <v>666</v>
      </c>
      <c r="C1203" s="288" t="s">
        <v>2078</v>
      </c>
      <c r="D1203" s="282">
        <v>0</v>
      </c>
      <c r="E1203" s="299">
        <v>0</v>
      </c>
      <c r="F1203" s="282">
        <v>0</v>
      </c>
      <c r="G1203" s="282">
        <v>0</v>
      </c>
      <c r="H1203" s="282">
        <v>0</v>
      </c>
      <c r="I1203" s="282">
        <v>0</v>
      </c>
      <c r="J1203" s="282">
        <v>0</v>
      </c>
      <c r="K1203" s="282">
        <v>0</v>
      </c>
      <c r="L1203" s="282">
        <v>0</v>
      </c>
      <c r="M1203" s="282">
        <v>0</v>
      </c>
      <c r="N1203" s="282">
        <v>0</v>
      </c>
      <c r="O1203" s="282">
        <v>0</v>
      </c>
      <c r="P1203" s="282">
        <v>0</v>
      </c>
      <c r="Q1203" s="282">
        <v>0</v>
      </c>
      <c r="R1203" s="279">
        <v>0</v>
      </c>
    </row>
    <row r="1204" spans="1:18" ht="15.75" thickBot="1" x14ac:dyDescent="0.3">
      <c r="A1204" s="291" t="s">
        <v>485</v>
      </c>
      <c r="B1204" s="288" t="s">
        <v>665</v>
      </c>
      <c r="C1204" s="288" t="s">
        <v>2078</v>
      </c>
      <c r="D1204" s="286">
        <v>0</v>
      </c>
      <c r="E1204" s="300">
        <v>0</v>
      </c>
      <c r="F1204" s="286">
        <v>0</v>
      </c>
      <c r="G1204" s="286">
        <v>0</v>
      </c>
      <c r="H1204" s="286">
        <v>0</v>
      </c>
      <c r="I1204" s="286">
        <v>0</v>
      </c>
      <c r="J1204" s="286">
        <v>0</v>
      </c>
      <c r="K1204" s="286">
        <v>0</v>
      </c>
      <c r="L1204" s="286">
        <v>0</v>
      </c>
      <c r="M1204" s="286">
        <v>0</v>
      </c>
      <c r="N1204" s="286">
        <v>0</v>
      </c>
      <c r="O1204" s="286">
        <v>0</v>
      </c>
      <c r="P1204" s="286">
        <v>0</v>
      </c>
      <c r="Q1204" s="286">
        <v>0</v>
      </c>
      <c r="R1204" s="279">
        <v>0</v>
      </c>
    </row>
    <row r="1205" spans="1:18" ht="15.75" thickBot="1" x14ac:dyDescent="0.3">
      <c r="A1205" s="291" t="s">
        <v>486</v>
      </c>
      <c r="B1205" s="288" t="s">
        <v>664</v>
      </c>
      <c r="C1205" s="288" t="s">
        <v>2078</v>
      </c>
      <c r="D1205" s="282">
        <v>0</v>
      </c>
      <c r="E1205" s="299">
        <v>0</v>
      </c>
      <c r="F1205" s="282">
        <v>0</v>
      </c>
      <c r="G1205" s="282">
        <v>0</v>
      </c>
      <c r="H1205" s="282">
        <v>0</v>
      </c>
      <c r="I1205" s="282">
        <v>0</v>
      </c>
      <c r="J1205" s="282">
        <v>0</v>
      </c>
      <c r="K1205" s="282">
        <v>0</v>
      </c>
      <c r="L1205" s="282">
        <v>0</v>
      </c>
      <c r="M1205" s="282">
        <v>0</v>
      </c>
      <c r="N1205" s="282">
        <v>0</v>
      </c>
      <c r="O1205" s="282">
        <v>0</v>
      </c>
      <c r="P1205" s="282">
        <v>0</v>
      </c>
      <c r="Q1205" s="282">
        <v>0</v>
      </c>
      <c r="R1205" s="279">
        <v>0</v>
      </c>
    </row>
    <row r="1206" spans="1:18" ht="15.75" thickBot="1" x14ac:dyDescent="0.3">
      <c r="A1206" s="291" t="s">
        <v>487</v>
      </c>
      <c r="B1206" s="288" t="s">
        <v>663</v>
      </c>
      <c r="C1206" s="288" t="s">
        <v>2078</v>
      </c>
      <c r="D1206" s="286">
        <v>0</v>
      </c>
      <c r="E1206" s="300">
        <v>0</v>
      </c>
      <c r="F1206" s="286">
        <v>0</v>
      </c>
      <c r="G1206" s="286">
        <v>0</v>
      </c>
      <c r="H1206" s="286">
        <v>0</v>
      </c>
      <c r="I1206" s="286">
        <v>0</v>
      </c>
      <c r="J1206" s="286">
        <v>0</v>
      </c>
      <c r="K1206" s="286">
        <v>0</v>
      </c>
      <c r="L1206" s="286">
        <v>0</v>
      </c>
      <c r="M1206" s="286">
        <v>0</v>
      </c>
      <c r="N1206" s="286">
        <v>0</v>
      </c>
      <c r="O1206" s="286">
        <v>0</v>
      </c>
      <c r="P1206" s="286">
        <v>0</v>
      </c>
      <c r="Q1206" s="286">
        <v>0</v>
      </c>
      <c r="R1206" s="279">
        <v>0</v>
      </c>
    </row>
    <row r="1207" spans="1:18" ht="15.75" thickBot="1" x14ac:dyDescent="0.3">
      <c r="A1207" s="291" t="s">
        <v>488</v>
      </c>
      <c r="B1207" s="288" t="s">
        <v>662</v>
      </c>
      <c r="C1207" s="288" t="s">
        <v>2078</v>
      </c>
      <c r="D1207" s="282">
        <v>0</v>
      </c>
      <c r="E1207" s="299">
        <v>0</v>
      </c>
      <c r="F1207" s="282">
        <v>0</v>
      </c>
      <c r="G1207" s="282">
        <v>0</v>
      </c>
      <c r="H1207" s="282">
        <v>0</v>
      </c>
      <c r="I1207" s="282">
        <v>0</v>
      </c>
      <c r="J1207" s="282">
        <v>0</v>
      </c>
      <c r="K1207" s="282">
        <v>0</v>
      </c>
      <c r="L1207" s="282">
        <v>0</v>
      </c>
      <c r="M1207" s="282">
        <v>0</v>
      </c>
      <c r="N1207" s="282">
        <v>0</v>
      </c>
      <c r="O1207" s="282">
        <v>0</v>
      </c>
      <c r="P1207" s="282">
        <v>0</v>
      </c>
      <c r="Q1207" s="282">
        <v>0</v>
      </c>
      <c r="R1207" s="279">
        <v>0</v>
      </c>
    </row>
    <row r="1208" spans="1:18" ht="15.75" thickBot="1" x14ac:dyDescent="0.3">
      <c r="A1208" s="291" t="s">
        <v>489</v>
      </c>
      <c r="B1208" s="288" t="s">
        <v>661</v>
      </c>
      <c r="C1208" s="288" t="s">
        <v>2078</v>
      </c>
      <c r="D1208" s="286">
        <v>-7.0000000000000007E-2</v>
      </c>
      <c r="E1208" s="300">
        <v>-7.0000000000000007E-2</v>
      </c>
      <c r="F1208" s="286">
        <v>41.93</v>
      </c>
      <c r="G1208" s="286">
        <v>-1108.22</v>
      </c>
      <c r="H1208" s="286">
        <v>1963.43</v>
      </c>
      <c r="I1208" s="286">
        <v>139.79</v>
      </c>
      <c r="J1208" s="286">
        <v>280.79000000000002</v>
      </c>
      <c r="K1208" s="286">
        <v>1383.81</v>
      </c>
      <c r="L1208" s="286">
        <v>-1171.1600000000001</v>
      </c>
      <c r="M1208" s="286">
        <v>1369.95</v>
      </c>
      <c r="N1208" s="286">
        <v>1243.95</v>
      </c>
      <c r="O1208" s="286">
        <v>30</v>
      </c>
      <c r="P1208" s="286">
        <v>30</v>
      </c>
      <c r="Q1208" s="286">
        <v>0</v>
      </c>
      <c r="R1208" s="279">
        <v>0</v>
      </c>
    </row>
    <row r="1209" spans="1:18" ht="15.75" thickBot="1" x14ac:dyDescent="0.3">
      <c r="A1209" s="291" t="s">
        <v>490</v>
      </c>
      <c r="B1209" s="288" t="s">
        <v>660</v>
      </c>
      <c r="C1209" s="288" t="s">
        <v>2078</v>
      </c>
      <c r="D1209" s="282">
        <v>0</v>
      </c>
      <c r="E1209" s="299">
        <v>0</v>
      </c>
      <c r="F1209" s="282">
        <v>0</v>
      </c>
      <c r="G1209" s="282">
        <v>0</v>
      </c>
      <c r="H1209" s="282">
        <v>0</v>
      </c>
      <c r="I1209" s="282">
        <v>0</v>
      </c>
      <c r="J1209" s="282">
        <v>0</v>
      </c>
      <c r="K1209" s="282">
        <v>0</v>
      </c>
      <c r="L1209" s="282">
        <v>0</v>
      </c>
      <c r="M1209" s="282">
        <v>0</v>
      </c>
      <c r="N1209" s="282">
        <v>0</v>
      </c>
      <c r="O1209" s="282">
        <v>0</v>
      </c>
      <c r="P1209" s="282">
        <v>0</v>
      </c>
      <c r="Q1209" s="282">
        <v>0</v>
      </c>
      <c r="R1209" s="279">
        <v>0</v>
      </c>
    </row>
    <row r="1210" spans="1:18" ht="15.75" thickBot="1" x14ac:dyDescent="0.3">
      <c r="A1210" s="283" t="s">
        <v>1563</v>
      </c>
      <c r="B1210" s="284" t="s">
        <v>2496</v>
      </c>
      <c r="C1210" s="285"/>
      <c r="D1210" s="286">
        <v>-1389041164.9300001</v>
      </c>
      <c r="E1210" s="300">
        <v>-1389041164.9300001</v>
      </c>
      <c r="F1210" s="286">
        <v>-1382399762.9300001</v>
      </c>
      <c r="G1210" s="286">
        <v>-1383933258.1500001</v>
      </c>
      <c r="H1210" s="286">
        <v>-1383661349.4300001</v>
      </c>
      <c r="I1210" s="286">
        <v>-1375353220.79</v>
      </c>
      <c r="J1210" s="286">
        <v>-1374378887.97</v>
      </c>
      <c r="K1210" s="286">
        <v>-1381748474.46</v>
      </c>
      <c r="L1210" s="286">
        <v>-1375962825.28</v>
      </c>
      <c r="M1210" s="286">
        <v>-1377228829.4100001</v>
      </c>
      <c r="N1210" s="286">
        <v>-1396844208.5999999</v>
      </c>
      <c r="O1210" s="286">
        <v>-1394746586.23</v>
      </c>
      <c r="P1210" s="286">
        <v>-1397813065.6300001</v>
      </c>
      <c r="Q1210" s="286">
        <v>-1370386080.9200001</v>
      </c>
      <c r="R1210" s="279">
        <v>-1370386080.9200001</v>
      </c>
    </row>
    <row r="1211" spans="1:18" ht="15.75" thickBot="1" x14ac:dyDescent="0.3">
      <c r="A1211" s="287" t="s">
        <v>2497</v>
      </c>
      <c r="B1211" s="288" t="s">
        <v>2498</v>
      </c>
      <c r="C1211" s="289"/>
      <c r="D1211" s="282">
        <v>0</v>
      </c>
      <c r="E1211" s="299">
        <v>0</v>
      </c>
      <c r="F1211" s="282">
        <v>0</v>
      </c>
      <c r="G1211" s="282">
        <v>0</v>
      </c>
      <c r="H1211" s="282">
        <v>0</v>
      </c>
      <c r="I1211" s="282">
        <v>0</v>
      </c>
      <c r="J1211" s="282">
        <v>0</v>
      </c>
      <c r="K1211" s="282">
        <v>0</v>
      </c>
      <c r="L1211" s="282">
        <v>0</v>
      </c>
      <c r="M1211" s="282">
        <v>0</v>
      </c>
      <c r="N1211" s="282">
        <v>0</v>
      </c>
      <c r="O1211" s="282">
        <v>0</v>
      </c>
      <c r="P1211" s="282">
        <v>0</v>
      </c>
      <c r="Q1211" s="282">
        <v>0</v>
      </c>
      <c r="R1211" s="279">
        <v>0</v>
      </c>
    </row>
    <row r="1212" spans="1:18" ht="15.75" thickBot="1" x14ac:dyDescent="0.3">
      <c r="A1212" s="290" t="s">
        <v>2499</v>
      </c>
      <c r="B1212" s="288" t="s">
        <v>2500</v>
      </c>
      <c r="C1212" s="288" t="s">
        <v>2078</v>
      </c>
      <c r="D1212" s="286">
        <v>0</v>
      </c>
      <c r="E1212" s="300">
        <v>0</v>
      </c>
      <c r="F1212" s="286">
        <v>0</v>
      </c>
      <c r="G1212" s="286">
        <v>0</v>
      </c>
      <c r="H1212" s="286">
        <v>0</v>
      </c>
      <c r="I1212" s="286">
        <v>0</v>
      </c>
      <c r="J1212" s="286">
        <v>0</v>
      </c>
      <c r="K1212" s="286">
        <v>0</v>
      </c>
      <c r="L1212" s="286">
        <v>0</v>
      </c>
      <c r="M1212" s="286">
        <v>0</v>
      </c>
      <c r="N1212" s="286">
        <v>0</v>
      </c>
      <c r="O1212" s="286">
        <v>0</v>
      </c>
      <c r="P1212" s="286">
        <v>0</v>
      </c>
      <c r="Q1212" s="286">
        <v>0</v>
      </c>
      <c r="R1212" s="279">
        <v>0</v>
      </c>
    </row>
    <row r="1213" spans="1:18" ht="15.75" thickBot="1" x14ac:dyDescent="0.3">
      <c r="A1213" s="287" t="s">
        <v>2501</v>
      </c>
      <c r="B1213" s="288" t="s">
        <v>2502</v>
      </c>
      <c r="C1213" s="289"/>
      <c r="D1213" s="282">
        <v>-80559010.280000001</v>
      </c>
      <c r="E1213" s="299">
        <v>-80559010.280000001</v>
      </c>
      <c r="F1213" s="282">
        <v>-81533782.540000007</v>
      </c>
      <c r="G1213" s="282">
        <v>-81454461.969999999</v>
      </c>
      <c r="H1213" s="282">
        <v>-80357950.829999998</v>
      </c>
      <c r="I1213" s="282">
        <v>-81438492.260000005</v>
      </c>
      <c r="J1213" s="282">
        <v>-81351467.700000003</v>
      </c>
      <c r="K1213" s="282">
        <v>-80043241.209999993</v>
      </c>
      <c r="L1213" s="282">
        <v>-81136309.030000001</v>
      </c>
      <c r="M1213" s="282">
        <v>-81036171.5</v>
      </c>
      <c r="N1213" s="282">
        <v>-79752044.060000002</v>
      </c>
      <c r="O1213" s="282">
        <v>-80905079.969999999</v>
      </c>
      <c r="P1213" s="282">
        <v>-80804635.510000005</v>
      </c>
      <c r="Q1213" s="282">
        <v>-79431044.670000002</v>
      </c>
      <c r="R1213" s="279">
        <v>-79431044.670000002</v>
      </c>
    </row>
    <row r="1214" spans="1:18" ht="15.75" thickBot="1" x14ac:dyDescent="0.3">
      <c r="A1214" s="290" t="s">
        <v>2503</v>
      </c>
      <c r="B1214" s="288" t="s">
        <v>2504</v>
      </c>
      <c r="C1214" s="288" t="s">
        <v>2078</v>
      </c>
      <c r="D1214" s="286">
        <v>-80559010.280000001</v>
      </c>
      <c r="E1214" s="300">
        <v>-80559010.280000001</v>
      </c>
      <c r="F1214" s="286">
        <v>-81533782.540000007</v>
      </c>
      <c r="G1214" s="286">
        <v>-81454461.969999999</v>
      </c>
      <c r="H1214" s="286">
        <v>-80357950.829999998</v>
      </c>
      <c r="I1214" s="286">
        <v>-81438492.260000005</v>
      </c>
      <c r="J1214" s="286">
        <v>-81351467.700000003</v>
      </c>
      <c r="K1214" s="286">
        <v>-80043241.209999993</v>
      </c>
      <c r="L1214" s="286">
        <v>-81136309.030000001</v>
      </c>
      <c r="M1214" s="286">
        <v>-81036171.5</v>
      </c>
      <c r="N1214" s="286">
        <v>-79752044.060000002</v>
      </c>
      <c r="O1214" s="286">
        <v>-80905079.969999999</v>
      </c>
      <c r="P1214" s="286">
        <v>-80804635.510000005</v>
      </c>
      <c r="Q1214" s="286">
        <v>-79431044.670000002</v>
      </c>
      <c r="R1214" s="279">
        <v>-79431044.670000002</v>
      </c>
    </row>
    <row r="1215" spans="1:18" ht="15.75" thickBot="1" x14ac:dyDescent="0.3">
      <c r="A1215" s="287" t="s">
        <v>1564</v>
      </c>
      <c r="B1215" s="288" t="s">
        <v>2505</v>
      </c>
      <c r="C1215" s="289"/>
      <c r="D1215" s="282">
        <v>-329240762.32999998</v>
      </c>
      <c r="E1215" s="299">
        <v>-329240762.32999998</v>
      </c>
      <c r="F1215" s="282">
        <v>-333889961.32999998</v>
      </c>
      <c r="G1215" s="282">
        <v>-337758753.32999998</v>
      </c>
      <c r="H1215" s="282">
        <v>-337420165.32999998</v>
      </c>
      <c r="I1215" s="282">
        <v>-338687895.32999998</v>
      </c>
      <c r="J1215" s="282">
        <v>-335626168.32999998</v>
      </c>
      <c r="K1215" s="282">
        <v>-336246119.32999998</v>
      </c>
      <c r="L1215" s="282">
        <v>-335395496.32999998</v>
      </c>
      <c r="M1215" s="282">
        <v>-334573585.32999998</v>
      </c>
      <c r="N1215" s="282">
        <v>-335577957.32999998</v>
      </c>
      <c r="O1215" s="282">
        <v>-335910141.32999998</v>
      </c>
      <c r="P1215" s="282">
        <v>-338914251.32999998</v>
      </c>
      <c r="Q1215" s="282">
        <v>-352575457.69</v>
      </c>
      <c r="R1215" s="279">
        <v>-352575457.69</v>
      </c>
    </row>
    <row r="1216" spans="1:18" ht="15.75" thickBot="1" x14ac:dyDescent="0.3">
      <c r="A1216" s="290" t="s">
        <v>1565</v>
      </c>
      <c r="B1216" s="288" t="s">
        <v>2506</v>
      </c>
      <c r="C1216" s="289"/>
      <c r="D1216" s="286">
        <v>0</v>
      </c>
      <c r="E1216" s="302"/>
      <c r="F1216" s="293"/>
      <c r="G1216" s="293"/>
      <c r="H1216" s="293"/>
      <c r="I1216" s="293"/>
      <c r="J1216" s="293"/>
      <c r="K1216" s="293"/>
      <c r="L1216" s="293"/>
      <c r="M1216" s="293"/>
      <c r="N1216" s="293"/>
      <c r="O1216" s="293"/>
      <c r="P1216" s="293"/>
      <c r="Q1216" s="293"/>
      <c r="R1216" s="279">
        <v>0</v>
      </c>
    </row>
    <row r="1217" spans="1:18" ht="15.75" thickBot="1" x14ac:dyDescent="0.3">
      <c r="A1217" s="291" t="s">
        <v>491</v>
      </c>
      <c r="B1217" s="288" t="s">
        <v>659</v>
      </c>
      <c r="C1217" s="288" t="s">
        <v>2078</v>
      </c>
      <c r="D1217" s="282">
        <v>0</v>
      </c>
      <c r="E1217" s="301"/>
      <c r="F1217" s="294"/>
      <c r="G1217" s="294"/>
      <c r="H1217" s="294"/>
      <c r="I1217" s="294"/>
      <c r="J1217" s="294"/>
      <c r="K1217" s="294"/>
      <c r="L1217" s="294"/>
      <c r="M1217" s="294"/>
      <c r="N1217" s="294"/>
      <c r="O1217" s="294"/>
      <c r="P1217" s="294"/>
      <c r="Q1217" s="294"/>
      <c r="R1217" s="279">
        <v>0</v>
      </c>
    </row>
    <row r="1218" spans="1:18" ht="15.75" thickBot="1" x14ac:dyDescent="0.3">
      <c r="A1218" s="290" t="s">
        <v>1566</v>
      </c>
      <c r="B1218" s="288" t="s">
        <v>2507</v>
      </c>
      <c r="C1218" s="289"/>
      <c r="D1218" s="286">
        <v>-329240762.32999998</v>
      </c>
      <c r="E1218" s="300">
        <v>-329240762.32999998</v>
      </c>
      <c r="F1218" s="286">
        <v>-333889961.32999998</v>
      </c>
      <c r="G1218" s="286">
        <v>-337758753.32999998</v>
      </c>
      <c r="H1218" s="286">
        <v>-337420165.32999998</v>
      </c>
      <c r="I1218" s="286">
        <v>-338687895.32999998</v>
      </c>
      <c r="J1218" s="286">
        <v>-335626168.32999998</v>
      </c>
      <c r="K1218" s="286">
        <v>-336246119.32999998</v>
      </c>
      <c r="L1218" s="286">
        <v>-335395496.32999998</v>
      </c>
      <c r="M1218" s="286">
        <v>-334573585.32999998</v>
      </c>
      <c r="N1218" s="286">
        <v>-335577957.32999998</v>
      </c>
      <c r="O1218" s="286">
        <v>-335910141.32999998</v>
      </c>
      <c r="P1218" s="286">
        <v>-338914251.32999998</v>
      </c>
      <c r="Q1218" s="286">
        <v>-352575457.69</v>
      </c>
      <c r="R1218" s="279">
        <v>-352575457.69</v>
      </c>
    </row>
    <row r="1219" spans="1:18" ht="15.75" thickBot="1" x14ac:dyDescent="0.3">
      <c r="A1219" s="291" t="s">
        <v>2196</v>
      </c>
      <c r="B1219" s="288" t="s">
        <v>2197</v>
      </c>
      <c r="C1219" s="288" t="s">
        <v>2078</v>
      </c>
      <c r="D1219" s="282">
        <v>52366101</v>
      </c>
      <c r="E1219" s="299">
        <v>52366101</v>
      </c>
      <c r="F1219" s="282">
        <v>51524120</v>
      </c>
      <c r="G1219" s="282">
        <v>50841365</v>
      </c>
      <c r="H1219" s="282">
        <v>50492679</v>
      </c>
      <c r="I1219" s="282">
        <v>50298821</v>
      </c>
      <c r="J1219" s="282">
        <v>50384884</v>
      </c>
      <c r="K1219" s="282">
        <v>50616169</v>
      </c>
      <c r="L1219" s="282">
        <v>50949129</v>
      </c>
      <c r="M1219" s="282">
        <v>51261079</v>
      </c>
      <c r="N1219" s="282">
        <v>51529926</v>
      </c>
      <c r="O1219" s="282">
        <v>51508740</v>
      </c>
      <c r="P1219" s="282">
        <v>51034894</v>
      </c>
      <c r="Q1219" s="282">
        <v>50193237</v>
      </c>
      <c r="R1219" s="279">
        <v>50193237</v>
      </c>
    </row>
    <row r="1220" spans="1:18" ht="15.75" thickBot="1" x14ac:dyDescent="0.3">
      <c r="A1220" s="291" t="s">
        <v>494</v>
      </c>
      <c r="B1220" s="288" t="s">
        <v>656</v>
      </c>
      <c r="C1220" s="288" t="s">
        <v>2078</v>
      </c>
      <c r="D1220" s="286">
        <v>-1464009.14</v>
      </c>
      <c r="E1220" s="300">
        <v>-1464009.14</v>
      </c>
      <c r="F1220" s="286">
        <v>-1464009.14</v>
      </c>
      <c r="G1220" s="286">
        <v>-1464009.14</v>
      </c>
      <c r="H1220" s="286">
        <v>-1320509.1399999999</v>
      </c>
      <c r="I1220" s="286">
        <v>-1320509.1399999999</v>
      </c>
      <c r="J1220" s="286">
        <v>-1320509.1399999999</v>
      </c>
      <c r="K1220" s="286">
        <v>-1320509.1399999999</v>
      </c>
      <c r="L1220" s="286">
        <v>-1320509.1399999999</v>
      </c>
      <c r="M1220" s="286">
        <v>-1320509.1399999999</v>
      </c>
      <c r="N1220" s="286">
        <v>-1320509.1399999999</v>
      </c>
      <c r="O1220" s="286">
        <v>-1320509.1399999999</v>
      </c>
      <c r="P1220" s="286">
        <v>-1320509.1399999999</v>
      </c>
      <c r="Q1220" s="286">
        <v>-1243166.1399999999</v>
      </c>
      <c r="R1220" s="279">
        <v>-1243166.1399999999</v>
      </c>
    </row>
    <row r="1221" spans="1:18" ht="15.75" thickBot="1" x14ac:dyDescent="0.3">
      <c r="A1221" s="291" t="s">
        <v>494</v>
      </c>
      <c r="B1221" s="288" t="s">
        <v>655</v>
      </c>
      <c r="C1221" s="288" t="s">
        <v>2078</v>
      </c>
      <c r="D1221" s="282">
        <v>-13176097.24</v>
      </c>
      <c r="E1221" s="299">
        <v>-13176097.24</v>
      </c>
      <c r="F1221" s="282">
        <v>-13176097.24</v>
      </c>
      <c r="G1221" s="282">
        <v>-13176097.24</v>
      </c>
      <c r="H1221" s="282">
        <v>-11884197.24</v>
      </c>
      <c r="I1221" s="282">
        <v>-11884197.24</v>
      </c>
      <c r="J1221" s="282">
        <v>-11884197.24</v>
      </c>
      <c r="K1221" s="282">
        <v>-11884197.24</v>
      </c>
      <c r="L1221" s="282">
        <v>-11884197.24</v>
      </c>
      <c r="M1221" s="282">
        <v>-11884197.24</v>
      </c>
      <c r="N1221" s="282">
        <v>-11884197.24</v>
      </c>
      <c r="O1221" s="282">
        <v>-11884197.24</v>
      </c>
      <c r="P1221" s="282">
        <v>-11884197.24</v>
      </c>
      <c r="Q1221" s="282">
        <v>-11188514.24</v>
      </c>
      <c r="R1221" s="279">
        <v>-11188514.24</v>
      </c>
    </row>
    <row r="1222" spans="1:18" ht="15.75" thickBot="1" x14ac:dyDescent="0.3">
      <c r="A1222" s="291" t="s">
        <v>2508</v>
      </c>
      <c r="B1222" s="288" t="s">
        <v>2509</v>
      </c>
      <c r="C1222" s="288" t="s">
        <v>2078</v>
      </c>
      <c r="D1222" s="286">
        <v>-1</v>
      </c>
      <c r="E1222" s="300">
        <v>-1</v>
      </c>
      <c r="F1222" s="286">
        <v>-1</v>
      </c>
      <c r="G1222" s="286">
        <v>-1</v>
      </c>
      <c r="H1222" s="286">
        <v>-1</v>
      </c>
      <c r="I1222" s="286">
        <v>-1</v>
      </c>
      <c r="J1222" s="286">
        <v>-1</v>
      </c>
      <c r="K1222" s="286">
        <v>-1</v>
      </c>
      <c r="L1222" s="286">
        <v>-1</v>
      </c>
      <c r="M1222" s="286">
        <v>-1</v>
      </c>
      <c r="N1222" s="286">
        <v>-1</v>
      </c>
      <c r="O1222" s="286">
        <v>-1</v>
      </c>
      <c r="P1222" s="286">
        <v>-1</v>
      </c>
      <c r="Q1222" s="286">
        <v>-1</v>
      </c>
      <c r="R1222" s="279">
        <v>-1</v>
      </c>
    </row>
    <row r="1223" spans="1:18" ht="15.75" thickBot="1" x14ac:dyDescent="0.3">
      <c r="A1223" s="291" t="s">
        <v>2198</v>
      </c>
      <c r="B1223" s="288" t="s">
        <v>2199</v>
      </c>
      <c r="C1223" s="288" t="s">
        <v>2078</v>
      </c>
      <c r="D1223" s="282">
        <v>-802790.37</v>
      </c>
      <c r="E1223" s="299">
        <v>-802790.37</v>
      </c>
      <c r="F1223" s="282">
        <v>-802790.37</v>
      </c>
      <c r="G1223" s="282">
        <v>-802790.37</v>
      </c>
      <c r="H1223" s="282">
        <v>-782888.37</v>
      </c>
      <c r="I1223" s="282">
        <v>-782888.37</v>
      </c>
      <c r="J1223" s="282">
        <v>-782888.37</v>
      </c>
      <c r="K1223" s="282">
        <v>-782888.37</v>
      </c>
      <c r="L1223" s="282">
        <v>-782888.37</v>
      </c>
      <c r="M1223" s="282">
        <v>-782888.37</v>
      </c>
      <c r="N1223" s="282">
        <v>-782888.37</v>
      </c>
      <c r="O1223" s="282">
        <v>-782888.37</v>
      </c>
      <c r="P1223" s="282">
        <v>-782888.37</v>
      </c>
      <c r="Q1223" s="282">
        <v>-766084.37</v>
      </c>
      <c r="R1223" s="279">
        <v>-766084.37</v>
      </c>
    </row>
    <row r="1224" spans="1:18" ht="15.75" thickBot="1" x14ac:dyDescent="0.3">
      <c r="A1224" s="291" t="s">
        <v>2200</v>
      </c>
      <c r="B1224" s="288" t="s">
        <v>2201</v>
      </c>
      <c r="C1224" s="288" t="s">
        <v>2078</v>
      </c>
      <c r="D1224" s="286">
        <v>-284593.27</v>
      </c>
      <c r="E1224" s="300">
        <v>-284593.27</v>
      </c>
      <c r="F1224" s="286">
        <v>-284593.27</v>
      </c>
      <c r="G1224" s="286">
        <v>-284593.27</v>
      </c>
      <c r="H1224" s="286">
        <v>-277538.27</v>
      </c>
      <c r="I1224" s="286">
        <v>-277538.27</v>
      </c>
      <c r="J1224" s="286">
        <v>-277538.27</v>
      </c>
      <c r="K1224" s="286">
        <v>-277538.27</v>
      </c>
      <c r="L1224" s="286">
        <v>-277538.27</v>
      </c>
      <c r="M1224" s="286">
        <v>-277538.27</v>
      </c>
      <c r="N1224" s="286">
        <v>-277538.27</v>
      </c>
      <c r="O1224" s="286">
        <v>-277538.27</v>
      </c>
      <c r="P1224" s="286">
        <v>-277538.27</v>
      </c>
      <c r="Q1224" s="286">
        <v>-271580.27</v>
      </c>
      <c r="R1224" s="279">
        <v>-271580.27</v>
      </c>
    </row>
    <row r="1225" spans="1:18" ht="15.75" thickBot="1" x14ac:dyDescent="0.3">
      <c r="A1225" s="291" t="s">
        <v>495</v>
      </c>
      <c r="B1225" s="288" t="s">
        <v>654</v>
      </c>
      <c r="C1225" s="288" t="s">
        <v>2078</v>
      </c>
      <c r="D1225" s="282">
        <v>975435.38</v>
      </c>
      <c r="E1225" s="299">
        <v>975435.38</v>
      </c>
      <c r="F1225" s="282">
        <v>218918.38</v>
      </c>
      <c r="G1225" s="282">
        <v>-394534.62</v>
      </c>
      <c r="H1225" s="282">
        <v>809634.38</v>
      </c>
      <c r="I1225" s="282">
        <v>792477.38</v>
      </c>
      <c r="J1225" s="282">
        <v>800094.38</v>
      </c>
      <c r="K1225" s="282">
        <v>443996.38</v>
      </c>
      <c r="L1225" s="282">
        <v>545113.38</v>
      </c>
      <c r="M1225" s="282">
        <v>639850.38</v>
      </c>
      <c r="N1225" s="282">
        <v>44573.38</v>
      </c>
      <c r="O1225" s="282">
        <v>19881.38</v>
      </c>
      <c r="P1225" s="282">
        <v>-508232.62</v>
      </c>
      <c r="Q1225" s="282">
        <v>-5465094.6200000001</v>
      </c>
      <c r="R1225" s="279">
        <v>-5465094.6200000001</v>
      </c>
    </row>
    <row r="1226" spans="1:18" ht="15.75" thickBot="1" x14ac:dyDescent="0.3">
      <c r="A1226" s="291" t="s">
        <v>495</v>
      </c>
      <c r="B1226" s="288" t="s">
        <v>653</v>
      </c>
      <c r="C1226" s="288" t="s">
        <v>2078</v>
      </c>
      <c r="D1226" s="286">
        <v>345800.43</v>
      </c>
      <c r="E1226" s="300">
        <v>345800.43</v>
      </c>
      <c r="F1226" s="286">
        <v>77611.429999999993</v>
      </c>
      <c r="G1226" s="286">
        <v>-139861.57</v>
      </c>
      <c r="H1226" s="286">
        <v>287023.43</v>
      </c>
      <c r="I1226" s="286">
        <v>280941.43</v>
      </c>
      <c r="J1226" s="286">
        <v>283641.43</v>
      </c>
      <c r="K1226" s="286">
        <v>157402.43</v>
      </c>
      <c r="L1226" s="286">
        <v>193248.43</v>
      </c>
      <c r="M1226" s="286">
        <v>226833.43</v>
      </c>
      <c r="N1226" s="286">
        <v>15804.43</v>
      </c>
      <c r="O1226" s="286">
        <v>7050.43</v>
      </c>
      <c r="P1226" s="286">
        <v>-180168.57</v>
      </c>
      <c r="Q1226" s="286">
        <v>-1937403.57</v>
      </c>
      <c r="R1226" s="279">
        <v>-1937403.57</v>
      </c>
    </row>
    <row r="1227" spans="1:18" ht="15.75" thickBot="1" x14ac:dyDescent="0.3">
      <c r="A1227" s="291" t="s">
        <v>496</v>
      </c>
      <c r="B1227" s="288" t="s">
        <v>652</v>
      </c>
      <c r="C1227" s="288" t="s">
        <v>2078</v>
      </c>
      <c r="D1227" s="282">
        <v>-300373.65999999997</v>
      </c>
      <c r="E1227" s="299">
        <v>-300373.65999999997</v>
      </c>
      <c r="F1227" s="282">
        <v>-297187.65999999997</v>
      </c>
      <c r="G1227" s="282">
        <v>-296650.65999999997</v>
      </c>
      <c r="H1227" s="282">
        <v>-294576.65999999997</v>
      </c>
      <c r="I1227" s="282">
        <v>-294430.65999999997</v>
      </c>
      <c r="J1227" s="282">
        <v>-293494.65999999997</v>
      </c>
      <c r="K1227" s="282">
        <v>-292882.65999999997</v>
      </c>
      <c r="L1227" s="282">
        <v>-292571.65999999997</v>
      </c>
      <c r="M1227" s="282">
        <v>-292274.65999999997</v>
      </c>
      <c r="N1227" s="282">
        <v>-291994.65999999997</v>
      </c>
      <c r="O1227" s="282">
        <v>-291916.65999999997</v>
      </c>
      <c r="P1227" s="282">
        <v>-291446.65999999997</v>
      </c>
      <c r="Q1227" s="282">
        <v>-329188.65999999997</v>
      </c>
      <c r="R1227" s="279">
        <v>-329188.65999999997</v>
      </c>
    </row>
    <row r="1228" spans="1:18" ht="15.75" thickBot="1" x14ac:dyDescent="0.3">
      <c r="A1228" s="291" t="s">
        <v>496</v>
      </c>
      <c r="B1228" s="288" t="s">
        <v>651</v>
      </c>
      <c r="C1228" s="288" t="s">
        <v>2078</v>
      </c>
      <c r="D1228" s="286">
        <v>-100756.55</v>
      </c>
      <c r="E1228" s="300">
        <v>-100756.55</v>
      </c>
      <c r="F1228" s="286">
        <v>-99811.55</v>
      </c>
      <c r="G1228" s="286">
        <v>-99652.55</v>
      </c>
      <c r="H1228" s="286">
        <v>-99065.55</v>
      </c>
      <c r="I1228" s="286">
        <v>-99022.55</v>
      </c>
      <c r="J1228" s="286">
        <v>-98749.55</v>
      </c>
      <c r="K1228" s="286">
        <v>-98562.55</v>
      </c>
      <c r="L1228" s="286">
        <v>-98471.55</v>
      </c>
      <c r="M1228" s="286">
        <v>-98384.55</v>
      </c>
      <c r="N1228" s="286">
        <v>-98302.55</v>
      </c>
      <c r="O1228" s="286">
        <v>-98279.55</v>
      </c>
      <c r="P1228" s="286">
        <v>-98141.55</v>
      </c>
      <c r="Q1228" s="286">
        <v>-111645.55</v>
      </c>
      <c r="R1228" s="279">
        <v>-111645.55</v>
      </c>
    </row>
    <row r="1229" spans="1:18" ht="15.75" thickBot="1" x14ac:dyDescent="0.3">
      <c r="A1229" s="291" t="s">
        <v>2510</v>
      </c>
      <c r="B1229" s="288" t="s">
        <v>2511</v>
      </c>
      <c r="C1229" s="288" t="s">
        <v>2078</v>
      </c>
      <c r="D1229" s="282">
        <v>-10331944</v>
      </c>
      <c r="E1229" s="299">
        <v>-10331944</v>
      </c>
      <c r="F1229" s="282">
        <v>-10388823</v>
      </c>
      <c r="G1229" s="282">
        <v>-10441376</v>
      </c>
      <c r="H1229" s="282">
        <v>-10484692</v>
      </c>
      <c r="I1229" s="282">
        <v>-10534044</v>
      </c>
      <c r="J1229" s="282">
        <v>-10583205</v>
      </c>
      <c r="K1229" s="282">
        <v>-10542128</v>
      </c>
      <c r="L1229" s="282">
        <v>-10574160</v>
      </c>
      <c r="M1229" s="282">
        <v>-10607262</v>
      </c>
      <c r="N1229" s="282">
        <v>-10510731</v>
      </c>
      <c r="O1229" s="282">
        <v>-10529350</v>
      </c>
      <c r="P1229" s="282">
        <v>-10548003</v>
      </c>
      <c r="Q1229" s="282">
        <v>-10970847</v>
      </c>
      <c r="R1229" s="279">
        <v>-10970847</v>
      </c>
    </row>
    <row r="1230" spans="1:18" ht="15.75" thickBot="1" x14ac:dyDescent="0.3">
      <c r="A1230" s="291" t="s">
        <v>2512</v>
      </c>
      <c r="B1230" s="288" t="s">
        <v>2513</v>
      </c>
      <c r="C1230" s="288" t="s">
        <v>2078</v>
      </c>
      <c r="D1230" s="286">
        <v>-3662729</v>
      </c>
      <c r="E1230" s="300">
        <v>-3662729</v>
      </c>
      <c r="F1230" s="286">
        <v>-3682893</v>
      </c>
      <c r="G1230" s="286">
        <v>-3701523</v>
      </c>
      <c r="H1230" s="286">
        <v>-3716879</v>
      </c>
      <c r="I1230" s="286">
        <v>-3734375</v>
      </c>
      <c r="J1230" s="286">
        <v>-3751803</v>
      </c>
      <c r="K1230" s="286">
        <v>-3737241</v>
      </c>
      <c r="L1230" s="286">
        <v>-3748596</v>
      </c>
      <c r="M1230" s="286">
        <v>-3760331</v>
      </c>
      <c r="N1230" s="286">
        <v>-3726110</v>
      </c>
      <c r="O1230" s="286">
        <v>-3732711</v>
      </c>
      <c r="P1230" s="286">
        <v>-3739324</v>
      </c>
      <c r="Q1230" s="286">
        <v>-3889224</v>
      </c>
      <c r="R1230" s="279">
        <v>-3889224</v>
      </c>
    </row>
    <row r="1231" spans="1:18" ht="15.75" thickBot="1" x14ac:dyDescent="0.3">
      <c r="A1231" s="291" t="s">
        <v>2514</v>
      </c>
      <c r="B1231" s="288" t="s">
        <v>2515</v>
      </c>
      <c r="C1231" s="288" t="s">
        <v>2078</v>
      </c>
      <c r="D1231" s="282">
        <v>-1016088</v>
      </c>
      <c r="E1231" s="299">
        <v>-1016088</v>
      </c>
      <c r="F1231" s="282">
        <v>-1016088</v>
      </c>
      <c r="G1231" s="282">
        <v>-1016088</v>
      </c>
      <c r="H1231" s="282">
        <v>-1002652</v>
      </c>
      <c r="I1231" s="282">
        <v>-1002652</v>
      </c>
      <c r="J1231" s="282">
        <v>-1002652</v>
      </c>
      <c r="K1231" s="282">
        <v>-1002652</v>
      </c>
      <c r="L1231" s="282">
        <v>-1002652</v>
      </c>
      <c r="M1231" s="282">
        <v>-1002652</v>
      </c>
      <c r="N1231" s="282">
        <v>-1002652</v>
      </c>
      <c r="O1231" s="282">
        <v>-1002652</v>
      </c>
      <c r="P1231" s="282">
        <v>-1002652</v>
      </c>
      <c r="Q1231" s="282">
        <v>-995417</v>
      </c>
      <c r="R1231" s="279">
        <v>-995417</v>
      </c>
    </row>
    <row r="1232" spans="1:18" ht="15.75" thickBot="1" x14ac:dyDescent="0.3">
      <c r="A1232" s="291" t="s">
        <v>2512</v>
      </c>
      <c r="B1232" s="288" t="s">
        <v>2516</v>
      </c>
      <c r="C1232" s="288" t="s">
        <v>2078</v>
      </c>
      <c r="D1232" s="286">
        <v>-360208</v>
      </c>
      <c r="E1232" s="300">
        <v>-360208</v>
      </c>
      <c r="F1232" s="286">
        <v>-360208</v>
      </c>
      <c r="G1232" s="286">
        <v>-360208</v>
      </c>
      <c r="H1232" s="286">
        <v>-355445</v>
      </c>
      <c r="I1232" s="286">
        <v>-355445</v>
      </c>
      <c r="J1232" s="286">
        <v>-355445</v>
      </c>
      <c r="K1232" s="286">
        <v>-355445</v>
      </c>
      <c r="L1232" s="286">
        <v>-355445</v>
      </c>
      <c r="M1232" s="286">
        <v>-355445</v>
      </c>
      <c r="N1232" s="286">
        <v>-355445</v>
      </c>
      <c r="O1232" s="286">
        <v>-355445</v>
      </c>
      <c r="P1232" s="286">
        <v>-355445</v>
      </c>
      <c r="Q1232" s="286">
        <v>-352880</v>
      </c>
      <c r="R1232" s="279">
        <v>-352880</v>
      </c>
    </row>
    <row r="1233" spans="1:18" ht="15.75" thickBot="1" x14ac:dyDescent="0.3">
      <c r="A1233" s="291" t="s">
        <v>497</v>
      </c>
      <c r="B1233" s="288" t="s">
        <v>650</v>
      </c>
      <c r="C1233" s="288" t="s">
        <v>2078</v>
      </c>
      <c r="D1233" s="282">
        <v>-226781777.12</v>
      </c>
      <c r="E1233" s="299">
        <v>-226781777.12</v>
      </c>
      <c r="F1233" s="282">
        <v>-227975469.12</v>
      </c>
      <c r="G1233" s="282">
        <v>-228943423.12</v>
      </c>
      <c r="H1233" s="282">
        <v>-229943139.12</v>
      </c>
      <c r="I1233" s="282">
        <v>-230270270.12</v>
      </c>
      <c r="J1233" s="282">
        <v>-230125041.12</v>
      </c>
      <c r="K1233" s="282">
        <v>-231165944.12</v>
      </c>
      <c r="L1233" s="282">
        <v>-230331771.12</v>
      </c>
      <c r="M1233" s="282">
        <v>-229550232.12</v>
      </c>
      <c r="N1233" s="282">
        <v>-229525082.12</v>
      </c>
      <c r="O1233" s="282">
        <v>-229597852.12</v>
      </c>
      <c r="P1233" s="282">
        <v>-231154232.12</v>
      </c>
      <c r="Q1233" s="282">
        <v>-235263776.12</v>
      </c>
      <c r="R1233" s="279">
        <v>-235263776.12</v>
      </c>
    </row>
    <row r="1234" spans="1:18" ht="15.75" thickBot="1" x14ac:dyDescent="0.3">
      <c r="A1234" s="291" t="s">
        <v>497</v>
      </c>
      <c r="B1234" s="288" t="s">
        <v>649</v>
      </c>
      <c r="C1234" s="288" t="s">
        <v>2078</v>
      </c>
      <c r="D1234" s="286">
        <v>-78976852.579999998</v>
      </c>
      <c r="E1234" s="300">
        <v>-78976852.579999998</v>
      </c>
      <c r="F1234" s="286">
        <v>-79485649.579999998</v>
      </c>
      <c r="G1234" s="286">
        <v>-79898228.579999998</v>
      </c>
      <c r="H1234" s="286">
        <v>-80269625.579999998</v>
      </c>
      <c r="I1234" s="286">
        <v>-80403399.579999998</v>
      </c>
      <c r="J1234" s="286">
        <v>-80344011.579999998</v>
      </c>
      <c r="K1234" s="286">
        <v>-80691776.579999998</v>
      </c>
      <c r="L1234" s="286">
        <v>-80365478.579999998</v>
      </c>
      <c r="M1234" s="286">
        <v>-80059769.579999998</v>
      </c>
      <c r="N1234" s="286">
        <v>-80026162.579999998</v>
      </c>
      <c r="O1234" s="286">
        <v>-80053996.579999998</v>
      </c>
      <c r="P1234" s="286">
        <v>-80649309.579999998</v>
      </c>
      <c r="Q1234" s="286">
        <v>-82294890.579999998</v>
      </c>
      <c r="R1234" s="279">
        <v>-82294890.579999998</v>
      </c>
    </row>
    <row r="1235" spans="1:18" ht="15.75" thickBot="1" x14ac:dyDescent="0.3">
      <c r="A1235" s="291" t="s">
        <v>498</v>
      </c>
      <c r="B1235" s="288" t="s">
        <v>648</v>
      </c>
      <c r="C1235" s="288" t="s">
        <v>2078</v>
      </c>
      <c r="D1235" s="282">
        <v>-31165624.949999999</v>
      </c>
      <c r="E1235" s="299">
        <v>-31165624.949999999</v>
      </c>
      <c r="F1235" s="282">
        <v>-31867099.949999999</v>
      </c>
      <c r="G1235" s="282">
        <v>-32459440.949999999</v>
      </c>
      <c r="H1235" s="282">
        <v>-33138559.949999999</v>
      </c>
      <c r="I1235" s="282">
        <v>-33494198.949999999</v>
      </c>
      <c r="J1235" s="282">
        <v>-31381203.949999999</v>
      </c>
      <c r="K1235" s="282">
        <v>-30651756.949999999</v>
      </c>
      <c r="L1235" s="282">
        <v>-31173783.949999999</v>
      </c>
      <c r="M1235" s="282">
        <v>-31639692.949999999</v>
      </c>
      <c r="N1235" s="282">
        <v>-32101949.949999999</v>
      </c>
      <c r="O1235" s="282">
        <v>-32186367.949999999</v>
      </c>
      <c r="P1235" s="282">
        <v>-31884409.949999999</v>
      </c>
      <c r="Q1235" s="282">
        <v>-32057219.949999999</v>
      </c>
      <c r="R1235" s="279">
        <v>-32057219.949999999</v>
      </c>
    </row>
    <row r="1236" spans="1:18" ht="15.75" thickBot="1" x14ac:dyDescent="0.3">
      <c r="A1236" s="291" t="s">
        <v>498</v>
      </c>
      <c r="B1236" s="288" t="s">
        <v>647</v>
      </c>
      <c r="C1236" s="288" t="s">
        <v>2078</v>
      </c>
      <c r="D1236" s="286">
        <v>-11040838.300000001</v>
      </c>
      <c r="E1236" s="300">
        <v>-11040838.300000001</v>
      </c>
      <c r="F1236" s="286">
        <v>-11290831.300000001</v>
      </c>
      <c r="G1236" s="286">
        <v>-11501886.300000001</v>
      </c>
      <c r="H1236" s="286">
        <v>-11743183.300000001</v>
      </c>
      <c r="I1236" s="286">
        <v>-11869562.300000001</v>
      </c>
      <c r="J1236" s="286">
        <v>-11120360.300000001</v>
      </c>
      <c r="K1236" s="286">
        <v>-10861406.300000001</v>
      </c>
      <c r="L1236" s="286">
        <v>-11045947.300000001</v>
      </c>
      <c r="M1236" s="286">
        <v>-11210627.300000001</v>
      </c>
      <c r="N1236" s="286">
        <v>-11374079.300000001</v>
      </c>
      <c r="O1236" s="286">
        <v>-11404041.300000001</v>
      </c>
      <c r="P1236" s="286">
        <v>-11297737.300000001</v>
      </c>
      <c r="Q1236" s="286">
        <v>-11360315.300000001</v>
      </c>
      <c r="R1236" s="279">
        <v>-11360315.300000001</v>
      </c>
    </row>
    <row r="1237" spans="1:18" ht="15.75" thickBot="1" x14ac:dyDescent="0.3">
      <c r="A1237" s="291" t="s">
        <v>499</v>
      </c>
      <c r="B1237" s="288" t="s">
        <v>646</v>
      </c>
      <c r="C1237" s="288" t="s">
        <v>2078</v>
      </c>
      <c r="D1237" s="282">
        <v>-6058782.8200000003</v>
      </c>
      <c r="E1237" s="299">
        <v>-6058782.8200000003</v>
      </c>
      <c r="F1237" s="282">
        <v>-6067072.8200000003</v>
      </c>
      <c r="G1237" s="282">
        <v>-6110524.8200000003</v>
      </c>
      <c r="H1237" s="282">
        <v>-6142135.8200000003</v>
      </c>
      <c r="I1237" s="282">
        <v>-6149746.8200000003</v>
      </c>
      <c r="J1237" s="282">
        <v>-6158022.8200000003</v>
      </c>
      <c r="K1237" s="282">
        <v>-6160420.8200000003</v>
      </c>
      <c r="L1237" s="282">
        <v>-6168190.8200000003</v>
      </c>
      <c r="M1237" s="282">
        <v>-6175893.8200000003</v>
      </c>
      <c r="N1237" s="282">
        <v>-6183096.8200000003</v>
      </c>
      <c r="O1237" s="282">
        <v>-6190429.8200000003</v>
      </c>
      <c r="P1237" s="282">
        <v>-6197691.8200000003</v>
      </c>
      <c r="Q1237" s="282">
        <v>-6221668.8200000003</v>
      </c>
      <c r="R1237" s="279">
        <v>-6221668.8200000003</v>
      </c>
    </row>
    <row r="1238" spans="1:18" ht="15.75" thickBot="1" x14ac:dyDescent="0.3">
      <c r="A1238" s="291" t="s">
        <v>499</v>
      </c>
      <c r="B1238" s="288" t="s">
        <v>645</v>
      </c>
      <c r="C1238" s="288" t="s">
        <v>2078</v>
      </c>
      <c r="D1238" s="286">
        <v>-2139640.58</v>
      </c>
      <c r="E1238" s="300">
        <v>-2139640.58</v>
      </c>
      <c r="F1238" s="286">
        <v>-2142760.58</v>
      </c>
      <c r="G1238" s="286">
        <v>-2159112.58</v>
      </c>
      <c r="H1238" s="286">
        <v>-2170417.58</v>
      </c>
      <c r="I1238" s="286">
        <v>-2173227.58</v>
      </c>
      <c r="J1238" s="286">
        <v>-2176283.58</v>
      </c>
      <c r="K1238" s="286">
        <v>-2177248.58</v>
      </c>
      <c r="L1238" s="286">
        <v>-2180123.58</v>
      </c>
      <c r="M1238" s="286">
        <v>-2182973.58</v>
      </c>
      <c r="N1238" s="286">
        <v>-2185645.58</v>
      </c>
      <c r="O1238" s="286">
        <v>-2188359.58</v>
      </c>
      <c r="P1238" s="286">
        <v>-2191046.58</v>
      </c>
      <c r="Q1238" s="286">
        <v>-2199659.58</v>
      </c>
      <c r="R1238" s="279">
        <v>-2199659.58</v>
      </c>
    </row>
    <row r="1239" spans="1:18" ht="15.75" thickBot="1" x14ac:dyDescent="0.3">
      <c r="A1239" s="291" t="s">
        <v>500</v>
      </c>
      <c r="B1239" s="288" t="s">
        <v>644</v>
      </c>
      <c r="C1239" s="288" t="s">
        <v>2078</v>
      </c>
      <c r="D1239" s="282">
        <v>36806023.890000001</v>
      </c>
      <c r="E1239" s="299">
        <v>36806023.890000001</v>
      </c>
      <c r="F1239" s="282">
        <v>36446738.890000001</v>
      </c>
      <c r="G1239" s="282">
        <v>36087453.890000001</v>
      </c>
      <c r="H1239" s="282">
        <v>35728168.890000001</v>
      </c>
      <c r="I1239" s="282">
        <v>35368883.890000001</v>
      </c>
      <c r="J1239" s="282">
        <v>35009598.890000001</v>
      </c>
      <c r="K1239" s="282">
        <v>34650313.890000001</v>
      </c>
      <c r="L1239" s="282">
        <v>34291028.890000001</v>
      </c>
      <c r="M1239" s="282">
        <v>33931743.890000001</v>
      </c>
      <c r="N1239" s="282">
        <v>33570723.890000001</v>
      </c>
      <c r="O1239" s="282">
        <v>33209126.890000001</v>
      </c>
      <c r="P1239" s="282">
        <v>32847529.890000001</v>
      </c>
      <c r="Q1239" s="282">
        <v>25780716.219999999</v>
      </c>
      <c r="R1239" s="279">
        <v>25780716.219999999</v>
      </c>
    </row>
    <row r="1240" spans="1:18" ht="15.75" thickBot="1" x14ac:dyDescent="0.3">
      <c r="A1240" s="291" t="s">
        <v>2202</v>
      </c>
      <c r="B1240" s="288" t="s">
        <v>643</v>
      </c>
      <c r="C1240" s="288" t="s">
        <v>2078</v>
      </c>
      <c r="D1240" s="286">
        <v>13047935.380000001</v>
      </c>
      <c r="E1240" s="300">
        <v>13047935.380000001</v>
      </c>
      <c r="F1240" s="286">
        <v>12920568.380000001</v>
      </c>
      <c r="G1240" s="286">
        <v>12793201.380000001</v>
      </c>
      <c r="H1240" s="286">
        <v>12665834.380000001</v>
      </c>
      <c r="I1240" s="286">
        <v>12538467.380000001</v>
      </c>
      <c r="J1240" s="286">
        <v>12411100.380000001</v>
      </c>
      <c r="K1240" s="286">
        <v>12283733.380000001</v>
      </c>
      <c r="L1240" s="286">
        <v>12156366.380000001</v>
      </c>
      <c r="M1240" s="286">
        <v>12028999.380000001</v>
      </c>
      <c r="N1240" s="286">
        <v>11901017.380000001</v>
      </c>
      <c r="O1240" s="286">
        <v>11772829.380000001</v>
      </c>
      <c r="P1240" s="286">
        <v>11644641.380000001</v>
      </c>
      <c r="Q1240" s="286">
        <v>9139405.9199999999</v>
      </c>
      <c r="R1240" s="279">
        <v>9139405.9199999999</v>
      </c>
    </row>
    <row r="1241" spans="1:18" ht="15.75" thickBot="1" x14ac:dyDescent="0.3">
      <c r="A1241" s="291" t="s">
        <v>501</v>
      </c>
      <c r="B1241" s="288" t="s">
        <v>642</v>
      </c>
      <c r="C1241" s="288" t="s">
        <v>2078</v>
      </c>
      <c r="D1241" s="282">
        <v>101418</v>
      </c>
      <c r="E1241" s="299">
        <v>101418</v>
      </c>
      <c r="F1241" s="282">
        <v>83746</v>
      </c>
      <c r="G1241" s="282">
        <v>69416</v>
      </c>
      <c r="H1241" s="282">
        <v>62097</v>
      </c>
      <c r="I1241" s="282">
        <v>58028</v>
      </c>
      <c r="J1241" s="282">
        <v>59834</v>
      </c>
      <c r="K1241" s="282">
        <v>64688</v>
      </c>
      <c r="L1241" s="282">
        <v>71676</v>
      </c>
      <c r="M1241" s="282">
        <v>78223</v>
      </c>
      <c r="N1241" s="282">
        <v>83866</v>
      </c>
      <c r="O1241" s="282">
        <v>83400</v>
      </c>
      <c r="P1241" s="282">
        <v>73443</v>
      </c>
      <c r="Q1241" s="282">
        <v>55759</v>
      </c>
      <c r="R1241" s="279">
        <v>55759</v>
      </c>
    </row>
    <row r="1242" spans="1:18" ht="15.75" thickBot="1" x14ac:dyDescent="0.3">
      <c r="A1242" s="291" t="s">
        <v>502</v>
      </c>
      <c r="B1242" s="288" t="s">
        <v>641</v>
      </c>
      <c r="C1242" s="288" t="s">
        <v>2078</v>
      </c>
      <c r="D1242" s="286">
        <v>-32140915.710000001</v>
      </c>
      <c r="E1242" s="300">
        <v>-32140915.710000001</v>
      </c>
      <c r="F1242" s="286">
        <v>-31802152.710000001</v>
      </c>
      <c r="G1242" s="286">
        <v>-31463389.710000001</v>
      </c>
      <c r="H1242" s="286">
        <v>-31124626.710000001</v>
      </c>
      <c r="I1242" s="286">
        <v>-30785863.710000001</v>
      </c>
      <c r="J1242" s="286">
        <v>-30447100.710000001</v>
      </c>
      <c r="K1242" s="286">
        <v>-30108337.710000001</v>
      </c>
      <c r="L1242" s="286">
        <v>-29769574.710000001</v>
      </c>
      <c r="M1242" s="286">
        <v>-29430811.710000001</v>
      </c>
      <c r="N1242" s="286">
        <v>-29092036.710000001</v>
      </c>
      <c r="O1242" s="286">
        <v>-28753257.710000001</v>
      </c>
      <c r="P1242" s="286">
        <v>-28414478.710000001</v>
      </c>
      <c r="Q1242" s="286">
        <v>-21682841.149999999</v>
      </c>
      <c r="R1242" s="279">
        <v>-21682841.149999999</v>
      </c>
    </row>
    <row r="1243" spans="1:18" ht="15.75" thickBot="1" x14ac:dyDescent="0.3">
      <c r="A1243" s="291" t="s">
        <v>503</v>
      </c>
      <c r="B1243" s="288" t="s">
        <v>640</v>
      </c>
      <c r="C1243" s="288" t="s">
        <v>2078</v>
      </c>
      <c r="D1243" s="282">
        <v>-11394131.42</v>
      </c>
      <c r="E1243" s="299">
        <v>-11394131.42</v>
      </c>
      <c r="F1243" s="282">
        <v>-11274038.42</v>
      </c>
      <c r="G1243" s="282">
        <v>-11153945.42</v>
      </c>
      <c r="H1243" s="282">
        <v>-11033852.42</v>
      </c>
      <c r="I1243" s="282">
        <v>-10913759.42</v>
      </c>
      <c r="J1243" s="282">
        <v>-10793666.42</v>
      </c>
      <c r="K1243" s="282">
        <v>-10673573.42</v>
      </c>
      <c r="L1243" s="282">
        <v>-10553480.42</v>
      </c>
      <c r="M1243" s="282">
        <v>-10433387.42</v>
      </c>
      <c r="N1243" s="282">
        <v>-10313290.42</v>
      </c>
      <c r="O1243" s="282">
        <v>-10193191.42</v>
      </c>
      <c r="P1243" s="282">
        <v>-10073092.42</v>
      </c>
      <c r="Q1243" s="282">
        <v>-7686686.46</v>
      </c>
      <c r="R1243" s="279">
        <v>-7686686.46</v>
      </c>
    </row>
    <row r="1244" spans="1:18" ht="15.75" thickBot="1" x14ac:dyDescent="0.3">
      <c r="A1244" s="291" t="s">
        <v>504</v>
      </c>
      <c r="B1244" s="288" t="s">
        <v>639</v>
      </c>
      <c r="C1244" s="288" t="s">
        <v>2078</v>
      </c>
      <c r="D1244" s="286">
        <v>-1244234.67</v>
      </c>
      <c r="E1244" s="300">
        <v>-1244234.67</v>
      </c>
      <c r="F1244" s="286">
        <v>-1243322.67</v>
      </c>
      <c r="G1244" s="286">
        <v>-1242410.67</v>
      </c>
      <c r="H1244" s="286">
        <v>-1241498.67</v>
      </c>
      <c r="I1244" s="286">
        <v>-1240586.67</v>
      </c>
      <c r="J1244" s="286">
        <v>-1239674.67</v>
      </c>
      <c r="K1244" s="286">
        <v>-1238762.67</v>
      </c>
      <c r="L1244" s="286">
        <v>-1237850.67</v>
      </c>
      <c r="M1244" s="286">
        <v>-1236938.67</v>
      </c>
      <c r="N1244" s="286">
        <v>-1234511.67</v>
      </c>
      <c r="O1244" s="286">
        <v>-1231579.67</v>
      </c>
      <c r="P1244" s="286">
        <v>-1228647.67</v>
      </c>
      <c r="Q1244" s="286">
        <v>-1075279.1000000001</v>
      </c>
      <c r="R1244" s="279">
        <v>-1075279.1000000001</v>
      </c>
    </row>
    <row r="1245" spans="1:18" ht="15.75" thickBot="1" x14ac:dyDescent="0.3">
      <c r="A1245" s="291" t="s">
        <v>505</v>
      </c>
      <c r="B1245" s="288" t="s">
        <v>638</v>
      </c>
      <c r="C1245" s="288" t="s">
        <v>2078</v>
      </c>
      <c r="D1245" s="282">
        <v>-441088.03</v>
      </c>
      <c r="E1245" s="299">
        <v>-441088.03</v>
      </c>
      <c r="F1245" s="282">
        <v>-440765.03</v>
      </c>
      <c r="G1245" s="282">
        <v>-440442.03</v>
      </c>
      <c r="H1245" s="282">
        <v>-440119.03</v>
      </c>
      <c r="I1245" s="282">
        <v>-439796.03</v>
      </c>
      <c r="J1245" s="282">
        <v>-439473.03</v>
      </c>
      <c r="K1245" s="282">
        <v>-439150.03</v>
      </c>
      <c r="L1245" s="282">
        <v>-438827.03</v>
      </c>
      <c r="M1245" s="282">
        <v>-438504.03</v>
      </c>
      <c r="N1245" s="282">
        <v>-437644.03</v>
      </c>
      <c r="O1245" s="282">
        <v>-436605.03</v>
      </c>
      <c r="P1245" s="282">
        <v>-435566.03</v>
      </c>
      <c r="Q1245" s="282">
        <v>-381192.35</v>
      </c>
      <c r="R1245" s="279">
        <v>-381192.35</v>
      </c>
    </row>
    <row r="1246" spans="1:18" ht="15.75" thickBot="1" x14ac:dyDescent="0.3">
      <c r="A1246" s="287" t="s">
        <v>1567</v>
      </c>
      <c r="B1246" s="288" t="s">
        <v>2517</v>
      </c>
      <c r="C1246" s="289"/>
      <c r="D1246" s="286">
        <v>-638793463.01999998</v>
      </c>
      <c r="E1246" s="300">
        <v>-638793463.01999998</v>
      </c>
      <c r="F1246" s="286">
        <v>-636355861.51999998</v>
      </c>
      <c r="G1246" s="286">
        <v>-634141955.83000004</v>
      </c>
      <c r="H1246" s="286">
        <v>-635514879.84000003</v>
      </c>
      <c r="I1246" s="286">
        <v>-633910970.00999999</v>
      </c>
      <c r="J1246" s="286">
        <v>-636707022.29999995</v>
      </c>
      <c r="K1246" s="286">
        <v>-644176940</v>
      </c>
      <c r="L1246" s="286">
        <v>-642412277.38999999</v>
      </c>
      <c r="M1246" s="286">
        <v>-645237562.62</v>
      </c>
      <c r="N1246" s="286">
        <v>-664520601.87</v>
      </c>
      <c r="O1246" s="286">
        <v>-665314845.92999995</v>
      </c>
      <c r="P1246" s="286">
        <v>-666580666.40999997</v>
      </c>
      <c r="Q1246" s="286">
        <v>-657350366.55999994</v>
      </c>
      <c r="R1246" s="279">
        <v>-657350366.55999994</v>
      </c>
    </row>
    <row r="1247" spans="1:18" ht="15.75" thickBot="1" x14ac:dyDescent="0.3">
      <c r="A1247" s="290" t="s">
        <v>1568</v>
      </c>
      <c r="B1247" s="288" t="s">
        <v>2518</v>
      </c>
      <c r="C1247" s="289"/>
      <c r="D1247" s="282">
        <v>-198444822.63999999</v>
      </c>
      <c r="E1247" s="299">
        <v>-198444822.63999999</v>
      </c>
      <c r="F1247" s="282">
        <v>-193711578.62</v>
      </c>
      <c r="G1247" s="282">
        <v>-189350959.41</v>
      </c>
      <c r="H1247" s="282">
        <v>-191300477.59999999</v>
      </c>
      <c r="I1247" s="282">
        <v>-187118464.44</v>
      </c>
      <c r="J1247" s="282">
        <v>-187444913.58000001</v>
      </c>
      <c r="K1247" s="282">
        <v>-189027534.56999999</v>
      </c>
      <c r="L1247" s="282">
        <v>-189392499.97</v>
      </c>
      <c r="M1247" s="282">
        <v>-190571778.66</v>
      </c>
      <c r="N1247" s="282">
        <v>-191716658.08000001</v>
      </c>
      <c r="O1247" s="282">
        <v>-191281216.41999999</v>
      </c>
      <c r="P1247" s="282">
        <v>-190258714</v>
      </c>
      <c r="Q1247" s="282">
        <v>-192510161.00999999</v>
      </c>
      <c r="R1247" s="279">
        <v>-192510161.00999999</v>
      </c>
    </row>
    <row r="1248" spans="1:18" ht="15.75" thickBot="1" x14ac:dyDescent="0.3">
      <c r="A1248" s="291" t="s">
        <v>433</v>
      </c>
      <c r="B1248" s="288" t="s">
        <v>637</v>
      </c>
      <c r="C1248" s="288" t="s">
        <v>2078</v>
      </c>
      <c r="D1248" s="286">
        <v>-2931427.15</v>
      </c>
      <c r="E1248" s="300">
        <v>-2931427.15</v>
      </c>
      <c r="F1248" s="286">
        <v>0</v>
      </c>
      <c r="G1248" s="286">
        <v>0</v>
      </c>
      <c r="H1248" s="286">
        <v>-4234391.37</v>
      </c>
      <c r="I1248" s="286">
        <v>0</v>
      </c>
      <c r="J1248" s="286">
        <v>0</v>
      </c>
      <c r="K1248" s="286">
        <v>-1660417.93</v>
      </c>
      <c r="L1248" s="286">
        <v>0</v>
      </c>
      <c r="M1248" s="286">
        <v>0</v>
      </c>
      <c r="N1248" s="286">
        <v>-1105357.45</v>
      </c>
      <c r="O1248" s="286">
        <v>0</v>
      </c>
      <c r="P1248" s="286">
        <v>0</v>
      </c>
      <c r="Q1248" s="286">
        <v>-5295448.29</v>
      </c>
      <c r="R1248" s="279">
        <v>-5295448.29</v>
      </c>
    </row>
    <row r="1249" spans="1:18" ht="15.75" thickBot="1" x14ac:dyDescent="0.3">
      <c r="A1249" s="291" t="s">
        <v>2519</v>
      </c>
      <c r="B1249" s="288" t="s">
        <v>2520</v>
      </c>
      <c r="C1249" s="288" t="s">
        <v>2078</v>
      </c>
      <c r="D1249" s="282">
        <v>0</v>
      </c>
      <c r="E1249" s="301"/>
      <c r="F1249" s="294"/>
      <c r="G1249" s="294"/>
      <c r="H1249" s="294"/>
      <c r="I1249" s="294"/>
      <c r="J1249" s="294"/>
      <c r="K1249" s="294"/>
      <c r="L1249" s="294"/>
      <c r="M1249" s="294"/>
      <c r="N1249" s="294"/>
      <c r="O1249" s="294"/>
      <c r="P1249" s="294"/>
      <c r="Q1249" s="294"/>
      <c r="R1249" s="279">
        <v>0</v>
      </c>
    </row>
    <row r="1250" spans="1:18" ht="15.75" thickBot="1" x14ac:dyDescent="0.3">
      <c r="A1250" s="291" t="s">
        <v>2203</v>
      </c>
      <c r="B1250" s="288" t="s">
        <v>2204</v>
      </c>
      <c r="C1250" s="288" t="s">
        <v>2078</v>
      </c>
      <c r="D1250" s="286">
        <v>-121280365</v>
      </c>
      <c r="E1250" s="300">
        <v>-121280365</v>
      </c>
      <c r="F1250" s="286">
        <v>-120119169</v>
      </c>
      <c r="G1250" s="286">
        <v>-119177565</v>
      </c>
      <c r="H1250" s="286">
        <v>-118696685</v>
      </c>
      <c r="I1250" s="286">
        <v>-118429331</v>
      </c>
      <c r="J1250" s="286">
        <v>-118548022</v>
      </c>
      <c r="K1250" s="286">
        <v>-118866992</v>
      </c>
      <c r="L1250" s="286">
        <v>-119326183</v>
      </c>
      <c r="M1250" s="286">
        <v>-119756400</v>
      </c>
      <c r="N1250" s="286">
        <v>-120127173</v>
      </c>
      <c r="O1250" s="286">
        <v>-120096583</v>
      </c>
      <c r="P1250" s="286">
        <v>-119442335</v>
      </c>
      <c r="Q1250" s="286">
        <v>-118280364</v>
      </c>
      <c r="R1250" s="279">
        <v>-118280364</v>
      </c>
    </row>
    <row r="1251" spans="1:18" ht="15.75" thickBot="1" x14ac:dyDescent="0.3">
      <c r="A1251" s="291" t="s">
        <v>2474</v>
      </c>
      <c r="B1251" s="288" t="s">
        <v>2521</v>
      </c>
      <c r="C1251" s="288" t="s">
        <v>2078</v>
      </c>
      <c r="D1251" s="282">
        <v>-13680172</v>
      </c>
      <c r="E1251" s="299">
        <v>-13680172</v>
      </c>
      <c r="F1251" s="282">
        <v>-13525346</v>
      </c>
      <c r="G1251" s="282">
        <v>-13399799</v>
      </c>
      <c r="H1251" s="282">
        <v>-13335682</v>
      </c>
      <c r="I1251" s="282">
        <v>-13300035</v>
      </c>
      <c r="J1251" s="282">
        <v>-13315860</v>
      </c>
      <c r="K1251" s="282">
        <v>-13358389</v>
      </c>
      <c r="L1251" s="282">
        <v>-13419614</v>
      </c>
      <c r="M1251" s="282">
        <v>-13476976</v>
      </c>
      <c r="N1251" s="282">
        <v>-13526412</v>
      </c>
      <c r="O1251" s="282">
        <v>-13525095</v>
      </c>
      <c r="P1251" s="282">
        <v>-13439388</v>
      </c>
      <c r="Q1251" s="282">
        <v>-13311920</v>
      </c>
      <c r="R1251" s="279">
        <v>-13311920</v>
      </c>
    </row>
    <row r="1252" spans="1:18" ht="15.75" thickBot="1" x14ac:dyDescent="0.3">
      <c r="A1252" s="291" t="s">
        <v>2476</v>
      </c>
      <c r="B1252" s="288" t="s">
        <v>2522</v>
      </c>
      <c r="C1252" s="288" t="s">
        <v>2078</v>
      </c>
      <c r="D1252" s="286">
        <v>-50190803</v>
      </c>
      <c r="E1252" s="300">
        <v>-50190803</v>
      </c>
      <c r="F1252" s="286">
        <v>-49348822</v>
      </c>
      <c r="G1252" s="286">
        <v>-48666067</v>
      </c>
      <c r="H1252" s="286">
        <v>-48317381</v>
      </c>
      <c r="I1252" s="286">
        <v>-48123523</v>
      </c>
      <c r="J1252" s="286">
        <v>-48209586</v>
      </c>
      <c r="K1252" s="286">
        <v>-48440871</v>
      </c>
      <c r="L1252" s="286">
        <v>-48773831</v>
      </c>
      <c r="M1252" s="286">
        <v>-49085781</v>
      </c>
      <c r="N1252" s="286">
        <v>-49354628</v>
      </c>
      <c r="O1252" s="286">
        <v>-49333442</v>
      </c>
      <c r="P1252" s="286">
        <v>-48859596</v>
      </c>
      <c r="Q1252" s="286">
        <v>-48017939</v>
      </c>
      <c r="R1252" s="279">
        <v>-48017939</v>
      </c>
    </row>
    <row r="1253" spans="1:18" ht="15.75" thickBot="1" x14ac:dyDescent="0.3">
      <c r="A1253" s="291" t="s">
        <v>2207</v>
      </c>
      <c r="B1253" s="288" t="s">
        <v>2208</v>
      </c>
      <c r="C1253" s="288" t="s">
        <v>2078</v>
      </c>
      <c r="D1253" s="282">
        <v>-4435742</v>
      </c>
      <c r="E1253" s="299">
        <v>-4435742</v>
      </c>
      <c r="F1253" s="282">
        <v>-3413304</v>
      </c>
      <c r="G1253" s="282">
        <v>-2584218</v>
      </c>
      <c r="H1253" s="282">
        <v>-2160801</v>
      </c>
      <c r="I1253" s="282">
        <v>-1925395</v>
      </c>
      <c r="J1253" s="282">
        <v>-2029903</v>
      </c>
      <c r="K1253" s="282">
        <v>-2310758</v>
      </c>
      <c r="L1253" s="282">
        <v>-2715078</v>
      </c>
      <c r="M1253" s="282">
        <v>-3093886</v>
      </c>
      <c r="N1253" s="282">
        <v>-3420353</v>
      </c>
      <c r="O1253" s="282">
        <v>-3393419</v>
      </c>
      <c r="P1253" s="282">
        <v>-2817350</v>
      </c>
      <c r="Q1253" s="282">
        <v>-1794229</v>
      </c>
      <c r="R1253" s="279">
        <v>-1794229</v>
      </c>
    </row>
    <row r="1254" spans="1:18" ht="15.75" thickBot="1" x14ac:dyDescent="0.3">
      <c r="A1254" s="291" t="s">
        <v>2523</v>
      </c>
      <c r="B1254" s="288" t="s">
        <v>2524</v>
      </c>
      <c r="C1254" s="288" t="s">
        <v>2078</v>
      </c>
      <c r="D1254" s="286">
        <v>33959.910000000003</v>
      </c>
      <c r="E1254" s="300">
        <v>33959.910000000003</v>
      </c>
      <c r="F1254" s="286">
        <v>14665.44</v>
      </c>
      <c r="G1254" s="286">
        <v>11716.47</v>
      </c>
      <c r="H1254" s="286">
        <v>9028.69</v>
      </c>
      <c r="I1254" s="286">
        <v>7049.37</v>
      </c>
      <c r="J1254" s="286">
        <v>5687.23</v>
      </c>
      <c r="K1254" s="286">
        <v>4681.7700000000004</v>
      </c>
      <c r="L1254" s="286">
        <v>3723.41</v>
      </c>
      <c r="M1254" s="286">
        <v>2781.72</v>
      </c>
      <c r="N1254" s="286">
        <v>1748.77</v>
      </c>
      <c r="O1254" s="286">
        <v>0</v>
      </c>
      <c r="P1254" s="286">
        <v>0</v>
      </c>
      <c r="Q1254" s="286">
        <v>0</v>
      </c>
      <c r="R1254" s="279">
        <v>0</v>
      </c>
    </row>
    <row r="1255" spans="1:18" ht="15.75" thickBot="1" x14ac:dyDescent="0.3">
      <c r="A1255" s="291" t="s">
        <v>1569</v>
      </c>
      <c r="B1255" s="288" t="s">
        <v>1570</v>
      </c>
      <c r="C1255" s="288" t="s">
        <v>2078</v>
      </c>
      <c r="D1255" s="282">
        <v>-1230839.6599999999</v>
      </c>
      <c r="E1255" s="299">
        <v>-1230839.6599999999</v>
      </c>
      <c r="F1255" s="282">
        <v>-1784576.18</v>
      </c>
      <c r="G1255" s="282">
        <v>0</v>
      </c>
      <c r="H1255" s="282">
        <v>0</v>
      </c>
      <c r="I1255" s="282">
        <v>0</v>
      </c>
      <c r="J1255" s="282">
        <v>0</v>
      </c>
      <c r="K1255" s="282">
        <v>0</v>
      </c>
      <c r="L1255" s="282">
        <v>0</v>
      </c>
      <c r="M1255" s="282">
        <v>0</v>
      </c>
      <c r="N1255" s="282">
        <v>0</v>
      </c>
      <c r="O1255" s="282">
        <v>0</v>
      </c>
      <c r="P1255" s="282">
        <v>-767367.58</v>
      </c>
      <c r="Q1255" s="282">
        <v>-1810486.04</v>
      </c>
      <c r="R1255" s="279">
        <v>-1810486.04</v>
      </c>
    </row>
    <row r="1256" spans="1:18" ht="15.75" thickBot="1" x14ac:dyDescent="0.3">
      <c r="A1256" s="291" t="s">
        <v>2525</v>
      </c>
      <c r="B1256" s="288" t="s">
        <v>2526</v>
      </c>
      <c r="C1256" s="288" t="s">
        <v>2078</v>
      </c>
      <c r="D1256" s="286">
        <v>-4729433.74</v>
      </c>
      <c r="E1256" s="300">
        <v>-4729433.74</v>
      </c>
      <c r="F1256" s="286">
        <v>-5535026.8799999999</v>
      </c>
      <c r="G1256" s="286">
        <v>-5535026.8799999999</v>
      </c>
      <c r="H1256" s="286">
        <v>-4564565.92</v>
      </c>
      <c r="I1256" s="286">
        <v>-5347229.8099999996</v>
      </c>
      <c r="J1256" s="286">
        <v>-5347229.8099999996</v>
      </c>
      <c r="K1256" s="286">
        <v>-4394788.41</v>
      </c>
      <c r="L1256" s="286">
        <v>-5161517.38</v>
      </c>
      <c r="M1256" s="286">
        <v>-5161517.38</v>
      </c>
      <c r="N1256" s="286">
        <v>-4184483.4</v>
      </c>
      <c r="O1256" s="286">
        <v>-4932677.42</v>
      </c>
      <c r="P1256" s="286">
        <v>-4932677.42</v>
      </c>
      <c r="Q1256" s="286">
        <v>-3999774.68</v>
      </c>
      <c r="R1256" s="279">
        <v>-3999774.68</v>
      </c>
    </row>
    <row r="1257" spans="1:18" ht="15.75" thickBot="1" x14ac:dyDescent="0.3">
      <c r="A1257" s="290" t="s">
        <v>1571</v>
      </c>
      <c r="B1257" s="288" t="s">
        <v>2527</v>
      </c>
      <c r="C1257" s="289"/>
      <c r="D1257" s="282">
        <v>-427960480.18000001</v>
      </c>
      <c r="E1257" s="299">
        <v>-427960480.18000001</v>
      </c>
      <c r="F1257" s="282">
        <v>-430075505.30000001</v>
      </c>
      <c r="G1257" s="282">
        <v>-432222760.72000003</v>
      </c>
      <c r="H1257" s="282">
        <v>-434489404.74000001</v>
      </c>
      <c r="I1257" s="282">
        <v>-436783015.06999999</v>
      </c>
      <c r="J1257" s="282">
        <v>-439045346.77999997</v>
      </c>
      <c r="K1257" s="282">
        <v>-439684893.16000003</v>
      </c>
      <c r="L1257" s="282">
        <v>-437346750.85000002</v>
      </c>
      <c r="M1257" s="282">
        <v>-438662230.70999998</v>
      </c>
      <c r="N1257" s="282">
        <v>-440410455.13999999</v>
      </c>
      <c r="O1257" s="282">
        <v>-442061133.36000001</v>
      </c>
      <c r="P1257" s="282">
        <v>-443814059.56</v>
      </c>
      <c r="Q1257" s="282">
        <v>-445952375.19999999</v>
      </c>
      <c r="R1257" s="279">
        <v>-445952375.19999999</v>
      </c>
    </row>
    <row r="1258" spans="1:18" ht="15.75" thickBot="1" x14ac:dyDescent="0.3">
      <c r="A1258" s="291" t="s">
        <v>506</v>
      </c>
      <c r="B1258" s="288" t="s">
        <v>636</v>
      </c>
      <c r="C1258" s="288" t="s">
        <v>2078</v>
      </c>
      <c r="D1258" s="286">
        <v>0</v>
      </c>
      <c r="E1258" s="300">
        <v>0</v>
      </c>
      <c r="F1258" s="286">
        <v>0</v>
      </c>
      <c r="G1258" s="286">
        <v>0</v>
      </c>
      <c r="H1258" s="286">
        <v>0</v>
      </c>
      <c r="I1258" s="286">
        <v>0</v>
      </c>
      <c r="J1258" s="286">
        <v>0</v>
      </c>
      <c r="K1258" s="286">
        <v>0</v>
      </c>
      <c r="L1258" s="286">
        <v>0</v>
      </c>
      <c r="M1258" s="286">
        <v>0</v>
      </c>
      <c r="N1258" s="286">
        <v>0</v>
      </c>
      <c r="O1258" s="286">
        <v>0</v>
      </c>
      <c r="P1258" s="286">
        <v>0</v>
      </c>
      <c r="Q1258" s="286">
        <v>0</v>
      </c>
      <c r="R1258" s="279">
        <v>0</v>
      </c>
    </row>
    <row r="1259" spans="1:18" ht="15.75" thickBot="1" x14ac:dyDescent="0.3">
      <c r="A1259" s="291" t="s">
        <v>1571</v>
      </c>
      <c r="B1259" s="288" t="s">
        <v>1572</v>
      </c>
      <c r="C1259" s="288" t="s">
        <v>2078</v>
      </c>
      <c r="D1259" s="282">
        <v>-425266253.37</v>
      </c>
      <c r="E1259" s="299">
        <v>-425266253.37</v>
      </c>
      <c r="F1259" s="282">
        <v>-427316372.87</v>
      </c>
      <c r="G1259" s="282">
        <v>-429398708.94</v>
      </c>
      <c r="H1259" s="282">
        <v>-431600432.63999999</v>
      </c>
      <c r="I1259" s="282">
        <v>-433829122.69</v>
      </c>
      <c r="J1259" s="282">
        <v>-436026505.26999998</v>
      </c>
      <c r="K1259" s="282">
        <v>-436601073.91000003</v>
      </c>
      <c r="L1259" s="282">
        <v>-434197953.72000003</v>
      </c>
      <c r="M1259" s="282">
        <v>-435448418.94</v>
      </c>
      <c r="N1259" s="282">
        <v>-437131588.23000002</v>
      </c>
      <c r="O1259" s="282">
        <v>-438717200.30000001</v>
      </c>
      <c r="P1259" s="282">
        <v>-440405046.66000003</v>
      </c>
      <c r="Q1259" s="282">
        <v>-442478265.38999999</v>
      </c>
      <c r="R1259" s="279">
        <v>-442478265.38999999</v>
      </c>
    </row>
    <row r="1260" spans="1:18" ht="15.75" thickBot="1" x14ac:dyDescent="0.3">
      <c r="A1260" s="291" t="s">
        <v>2528</v>
      </c>
      <c r="B1260" s="288" t="s">
        <v>2529</v>
      </c>
      <c r="C1260" s="288" t="s">
        <v>2078</v>
      </c>
      <c r="D1260" s="286">
        <v>-1159655.3</v>
      </c>
      <c r="E1260" s="300">
        <v>-1159655.3</v>
      </c>
      <c r="F1260" s="286">
        <v>-1219397.24</v>
      </c>
      <c r="G1260" s="286">
        <v>-1279152.47</v>
      </c>
      <c r="H1260" s="286">
        <v>-1338908.3999999999</v>
      </c>
      <c r="I1260" s="286">
        <v>-1398664.75</v>
      </c>
      <c r="J1260" s="286">
        <v>-1458449.9</v>
      </c>
      <c r="K1260" s="286">
        <v>-1518263.69</v>
      </c>
      <c r="L1260" s="286">
        <v>-1578077.59</v>
      </c>
      <c r="M1260" s="286">
        <v>-1637928.31</v>
      </c>
      <c r="N1260" s="286">
        <v>-1697819.44</v>
      </c>
      <c r="O1260" s="286">
        <v>-1757720.44</v>
      </c>
      <c r="P1260" s="286">
        <v>-1817633.81</v>
      </c>
      <c r="Q1260" s="286">
        <v>-1877564.3</v>
      </c>
      <c r="R1260" s="279">
        <v>-1877564.3</v>
      </c>
    </row>
    <row r="1261" spans="1:18" ht="15.75" thickBot="1" x14ac:dyDescent="0.3">
      <c r="A1261" s="291" t="s">
        <v>507</v>
      </c>
      <c r="B1261" s="288" t="s">
        <v>635</v>
      </c>
      <c r="C1261" s="288" t="s">
        <v>2078</v>
      </c>
      <c r="D1261" s="282">
        <v>0</v>
      </c>
      <c r="E1261" s="299">
        <v>0</v>
      </c>
      <c r="F1261" s="282">
        <v>0</v>
      </c>
      <c r="G1261" s="282">
        <v>0</v>
      </c>
      <c r="H1261" s="282">
        <v>0</v>
      </c>
      <c r="I1261" s="282">
        <v>0</v>
      </c>
      <c r="J1261" s="282">
        <v>0</v>
      </c>
      <c r="K1261" s="282">
        <v>0</v>
      </c>
      <c r="L1261" s="282">
        <v>0</v>
      </c>
      <c r="M1261" s="282">
        <v>0</v>
      </c>
      <c r="N1261" s="282">
        <v>0</v>
      </c>
      <c r="O1261" s="282">
        <v>0</v>
      </c>
      <c r="P1261" s="282">
        <v>0</v>
      </c>
      <c r="Q1261" s="282">
        <v>0</v>
      </c>
      <c r="R1261" s="279">
        <v>0</v>
      </c>
    </row>
    <row r="1262" spans="1:18" ht="15.75" thickBot="1" x14ac:dyDescent="0.3">
      <c r="A1262" s="291" t="s">
        <v>507</v>
      </c>
      <c r="B1262" s="288" t="s">
        <v>1573</v>
      </c>
      <c r="C1262" s="288" t="s">
        <v>2078</v>
      </c>
      <c r="D1262" s="286">
        <v>-1534571.51</v>
      </c>
      <c r="E1262" s="300">
        <v>-1534571.51</v>
      </c>
      <c r="F1262" s="286">
        <v>-1539735.19</v>
      </c>
      <c r="G1262" s="286">
        <v>-1544899.31</v>
      </c>
      <c r="H1262" s="286">
        <v>-1550063.7</v>
      </c>
      <c r="I1262" s="286">
        <v>-1555227.63</v>
      </c>
      <c r="J1262" s="286">
        <v>-1560391.61</v>
      </c>
      <c r="K1262" s="286">
        <v>-1565555.56</v>
      </c>
      <c r="L1262" s="286">
        <v>-1570719.54</v>
      </c>
      <c r="M1262" s="286">
        <v>-1575883.46</v>
      </c>
      <c r="N1262" s="286">
        <v>-1581047.47</v>
      </c>
      <c r="O1262" s="286">
        <v>-1586212.62</v>
      </c>
      <c r="P1262" s="286">
        <v>-1591379.09</v>
      </c>
      <c r="Q1262" s="286">
        <v>-1596545.51</v>
      </c>
      <c r="R1262" s="279">
        <v>-1596545.51</v>
      </c>
    </row>
    <row r="1263" spans="1:18" ht="15.75" thickBot="1" x14ac:dyDescent="0.3">
      <c r="A1263" s="290" t="s">
        <v>1574</v>
      </c>
      <c r="B1263" s="288" t="s">
        <v>2530</v>
      </c>
      <c r="C1263" s="289"/>
      <c r="D1263" s="282">
        <v>-6134724</v>
      </c>
      <c r="E1263" s="299">
        <v>-6134724</v>
      </c>
      <c r="F1263" s="282">
        <v>-6134724</v>
      </c>
      <c r="G1263" s="282">
        <v>-6134724</v>
      </c>
      <c r="H1263" s="282">
        <v>-3086517</v>
      </c>
      <c r="I1263" s="282">
        <v>-3086517</v>
      </c>
      <c r="J1263" s="282">
        <v>-3086517</v>
      </c>
      <c r="K1263" s="282">
        <v>-7912072</v>
      </c>
      <c r="L1263" s="282">
        <v>-7912072</v>
      </c>
      <c r="M1263" s="282">
        <v>-7912072</v>
      </c>
      <c r="N1263" s="282">
        <v>-24555236</v>
      </c>
      <c r="O1263" s="282">
        <v>-24555236</v>
      </c>
      <c r="P1263" s="282">
        <v>-24555236</v>
      </c>
      <c r="Q1263" s="282">
        <v>-10730151</v>
      </c>
      <c r="R1263" s="279">
        <v>-10730151</v>
      </c>
    </row>
    <row r="1264" spans="1:18" ht="15.75" thickBot="1" x14ac:dyDescent="0.3">
      <c r="A1264" s="291" t="s">
        <v>508</v>
      </c>
      <c r="B1264" s="288" t="s">
        <v>634</v>
      </c>
      <c r="C1264" s="288" t="s">
        <v>2078</v>
      </c>
      <c r="D1264" s="286">
        <v>-6126534</v>
      </c>
      <c r="E1264" s="300">
        <v>-6126534</v>
      </c>
      <c r="F1264" s="286">
        <v>-6126534</v>
      </c>
      <c r="G1264" s="286">
        <v>-6126534</v>
      </c>
      <c r="H1264" s="286">
        <v>-3086517</v>
      </c>
      <c r="I1264" s="286">
        <v>-3086517</v>
      </c>
      <c r="J1264" s="286">
        <v>-3086517</v>
      </c>
      <c r="K1264" s="286">
        <v>-7818363</v>
      </c>
      <c r="L1264" s="286">
        <v>-7818363</v>
      </c>
      <c r="M1264" s="286">
        <v>-7818363</v>
      </c>
      <c r="N1264" s="286">
        <v>-24435620</v>
      </c>
      <c r="O1264" s="286">
        <v>-24435620</v>
      </c>
      <c r="P1264" s="286">
        <v>-24435620</v>
      </c>
      <c r="Q1264" s="286">
        <v>-10660023</v>
      </c>
      <c r="R1264" s="279">
        <v>-10660023</v>
      </c>
    </row>
    <row r="1265" spans="1:18" ht="15.75" thickBot="1" x14ac:dyDescent="0.3">
      <c r="A1265" s="291" t="s">
        <v>508</v>
      </c>
      <c r="B1265" s="288" t="s">
        <v>633</v>
      </c>
      <c r="C1265" s="288" t="s">
        <v>2078</v>
      </c>
      <c r="D1265" s="282">
        <v>0</v>
      </c>
      <c r="E1265" s="299">
        <v>0</v>
      </c>
      <c r="F1265" s="282">
        <v>0</v>
      </c>
      <c r="G1265" s="282">
        <v>0</v>
      </c>
      <c r="H1265" s="282">
        <v>0</v>
      </c>
      <c r="I1265" s="282">
        <v>0</v>
      </c>
      <c r="J1265" s="282">
        <v>0</v>
      </c>
      <c r="K1265" s="282">
        <v>-93709</v>
      </c>
      <c r="L1265" s="282">
        <v>-93709</v>
      </c>
      <c r="M1265" s="282">
        <v>-93709</v>
      </c>
      <c r="N1265" s="282">
        <v>-62314</v>
      </c>
      <c r="O1265" s="282">
        <v>-62314</v>
      </c>
      <c r="P1265" s="282">
        <v>-62314</v>
      </c>
      <c r="Q1265" s="282">
        <v>0</v>
      </c>
      <c r="R1265" s="279">
        <v>0</v>
      </c>
    </row>
    <row r="1266" spans="1:18" ht="15.75" thickBot="1" x14ac:dyDescent="0.3">
      <c r="A1266" s="291" t="s">
        <v>2059</v>
      </c>
      <c r="B1266" s="288" t="s">
        <v>2060</v>
      </c>
      <c r="C1266" s="288" t="s">
        <v>2078</v>
      </c>
      <c r="D1266" s="286">
        <v>-8190</v>
      </c>
      <c r="E1266" s="300">
        <v>-8190</v>
      </c>
      <c r="F1266" s="286">
        <v>-8190</v>
      </c>
      <c r="G1266" s="286">
        <v>-8190</v>
      </c>
      <c r="H1266" s="286">
        <v>0</v>
      </c>
      <c r="I1266" s="286">
        <v>0</v>
      </c>
      <c r="J1266" s="286">
        <v>0</v>
      </c>
      <c r="K1266" s="286">
        <v>0</v>
      </c>
      <c r="L1266" s="286">
        <v>0</v>
      </c>
      <c r="M1266" s="286">
        <v>0</v>
      </c>
      <c r="N1266" s="286">
        <v>-57302</v>
      </c>
      <c r="O1266" s="286">
        <v>-57302</v>
      </c>
      <c r="P1266" s="286">
        <v>-57302</v>
      </c>
      <c r="Q1266" s="286">
        <v>-70128</v>
      </c>
      <c r="R1266" s="279">
        <v>-70128</v>
      </c>
    </row>
    <row r="1267" spans="1:18" ht="15.75" thickBot="1" x14ac:dyDescent="0.3">
      <c r="A1267" s="290" t="s">
        <v>1575</v>
      </c>
      <c r="B1267" s="288" t="s">
        <v>2531</v>
      </c>
      <c r="C1267" s="289"/>
      <c r="D1267" s="282">
        <v>-6253436.2000000002</v>
      </c>
      <c r="E1267" s="299">
        <v>-6253436.2000000002</v>
      </c>
      <c r="F1267" s="282">
        <v>-6434053.5999999996</v>
      </c>
      <c r="G1267" s="282">
        <v>-6433511.7000000002</v>
      </c>
      <c r="H1267" s="282">
        <v>-6638480.5</v>
      </c>
      <c r="I1267" s="282">
        <v>-6922973.5</v>
      </c>
      <c r="J1267" s="282">
        <v>-7130244.9400000004</v>
      </c>
      <c r="K1267" s="282">
        <v>-7552440.2699999996</v>
      </c>
      <c r="L1267" s="282">
        <v>-7760954.5700000003</v>
      </c>
      <c r="M1267" s="282">
        <v>-8091481.25</v>
      </c>
      <c r="N1267" s="282">
        <v>-7838252.6500000004</v>
      </c>
      <c r="O1267" s="282">
        <v>-7417260.1500000004</v>
      </c>
      <c r="P1267" s="282">
        <v>-7952656.8499999996</v>
      </c>
      <c r="Q1267" s="282">
        <v>-8157679.3499999996</v>
      </c>
      <c r="R1267" s="279">
        <v>-8157679.3499999996</v>
      </c>
    </row>
    <row r="1268" spans="1:18" ht="15.75" thickBot="1" x14ac:dyDescent="0.3">
      <c r="A1268" s="291" t="s">
        <v>509</v>
      </c>
      <c r="B1268" s="288" t="s">
        <v>632</v>
      </c>
      <c r="C1268" s="288" t="s">
        <v>2078</v>
      </c>
      <c r="D1268" s="286">
        <v>-1240533.93</v>
      </c>
      <c r="E1268" s="300">
        <v>-1240533.93</v>
      </c>
      <c r="F1268" s="286">
        <v>-1329891.33</v>
      </c>
      <c r="G1268" s="286">
        <v>-1389665.33</v>
      </c>
      <c r="H1268" s="286">
        <v>-1456788.13</v>
      </c>
      <c r="I1268" s="286">
        <v>-1486288.13</v>
      </c>
      <c r="J1268" s="286">
        <v>-1537736.93</v>
      </c>
      <c r="K1268" s="286">
        <v>-1587212.93</v>
      </c>
      <c r="L1268" s="286">
        <v>-1637643.56</v>
      </c>
      <c r="M1268" s="286">
        <v>-1703072.24</v>
      </c>
      <c r="N1268" s="286">
        <v>-1689455.79</v>
      </c>
      <c r="O1268" s="286">
        <v>-1536928.29</v>
      </c>
      <c r="P1268" s="286">
        <v>-1516391.99</v>
      </c>
      <c r="Q1268" s="286">
        <v>-1542859.99</v>
      </c>
      <c r="R1268" s="279">
        <v>-1542859.99</v>
      </c>
    </row>
    <row r="1269" spans="1:18" ht="15.75" thickBot="1" x14ac:dyDescent="0.3">
      <c r="A1269" s="291" t="s">
        <v>509</v>
      </c>
      <c r="B1269" s="288" t="s">
        <v>631</v>
      </c>
      <c r="C1269" s="288" t="s">
        <v>2078</v>
      </c>
      <c r="D1269" s="282">
        <v>-279987</v>
      </c>
      <c r="E1269" s="299">
        <v>-279987</v>
      </c>
      <c r="F1269" s="282">
        <v>-302229</v>
      </c>
      <c r="G1269" s="282">
        <v>-320441</v>
      </c>
      <c r="H1269" s="282">
        <v>-328459</v>
      </c>
      <c r="I1269" s="282">
        <v>-507861</v>
      </c>
      <c r="J1269" s="282">
        <v>-573224</v>
      </c>
      <c r="K1269" s="282">
        <v>-846264</v>
      </c>
      <c r="L1269" s="282">
        <v>-910361</v>
      </c>
      <c r="M1269" s="282">
        <v>-1070956</v>
      </c>
      <c r="N1269" s="282">
        <v>-1189540.5</v>
      </c>
      <c r="O1269" s="282">
        <v>-1200185.5</v>
      </c>
      <c r="P1269" s="282">
        <v>-1748590.5</v>
      </c>
      <c r="Q1269" s="282">
        <v>-1822149</v>
      </c>
      <c r="R1269" s="279">
        <v>-1822149</v>
      </c>
    </row>
    <row r="1270" spans="1:18" ht="15.75" thickBot="1" x14ac:dyDescent="0.3">
      <c r="A1270" s="291" t="s">
        <v>510</v>
      </c>
      <c r="B1270" s="288" t="s">
        <v>630</v>
      </c>
      <c r="C1270" s="288" t="s">
        <v>2078</v>
      </c>
      <c r="D1270" s="286">
        <v>-2194298.12</v>
      </c>
      <c r="E1270" s="300">
        <v>-2194298.12</v>
      </c>
      <c r="F1270" s="286">
        <v>-2233052.12</v>
      </c>
      <c r="G1270" s="286">
        <v>-2270909.12</v>
      </c>
      <c r="H1270" s="286">
        <v>-2331117.12</v>
      </c>
      <c r="I1270" s="286">
        <v>-2382979.12</v>
      </c>
      <c r="J1270" s="286">
        <v>-2432774.7599999998</v>
      </c>
      <c r="K1270" s="286">
        <v>-2486026.09</v>
      </c>
      <c r="L1270" s="286">
        <v>-2525972.7599999998</v>
      </c>
      <c r="M1270" s="286">
        <v>-2577446.7599999998</v>
      </c>
      <c r="N1270" s="286">
        <v>-2300154.71</v>
      </c>
      <c r="O1270" s="286">
        <v>-2247989.71</v>
      </c>
      <c r="P1270" s="286">
        <v>-2220611.71</v>
      </c>
      <c r="Q1270" s="286">
        <v>-2260690.71</v>
      </c>
      <c r="R1270" s="279">
        <v>-2260690.71</v>
      </c>
    </row>
    <row r="1271" spans="1:18" ht="15.75" thickBot="1" x14ac:dyDescent="0.3">
      <c r="A1271" s="291" t="s">
        <v>510</v>
      </c>
      <c r="B1271" s="288" t="s">
        <v>629</v>
      </c>
      <c r="C1271" s="288" t="s">
        <v>2078</v>
      </c>
      <c r="D1271" s="282">
        <v>-683191.95</v>
      </c>
      <c r="E1271" s="299">
        <v>-683191.95</v>
      </c>
      <c r="F1271" s="282">
        <v>-692173.95</v>
      </c>
      <c r="G1271" s="282">
        <v>-696901.95</v>
      </c>
      <c r="H1271" s="282">
        <v>-726389.95</v>
      </c>
      <c r="I1271" s="282">
        <v>-737589.95</v>
      </c>
      <c r="J1271" s="282">
        <v>-748375.95</v>
      </c>
      <c r="K1271" s="282">
        <v>-757019.95</v>
      </c>
      <c r="L1271" s="282">
        <v>-765336.95</v>
      </c>
      <c r="M1271" s="282">
        <v>-778463.95</v>
      </c>
      <c r="N1271" s="282">
        <v>-731455.35</v>
      </c>
      <c r="O1271" s="282">
        <v>-664961.35</v>
      </c>
      <c r="P1271" s="282">
        <v>-655362.35</v>
      </c>
      <c r="Q1271" s="282">
        <v>-676198.35</v>
      </c>
      <c r="R1271" s="279">
        <v>-676198.35</v>
      </c>
    </row>
    <row r="1272" spans="1:18" ht="15.75" thickBot="1" x14ac:dyDescent="0.3">
      <c r="A1272" s="291" t="s">
        <v>511</v>
      </c>
      <c r="B1272" s="288" t="s">
        <v>628</v>
      </c>
      <c r="C1272" s="288" t="s">
        <v>2078</v>
      </c>
      <c r="D1272" s="286">
        <v>-77439</v>
      </c>
      <c r="E1272" s="300">
        <v>-77439</v>
      </c>
      <c r="F1272" s="286">
        <v>-77439</v>
      </c>
      <c r="G1272" s="286">
        <v>-81173</v>
      </c>
      <c r="H1272" s="286">
        <v>-89705</v>
      </c>
      <c r="I1272" s="286">
        <v>-98366</v>
      </c>
      <c r="J1272" s="286">
        <v>-100054</v>
      </c>
      <c r="K1272" s="286">
        <v>-100054</v>
      </c>
      <c r="L1272" s="286">
        <v>-100942</v>
      </c>
      <c r="M1272" s="286">
        <v>-103686</v>
      </c>
      <c r="N1272" s="286">
        <v>-105374</v>
      </c>
      <c r="O1272" s="286">
        <v>-102252</v>
      </c>
      <c r="P1272" s="286">
        <v>-107805</v>
      </c>
      <c r="Q1272" s="286">
        <v>-110168</v>
      </c>
      <c r="R1272" s="279">
        <v>-110168</v>
      </c>
    </row>
    <row r="1273" spans="1:18" ht="15.75" thickBot="1" x14ac:dyDescent="0.3">
      <c r="A1273" s="291" t="s">
        <v>511</v>
      </c>
      <c r="B1273" s="288" t="s">
        <v>627</v>
      </c>
      <c r="C1273" s="288" t="s">
        <v>2078</v>
      </c>
      <c r="D1273" s="282">
        <v>-19403.330000000002</v>
      </c>
      <c r="E1273" s="299">
        <v>-19403.330000000002</v>
      </c>
      <c r="F1273" s="282">
        <v>-19403.330000000002</v>
      </c>
      <c r="G1273" s="282">
        <v>-21268.33</v>
      </c>
      <c r="H1273" s="282">
        <v>-22919.33</v>
      </c>
      <c r="I1273" s="282">
        <v>-24182.33</v>
      </c>
      <c r="J1273" s="282">
        <v>-22317.33</v>
      </c>
      <c r="K1273" s="282">
        <v>-43196.33</v>
      </c>
      <c r="L1273" s="282">
        <v>-70688.33</v>
      </c>
      <c r="M1273" s="282">
        <v>-70688.33</v>
      </c>
      <c r="N1273" s="282">
        <v>-62537.33</v>
      </c>
      <c r="O1273" s="282">
        <v>-62475.33</v>
      </c>
      <c r="P1273" s="282">
        <v>-67451.33</v>
      </c>
      <c r="Q1273" s="282">
        <v>-67451.33</v>
      </c>
      <c r="R1273" s="279">
        <v>-67451.33</v>
      </c>
    </row>
    <row r="1274" spans="1:18" ht="15.75" thickBot="1" x14ac:dyDescent="0.3">
      <c r="A1274" s="291" t="s">
        <v>1576</v>
      </c>
      <c r="B1274" s="288" t="s">
        <v>626</v>
      </c>
      <c r="C1274" s="288" t="s">
        <v>2078</v>
      </c>
      <c r="D1274" s="286">
        <v>-28161.200000000001</v>
      </c>
      <c r="E1274" s="300">
        <v>-28161.200000000001</v>
      </c>
      <c r="F1274" s="286">
        <v>-28161.200000000001</v>
      </c>
      <c r="G1274" s="286">
        <v>-28161.200000000001</v>
      </c>
      <c r="H1274" s="286">
        <v>-28161.200000000001</v>
      </c>
      <c r="I1274" s="286">
        <v>-28161.200000000001</v>
      </c>
      <c r="J1274" s="286">
        <v>-28161.200000000001</v>
      </c>
      <c r="K1274" s="286">
        <v>-28161.200000000001</v>
      </c>
      <c r="L1274" s="286">
        <v>-29094.2</v>
      </c>
      <c r="M1274" s="286">
        <v>-30027.200000000001</v>
      </c>
      <c r="N1274" s="286">
        <v>-28543.200000000001</v>
      </c>
      <c r="O1274" s="286">
        <v>-29476.2</v>
      </c>
      <c r="P1274" s="286">
        <v>-31342.2</v>
      </c>
      <c r="Q1274" s="286">
        <v>-31342.2</v>
      </c>
      <c r="R1274" s="279">
        <v>-31342.2</v>
      </c>
    </row>
    <row r="1275" spans="1:18" ht="15.75" thickBot="1" x14ac:dyDescent="0.3">
      <c r="A1275" s="291" t="s">
        <v>512</v>
      </c>
      <c r="B1275" s="288" t="s">
        <v>625</v>
      </c>
      <c r="C1275" s="288" t="s">
        <v>2078</v>
      </c>
      <c r="D1275" s="282">
        <v>-7111</v>
      </c>
      <c r="E1275" s="299">
        <v>-7111</v>
      </c>
      <c r="F1275" s="282">
        <v>-7111</v>
      </c>
      <c r="G1275" s="282">
        <v>-7111</v>
      </c>
      <c r="H1275" s="282">
        <v>-7111</v>
      </c>
      <c r="I1275" s="282">
        <v>-7111</v>
      </c>
      <c r="J1275" s="282">
        <v>-7111</v>
      </c>
      <c r="K1275" s="282">
        <v>-7111</v>
      </c>
      <c r="L1275" s="282">
        <v>-7111</v>
      </c>
      <c r="M1275" s="282">
        <v>-7111</v>
      </c>
      <c r="N1275" s="282">
        <v>-7111</v>
      </c>
      <c r="O1275" s="282">
        <v>-7111</v>
      </c>
      <c r="P1275" s="282">
        <v>-5627</v>
      </c>
      <c r="Q1275" s="282">
        <v>-5766</v>
      </c>
      <c r="R1275" s="279">
        <v>-5766</v>
      </c>
    </row>
    <row r="1276" spans="1:18" ht="15.75" thickBot="1" x14ac:dyDescent="0.3">
      <c r="A1276" s="291" t="s">
        <v>513</v>
      </c>
      <c r="B1276" s="288" t="s">
        <v>624</v>
      </c>
      <c r="C1276" s="288" t="s">
        <v>2078</v>
      </c>
      <c r="D1276" s="286">
        <v>-1168195</v>
      </c>
      <c r="E1276" s="300">
        <v>-1168195</v>
      </c>
      <c r="F1276" s="286">
        <v>-1176981</v>
      </c>
      <c r="G1276" s="286">
        <v>-1039190.1</v>
      </c>
      <c r="H1276" s="286">
        <v>-1061794.1000000001</v>
      </c>
      <c r="I1276" s="286">
        <v>-1071306.1000000001</v>
      </c>
      <c r="J1276" s="286">
        <v>-1079830.1000000001</v>
      </c>
      <c r="K1276" s="286">
        <v>-1087006.1000000001</v>
      </c>
      <c r="L1276" s="286">
        <v>-1096059.1000000001</v>
      </c>
      <c r="M1276" s="286">
        <v>-1107687.1000000001</v>
      </c>
      <c r="N1276" s="286">
        <v>-1113150.1000000001</v>
      </c>
      <c r="O1276" s="286">
        <v>-1032966.1</v>
      </c>
      <c r="P1276" s="286">
        <v>-1045387.1</v>
      </c>
      <c r="Q1276" s="286">
        <v>-1071809.1000000001</v>
      </c>
      <c r="R1276" s="279">
        <v>-1071809.1000000001</v>
      </c>
    </row>
    <row r="1277" spans="1:18" ht="15.75" thickBot="1" x14ac:dyDescent="0.3">
      <c r="A1277" s="291" t="s">
        <v>513</v>
      </c>
      <c r="B1277" s="288" t="s">
        <v>623</v>
      </c>
      <c r="C1277" s="288" t="s">
        <v>2078</v>
      </c>
      <c r="D1277" s="282">
        <v>-105832</v>
      </c>
      <c r="E1277" s="299">
        <v>-105832</v>
      </c>
      <c r="F1277" s="282">
        <v>-105832</v>
      </c>
      <c r="G1277" s="282">
        <v>-110119</v>
      </c>
      <c r="H1277" s="282">
        <v>-110119</v>
      </c>
      <c r="I1277" s="282">
        <v>-112606</v>
      </c>
      <c r="J1277" s="282">
        <v>-132131</v>
      </c>
      <c r="K1277" s="282">
        <v>-140471</v>
      </c>
      <c r="L1277" s="282">
        <v>-140471</v>
      </c>
      <c r="M1277" s="282">
        <v>-140471</v>
      </c>
      <c r="N1277" s="282">
        <v>-140471</v>
      </c>
      <c r="O1277" s="282">
        <v>-149290</v>
      </c>
      <c r="P1277" s="282">
        <v>-151040</v>
      </c>
      <c r="Q1277" s="282">
        <v>-151040</v>
      </c>
      <c r="R1277" s="279">
        <v>-151040</v>
      </c>
    </row>
    <row r="1278" spans="1:18" ht="15.75" thickBot="1" x14ac:dyDescent="0.3">
      <c r="A1278" s="291" t="s">
        <v>514</v>
      </c>
      <c r="B1278" s="288" t="s">
        <v>622</v>
      </c>
      <c r="C1278" s="288" t="s">
        <v>2078</v>
      </c>
      <c r="D1278" s="286">
        <v>-375515.67</v>
      </c>
      <c r="E1278" s="300">
        <v>-375515.67</v>
      </c>
      <c r="F1278" s="286">
        <v>-388011.67</v>
      </c>
      <c r="G1278" s="286">
        <v>-394803.67</v>
      </c>
      <c r="H1278" s="286">
        <v>-402148.67</v>
      </c>
      <c r="I1278" s="286">
        <v>-392754.67</v>
      </c>
      <c r="J1278" s="286">
        <v>-394760.67</v>
      </c>
      <c r="K1278" s="286">
        <v>-394760.67</v>
      </c>
      <c r="L1278" s="286">
        <v>-402117.67</v>
      </c>
      <c r="M1278" s="286">
        <v>-426714.67</v>
      </c>
      <c r="N1278" s="286">
        <v>-395761.67</v>
      </c>
      <c r="O1278" s="286">
        <v>-365687.67</v>
      </c>
      <c r="P1278" s="286">
        <v>-379660.67</v>
      </c>
      <c r="Q1278" s="286">
        <v>-385181.67</v>
      </c>
      <c r="R1278" s="279">
        <v>-385181.67</v>
      </c>
    </row>
    <row r="1279" spans="1:18" ht="15.75" thickBot="1" x14ac:dyDescent="0.3">
      <c r="A1279" s="291" t="s">
        <v>514</v>
      </c>
      <c r="B1279" s="288" t="s">
        <v>621</v>
      </c>
      <c r="C1279" s="288" t="s">
        <v>2078</v>
      </c>
      <c r="D1279" s="282">
        <v>-12654</v>
      </c>
      <c r="E1279" s="299">
        <v>-12654</v>
      </c>
      <c r="F1279" s="282">
        <v>-12654</v>
      </c>
      <c r="G1279" s="282">
        <v>-12654</v>
      </c>
      <c r="H1279" s="282">
        <v>-12654</v>
      </c>
      <c r="I1279" s="282">
        <v>-12654</v>
      </c>
      <c r="J1279" s="282">
        <v>-12654</v>
      </c>
      <c r="K1279" s="282">
        <v>-14043</v>
      </c>
      <c r="L1279" s="282">
        <v>-14043</v>
      </c>
      <c r="M1279" s="282">
        <v>-14043</v>
      </c>
      <c r="N1279" s="282">
        <v>-13584</v>
      </c>
      <c r="O1279" s="282">
        <v>-13584</v>
      </c>
      <c r="P1279" s="282">
        <v>-13584</v>
      </c>
      <c r="Q1279" s="282">
        <v>-13584</v>
      </c>
      <c r="R1279" s="279">
        <v>-13584</v>
      </c>
    </row>
    <row r="1280" spans="1:18" ht="15.75" thickBot="1" x14ac:dyDescent="0.3">
      <c r="A1280" s="291" t="s">
        <v>515</v>
      </c>
      <c r="B1280" s="288" t="s">
        <v>1577</v>
      </c>
      <c r="C1280" s="288" t="s">
        <v>2078</v>
      </c>
      <c r="D1280" s="286">
        <v>-4353</v>
      </c>
      <c r="E1280" s="300">
        <v>-4353</v>
      </c>
      <c r="F1280" s="286">
        <v>-4353</v>
      </c>
      <c r="G1280" s="286">
        <v>-4353</v>
      </c>
      <c r="H1280" s="286">
        <v>-4353</v>
      </c>
      <c r="I1280" s="286">
        <v>-4353</v>
      </c>
      <c r="J1280" s="286">
        <v>-4353</v>
      </c>
      <c r="K1280" s="286">
        <v>-4353</v>
      </c>
      <c r="L1280" s="286">
        <v>-4353</v>
      </c>
      <c r="M1280" s="286">
        <v>-4353</v>
      </c>
      <c r="N1280" s="286">
        <v>-4353</v>
      </c>
      <c r="O1280" s="286">
        <v>-4353</v>
      </c>
      <c r="P1280" s="286">
        <v>-4353</v>
      </c>
      <c r="Q1280" s="286">
        <v>-13989</v>
      </c>
      <c r="R1280" s="279">
        <v>-13989</v>
      </c>
    </row>
    <row r="1281" spans="1:18" ht="15.75" thickBot="1" x14ac:dyDescent="0.3">
      <c r="A1281" s="291" t="s">
        <v>515</v>
      </c>
      <c r="B1281" s="288" t="s">
        <v>620</v>
      </c>
      <c r="C1281" s="288" t="s">
        <v>2078</v>
      </c>
      <c r="D1281" s="282">
        <v>-56761</v>
      </c>
      <c r="E1281" s="299">
        <v>-56761</v>
      </c>
      <c r="F1281" s="282">
        <v>-56761</v>
      </c>
      <c r="G1281" s="282">
        <v>-56761</v>
      </c>
      <c r="H1281" s="282">
        <v>-56761</v>
      </c>
      <c r="I1281" s="282">
        <v>-56761</v>
      </c>
      <c r="J1281" s="282">
        <v>-56761</v>
      </c>
      <c r="K1281" s="282">
        <v>-56761</v>
      </c>
      <c r="L1281" s="282">
        <v>-56761</v>
      </c>
      <c r="M1281" s="282">
        <v>-56761</v>
      </c>
      <c r="N1281" s="282">
        <v>-56761</v>
      </c>
      <c r="O1281" s="282">
        <v>0</v>
      </c>
      <c r="P1281" s="282">
        <v>-5450</v>
      </c>
      <c r="Q1281" s="282">
        <v>-5450</v>
      </c>
      <c r="R1281" s="279">
        <v>-5450</v>
      </c>
    </row>
    <row r="1282" spans="1:18" ht="15.75" thickBot="1" x14ac:dyDescent="0.3">
      <c r="A1282" s="287" t="s">
        <v>1365</v>
      </c>
      <c r="B1282" s="288" t="s">
        <v>2535</v>
      </c>
      <c r="C1282" s="289"/>
      <c r="D1282" s="286">
        <v>-2851643</v>
      </c>
      <c r="E1282" s="300">
        <v>-2851643</v>
      </c>
      <c r="F1282" s="286">
        <v>-2851643</v>
      </c>
      <c r="G1282" s="286">
        <v>-2851643</v>
      </c>
      <c r="H1282" s="286">
        <v>-1272114</v>
      </c>
      <c r="I1282" s="286">
        <v>-1272114</v>
      </c>
      <c r="J1282" s="286">
        <v>-1272114</v>
      </c>
      <c r="K1282" s="286">
        <v>-452599</v>
      </c>
      <c r="L1282" s="286">
        <v>-452599</v>
      </c>
      <c r="M1282" s="286">
        <v>-452599</v>
      </c>
      <c r="N1282" s="286">
        <v>-267911</v>
      </c>
      <c r="O1282" s="286">
        <v>-267911</v>
      </c>
      <c r="P1282" s="286">
        <v>-267911</v>
      </c>
      <c r="Q1282" s="286">
        <v>-411607</v>
      </c>
      <c r="R1282" s="279">
        <v>-411607</v>
      </c>
    </row>
    <row r="1283" spans="1:18" ht="15.75" thickBot="1" x14ac:dyDescent="0.3">
      <c r="A1283" s="290" t="s">
        <v>516</v>
      </c>
      <c r="B1283" s="288" t="s">
        <v>619</v>
      </c>
      <c r="C1283" s="288" t="s">
        <v>2078</v>
      </c>
      <c r="D1283" s="282">
        <v>-2851643</v>
      </c>
      <c r="E1283" s="299">
        <v>-2851643</v>
      </c>
      <c r="F1283" s="282">
        <v>-2851643</v>
      </c>
      <c r="G1283" s="282">
        <v>-2851643</v>
      </c>
      <c r="H1283" s="282">
        <v>-1272114</v>
      </c>
      <c r="I1283" s="282">
        <v>-1272114</v>
      </c>
      <c r="J1283" s="282">
        <v>-1272114</v>
      </c>
      <c r="K1283" s="282">
        <v>-216930</v>
      </c>
      <c r="L1283" s="282">
        <v>-216930</v>
      </c>
      <c r="M1283" s="282">
        <v>-216930</v>
      </c>
      <c r="N1283" s="282">
        <v>0</v>
      </c>
      <c r="O1283" s="282">
        <v>0</v>
      </c>
      <c r="P1283" s="282">
        <v>0</v>
      </c>
      <c r="Q1283" s="282">
        <v>-411607</v>
      </c>
      <c r="R1283" s="279">
        <v>-411607</v>
      </c>
    </row>
    <row r="1284" spans="1:18" ht="15.75" thickBot="1" x14ac:dyDescent="0.3">
      <c r="A1284" s="290" t="s">
        <v>517</v>
      </c>
      <c r="B1284" s="288" t="s">
        <v>618</v>
      </c>
      <c r="C1284" s="288" t="s">
        <v>2078</v>
      </c>
      <c r="D1284" s="286">
        <v>0</v>
      </c>
      <c r="E1284" s="300">
        <v>0</v>
      </c>
      <c r="F1284" s="286">
        <v>0</v>
      </c>
      <c r="G1284" s="286">
        <v>0</v>
      </c>
      <c r="H1284" s="286">
        <v>0</v>
      </c>
      <c r="I1284" s="286">
        <v>0</v>
      </c>
      <c r="J1284" s="286">
        <v>0</v>
      </c>
      <c r="K1284" s="286">
        <v>-235669</v>
      </c>
      <c r="L1284" s="286">
        <v>-235669</v>
      </c>
      <c r="M1284" s="286">
        <v>-235669</v>
      </c>
      <c r="N1284" s="286">
        <v>-103936</v>
      </c>
      <c r="O1284" s="286">
        <v>-103936</v>
      </c>
      <c r="P1284" s="286">
        <v>-103936</v>
      </c>
      <c r="Q1284" s="286">
        <v>0</v>
      </c>
      <c r="R1284" s="279">
        <v>0</v>
      </c>
    </row>
    <row r="1285" spans="1:18" ht="15.75" thickBot="1" x14ac:dyDescent="0.3">
      <c r="A1285" s="290" t="s">
        <v>518</v>
      </c>
      <c r="B1285" s="288" t="s">
        <v>1578</v>
      </c>
      <c r="C1285" s="288" t="s">
        <v>2078</v>
      </c>
      <c r="D1285" s="282">
        <v>0</v>
      </c>
      <c r="E1285" s="299">
        <v>0</v>
      </c>
      <c r="F1285" s="282">
        <v>0</v>
      </c>
      <c r="G1285" s="282">
        <v>0</v>
      </c>
      <c r="H1285" s="282">
        <v>0</v>
      </c>
      <c r="I1285" s="282">
        <v>0</v>
      </c>
      <c r="J1285" s="282">
        <v>0</v>
      </c>
      <c r="K1285" s="282">
        <v>0</v>
      </c>
      <c r="L1285" s="282">
        <v>0</v>
      </c>
      <c r="M1285" s="282">
        <v>0</v>
      </c>
      <c r="N1285" s="282">
        <v>-163975</v>
      </c>
      <c r="O1285" s="282">
        <v>-163975</v>
      </c>
      <c r="P1285" s="282">
        <v>-163975</v>
      </c>
      <c r="Q1285" s="282">
        <v>0</v>
      </c>
      <c r="R1285" s="279">
        <v>0</v>
      </c>
    </row>
    <row r="1286" spans="1:18" ht="15.75" thickBot="1" x14ac:dyDescent="0.3">
      <c r="A1286" s="287" t="s">
        <v>1579</v>
      </c>
      <c r="B1286" s="288" t="s">
        <v>2536</v>
      </c>
      <c r="C1286" s="289"/>
      <c r="D1286" s="286">
        <v>-217287459.99000001</v>
      </c>
      <c r="E1286" s="300">
        <v>-217287459.99000001</v>
      </c>
      <c r="F1286" s="286">
        <v>-212104225.11000001</v>
      </c>
      <c r="G1286" s="286">
        <v>-211464292.94999999</v>
      </c>
      <c r="H1286" s="286">
        <v>-210811187.46000001</v>
      </c>
      <c r="I1286" s="286">
        <v>-205122658.78999999</v>
      </c>
      <c r="J1286" s="286">
        <v>-204490354.30000001</v>
      </c>
      <c r="K1286" s="286">
        <v>-203854070.18000001</v>
      </c>
      <c r="L1286" s="286">
        <v>-203232691.43000001</v>
      </c>
      <c r="M1286" s="286">
        <v>-202612832.47999999</v>
      </c>
      <c r="N1286" s="286">
        <v>-202287465.44999999</v>
      </c>
      <c r="O1286" s="286">
        <v>-201701285.52000001</v>
      </c>
      <c r="P1286" s="286">
        <v>-201119674.09999999</v>
      </c>
      <c r="Q1286" s="286">
        <v>-166684380.97999999</v>
      </c>
      <c r="R1286" s="279">
        <v>-166684380.97999999</v>
      </c>
    </row>
    <row r="1287" spans="1:18" ht="15.75" thickBot="1" x14ac:dyDescent="0.3">
      <c r="A1287" s="290" t="s">
        <v>519</v>
      </c>
      <c r="B1287" s="288" t="s">
        <v>617</v>
      </c>
      <c r="C1287" s="288" t="s">
        <v>2078</v>
      </c>
      <c r="D1287" s="282">
        <v>-28084378</v>
      </c>
      <c r="E1287" s="299">
        <v>-28084378</v>
      </c>
      <c r="F1287" s="282">
        <v>-27945835.82</v>
      </c>
      <c r="G1287" s="282">
        <v>-27807293.640000001</v>
      </c>
      <c r="H1287" s="282">
        <v>-27668751.460000001</v>
      </c>
      <c r="I1287" s="282">
        <v>-27531800.280000001</v>
      </c>
      <c r="J1287" s="282">
        <v>-27399235.489999998</v>
      </c>
      <c r="K1287" s="282">
        <v>-27262284.309999999</v>
      </c>
      <c r="L1287" s="282">
        <v>-27125333.129999999</v>
      </c>
      <c r="M1287" s="282">
        <v>-26988381.949999999</v>
      </c>
      <c r="N1287" s="282">
        <v>-26851430.77</v>
      </c>
      <c r="O1287" s="282">
        <v>-26715941.719999999</v>
      </c>
      <c r="P1287" s="282">
        <v>-26578990.539999999</v>
      </c>
      <c r="Q1287" s="282">
        <v>-25844353</v>
      </c>
      <c r="R1287" s="279">
        <v>-25844353</v>
      </c>
    </row>
    <row r="1288" spans="1:18" ht="15.75" thickBot="1" x14ac:dyDescent="0.3">
      <c r="A1288" s="290" t="s">
        <v>520</v>
      </c>
      <c r="B1288" s="288" t="s">
        <v>616</v>
      </c>
      <c r="C1288" s="288" t="s">
        <v>2078</v>
      </c>
      <c r="D1288" s="286">
        <v>-10584453</v>
      </c>
      <c r="E1288" s="300">
        <v>-10584453</v>
      </c>
      <c r="F1288" s="286">
        <v>-10607453</v>
      </c>
      <c r="G1288" s="286">
        <v>-10630453</v>
      </c>
      <c r="H1288" s="286">
        <v>-10653453</v>
      </c>
      <c r="I1288" s="286">
        <v>-10676453</v>
      </c>
      <c r="J1288" s="286">
        <v>-10699453</v>
      </c>
      <c r="K1288" s="286">
        <v>-10722453</v>
      </c>
      <c r="L1288" s="286">
        <v>-10745453</v>
      </c>
      <c r="M1288" s="286">
        <v>-10768453</v>
      </c>
      <c r="N1288" s="286">
        <v>-10801953</v>
      </c>
      <c r="O1288" s="286">
        <v>-10826119.67</v>
      </c>
      <c r="P1288" s="286">
        <v>-10850286.34</v>
      </c>
      <c r="Q1288" s="286">
        <v>-10575140</v>
      </c>
      <c r="R1288" s="279">
        <v>-10575140</v>
      </c>
    </row>
    <row r="1289" spans="1:18" ht="15.75" thickBot="1" x14ac:dyDescent="0.3">
      <c r="A1289" s="290" t="s">
        <v>521</v>
      </c>
      <c r="B1289" s="288" t="s">
        <v>615</v>
      </c>
      <c r="C1289" s="288" t="s">
        <v>2078</v>
      </c>
      <c r="D1289" s="282">
        <v>-151216172.99000001</v>
      </c>
      <c r="E1289" s="299">
        <v>-151216172.99000001</v>
      </c>
      <c r="F1289" s="282">
        <v>-146255256.31999999</v>
      </c>
      <c r="G1289" s="282">
        <v>-145834339.65000001</v>
      </c>
      <c r="H1289" s="282">
        <v>-145413422.97999999</v>
      </c>
      <c r="I1289" s="282">
        <v>-139942506.31</v>
      </c>
      <c r="J1289" s="282">
        <v>-139521589.63999999</v>
      </c>
      <c r="K1289" s="282">
        <v>-139100672.97</v>
      </c>
      <c r="L1289" s="282">
        <v>-138679756.30000001</v>
      </c>
      <c r="M1289" s="282">
        <v>-138258839.63</v>
      </c>
      <c r="N1289" s="282">
        <v>-138101172.96000001</v>
      </c>
      <c r="O1289" s="282">
        <v>-137709506.30000001</v>
      </c>
      <c r="P1289" s="282">
        <v>-137317839.63999999</v>
      </c>
      <c r="Q1289" s="282">
        <v>-104674308.98</v>
      </c>
      <c r="R1289" s="279">
        <v>-104674308.98</v>
      </c>
    </row>
    <row r="1290" spans="1:18" ht="15.75" thickBot="1" x14ac:dyDescent="0.3">
      <c r="A1290" s="290" t="s">
        <v>522</v>
      </c>
      <c r="B1290" s="288" t="s">
        <v>614</v>
      </c>
      <c r="C1290" s="288" t="s">
        <v>2078</v>
      </c>
      <c r="D1290" s="286">
        <v>-27402456</v>
      </c>
      <c r="E1290" s="300">
        <v>-27402456</v>
      </c>
      <c r="F1290" s="286">
        <v>-27295679.969999999</v>
      </c>
      <c r="G1290" s="286">
        <v>-27192206.66</v>
      </c>
      <c r="H1290" s="286">
        <v>-27075560.02</v>
      </c>
      <c r="I1290" s="286">
        <v>-26971899.199999999</v>
      </c>
      <c r="J1290" s="286">
        <v>-26870076.170000002</v>
      </c>
      <c r="K1290" s="286">
        <v>-26768659.899999999</v>
      </c>
      <c r="L1290" s="286">
        <v>-26682149</v>
      </c>
      <c r="M1290" s="286">
        <v>-26597157.899999999</v>
      </c>
      <c r="N1290" s="286">
        <v>-26532908.719999999</v>
      </c>
      <c r="O1290" s="286">
        <v>-26449717.829999998</v>
      </c>
      <c r="P1290" s="286">
        <v>-26372557.579999998</v>
      </c>
      <c r="Q1290" s="286">
        <v>-25590579</v>
      </c>
      <c r="R1290" s="279">
        <v>-25590579</v>
      </c>
    </row>
    <row r="1291" spans="1:18" ht="15.75" thickBot="1" x14ac:dyDescent="0.3">
      <c r="A1291" s="287" t="s">
        <v>1580</v>
      </c>
      <c r="B1291" s="288" t="s">
        <v>2537</v>
      </c>
      <c r="C1291" s="289"/>
      <c r="D1291" s="282">
        <v>-120308826.31</v>
      </c>
      <c r="E1291" s="299">
        <v>-120308826.31</v>
      </c>
      <c r="F1291" s="282">
        <v>-115664289.43000001</v>
      </c>
      <c r="G1291" s="282">
        <v>-116262151.06999999</v>
      </c>
      <c r="H1291" s="282">
        <v>-118285051.97</v>
      </c>
      <c r="I1291" s="282">
        <v>-114921090.40000001</v>
      </c>
      <c r="J1291" s="282">
        <v>-114931761.34</v>
      </c>
      <c r="K1291" s="282">
        <v>-116975504.73999999</v>
      </c>
      <c r="L1291" s="282">
        <v>-113333452.09999999</v>
      </c>
      <c r="M1291" s="282">
        <v>-113316078.48</v>
      </c>
      <c r="N1291" s="282">
        <v>-114438228.89</v>
      </c>
      <c r="O1291" s="282">
        <v>-110647322.48</v>
      </c>
      <c r="P1291" s="282">
        <v>-110125927.28</v>
      </c>
      <c r="Q1291" s="282">
        <v>-113933224.02</v>
      </c>
      <c r="R1291" s="279">
        <v>-113933224.02</v>
      </c>
    </row>
    <row r="1292" spans="1:18" ht="15.75" thickBot="1" x14ac:dyDescent="0.3">
      <c r="A1292" s="290" t="s">
        <v>1581</v>
      </c>
      <c r="B1292" s="288" t="s">
        <v>2538</v>
      </c>
      <c r="C1292" s="289"/>
      <c r="D1292" s="286">
        <v>0</v>
      </c>
      <c r="E1292" s="300">
        <v>0</v>
      </c>
      <c r="F1292" s="286">
        <v>0</v>
      </c>
      <c r="G1292" s="286">
        <v>0</v>
      </c>
      <c r="H1292" s="286">
        <v>0</v>
      </c>
      <c r="I1292" s="286">
        <v>0</v>
      </c>
      <c r="J1292" s="286">
        <v>0</v>
      </c>
      <c r="K1292" s="286">
        <v>0</v>
      </c>
      <c r="L1292" s="286">
        <v>0</v>
      </c>
      <c r="M1292" s="286">
        <v>0</v>
      </c>
      <c r="N1292" s="286">
        <v>0</v>
      </c>
      <c r="O1292" s="286">
        <v>0</v>
      </c>
      <c r="P1292" s="286">
        <v>0</v>
      </c>
      <c r="Q1292" s="286">
        <v>0</v>
      </c>
      <c r="R1292" s="279">
        <v>0</v>
      </c>
    </row>
    <row r="1293" spans="1:18" ht="15.75" thickBot="1" x14ac:dyDescent="0.3">
      <c r="A1293" s="291" t="s">
        <v>1582</v>
      </c>
      <c r="B1293" s="288" t="s">
        <v>1583</v>
      </c>
      <c r="C1293" s="288" t="s">
        <v>2078</v>
      </c>
      <c r="D1293" s="282">
        <v>-3301341.48</v>
      </c>
      <c r="E1293" s="299">
        <v>-3301341.48</v>
      </c>
      <c r="F1293" s="282">
        <v>-3301341.48</v>
      </c>
      <c r="G1293" s="282">
        <v>-3301341.48</v>
      </c>
      <c r="H1293" s="282">
        <v>-3301341.48</v>
      </c>
      <c r="I1293" s="282">
        <v>-3301341.48</v>
      </c>
      <c r="J1293" s="282">
        <v>-3301341.48</v>
      </c>
      <c r="K1293" s="282">
        <v>-3301341.48</v>
      </c>
      <c r="L1293" s="282">
        <v>-3301341.48</v>
      </c>
      <c r="M1293" s="282">
        <v>-3301341.48</v>
      </c>
      <c r="N1293" s="282">
        <v>-3301341.48</v>
      </c>
      <c r="O1293" s="282">
        <v>-3301341.48</v>
      </c>
      <c r="P1293" s="282">
        <v>-3301341.48</v>
      </c>
      <c r="Q1293" s="282">
        <v>-3301341.48</v>
      </c>
      <c r="R1293" s="279">
        <v>-3301341.48</v>
      </c>
    </row>
    <row r="1294" spans="1:18" ht="15.75" thickBot="1" x14ac:dyDescent="0.3">
      <c r="A1294" s="291" t="s">
        <v>1584</v>
      </c>
      <c r="B1294" s="288" t="s">
        <v>1585</v>
      </c>
      <c r="C1294" s="288" t="s">
        <v>2078</v>
      </c>
      <c r="D1294" s="286">
        <v>-263163.86</v>
      </c>
      <c r="E1294" s="300">
        <v>-263163.86</v>
      </c>
      <c r="F1294" s="286">
        <v>-263163.86</v>
      </c>
      <c r="G1294" s="286">
        <v>-263163.86</v>
      </c>
      <c r="H1294" s="286">
        <v>-263163.86</v>
      </c>
      <c r="I1294" s="286">
        <v>-263163.86</v>
      </c>
      <c r="J1294" s="286">
        <v>-263163.86</v>
      </c>
      <c r="K1294" s="286">
        <v>-263163.86</v>
      </c>
      <c r="L1294" s="286">
        <v>-263163.86</v>
      </c>
      <c r="M1294" s="286">
        <v>-263163.86</v>
      </c>
      <c r="N1294" s="286">
        <v>-263163.86</v>
      </c>
      <c r="O1294" s="286">
        <v>-263163.86</v>
      </c>
      <c r="P1294" s="286">
        <v>-263163.86</v>
      </c>
      <c r="Q1294" s="286">
        <v>-263163.86</v>
      </c>
      <c r="R1294" s="279">
        <v>-263163.86</v>
      </c>
    </row>
    <row r="1295" spans="1:18" ht="15.75" thickBot="1" x14ac:dyDescent="0.3">
      <c r="A1295" s="291" t="s">
        <v>1586</v>
      </c>
      <c r="B1295" s="288" t="s">
        <v>1587</v>
      </c>
      <c r="C1295" s="288" t="s">
        <v>2078</v>
      </c>
      <c r="D1295" s="282">
        <v>-1297179.48</v>
      </c>
      <c r="E1295" s="299">
        <v>-1297179.48</v>
      </c>
      <c r="F1295" s="282">
        <v>-1297179.48</v>
      </c>
      <c r="G1295" s="282">
        <v>-1297179.48</v>
      </c>
      <c r="H1295" s="282">
        <v>-1297179.48</v>
      </c>
      <c r="I1295" s="282">
        <v>-1297179.48</v>
      </c>
      <c r="J1295" s="282">
        <v>-1297179.48</v>
      </c>
      <c r="K1295" s="282">
        <v>-1297179.48</v>
      </c>
      <c r="L1295" s="282">
        <v>-1297179.48</v>
      </c>
      <c r="M1295" s="282">
        <v>-1297179.48</v>
      </c>
      <c r="N1295" s="282">
        <v>-1297179.48</v>
      </c>
      <c r="O1295" s="282">
        <v>-1297179.48</v>
      </c>
      <c r="P1295" s="282">
        <v>-1297179.48</v>
      </c>
      <c r="Q1295" s="282">
        <v>-1297179.48</v>
      </c>
      <c r="R1295" s="279">
        <v>-1297179.48</v>
      </c>
    </row>
    <row r="1296" spans="1:18" ht="15.75" thickBot="1" x14ac:dyDescent="0.3">
      <c r="A1296" s="291" t="s">
        <v>523</v>
      </c>
      <c r="B1296" s="288" t="s">
        <v>613</v>
      </c>
      <c r="C1296" s="288" t="s">
        <v>2078</v>
      </c>
      <c r="D1296" s="286">
        <v>3301341.48</v>
      </c>
      <c r="E1296" s="300">
        <v>3301341.48</v>
      </c>
      <c r="F1296" s="286">
        <v>3301341.48</v>
      </c>
      <c r="G1296" s="286">
        <v>3301341.48</v>
      </c>
      <c r="H1296" s="286">
        <v>3301341.48</v>
      </c>
      <c r="I1296" s="286">
        <v>3301341.48</v>
      </c>
      <c r="J1296" s="286">
        <v>3301341.48</v>
      </c>
      <c r="K1296" s="286">
        <v>3301341.48</v>
      </c>
      <c r="L1296" s="286">
        <v>3301341.48</v>
      </c>
      <c r="M1296" s="286">
        <v>3301341.48</v>
      </c>
      <c r="N1296" s="286">
        <v>3301341.48</v>
      </c>
      <c r="O1296" s="286">
        <v>3301341.48</v>
      </c>
      <c r="P1296" s="286">
        <v>3301341.48</v>
      </c>
      <c r="Q1296" s="286">
        <v>3301341.48</v>
      </c>
      <c r="R1296" s="279">
        <v>3301341.48</v>
      </c>
    </row>
    <row r="1297" spans="1:18" ht="15.75" thickBot="1" x14ac:dyDescent="0.3">
      <c r="A1297" s="291" t="s">
        <v>524</v>
      </c>
      <c r="B1297" s="288" t="s">
        <v>612</v>
      </c>
      <c r="C1297" s="288" t="s">
        <v>2078</v>
      </c>
      <c r="D1297" s="282">
        <v>263163.86</v>
      </c>
      <c r="E1297" s="299">
        <v>263163.86</v>
      </c>
      <c r="F1297" s="282">
        <v>263163.86</v>
      </c>
      <c r="G1297" s="282">
        <v>263163.86</v>
      </c>
      <c r="H1297" s="282">
        <v>263163.86</v>
      </c>
      <c r="I1297" s="282">
        <v>263163.86</v>
      </c>
      <c r="J1297" s="282">
        <v>263163.86</v>
      </c>
      <c r="K1297" s="282">
        <v>263163.86</v>
      </c>
      <c r="L1297" s="282">
        <v>263163.86</v>
      </c>
      <c r="M1297" s="282">
        <v>263163.86</v>
      </c>
      <c r="N1297" s="282">
        <v>263163.86</v>
      </c>
      <c r="O1297" s="282">
        <v>263163.86</v>
      </c>
      <c r="P1297" s="282">
        <v>263163.86</v>
      </c>
      <c r="Q1297" s="282">
        <v>263163.86</v>
      </c>
      <c r="R1297" s="279">
        <v>263163.86</v>
      </c>
    </row>
    <row r="1298" spans="1:18" ht="15.75" thickBot="1" x14ac:dyDescent="0.3">
      <c r="A1298" s="291" t="s">
        <v>525</v>
      </c>
      <c r="B1298" s="288" t="s">
        <v>611</v>
      </c>
      <c r="C1298" s="288" t="s">
        <v>2078</v>
      </c>
      <c r="D1298" s="286">
        <v>1297179.48</v>
      </c>
      <c r="E1298" s="300">
        <v>1297179.48</v>
      </c>
      <c r="F1298" s="286">
        <v>1297179.48</v>
      </c>
      <c r="G1298" s="286">
        <v>1297179.48</v>
      </c>
      <c r="H1298" s="286">
        <v>1297179.48</v>
      </c>
      <c r="I1298" s="286">
        <v>1297179.48</v>
      </c>
      <c r="J1298" s="286">
        <v>1297179.48</v>
      </c>
      <c r="K1298" s="286">
        <v>1297179.48</v>
      </c>
      <c r="L1298" s="286">
        <v>1297179.48</v>
      </c>
      <c r="M1298" s="286">
        <v>1297179.48</v>
      </c>
      <c r="N1298" s="286">
        <v>1297179.48</v>
      </c>
      <c r="O1298" s="286">
        <v>1297179.48</v>
      </c>
      <c r="P1298" s="286">
        <v>1297179.48</v>
      </c>
      <c r="Q1298" s="286">
        <v>1297179.48</v>
      </c>
      <c r="R1298" s="279">
        <v>1297179.48</v>
      </c>
    </row>
    <row r="1299" spans="1:18" ht="15.75" thickBot="1" x14ac:dyDescent="0.3">
      <c r="A1299" s="290" t="s">
        <v>1588</v>
      </c>
      <c r="B1299" s="288" t="s">
        <v>2539</v>
      </c>
      <c r="C1299" s="289"/>
      <c r="D1299" s="282">
        <v>0</v>
      </c>
      <c r="E1299" s="299">
        <v>0</v>
      </c>
      <c r="F1299" s="282">
        <v>0</v>
      </c>
      <c r="G1299" s="282">
        <v>0</v>
      </c>
      <c r="H1299" s="282">
        <v>0</v>
      </c>
      <c r="I1299" s="282">
        <v>0</v>
      </c>
      <c r="J1299" s="282">
        <v>0</v>
      </c>
      <c r="K1299" s="282">
        <v>0</v>
      </c>
      <c r="L1299" s="282">
        <v>0</v>
      </c>
      <c r="M1299" s="282">
        <v>0</v>
      </c>
      <c r="N1299" s="282">
        <v>0</v>
      </c>
      <c r="O1299" s="282">
        <v>0</v>
      </c>
      <c r="P1299" s="282">
        <v>0</v>
      </c>
      <c r="Q1299" s="282">
        <v>0</v>
      </c>
      <c r="R1299" s="279">
        <v>0</v>
      </c>
    </row>
    <row r="1300" spans="1:18" ht="15.75" thickBot="1" x14ac:dyDescent="0.3">
      <c r="A1300" s="291" t="s">
        <v>2217</v>
      </c>
      <c r="B1300" s="288" t="s">
        <v>2218</v>
      </c>
      <c r="C1300" s="288" t="s">
        <v>2078</v>
      </c>
      <c r="D1300" s="286">
        <v>0</v>
      </c>
      <c r="E1300" s="300">
        <v>0</v>
      </c>
      <c r="F1300" s="286">
        <v>0</v>
      </c>
      <c r="G1300" s="286">
        <v>0</v>
      </c>
      <c r="H1300" s="286">
        <v>0</v>
      </c>
      <c r="I1300" s="286">
        <v>0</v>
      </c>
      <c r="J1300" s="286">
        <v>0</v>
      </c>
      <c r="K1300" s="286">
        <v>0</v>
      </c>
      <c r="L1300" s="286">
        <v>0</v>
      </c>
      <c r="M1300" s="286">
        <v>0</v>
      </c>
      <c r="N1300" s="286">
        <v>0</v>
      </c>
      <c r="O1300" s="286">
        <v>0</v>
      </c>
      <c r="P1300" s="286">
        <v>0</v>
      </c>
      <c r="Q1300" s="286">
        <v>0</v>
      </c>
      <c r="R1300" s="279">
        <v>0</v>
      </c>
    </row>
    <row r="1301" spans="1:18" ht="15.75" thickBot="1" x14ac:dyDescent="0.3">
      <c r="A1301" s="290" t="s">
        <v>1589</v>
      </c>
      <c r="B1301" s="288" t="s">
        <v>2540</v>
      </c>
      <c r="C1301" s="289"/>
      <c r="D1301" s="282">
        <v>-120308826.31</v>
      </c>
      <c r="E1301" s="299">
        <v>-120308826.31</v>
      </c>
      <c r="F1301" s="282">
        <v>-115664289.43000001</v>
      </c>
      <c r="G1301" s="282">
        <v>-116262151.06999999</v>
      </c>
      <c r="H1301" s="282">
        <v>-118285051.97</v>
      </c>
      <c r="I1301" s="282">
        <v>-114921090.40000001</v>
      </c>
      <c r="J1301" s="282">
        <v>-114931761.34</v>
      </c>
      <c r="K1301" s="282">
        <v>-116975504.73999999</v>
      </c>
      <c r="L1301" s="282">
        <v>-113333452.09999999</v>
      </c>
      <c r="M1301" s="282">
        <v>-113316078.48</v>
      </c>
      <c r="N1301" s="282">
        <v>-114438228.89</v>
      </c>
      <c r="O1301" s="282">
        <v>-110647322.48</v>
      </c>
      <c r="P1301" s="282">
        <v>-110125927.28</v>
      </c>
      <c r="Q1301" s="282">
        <v>-113933224.02</v>
      </c>
      <c r="R1301" s="279">
        <v>-113933224.02</v>
      </c>
    </row>
    <row r="1302" spans="1:18" ht="15.75" thickBot="1" x14ac:dyDescent="0.3">
      <c r="A1302" s="291" t="s">
        <v>2061</v>
      </c>
      <c r="B1302" s="288" t="s">
        <v>2062</v>
      </c>
      <c r="C1302" s="288" t="s">
        <v>2078</v>
      </c>
      <c r="D1302" s="286">
        <v>-1445760</v>
      </c>
      <c r="E1302" s="300">
        <v>-1445760</v>
      </c>
      <c r="F1302" s="286">
        <v>0</v>
      </c>
      <c r="G1302" s="286">
        <v>0</v>
      </c>
      <c r="H1302" s="286">
        <v>-1352664</v>
      </c>
      <c r="I1302" s="286">
        <v>0</v>
      </c>
      <c r="J1302" s="286">
        <v>0</v>
      </c>
      <c r="K1302" s="286">
        <v>-1140596</v>
      </c>
      <c r="L1302" s="286">
        <v>0</v>
      </c>
      <c r="M1302" s="286">
        <v>0</v>
      </c>
      <c r="N1302" s="286">
        <v>-1144609</v>
      </c>
      <c r="O1302" s="286">
        <v>0</v>
      </c>
      <c r="P1302" s="286">
        <v>0</v>
      </c>
      <c r="Q1302" s="286">
        <v>-1141071</v>
      </c>
      <c r="R1302" s="279">
        <v>-1141071</v>
      </c>
    </row>
    <row r="1303" spans="1:18" ht="15.75" thickBot="1" x14ac:dyDescent="0.3">
      <c r="A1303" s="291" t="s">
        <v>1590</v>
      </c>
      <c r="B1303" s="288" t="s">
        <v>610</v>
      </c>
      <c r="C1303" s="288" t="s">
        <v>2078</v>
      </c>
      <c r="D1303" s="282">
        <v>-8221709.9500000002</v>
      </c>
      <c r="E1303" s="299">
        <v>-8221709.9500000002</v>
      </c>
      <c r="F1303" s="282">
        <v>-7481208.9400000004</v>
      </c>
      <c r="G1303" s="282">
        <v>-7551343.79</v>
      </c>
      <c r="H1303" s="282">
        <v>-7838110.7999999998</v>
      </c>
      <c r="I1303" s="282">
        <v>-7879001.0300000003</v>
      </c>
      <c r="J1303" s="282">
        <v>-7945732.7199999997</v>
      </c>
      <c r="K1303" s="282">
        <v>-8007584.9800000004</v>
      </c>
      <c r="L1303" s="282">
        <v>-8070157.8399999999</v>
      </c>
      <c r="M1303" s="282">
        <v>-8136344.5199999996</v>
      </c>
      <c r="N1303" s="282">
        <v>-8203397.3399999999</v>
      </c>
      <c r="O1303" s="282">
        <v>-8267595.21</v>
      </c>
      <c r="P1303" s="282">
        <v>-8332996.8700000001</v>
      </c>
      <c r="Q1303" s="282">
        <v>-8395386.4100000001</v>
      </c>
      <c r="R1303" s="279">
        <v>-8395386.4100000001</v>
      </c>
    </row>
    <row r="1304" spans="1:18" ht="15.75" thickBot="1" x14ac:dyDescent="0.3">
      <c r="A1304" s="291" t="s">
        <v>2676</v>
      </c>
      <c r="B1304" s="288" t="s">
        <v>2677</v>
      </c>
      <c r="C1304" s="288" t="s">
        <v>2078</v>
      </c>
      <c r="D1304" s="286">
        <v>0</v>
      </c>
      <c r="E1304" s="300">
        <v>0</v>
      </c>
      <c r="F1304" s="286">
        <v>0</v>
      </c>
      <c r="G1304" s="286">
        <v>0</v>
      </c>
      <c r="H1304" s="286">
        <v>0</v>
      </c>
      <c r="I1304" s="286">
        <v>0</v>
      </c>
      <c r="J1304" s="286">
        <v>0</v>
      </c>
      <c r="K1304" s="286">
        <v>0</v>
      </c>
      <c r="L1304" s="286">
        <v>0</v>
      </c>
      <c r="M1304" s="286">
        <v>0</v>
      </c>
      <c r="N1304" s="286">
        <v>0</v>
      </c>
      <c r="O1304" s="286">
        <v>0</v>
      </c>
      <c r="P1304" s="286">
        <v>0</v>
      </c>
      <c r="Q1304" s="286">
        <v>0</v>
      </c>
      <c r="R1304" s="279">
        <v>0</v>
      </c>
    </row>
    <row r="1305" spans="1:18" ht="15.75" thickBot="1" x14ac:dyDescent="0.3">
      <c r="A1305" s="291" t="s">
        <v>1591</v>
      </c>
      <c r="B1305" s="288" t="s">
        <v>609</v>
      </c>
      <c r="C1305" s="288" t="s">
        <v>2078</v>
      </c>
      <c r="D1305" s="282">
        <v>-5906573.29</v>
      </c>
      <c r="E1305" s="299">
        <v>-5906573.29</v>
      </c>
      <c r="F1305" s="282">
        <v>-5627447.0099999998</v>
      </c>
      <c r="G1305" s="282">
        <v>-5676103.0099999998</v>
      </c>
      <c r="H1305" s="282">
        <v>-5602447.7199999997</v>
      </c>
      <c r="I1305" s="282">
        <v>-5754386.3399999999</v>
      </c>
      <c r="J1305" s="282">
        <v>-5675977.9100000001</v>
      </c>
      <c r="K1305" s="282">
        <v>-5690593.9100000001</v>
      </c>
      <c r="L1305" s="282">
        <v>-5814709.5300000003</v>
      </c>
      <c r="M1305" s="282">
        <v>-5675502.46</v>
      </c>
      <c r="N1305" s="282">
        <v>-5515216.46</v>
      </c>
      <c r="O1305" s="282">
        <v>-5643279.8200000003</v>
      </c>
      <c r="P1305" s="282">
        <v>-5554845.2599999998</v>
      </c>
      <c r="Q1305" s="282">
        <v>-5568315.2599999998</v>
      </c>
      <c r="R1305" s="279">
        <v>-5568315.2599999998</v>
      </c>
    </row>
    <row r="1306" spans="1:18" ht="15.75" thickBot="1" x14ac:dyDescent="0.3">
      <c r="A1306" s="291" t="s">
        <v>526</v>
      </c>
      <c r="B1306" s="288" t="s">
        <v>608</v>
      </c>
      <c r="C1306" s="288" t="s">
        <v>2078</v>
      </c>
      <c r="D1306" s="286">
        <v>28241426.449999999</v>
      </c>
      <c r="E1306" s="300">
        <v>28241426.449999999</v>
      </c>
      <c r="F1306" s="286">
        <v>28241426.449999999</v>
      </c>
      <c r="G1306" s="286">
        <v>28241426.449999999</v>
      </c>
      <c r="H1306" s="286">
        <v>23593756.43</v>
      </c>
      <c r="I1306" s="286">
        <v>23593756.43</v>
      </c>
      <c r="J1306" s="286">
        <v>23593756.43</v>
      </c>
      <c r="K1306" s="286">
        <v>22514496.699999999</v>
      </c>
      <c r="L1306" s="286">
        <v>22514496.699999999</v>
      </c>
      <c r="M1306" s="286">
        <v>22514496.699999999</v>
      </c>
      <c r="N1306" s="286">
        <v>20038516.260000002</v>
      </c>
      <c r="O1306" s="286">
        <v>20038516.260000002</v>
      </c>
      <c r="P1306" s="286">
        <v>20038516.260000002</v>
      </c>
      <c r="Q1306" s="286">
        <v>26983714.079999998</v>
      </c>
      <c r="R1306" s="279">
        <v>26983714.079999998</v>
      </c>
    </row>
    <row r="1307" spans="1:18" ht="15.75" thickBot="1" x14ac:dyDescent="0.3">
      <c r="A1307" s="291" t="s">
        <v>2678</v>
      </c>
      <c r="B1307" s="288" t="s">
        <v>2679</v>
      </c>
      <c r="C1307" s="288" t="s">
        <v>2078</v>
      </c>
      <c r="D1307" s="282">
        <v>-2468952.0099999998</v>
      </c>
      <c r="E1307" s="299">
        <v>-2468952.0099999998</v>
      </c>
      <c r="F1307" s="282">
        <v>0</v>
      </c>
      <c r="G1307" s="282">
        <v>0</v>
      </c>
      <c r="H1307" s="282">
        <v>-2479035.35</v>
      </c>
      <c r="I1307" s="282">
        <v>0</v>
      </c>
      <c r="J1307" s="282">
        <v>0</v>
      </c>
      <c r="K1307" s="282">
        <v>-2489118.67</v>
      </c>
      <c r="L1307" s="282">
        <v>0</v>
      </c>
      <c r="M1307" s="282">
        <v>0</v>
      </c>
      <c r="N1307" s="282">
        <v>-2499202.0099999998</v>
      </c>
      <c r="O1307" s="282">
        <v>0</v>
      </c>
      <c r="P1307" s="282">
        <v>0</v>
      </c>
      <c r="Q1307" s="282">
        <v>-382829.29</v>
      </c>
      <c r="R1307" s="279">
        <v>-382829.29</v>
      </c>
    </row>
    <row r="1308" spans="1:18" ht="15.75" thickBot="1" x14ac:dyDescent="0.3">
      <c r="A1308" s="291" t="s">
        <v>1592</v>
      </c>
      <c r="B1308" s="288" t="s">
        <v>1593</v>
      </c>
      <c r="C1308" s="288" t="s">
        <v>2078</v>
      </c>
      <c r="D1308" s="286">
        <v>-6116933</v>
      </c>
      <c r="E1308" s="300">
        <v>-6116933</v>
      </c>
      <c r="F1308" s="286">
        <v>-6116933</v>
      </c>
      <c r="G1308" s="286">
        <v>-6116933</v>
      </c>
      <c r="H1308" s="286">
        <v>-6026356</v>
      </c>
      <c r="I1308" s="286">
        <v>-6026356</v>
      </c>
      <c r="J1308" s="286">
        <v>-6026356</v>
      </c>
      <c r="K1308" s="286">
        <v>-5934964</v>
      </c>
      <c r="L1308" s="286">
        <v>-5934964</v>
      </c>
      <c r="M1308" s="286">
        <v>-5934964</v>
      </c>
      <c r="N1308" s="286">
        <v>-5842750</v>
      </c>
      <c r="O1308" s="286">
        <v>-5842750</v>
      </c>
      <c r="P1308" s="286">
        <v>-5842750</v>
      </c>
      <c r="Q1308" s="286">
        <v>-5749706</v>
      </c>
      <c r="R1308" s="279">
        <v>-5749706</v>
      </c>
    </row>
    <row r="1309" spans="1:18" ht="15.75" thickBot="1" x14ac:dyDescent="0.3">
      <c r="A1309" s="291" t="s">
        <v>1594</v>
      </c>
      <c r="B1309" s="288" t="s">
        <v>1595</v>
      </c>
      <c r="C1309" s="288" t="s">
        <v>2078</v>
      </c>
      <c r="D1309" s="282">
        <v>367227.35</v>
      </c>
      <c r="E1309" s="299">
        <v>367227.35</v>
      </c>
      <c r="F1309" s="282">
        <v>367227.35</v>
      </c>
      <c r="G1309" s="282">
        <v>367227.35</v>
      </c>
      <c r="H1309" s="282">
        <v>370532.35</v>
      </c>
      <c r="I1309" s="282">
        <v>370532.35</v>
      </c>
      <c r="J1309" s="282">
        <v>370532.35</v>
      </c>
      <c r="K1309" s="282">
        <v>373867.35</v>
      </c>
      <c r="L1309" s="282">
        <v>373867.35</v>
      </c>
      <c r="M1309" s="282">
        <v>373867.35</v>
      </c>
      <c r="N1309" s="282">
        <v>377232.35</v>
      </c>
      <c r="O1309" s="282">
        <v>377232.35</v>
      </c>
      <c r="P1309" s="282">
        <v>377232.35</v>
      </c>
      <c r="Q1309" s="282">
        <v>380627.35</v>
      </c>
      <c r="R1309" s="279">
        <v>380627.35</v>
      </c>
    </row>
    <row r="1310" spans="1:18" ht="15.75" thickBot="1" x14ac:dyDescent="0.3">
      <c r="A1310" s="291" t="s">
        <v>527</v>
      </c>
      <c r="B1310" s="288" t="s">
        <v>607</v>
      </c>
      <c r="C1310" s="288" t="s">
        <v>2078</v>
      </c>
      <c r="D1310" s="286">
        <v>-24000</v>
      </c>
      <c r="E1310" s="300">
        <v>-24000</v>
      </c>
      <c r="F1310" s="286">
        <v>-23724.87</v>
      </c>
      <c r="G1310" s="286">
        <v>2572.1</v>
      </c>
      <c r="H1310" s="286">
        <v>-22653</v>
      </c>
      <c r="I1310" s="286">
        <v>-15560.29</v>
      </c>
      <c r="J1310" s="286">
        <v>-15347.16</v>
      </c>
      <c r="K1310" s="286">
        <v>-24000</v>
      </c>
      <c r="L1310" s="286">
        <v>-12999.29</v>
      </c>
      <c r="M1310" s="286">
        <v>-158.66999999999999</v>
      </c>
      <c r="N1310" s="286">
        <v>-24000</v>
      </c>
      <c r="O1310" s="286">
        <v>-24000</v>
      </c>
      <c r="P1310" s="286">
        <v>-23107.17</v>
      </c>
      <c r="Q1310" s="286">
        <v>-24000</v>
      </c>
      <c r="R1310" s="279">
        <v>-24000</v>
      </c>
    </row>
    <row r="1311" spans="1:18" ht="15.75" thickBot="1" x14ac:dyDescent="0.3">
      <c r="A1311" s="291" t="s">
        <v>528</v>
      </c>
      <c r="B1311" s="288" t="s">
        <v>606</v>
      </c>
      <c r="C1311" s="288" t="s">
        <v>2078</v>
      </c>
      <c r="D1311" s="282">
        <v>-37000</v>
      </c>
      <c r="E1311" s="299">
        <v>-37000</v>
      </c>
      <c r="F1311" s="282">
        <v>-34595</v>
      </c>
      <c r="G1311" s="282">
        <v>-32768.980000000003</v>
      </c>
      <c r="H1311" s="282">
        <v>-37000</v>
      </c>
      <c r="I1311" s="282">
        <v>-34083.75</v>
      </c>
      <c r="J1311" s="282">
        <v>-30563.68</v>
      </c>
      <c r="K1311" s="282">
        <v>-37000</v>
      </c>
      <c r="L1311" s="282">
        <v>-34281.75</v>
      </c>
      <c r="M1311" s="282">
        <v>-33778.910000000003</v>
      </c>
      <c r="N1311" s="282">
        <v>-37000</v>
      </c>
      <c r="O1311" s="282">
        <v>-32093.63</v>
      </c>
      <c r="P1311" s="282">
        <v>-28451.97</v>
      </c>
      <c r="Q1311" s="282">
        <v>-37000</v>
      </c>
      <c r="R1311" s="279">
        <v>-37000</v>
      </c>
    </row>
    <row r="1312" spans="1:18" ht="15.75" thickBot="1" x14ac:dyDescent="0.3">
      <c r="A1312" s="291" t="s">
        <v>529</v>
      </c>
      <c r="B1312" s="288" t="s">
        <v>605</v>
      </c>
      <c r="C1312" s="288" t="s">
        <v>2078</v>
      </c>
      <c r="D1312" s="286">
        <v>-53000</v>
      </c>
      <c r="E1312" s="300">
        <v>-53000</v>
      </c>
      <c r="F1312" s="286">
        <v>-51777.32</v>
      </c>
      <c r="G1312" s="286">
        <v>-46844.38</v>
      </c>
      <c r="H1312" s="286">
        <v>-51800</v>
      </c>
      <c r="I1312" s="286">
        <v>-51260</v>
      </c>
      <c r="J1312" s="286">
        <v>-51174.17</v>
      </c>
      <c r="K1312" s="286">
        <v>-78577.48</v>
      </c>
      <c r="L1312" s="286">
        <v>-73368.56</v>
      </c>
      <c r="M1312" s="286">
        <v>-72835.56</v>
      </c>
      <c r="N1312" s="286">
        <v>-102611.36</v>
      </c>
      <c r="O1312" s="286">
        <v>-88471.73</v>
      </c>
      <c r="P1312" s="286">
        <v>-89611.99</v>
      </c>
      <c r="Q1312" s="286">
        <v>-103000</v>
      </c>
      <c r="R1312" s="279">
        <v>-103000</v>
      </c>
    </row>
    <row r="1313" spans="1:18" ht="15.75" thickBot="1" x14ac:dyDescent="0.3">
      <c r="A1313" s="291" t="s">
        <v>530</v>
      </c>
      <c r="B1313" s="288" t="s">
        <v>604</v>
      </c>
      <c r="C1313" s="288" t="s">
        <v>2078</v>
      </c>
      <c r="D1313" s="282">
        <v>-20000</v>
      </c>
      <c r="E1313" s="299">
        <v>-20000</v>
      </c>
      <c r="F1313" s="282">
        <v>-20000</v>
      </c>
      <c r="G1313" s="282">
        <v>-20000</v>
      </c>
      <c r="H1313" s="282">
        <v>-20000</v>
      </c>
      <c r="I1313" s="282">
        <v>-20000</v>
      </c>
      <c r="J1313" s="282">
        <v>-20000</v>
      </c>
      <c r="K1313" s="282">
        <v>-20000</v>
      </c>
      <c r="L1313" s="282">
        <v>-20000</v>
      </c>
      <c r="M1313" s="282">
        <v>-20000</v>
      </c>
      <c r="N1313" s="282">
        <v>-20000</v>
      </c>
      <c r="O1313" s="282">
        <v>-20000</v>
      </c>
      <c r="P1313" s="282">
        <v>-20000</v>
      </c>
      <c r="Q1313" s="282">
        <v>-20000</v>
      </c>
      <c r="R1313" s="279">
        <v>-20000</v>
      </c>
    </row>
    <row r="1314" spans="1:18" ht="15.75" thickBot="1" x14ac:dyDescent="0.3">
      <c r="A1314" s="291" t="s">
        <v>531</v>
      </c>
      <c r="B1314" s="288" t="s">
        <v>603</v>
      </c>
      <c r="C1314" s="288" t="s">
        <v>2078</v>
      </c>
      <c r="D1314" s="286">
        <v>0</v>
      </c>
      <c r="E1314" s="300">
        <v>0</v>
      </c>
      <c r="F1314" s="286">
        <v>0</v>
      </c>
      <c r="G1314" s="286">
        <v>0</v>
      </c>
      <c r="H1314" s="286">
        <v>0</v>
      </c>
      <c r="I1314" s="286">
        <v>0</v>
      </c>
      <c r="J1314" s="286">
        <v>0</v>
      </c>
      <c r="K1314" s="286">
        <v>-325000</v>
      </c>
      <c r="L1314" s="286">
        <v>-325000</v>
      </c>
      <c r="M1314" s="286">
        <v>-325000</v>
      </c>
      <c r="N1314" s="286">
        <v>-325000</v>
      </c>
      <c r="O1314" s="286">
        <v>0</v>
      </c>
      <c r="P1314" s="286">
        <v>0</v>
      </c>
      <c r="Q1314" s="286">
        <v>0</v>
      </c>
      <c r="R1314" s="279">
        <v>0</v>
      </c>
    </row>
    <row r="1315" spans="1:18" ht="15.75" thickBot="1" x14ac:dyDescent="0.3">
      <c r="A1315" s="291" t="s">
        <v>532</v>
      </c>
      <c r="B1315" s="288" t="s">
        <v>602</v>
      </c>
      <c r="C1315" s="288" t="s">
        <v>2078</v>
      </c>
      <c r="D1315" s="282">
        <v>-222910390.61000001</v>
      </c>
      <c r="E1315" s="299">
        <v>-222910390.61000001</v>
      </c>
      <c r="F1315" s="282">
        <v>-222910390.61000001</v>
      </c>
      <c r="G1315" s="282">
        <v>-222910390.61000001</v>
      </c>
      <c r="H1315" s="282">
        <v>-222295398.68000001</v>
      </c>
      <c r="I1315" s="282">
        <v>-222295398.68000001</v>
      </c>
      <c r="J1315" s="282">
        <v>-222295398.68000001</v>
      </c>
      <c r="K1315" s="282">
        <v>-224461214.37</v>
      </c>
      <c r="L1315" s="282">
        <v>-224461214.37</v>
      </c>
      <c r="M1315" s="282">
        <v>-224461214.37</v>
      </c>
      <c r="N1315" s="282">
        <v>-224570871.38999999</v>
      </c>
      <c r="O1315" s="282">
        <v>-224570871.38999999</v>
      </c>
      <c r="P1315" s="282">
        <v>-224570871.38999999</v>
      </c>
      <c r="Q1315" s="282">
        <v>-233833415.75</v>
      </c>
      <c r="R1315" s="279">
        <v>-233833415.75</v>
      </c>
    </row>
    <row r="1316" spans="1:18" ht="15.75" thickBot="1" x14ac:dyDescent="0.3">
      <c r="A1316" s="291" t="s">
        <v>1596</v>
      </c>
      <c r="B1316" s="288" t="s">
        <v>1597</v>
      </c>
      <c r="C1316" s="288" t="s">
        <v>2078</v>
      </c>
      <c r="D1316" s="286">
        <v>-95652.5</v>
      </c>
      <c r="E1316" s="300">
        <v>-95652.5</v>
      </c>
      <c r="F1316" s="286">
        <v>-95652.5</v>
      </c>
      <c r="G1316" s="286">
        <v>-95652.5</v>
      </c>
      <c r="H1316" s="286">
        <v>-95652.5</v>
      </c>
      <c r="I1316" s="286">
        <v>-95652.5</v>
      </c>
      <c r="J1316" s="286">
        <v>-95652.5</v>
      </c>
      <c r="K1316" s="286">
        <v>-95652.5</v>
      </c>
      <c r="L1316" s="286">
        <v>-95652.5</v>
      </c>
      <c r="M1316" s="286">
        <v>-95652.5</v>
      </c>
      <c r="N1316" s="286">
        <v>-95652.5</v>
      </c>
      <c r="O1316" s="286">
        <v>-95652.5</v>
      </c>
      <c r="P1316" s="286">
        <v>-95652.5</v>
      </c>
      <c r="Q1316" s="286">
        <v>-95652.5</v>
      </c>
      <c r="R1316" s="279">
        <v>-95652.5</v>
      </c>
    </row>
    <row r="1317" spans="1:18" ht="15.75" thickBot="1" x14ac:dyDescent="0.3">
      <c r="A1317" s="291" t="s">
        <v>533</v>
      </c>
      <c r="B1317" s="288" t="s">
        <v>601</v>
      </c>
      <c r="C1317" s="288" t="s">
        <v>2078</v>
      </c>
      <c r="D1317" s="282">
        <v>-3799801.65</v>
      </c>
      <c r="E1317" s="299">
        <v>-3799801.65</v>
      </c>
      <c r="F1317" s="282">
        <v>-3799801.65</v>
      </c>
      <c r="G1317" s="282">
        <v>-3799801.65</v>
      </c>
      <c r="H1317" s="282">
        <v>-3799801.65</v>
      </c>
      <c r="I1317" s="282">
        <v>-3799801.65</v>
      </c>
      <c r="J1317" s="282">
        <v>-3799801.65</v>
      </c>
      <c r="K1317" s="282">
        <v>-3799801.65</v>
      </c>
      <c r="L1317" s="282">
        <v>-3799801.65</v>
      </c>
      <c r="M1317" s="282">
        <v>-3799801.65</v>
      </c>
      <c r="N1317" s="282">
        <v>-3799801.65</v>
      </c>
      <c r="O1317" s="282">
        <v>-3799801.65</v>
      </c>
      <c r="P1317" s="282">
        <v>-3799801.65</v>
      </c>
      <c r="Q1317" s="282">
        <v>-3799801.65</v>
      </c>
      <c r="R1317" s="279">
        <v>-3799801.65</v>
      </c>
    </row>
    <row r="1318" spans="1:18" ht="15.75" thickBot="1" x14ac:dyDescent="0.3">
      <c r="A1318" s="291" t="s">
        <v>534</v>
      </c>
      <c r="B1318" s="288" t="s">
        <v>600</v>
      </c>
      <c r="C1318" s="288" t="s">
        <v>2078</v>
      </c>
      <c r="D1318" s="286">
        <v>-31276112</v>
      </c>
      <c r="E1318" s="300">
        <v>-31276112</v>
      </c>
      <c r="F1318" s="286">
        <v>-31276112</v>
      </c>
      <c r="G1318" s="286">
        <v>-31276112</v>
      </c>
      <c r="H1318" s="286">
        <v>-31760332.5</v>
      </c>
      <c r="I1318" s="286">
        <v>-31760332.5</v>
      </c>
      <c r="J1318" s="286">
        <v>-31760332.5</v>
      </c>
      <c r="K1318" s="286">
        <v>-31831079.300000001</v>
      </c>
      <c r="L1318" s="286">
        <v>-31831079.300000001</v>
      </c>
      <c r="M1318" s="286">
        <v>-31831079.300000001</v>
      </c>
      <c r="N1318" s="286">
        <v>-32167478.260000002</v>
      </c>
      <c r="O1318" s="286">
        <v>-32167478.260000002</v>
      </c>
      <c r="P1318" s="286">
        <v>-32167478.260000002</v>
      </c>
      <c r="Q1318" s="286">
        <v>-36244682.420000002</v>
      </c>
      <c r="R1318" s="279">
        <v>-36244682.420000002</v>
      </c>
    </row>
    <row r="1319" spans="1:18" ht="15.75" thickBot="1" x14ac:dyDescent="0.3">
      <c r="A1319" s="291" t="s">
        <v>535</v>
      </c>
      <c r="B1319" s="288" t="s">
        <v>599</v>
      </c>
      <c r="C1319" s="288" t="s">
        <v>2078</v>
      </c>
      <c r="D1319" s="282">
        <v>-194059.54</v>
      </c>
      <c r="E1319" s="299">
        <v>-194059.54</v>
      </c>
      <c r="F1319" s="282">
        <v>-194059.54</v>
      </c>
      <c r="G1319" s="282">
        <v>-194059.54</v>
      </c>
      <c r="H1319" s="282">
        <v>-194059.54</v>
      </c>
      <c r="I1319" s="282">
        <v>-194059.54</v>
      </c>
      <c r="J1319" s="282">
        <v>-194059.54</v>
      </c>
      <c r="K1319" s="282">
        <v>-194059.54</v>
      </c>
      <c r="L1319" s="282">
        <v>-194059.54</v>
      </c>
      <c r="M1319" s="282">
        <v>-194059.54</v>
      </c>
      <c r="N1319" s="282">
        <v>-194059.54</v>
      </c>
      <c r="O1319" s="282">
        <v>-194059.54</v>
      </c>
      <c r="P1319" s="282">
        <v>-194059.54</v>
      </c>
      <c r="Q1319" s="282">
        <v>-194059.54</v>
      </c>
      <c r="R1319" s="279">
        <v>-194059.54</v>
      </c>
    </row>
    <row r="1320" spans="1:18" ht="15.75" thickBot="1" x14ac:dyDescent="0.3">
      <c r="A1320" s="291" t="s">
        <v>536</v>
      </c>
      <c r="B1320" s="288" t="s">
        <v>598</v>
      </c>
      <c r="C1320" s="288" t="s">
        <v>2078</v>
      </c>
      <c r="D1320" s="286">
        <v>-10532100.300000001</v>
      </c>
      <c r="E1320" s="300">
        <v>-10532100.300000001</v>
      </c>
      <c r="F1320" s="286">
        <v>-10532100.300000001</v>
      </c>
      <c r="G1320" s="286">
        <v>-10532100.300000001</v>
      </c>
      <c r="H1320" s="286">
        <v>-10532100.300000001</v>
      </c>
      <c r="I1320" s="286">
        <v>-10532100.300000001</v>
      </c>
      <c r="J1320" s="286">
        <v>-10532100.300000001</v>
      </c>
      <c r="K1320" s="286">
        <v>-10532100.300000001</v>
      </c>
      <c r="L1320" s="286">
        <v>-10532100.300000001</v>
      </c>
      <c r="M1320" s="286">
        <v>-10532100.300000001</v>
      </c>
      <c r="N1320" s="286">
        <v>-10532100.300000001</v>
      </c>
      <c r="O1320" s="286">
        <v>-10532100.300000001</v>
      </c>
      <c r="P1320" s="286">
        <v>-10532100.300000001</v>
      </c>
      <c r="Q1320" s="286">
        <v>-10532100.300000001</v>
      </c>
      <c r="R1320" s="279">
        <v>-10532100.300000001</v>
      </c>
    </row>
    <row r="1321" spans="1:18" ht="15.75" thickBot="1" x14ac:dyDescent="0.3">
      <c r="A1321" s="291" t="s">
        <v>537</v>
      </c>
      <c r="B1321" s="288" t="s">
        <v>597</v>
      </c>
      <c r="C1321" s="288" t="s">
        <v>2078</v>
      </c>
      <c r="D1321" s="282">
        <v>-780241.74</v>
      </c>
      <c r="E1321" s="299">
        <v>-780241.74</v>
      </c>
      <c r="F1321" s="282">
        <v>-780241.74</v>
      </c>
      <c r="G1321" s="282">
        <v>-780241.74</v>
      </c>
      <c r="H1321" s="282">
        <v>-780241.74</v>
      </c>
      <c r="I1321" s="282">
        <v>-780241.74</v>
      </c>
      <c r="J1321" s="282">
        <v>-780241.74</v>
      </c>
      <c r="K1321" s="282">
        <v>-780241.74</v>
      </c>
      <c r="L1321" s="282">
        <v>-780241.74</v>
      </c>
      <c r="M1321" s="282">
        <v>-780241.74</v>
      </c>
      <c r="N1321" s="282">
        <v>-780241.74</v>
      </c>
      <c r="O1321" s="282">
        <v>-780241.74</v>
      </c>
      <c r="P1321" s="282">
        <v>-780241.74</v>
      </c>
      <c r="Q1321" s="282">
        <v>-780241.74</v>
      </c>
      <c r="R1321" s="279">
        <v>-780241.74</v>
      </c>
    </row>
    <row r="1322" spans="1:18" ht="15.75" thickBot="1" x14ac:dyDescent="0.3">
      <c r="A1322" s="291" t="s">
        <v>1598</v>
      </c>
      <c r="B1322" s="288" t="s">
        <v>596</v>
      </c>
      <c r="C1322" s="288" t="s">
        <v>2078</v>
      </c>
      <c r="D1322" s="286">
        <v>-21737944.43</v>
      </c>
      <c r="E1322" s="300">
        <v>-21737944.43</v>
      </c>
      <c r="F1322" s="286">
        <v>-21737944.43</v>
      </c>
      <c r="G1322" s="286">
        <v>-21737944.43</v>
      </c>
      <c r="H1322" s="286">
        <v>-20166427.399999999</v>
      </c>
      <c r="I1322" s="286">
        <v>-20166427.399999999</v>
      </c>
      <c r="J1322" s="286">
        <v>-20166427.399999999</v>
      </c>
      <c r="K1322" s="286">
        <v>-20075533.960000001</v>
      </c>
      <c r="L1322" s="286">
        <v>-20075533.960000001</v>
      </c>
      <c r="M1322" s="286">
        <v>-20075533.960000001</v>
      </c>
      <c r="N1322" s="286">
        <v>-20073643.690000001</v>
      </c>
      <c r="O1322" s="286">
        <v>-20073643.690000001</v>
      </c>
      <c r="P1322" s="286">
        <v>-20073643.690000001</v>
      </c>
      <c r="Q1322" s="286">
        <v>-20148899.789999999</v>
      </c>
      <c r="R1322" s="279">
        <v>-20148899.789999999</v>
      </c>
    </row>
    <row r="1323" spans="1:18" ht="15.75" thickBot="1" x14ac:dyDescent="0.3">
      <c r="A1323" s="291" t="s">
        <v>538</v>
      </c>
      <c r="B1323" s="288" t="s">
        <v>595</v>
      </c>
      <c r="C1323" s="288" t="s">
        <v>2078</v>
      </c>
      <c r="D1323" s="282">
        <v>-158120.4</v>
      </c>
      <c r="E1323" s="299">
        <v>-158120.4</v>
      </c>
      <c r="F1323" s="282">
        <v>-158120.4</v>
      </c>
      <c r="G1323" s="282">
        <v>-158120.4</v>
      </c>
      <c r="H1323" s="282">
        <v>-158120.4</v>
      </c>
      <c r="I1323" s="282">
        <v>-158120.4</v>
      </c>
      <c r="J1323" s="282">
        <v>-158120.4</v>
      </c>
      <c r="K1323" s="282">
        <v>-158120.4</v>
      </c>
      <c r="L1323" s="282">
        <v>-158120.4</v>
      </c>
      <c r="M1323" s="282">
        <v>-158120.4</v>
      </c>
      <c r="N1323" s="282">
        <v>-158120.4</v>
      </c>
      <c r="O1323" s="282">
        <v>-158120.4</v>
      </c>
      <c r="P1323" s="282">
        <v>-158120.4</v>
      </c>
      <c r="Q1323" s="282">
        <v>-158120.4</v>
      </c>
      <c r="R1323" s="279">
        <v>-158120.4</v>
      </c>
    </row>
    <row r="1324" spans="1:18" ht="15.75" thickBot="1" x14ac:dyDescent="0.3">
      <c r="A1324" s="291" t="s">
        <v>539</v>
      </c>
      <c r="B1324" s="288" t="s">
        <v>594</v>
      </c>
      <c r="C1324" s="288" t="s">
        <v>2078</v>
      </c>
      <c r="D1324" s="286">
        <v>116265524.09999999</v>
      </c>
      <c r="E1324" s="300">
        <v>116265524.09999999</v>
      </c>
      <c r="F1324" s="286">
        <v>116265524.09999999</v>
      </c>
      <c r="G1324" s="286">
        <v>116265524.09999999</v>
      </c>
      <c r="H1324" s="286">
        <v>120298270.55</v>
      </c>
      <c r="I1324" s="286">
        <v>120298270.55</v>
      </c>
      <c r="J1324" s="286">
        <v>120298270.55</v>
      </c>
      <c r="K1324" s="286">
        <v>125163135.84</v>
      </c>
      <c r="L1324" s="286">
        <v>125163135.84</v>
      </c>
      <c r="M1324" s="286">
        <v>125163135.84</v>
      </c>
      <c r="N1324" s="286">
        <v>129447514.15000001</v>
      </c>
      <c r="O1324" s="286">
        <v>129447514.15000001</v>
      </c>
      <c r="P1324" s="286">
        <v>129447514.15000001</v>
      </c>
      <c r="Q1324" s="286">
        <v>132129440.31</v>
      </c>
      <c r="R1324" s="279">
        <v>132129440.31</v>
      </c>
    </row>
    <row r="1325" spans="1:18" ht="15.75" thickBot="1" x14ac:dyDescent="0.3">
      <c r="A1325" s="291" t="s">
        <v>540</v>
      </c>
      <c r="B1325" s="288" t="s">
        <v>593</v>
      </c>
      <c r="C1325" s="288" t="s">
        <v>2078</v>
      </c>
      <c r="D1325" s="282">
        <v>3799801.65</v>
      </c>
      <c r="E1325" s="299">
        <v>3799801.65</v>
      </c>
      <c r="F1325" s="282">
        <v>3799801.65</v>
      </c>
      <c r="G1325" s="282">
        <v>3799801.65</v>
      </c>
      <c r="H1325" s="282">
        <v>3799801.65</v>
      </c>
      <c r="I1325" s="282">
        <v>3799801.65</v>
      </c>
      <c r="J1325" s="282">
        <v>3799801.65</v>
      </c>
      <c r="K1325" s="282">
        <v>3799801.65</v>
      </c>
      <c r="L1325" s="282">
        <v>3799801.65</v>
      </c>
      <c r="M1325" s="282">
        <v>3799801.65</v>
      </c>
      <c r="N1325" s="282">
        <v>3799801.65</v>
      </c>
      <c r="O1325" s="282">
        <v>3799801.65</v>
      </c>
      <c r="P1325" s="282">
        <v>3799801.65</v>
      </c>
      <c r="Q1325" s="282">
        <v>3799801.65</v>
      </c>
      <c r="R1325" s="279">
        <v>3799801.65</v>
      </c>
    </row>
    <row r="1326" spans="1:18" ht="15.75" thickBot="1" x14ac:dyDescent="0.3">
      <c r="A1326" s="291" t="s">
        <v>541</v>
      </c>
      <c r="B1326" s="288" t="s">
        <v>592</v>
      </c>
      <c r="C1326" s="288" t="s">
        <v>2078</v>
      </c>
      <c r="D1326" s="286">
        <v>22500112</v>
      </c>
      <c r="E1326" s="300">
        <v>22500112</v>
      </c>
      <c r="F1326" s="286">
        <v>22500112</v>
      </c>
      <c r="G1326" s="286">
        <v>22500112</v>
      </c>
      <c r="H1326" s="286">
        <v>22790883.690000001</v>
      </c>
      <c r="I1326" s="286">
        <v>22790883.690000001</v>
      </c>
      <c r="J1326" s="286">
        <v>22790883.690000001</v>
      </c>
      <c r="K1326" s="286">
        <v>23192993.010000002</v>
      </c>
      <c r="L1326" s="286">
        <v>23192993.010000002</v>
      </c>
      <c r="M1326" s="286">
        <v>23192993.010000002</v>
      </c>
      <c r="N1326" s="286">
        <v>23695501.260000002</v>
      </c>
      <c r="O1326" s="286">
        <v>23695501.260000002</v>
      </c>
      <c r="P1326" s="286">
        <v>23695501.260000002</v>
      </c>
      <c r="Q1326" s="286">
        <v>24204107.920000002</v>
      </c>
      <c r="R1326" s="279">
        <v>24204107.920000002</v>
      </c>
    </row>
    <row r="1327" spans="1:18" ht="15.75" thickBot="1" x14ac:dyDescent="0.3">
      <c r="A1327" s="291" t="s">
        <v>542</v>
      </c>
      <c r="B1327" s="288" t="s">
        <v>591</v>
      </c>
      <c r="C1327" s="288" t="s">
        <v>2078</v>
      </c>
      <c r="D1327" s="282">
        <v>10532100.300000001</v>
      </c>
      <c r="E1327" s="299">
        <v>10532100.300000001</v>
      </c>
      <c r="F1327" s="282">
        <v>10532100.300000001</v>
      </c>
      <c r="G1327" s="282">
        <v>10532100.300000001</v>
      </c>
      <c r="H1327" s="282">
        <v>10532100.300000001</v>
      </c>
      <c r="I1327" s="282">
        <v>10532100.300000001</v>
      </c>
      <c r="J1327" s="282">
        <v>10532100.300000001</v>
      </c>
      <c r="K1327" s="282">
        <v>10532100.300000001</v>
      </c>
      <c r="L1327" s="282">
        <v>10532100.300000001</v>
      </c>
      <c r="M1327" s="282">
        <v>10532100.300000001</v>
      </c>
      <c r="N1327" s="282">
        <v>10532100.300000001</v>
      </c>
      <c r="O1327" s="282">
        <v>10532100.300000001</v>
      </c>
      <c r="P1327" s="282">
        <v>10532100.300000001</v>
      </c>
      <c r="Q1327" s="282">
        <v>10532100.300000001</v>
      </c>
      <c r="R1327" s="279">
        <v>10532100.300000001</v>
      </c>
    </row>
    <row r="1328" spans="1:18" ht="15.75" thickBot="1" x14ac:dyDescent="0.3">
      <c r="A1328" s="291" t="s">
        <v>543</v>
      </c>
      <c r="B1328" s="288" t="s">
        <v>590</v>
      </c>
      <c r="C1328" s="288" t="s">
        <v>2078</v>
      </c>
      <c r="D1328" s="286">
        <v>95652.5</v>
      </c>
      <c r="E1328" s="300">
        <v>95652.5</v>
      </c>
      <c r="F1328" s="286">
        <v>95652.5</v>
      </c>
      <c r="G1328" s="286">
        <v>95652.5</v>
      </c>
      <c r="H1328" s="286">
        <v>95652.5</v>
      </c>
      <c r="I1328" s="286">
        <v>95652.5</v>
      </c>
      <c r="J1328" s="286">
        <v>95652.5</v>
      </c>
      <c r="K1328" s="286">
        <v>95652.5</v>
      </c>
      <c r="L1328" s="286">
        <v>95652.5</v>
      </c>
      <c r="M1328" s="286">
        <v>95652.5</v>
      </c>
      <c r="N1328" s="286">
        <v>95652.5</v>
      </c>
      <c r="O1328" s="286">
        <v>95652.5</v>
      </c>
      <c r="P1328" s="286">
        <v>95652.5</v>
      </c>
      <c r="Q1328" s="286">
        <v>95652.5</v>
      </c>
      <c r="R1328" s="279">
        <v>95652.5</v>
      </c>
    </row>
    <row r="1329" spans="1:18" ht="15.75" thickBot="1" x14ac:dyDescent="0.3">
      <c r="A1329" s="291" t="s">
        <v>544</v>
      </c>
      <c r="B1329" s="288" t="s">
        <v>589</v>
      </c>
      <c r="C1329" s="288" t="s">
        <v>2078</v>
      </c>
      <c r="D1329" s="282">
        <v>16815598.920000002</v>
      </c>
      <c r="E1329" s="299">
        <v>16815598.920000002</v>
      </c>
      <c r="F1329" s="282">
        <v>16815598.920000002</v>
      </c>
      <c r="G1329" s="282">
        <v>16815598.920000002</v>
      </c>
      <c r="H1329" s="282">
        <v>17777149.690000001</v>
      </c>
      <c r="I1329" s="282">
        <v>17777149.690000001</v>
      </c>
      <c r="J1329" s="282">
        <v>17777149.690000001</v>
      </c>
      <c r="K1329" s="282">
        <v>17881228.75</v>
      </c>
      <c r="L1329" s="282">
        <v>17881228.75</v>
      </c>
      <c r="M1329" s="282">
        <v>17881228.75</v>
      </c>
      <c r="N1329" s="282">
        <v>18178142.370000001</v>
      </c>
      <c r="O1329" s="282">
        <v>18178142.370000001</v>
      </c>
      <c r="P1329" s="282">
        <v>18178142.370000001</v>
      </c>
      <c r="Q1329" s="282">
        <v>18237729.829999998</v>
      </c>
      <c r="R1329" s="279">
        <v>18237729.829999998</v>
      </c>
    </row>
    <row r="1330" spans="1:18" ht="15.75" thickBot="1" x14ac:dyDescent="0.3">
      <c r="A1330" s="291" t="s">
        <v>545</v>
      </c>
      <c r="B1330" s="288" t="s">
        <v>588</v>
      </c>
      <c r="C1330" s="288" t="s">
        <v>2078</v>
      </c>
      <c r="D1330" s="286">
        <v>14982.33</v>
      </c>
      <c r="E1330" s="300">
        <v>14982.33</v>
      </c>
      <c r="F1330" s="286">
        <v>14982.33</v>
      </c>
      <c r="G1330" s="286">
        <v>14982.33</v>
      </c>
      <c r="H1330" s="286">
        <v>14982.33</v>
      </c>
      <c r="I1330" s="286">
        <v>14982.33</v>
      </c>
      <c r="J1330" s="286">
        <v>14982.33</v>
      </c>
      <c r="K1330" s="286">
        <v>14982.33</v>
      </c>
      <c r="L1330" s="286">
        <v>14982.33</v>
      </c>
      <c r="M1330" s="286">
        <v>14982.33</v>
      </c>
      <c r="N1330" s="286">
        <v>14982.33</v>
      </c>
      <c r="O1330" s="286">
        <v>14982.33</v>
      </c>
      <c r="P1330" s="286">
        <v>14982.33</v>
      </c>
      <c r="Q1330" s="286">
        <v>14982.33</v>
      </c>
      <c r="R1330" s="279">
        <v>14982.33</v>
      </c>
    </row>
    <row r="1331" spans="1:18" ht="15.75" thickBot="1" x14ac:dyDescent="0.3">
      <c r="A1331" s="291" t="s">
        <v>546</v>
      </c>
      <c r="B1331" s="288" t="s">
        <v>587</v>
      </c>
      <c r="C1331" s="288" t="s">
        <v>2078</v>
      </c>
      <c r="D1331" s="282">
        <v>780241.74</v>
      </c>
      <c r="E1331" s="299">
        <v>780241.74</v>
      </c>
      <c r="F1331" s="282">
        <v>780241.74</v>
      </c>
      <c r="G1331" s="282">
        <v>780241.74</v>
      </c>
      <c r="H1331" s="282">
        <v>780241.74</v>
      </c>
      <c r="I1331" s="282">
        <v>780241.74</v>
      </c>
      <c r="J1331" s="282">
        <v>780241.74</v>
      </c>
      <c r="K1331" s="282">
        <v>780241.74</v>
      </c>
      <c r="L1331" s="282">
        <v>780241.74</v>
      </c>
      <c r="M1331" s="282">
        <v>780241.74</v>
      </c>
      <c r="N1331" s="282">
        <v>780241.74</v>
      </c>
      <c r="O1331" s="282">
        <v>780241.74</v>
      </c>
      <c r="P1331" s="282">
        <v>780241.74</v>
      </c>
      <c r="Q1331" s="282">
        <v>780241.74</v>
      </c>
      <c r="R1331" s="279">
        <v>780241.74</v>
      </c>
    </row>
    <row r="1332" spans="1:18" ht="15.75" thickBot="1" x14ac:dyDescent="0.3">
      <c r="A1332" s="291" t="s">
        <v>1599</v>
      </c>
      <c r="B1332" s="288" t="s">
        <v>586</v>
      </c>
      <c r="C1332" s="288" t="s">
        <v>2078</v>
      </c>
      <c r="D1332" s="286">
        <v>158120.4</v>
      </c>
      <c r="E1332" s="300">
        <v>158120.4</v>
      </c>
      <c r="F1332" s="286">
        <v>158120.4</v>
      </c>
      <c r="G1332" s="286">
        <v>158120.4</v>
      </c>
      <c r="H1332" s="286">
        <v>158120.4</v>
      </c>
      <c r="I1332" s="286">
        <v>158120.4</v>
      </c>
      <c r="J1332" s="286">
        <v>158120.4</v>
      </c>
      <c r="K1332" s="286">
        <v>158120.4</v>
      </c>
      <c r="L1332" s="286">
        <v>158120.4</v>
      </c>
      <c r="M1332" s="286">
        <v>158120.4</v>
      </c>
      <c r="N1332" s="286">
        <v>158120.4</v>
      </c>
      <c r="O1332" s="286">
        <v>158120.4</v>
      </c>
      <c r="P1332" s="286">
        <v>158120.4</v>
      </c>
      <c r="Q1332" s="286">
        <v>158120.4</v>
      </c>
      <c r="R1332" s="279">
        <v>158120.4</v>
      </c>
    </row>
    <row r="1333" spans="1:18" ht="15.75" thickBot="1" x14ac:dyDescent="0.3">
      <c r="A1333" s="291" t="s">
        <v>547</v>
      </c>
      <c r="B1333" s="288" t="s">
        <v>585</v>
      </c>
      <c r="C1333" s="288" t="s">
        <v>2078</v>
      </c>
      <c r="D1333" s="282">
        <v>-4101262.63</v>
      </c>
      <c r="E1333" s="299">
        <v>-4101262.63</v>
      </c>
      <c r="F1333" s="282">
        <v>-4394967.8600000003</v>
      </c>
      <c r="G1333" s="282">
        <v>-4907094.58</v>
      </c>
      <c r="H1333" s="282">
        <v>-5284342.0199999996</v>
      </c>
      <c r="I1333" s="282">
        <v>-5569799.9100000001</v>
      </c>
      <c r="J1333" s="282">
        <v>-5595966.6200000001</v>
      </c>
      <c r="K1333" s="282">
        <v>-5806886.5099999998</v>
      </c>
      <c r="L1333" s="282">
        <v>-5626787.9400000004</v>
      </c>
      <c r="M1333" s="282">
        <v>-5696311.1699999999</v>
      </c>
      <c r="N1333" s="282">
        <v>-5470278.5599999996</v>
      </c>
      <c r="O1333" s="282">
        <v>-5474967.9299999997</v>
      </c>
      <c r="P1333" s="282">
        <v>-4979999.8600000003</v>
      </c>
      <c r="Q1333" s="282">
        <v>-4041460.38</v>
      </c>
      <c r="R1333" s="279">
        <v>-4041460.38</v>
      </c>
    </row>
    <row r="1334" spans="1:18" ht="15.75" thickBot="1" x14ac:dyDescent="0.3">
      <c r="A1334" s="291" t="s">
        <v>547</v>
      </c>
      <c r="B1334" s="288" t="s">
        <v>584</v>
      </c>
      <c r="C1334" s="288" t="s">
        <v>2078</v>
      </c>
      <c r="D1334" s="286">
        <v>0</v>
      </c>
      <c r="E1334" s="300">
        <v>0</v>
      </c>
      <c r="F1334" s="286">
        <v>0</v>
      </c>
      <c r="G1334" s="286">
        <v>0</v>
      </c>
      <c r="H1334" s="286">
        <v>0</v>
      </c>
      <c r="I1334" s="286">
        <v>0</v>
      </c>
      <c r="J1334" s="286">
        <v>0</v>
      </c>
      <c r="K1334" s="286">
        <v>0</v>
      </c>
      <c r="L1334" s="286">
        <v>0</v>
      </c>
      <c r="M1334" s="286">
        <v>0</v>
      </c>
      <c r="N1334" s="286">
        <v>0</v>
      </c>
      <c r="O1334" s="286">
        <v>0</v>
      </c>
      <c r="P1334" s="286">
        <v>0</v>
      </c>
      <c r="Q1334" s="286">
        <v>0</v>
      </c>
      <c r="R1334" s="279">
        <v>0</v>
      </c>
    </row>
  </sheetData>
  <mergeCells count="3">
    <mergeCell ref="A3:B4"/>
    <mergeCell ref="A5:B5"/>
    <mergeCell ref="A6:C6"/>
  </mergeCells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B2B2A-53F7-47ED-AD83-D3E20C51B300}">
  <sheetPr>
    <tabColor rgb="FF92D050"/>
    <pageSetUpPr fitToPage="1"/>
  </sheetPr>
  <dimension ref="A1:DK109"/>
  <sheetViews>
    <sheetView zoomScale="90" zoomScaleNormal="90" zoomScaleSheetLayoutView="85" workbookViewId="0">
      <pane xSplit="4" ySplit="7" topLeftCell="CK8" activePane="bottomRight" state="frozen"/>
      <selection activeCell="CW36" sqref="CW36"/>
      <selection pane="topRight" activeCell="CW36" sqref="CW36"/>
      <selection pane="bottomLeft" activeCell="CW36" sqref="CW36"/>
      <selection pane="bottomRight" activeCell="CW36" sqref="CW36"/>
    </sheetView>
  </sheetViews>
  <sheetFormatPr defaultRowHeight="12.75" outlineLevelRow="1" outlineLevelCol="1" x14ac:dyDescent="0.2"/>
  <cols>
    <col min="1" max="1" width="7.140625" customWidth="1"/>
    <col min="2" max="2" width="7.7109375" bestFit="1" customWidth="1"/>
    <col min="3" max="3" width="13.5703125" customWidth="1"/>
    <col min="4" max="4" width="22.7109375" customWidth="1"/>
    <col min="5" max="9" width="15.7109375" hidden="1" customWidth="1" outlineLevel="1"/>
    <col min="10" max="10" width="15.7109375" hidden="1" customWidth="1" outlineLevel="1" collapsed="1"/>
    <col min="11" max="16" width="15.7109375" hidden="1" customWidth="1" outlineLevel="1"/>
    <col min="17" max="17" width="15.7109375" hidden="1" customWidth="1" outlineLevel="1" collapsed="1"/>
    <col min="18" max="52" width="15.7109375" hidden="1" customWidth="1" outlineLevel="1"/>
    <col min="53" max="53" width="15.7109375" hidden="1" customWidth="1" outlineLevel="1" collapsed="1"/>
    <col min="54" max="69" width="15.7109375" hidden="1" customWidth="1" outlineLevel="1"/>
    <col min="70" max="70" width="16.85546875" hidden="1" customWidth="1" outlineLevel="1"/>
    <col min="71" max="88" width="15.7109375" hidden="1" customWidth="1" outlineLevel="1"/>
    <col min="89" max="89" width="15.7109375" customWidth="1" collapsed="1"/>
    <col min="90" max="100" width="15.7109375" hidden="1" customWidth="1" outlineLevel="1"/>
    <col min="101" max="101" width="15.7109375" customWidth="1" collapsed="1"/>
    <col min="102" max="113" width="15.7109375" customWidth="1"/>
    <col min="114" max="115" width="16" customWidth="1"/>
  </cols>
  <sheetData>
    <row r="1" spans="1:115" x14ac:dyDescent="0.2">
      <c r="C1" s="3" t="s">
        <v>549</v>
      </c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115" x14ac:dyDescent="0.2">
      <c r="C2" s="3" t="s">
        <v>550</v>
      </c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N2" s="79"/>
    </row>
    <row r="3" spans="1:115" x14ac:dyDescent="0.2">
      <c r="C3" s="5" t="s">
        <v>2541</v>
      </c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115" x14ac:dyDescent="0.2">
      <c r="C4" s="3" t="s">
        <v>2220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115" x14ac:dyDescent="0.2">
      <c r="C5" s="6"/>
      <c r="D5" s="7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CA5">
        <v>6</v>
      </c>
      <c r="CB5">
        <v>7</v>
      </c>
      <c r="CC5">
        <v>8</v>
      </c>
      <c r="CD5">
        <v>9</v>
      </c>
      <c r="CE5">
        <v>10</v>
      </c>
      <c r="CF5">
        <v>11</v>
      </c>
      <c r="CG5">
        <v>12</v>
      </c>
      <c r="CH5">
        <v>13</v>
      </c>
      <c r="CI5">
        <v>14</v>
      </c>
      <c r="CJ5">
        <v>15</v>
      </c>
      <c r="CK5">
        <v>16</v>
      </c>
    </row>
    <row r="6" spans="1:115" x14ac:dyDescent="0.2">
      <c r="E6" s="9">
        <v>2011</v>
      </c>
      <c r="F6" s="9">
        <f>+E6+1</f>
        <v>2012</v>
      </c>
      <c r="G6" s="9">
        <f>+F6</f>
        <v>2012</v>
      </c>
      <c r="H6" s="9">
        <f t="shared" ref="H6:P6" si="0">+G6</f>
        <v>2012</v>
      </c>
      <c r="I6" s="9">
        <f t="shared" si="0"/>
        <v>2012</v>
      </c>
      <c r="J6" s="9">
        <f t="shared" si="0"/>
        <v>2012</v>
      </c>
      <c r="K6" s="9">
        <f t="shared" si="0"/>
        <v>2012</v>
      </c>
      <c r="L6" s="9">
        <f t="shared" si="0"/>
        <v>2012</v>
      </c>
      <c r="M6" s="9">
        <f t="shared" si="0"/>
        <v>2012</v>
      </c>
      <c r="N6" s="9">
        <f t="shared" si="0"/>
        <v>2012</v>
      </c>
      <c r="O6" s="9">
        <f t="shared" si="0"/>
        <v>2012</v>
      </c>
      <c r="P6" s="9">
        <f t="shared" si="0"/>
        <v>2012</v>
      </c>
      <c r="Q6" s="9">
        <f>+P6</f>
        <v>2012</v>
      </c>
      <c r="R6" s="9">
        <v>2013</v>
      </c>
      <c r="S6" s="9">
        <v>2013</v>
      </c>
      <c r="T6" s="9">
        <v>2013</v>
      </c>
      <c r="U6" s="9">
        <f>+T6</f>
        <v>2013</v>
      </c>
      <c r="V6" s="9">
        <f t="shared" ref="V6:AC6" si="1">+U6</f>
        <v>2013</v>
      </c>
      <c r="W6" s="9">
        <f t="shared" si="1"/>
        <v>2013</v>
      </c>
      <c r="X6" s="9">
        <f t="shared" si="1"/>
        <v>2013</v>
      </c>
      <c r="Y6" s="9">
        <f t="shared" si="1"/>
        <v>2013</v>
      </c>
      <c r="Z6" s="9">
        <f t="shared" si="1"/>
        <v>2013</v>
      </c>
      <c r="AA6" s="9">
        <f t="shared" si="1"/>
        <v>2013</v>
      </c>
      <c r="AB6" s="9">
        <f t="shared" si="1"/>
        <v>2013</v>
      </c>
      <c r="AC6" s="9">
        <f t="shared" si="1"/>
        <v>2013</v>
      </c>
      <c r="AD6" s="9">
        <v>2014</v>
      </c>
      <c r="AE6" s="9">
        <f>+AD6</f>
        <v>2014</v>
      </c>
      <c r="AF6" s="9">
        <f t="shared" ref="AF6:AO6" si="2">+AE6</f>
        <v>2014</v>
      </c>
      <c r="AG6" s="9">
        <f t="shared" si="2"/>
        <v>2014</v>
      </c>
      <c r="AH6" s="9">
        <f t="shared" si="2"/>
        <v>2014</v>
      </c>
      <c r="AI6" s="9">
        <f t="shared" si="2"/>
        <v>2014</v>
      </c>
      <c r="AJ6" s="9">
        <f t="shared" si="2"/>
        <v>2014</v>
      </c>
      <c r="AK6" s="9">
        <f t="shared" si="2"/>
        <v>2014</v>
      </c>
      <c r="AL6" s="9">
        <f t="shared" si="2"/>
        <v>2014</v>
      </c>
      <c r="AM6" s="9">
        <f t="shared" si="2"/>
        <v>2014</v>
      </c>
      <c r="AN6" s="9">
        <f t="shared" si="2"/>
        <v>2014</v>
      </c>
      <c r="AO6" s="9">
        <f t="shared" si="2"/>
        <v>2014</v>
      </c>
      <c r="AP6" s="9">
        <f>+AO6+1</f>
        <v>2015</v>
      </c>
      <c r="AQ6" s="9">
        <f>$AP$6</f>
        <v>2015</v>
      </c>
      <c r="AR6" s="9">
        <f t="shared" ref="AR6:BA6" si="3">$AP$6</f>
        <v>2015</v>
      </c>
      <c r="AS6" s="9">
        <f t="shared" si="3"/>
        <v>2015</v>
      </c>
      <c r="AT6" s="9">
        <f t="shared" si="3"/>
        <v>2015</v>
      </c>
      <c r="AU6" s="9">
        <f t="shared" si="3"/>
        <v>2015</v>
      </c>
      <c r="AV6" s="9">
        <f t="shared" si="3"/>
        <v>2015</v>
      </c>
      <c r="AW6" s="9">
        <f t="shared" si="3"/>
        <v>2015</v>
      </c>
      <c r="AX6" s="9">
        <f t="shared" si="3"/>
        <v>2015</v>
      </c>
      <c r="AY6" s="9">
        <f t="shared" si="3"/>
        <v>2015</v>
      </c>
      <c r="AZ6" s="9">
        <f t="shared" si="3"/>
        <v>2015</v>
      </c>
      <c r="BA6" s="9">
        <f t="shared" si="3"/>
        <v>2015</v>
      </c>
      <c r="BB6" s="9">
        <v>2016</v>
      </c>
      <c r="BC6" s="9">
        <v>2016</v>
      </c>
      <c r="BD6" s="9">
        <v>2016</v>
      </c>
      <c r="BE6" s="9">
        <v>2016</v>
      </c>
      <c r="BF6" s="9">
        <v>2016</v>
      </c>
      <c r="BG6" s="9">
        <v>2016</v>
      </c>
      <c r="BH6" s="9">
        <v>2016</v>
      </c>
      <c r="BI6" s="9">
        <v>2016</v>
      </c>
      <c r="BJ6" s="9">
        <v>2016</v>
      </c>
      <c r="BK6" s="9">
        <v>2016</v>
      </c>
      <c r="BL6" s="9">
        <v>2016</v>
      </c>
      <c r="BM6" s="9">
        <v>2016</v>
      </c>
      <c r="BN6" s="9">
        <v>2017</v>
      </c>
      <c r="BO6" s="9">
        <v>2017</v>
      </c>
      <c r="BP6" s="9">
        <v>2017</v>
      </c>
      <c r="BQ6" s="9">
        <v>2017</v>
      </c>
      <c r="BR6" s="9">
        <v>2017</v>
      </c>
      <c r="BS6" s="9">
        <v>2017</v>
      </c>
      <c r="BT6" s="9">
        <v>2017</v>
      </c>
      <c r="BU6" s="9">
        <v>2017</v>
      </c>
      <c r="BV6" s="9">
        <v>2017</v>
      </c>
      <c r="BW6" s="9">
        <v>2017</v>
      </c>
      <c r="BX6" s="9">
        <v>2017</v>
      </c>
      <c r="BY6" s="9">
        <v>2017</v>
      </c>
      <c r="BZ6" s="9">
        <v>2018</v>
      </c>
      <c r="CA6" s="9">
        <v>2018</v>
      </c>
      <c r="CB6" s="9">
        <v>2018</v>
      </c>
      <c r="CC6" s="9">
        <v>2018</v>
      </c>
      <c r="CD6" s="9">
        <v>2018</v>
      </c>
      <c r="CE6" s="9">
        <v>2018</v>
      </c>
      <c r="CF6" s="9">
        <v>2018</v>
      </c>
      <c r="CG6" s="9">
        <v>2018</v>
      </c>
      <c r="CH6" s="9">
        <v>2018</v>
      </c>
      <c r="CI6" s="9">
        <v>2018</v>
      </c>
      <c r="CJ6" s="9">
        <v>2018</v>
      </c>
      <c r="CK6" s="9">
        <v>2018</v>
      </c>
      <c r="CL6" s="9">
        <v>2019</v>
      </c>
      <c r="CM6" s="9">
        <f>CL6</f>
        <v>2019</v>
      </c>
      <c r="CN6" s="9">
        <f t="shared" ref="CN6:CW6" si="4">CM6</f>
        <v>2019</v>
      </c>
      <c r="CO6" s="9">
        <f t="shared" si="4"/>
        <v>2019</v>
      </c>
      <c r="CP6" s="9">
        <f t="shared" si="4"/>
        <v>2019</v>
      </c>
      <c r="CQ6" s="9">
        <f t="shared" si="4"/>
        <v>2019</v>
      </c>
      <c r="CR6" s="9">
        <f t="shared" si="4"/>
        <v>2019</v>
      </c>
      <c r="CS6" s="9">
        <f t="shared" si="4"/>
        <v>2019</v>
      </c>
      <c r="CT6" s="9">
        <f t="shared" si="4"/>
        <v>2019</v>
      </c>
      <c r="CU6" s="9">
        <f t="shared" si="4"/>
        <v>2019</v>
      </c>
      <c r="CV6" s="9">
        <f t="shared" si="4"/>
        <v>2019</v>
      </c>
      <c r="CW6" s="9">
        <f t="shared" si="4"/>
        <v>2019</v>
      </c>
      <c r="CX6" s="9">
        <v>2020</v>
      </c>
      <c r="CY6" s="9">
        <v>2020</v>
      </c>
      <c r="CZ6" s="9">
        <v>2020</v>
      </c>
      <c r="DA6" s="9">
        <v>2020</v>
      </c>
      <c r="DB6" s="9">
        <v>2020</v>
      </c>
      <c r="DC6" s="9">
        <v>2020</v>
      </c>
      <c r="DD6" s="9">
        <v>2020</v>
      </c>
      <c r="DE6" s="9">
        <v>2020</v>
      </c>
      <c r="DF6" s="9">
        <v>2020</v>
      </c>
      <c r="DG6" s="9">
        <v>2020</v>
      </c>
      <c r="DH6" s="9">
        <v>2020</v>
      </c>
      <c r="DI6" s="9">
        <v>2020</v>
      </c>
      <c r="DJ6" s="78" t="s">
        <v>1301</v>
      </c>
      <c r="DK6" s="78"/>
    </row>
    <row r="7" spans="1:115" x14ac:dyDescent="0.2">
      <c r="A7" s="10" t="s">
        <v>552</v>
      </c>
      <c r="B7" s="10"/>
      <c r="E7" s="11" t="s">
        <v>553</v>
      </c>
      <c r="F7" s="11" t="s">
        <v>554</v>
      </c>
      <c r="G7" s="11" t="s">
        <v>555</v>
      </c>
      <c r="H7" s="11" t="s">
        <v>556</v>
      </c>
      <c r="I7" s="11" t="s">
        <v>557</v>
      </c>
      <c r="J7" s="11" t="s">
        <v>558</v>
      </c>
      <c r="K7" s="11" t="s">
        <v>559</v>
      </c>
      <c r="L7" s="11" t="s">
        <v>560</v>
      </c>
      <c r="M7" s="11" t="s">
        <v>561</v>
      </c>
      <c r="N7" s="11" t="s">
        <v>562</v>
      </c>
      <c r="O7" s="11" t="s">
        <v>563</v>
      </c>
      <c r="P7" s="11" t="s">
        <v>564</v>
      </c>
      <c r="Q7" s="11" t="s">
        <v>553</v>
      </c>
      <c r="R7" s="11" t="s">
        <v>554</v>
      </c>
      <c r="S7" s="11" t="s">
        <v>555</v>
      </c>
      <c r="T7" s="11" t="s">
        <v>556</v>
      </c>
      <c r="U7" s="11" t="s">
        <v>557</v>
      </c>
      <c r="V7" s="11" t="s">
        <v>558</v>
      </c>
      <c r="W7" s="11" t="s">
        <v>559</v>
      </c>
      <c r="X7" s="11" t="s">
        <v>560</v>
      </c>
      <c r="Y7" s="11" t="s">
        <v>561</v>
      </c>
      <c r="Z7" s="11" t="s">
        <v>562</v>
      </c>
      <c r="AA7" s="11" t="s">
        <v>563</v>
      </c>
      <c r="AB7" s="11" t="s">
        <v>564</v>
      </c>
      <c r="AC7" s="11" t="s">
        <v>553</v>
      </c>
      <c r="AD7" s="11" t="s">
        <v>554</v>
      </c>
      <c r="AE7" s="11" t="s">
        <v>555</v>
      </c>
      <c r="AF7" s="11" t="s">
        <v>556</v>
      </c>
      <c r="AG7" s="11" t="s">
        <v>557</v>
      </c>
      <c r="AH7" s="11" t="s">
        <v>558</v>
      </c>
      <c r="AI7" s="11" t="s">
        <v>559</v>
      </c>
      <c r="AJ7" s="11" t="s">
        <v>560</v>
      </c>
      <c r="AK7" s="11" t="s">
        <v>561</v>
      </c>
      <c r="AL7" s="11" t="s">
        <v>562</v>
      </c>
      <c r="AM7" s="11" t="s">
        <v>563</v>
      </c>
      <c r="AN7" s="11" t="s">
        <v>564</v>
      </c>
      <c r="AO7" s="11" t="s">
        <v>553</v>
      </c>
      <c r="AP7" s="11" t="s">
        <v>554</v>
      </c>
      <c r="AQ7" s="11" t="s">
        <v>555</v>
      </c>
      <c r="AR7" s="11" t="s">
        <v>556</v>
      </c>
      <c r="AS7" s="11" t="s">
        <v>557</v>
      </c>
      <c r="AT7" s="11" t="s">
        <v>558</v>
      </c>
      <c r="AU7" s="11" t="s">
        <v>559</v>
      </c>
      <c r="AV7" s="11" t="s">
        <v>560</v>
      </c>
      <c r="AW7" s="11" t="s">
        <v>561</v>
      </c>
      <c r="AX7" s="11" t="s">
        <v>562</v>
      </c>
      <c r="AY7" s="11" t="s">
        <v>563</v>
      </c>
      <c r="AZ7" s="11" t="s">
        <v>564</v>
      </c>
      <c r="BA7" s="11" t="s">
        <v>553</v>
      </c>
      <c r="BB7" s="11" t="s">
        <v>554</v>
      </c>
      <c r="BC7" s="11" t="s">
        <v>555</v>
      </c>
      <c r="BD7" s="11" t="s">
        <v>556</v>
      </c>
      <c r="BE7" s="11" t="s">
        <v>557</v>
      </c>
      <c r="BF7" s="11" t="s">
        <v>558</v>
      </c>
      <c r="BG7" s="11" t="s">
        <v>559</v>
      </c>
      <c r="BH7" s="11" t="s">
        <v>560</v>
      </c>
      <c r="BI7" s="11" t="s">
        <v>561</v>
      </c>
      <c r="BJ7" s="11" t="s">
        <v>562</v>
      </c>
      <c r="BK7" s="11" t="s">
        <v>563</v>
      </c>
      <c r="BL7" s="11" t="s">
        <v>564</v>
      </c>
      <c r="BM7" s="11" t="s">
        <v>553</v>
      </c>
      <c r="BN7" s="11" t="s">
        <v>554</v>
      </c>
      <c r="BO7" s="11" t="s">
        <v>555</v>
      </c>
      <c r="BP7" s="11" t="s">
        <v>556</v>
      </c>
      <c r="BQ7" s="11" t="s">
        <v>557</v>
      </c>
      <c r="BR7" s="11" t="s">
        <v>558</v>
      </c>
      <c r="BS7" s="11" t="s">
        <v>559</v>
      </c>
      <c r="BT7" s="11" t="s">
        <v>560</v>
      </c>
      <c r="BU7" s="11" t="s">
        <v>561</v>
      </c>
      <c r="BV7" s="11" t="s">
        <v>562</v>
      </c>
      <c r="BW7" s="11" t="s">
        <v>563</v>
      </c>
      <c r="BX7" s="11" t="s">
        <v>564</v>
      </c>
      <c r="BY7" s="11" t="s">
        <v>553</v>
      </c>
      <c r="BZ7" s="11" t="s">
        <v>554</v>
      </c>
      <c r="CA7" s="11" t="s">
        <v>555</v>
      </c>
      <c r="CB7" s="11" t="s">
        <v>556</v>
      </c>
      <c r="CC7" s="11" t="s">
        <v>557</v>
      </c>
      <c r="CD7" s="11" t="s">
        <v>558</v>
      </c>
      <c r="CE7" s="11" t="s">
        <v>559</v>
      </c>
      <c r="CF7" s="11" t="s">
        <v>560</v>
      </c>
      <c r="CG7" s="11" t="s">
        <v>561</v>
      </c>
      <c r="CH7" s="11" t="s">
        <v>562</v>
      </c>
      <c r="CI7" s="11" t="s">
        <v>563</v>
      </c>
      <c r="CJ7" s="11" t="s">
        <v>564</v>
      </c>
      <c r="CK7" s="11" t="s">
        <v>553</v>
      </c>
      <c r="CL7" s="11" t="s">
        <v>554</v>
      </c>
      <c r="CM7" s="11" t="s">
        <v>555</v>
      </c>
      <c r="CN7" s="11" t="s">
        <v>556</v>
      </c>
      <c r="CO7" s="11" t="s">
        <v>557</v>
      </c>
      <c r="CP7" s="11" t="s">
        <v>558</v>
      </c>
      <c r="CQ7" s="11" t="s">
        <v>559</v>
      </c>
      <c r="CR7" s="11" t="s">
        <v>560</v>
      </c>
      <c r="CS7" s="11" t="s">
        <v>561</v>
      </c>
      <c r="CT7" s="11" t="s">
        <v>562</v>
      </c>
      <c r="CU7" s="11" t="s">
        <v>563</v>
      </c>
      <c r="CV7" s="11" t="s">
        <v>564</v>
      </c>
      <c r="CW7" s="11" t="s">
        <v>553</v>
      </c>
      <c r="CX7" s="11" t="s">
        <v>554</v>
      </c>
      <c r="CY7" s="11" t="s">
        <v>555</v>
      </c>
      <c r="CZ7" s="11" t="s">
        <v>556</v>
      </c>
      <c r="DA7" s="11" t="s">
        <v>557</v>
      </c>
      <c r="DB7" s="11" t="s">
        <v>558</v>
      </c>
      <c r="DC7" s="11" t="s">
        <v>559</v>
      </c>
      <c r="DD7" s="11" t="s">
        <v>560</v>
      </c>
      <c r="DE7" s="11" t="s">
        <v>561</v>
      </c>
      <c r="DF7" s="11" t="s">
        <v>562</v>
      </c>
      <c r="DG7" s="11" t="s">
        <v>563</v>
      </c>
      <c r="DH7" s="11" t="s">
        <v>564</v>
      </c>
      <c r="DI7" s="11" t="s">
        <v>553</v>
      </c>
      <c r="DJ7" s="12" t="s">
        <v>1302</v>
      </c>
      <c r="DK7" s="151"/>
    </row>
    <row r="8" spans="1:115" x14ac:dyDescent="0.2">
      <c r="A8" s="13">
        <v>1</v>
      </c>
      <c r="B8" s="13"/>
      <c r="C8" s="14" t="s">
        <v>566</v>
      </c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</row>
    <row r="9" spans="1:115" x14ac:dyDescent="0.2">
      <c r="A9" s="13">
        <f t="shared" ref="A9:A72" si="5">+A8+1</f>
        <v>2</v>
      </c>
      <c r="B9" s="13"/>
      <c r="C9" s="16" t="s">
        <v>567</v>
      </c>
      <c r="E9" s="15">
        <v>601700000</v>
      </c>
      <c r="F9" s="15">
        <f t="shared" ref="F9:BQ9" si="6">-F42</f>
        <v>471700000</v>
      </c>
      <c r="G9" s="15">
        <f t="shared" si="6"/>
        <v>471700000</v>
      </c>
      <c r="H9" s="15">
        <f t="shared" si="6"/>
        <v>511700000</v>
      </c>
      <c r="I9" s="15">
        <f t="shared" si="6"/>
        <v>511700000</v>
      </c>
      <c r="J9" s="15">
        <f t="shared" si="6"/>
        <v>511700000</v>
      </c>
      <c r="K9" s="15">
        <f t="shared" si="6"/>
        <v>511700000</v>
      </c>
      <c r="L9" s="15">
        <f t="shared" si="6"/>
        <v>511700000</v>
      </c>
      <c r="M9" s="15">
        <f t="shared" si="6"/>
        <v>511700000</v>
      </c>
      <c r="N9" s="15">
        <f t="shared" si="6"/>
        <v>511700000</v>
      </c>
      <c r="O9" s="15">
        <f t="shared" si="6"/>
        <v>561700000</v>
      </c>
      <c r="P9" s="15">
        <f t="shared" si="6"/>
        <v>561700000</v>
      </c>
      <c r="Q9" s="15">
        <f t="shared" si="6"/>
        <v>561700000</v>
      </c>
      <c r="R9" s="15">
        <f t="shared" si="6"/>
        <v>561700000</v>
      </c>
      <c r="S9" s="15">
        <f t="shared" si="6"/>
        <v>561700000</v>
      </c>
      <c r="T9" s="15">
        <f t="shared" si="6"/>
        <v>561700000</v>
      </c>
      <c r="U9" s="15">
        <f t="shared" si="6"/>
        <v>561700000</v>
      </c>
      <c r="V9" s="15">
        <f t="shared" si="6"/>
        <v>561700000</v>
      </c>
      <c r="W9" s="15">
        <f t="shared" si="6"/>
        <v>561700000</v>
      </c>
      <c r="X9" s="15">
        <f t="shared" si="6"/>
        <v>561700000</v>
      </c>
      <c r="Y9" s="15">
        <f t="shared" si="6"/>
        <v>611700000</v>
      </c>
      <c r="Z9" s="15">
        <f t="shared" si="6"/>
        <v>611700000</v>
      </c>
      <c r="AA9" s="15">
        <f t="shared" si="6"/>
        <v>611700000</v>
      </c>
      <c r="AB9" s="15">
        <f t="shared" si="6"/>
        <v>611700000</v>
      </c>
      <c r="AC9" s="15">
        <f t="shared" si="6"/>
        <v>611700000</v>
      </c>
      <c r="AD9" s="15">
        <f t="shared" si="6"/>
        <v>611700000</v>
      </c>
      <c r="AE9" s="15">
        <f t="shared" si="6"/>
        <v>611700000</v>
      </c>
      <c r="AF9" s="15">
        <f t="shared" si="6"/>
        <v>611700000</v>
      </c>
      <c r="AG9" s="15">
        <f t="shared" si="6"/>
        <v>611700000</v>
      </c>
      <c r="AH9" s="15">
        <f t="shared" si="6"/>
        <v>611700000</v>
      </c>
      <c r="AI9" s="15">
        <f t="shared" si="6"/>
        <v>611700000</v>
      </c>
      <c r="AJ9" s="15">
        <f t="shared" si="6"/>
        <v>611700000</v>
      </c>
      <c r="AK9" s="15">
        <f t="shared" si="6"/>
        <v>611700000</v>
      </c>
      <c r="AL9" s="15">
        <f t="shared" si="6"/>
        <v>601700000</v>
      </c>
      <c r="AM9" s="15">
        <f t="shared" si="6"/>
        <v>601700000</v>
      </c>
      <c r="AN9" s="15">
        <f t="shared" si="6"/>
        <v>601700000</v>
      </c>
      <c r="AO9" s="15">
        <f t="shared" si="6"/>
        <v>601700000</v>
      </c>
      <c r="AP9" s="15">
        <f t="shared" si="6"/>
        <v>601700000</v>
      </c>
      <c r="AQ9" s="15">
        <f t="shared" si="6"/>
        <v>601700000</v>
      </c>
      <c r="AR9" s="15">
        <f t="shared" si="6"/>
        <v>601700000</v>
      </c>
      <c r="AS9" s="15">
        <f t="shared" si="6"/>
        <v>601700000</v>
      </c>
      <c r="AT9" s="15">
        <f t="shared" si="6"/>
        <v>601700000</v>
      </c>
      <c r="AU9" s="15">
        <f t="shared" si="6"/>
        <v>561700000</v>
      </c>
      <c r="AV9" s="15">
        <f t="shared" si="6"/>
        <v>561700000</v>
      </c>
      <c r="AW9" s="15">
        <f t="shared" si="6"/>
        <v>561700000</v>
      </c>
      <c r="AX9" s="15">
        <f t="shared" si="6"/>
        <v>561700000</v>
      </c>
      <c r="AY9" s="15">
        <f t="shared" si="6"/>
        <v>561700000</v>
      </c>
      <c r="AZ9" s="15">
        <f t="shared" si="6"/>
        <v>561700000</v>
      </c>
      <c r="BA9" s="15">
        <f t="shared" si="6"/>
        <v>561700000</v>
      </c>
      <c r="BB9" s="15">
        <f t="shared" si="6"/>
        <v>561700000</v>
      </c>
      <c r="BC9" s="15">
        <f t="shared" si="6"/>
        <v>561700000</v>
      </c>
      <c r="BD9" s="15">
        <f t="shared" si="6"/>
        <v>561700000</v>
      </c>
      <c r="BE9" s="15">
        <f t="shared" si="6"/>
        <v>561700000</v>
      </c>
      <c r="BF9" s="15">
        <f t="shared" si="6"/>
        <v>561700000</v>
      </c>
      <c r="BG9" s="15">
        <f t="shared" si="6"/>
        <v>561700000</v>
      </c>
      <c r="BH9" s="15">
        <f t="shared" si="6"/>
        <v>561700000</v>
      </c>
      <c r="BI9" s="15">
        <f t="shared" si="6"/>
        <v>561700000</v>
      </c>
      <c r="BJ9" s="15">
        <f t="shared" si="6"/>
        <v>561700000</v>
      </c>
      <c r="BK9" s="15">
        <f t="shared" si="6"/>
        <v>561700000</v>
      </c>
      <c r="BL9" s="15">
        <f t="shared" si="6"/>
        <v>561700000</v>
      </c>
      <c r="BM9" s="15">
        <f t="shared" si="6"/>
        <v>686700000</v>
      </c>
      <c r="BN9" s="15">
        <f t="shared" si="6"/>
        <v>686700000</v>
      </c>
      <c r="BO9" s="15">
        <f t="shared" si="6"/>
        <v>686700000</v>
      </c>
      <c r="BP9" s="15">
        <f t="shared" si="6"/>
        <v>686700000</v>
      </c>
      <c r="BQ9" s="15">
        <f t="shared" si="6"/>
        <v>686700000</v>
      </c>
      <c r="BR9" s="15">
        <f t="shared" ref="BR9:CJ9" si="7">-BR42</f>
        <v>686700000</v>
      </c>
      <c r="BS9" s="15">
        <f t="shared" si="7"/>
        <v>686700000</v>
      </c>
      <c r="BT9" s="15">
        <f t="shared" si="7"/>
        <v>686700000</v>
      </c>
      <c r="BU9" s="15">
        <f t="shared" si="7"/>
        <v>686700000</v>
      </c>
      <c r="BV9" s="15">
        <f t="shared" si="7"/>
        <v>686700000</v>
      </c>
      <c r="BW9" s="15">
        <f t="shared" si="7"/>
        <v>686700000</v>
      </c>
      <c r="BX9" s="15">
        <f t="shared" si="7"/>
        <v>686700000</v>
      </c>
      <c r="BY9" s="15">
        <f t="shared" si="7"/>
        <v>686700000</v>
      </c>
      <c r="BZ9" s="15">
        <f t="shared" si="7"/>
        <v>786700000</v>
      </c>
      <c r="CA9" s="15">
        <f t="shared" si="7"/>
        <v>786700000</v>
      </c>
      <c r="CB9" s="15">
        <f t="shared" si="7"/>
        <v>764700000</v>
      </c>
      <c r="CC9" s="15">
        <f t="shared" si="7"/>
        <v>764700000</v>
      </c>
      <c r="CD9" s="15">
        <f t="shared" si="7"/>
        <v>764700000</v>
      </c>
      <c r="CE9" s="15">
        <f t="shared" si="7"/>
        <v>764700000</v>
      </c>
      <c r="CF9" s="15">
        <f t="shared" si="7"/>
        <v>764700000</v>
      </c>
      <c r="CG9" s="15">
        <f t="shared" si="7"/>
        <v>764700000</v>
      </c>
      <c r="CH9" s="15">
        <f t="shared" si="7"/>
        <v>814700000</v>
      </c>
      <c r="CI9" s="15">
        <f t="shared" si="7"/>
        <v>814700000</v>
      </c>
      <c r="CJ9" s="15">
        <f t="shared" si="7"/>
        <v>814700000</v>
      </c>
      <c r="CK9" s="15">
        <f>-CK42</f>
        <v>739700000</v>
      </c>
      <c r="CL9" s="15">
        <f>-CL42</f>
        <v>739700000</v>
      </c>
      <c r="CM9" s="15">
        <f t="shared" ref="CM9:CV9" si="8">-CM42</f>
        <v>739700000</v>
      </c>
      <c r="CN9" s="15">
        <f t="shared" si="8"/>
        <v>739700000</v>
      </c>
      <c r="CO9" s="15">
        <f>-CO42</f>
        <v>739700000</v>
      </c>
      <c r="CP9" s="15">
        <f t="shared" si="8"/>
        <v>739700000</v>
      </c>
      <c r="CQ9" s="15">
        <f t="shared" si="8"/>
        <v>879700000</v>
      </c>
      <c r="CR9" s="15">
        <f t="shared" si="8"/>
        <v>879700000</v>
      </c>
      <c r="CS9" s="15">
        <f t="shared" si="8"/>
        <v>879700000</v>
      </c>
      <c r="CT9" s="15">
        <f t="shared" si="8"/>
        <v>869700000</v>
      </c>
      <c r="CU9" s="15">
        <f t="shared" si="8"/>
        <v>869700000</v>
      </c>
      <c r="CV9" s="15">
        <f t="shared" si="8"/>
        <v>869700000</v>
      </c>
      <c r="CW9" s="153">
        <f>-CW42</f>
        <v>849700000</v>
      </c>
      <c r="CX9" s="153">
        <f t="shared" ref="CX9:DI9" si="9">-CX42</f>
        <v>849700000</v>
      </c>
      <c r="CY9" s="153">
        <f t="shared" si="9"/>
        <v>774700000</v>
      </c>
      <c r="CZ9" s="153">
        <f t="shared" si="9"/>
        <v>924700000</v>
      </c>
      <c r="DA9" s="153">
        <f t="shared" si="9"/>
        <v>924700000</v>
      </c>
      <c r="DB9" s="153">
        <f t="shared" si="9"/>
        <v>924700000</v>
      </c>
      <c r="DC9" s="153">
        <f t="shared" si="9"/>
        <v>924700000</v>
      </c>
      <c r="DD9" s="153">
        <f t="shared" si="9"/>
        <v>924700000</v>
      </c>
      <c r="DE9" s="153">
        <f t="shared" si="9"/>
        <v>924700000</v>
      </c>
      <c r="DF9" s="153">
        <f t="shared" si="9"/>
        <v>924700000</v>
      </c>
      <c r="DG9" s="153">
        <f t="shared" si="9"/>
        <v>924700000</v>
      </c>
      <c r="DH9" s="153">
        <f t="shared" si="9"/>
        <v>924700000</v>
      </c>
      <c r="DI9" s="153">
        <f t="shared" si="9"/>
        <v>924700000</v>
      </c>
      <c r="DJ9" s="15">
        <f>((CW9/2+SUM(CX9:DH9)+DI9/2))/12</f>
        <v>902825000</v>
      </c>
      <c r="DK9" s="221"/>
    </row>
    <row r="10" spans="1:115" x14ac:dyDescent="0.2">
      <c r="A10" s="13">
        <f t="shared" si="5"/>
        <v>3</v>
      </c>
      <c r="B10" s="13"/>
      <c r="C10" t="s">
        <v>568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91"/>
      <c r="DJ10" s="15"/>
      <c r="DK10" s="15"/>
    </row>
    <row r="11" spans="1:115" x14ac:dyDescent="0.2">
      <c r="A11" s="13">
        <f t="shared" si="5"/>
        <v>4</v>
      </c>
      <c r="B11" s="13"/>
      <c r="C11" s="16" t="s">
        <v>569</v>
      </c>
      <c r="E11" s="17">
        <v>541111362.7099998</v>
      </c>
      <c r="F11" s="17">
        <f t="shared" ref="F11:BQ11" si="10">+F37</f>
        <v>548916606.71000004</v>
      </c>
      <c r="G11" s="17">
        <f t="shared" si="10"/>
        <v>564170718.58999991</v>
      </c>
      <c r="H11" s="17">
        <f t="shared" si="10"/>
        <v>573219697.94000006</v>
      </c>
      <c r="I11" s="17">
        <f t="shared" si="10"/>
        <v>563628577.18999982</v>
      </c>
      <c r="J11" s="17">
        <f t="shared" si="10"/>
        <v>564963128.20000005</v>
      </c>
      <c r="K11" s="17">
        <f t="shared" si="10"/>
        <v>563078934.16000009</v>
      </c>
      <c r="L11" s="17">
        <f t="shared" si="10"/>
        <v>548169301.01999998</v>
      </c>
      <c r="M11" s="17">
        <f t="shared" si="10"/>
        <v>546280652.92999995</v>
      </c>
      <c r="N11" s="17">
        <f t="shared" si="10"/>
        <v>543562533.46000016</v>
      </c>
      <c r="O11" s="17">
        <f t="shared" si="10"/>
        <v>534539527.41000009</v>
      </c>
      <c r="P11" s="17">
        <f t="shared" si="10"/>
        <v>544696007.81000006</v>
      </c>
      <c r="Q11" s="17">
        <f t="shared" si="10"/>
        <v>560196195.62</v>
      </c>
      <c r="R11" s="17">
        <f t="shared" si="10"/>
        <v>564670803.95999992</v>
      </c>
      <c r="S11" s="17">
        <f t="shared" si="10"/>
        <v>577898614.66999996</v>
      </c>
      <c r="T11" s="17">
        <f t="shared" si="10"/>
        <v>586493353.3499999</v>
      </c>
      <c r="U11" s="17">
        <f t="shared" si="10"/>
        <v>575073523.46000004</v>
      </c>
      <c r="V11" s="17">
        <f t="shared" si="10"/>
        <v>580652129.43000019</v>
      </c>
      <c r="W11" s="17">
        <f t="shared" si="10"/>
        <v>579412194.37</v>
      </c>
      <c r="X11" s="17">
        <f t="shared" si="10"/>
        <v>564847872.56999981</v>
      </c>
      <c r="Y11" s="17">
        <f t="shared" si="10"/>
        <v>563474457.37</v>
      </c>
      <c r="Z11" s="17">
        <f t="shared" si="10"/>
        <v>561737712.05000007</v>
      </c>
      <c r="AA11" s="17">
        <f t="shared" si="10"/>
        <v>552327607.11000001</v>
      </c>
      <c r="AB11" s="17">
        <f t="shared" si="10"/>
        <v>564474767.83000004</v>
      </c>
      <c r="AC11" s="17">
        <f t="shared" si="10"/>
        <v>585199975.19999993</v>
      </c>
      <c r="AD11" s="17">
        <f t="shared" si="10"/>
        <v>590119633.24999976</v>
      </c>
      <c r="AE11" s="17">
        <f t="shared" si="10"/>
        <v>605101218.19999993</v>
      </c>
      <c r="AF11" s="17">
        <f t="shared" si="10"/>
        <v>613185357.0200001</v>
      </c>
      <c r="AG11" s="17">
        <f t="shared" si="10"/>
        <v>606344598.12</v>
      </c>
      <c r="AH11" s="17">
        <f t="shared" si="10"/>
        <v>608029980.24999976</v>
      </c>
      <c r="AI11" s="17">
        <f t="shared" si="10"/>
        <v>607760319.30999994</v>
      </c>
      <c r="AJ11" s="17">
        <f t="shared" si="10"/>
        <v>592764678.6500001</v>
      </c>
      <c r="AK11" s="17">
        <f t="shared" si="10"/>
        <v>592019358.52999997</v>
      </c>
      <c r="AL11" s="17">
        <f t="shared" si="10"/>
        <v>591354866.35000002</v>
      </c>
      <c r="AM11" s="17">
        <f t="shared" si="10"/>
        <v>582024425.83000004</v>
      </c>
      <c r="AN11" s="17">
        <f t="shared" si="10"/>
        <v>594693790.13999987</v>
      </c>
      <c r="AO11" s="17">
        <f t="shared" si="10"/>
        <v>609176750.48000002</v>
      </c>
      <c r="AP11" s="17">
        <f t="shared" si="10"/>
        <v>614072689.5999999</v>
      </c>
      <c r="AQ11" s="17">
        <f t="shared" si="10"/>
        <v>626736262.42999983</v>
      </c>
      <c r="AR11" s="17">
        <f t="shared" si="10"/>
        <v>628594241.57999969</v>
      </c>
      <c r="AS11" s="17">
        <f t="shared" si="10"/>
        <v>621080091.98000002</v>
      </c>
      <c r="AT11" s="17">
        <f t="shared" si="10"/>
        <v>621188045.9599998</v>
      </c>
      <c r="AU11" s="17">
        <f t="shared" si="10"/>
        <v>620432264.83999979</v>
      </c>
      <c r="AV11" s="17">
        <f t="shared" si="10"/>
        <v>605534153.52999985</v>
      </c>
      <c r="AW11" s="17">
        <f t="shared" si="10"/>
        <v>603903490.84999979</v>
      </c>
      <c r="AX11" s="17">
        <f t="shared" si="10"/>
        <v>604023492.24999988</v>
      </c>
      <c r="AY11" s="17">
        <f t="shared" si="10"/>
        <v>595043700.06000006</v>
      </c>
      <c r="AZ11" s="17">
        <f t="shared" si="10"/>
        <v>607089322.06999981</v>
      </c>
      <c r="BA11" s="17">
        <f t="shared" si="10"/>
        <v>614798710.91479588</v>
      </c>
      <c r="BB11" s="17">
        <f t="shared" si="10"/>
        <v>622367837.95238209</v>
      </c>
      <c r="BC11" s="17">
        <f t="shared" si="10"/>
        <v>633710713.82429588</v>
      </c>
      <c r="BD11" s="17">
        <f t="shared" si="10"/>
        <v>643958225.1143899</v>
      </c>
      <c r="BE11" s="17">
        <f t="shared" si="10"/>
        <v>635454240.29780412</v>
      </c>
      <c r="BF11" s="17">
        <f t="shared" si="10"/>
        <v>636856983.78687</v>
      </c>
      <c r="BG11" s="17">
        <f t="shared" si="10"/>
        <v>638346717.45547402</v>
      </c>
      <c r="BH11" s="17">
        <f t="shared" si="10"/>
        <v>623170809.84777796</v>
      </c>
      <c r="BI11" s="17">
        <f t="shared" si="10"/>
        <v>621133694.34965003</v>
      </c>
      <c r="BJ11" s="17">
        <f t="shared" si="10"/>
        <v>618754932.97332191</v>
      </c>
      <c r="BK11" s="17">
        <f t="shared" si="10"/>
        <v>608564788.48446393</v>
      </c>
      <c r="BL11" s="17">
        <f t="shared" si="10"/>
        <v>677122864.24556601</v>
      </c>
      <c r="BM11" s="17">
        <f t="shared" si="10"/>
        <v>696353713.25920975</v>
      </c>
      <c r="BN11" s="17">
        <f t="shared" si="10"/>
        <v>704485495.09618771</v>
      </c>
      <c r="BO11" s="17">
        <f t="shared" si="10"/>
        <v>717557371.85491979</v>
      </c>
      <c r="BP11" s="17">
        <f t="shared" si="10"/>
        <v>722461159.63231575</v>
      </c>
      <c r="BQ11" s="17">
        <f t="shared" si="10"/>
        <v>714363485.10224974</v>
      </c>
      <c r="BR11" s="17">
        <f t="shared" ref="BR11:CJ11" si="11">+BR37</f>
        <v>715162372.31186187</v>
      </c>
      <c r="BS11" s="17">
        <f t="shared" si="11"/>
        <v>714454384.6121279</v>
      </c>
      <c r="BT11" s="17">
        <f t="shared" si="11"/>
        <v>698091953.10583198</v>
      </c>
      <c r="BU11" s="17">
        <f t="shared" si="11"/>
        <v>695165769.92047</v>
      </c>
      <c r="BV11" s="17">
        <f t="shared" si="11"/>
        <v>696431704.938362</v>
      </c>
      <c r="BW11" s="17">
        <f t="shared" si="11"/>
        <v>685207996.33645201</v>
      </c>
      <c r="BX11" s="17">
        <f t="shared" si="11"/>
        <v>697183058.66838205</v>
      </c>
      <c r="BY11" s="17">
        <f t="shared" si="11"/>
        <v>714850526.03315008</v>
      </c>
      <c r="BZ11" s="17">
        <f t="shared" si="11"/>
        <v>721641948.14365685</v>
      </c>
      <c r="CA11" s="17">
        <f t="shared" si="11"/>
        <v>737665279.36644089</v>
      </c>
      <c r="CB11" s="17">
        <f t="shared" si="11"/>
        <v>747544145.74568677</v>
      </c>
      <c r="CC11" s="17">
        <f t="shared" si="11"/>
        <v>739073292.57874477</v>
      </c>
      <c r="CD11" s="17">
        <f t="shared" si="11"/>
        <v>738763094.22346282</v>
      </c>
      <c r="CE11" s="17">
        <f t="shared" si="11"/>
        <v>736679083.56109929</v>
      </c>
      <c r="CF11" s="17">
        <f t="shared" si="11"/>
        <v>719188574.54007089</v>
      </c>
      <c r="CG11" s="17">
        <f t="shared" si="11"/>
        <v>716064116.47956121</v>
      </c>
      <c r="CH11" s="17">
        <f t="shared" si="11"/>
        <v>714858662.4394505</v>
      </c>
      <c r="CI11" s="17">
        <f t="shared" si="11"/>
        <v>749409869.02475286</v>
      </c>
      <c r="CJ11" s="17">
        <f t="shared" si="11"/>
        <v>762949354.41137087</v>
      </c>
      <c r="CK11" s="17">
        <f>+CK37</f>
        <v>720703298.59467888</v>
      </c>
      <c r="CL11" s="17">
        <f t="shared" ref="CL11:CW11" si="12">+CL37</f>
        <v>741401549.58765948</v>
      </c>
      <c r="CM11" s="17">
        <f t="shared" si="12"/>
        <v>747701219.46485245</v>
      </c>
      <c r="CN11" s="17">
        <f t="shared" si="12"/>
        <v>747442410.44061232</v>
      </c>
      <c r="CO11" s="17">
        <f t="shared" si="12"/>
        <v>753082951.91026866</v>
      </c>
      <c r="CP11" s="17">
        <f t="shared" si="12"/>
        <v>737424483.11944389</v>
      </c>
      <c r="CQ11" s="17">
        <f t="shared" si="12"/>
        <v>830176986.81847227</v>
      </c>
      <c r="CR11" s="17">
        <f t="shared" si="12"/>
        <v>823886959.13069975</v>
      </c>
      <c r="CS11" s="17">
        <f t="shared" si="12"/>
        <v>804638974.24959195</v>
      </c>
      <c r="CT11" s="17">
        <f t="shared" si="12"/>
        <v>798975925.18485332</v>
      </c>
      <c r="CU11" s="17">
        <f t="shared" si="12"/>
        <v>801855435.98576963</v>
      </c>
      <c r="CV11" s="17">
        <f t="shared" si="12"/>
        <v>803841451.22725761</v>
      </c>
      <c r="CW11" s="17">
        <f t="shared" si="12"/>
        <v>822396768.47508216</v>
      </c>
      <c r="CX11" s="17">
        <f t="shared" ref="CX11:DI11" si="13">+CX37</f>
        <v>844992113.17212331</v>
      </c>
      <c r="CY11" s="17">
        <f t="shared" si="13"/>
        <v>849218800.42278361</v>
      </c>
      <c r="CZ11" s="17">
        <f t="shared" si="13"/>
        <v>857858010.68101943</v>
      </c>
      <c r="DA11" s="17">
        <f t="shared" si="13"/>
        <v>861339854.9089818</v>
      </c>
      <c r="DB11" s="17">
        <f t="shared" si="13"/>
        <v>845245991.68882251</v>
      </c>
      <c r="DC11" s="17">
        <f t="shared" si="13"/>
        <v>839437549.51688242</v>
      </c>
      <c r="DD11" s="17">
        <f t="shared" si="13"/>
        <v>830907304.73708606</v>
      </c>
      <c r="DE11" s="17">
        <f t="shared" si="13"/>
        <v>810200544.07440364</v>
      </c>
      <c r="DF11" s="17">
        <f t="shared" si="13"/>
        <v>805543627.41955566</v>
      </c>
      <c r="DG11" s="17">
        <f t="shared" si="13"/>
        <v>805585192.34331048</v>
      </c>
      <c r="DH11" s="17">
        <f t="shared" si="13"/>
        <v>809612267.10188162</v>
      </c>
      <c r="DI11" s="17">
        <f t="shared" si="13"/>
        <v>835214333.1572206</v>
      </c>
      <c r="DJ11" s="17">
        <f>((CW11/2+SUM(CX11:DH11)+DI11/2))/12</f>
        <v>832395567.24025011</v>
      </c>
      <c r="DK11" s="221"/>
    </row>
    <row r="12" spans="1:115" x14ac:dyDescent="0.2">
      <c r="A12" s="13">
        <f t="shared" si="5"/>
        <v>5</v>
      </c>
      <c r="B12" s="13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</row>
    <row r="13" spans="1:115" ht="13.5" thickBot="1" x14ac:dyDescent="0.25">
      <c r="A13" s="13">
        <f t="shared" si="5"/>
        <v>6</v>
      </c>
      <c r="B13" s="13"/>
      <c r="C13" t="s">
        <v>570</v>
      </c>
      <c r="E13" s="19">
        <v>1142811362.7099998</v>
      </c>
      <c r="F13" s="19">
        <f t="shared" ref="F13:BQ13" si="14">F9+F10+F11</f>
        <v>1020616606.71</v>
      </c>
      <c r="G13" s="19">
        <f t="shared" si="14"/>
        <v>1035870718.5899999</v>
      </c>
      <c r="H13" s="19">
        <f t="shared" si="14"/>
        <v>1084919697.9400001</v>
      </c>
      <c r="I13" s="19">
        <f t="shared" si="14"/>
        <v>1075328577.1899998</v>
      </c>
      <c r="J13" s="19">
        <f t="shared" si="14"/>
        <v>1076663128.2</v>
      </c>
      <c r="K13" s="19">
        <f t="shared" si="14"/>
        <v>1074778934.1600001</v>
      </c>
      <c r="L13" s="19">
        <f t="shared" si="14"/>
        <v>1059869301.02</v>
      </c>
      <c r="M13" s="19">
        <f t="shared" si="14"/>
        <v>1057980652.9299999</v>
      </c>
      <c r="N13" s="19">
        <f t="shared" si="14"/>
        <v>1055262533.4600002</v>
      </c>
      <c r="O13" s="19">
        <f t="shared" si="14"/>
        <v>1096239527.4100001</v>
      </c>
      <c r="P13" s="19">
        <f t="shared" si="14"/>
        <v>1106396007.8099999</v>
      </c>
      <c r="Q13" s="19">
        <f t="shared" si="14"/>
        <v>1121896195.6199999</v>
      </c>
      <c r="R13" s="19">
        <f t="shared" si="14"/>
        <v>1126370803.96</v>
      </c>
      <c r="S13" s="19">
        <f t="shared" si="14"/>
        <v>1139598614.6700001</v>
      </c>
      <c r="T13" s="19">
        <f t="shared" si="14"/>
        <v>1148193353.3499999</v>
      </c>
      <c r="U13" s="19">
        <f t="shared" si="14"/>
        <v>1136773523.46</v>
      </c>
      <c r="V13" s="19">
        <f t="shared" si="14"/>
        <v>1142352129.4300003</v>
      </c>
      <c r="W13" s="19">
        <f t="shared" si="14"/>
        <v>1141112194.3699999</v>
      </c>
      <c r="X13" s="19">
        <f t="shared" si="14"/>
        <v>1126547872.5699997</v>
      </c>
      <c r="Y13" s="19">
        <f t="shared" si="14"/>
        <v>1175174457.3699999</v>
      </c>
      <c r="Z13" s="19">
        <f t="shared" si="14"/>
        <v>1173437712.0500002</v>
      </c>
      <c r="AA13" s="19">
        <f t="shared" si="14"/>
        <v>1164027607.1100001</v>
      </c>
      <c r="AB13" s="19">
        <f t="shared" si="14"/>
        <v>1176174767.8299999</v>
      </c>
      <c r="AC13" s="19">
        <f t="shared" si="14"/>
        <v>1196899975.1999998</v>
      </c>
      <c r="AD13" s="19">
        <f t="shared" si="14"/>
        <v>1201819633.2499998</v>
      </c>
      <c r="AE13" s="19">
        <f t="shared" si="14"/>
        <v>1216801218.1999998</v>
      </c>
      <c r="AF13" s="19">
        <f t="shared" si="14"/>
        <v>1224885357.02</v>
      </c>
      <c r="AG13" s="19">
        <f t="shared" si="14"/>
        <v>1218044598.1199999</v>
      </c>
      <c r="AH13" s="19">
        <f t="shared" si="14"/>
        <v>1219729980.2499998</v>
      </c>
      <c r="AI13" s="19">
        <f t="shared" si="14"/>
        <v>1219460319.3099999</v>
      </c>
      <c r="AJ13" s="19">
        <f t="shared" si="14"/>
        <v>1204464678.6500001</v>
      </c>
      <c r="AK13" s="19">
        <f t="shared" si="14"/>
        <v>1203719358.53</v>
      </c>
      <c r="AL13" s="19">
        <f t="shared" si="14"/>
        <v>1193054866.3499999</v>
      </c>
      <c r="AM13" s="19">
        <f t="shared" si="14"/>
        <v>1183724425.8299999</v>
      </c>
      <c r="AN13" s="19">
        <f t="shared" si="14"/>
        <v>1196393790.1399999</v>
      </c>
      <c r="AO13" s="19">
        <f t="shared" si="14"/>
        <v>1210876750.48</v>
      </c>
      <c r="AP13" s="19">
        <f t="shared" si="14"/>
        <v>1215772689.5999999</v>
      </c>
      <c r="AQ13" s="19">
        <f t="shared" si="14"/>
        <v>1228436262.4299998</v>
      </c>
      <c r="AR13" s="19">
        <f t="shared" si="14"/>
        <v>1230294241.5799997</v>
      </c>
      <c r="AS13" s="19">
        <f t="shared" si="14"/>
        <v>1222780091.98</v>
      </c>
      <c r="AT13" s="19">
        <f t="shared" si="14"/>
        <v>1222888045.9599998</v>
      </c>
      <c r="AU13" s="19">
        <f t="shared" si="14"/>
        <v>1182132264.8399997</v>
      </c>
      <c r="AV13" s="19">
        <f t="shared" si="14"/>
        <v>1167234153.5299997</v>
      </c>
      <c r="AW13" s="19">
        <f t="shared" si="14"/>
        <v>1165603490.8499999</v>
      </c>
      <c r="AX13" s="19">
        <f t="shared" si="14"/>
        <v>1165723492.25</v>
      </c>
      <c r="AY13" s="19">
        <f t="shared" si="14"/>
        <v>1156743700.0599999</v>
      </c>
      <c r="AZ13" s="19">
        <f t="shared" si="14"/>
        <v>1168789322.0699997</v>
      </c>
      <c r="BA13" s="19">
        <f t="shared" si="14"/>
        <v>1176498710.9147959</v>
      </c>
      <c r="BB13" s="19">
        <f t="shared" si="14"/>
        <v>1184067837.9523821</v>
      </c>
      <c r="BC13" s="19">
        <f t="shared" si="14"/>
        <v>1195410713.824296</v>
      </c>
      <c r="BD13" s="19">
        <f t="shared" si="14"/>
        <v>1205658225.1143899</v>
      </c>
      <c r="BE13" s="19">
        <f t="shared" si="14"/>
        <v>1197154240.2978041</v>
      </c>
      <c r="BF13" s="19">
        <f t="shared" si="14"/>
        <v>1198556983.78687</v>
      </c>
      <c r="BG13" s="19">
        <f t="shared" si="14"/>
        <v>1200046717.4554739</v>
      </c>
      <c r="BH13" s="19">
        <f t="shared" si="14"/>
        <v>1184870809.8477778</v>
      </c>
      <c r="BI13" s="19">
        <f t="shared" si="14"/>
        <v>1182833694.3496499</v>
      </c>
      <c r="BJ13" s="19">
        <f t="shared" si="14"/>
        <v>1180454932.9733219</v>
      </c>
      <c r="BK13" s="19">
        <f t="shared" si="14"/>
        <v>1170264788.4844639</v>
      </c>
      <c r="BL13" s="19">
        <f t="shared" si="14"/>
        <v>1238822864.2455659</v>
      </c>
      <c r="BM13" s="19">
        <f t="shared" si="14"/>
        <v>1383053713.2592096</v>
      </c>
      <c r="BN13" s="19">
        <f t="shared" si="14"/>
        <v>1391185495.0961876</v>
      </c>
      <c r="BO13" s="19">
        <f t="shared" si="14"/>
        <v>1404257371.8549199</v>
      </c>
      <c r="BP13" s="19">
        <f t="shared" si="14"/>
        <v>1409161159.6323156</v>
      </c>
      <c r="BQ13" s="19">
        <f t="shared" si="14"/>
        <v>1401063485.1022496</v>
      </c>
      <c r="BR13" s="19">
        <f t="shared" ref="BR13:DI13" si="15">BR9+BR10+BR11</f>
        <v>1401862372.311862</v>
      </c>
      <c r="BS13" s="19">
        <f t="shared" si="15"/>
        <v>1401154384.6121278</v>
      </c>
      <c r="BT13" s="19">
        <f t="shared" si="15"/>
        <v>1384791953.1058321</v>
      </c>
      <c r="BU13" s="19">
        <f t="shared" si="15"/>
        <v>1381865769.92047</v>
      </c>
      <c r="BV13" s="19">
        <f t="shared" si="15"/>
        <v>1383131704.9383621</v>
      </c>
      <c r="BW13" s="19">
        <f t="shared" si="15"/>
        <v>1371907996.336452</v>
      </c>
      <c r="BX13" s="19">
        <f t="shared" si="15"/>
        <v>1383883058.6683822</v>
      </c>
      <c r="BY13" s="19">
        <f t="shared" si="15"/>
        <v>1401550526.0331502</v>
      </c>
      <c r="BZ13" s="19">
        <f t="shared" si="15"/>
        <v>1508341948.1436567</v>
      </c>
      <c r="CA13" s="19">
        <f t="shared" si="15"/>
        <v>1524365279.3664408</v>
      </c>
      <c r="CB13" s="19">
        <f t="shared" si="15"/>
        <v>1512244145.7456868</v>
      </c>
      <c r="CC13" s="19">
        <f t="shared" si="15"/>
        <v>1503773292.5787449</v>
      </c>
      <c r="CD13" s="19">
        <f t="shared" si="15"/>
        <v>1503463094.2234628</v>
      </c>
      <c r="CE13" s="19">
        <f t="shared" si="15"/>
        <v>1501379083.5610993</v>
      </c>
      <c r="CF13" s="19">
        <f t="shared" si="15"/>
        <v>1483888574.540071</v>
      </c>
      <c r="CG13" s="19">
        <f t="shared" si="15"/>
        <v>1480764116.4795613</v>
      </c>
      <c r="CH13" s="19">
        <f t="shared" si="15"/>
        <v>1529558662.4394505</v>
      </c>
      <c r="CI13" s="19">
        <f t="shared" si="15"/>
        <v>1564109869.0247529</v>
      </c>
      <c r="CJ13" s="19">
        <f t="shared" si="15"/>
        <v>1577649354.4113708</v>
      </c>
      <c r="CK13" s="19">
        <f t="shared" si="15"/>
        <v>1460403298.5946789</v>
      </c>
      <c r="CL13" s="19">
        <f t="shared" si="15"/>
        <v>1481101549.5876594</v>
      </c>
      <c r="CM13" s="19">
        <f t="shared" si="15"/>
        <v>1487401219.4648523</v>
      </c>
      <c r="CN13" s="19">
        <f t="shared" si="15"/>
        <v>1487142410.4406123</v>
      </c>
      <c r="CO13" s="19">
        <f t="shared" si="15"/>
        <v>1492782951.9102688</v>
      </c>
      <c r="CP13" s="19">
        <f t="shared" si="15"/>
        <v>1477124483.1194439</v>
      </c>
      <c r="CQ13" s="19">
        <f t="shared" si="15"/>
        <v>1709876986.8184724</v>
      </c>
      <c r="CR13" s="19">
        <f t="shared" si="15"/>
        <v>1703586959.1306996</v>
      </c>
      <c r="CS13" s="19">
        <f t="shared" si="15"/>
        <v>1684338974.2495918</v>
      </c>
      <c r="CT13" s="19">
        <f t="shared" si="15"/>
        <v>1668675925.1848533</v>
      </c>
      <c r="CU13" s="19">
        <f t="shared" si="15"/>
        <v>1671555435.9857697</v>
      </c>
      <c r="CV13" s="19">
        <f t="shared" si="15"/>
        <v>1673541451.2272577</v>
      </c>
      <c r="CW13" s="19">
        <f t="shared" si="15"/>
        <v>1672096768.4750822</v>
      </c>
      <c r="CX13" s="19">
        <f t="shared" si="15"/>
        <v>1694692113.1721234</v>
      </c>
      <c r="CY13" s="19">
        <f t="shared" si="15"/>
        <v>1623918800.4227836</v>
      </c>
      <c r="CZ13" s="19">
        <f t="shared" si="15"/>
        <v>1782558010.6810193</v>
      </c>
      <c r="DA13" s="19">
        <f t="shared" si="15"/>
        <v>1786039854.9089818</v>
      </c>
      <c r="DB13" s="19">
        <f t="shared" si="15"/>
        <v>1769945991.6888225</v>
      </c>
      <c r="DC13" s="19">
        <f t="shared" si="15"/>
        <v>1764137549.5168824</v>
      </c>
      <c r="DD13" s="19">
        <f t="shared" si="15"/>
        <v>1755607304.7370861</v>
      </c>
      <c r="DE13" s="19">
        <f t="shared" si="15"/>
        <v>1734900544.0744038</v>
      </c>
      <c r="DF13" s="19">
        <f t="shared" si="15"/>
        <v>1730243627.4195557</v>
      </c>
      <c r="DG13" s="19">
        <f t="shared" si="15"/>
        <v>1730285192.3433104</v>
      </c>
      <c r="DH13" s="19">
        <f t="shared" si="15"/>
        <v>1734312267.1018815</v>
      </c>
      <c r="DI13" s="19">
        <f t="shared" si="15"/>
        <v>1759914333.1572206</v>
      </c>
      <c r="DJ13" s="19">
        <f>((CX13/2)+SUM(CY13:DH13)+(DI13/2))/12</f>
        <v>1594937697.1716168</v>
      </c>
      <c r="DK13" s="20"/>
    </row>
    <row r="14" spans="1:115" ht="13.5" thickTop="1" x14ac:dyDescent="0.2">
      <c r="A14" s="13">
        <f t="shared" si="5"/>
        <v>7</v>
      </c>
      <c r="B14" s="13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</row>
    <row r="15" spans="1:115" x14ac:dyDescent="0.2">
      <c r="A15" s="13">
        <f t="shared" si="5"/>
        <v>8</v>
      </c>
      <c r="B15" s="13"/>
      <c r="C15" s="14" t="s">
        <v>571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</row>
    <row r="16" spans="1:115" x14ac:dyDescent="0.2">
      <c r="A16" s="13">
        <f t="shared" si="5"/>
        <v>9</v>
      </c>
      <c r="B16" s="13"/>
      <c r="C16" t="s">
        <v>572</v>
      </c>
      <c r="E16" s="22">
        <v>0.52650859068565947</v>
      </c>
      <c r="F16" s="22">
        <f t="shared" ref="F16:BQ16" si="16">+F9/F13</f>
        <v>0.46217159009448661</v>
      </c>
      <c r="G16" s="22">
        <f t="shared" si="16"/>
        <v>0.45536570494247164</v>
      </c>
      <c r="H16" s="22">
        <f t="shared" si="16"/>
        <v>0.47164781040623971</v>
      </c>
      <c r="I16" s="22">
        <f t="shared" si="16"/>
        <v>0.47585455353297818</v>
      </c>
      <c r="J16" s="22">
        <f t="shared" si="16"/>
        <v>0.4752647198529743</v>
      </c>
      <c r="K16" s="22">
        <f t="shared" si="16"/>
        <v>0.47609790603118046</v>
      </c>
      <c r="L16" s="22">
        <f t="shared" si="16"/>
        <v>0.48279537817309054</v>
      </c>
      <c r="M16" s="22">
        <f t="shared" si="16"/>
        <v>0.48365723757129614</v>
      </c>
      <c r="N16" s="22">
        <f t="shared" si="16"/>
        <v>0.4849030300755921</v>
      </c>
      <c r="O16" s="22">
        <f t="shared" si="16"/>
        <v>0.51238801918325727</v>
      </c>
      <c r="P16" s="22">
        <f t="shared" si="16"/>
        <v>0.50768440597668907</v>
      </c>
      <c r="Q16" s="22">
        <f t="shared" si="16"/>
        <v>0.50067020656005035</v>
      </c>
      <c r="R16" s="22">
        <f t="shared" si="16"/>
        <v>0.49868124957183035</v>
      </c>
      <c r="S16" s="22">
        <f t="shared" si="16"/>
        <v>0.4928928420667259</v>
      </c>
      <c r="T16" s="22">
        <f t="shared" si="16"/>
        <v>0.48920331959871471</v>
      </c>
      <c r="U16" s="22">
        <f t="shared" si="16"/>
        <v>0.49411777140124841</v>
      </c>
      <c r="V16" s="22">
        <f t="shared" si="16"/>
        <v>0.49170477782561806</v>
      </c>
      <c r="W16" s="22">
        <f t="shared" si="16"/>
        <v>0.49223906533582412</v>
      </c>
      <c r="X16" s="22">
        <f t="shared" si="16"/>
        <v>0.49860286782006946</v>
      </c>
      <c r="Y16" s="22">
        <f t="shared" si="16"/>
        <v>0.52051846103680943</v>
      </c>
      <c r="Z16" s="22">
        <f t="shared" si="16"/>
        <v>0.52128885386797208</v>
      </c>
      <c r="AA16" s="22">
        <f t="shared" si="16"/>
        <v>0.52550300032720321</v>
      </c>
      <c r="AB16" s="22">
        <f t="shared" si="16"/>
        <v>0.5200757716717257</v>
      </c>
      <c r="AC16" s="22">
        <f t="shared" si="16"/>
        <v>0.51107027544034</v>
      </c>
      <c r="AD16" s="22">
        <f t="shared" si="16"/>
        <v>0.50897820527845838</v>
      </c>
      <c r="AE16" s="22">
        <f t="shared" si="16"/>
        <v>0.50271152826825805</v>
      </c>
      <c r="AF16" s="22">
        <f t="shared" si="16"/>
        <v>0.49939367508498361</v>
      </c>
      <c r="AG16" s="22">
        <f t="shared" si="16"/>
        <v>0.50219836034257936</v>
      </c>
      <c r="AH16" s="22">
        <f t="shared" si="16"/>
        <v>0.50150443942898248</v>
      </c>
      <c r="AI16" s="22">
        <f t="shared" si="16"/>
        <v>0.50161533779640699</v>
      </c>
      <c r="AJ16" s="22">
        <f t="shared" si="16"/>
        <v>0.50786047182854011</v>
      </c>
      <c r="AK16" s="22">
        <f t="shared" si="16"/>
        <v>0.50817492936810216</v>
      </c>
      <c r="AL16" s="22">
        <f t="shared" si="16"/>
        <v>0.50433556491900899</v>
      </c>
      <c r="AM16" s="22">
        <f t="shared" si="16"/>
        <v>0.50831087613833936</v>
      </c>
      <c r="AN16" s="22">
        <f t="shared" si="16"/>
        <v>0.50292805342093105</v>
      </c>
      <c r="AO16" s="22">
        <f t="shared" si="16"/>
        <v>0.4969126707251435</v>
      </c>
      <c r="AP16" s="22">
        <f t="shared" si="16"/>
        <v>0.49491159420431191</v>
      </c>
      <c r="AQ16" s="22">
        <f t="shared" si="16"/>
        <v>0.4898097023037748</v>
      </c>
      <c r="AR16" s="22">
        <f t="shared" si="16"/>
        <v>0.4890699961557729</v>
      </c>
      <c r="AS16" s="22">
        <f t="shared" si="16"/>
        <v>0.49207539765035813</v>
      </c>
      <c r="AT16" s="22">
        <f t="shared" si="16"/>
        <v>0.49203195827108559</v>
      </c>
      <c r="AU16" s="22">
        <f t="shared" si="16"/>
        <v>0.47515833609027286</v>
      </c>
      <c r="AV16" s="22">
        <f t="shared" si="16"/>
        <v>0.48122306762639072</v>
      </c>
      <c r="AW16" s="22">
        <f t="shared" si="16"/>
        <v>0.48189629184311056</v>
      </c>
      <c r="AX16" s="22">
        <f t="shared" si="16"/>
        <v>0.48184668468492897</v>
      </c>
      <c r="AY16" s="22">
        <f t="shared" si="16"/>
        <v>0.48558725668517994</v>
      </c>
      <c r="AZ16" s="22">
        <f t="shared" si="16"/>
        <v>0.48058276148963597</v>
      </c>
      <c r="BA16" s="22">
        <f t="shared" si="16"/>
        <v>0.47743358729500496</v>
      </c>
      <c r="BB16" s="22">
        <f t="shared" si="16"/>
        <v>0.47438160382039618</v>
      </c>
      <c r="BC16" s="22">
        <f t="shared" si="16"/>
        <v>0.46988034614734081</v>
      </c>
      <c r="BD16" s="22">
        <f t="shared" si="16"/>
        <v>0.46588659066022403</v>
      </c>
      <c r="BE16" s="22">
        <f t="shared" si="16"/>
        <v>0.46919601592880089</v>
      </c>
      <c r="BF16" s="22">
        <f t="shared" si="16"/>
        <v>0.46864688754746991</v>
      </c>
      <c r="BG16" s="22">
        <f t="shared" si="16"/>
        <v>0.46806511099084869</v>
      </c>
      <c r="BH16" s="22">
        <f t="shared" si="16"/>
        <v>0.4740601214339667</v>
      </c>
      <c r="BI16" s="22">
        <f t="shared" si="16"/>
        <v>0.47487656352978347</v>
      </c>
      <c r="BJ16" s="22">
        <f t="shared" si="16"/>
        <v>0.47583349801012209</v>
      </c>
      <c r="BK16" s="22">
        <f t="shared" si="16"/>
        <v>0.47997684415287095</v>
      </c>
      <c r="BL16" s="22">
        <f t="shared" si="16"/>
        <v>0.45341429853417436</v>
      </c>
      <c r="BM16" s="22">
        <f t="shared" si="16"/>
        <v>0.49651000059988259</v>
      </c>
      <c r="BN16" s="22">
        <f t="shared" si="16"/>
        <v>0.49360779164285423</v>
      </c>
      <c r="BO16" s="22">
        <f t="shared" si="16"/>
        <v>0.48901292153654152</v>
      </c>
      <c r="BP16" s="22">
        <f t="shared" si="16"/>
        <v>0.48731118886300889</v>
      </c>
      <c r="BQ16" s="22">
        <f t="shared" si="16"/>
        <v>0.49012768322192385</v>
      </c>
      <c r="BR16" s="22">
        <f t="shared" ref="BR16:CW16" si="17">+BR9/BR13</f>
        <v>0.48984837139721366</v>
      </c>
      <c r="BS16" s="22">
        <f t="shared" si="17"/>
        <v>0.49009588632168793</v>
      </c>
      <c r="BT16" s="22">
        <f t="shared" si="17"/>
        <v>0.49588676368306372</v>
      </c>
      <c r="BU16" s="22">
        <f t="shared" si="17"/>
        <v>0.4969368334809548</v>
      </c>
      <c r="BV16" s="22">
        <f t="shared" si="17"/>
        <v>0.49648200352012184</v>
      </c>
      <c r="BW16" s="22">
        <f t="shared" si="17"/>
        <v>0.50054376957767288</v>
      </c>
      <c r="BX16" s="22">
        <f t="shared" si="17"/>
        <v>0.49621244779220386</v>
      </c>
      <c r="BY16" s="22">
        <f t="shared" si="17"/>
        <v>0.48995736310954646</v>
      </c>
      <c r="BZ16" s="22">
        <f t="shared" si="17"/>
        <v>0.52156608186108311</v>
      </c>
      <c r="CA16" s="22">
        <f t="shared" si="17"/>
        <v>0.51608365176552007</v>
      </c>
      <c r="CB16" s="22">
        <f t="shared" si="17"/>
        <v>0.50567231630639031</v>
      </c>
      <c r="CC16" s="22">
        <f t="shared" si="17"/>
        <v>0.50852080148906931</v>
      </c>
      <c r="CD16" s="22">
        <f t="shared" si="17"/>
        <v>0.5086257208029219</v>
      </c>
      <c r="CE16" s="22">
        <f t="shared" si="17"/>
        <v>0.50933172599302445</v>
      </c>
      <c r="CF16" s="22">
        <f t="shared" si="17"/>
        <v>0.51533518966342706</v>
      </c>
      <c r="CG16" s="22">
        <f t="shared" si="17"/>
        <v>0.51642256284413079</v>
      </c>
      <c r="CH16" s="22">
        <f t="shared" si="17"/>
        <v>0.53263730251486896</v>
      </c>
      <c r="CI16" s="22">
        <f t="shared" si="17"/>
        <v>0.52087133783509609</v>
      </c>
      <c r="CJ16" s="22">
        <f t="shared" si="17"/>
        <v>0.51640118745142127</v>
      </c>
      <c r="CK16" s="22">
        <f t="shared" si="17"/>
        <v>0.50650392306823788</v>
      </c>
      <c r="CL16" s="22">
        <f t="shared" si="17"/>
        <v>0.49942557970176554</v>
      </c>
      <c r="CM16" s="22">
        <f t="shared" si="17"/>
        <v>0.49731033585284706</v>
      </c>
      <c r="CN16" s="22">
        <f t="shared" si="17"/>
        <v>0.49739688331586268</v>
      </c>
      <c r="CO16" s="22">
        <f t="shared" si="17"/>
        <v>0.49551744883837834</v>
      </c>
      <c r="CP16" s="22">
        <f t="shared" si="17"/>
        <v>0.50077025223891447</v>
      </c>
      <c r="CQ16" s="22">
        <f t="shared" si="17"/>
        <v>0.51448145497111863</v>
      </c>
      <c r="CR16" s="22">
        <f t="shared" si="17"/>
        <v>0.51638103666213209</v>
      </c>
      <c r="CS16" s="22">
        <f t="shared" si="17"/>
        <v>0.52228204265826284</v>
      </c>
      <c r="CT16" s="22">
        <f t="shared" si="17"/>
        <v>0.52119167471278527</v>
      </c>
      <c r="CU16" s="22">
        <f t="shared" si="17"/>
        <v>0.52029384205682061</v>
      </c>
      <c r="CV16" s="22">
        <f t="shared" si="17"/>
        <v>0.5196764020169462</v>
      </c>
      <c r="CW16" s="22">
        <f t="shared" si="17"/>
        <v>0.50816436944310883</v>
      </c>
      <c r="CX16" s="22">
        <f t="shared" ref="CX16:DH16" si="18">+CX9/CX13</f>
        <v>0.5013890094818062</v>
      </c>
      <c r="CY16" s="22">
        <f t="shared" si="18"/>
        <v>0.47705587237385799</v>
      </c>
      <c r="CZ16" s="22">
        <f t="shared" si="18"/>
        <v>0.51874889594573248</v>
      </c>
      <c r="DA16" s="22">
        <f t="shared" si="18"/>
        <v>0.5177376067272158</v>
      </c>
      <c r="DB16" s="22">
        <f t="shared" si="18"/>
        <v>0.52244531999402</v>
      </c>
      <c r="DC16" s="22">
        <f t="shared" si="18"/>
        <v>0.5241654769228361</v>
      </c>
      <c r="DD16" s="22">
        <f t="shared" si="18"/>
        <v>0.52671232200100693</v>
      </c>
      <c r="DE16" s="22">
        <f t="shared" si="18"/>
        <v>0.53299885296499327</v>
      </c>
      <c r="DF16" s="22">
        <f t="shared" si="18"/>
        <v>0.53443340888304591</v>
      </c>
      <c r="DG16" s="22">
        <f t="shared" si="18"/>
        <v>0.53442057071972437</v>
      </c>
      <c r="DH16" s="22">
        <f t="shared" si="18"/>
        <v>0.53317964563856646</v>
      </c>
      <c r="DI16" s="22">
        <f>+DI9/DI13</f>
        <v>0.52542330190647557</v>
      </c>
      <c r="DJ16" s="22">
        <f>((CW16/2+SUM(CX16:DH16)+DI16/2))/12</f>
        <v>0.52000673477729975</v>
      </c>
      <c r="DK16" s="22"/>
    </row>
    <row r="17" spans="1:115" x14ac:dyDescent="0.2">
      <c r="A17" s="13">
        <f t="shared" si="5"/>
        <v>10</v>
      </c>
      <c r="B17" s="13"/>
      <c r="C17" t="s">
        <v>568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2"/>
      <c r="DK17" s="22"/>
    </row>
    <row r="18" spans="1:115" x14ac:dyDescent="0.2">
      <c r="A18" s="13">
        <f t="shared" si="5"/>
        <v>11</v>
      </c>
      <c r="B18" s="13"/>
      <c r="C18" t="s">
        <v>573</v>
      </c>
      <c r="E18" s="22">
        <v>0.47349140931434053</v>
      </c>
      <c r="F18" s="22">
        <f t="shared" ref="F18:BQ18" si="19">+F11/F13</f>
        <v>0.53782840990551339</v>
      </c>
      <c r="G18" s="22">
        <f t="shared" si="19"/>
        <v>0.54463429505752836</v>
      </c>
      <c r="H18" s="22">
        <f t="shared" si="19"/>
        <v>0.52835218959376029</v>
      </c>
      <c r="I18" s="22">
        <f t="shared" si="19"/>
        <v>0.52414544646702188</v>
      </c>
      <c r="J18" s="22">
        <f t="shared" si="19"/>
        <v>0.52473528014702564</v>
      </c>
      <c r="K18" s="22">
        <f t="shared" si="19"/>
        <v>0.52390209396881959</v>
      </c>
      <c r="L18" s="22">
        <f t="shared" si="19"/>
        <v>0.51720462182690952</v>
      </c>
      <c r="M18" s="22">
        <f t="shared" si="19"/>
        <v>0.51634276242870381</v>
      </c>
      <c r="N18" s="22">
        <f t="shared" si="19"/>
        <v>0.5150969699244079</v>
      </c>
      <c r="O18" s="22">
        <f t="shared" si="19"/>
        <v>0.48761198081674273</v>
      </c>
      <c r="P18" s="22">
        <f t="shared" si="19"/>
        <v>0.4923155940233111</v>
      </c>
      <c r="Q18" s="22">
        <f t="shared" si="19"/>
        <v>0.49932979343994977</v>
      </c>
      <c r="R18" s="22">
        <f t="shared" si="19"/>
        <v>0.50131875042816954</v>
      </c>
      <c r="S18" s="22">
        <f t="shared" si="19"/>
        <v>0.50710715793327399</v>
      </c>
      <c r="T18" s="22">
        <f t="shared" si="19"/>
        <v>0.51079668040128523</v>
      </c>
      <c r="U18" s="22">
        <f t="shared" si="19"/>
        <v>0.50588222859875154</v>
      </c>
      <c r="V18" s="22">
        <f t="shared" si="19"/>
        <v>0.50829522217438183</v>
      </c>
      <c r="W18" s="22">
        <f t="shared" si="19"/>
        <v>0.50776093466417604</v>
      </c>
      <c r="X18" s="22">
        <f t="shared" si="19"/>
        <v>0.50139713217993065</v>
      </c>
      <c r="Y18" s="22">
        <f t="shared" si="19"/>
        <v>0.47948153896319062</v>
      </c>
      <c r="Z18" s="22">
        <f t="shared" si="19"/>
        <v>0.47871114613202786</v>
      </c>
      <c r="AA18" s="22">
        <f t="shared" si="19"/>
        <v>0.47449699967279668</v>
      </c>
      <c r="AB18" s="22">
        <f t="shared" si="19"/>
        <v>0.47992422832827442</v>
      </c>
      <c r="AC18" s="22">
        <f t="shared" si="19"/>
        <v>0.48892972455966011</v>
      </c>
      <c r="AD18" s="22">
        <f t="shared" si="19"/>
        <v>0.49102179472154156</v>
      </c>
      <c r="AE18" s="22">
        <f t="shared" si="19"/>
        <v>0.49728847173174207</v>
      </c>
      <c r="AF18" s="22">
        <f t="shared" si="19"/>
        <v>0.50060632491501655</v>
      </c>
      <c r="AG18" s="22">
        <f t="shared" si="19"/>
        <v>0.49780163965742069</v>
      </c>
      <c r="AH18" s="22">
        <f t="shared" si="19"/>
        <v>0.49849556057101752</v>
      </c>
      <c r="AI18" s="22">
        <f t="shared" si="19"/>
        <v>0.49838466220359295</v>
      </c>
      <c r="AJ18" s="22">
        <f t="shared" si="19"/>
        <v>0.49213952817145989</v>
      </c>
      <c r="AK18" s="22">
        <f t="shared" si="19"/>
        <v>0.49182507063189784</v>
      </c>
      <c r="AL18" s="22">
        <f t="shared" si="19"/>
        <v>0.49566443508099106</v>
      </c>
      <c r="AM18" s="22">
        <f t="shared" si="19"/>
        <v>0.49168912386166069</v>
      </c>
      <c r="AN18" s="22">
        <f t="shared" si="19"/>
        <v>0.49707194657906895</v>
      </c>
      <c r="AO18" s="22">
        <f t="shared" si="19"/>
        <v>0.50308732927485644</v>
      </c>
      <c r="AP18" s="22">
        <f t="shared" si="19"/>
        <v>0.50508840579568814</v>
      </c>
      <c r="AQ18" s="22">
        <f t="shared" si="19"/>
        <v>0.51019029769622515</v>
      </c>
      <c r="AR18" s="22">
        <f t="shared" si="19"/>
        <v>0.51093000384422704</v>
      </c>
      <c r="AS18" s="22">
        <f t="shared" si="19"/>
        <v>0.50792460234964187</v>
      </c>
      <c r="AT18" s="22">
        <f t="shared" si="19"/>
        <v>0.50796804172891441</v>
      </c>
      <c r="AU18" s="22">
        <f t="shared" si="19"/>
        <v>0.5248416639097272</v>
      </c>
      <c r="AV18" s="22">
        <f t="shared" si="19"/>
        <v>0.51877693237360933</v>
      </c>
      <c r="AW18" s="22">
        <f t="shared" si="19"/>
        <v>0.51810370815688933</v>
      </c>
      <c r="AX18" s="22">
        <f t="shared" si="19"/>
        <v>0.51815331531507092</v>
      </c>
      <c r="AY18" s="22">
        <f t="shared" si="19"/>
        <v>0.51441274331482012</v>
      </c>
      <c r="AZ18" s="22">
        <f t="shared" si="19"/>
        <v>0.51941723851036414</v>
      </c>
      <c r="BA18" s="22">
        <f t="shared" si="19"/>
        <v>0.52256641270499504</v>
      </c>
      <c r="BB18" s="22">
        <f t="shared" si="19"/>
        <v>0.52561839617960382</v>
      </c>
      <c r="BC18" s="22">
        <f t="shared" si="19"/>
        <v>0.53011965385265902</v>
      </c>
      <c r="BD18" s="22">
        <f t="shared" si="19"/>
        <v>0.53411340933977602</v>
      </c>
      <c r="BE18" s="22">
        <f t="shared" si="19"/>
        <v>0.53080398407119911</v>
      </c>
      <c r="BF18" s="22">
        <f t="shared" si="19"/>
        <v>0.53135311245253003</v>
      </c>
      <c r="BG18" s="22">
        <f t="shared" si="19"/>
        <v>0.53193488900915142</v>
      </c>
      <c r="BH18" s="22">
        <f t="shared" si="19"/>
        <v>0.52593987856603341</v>
      </c>
      <c r="BI18" s="22">
        <f t="shared" si="19"/>
        <v>0.52512343647021664</v>
      </c>
      <c r="BJ18" s="22">
        <f t="shared" si="19"/>
        <v>0.52416650198987791</v>
      </c>
      <c r="BK18" s="22">
        <f t="shared" si="19"/>
        <v>0.5200231558471291</v>
      </c>
      <c r="BL18" s="22">
        <f t="shared" si="19"/>
        <v>0.54658570146582575</v>
      </c>
      <c r="BM18" s="22">
        <f t="shared" si="19"/>
        <v>0.50348999940011752</v>
      </c>
      <c r="BN18" s="22">
        <f t="shared" si="19"/>
        <v>0.50639220835714582</v>
      </c>
      <c r="BO18" s="22">
        <f t="shared" si="19"/>
        <v>0.51098707846345837</v>
      </c>
      <c r="BP18" s="22">
        <f t="shared" si="19"/>
        <v>0.51268881113699116</v>
      </c>
      <c r="BQ18" s="22">
        <f t="shared" si="19"/>
        <v>0.50987231677807621</v>
      </c>
      <c r="BR18" s="22">
        <f t="shared" ref="BR18:CW18" si="20">+BR11/BR13</f>
        <v>0.51015162860278629</v>
      </c>
      <c r="BS18" s="22">
        <f t="shared" si="20"/>
        <v>0.50990411367831212</v>
      </c>
      <c r="BT18" s="22">
        <f t="shared" si="20"/>
        <v>0.50411323631693616</v>
      </c>
      <c r="BU18" s="22">
        <f t="shared" si="20"/>
        <v>0.50306316651904515</v>
      </c>
      <c r="BV18" s="22">
        <f t="shared" si="20"/>
        <v>0.50351799647987805</v>
      </c>
      <c r="BW18" s="22">
        <f t="shared" si="20"/>
        <v>0.49945623042232706</v>
      </c>
      <c r="BX18" s="22">
        <f t="shared" si="20"/>
        <v>0.50378755220779603</v>
      </c>
      <c r="BY18" s="22">
        <f t="shared" si="20"/>
        <v>0.51004263689045348</v>
      </c>
      <c r="BZ18" s="22">
        <f t="shared" si="20"/>
        <v>0.478433918138917</v>
      </c>
      <c r="CA18" s="22">
        <f t="shared" si="20"/>
        <v>0.48391634823447999</v>
      </c>
      <c r="CB18" s="22">
        <f t="shared" si="20"/>
        <v>0.49432768369360963</v>
      </c>
      <c r="CC18" s="22">
        <f t="shared" si="20"/>
        <v>0.49147919851093064</v>
      </c>
      <c r="CD18" s="22">
        <f t="shared" si="20"/>
        <v>0.49137427919707816</v>
      </c>
      <c r="CE18" s="22">
        <f t="shared" si="20"/>
        <v>0.49066827400697555</v>
      </c>
      <c r="CF18" s="22">
        <f t="shared" si="20"/>
        <v>0.48466481033657283</v>
      </c>
      <c r="CG18" s="22">
        <f t="shared" si="20"/>
        <v>0.48357743715586915</v>
      </c>
      <c r="CH18" s="22">
        <f t="shared" si="20"/>
        <v>0.46736269748513098</v>
      </c>
      <c r="CI18" s="22">
        <f t="shared" si="20"/>
        <v>0.47912866216490385</v>
      </c>
      <c r="CJ18" s="22">
        <f t="shared" si="20"/>
        <v>0.48359881254857884</v>
      </c>
      <c r="CK18" s="22">
        <f t="shared" si="20"/>
        <v>0.49349607693176217</v>
      </c>
      <c r="CL18" s="22">
        <f t="shared" si="20"/>
        <v>0.50057442029823451</v>
      </c>
      <c r="CM18" s="22">
        <f t="shared" si="20"/>
        <v>0.50268966414715299</v>
      </c>
      <c r="CN18" s="22">
        <f t="shared" si="20"/>
        <v>0.50260311668413737</v>
      </c>
      <c r="CO18" s="22">
        <f t="shared" si="20"/>
        <v>0.50448255116162155</v>
      </c>
      <c r="CP18" s="22">
        <f t="shared" si="20"/>
        <v>0.49922974776108558</v>
      </c>
      <c r="CQ18" s="22">
        <f t="shared" si="20"/>
        <v>0.48551854502888125</v>
      </c>
      <c r="CR18" s="22">
        <f t="shared" si="20"/>
        <v>0.48361896333786791</v>
      </c>
      <c r="CS18" s="22">
        <f t="shared" si="20"/>
        <v>0.47771795734173722</v>
      </c>
      <c r="CT18" s="22">
        <f t="shared" si="20"/>
        <v>0.47880832528721479</v>
      </c>
      <c r="CU18" s="22">
        <f t="shared" si="20"/>
        <v>0.47970615794317933</v>
      </c>
      <c r="CV18" s="22">
        <f t="shared" si="20"/>
        <v>0.48032359798305369</v>
      </c>
      <c r="CW18" s="22">
        <f t="shared" si="20"/>
        <v>0.49183563055689122</v>
      </c>
      <c r="CX18" s="22">
        <f t="shared" ref="CX18:DI18" si="21">+CX11/CX13</f>
        <v>0.49861099051819374</v>
      </c>
      <c r="CY18" s="22">
        <f t="shared" si="21"/>
        <v>0.52294412762614206</v>
      </c>
      <c r="CZ18" s="22">
        <f t="shared" si="21"/>
        <v>0.48125110405426758</v>
      </c>
      <c r="DA18" s="22">
        <f t="shared" si="21"/>
        <v>0.4822623932727842</v>
      </c>
      <c r="DB18" s="22">
        <f t="shared" si="21"/>
        <v>0.47755468000597995</v>
      </c>
      <c r="DC18" s="22">
        <f t="shared" si="21"/>
        <v>0.47583452307716395</v>
      </c>
      <c r="DD18" s="22">
        <f t="shared" si="21"/>
        <v>0.47328767799899307</v>
      </c>
      <c r="DE18" s="22">
        <f t="shared" si="21"/>
        <v>0.46700114703500661</v>
      </c>
      <c r="DF18" s="22">
        <f t="shared" si="21"/>
        <v>0.46556659111695403</v>
      </c>
      <c r="DG18" s="22">
        <f t="shared" si="21"/>
        <v>0.46557942928027568</v>
      </c>
      <c r="DH18" s="22">
        <f t="shared" si="21"/>
        <v>0.4668203543614336</v>
      </c>
      <c r="DI18" s="22">
        <f t="shared" si="21"/>
        <v>0.47457669809352437</v>
      </c>
      <c r="DJ18" s="22">
        <f>((CW18/2+SUM(CX18:DH18)+DI18/2))/12</f>
        <v>0.4799932652227003</v>
      </c>
      <c r="DK18" s="22"/>
    </row>
    <row r="19" spans="1:115" ht="13.5" thickBot="1" x14ac:dyDescent="0.25">
      <c r="A19" s="13">
        <f t="shared" si="5"/>
        <v>12</v>
      </c>
      <c r="B19" s="13"/>
      <c r="E19" s="24">
        <v>1</v>
      </c>
      <c r="F19" s="24">
        <f t="shared" ref="F19:J19" si="22">SUM(F16:F18)</f>
        <v>1</v>
      </c>
      <c r="G19" s="24">
        <f t="shared" si="22"/>
        <v>1</v>
      </c>
      <c r="H19" s="24">
        <f t="shared" si="22"/>
        <v>1</v>
      </c>
      <c r="I19" s="24">
        <f t="shared" si="22"/>
        <v>1</v>
      </c>
      <c r="J19" s="24">
        <f t="shared" si="22"/>
        <v>1</v>
      </c>
      <c r="K19" s="24">
        <f t="shared" ref="K19:BV19" si="23">SUM(K16:K18)</f>
        <v>1</v>
      </c>
      <c r="L19" s="24">
        <f t="shared" si="23"/>
        <v>1</v>
      </c>
      <c r="M19" s="24">
        <f t="shared" si="23"/>
        <v>1</v>
      </c>
      <c r="N19" s="24">
        <f t="shared" si="23"/>
        <v>1</v>
      </c>
      <c r="O19" s="24">
        <f t="shared" si="23"/>
        <v>1</v>
      </c>
      <c r="P19" s="24">
        <f t="shared" si="23"/>
        <v>1.0000000000000002</v>
      </c>
      <c r="Q19" s="24">
        <f t="shared" si="23"/>
        <v>1</v>
      </c>
      <c r="R19" s="24">
        <f t="shared" si="23"/>
        <v>0.99999999999999989</v>
      </c>
      <c r="S19" s="24">
        <f t="shared" si="23"/>
        <v>0.99999999999999989</v>
      </c>
      <c r="T19" s="24">
        <f t="shared" si="23"/>
        <v>1</v>
      </c>
      <c r="U19" s="24">
        <f t="shared" si="23"/>
        <v>1</v>
      </c>
      <c r="V19" s="24">
        <f t="shared" si="23"/>
        <v>0.99999999999999989</v>
      </c>
      <c r="W19" s="24">
        <f t="shared" si="23"/>
        <v>1.0000000000000002</v>
      </c>
      <c r="X19" s="24">
        <f t="shared" si="23"/>
        <v>1</v>
      </c>
      <c r="Y19" s="24">
        <f t="shared" si="23"/>
        <v>1</v>
      </c>
      <c r="Z19" s="24">
        <f t="shared" si="23"/>
        <v>1</v>
      </c>
      <c r="AA19" s="24">
        <f t="shared" si="23"/>
        <v>0.99999999999999989</v>
      </c>
      <c r="AB19" s="24">
        <f t="shared" si="23"/>
        <v>1</v>
      </c>
      <c r="AC19" s="24">
        <f t="shared" si="23"/>
        <v>1</v>
      </c>
      <c r="AD19" s="24">
        <f t="shared" si="23"/>
        <v>1</v>
      </c>
      <c r="AE19" s="24">
        <f t="shared" si="23"/>
        <v>1</v>
      </c>
      <c r="AF19" s="24">
        <f t="shared" si="23"/>
        <v>1.0000000000000002</v>
      </c>
      <c r="AG19" s="24">
        <f t="shared" si="23"/>
        <v>1</v>
      </c>
      <c r="AH19" s="24">
        <f t="shared" si="23"/>
        <v>1</v>
      </c>
      <c r="AI19" s="24">
        <f t="shared" si="23"/>
        <v>1</v>
      </c>
      <c r="AJ19" s="24">
        <f t="shared" si="23"/>
        <v>1</v>
      </c>
      <c r="AK19" s="24">
        <f t="shared" si="23"/>
        <v>1</v>
      </c>
      <c r="AL19" s="24">
        <f t="shared" si="23"/>
        <v>1</v>
      </c>
      <c r="AM19" s="24">
        <f t="shared" si="23"/>
        <v>1</v>
      </c>
      <c r="AN19" s="24">
        <f t="shared" si="23"/>
        <v>1</v>
      </c>
      <c r="AO19" s="24">
        <f t="shared" si="23"/>
        <v>1</v>
      </c>
      <c r="AP19" s="24">
        <f t="shared" si="23"/>
        <v>1</v>
      </c>
      <c r="AQ19" s="24">
        <f t="shared" si="23"/>
        <v>1</v>
      </c>
      <c r="AR19" s="24">
        <f t="shared" si="23"/>
        <v>1</v>
      </c>
      <c r="AS19" s="24">
        <f t="shared" si="23"/>
        <v>1</v>
      </c>
      <c r="AT19" s="24">
        <f t="shared" si="23"/>
        <v>1</v>
      </c>
      <c r="AU19" s="24">
        <f t="shared" si="23"/>
        <v>1</v>
      </c>
      <c r="AV19" s="24">
        <f t="shared" si="23"/>
        <v>1</v>
      </c>
      <c r="AW19" s="24">
        <f t="shared" si="23"/>
        <v>0.99999999999999989</v>
      </c>
      <c r="AX19" s="24">
        <f t="shared" si="23"/>
        <v>0.99999999999999989</v>
      </c>
      <c r="AY19" s="24">
        <f t="shared" si="23"/>
        <v>1</v>
      </c>
      <c r="AZ19" s="24">
        <f t="shared" si="23"/>
        <v>1</v>
      </c>
      <c r="BA19" s="24">
        <f t="shared" si="23"/>
        <v>1</v>
      </c>
      <c r="BB19" s="24">
        <f t="shared" si="23"/>
        <v>1</v>
      </c>
      <c r="BC19" s="24">
        <f t="shared" si="23"/>
        <v>0.99999999999999978</v>
      </c>
      <c r="BD19" s="24">
        <f t="shared" si="23"/>
        <v>1</v>
      </c>
      <c r="BE19" s="24">
        <f t="shared" si="23"/>
        <v>1</v>
      </c>
      <c r="BF19" s="24">
        <f t="shared" si="23"/>
        <v>1</v>
      </c>
      <c r="BG19" s="24">
        <f t="shared" si="23"/>
        <v>1</v>
      </c>
      <c r="BH19" s="24">
        <f t="shared" si="23"/>
        <v>1</v>
      </c>
      <c r="BI19" s="24">
        <f t="shared" si="23"/>
        <v>1</v>
      </c>
      <c r="BJ19" s="24">
        <f t="shared" si="23"/>
        <v>1</v>
      </c>
      <c r="BK19" s="24">
        <f t="shared" si="23"/>
        <v>1</v>
      </c>
      <c r="BL19" s="24">
        <f t="shared" si="23"/>
        <v>1</v>
      </c>
      <c r="BM19" s="24">
        <f t="shared" si="23"/>
        <v>1</v>
      </c>
      <c r="BN19" s="24">
        <f t="shared" si="23"/>
        <v>1</v>
      </c>
      <c r="BO19" s="24">
        <f t="shared" si="23"/>
        <v>0.99999999999999989</v>
      </c>
      <c r="BP19" s="24">
        <f t="shared" si="23"/>
        <v>1</v>
      </c>
      <c r="BQ19" s="24">
        <f t="shared" si="23"/>
        <v>1</v>
      </c>
      <c r="BR19" s="24">
        <f t="shared" si="23"/>
        <v>1</v>
      </c>
      <c r="BS19" s="24">
        <f t="shared" si="23"/>
        <v>1</v>
      </c>
      <c r="BT19" s="24">
        <f t="shared" si="23"/>
        <v>0.99999999999999989</v>
      </c>
      <c r="BU19" s="24">
        <f t="shared" si="23"/>
        <v>1</v>
      </c>
      <c r="BV19" s="24">
        <f t="shared" si="23"/>
        <v>0.99999999999999989</v>
      </c>
      <c r="BW19" s="24">
        <f t="shared" ref="BW19:DI19" si="24">SUM(BW16:BW18)</f>
        <v>1</v>
      </c>
      <c r="BX19" s="24">
        <f t="shared" si="24"/>
        <v>0.99999999999999989</v>
      </c>
      <c r="BY19" s="24">
        <f t="shared" si="24"/>
        <v>1</v>
      </c>
      <c r="BZ19" s="24">
        <f t="shared" si="24"/>
        <v>1</v>
      </c>
      <c r="CA19" s="24">
        <f t="shared" si="24"/>
        <v>1</v>
      </c>
      <c r="CB19" s="24">
        <f t="shared" si="24"/>
        <v>1</v>
      </c>
      <c r="CC19" s="24">
        <f t="shared" si="24"/>
        <v>1</v>
      </c>
      <c r="CD19" s="24">
        <f t="shared" si="24"/>
        <v>1</v>
      </c>
      <c r="CE19" s="24">
        <f t="shared" si="24"/>
        <v>1</v>
      </c>
      <c r="CF19" s="24">
        <f t="shared" si="24"/>
        <v>0.99999999999999989</v>
      </c>
      <c r="CG19" s="24">
        <f t="shared" si="24"/>
        <v>1</v>
      </c>
      <c r="CH19" s="24">
        <f t="shared" si="24"/>
        <v>1</v>
      </c>
      <c r="CI19" s="24">
        <f t="shared" si="24"/>
        <v>1</v>
      </c>
      <c r="CJ19" s="24">
        <f t="shared" si="24"/>
        <v>1</v>
      </c>
      <c r="CK19" s="24">
        <f t="shared" si="24"/>
        <v>1</v>
      </c>
      <c r="CL19" s="24">
        <f t="shared" si="24"/>
        <v>1</v>
      </c>
      <c r="CM19" s="24">
        <f t="shared" si="24"/>
        <v>1</v>
      </c>
      <c r="CN19" s="24">
        <f t="shared" si="24"/>
        <v>1</v>
      </c>
      <c r="CO19" s="24">
        <f t="shared" si="24"/>
        <v>0.99999999999999989</v>
      </c>
      <c r="CP19" s="24">
        <f t="shared" si="24"/>
        <v>1</v>
      </c>
      <c r="CQ19" s="24">
        <f t="shared" si="24"/>
        <v>0.99999999999999989</v>
      </c>
      <c r="CR19" s="24">
        <f t="shared" si="24"/>
        <v>1</v>
      </c>
      <c r="CS19" s="24">
        <f t="shared" si="24"/>
        <v>1</v>
      </c>
      <c r="CT19" s="24">
        <f t="shared" si="24"/>
        <v>1</v>
      </c>
      <c r="CU19" s="24">
        <f t="shared" si="24"/>
        <v>1</v>
      </c>
      <c r="CV19" s="24">
        <f t="shared" si="24"/>
        <v>0.99999999999999989</v>
      </c>
      <c r="CW19" s="24">
        <f t="shared" si="24"/>
        <v>1</v>
      </c>
      <c r="CX19" s="24">
        <f t="shared" si="24"/>
        <v>1</v>
      </c>
      <c r="CY19" s="24">
        <f t="shared" si="24"/>
        <v>1</v>
      </c>
      <c r="CZ19" s="24">
        <f t="shared" si="24"/>
        <v>1</v>
      </c>
      <c r="DA19" s="24">
        <f t="shared" si="24"/>
        <v>1</v>
      </c>
      <c r="DB19" s="24">
        <f t="shared" si="24"/>
        <v>1</v>
      </c>
      <c r="DC19" s="24">
        <f t="shared" si="24"/>
        <v>1</v>
      </c>
      <c r="DD19" s="24">
        <f t="shared" si="24"/>
        <v>1</v>
      </c>
      <c r="DE19" s="24">
        <f t="shared" si="24"/>
        <v>0.99999999999999989</v>
      </c>
      <c r="DF19" s="24">
        <f t="shared" si="24"/>
        <v>1</v>
      </c>
      <c r="DG19" s="24">
        <f t="shared" si="24"/>
        <v>1</v>
      </c>
      <c r="DH19" s="24">
        <f t="shared" si="24"/>
        <v>1</v>
      </c>
      <c r="DI19" s="24">
        <f t="shared" si="24"/>
        <v>1</v>
      </c>
      <c r="DJ19" s="24">
        <f>((CW19/2+SUM(CX19:DH19)+DI19/2))/12</f>
        <v>1</v>
      </c>
      <c r="DK19" s="22"/>
    </row>
    <row r="20" spans="1:115" ht="13.5" thickTop="1" x14ac:dyDescent="0.2">
      <c r="A20" s="13">
        <f t="shared" si="5"/>
        <v>13</v>
      </c>
      <c r="B20" s="13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</row>
    <row r="21" spans="1:115" x14ac:dyDescent="0.2">
      <c r="A21" s="13">
        <f t="shared" si="5"/>
        <v>14</v>
      </c>
      <c r="B21" s="13"/>
      <c r="C21" s="14" t="s">
        <v>574</v>
      </c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</row>
    <row r="22" spans="1:115" x14ac:dyDescent="0.2">
      <c r="A22" s="13">
        <f t="shared" si="5"/>
        <v>15</v>
      </c>
      <c r="B22" s="13"/>
      <c r="C22" t="s">
        <v>572</v>
      </c>
      <c r="E22" s="34">
        <v>6.3839999999999994E-2</v>
      </c>
      <c r="F22" s="34">
        <f>+E22</f>
        <v>6.3839999999999994E-2</v>
      </c>
      <c r="G22" s="34">
        <f>+F22</f>
        <v>6.3839999999999994E-2</v>
      </c>
      <c r="H22" s="34">
        <v>6.3259999999999997E-2</v>
      </c>
      <c r="I22" s="34">
        <v>6.3259999999999997E-2</v>
      </c>
      <c r="J22" s="34">
        <v>6.3259999999999997E-2</v>
      </c>
      <c r="K22" s="34">
        <v>6.3259999999999997E-2</v>
      </c>
      <c r="L22" s="34">
        <v>6.3259999999999997E-2</v>
      </c>
      <c r="M22" s="34">
        <v>6.3259999999999997E-2</v>
      </c>
      <c r="N22" s="34">
        <v>6.3259999999999997E-2</v>
      </c>
      <c r="O22" s="34">
        <v>6.1530000000000001E-2</v>
      </c>
      <c r="P22" s="34">
        <v>6.1519999999999998E-2</v>
      </c>
      <c r="Q22" s="34">
        <f>+P22</f>
        <v>6.1519999999999998E-2</v>
      </c>
      <c r="R22" s="34">
        <f>+Q22</f>
        <v>6.1519999999999998E-2</v>
      </c>
      <c r="S22" s="34">
        <f>+R22</f>
        <v>6.1519999999999998E-2</v>
      </c>
      <c r="T22" s="34">
        <f>+S22</f>
        <v>6.1519999999999998E-2</v>
      </c>
      <c r="U22" s="34">
        <f>+T22</f>
        <v>6.1519999999999998E-2</v>
      </c>
      <c r="V22" s="34">
        <f t="shared" ref="V22:X22" si="25">+U22</f>
        <v>6.1519999999999998E-2</v>
      </c>
      <c r="W22" s="34">
        <f t="shared" si="25"/>
        <v>6.1519999999999998E-2</v>
      </c>
      <c r="X22" s="34">
        <f t="shared" si="25"/>
        <v>6.1519999999999998E-2</v>
      </c>
      <c r="Y22" s="34">
        <v>5.978E-2</v>
      </c>
      <c r="Z22" s="34">
        <f t="shared" ref="Z22:AA22" si="26">+Y22</f>
        <v>5.978E-2</v>
      </c>
      <c r="AA22" s="34">
        <f t="shared" si="26"/>
        <v>5.978E-2</v>
      </c>
      <c r="AB22" s="34">
        <v>5.9769999999999997E-2</v>
      </c>
      <c r="AC22" s="34">
        <v>5.9769999999999997E-2</v>
      </c>
      <c r="AD22" s="34">
        <v>5.9769999999999997E-2</v>
      </c>
      <c r="AE22" s="34">
        <v>5.9769999999999997E-2</v>
      </c>
      <c r="AF22" s="34">
        <v>5.9769999999999997E-2</v>
      </c>
      <c r="AG22" s="34">
        <v>5.9769999999999997E-2</v>
      </c>
      <c r="AH22" s="34">
        <v>5.9769999999999997E-2</v>
      </c>
      <c r="AI22" s="34">
        <v>5.9769999999999997E-2</v>
      </c>
      <c r="AJ22" s="34">
        <v>6.1179999999999998E-2</v>
      </c>
      <c r="AK22" s="34">
        <v>6.1179999999999998E-2</v>
      </c>
      <c r="AL22" s="34">
        <v>6.0690000000000001E-2</v>
      </c>
      <c r="AM22" s="34">
        <f t="shared" ref="AM22:AO22" si="27">+AL22</f>
        <v>6.0690000000000001E-2</v>
      </c>
      <c r="AN22" s="34">
        <f t="shared" si="27"/>
        <v>6.0690000000000001E-2</v>
      </c>
      <c r="AO22" s="34">
        <f t="shared" si="27"/>
        <v>6.0690000000000001E-2</v>
      </c>
      <c r="AP22" s="34">
        <v>6.0690000000000001E-2</v>
      </c>
      <c r="AQ22" s="34">
        <v>6.0690000000000001E-2</v>
      </c>
      <c r="AR22" s="34">
        <v>6.0690000000000001E-2</v>
      </c>
      <c r="AS22" s="34">
        <v>6.0690000000000001E-2</v>
      </c>
      <c r="AT22" s="34">
        <v>6.0690000000000001E-2</v>
      </c>
      <c r="AU22" s="34">
        <v>6.1519999999999998E-2</v>
      </c>
      <c r="AV22" s="34">
        <v>6.1519999999999998E-2</v>
      </c>
      <c r="AW22" s="34">
        <v>6.1519999999999998E-2</v>
      </c>
      <c r="AX22" s="34">
        <v>6.1519999999999998E-2</v>
      </c>
      <c r="AY22" s="34">
        <v>6.1519999999999998E-2</v>
      </c>
      <c r="AZ22" s="34">
        <v>6.1519999999999998E-2</v>
      </c>
      <c r="BA22" s="34">
        <v>6.1519999999999998E-2</v>
      </c>
      <c r="BB22" s="34">
        <v>6.1519999999999998E-2</v>
      </c>
      <c r="BC22" s="34">
        <v>6.1519999999999998E-2</v>
      </c>
      <c r="BD22" s="34">
        <v>6.1519999999999998E-2</v>
      </c>
      <c r="BE22" s="34">
        <v>6.1519999999999998E-2</v>
      </c>
      <c r="BF22" s="34">
        <v>6.1519999999999998E-2</v>
      </c>
      <c r="BG22" s="34">
        <v>6.1519999999999998E-2</v>
      </c>
      <c r="BH22" s="34">
        <v>6.1519999999999998E-2</v>
      </c>
      <c r="BI22" s="34">
        <v>6.1519999999999998E-2</v>
      </c>
      <c r="BJ22" s="34">
        <v>6.1519999999999998E-2</v>
      </c>
      <c r="BK22" s="34">
        <v>6.1519999999999998E-2</v>
      </c>
      <c r="BL22" s="34">
        <v>6.1519999999999998E-2</v>
      </c>
      <c r="BM22" s="34">
        <v>5.5109999999999999E-2</v>
      </c>
      <c r="BN22" s="34">
        <v>5.5109999999999999E-2</v>
      </c>
      <c r="BO22" s="34">
        <v>5.5109999999999999E-2</v>
      </c>
      <c r="BP22" s="34">
        <v>5.5109999999999999E-2</v>
      </c>
      <c r="BQ22" s="34">
        <v>5.5109999999999999E-2</v>
      </c>
      <c r="BR22" s="34">
        <v>5.5109999999999999E-2</v>
      </c>
      <c r="BS22" s="34">
        <v>5.5109999999999999E-2</v>
      </c>
      <c r="BT22" s="34">
        <v>5.5109999999999999E-2</v>
      </c>
      <c r="BU22" s="34">
        <v>5.4190000000000002E-2</v>
      </c>
      <c r="BV22" s="34">
        <v>5.1839999999999997E-2</v>
      </c>
      <c r="BW22" s="34">
        <v>5.1839999999999997E-2</v>
      </c>
      <c r="BX22" s="34">
        <v>5.1839999999999997E-2</v>
      </c>
      <c r="BY22" s="34">
        <v>5.1839999999999997E-2</v>
      </c>
      <c r="BZ22" s="34">
        <v>5.1830000000000001E-2</v>
      </c>
      <c r="CA22" s="34">
        <v>5.1830000000000001E-2</v>
      </c>
      <c r="CB22" s="34">
        <v>5.126E-2</v>
      </c>
      <c r="CC22" s="34">
        <v>5.126E-2</v>
      </c>
      <c r="CD22" s="34">
        <v>5.126E-2</v>
      </c>
      <c r="CE22" s="34">
        <v>5.126E-2</v>
      </c>
      <c r="CF22" s="34">
        <v>5.126E-2</v>
      </c>
      <c r="CG22" s="34">
        <v>5.126E-2</v>
      </c>
      <c r="CH22" s="34">
        <v>5.0659999999999997E-2</v>
      </c>
      <c r="CI22" s="34">
        <v>5.0659999999999997E-2</v>
      </c>
      <c r="CJ22" s="34">
        <v>5.0659999999999997E-2</v>
      </c>
      <c r="CK22" s="34">
        <v>5.3789999999999998E-2</v>
      </c>
      <c r="CL22" s="34">
        <v>5.3789999999999998E-2</v>
      </c>
      <c r="CM22" s="34">
        <v>5.3789999999999998E-2</v>
      </c>
      <c r="CN22" s="34">
        <v>5.3789999999999998E-2</v>
      </c>
      <c r="CO22" s="34">
        <v>5.3789999999999998E-2</v>
      </c>
      <c r="CP22" s="34">
        <v>5.3789999999999998E-2</v>
      </c>
      <c r="CQ22" s="34">
        <v>5.1110000000000003E-2</v>
      </c>
      <c r="CR22" s="34">
        <v>5.1110000000000003E-2</v>
      </c>
      <c r="CS22" s="34">
        <v>5.1119999999999999E-2</v>
      </c>
      <c r="CT22" s="34">
        <v>5.0610000000000002E-2</v>
      </c>
      <c r="CU22" s="34">
        <v>5.0610000000000002E-2</v>
      </c>
      <c r="CV22" s="34">
        <v>5.0610000000000002E-2</v>
      </c>
      <c r="CW22" s="34">
        <v>4.999E-2</v>
      </c>
      <c r="CX22" s="34">
        <v>4.9987240202424385E-2</v>
      </c>
      <c r="CY22" s="34">
        <v>4.7733197366722602E-2</v>
      </c>
      <c r="CZ22" s="34">
        <v>4.5977514869687465E-2</v>
      </c>
      <c r="DA22" s="34">
        <v>4.5977514869687465E-2</v>
      </c>
      <c r="DB22" s="34">
        <v>4.5975892721963882E-2</v>
      </c>
      <c r="DC22" s="34">
        <v>4.5974270574240292E-2</v>
      </c>
      <c r="DD22" s="34">
        <v>4.5974270574240292E-2</v>
      </c>
      <c r="DE22" s="34">
        <v>4.5974270574240292E-2</v>
      </c>
      <c r="DF22" s="34">
        <v>4.5974270574240292E-2</v>
      </c>
      <c r="DG22" s="34">
        <v>4.5974270574240292E-2</v>
      </c>
      <c r="DH22" s="34">
        <v>4.5974270574240292E-2</v>
      </c>
      <c r="DI22" s="34">
        <v>4.5974270574240292E-2</v>
      </c>
      <c r="DJ22" s="93">
        <f>((CW22/2+SUM(CX22:DH22)+DI22/2))/12</f>
        <v>4.6623259896920649E-2</v>
      </c>
      <c r="DK22" s="93"/>
    </row>
    <row r="23" spans="1:115" x14ac:dyDescent="0.2">
      <c r="A23" s="13">
        <f t="shared" si="5"/>
        <v>16</v>
      </c>
      <c r="B23" s="13"/>
      <c r="C23" t="s">
        <v>568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26"/>
      <c r="DK23" s="26"/>
    </row>
    <row r="24" spans="1:115" x14ac:dyDescent="0.2">
      <c r="A24" s="13">
        <f t="shared" si="5"/>
        <v>17</v>
      </c>
      <c r="B24" s="13"/>
      <c r="C24" t="s">
        <v>573</v>
      </c>
      <c r="E24" s="35">
        <v>0.10199999999999999</v>
      </c>
      <c r="F24" s="35">
        <v>0.10199999999999999</v>
      </c>
      <c r="G24" s="35">
        <v>0.10199999999999999</v>
      </c>
      <c r="H24" s="35">
        <v>0.10199999999999999</v>
      </c>
      <c r="I24" s="35">
        <v>0.10199999999999999</v>
      </c>
      <c r="J24" s="35">
        <v>0.10199999999999999</v>
      </c>
      <c r="K24" s="35">
        <v>0.10199999999999999</v>
      </c>
      <c r="L24" s="35">
        <v>0.10199999999999999</v>
      </c>
      <c r="M24" s="35">
        <v>0.10199999999999999</v>
      </c>
      <c r="N24" s="35">
        <v>0.10199999999999999</v>
      </c>
      <c r="O24" s="35">
        <v>0.10199999999999999</v>
      </c>
      <c r="P24" s="35">
        <v>9.5000000000000001E-2</v>
      </c>
      <c r="Q24" s="35">
        <f>+P24</f>
        <v>9.5000000000000001E-2</v>
      </c>
      <c r="R24" s="35">
        <v>9.5000000000000001E-2</v>
      </c>
      <c r="S24" s="35">
        <v>9.5000000000000001E-2</v>
      </c>
      <c r="T24" s="35">
        <v>9.5000000000000001E-2</v>
      </c>
      <c r="U24" s="35">
        <v>9.5000000000000001E-2</v>
      </c>
      <c r="V24" s="35">
        <v>9.5000000000000001E-2</v>
      </c>
      <c r="W24" s="35">
        <v>9.5000000000000001E-2</v>
      </c>
      <c r="X24" s="35">
        <v>9.5000000000000001E-2</v>
      </c>
      <c r="Y24" s="35">
        <v>9.5000000000000001E-2</v>
      </c>
      <c r="Z24" s="35">
        <v>9.5000000000000001E-2</v>
      </c>
      <c r="AA24" s="35">
        <v>9.5000000000000001E-2</v>
      </c>
      <c r="AB24" s="35">
        <v>9.5000000000000001E-2</v>
      </c>
      <c r="AC24" s="35">
        <v>9.5000000000000001E-2</v>
      </c>
      <c r="AD24" s="35">
        <v>9.5000000000000001E-2</v>
      </c>
      <c r="AE24" s="35">
        <v>9.5000000000000001E-2</v>
      </c>
      <c r="AF24" s="35">
        <v>9.5000000000000001E-2</v>
      </c>
      <c r="AG24" s="35">
        <v>9.5000000000000001E-2</v>
      </c>
      <c r="AH24" s="35">
        <v>9.5000000000000001E-2</v>
      </c>
      <c r="AI24" s="35">
        <v>9.5000000000000001E-2</v>
      </c>
      <c r="AJ24" s="35">
        <v>9.5000000000000001E-2</v>
      </c>
      <c r="AK24" s="35">
        <v>9.5000000000000001E-2</v>
      </c>
      <c r="AL24" s="35">
        <v>9.5000000000000001E-2</v>
      </c>
      <c r="AM24" s="35">
        <v>9.5000000000000001E-2</v>
      </c>
      <c r="AN24" s="35">
        <v>9.5000000000000001E-2</v>
      </c>
      <c r="AO24" s="35">
        <v>9.5000000000000001E-2</v>
      </c>
      <c r="AP24" s="35">
        <v>9.5000000000000001E-2</v>
      </c>
      <c r="AQ24" s="35">
        <v>9.5000000000000001E-2</v>
      </c>
      <c r="AR24" s="35">
        <v>9.5000000000000001E-2</v>
      </c>
      <c r="AS24" s="35">
        <v>9.5000000000000001E-2</v>
      </c>
      <c r="AT24" s="35">
        <v>9.5000000000000001E-2</v>
      </c>
      <c r="AU24" s="35">
        <v>9.5000000000000001E-2</v>
      </c>
      <c r="AV24" s="35">
        <v>9.5000000000000001E-2</v>
      </c>
      <c r="AW24" s="35">
        <v>9.5000000000000001E-2</v>
      </c>
      <c r="AX24" s="35">
        <v>9.5000000000000001E-2</v>
      </c>
      <c r="AY24" s="35">
        <v>9.5000000000000001E-2</v>
      </c>
      <c r="AZ24" s="35">
        <v>9.5000000000000001E-2</v>
      </c>
      <c r="BA24" s="87">
        <v>9.5000000000000001E-2</v>
      </c>
      <c r="BB24" s="87">
        <v>9.5000000000000001E-2</v>
      </c>
      <c r="BC24" s="87">
        <v>9.5000000000000001E-2</v>
      </c>
      <c r="BD24" s="87">
        <v>9.5000000000000001E-2</v>
      </c>
      <c r="BE24" s="87">
        <v>9.5000000000000001E-2</v>
      </c>
      <c r="BF24" s="87">
        <v>9.5000000000000001E-2</v>
      </c>
      <c r="BG24" s="87">
        <v>9.5000000000000001E-2</v>
      </c>
      <c r="BH24" s="87">
        <v>9.5000000000000001E-2</v>
      </c>
      <c r="BI24" s="87">
        <v>9.5000000000000001E-2</v>
      </c>
      <c r="BJ24" s="87">
        <v>9.5000000000000001E-2</v>
      </c>
      <c r="BK24" s="87">
        <v>9.5000000000000001E-2</v>
      </c>
      <c r="BL24" s="87">
        <v>9.5000000000000001E-2</v>
      </c>
      <c r="BM24" s="35">
        <v>9.5000000000000001E-2</v>
      </c>
      <c r="BN24" s="35">
        <v>9.5000000000000001E-2</v>
      </c>
      <c r="BO24" s="35">
        <v>9.5000000000000001E-2</v>
      </c>
      <c r="BP24" s="35">
        <v>9.5000000000000001E-2</v>
      </c>
      <c r="BQ24" s="35">
        <v>9.5000000000000001E-2</v>
      </c>
      <c r="BR24" s="35">
        <v>9.5000000000000001E-2</v>
      </c>
      <c r="BS24" s="35">
        <v>9.5000000000000001E-2</v>
      </c>
      <c r="BT24" s="35">
        <v>9.5000000000000001E-2</v>
      </c>
      <c r="BU24" s="35">
        <v>9.5000000000000001E-2</v>
      </c>
      <c r="BV24" s="35">
        <v>9.5000000000000001E-2</v>
      </c>
      <c r="BW24" s="35">
        <v>9.5000000000000001E-2</v>
      </c>
      <c r="BX24" s="35">
        <v>9.5000000000000001E-2</v>
      </c>
      <c r="BY24" s="35">
        <v>9.5000000000000001E-2</v>
      </c>
      <c r="BZ24" s="35">
        <v>9.5000000000000001E-2</v>
      </c>
      <c r="CA24" s="35">
        <v>9.5000000000000001E-2</v>
      </c>
      <c r="CB24" s="35">
        <v>9.5000000000000001E-2</v>
      </c>
      <c r="CC24" s="35">
        <v>9.5000000000000001E-2</v>
      </c>
      <c r="CD24" s="35">
        <v>9.5000000000000001E-2</v>
      </c>
      <c r="CE24" s="35">
        <v>9.5000000000000001E-2</v>
      </c>
      <c r="CF24" s="35">
        <v>9.5000000000000001E-2</v>
      </c>
      <c r="CG24" s="35">
        <v>9.5000000000000001E-2</v>
      </c>
      <c r="CH24" s="35">
        <v>9.5000000000000001E-2</v>
      </c>
      <c r="CI24" s="35">
        <v>9.5000000000000001E-2</v>
      </c>
      <c r="CJ24" s="35">
        <v>9.4E-2</v>
      </c>
      <c r="CK24" s="35">
        <v>9.4E-2</v>
      </c>
      <c r="CL24" s="35">
        <v>9.4E-2</v>
      </c>
      <c r="CM24" s="35">
        <v>9.4E-2</v>
      </c>
      <c r="CN24" s="35">
        <v>9.4E-2</v>
      </c>
      <c r="CO24" s="35">
        <v>9.4E-2</v>
      </c>
      <c r="CP24" s="35">
        <v>9.4E-2</v>
      </c>
      <c r="CQ24" s="35">
        <v>9.4E-2</v>
      </c>
      <c r="CR24" s="35">
        <v>9.4E-2</v>
      </c>
      <c r="CS24" s="35">
        <v>9.4E-2</v>
      </c>
      <c r="CT24" s="35">
        <v>9.4E-2</v>
      </c>
      <c r="CU24" s="35">
        <v>9.4E-2</v>
      </c>
      <c r="CV24" s="35">
        <v>9.4E-2</v>
      </c>
      <c r="CW24" s="35">
        <v>9.4E-2</v>
      </c>
      <c r="CX24" s="35">
        <v>9.4E-2</v>
      </c>
      <c r="CY24" s="35">
        <v>9.4E-2</v>
      </c>
      <c r="CZ24" s="35">
        <v>9.4E-2</v>
      </c>
      <c r="DA24" s="35">
        <v>9.4E-2</v>
      </c>
      <c r="DB24" s="35">
        <v>9.4E-2</v>
      </c>
      <c r="DC24" s="35">
        <v>9.4E-2</v>
      </c>
      <c r="DD24" s="35">
        <v>9.4E-2</v>
      </c>
      <c r="DE24" s="35">
        <v>9.4E-2</v>
      </c>
      <c r="DF24" s="35">
        <v>9.4E-2</v>
      </c>
      <c r="DG24" s="35">
        <v>9.4E-2</v>
      </c>
      <c r="DH24" s="35">
        <v>9.4E-2</v>
      </c>
      <c r="DI24" s="35">
        <v>9.4E-2</v>
      </c>
      <c r="DJ24" s="148">
        <f>((CW24/2+SUM(CX24:DH24)+DI24/2))/12</f>
        <v>9.3999999999999972E-2</v>
      </c>
      <c r="DK24" s="220"/>
    </row>
    <row r="25" spans="1:115" x14ac:dyDescent="0.2">
      <c r="A25" s="13">
        <f t="shared" si="5"/>
        <v>18</v>
      </c>
      <c r="B25" s="13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88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</row>
    <row r="26" spans="1:115" x14ac:dyDescent="0.2">
      <c r="A26" s="13">
        <f t="shared" si="5"/>
        <v>19</v>
      </c>
      <c r="B26" s="13"/>
      <c r="C26" s="14" t="s">
        <v>575</v>
      </c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</row>
    <row r="27" spans="1:115" x14ac:dyDescent="0.2">
      <c r="A27" s="13">
        <f t="shared" si="5"/>
        <v>20</v>
      </c>
      <c r="B27" s="13"/>
      <c r="C27" t="s">
        <v>572</v>
      </c>
      <c r="E27" s="26">
        <v>3.3599999999999998E-2</v>
      </c>
      <c r="F27" s="26">
        <f t="shared" ref="F27:BQ27" si="28">ROUND((+F22*F16),4)</f>
        <v>2.9499999999999998E-2</v>
      </c>
      <c r="G27" s="26">
        <f t="shared" si="28"/>
        <v>2.9100000000000001E-2</v>
      </c>
      <c r="H27" s="26">
        <f t="shared" si="28"/>
        <v>2.98E-2</v>
      </c>
      <c r="I27" s="26">
        <f t="shared" si="28"/>
        <v>3.0099999999999998E-2</v>
      </c>
      <c r="J27" s="26">
        <f t="shared" si="28"/>
        <v>3.0099999999999998E-2</v>
      </c>
      <c r="K27" s="26">
        <f t="shared" si="28"/>
        <v>3.0099999999999998E-2</v>
      </c>
      <c r="L27" s="26">
        <f t="shared" si="28"/>
        <v>3.0499999999999999E-2</v>
      </c>
      <c r="M27" s="26">
        <f t="shared" si="28"/>
        <v>3.0599999999999999E-2</v>
      </c>
      <c r="N27" s="26">
        <f t="shared" si="28"/>
        <v>3.0700000000000002E-2</v>
      </c>
      <c r="O27" s="26">
        <f t="shared" si="28"/>
        <v>3.15E-2</v>
      </c>
      <c r="P27" s="26">
        <f t="shared" si="28"/>
        <v>3.1199999999999999E-2</v>
      </c>
      <c r="Q27" s="26">
        <f t="shared" si="28"/>
        <v>3.0800000000000001E-2</v>
      </c>
      <c r="R27" s="26">
        <f t="shared" si="28"/>
        <v>3.0700000000000002E-2</v>
      </c>
      <c r="S27" s="26">
        <f t="shared" si="28"/>
        <v>3.0300000000000001E-2</v>
      </c>
      <c r="T27" s="26">
        <f t="shared" si="28"/>
        <v>3.0099999999999998E-2</v>
      </c>
      <c r="U27" s="26">
        <f t="shared" si="28"/>
        <v>3.04E-2</v>
      </c>
      <c r="V27" s="26">
        <f t="shared" si="28"/>
        <v>3.0200000000000001E-2</v>
      </c>
      <c r="W27" s="26">
        <f t="shared" si="28"/>
        <v>3.0300000000000001E-2</v>
      </c>
      <c r="X27" s="26">
        <f t="shared" si="28"/>
        <v>3.0700000000000002E-2</v>
      </c>
      <c r="Y27" s="26">
        <f t="shared" si="28"/>
        <v>3.1099999999999999E-2</v>
      </c>
      <c r="Z27" s="26">
        <f t="shared" si="28"/>
        <v>3.1199999999999999E-2</v>
      </c>
      <c r="AA27" s="26">
        <f t="shared" si="28"/>
        <v>3.1399999999999997E-2</v>
      </c>
      <c r="AB27" s="26">
        <f t="shared" si="28"/>
        <v>3.1099999999999999E-2</v>
      </c>
      <c r="AC27" s="26">
        <f t="shared" si="28"/>
        <v>3.0499999999999999E-2</v>
      </c>
      <c r="AD27" s="26">
        <f t="shared" si="28"/>
        <v>3.04E-2</v>
      </c>
      <c r="AE27" s="26">
        <f t="shared" si="28"/>
        <v>0.03</v>
      </c>
      <c r="AF27" s="26">
        <f t="shared" si="28"/>
        <v>2.98E-2</v>
      </c>
      <c r="AG27" s="26">
        <f t="shared" si="28"/>
        <v>0.03</v>
      </c>
      <c r="AH27" s="26">
        <f t="shared" si="28"/>
        <v>0.03</v>
      </c>
      <c r="AI27" s="26">
        <f t="shared" si="28"/>
        <v>0.03</v>
      </c>
      <c r="AJ27" s="26">
        <f t="shared" si="28"/>
        <v>3.1099999999999999E-2</v>
      </c>
      <c r="AK27" s="26">
        <f t="shared" si="28"/>
        <v>3.1099999999999999E-2</v>
      </c>
      <c r="AL27" s="26">
        <f t="shared" si="28"/>
        <v>3.0599999999999999E-2</v>
      </c>
      <c r="AM27" s="26">
        <f t="shared" si="28"/>
        <v>3.0800000000000001E-2</v>
      </c>
      <c r="AN27" s="26">
        <f t="shared" si="28"/>
        <v>3.0499999999999999E-2</v>
      </c>
      <c r="AO27" s="26">
        <f t="shared" si="28"/>
        <v>3.0200000000000001E-2</v>
      </c>
      <c r="AP27" s="26">
        <f t="shared" si="28"/>
        <v>0.03</v>
      </c>
      <c r="AQ27" s="26">
        <f t="shared" si="28"/>
        <v>2.9700000000000001E-2</v>
      </c>
      <c r="AR27" s="26">
        <f t="shared" si="28"/>
        <v>2.9700000000000001E-2</v>
      </c>
      <c r="AS27" s="26">
        <f t="shared" si="28"/>
        <v>2.9899999999999999E-2</v>
      </c>
      <c r="AT27" s="26">
        <f t="shared" si="28"/>
        <v>2.9899999999999999E-2</v>
      </c>
      <c r="AU27" s="26">
        <f t="shared" si="28"/>
        <v>2.92E-2</v>
      </c>
      <c r="AV27" s="26">
        <f t="shared" si="28"/>
        <v>2.9600000000000001E-2</v>
      </c>
      <c r="AW27" s="26">
        <f t="shared" si="28"/>
        <v>2.9600000000000001E-2</v>
      </c>
      <c r="AX27" s="26">
        <f t="shared" si="28"/>
        <v>2.9600000000000001E-2</v>
      </c>
      <c r="AY27" s="26">
        <f t="shared" si="28"/>
        <v>2.9899999999999999E-2</v>
      </c>
      <c r="AZ27" s="26">
        <f t="shared" si="28"/>
        <v>2.9600000000000001E-2</v>
      </c>
      <c r="BA27" s="26">
        <f t="shared" si="28"/>
        <v>2.9399999999999999E-2</v>
      </c>
      <c r="BB27" s="26">
        <f t="shared" si="28"/>
        <v>2.92E-2</v>
      </c>
      <c r="BC27" s="26">
        <f t="shared" si="28"/>
        <v>2.8899999999999999E-2</v>
      </c>
      <c r="BD27" s="26">
        <f t="shared" si="28"/>
        <v>2.87E-2</v>
      </c>
      <c r="BE27" s="26">
        <f t="shared" si="28"/>
        <v>2.8899999999999999E-2</v>
      </c>
      <c r="BF27" s="26">
        <f t="shared" si="28"/>
        <v>2.8799999999999999E-2</v>
      </c>
      <c r="BG27" s="26">
        <f t="shared" si="28"/>
        <v>2.8799999999999999E-2</v>
      </c>
      <c r="BH27" s="26">
        <f t="shared" si="28"/>
        <v>2.92E-2</v>
      </c>
      <c r="BI27" s="26">
        <f t="shared" si="28"/>
        <v>2.92E-2</v>
      </c>
      <c r="BJ27" s="26">
        <f t="shared" si="28"/>
        <v>2.93E-2</v>
      </c>
      <c r="BK27" s="26">
        <f t="shared" si="28"/>
        <v>2.9499999999999998E-2</v>
      </c>
      <c r="BL27" s="26">
        <f t="shared" si="28"/>
        <v>2.7900000000000001E-2</v>
      </c>
      <c r="BM27" s="26">
        <f t="shared" si="28"/>
        <v>2.7400000000000001E-2</v>
      </c>
      <c r="BN27" s="26">
        <f t="shared" si="28"/>
        <v>2.7199999999999998E-2</v>
      </c>
      <c r="BO27" s="26">
        <f t="shared" si="28"/>
        <v>2.69E-2</v>
      </c>
      <c r="BP27" s="26">
        <f t="shared" si="28"/>
        <v>2.69E-2</v>
      </c>
      <c r="BQ27" s="26">
        <f t="shared" si="28"/>
        <v>2.7E-2</v>
      </c>
      <c r="BR27" s="26">
        <f t="shared" ref="BR27:CK27" si="29">ROUND((+BR22*BR16),4)</f>
        <v>2.7E-2</v>
      </c>
      <c r="BS27" s="26">
        <f t="shared" si="29"/>
        <v>2.7E-2</v>
      </c>
      <c r="BT27" s="26">
        <f t="shared" si="29"/>
        <v>2.7300000000000001E-2</v>
      </c>
      <c r="BU27" s="26">
        <f t="shared" si="29"/>
        <v>2.69E-2</v>
      </c>
      <c r="BV27" s="26">
        <f t="shared" si="29"/>
        <v>2.5700000000000001E-2</v>
      </c>
      <c r="BW27" s="26">
        <f t="shared" si="29"/>
        <v>2.5899999999999999E-2</v>
      </c>
      <c r="BX27" s="26">
        <f t="shared" si="29"/>
        <v>2.5700000000000001E-2</v>
      </c>
      <c r="BY27" s="26">
        <f t="shared" si="29"/>
        <v>2.5399999999999999E-2</v>
      </c>
      <c r="BZ27" s="26">
        <f t="shared" si="29"/>
        <v>2.7E-2</v>
      </c>
      <c r="CA27" s="26">
        <f t="shared" si="29"/>
        <v>2.6700000000000002E-2</v>
      </c>
      <c r="CB27" s="26">
        <f t="shared" si="29"/>
        <v>2.5899999999999999E-2</v>
      </c>
      <c r="CC27" s="26">
        <f t="shared" si="29"/>
        <v>2.6100000000000002E-2</v>
      </c>
      <c r="CD27" s="26">
        <f t="shared" si="29"/>
        <v>2.6100000000000002E-2</v>
      </c>
      <c r="CE27" s="26">
        <f t="shared" si="29"/>
        <v>2.6100000000000002E-2</v>
      </c>
      <c r="CF27" s="26">
        <f t="shared" si="29"/>
        <v>2.64E-2</v>
      </c>
      <c r="CG27" s="26">
        <f t="shared" si="29"/>
        <v>2.6499999999999999E-2</v>
      </c>
      <c r="CH27" s="26">
        <f t="shared" si="29"/>
        <v>2.7E-2</v>
      </c>
      <c r="CI27" s="26">
        <f t="shared" si="29"/>
        <v>2.64E-2</v>
      </c>
      <c r="CJ27" s="26">
        <f t="shared" si="29"/>
        <v>2.6200000000000001E-2</v>
      </c>
      <c r="CK27" s="26">
        <f t="shared" si="29"/>
        <v>2.7199999999999998E-2</v>
      </c>
      <c r="CL27" s="26">
        <f>ROUND((+CL22*CL16),4)</f>
        <v>2.69E-2</v>
      </c>
      <c r="CM27" s="26">
        <f t="shared" ref="CM27:CU27" si="30">ROUND((+CM22*CM16),4)</f>
        <v>2.6800000000000001E-2</v>
      </c>
      <c r="CN27" s="26">
        <f t="shared" si="30"/>
        <v>2.6800000000000001E-2</v>
      </c>
      <c r="CO27" s="26">
        <f t="shared" si="30"/>
        <v>2.6700000000000002E-2</v>
      </c>
      <c r="CP27" s="26">
        <f t="shared" si="30"/>
        <v>2.69E-2</v>
      </c>
      <c r="CQ27" s="26">
        <f t="shared" si="30"/>
        <v>2.63E-2</v>
      </c>
      <c r="CR27" s="26">
        <f>ROUND((+CR22*CR16),4)</f>
        <v>2.64E-2</v>
      </c>
      <c r="CS27" s="26">
        <f t="shared" si="30"/>
        <v>2.6700000000000002E-2</v>
      </c>
      <c r="CT27" s="26">
        <f>ROUND((+CT22*CT16),4)</f>
        <v>2.64E-2</v>
      </c>
      <c r="CU27" s="26">
        <f t="shared" si="30"/>
        <v>2.63E-2</v>
      </c>
      <c r="CV27" s="26">
        <f>ROUND((+CV22*CV16),4)</f>
        <v>2.63E-2</v>
      </c>
      <c r="CW27" s="26">
        <f>ROUND((+CW22*CW16),4)</f>
        <v>2.5399999999999999E-2</v>
      </c>
      <c r="CX27" s="26">
        <f t="shared" ref="CX27:DI27" si="31">ROUND((+CX22*CX16),4)</f>
        <v>2.5100000000000001E-2</v>
      </c>
      <c r="CY27" s="26">
        <f t="shared" si="31"/>
        <v>2.2800000000000001E-2</v>
      </c>
      <c r="CZ27" s="26">
        <f t="shared" si="31"/>
        <v>2.3900000000000001E-2</v>
      </c>
      <c r="DA27" s="26">
        <f t="shared" si="31"/>
        <v>2.3800000000000002E-2</v>
      </c>
      <c r="DB27" s="26">
        <f t="shared" si="31"/>
        <v>2.4E-2</v>
      </c>
      <c r="DC27" s="26">
        <f t="shared" si="31"/>
        <v>2.41E-2</v>
      </c>
      <c r="DD27" s="26">
        <f t="shared" si="31"/>
        <v>2.4199999999999999E-2</v>
      </c>
      <c r="DE27" s="26">
        <f t="shared" si="31"/>
        <v>2.4500000000000001E-2</v>
      </c>
      <c r="DF27" s="26">
        <f t="shared" si="31"/>
        <v>2.46E-2</v>
      </c>
      <c r="DG27" s="26">
        <f t="shared" si="31"/>
        <v>2.46E-2</v>
      </c>
      <c r="DH27" s="26">
        <f t="shared" si="31"/>
        <v>2.4500000000000001E-2</v>
      </c>
      <c r="DI27" s="26">
        <f t="shared" si="31"/>
        <v>2.4199999999999999E-2</v>
      </c>
      <c r="DJ27" s="26">
        <f>((CW27/2+SUM(CX27:DH27)+DI27/2))/12</f>
        <v>2.4241666666666672E-2</v>
      </c>
      <c r="DK27" s="26"/>
    </row>
    <row r="28" spans="1:115" x14ac:dyDescent="0.2">
      <c r="A28" s="13">
        <f t="shared" si="5"/>
        <v>21</v>
      </c>
      <c r="B28" s="13"/>
      <c r="C28" t="s">
        <v>568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</row>
    <row r="29" spans="1:115" x14ac:dyDescent="0.2">
      <c r="A29" s="13">
        <f t="shared" si="5"/>
        <v>22</v>
      </c>
      <c r="B29" s="13"/>
      <c r="C29" t="s">
        <v>573</v>
      </c>
      <c r="E29" s="28">
        <v>4.8300000000000003E-2</v>
      </c>
      <c r="F29" s="28">
        <f t="shared" ref="F29:BQ29" si="32">ROUND((+F24*F18),4)</f>
        <v>5.4899999999999997E-2</v>
      </c>
      <c r="G29" s="28">
        <f t="shared" si="32"/>
        <v>5.5599999999999997E-2</v>
      </c>
      <c r="H29" s="28">
        <f t="shared" si="32"/>
        <v>5.3900000000000003E-2</v>
      </c>
      <c r="I29" s="28">
        <f t="shared" si="32"/>
        <v>5.3499999999999999E-2</v>
      </c>
      <c r="J29" s="28">
        <f t="shared" si="32"/>
        <v>5.3499999999999999E-2</v>
      </c>
      <c r="K29" s="28">
        <f t="shared" si="32"/>
        <v>5.3400000000000003E-2</v>
      </c>
      <c r="L29" s="28">
        <f t="shared" si="32"/>
        <v>5.28E-2</v>
      </c>
      <c r="M29" s="28">
        <f t="shared" si="32"/>
        <v>5.2699999999999997E-2</v>
      </c>
      <c r="N29" s="28">
        <f t="shared" si="32"/>
        <v>5.2499999999999998E-2</v>
      </c>
      <c r="O29" s="28">
        <f t="shared" si="32"/>
        <v>4.9700000000000001E-2</v>
      </c>
      <c r="P29" s="28">
        <f t="shared" si="32"/>
        <v>4.6800000000000001E-2</v>
      </c>
      <c r="Q29" s="28">
        <f t="shared" si="32"/>
        <v>4.7399999999999998E-2</v>
      </c>
      <c r="R29" s="28">
        <f t="shared" si="32"/>
        <v>4.7600000000000003E-2</v>
      </c>
      <c r="S29" s="28">
        <f t="shared" si="32"/>
        <v>4.82E-2</v>
      </c>
      <c r="T29" s="28">
        <f t="shared" si="32"/>
        <v>4.8500000000000001E-2</v>
      </c>
      <c r="U29" s="28">
        <f t="shared" si="32"/>
        <v>4.8099999999999997E-2</v>
      </c>
      <c r="V29" s="28">
        <f t="shared" si="32"/>
        <v>4.8300000000000003E-2</v>
      </c>
      <c r="W29" s="28">
        <f t="shared" si="32"/>
        <v>4.82E-2</v>
      </c>
      <c r="X29" s="28">
        <f t="shared" si="32"/>
        <v>4.7600000000000003E-2</v>
      </c>
      <c r="Y29" s="28">
        <f t="shared" si="32"/>
        <v>4.5600000000000002E-2</v>
      </c>
      <c r="Z29" s="28">
        <f t="shared" si="32"/>
        <v>4.5499999999999999E-2</v>
      </c>
      <c r="AA29" s="28">
        <f t="shared" si="32"/>
        <v>4.5100000000000001E-2</v>
      </c>
      <c r="AB29" s="28">
        <f t="shared" si="32"/>
        <v>4.5600000000000002E-2</v>
      </c>
      <c r="AC29" s="28">
        <f t="shared" si="32"/>
        <v>4.6399999999999997E-2</v>
      </c>
      <c r="AD29" s="28">
        <f t="shared" si="32"/>
        <v>4.6600000000000003E-2</v>
      </c>
      <c r="AE29" s="28">
        <f t="shared" si="32"/>
        <v>4.7199999999999999E-2</v>
      </c>
      <c r="AF29" s="28">
        <f t="shared" si="32"/>
        <v>4.7600000000000003E-2</v>
      </c>
      <c r="AG29" s="28">
        <f t="shared" si="32"/>
        <v>4.7300000000000002E-2</v>
      </c>
      <c r="AH29" s="28">
        <f t="shared" si="32"/>
        <v>4.7399999999999998E-2</v>
      </c>
      <c r="AI29" s="28">
        <f t="shared" si="32"/>
        <v>4.7300000000000002E-2</v>
      </c>
      <c r="AJ29" s="28">
        <f t="shared" si="32"/>
        <v>4.6800000000000001E-2</v>
      </c>
      <c r="AK29" s="28">
        <f t="shared" si="32"/>
        <v>4.6699999999999998E-2</v>
      </c>
      <c r="AL29" s="28">
        <f t="shared" si="32"/>
        <v>4.7100000000000003E-2</v>
      </c>
      <c r="AM29" s="28">
        <f t="shared" si="32"/>
        <v>4.6699999999999998E-2</v>
      </c>
      <c r="AN29" s="28">
        <f t="shared" si="32"/>
        <v>4.7199999999999999E-2</v>
      </c>
      <c r="AO29" s="28">
        <f t="shared" si="32"/>
        <v>4.7800000000000002E-2</v>
      </c>
      <c r="AP29" s="28">
        <f t="shared" si="32"/>
        <v>4.8000000000000001E-2</v>
      </c>
      <c r="AQ29" s="28">
        <f t="shared" si="32"/>
        <v>4.8500000000000001E-2</v>
      </c>
      <c r="AR29" s="28">
        <f t="shared" si="32"/>
        <v>4.8500000000000001E-2</v>
      </c>
      <c r="AS29" s="28">
        <f t="shared" si="32"/>
        <v>4.8300000000000003E-2</v>
      </c>
      <c r="AT29" s="28">
        <f t="shared" si="32"/>
        <v>4.8300000000000003E-2</v>
      </c>
      <c r="AU29" s="28">
        <f t="shared" si="32"/>
        <v>4.99E-2</v>
      </c>
      <c r="AV29" s="28">
        <f t="shared" si="32"/>
        <v>4.9299999999999997E-2</v>
      </c>
      <c r="AW29" s="28">
        <f t="shared" si="32"/>
        <v>4.9200000000000001E-2</v>
      </c>
      <c r="AX29" s="28">
        <f t="shared" si="32"/>
        <v>4.9200000000000001E-2</v>
      </c>
      <c r="AY29" s="28">
        <f t="shared" si="32"/>
        <v>4.8899999999999999E-2</v>
      </c>
      <c r="AZ29" s="28">
        <f t="shared" si="32"/>
        <v>4.9299999999999997E-2</v>
      </c>
      <c r="BA29" s="28">
        <f t="shared" si="32"/>
        <v>4.9599999999999998E-2</v>
      </c>
      <c r="BB29" s="28">
        <f t="shared" si="32"/>
        <v>4.99E-2</v>
      </c>
      <c r="BC29" s="28">
        <f t="shared" si="32"/>
        <v>5.04E-2</v>
      </c>
      <c r="BD29" s="28">
        <f t="shared" si="32"/>
        <v>5.0700000000000002E-2</v>
      </c>
      <c r="BE29" s="28">
        <f t="shared" si="32"/>
        <v>5.04E-2</v>
      </c>
      <c r="BF29" s="28">
        <f t="shared" si="32"/>
        <v>5.0500000000000003E-2</v>
      </c>
      <c r="BG29" s="28">
        <f t="shared" si="32"/>
        <v>5.0500000000000003E-2</v>
      </c>
      <c r="BH29" s="28">
        <f t="shared" si="32"/>
        <v>0.05</v>
      </c>
      <c r="BI29" s="28">
        <f t="shared" si="32"/>
        <v>4.99E-2</v>
      </c>
      <c r="BJ29" s="28">
        <f t="shared" si="32"/>
        <v>4.9799999999999997E-2</v>
      </c>
      <c r="BK29" s="28">
        <f t="shared" si="32"/>
        <v>4.9399999999999999E-2</v>
      </c>
      <c r="BL29" s="28">
        <f t="shared" si="32"/>
        <v>5.1900000000000002E-2</v>
      </c>
      <c r="BM29" s="28">
        <f t="shared" si="32"/>
        <v>4.7800000000000002E-2</v>
      </c>
      <c r="BN29" s="28">
        <f t="shared" si="32"/>
        <v>4.8099999999999997E-2</v>
      </c>
      <c r="BO29" s="28">
        <f t="shared" si="32"/>
        <v>4.8500000000000001E-2</v>
      </c>
      <c r="BP29" s="28">
        <f t="shared" si="32"/>
        <v>4.87E-2</v>
      </c>
      <c r="BQ29" s="28">
        <f t="shared" si="32"/>
        <v>4.8399999999999999E-2</v>
      </c>
      <c r="BR29" s="28">
        <f t="shared" ref="BR29:CW29" si="33">ROUND((+BR24*BR18),4)</f>
        <v>4.8500000000000001E-2</v>
      </c>
      <c r="BS29" s="28">
        <f t="shared" si="33"/>
        <v>4.8399999999999999E-2</v>
      </c>
      <c r="BT29" s="28">
        <f t="shared" si="33"/>
        <v>4.7899999999999998E-2</v>
      </c>
      <c r="BU29" s="28">
        <f t="shared" si="33"/>
        <v>4.7800000000000002E-2</v>
      </c>
      <c r="BV29" s="28">
        <f t="shared" si="33"/>
        <v>4.7800000000000002E-2</v>
      </c>
      <c r="BW29" s="28">
        <f t="shared" si="33"/>
        <v>4.7399999999999998E-2</v>
      </c>
      <c r="BX29" s="28">
        <f t="shared" si="33"/>
        <v>4.7899999999999998E-2</v>
      </c>
      <c r="BY29" s="28">
        <f t="shared" si="33"/>
        <v>4.8500000000000001E-2</v>
      </c>
      <c r="BZ29" s="28">
        <f t="shared" si="33"/>
        <v>4.5499999999999999E-2</v>
      </c>
      <c r="CA29" s="28">
        <f t="shared" si="33"/>
        <v>4.5999999999999999E-2</v>
      </c>
      <c r="CB29" s="28">
        <f t="shared" si="33"/>
        <v>4.7E-2</v>
      </c>
      <c r="CC29" s="28">
        <f t="shared" si="33"/>
        <v>4.6699999999999998E-2</v>
      </c>
      <c r="CD29" s="28">
        <f t="shared" si="33"/>
        <v>4.6699999999999998E-2</v>
      </c>
      <c r="CE29" s="28">
        <f t="shared" si="33"/>
        <v>4.6600000000000003E-2</v>
      </c>
      <c r="CF29" s="28">
        <f t="shared" si="33"/>
        <v>4.5999999999999999E-2</v>
      </c>
      <c r="CG29" s="28">
        <f t="shared" si="33"/>
        <v>4.5900000000000003E-2</v>
      </c>
      <c r="CH29" s="28">
        <f t="shared" si="33"/>
        <v>4.4400000000000002E-2</v>
      </c>
      <c r="CI29" s="28">
        <f t="shared" si="33"/>
        <v>4.5499999999999999E-2</v>
      </c>
      <c r="CJ29" s="28">
        <f t="shared" si="33"/>
        <v>4.5499999999999999E-2</v>
      </c>
      <c r="CK29" s="28">
        <f t="shared" si="33"/>
        <v>4.6399999999999997E-2</v>
      </c>
      <c r="CL29" s="28">
        <f t="shared" si="33"/>
        <v>4.7100000000000003E-2</v>
      </c>
      <c r="CM29" s="28">
        <f t="shared" si="33"/>
        <v>4.7300000000000002E-2</v>
      </c>
      <c r="CN29" s="28">
        <f t="shared" si="33"/>
        <v>4.7199999999999999E-2</v>
      </c>
      <c r="CO29" s="28">
        <f t="shared" si="33"/>
        <v>4.7399999999999998E-2</v>
      </c>
      <c r="CP29" s="28">
        <f t="shared" si="33"/>
        <v>4.6899999999999997E-2</v>
      </c>
      <c r="CQ29" s="28">
        <f t="shared" si="33"/>
        <v>4.5600000000000002E-2</v>
      </c>
      <c r="CR29" s="28">
        <f t="shared" si="33"/>
        <v>4.5499999999999999E-2</v>
      </c>
      <c r="CS29" s="28">
        <f t="shared" si="33"/>
        <v>4.4900000000000002E-2</v>
      </c>
      <c r="CT29" s="28">
        <f t="shared" si="33"/>
        <v>4.4999999999999998E-2</v>
      </c>
      <c r="CU29" s="28">
        <f t="shared" si="33"/>
        <v>4.5100000000000001E-2</v>
      </c>
      <c r="CV29" s="28">
        <f t="shared" si="33"/>
        <v>4.5199999999999997E-2</v>
      </c>
      <c r="CW29" s="28">
        <f t="shared" si="33"/>
        <v>4.6199999999999998E-2</v>
      </c>
      <c r="CX29" s="28">
        <f t="shared" ref="CX29:DI29" si="34">ROUND((+CX24*CX18),4)</f>
        <v>4.6899999999999997E-2</v>
      </c>
      <c r="CY29" s="28">
        <f t="shared" si="34"/>
        <v>4.9200000000000001E-2</v>
      </c>
      <c r="CZ29" s="28">
        <f t="shared" si="34"/>
        <v>4.5199999999999997E-2</v>
      </c>
      <c r="DA29" s="28">
        <f t="shared" si="34"/>
        <v>4.53E-2</v>
      </c>
      <c r="DB29" s="28">
        <f t="shared" si="34"/>
        <v>4.4900000000000002E-2</v>
      </c>
      <c r="DC29" s="28">
        <f t="shared" si="34"/>
        <v>4.4699999999999997E-2</v>
      </c>
      <c r="DD29" s="28">
        <f t="shared" si="34"/>
        <v>4.4499999999999998E-2</v>
      </c>
      <c r="DE29" s="28">
        <f t="shared" si="34"/>
        <v>4.3900000000000002E-2</v>
      </c>
      <c r="DF29" s="28">
        <f t="shared" si="34"/>
        <v>4.3799999999999999E-2</v>
      </c>
      <c r="DG29" s="28">
        <f t="shared" si="34"/>
        <v>4.3799999999999999E-2</v>
      </c>
      <c r="DH29" s="28">
        <f t="shared" si="34"/>
        <v>4.3900000000000002E-2</v>
      </c>
      <c r="DI29" s="28">
        <f t="shared" si="34"/>
        <v>4.4600000000000001E-2</v>
      </c>
      <c r="DJ29" s="28">
        <f>((CW29/2+SUM(CX29:DH29)+DI29/2))/12</f>
        <v>4.5124999999999998E-2</v>
      </c>
      <c r="DK29" s="27"/>
    </row>
    <row r="30" spans="1:115" x14ac:dyDescent="0.2">
      <c r="A30" s="13">
        <f t="shared" si="5"/>
        <v>23</v>
      </c>
      <c r="B30" s="13"/>
      <c r="E30" s="25">
        <v>8.1900000000000001E-2</v>
      </c>
      <c r="F30" s="25">
        <f t="shared" ref="F30:J30" si="35">SUM(F27:F29)</f>
        <v>8.4400000000000003E-2</v>
      </c>
      <c r="G30" s="25">
        <f t="shared" si="35"/>
        <v>8.4699999999999998E-2</v>
      </c>
      <c r="H30" s="25">
        <f t="shared" si="35"/>
        <v>8.3699999999999997E-2</v>
      </c>
      <c r="I30" s="25">
        <f t="shared" si="35"/>
        <v>8.3599999999999994E-2</v>
      </c>
      <c r="J30" s="25">
        <f t="shared" si="35"/>
        <v>8.3599999999999994E-2</v>
      </c>
      <c r="K30" s="25">
        <f t="shared" ref="K30:BV30" si="36">SUM(K27:K29)</f>
        <v>8.3500000000000005E-2</v>
      </c>
      <c r="L30" s="25">
        <f t="shared" si="36"/>
        <v>8.3299999999999999E-2</v>
      </c>
      <c r="M30" s="25">
        <f t="shared" si="36"/>
        <v>8.3299999999999999E-2</v>
      </c>
      <c r="N30" s="25">
        <f t="shared" si="36"/>
        <v>8.3199999999999996E-2</v>
      </c>
      <c r="O30" s="25">
        <f t="shared" si="36"/>
        <v>8.1199999999999994E-2</v>
      </c>
      <c r="P30" s="25">
        <f t="shared" si="36"/>
        <v>7.8E-2</v>
      </c>
      <c r="Q30" s="25">
        <f t="shared" si="36"/>
        <v>7.8199999999999992E-2</v>
      </c>
      <c r="R30" s="25">
        <f t="shared" si="36"/>
        <v>7.8300000000000008E-2</v>
      </c>
      <c r="S30" s="25">
        <f t="shared" si="36"/>
        <v>7.85E-2</v>
      </c>
      <c r="T30" s="25">
        <f t="shared" si="36"/>
        <v>7.8600000000000003E-2</v>
      </c>
      <c r="U30" s="25">
        <f t="shared" si="36"/>
        <v>7.85E-2</v>
      </c>
      <c r="V30" s="25">
        <f t="shared" si="36"/>
        <v>7.85E-2</v>
      </c>
      <c r="W30" s="25">
        <f t="shared" si="36"/>
        <v>7.85E-2</v>
      </c>
      <c r="X30" s="25">
        <f t="shared" si="36"/>
        <v>7.8300000000000008E-2</v>
      </c>
      <c r="Y30" s="25">
        <f t="shared" si="36"/>
        <v>7.6700000000000004E-2</v>
      </c>
      <c r="Z30" s="25">
        <f t="shared" si="36"/>
        <v>7.669999999999999E-2</v>
      </c>
      <c r="AA30" s="25">
        <f t="shared" si="36"/>
        <v>7.6499999999999999E-2</v>
      </c>
      <c r="AB30" s="25">
        <f t="shared" si="36"/>
        <v>7.6700000000000004E-2</v>
      </c>
      <c r="AC30" s="25">
        <f t="shared" si="36"/>
        <v>7.6899999999999996E-2</v>
      </c>
      <c r="AD30" s="25">
        <f t="shared" si="36"/>
        <v>7.6999999999999999E-2</v>
      </c>
      <c r="AE30" s="25">
        <f t="shared" si="36"/>
        <v>7.7199999999999991E-2</v>
      </c>
      <c r="AF30" s="25">
        <f t="shared" si="36"/>
        <v>7.7399999999999997E-2</v>
      </c>
      <c r="AG30" s="25">
        <f t="shared" si="36"/>
        <v>7.7300000000000008E-2</v>
      </c>
      <c r="AH30" s="25">
        <f t="shared" si="36"/>
        <v>7.7399999999999997E-2</v>
      </c>
      <c r="AI30" s="25">
        <f t="shared" si="36"/>
        <v>7.7300000000000008E-2</v>
      </c>
      <c r="AJ30" s="25">
        <f t="shared" si="36"/>
        <v>7.7899999999999997E-2</v>
      </c>
      <c r="AK30" s="25">
        <f t="shared" si="36"/>
        <v>7.7799999999999994E-2</v>
      </c>
      <c r="AL30" s="25">
        <f t="shared" si="36"/>
        <v>7.7700000000000005E-2</v>
      </c>
      <c r="AM30" s="25">
        <f t="shared" si="36"/>
        <v>7.7499999999999999E-2</v>
      </c>
      <c r="AN30" s="25">
        <f t="shared" si="36"/>
        <v>7.7699999999999991E-2</v>
      </c>
      <c r="AO30" s="25">
        <f t="shared" si="36"/>
        <v>7.8E-2</v>
      </c>
      <c r="AP30" s="25">
        <f t="shared" si="36"/>
        <v>7.8E-2</v>
      </c>
      <c r="AQ30" s="25">
        <f t="shared" si="36"/>
        <v>7.8200000000000006E-2</v>
      </c>
      <c r="AR30" s="25">
        <f t="shared" si="36"/>
        <v>7.8200000000000006E-2</v>
      </c>
      <c r="AS30" s="25">
        <f t="shared" si="36"/>
        <v>7.8200000000000006E-2</v>
      </c>
      <c r="AT30" s="25">
        <f t="shared" si="36"/>
        <v>7.8200000000000006E-2</v>
      </c>
      <c r="AU30" s="25">
        <f t="shared" si="36"/>
        <v>7.9100000000000004E-2</v>
      </c>
      <c r="AV30" s="25">
        <f t="shared" si="36"/>
        <v>7.8899999999999998E-2</v>
      </c>
      <c r="AW30" s="25">
        <f t="shared" si="36"/>
        <v>7.8800000000000009E-2</v>
      </c>
      <c r="AX30" s="25">
        <f t="shared" si="36"/>
        <v>7.8800000000000009E-2</v>
      </c>
      <c r="AY30" s="25">
        <f t="shared" si="36"/>
        <v>7.8799999999999995E-2</v>
      </c>
      <c r="AZ30" s="25">
        <f t="shared" si="36"/>
        <v>7.8899999999999998E-2</v>
      </c>
      <c r="BA30" s="25">
        <f t="shared" si="36"/>
        <v>7.9000000000000001E-2</v>
      </c>
      <c r="BB30" s="25">
        <f t="shared" si="36"/>
        <v>7.9100000000000004E-2</v>
      </c>
      <c r="BC30" s="25">
        <f t="shared" si="36"/>
        <v>7.9299999999999995E-2</v>
      </c>
      <c r="BD30" s="25">
        <f t="shared" si="36"/>
        <v>7.9399999999999998E-2</v>
      </c>
      <c r="BE30" s="25">
        <f t="shared" si="36"/>
        <v>7.9299999999999995E-2</v>
      </c>
      <c r="BF30" s="25">
        <f t="shared" si="36"/>
        <v>7.9300000000000009E-2</v>
      </c>
      <c r="BG30" s="25">
        <f t="shared" si="36"/>
        <v>7.9300000000000009E-2</v>
      </c>
      <c r="BH30" s="25">
        <f t="shared" si="36"/>
        <v>7.9200000000000007E-2</v>
      </c>
      <c r="BI30" s="25">
        <f t="shared" si="36"/>
        <v>7.9100000000000004E-2</v>
      </c>
      <c r="BJ30" s="25">
        <f t="shared" si="36"/>
        <v>7.9100000000000004E-2</v>
      </c>
      <c r="BK30" s="25">
        <f t="shared" si="36"/>
        <v>7.8899999999999998E-2</v>
      </c>
      <c r="BL30" s="25">
        <f t="shared" si="36"/>
        <v>7.980000000000001E-2</v>
      </c>
      <c r="BM30" s="25">
        <f t="shared" si="36"/>
        <v>7.5200000000000003E-2</v>
      </c>
      <c r="BN30" s="25">
        <f t="shared" si="36"/>
        <v>7.5299999999999992E-2</v>
      </c>
      <c r="BO30" s="25">
        <f t="shared" si="36"/>
        <v>7.5399999999999995E-2</v>
      </c>
      <c r="BP30" s="25">
        <f t="shared" si="36"/>
        <v>7.5600000000000001E-2</v>
      </c>
      <c r="BQ30" s="25">
        <f t="shared" si="36"/>
        <v>7.5399999999999995E-2</v>
      </c>
      <c r="BR30" s="25">
        <f t="shared" si="36"/>
        <v>7.5499999999999998E-2</v>
      </c>
      <c r="BS30" s="25">
        <f t="shared" si="36"/>
        <v>7.5399999999999995E-2</v>
      </c>
      <c r="BT30" s="25">
        <f t="shared" si="36"/>
        <v>7.5200000000000003E-2</v>
      </c>
      <c r="BU30" s="25">
        <f t="shared" si="36"/>
        <v>7.4700000000000003E-2</v>
      </c>
      <c r="BV30" s="25">
        <f t="shared" si="36"/>
        <v>7.350000000000001E-2</v>
      </c>
      <c r="BW30" s="25">
        <f t="shared" ref="BW30:CW30" si="37">SUM(BW27:BW29)</f>
        <v>7.3300000000000004E-2</v>
      </c>
      <c r="BX30" s="25">
        <f t="shared" si="37"/>
        <v>7.3599999999999999E-2</v>
      </c>
      <c r="BY30" s="25">
        <f t="shared" si="37"/>
        <v>7.3899999999999993E-2</v>
      </c>
      <c r="BZ30" s="25">
        <f t="shared" si="37"/>
        <v>7.2499999999999995E-2</v>
      </c>
      <c r="CA30" s="25">
        <f t="shared" si="37"/>
        <v>7.2700000000000001E-2</v>
      </c>
      <c r="CB30" s="25">
        <f t="shared" si="37"/>
        <v>7.2899999999999993E-2</v>
      </c>
      <c r="CC30" s="25">
        <f t="shared" si="37"/>
        <v>7.2800000000000004E-2</v>
      </c>
      <c r="CD30" s="25">
        <f t="shared" si="37"/>
        <v>7.2800000000000004E-2</v>
      </c>
      <c r="CE30" s="25">
        <f t="shared" si="37"/>
        <v>7.2700000000000001E-2</v>
      </c>
      <c r="CF30" s="25">
        <f t="shared" si="37"/>
        <v>7.2399999999999992E-2</v>
      </c>
      <c r="CG30" s="25">
        <f t="shared" si="37"/>
        <v>7.2400000000000006E-2</v>
      </c>
      <c r="CH30" s="25">
        <f t="shared" si="37"/>
        <v>7.1400000000000005E-2</v>
      </c>
      <c r="CI30" s="25">
        <f t="shared" si="37"/>
        <v>7.1899999999999992E-2</v>
      </c>
      <c r="CJ30" s="25">
        <f t="shared" si="37"/>
        <v>7.17E-2</v>
      </c>
      <c r="CK30" s="25">
        <f t="shared" si="37"/>
        <v>7.3599999999999999E-2</v>
      </c>
      <c r="CL30" s="25">
        <f t="shared" si="37"/>
        <v>7.400000000000001E-2</v>
      </c>
      <c r="CM30" s="25">
        <f t="shared" si="37"/>
        <v>7.4099999999999999E-2</v>
      </c>
      <c r="CN30" s="25">
        <f t="shared" si="37"/>
        <v>7.3999999999999996E-2</v>
      </c>
      <c r="CO30" s="25">
        <f t="shared" si="37"/>
        <v>7.4099999999999999E-2</v>
      </c>
      <c r="CP30" s="25">
        <f t="shared" si="37"/>
        <v>7.3800000000000004E-2</v>
      </c>
      <c r="CQ30" s="25">
        <f t="shared" si="37"/>
        <v>7.1900000000000006E-2</v>
      </c>
      <c r="CR30" s="25">
        <f t="shared" si="37"/>
        <v>7.1899999999999992E-2</v>
      </c>
      <c r="CS30" s="25">
        <f t="shared" si="37"/>
        <v>7.1599999999999997E-2</v>
      </c>
      <c r="CT30" s="25">
        <f t="shared" si="37"/>
        <v>7.1399999999999991E-2</v>
      </c>
      <c r="CU30" s="25">
        <f t="shared" si="37"/>
        <v>7.1400000000000005E-2</v>
      </c>
      <c r="CV30" s="25">
        <f t="shared" si="37"/>
        <v>7.1499999999999994E-2</v>
      </c>
      <c r="CW30" s="25">
        <f t="shared" si="37"/>
        <v>7.1599999999999997E-2</v>
      </c>
      <c r="CX30" s="25">
        <f t="shared" ref="CX30:DI30" si="38">SUM(CX27:CX29)</f>
        <v>7.1999999999999995E-2</v>
      </c>
      <c r="CY30" s="25">
        <f t="shared" si="38"/>
        <v>7.2000000000000008E-2</v>
      </c>
      <c r="CZ30" s="25">
        <f t="shared" si="38"/>
        <v>6.9099999999999995E-2</v>
      </c>
      <c r="DA30" s="25">
        <f t="shared" si="38"/>
        <v>6.9099999999999995E-2</v>
      </c>
      <c r="DB30" s="25">
        <f t="shared" si="38"/>
        <v>6.8900000000000003E-2</v>
      </c>
      <c r="DC30" s="25">
        <f t="shared" si="38"/>
        <v>6.88E-2</v>
      </c>
      <c r="DD30" s="25">
        <f t="shared" si="38"/>
        <v>6.8699999999999997E-2</v>
      </c>
      <c r="DE30" s="25">
        <f t="shared" si="38"/>
        <v>6.8400000000000002E-2</v>
      </c>
      <c r="DF30" s="25">
        <f t="shared" si="38"/>
        <v>6.8400000000000002E-2</v>
      </c>
      <c r="DG30" s="25">
        <f t="shared" si="38"/>
        <v>6.8400000000000002E-2</v>
      </c>
      <c r="DH30" s="25">
        <f t="shared" si="38"/>
        <v>6.8400000000000002E-2</v>
      </c>
      <c r="DI30" s="25">
        <f t="shared" si="38"/>
        <v>6.88E-2</v>
      </c>
      <c r="DJ30" s="25">
        <f>((CW30/2+SUM(CX30:DH30)+DI30/2))/12</f>
        <v>6.9366666666666674E-2</v>
      </c>
      <c r="DK30" s="25"/>
    </row>
    <row r="31" spans="1:115" x14ac:dyDescent="0.2">
      <c r="A31" s="13">
        <f t="shared" si="5"/>
        <v>24</v>
      </c>
      <c r="B31" s="13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</row>
    <row r="32" spans="1:115" outlineLevel="1" x14ac:dyDescent="0.2">
      <c r="A32" s="13">
        <f t="shared" si="5"/>
        <v>25</v>
      </c>
      <c r="B32" s="13"/>
      <c r="C32" s="29" t="s">
        <v>576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0"/>
      <c r="V32" s="40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</row>
    <row r="33" spans="1:115" outlineLevel="1" x14ac:dyDescent="0.2">
      <c r="A33" s="13">
        <f t="shared" si="5"/>
        <v>26</v>
      </c>
      <c r="B33" s="13"/>
      <c r="C33" s="16" t="s">
        <v>577</v>
      </c>
      <c r="E33" s="4">
        <v>714487446.25999987</v>
      </c>
      <c r="F33" s="4">
        <f t="shared" ref="F33:BQ33" si="39">-F41</f>
        <v>721984269.25999999</v>
      </c>
      <c r="G33" s="4">
        <f t="shared" si="39"/>
        <v>736870008.13999999</v>
      </c>
      <c r="H33" s="4">
        <f t="shared" si="39"/>
        <v>745970058.49000001</v>
      </c>
      <c r="I33" s="4">
        <f t="shared" si="39"/>
        <v>738119640.73999989</v>
      </c>
      <c r="J33" s="4">
        <f t="shared" si="39"/>
        <v>739213135.75</v>
      </c>
      <c r="K33" s="4">
        <f t="shared" si="39"/>
        <v>737569333.3900001</v>
      </c>
      <c r="L33" s="4">
        <f t="shared" si="39"/>
        <v>722455792.25</v>
      </c>
      <c r="M33" s="4">
        <f t="shared" si="39"/>
        <v>720381482.05999994</v>
      </c>
      <c r="N33" s="4">
        <f t="shared" si="39"/>
        <v>717559072.59000015</v>
      </c>
      <c r="O33" s="4">
        <f t="shared" si="39"/>
        <v>708323944.54000008</v>
      </c>
      <c r="P33" s="4">
        <f t="shared" si="39"/>
        <v>718501466.94000006</v>
      </c>
      <c r="Q33" s="4">
        <f t="shared" si="39"/>
        <v>733830283.75</v>
      </c>
      <c r="R33" s="4">
        <f t="shared" si="39"/>
        <v>738379166.08999991</v>
      </c>
      <c r="S33" s="4">
        <f t="shared" si="39"/>
        <v>751442099.79999995</v>
      </c>
      <c r="T33" s="4">
        <f t="shared" si="39"/>
        <v>760165971.4799999</v>
      </c>
      <c r="U33" s="4">
        <f t="shared" si="39"/>
        <v>748645593.59000003</v>
      </c>
      <c r="V33" s="4">
        <f t="shared" si="39"/>
        <v>750049783.56000018</v>
      </c>
      <c r="W33" s="4">
        <f t="shared" si="39"/>
        <v>748548671.5</v>
      </c>
      <c r="X33" s="4">
        <f t="shared" si="39"/>
        <v>733837748.69999981</v>
      </c>
      <c r="Y33" s="4">
        <f t="shared" si="39"/>
        <v>732252524.5</v>
      </c>
      <c r="Z33" s="4">
        <f t="shared" si="39"/>
        <v>730291076.18000007</v>
      </c>
      <c r="AA33" s="4">
        <f t="shared" si="39"/>
        <v>720736884.24000001</v>
      </c>
      <c r="AB33" s="4">
        <f t="shared" si="39"/>
        <v>732656075.96000004</v>
      </c>
      <c r="AC33" s="4">
        <f t="shared" si="39"/>
        <v>753092019.32999992</v>
      </c>
      <c r="AD33" s="4">
        <f t="shared" si="39"/>
        <v>757967517.37999976</v>
      </c>
      <c r="AE33" s="4">
        <f t="shared" si="39"/>
        <v>772802382.18999994</v>
      </c>
      <c r="AF33" s="4">
        <f t="shared" si="39"/>
        <v>780387734.8900001</v>
      </c>
      <c r="AG33" s="4">
        <f t="shared" si="39"/>
        <v>772554697.99000001</v>
      </c>
      <c r="AH33" s="4">
        <f t="shared" si="39"/>
        <v>773346360.11999977</v>
      </c>
      <c r="AI33" s="4">
        <f t="shared" si="39"/>
        <v>772051434.99000001</v>
      </c>
      <c r="AJ33" s="4">
        <f t="shared" si="39"/>
        <v>756410666.33000004</v>
      </c>
      <c r="AK33" s="4">
        <f t="shared" si="39"/>
        <v>755163649.21000004</v>
      </c>
      <c r="AL33" s="4">
        <f t="shared" si="39"/>
        <v>753497691.57000005</v>
      </c>
      <c r="AM33" s="4">
        <f t="shared" si="39"/>
        <v>743335790.05000007</v>
      </c>
      <c r="AN33" s="4">
        <f t="shared" si="39"/>
        <v>754992076.3599999</v>
      </c>
      <c r="AO33" s="4">
        <f t="shared" si="39"/>
        <v>768855090.34000003</v>
      </c>
      <c r="AP33" s="4">
        <f t="shared" si="39"/>
        <v>773222404.45999992</v>
      </c>
      <c r="AQ33" s="4">
        <f t="shared" si="39"/>
        <v>785257822.28999984</v>
      </c>
      <c r="AR33" s="4">
        <f t="shared" si="39"/>
        <v>786547676.77999973</v>
      </c>
      <c r="AS33" s="4">
        <f t="shared" si="39"/>
        <v>778440272.32000005</v>
      </c>
      <c r="AT33" s="4">
        <f t="shared" si="39"/>
        <v>780107113.29999983</v>
      </c>
      <c r="AU33" s="4">
        <f t="shared" si="39"/>
        <v>778826979.17999983</v>
      </c>
      <c r="AV33" s="4">
        <f t="shared" si="39"/>
        <v>763588872.86999989</v>
      </c>
      <c r="AW33" s="4">
        <f t="shared" si="39"/>
        <v>761592826.18999982</v>
      </c>
      <c r="AX33" s="4">
        <f t="shared" si="39"/>
        <v>761367991.58999991</v>
      </c>
      <c r="AY33" s="4">
        <f t="shared" si="39"/>
        <v>752000933.4000001</v>
      </c>
      <c r="AZ33" s="4">
        <f t="shared" si="39"/>
        <v>763550850.40999985</v>
      </c>
      <c r="BA33" s="4">
        <f t="shared" si="39"/>
        <v>780832633.25479591</v>
      </c>
      <c r="BB33" s="4">
        <f t="shared" si="39"/>
        <v>788353568.29238212</v>
      </c>
      <c r="BC33" s="4">
        <f t="shared" si="39"/>
        <v>799413868.16429591</v>
      </c>
      <c r="BD33" s="4">
        <f t="shared" si="39"/>
        <v>808394658.56438982</v>
      </c>
      <c r="BE33" s="4">
        <f t="shared" si="39"/>
        <v>799175640.74780405</v>
      </c>
      <c r="BF33" s="4">
        <f t="shared" si="39"/>
        <v>800385497.67686999</v>
      </c>
      <c r="BG33" s="4">
        <f t="shared" si="39"/>
        <v>801562902.345474</v>
      </c>
      <c r="BH33" s="4">
        <f t="shared" si="39"/>
        <v>786235006.73777795</v>
      </c>
      <c r="BI33" s="4">
        <f t="shared" si="39"/>
        <v>783801514.23965001</v>
      </c>
      <c r="BJ33" s="4">
        <f t="shared" si="39"/>
        <v>780927565.8633219</v>
      </c>
      <c r="BK33" s="4">
        <f t="shared" si="39"/>
        <v>770179494.37446392</v>
      </c>
      <c r="BL33" s="4">
        <f t="shared" si="39"/>
        <v>838510930.135566</v>
      </c>
      <c r="BM33" s="4">
        <f t="shared" si="39"/>
        <v>856501382.41920972</v>
      </c>
      <c r="BN33" s="4">
        <f t="shared" si="39"/>
        <v>861580658.82618773</v>
      </c>
      <c r="BO33" s="4">
        <f t="shared" si="39"/>
        <v>876175604.01491976</v>
      </c>
      <c r="BP33" s="4">
        <f t="shared" si="39"/>
        <v>880829844.61231577</v>
      </c>
      <c r="BQ33" s="4">
        <f t="shared" si="39"/>
        <v>872911105.08224976</v>
      </c>
      <c r="BR33" s="4">
        <f t="shared" ref="BR33:CJ33" si="40">-BR41</f>
        <v>873287058.92186189</v>
      </c>
      <c r="BS33" s="4">
        <f t="shared" si="40"/>
        <v>871891504.46212792</v>
      </c>
      <c r="BT33" s="4">
        <f t="shared" si="40"/>
        <v>855568941.955832</v>
      </c>
      <c r="BU33" s="4">
        <f t="shared" si="40"/>
        <v>852620773.77047002</v>
      </c>
      <c r="BV33" s="4">
        <f t="shared" si="40"/>
        <v>853423681.96836197</v>
      </c>
      <c r="BW33" s="4">
        <f t="shared" si="40"/>
        <v>842453597.36645198</v>
      </c>
      <c r="BX33" s="4">
        <f t="shared" si="40"/>
        <v>854338065.69838202</v>
      </c>
      <c r="BY33" s="4">
        <f t="shared" si="40"/>
        <v>871945689.7631501</v>
      </c>
      <c r="BZ33" s="4">
        <f t="shared" si="40"/>
        <v>755296443.79365683</v>
      </c>
      <c r="CA33" s="4">
        <f t="shared" si="40"/>
        <v>770783115.01644087</v>
      </c>
      <c r="CB33" s="4">
        <f t="shared" si="40"/>
        <v>780183331.19568682</v>
      </c>
      <c r="CC33" s="4">
        <f t="shared" si="40"/>
        <v>771700112.02874482</v>
      </c>
      <c r="CD33" s="4">
        <f t="shared" si="40"/>
        <v>771230808.21346283</v>
      </c>
      <c r="CE33" s="4">
        <f t="shared" si="40"/>
        <v>767905510.5510993</v>
      </c>
      <c r="CF33" s="4">
        <f t="shared" si="40"/>
        <v>750333805.5300709</v>
      </c>
      <c r="CG33" s="4">
        <f t="shared" si="40"/>
        <v>746962215.46956122</v>
      </c>
      <c r="CH33" s="4">
        <f t="shared" si="40"/>
        <v>745800142.42945051</v>
      </c>
      <c r="CI33" s="4">
        <f t="shared" si="40"/>
        <v>749409869.02475286</v>
      </c>
      <c r="CJ33" s="4">
        <f t="shared" si="40"/>
        <v>762949354.41137087</v>
      </c>
      <c r="CK33" s="4">
        <f>-CK41</f>
        <v>720703298.59467888</v>
      </c>
      <c r="CL33" s="4">
        <f t="shared" ref="CL33:CW33" si="41">-CL41</f>
        <v>741401549.58765948</v>
      </c>
      <c r="CM33" s="4">
        <f t="shared" si="41"/>
        <v>747701219.46485245</v>
      </c>
      <c r="CN33" s="4">
        <f t="shared" si="41"/>
        <v>747442410.44061232</v>
      </c>
      <c r="CO33" s="4">
        <f t="shared" si="41"/>
        <v>753082951.91026866</v>
      </c>
      <c r="CP33" s="4">
        <f t="shared" si="41"/>
        <v>737424483.11944389</v>
      </c>
      <c r="CQ33" s="4">
        <f t="shared" si="41"/>
        <v>830176986.81847227</v>
      </c>
      <c r="CR33" s="4">
        <f t="shared" si="41"/>
        <v>823886959.13069975</v>
      </c>
      <c r="CS33" s="4">
        <f t="shared" si="41"/>
        <v>804638974.24959195</v>
      </c>
      <c r="CT33" s="4">
        <f t="shared" si="41"/>
        <v>798975925.18485332</v>
      </c>
      <c r="CU33" s="4">
        <f t="shared" si="41"/>
        <v>801855435.98576963</v>
      </c>
      <c r="CV33" s="4">
        <f t="shared" si="41"/>
        <v>803841451.22725761</v>
      </c>
      <c r="CW33" s="4">
        <f t="shared" si="41"/>
        <v>822396768.47508216</v>
      </c>
      <c r="CX33" s="4">
        <f t="shared" ref="CX33:DI33" si="42">-CX41</f>
        <v>844992113.17212331</v>
      </c>
      <c r="CY33" s="4">
        <f t="shared" si="42"/>
        <v>849218800.42278361</v>
      </c>
      <c r="CZ33" s="4">
        <f t="shared" si="42"/>
        <v>857858010.68101943</v>
      </c>
      <c r="DA33" s="4">
        <f t="shared" si="42"/>
        <v>861339854.9089818</v>
      </c>
      <c r="DB33" s="4">
        <f t="shared" si="42"/>
        <v>845245991.68882251</v>
      </c>
      <c r="DC33" s="4">
        <f t="shared" si="42"/>
        <v>839437549.51688242</v>
      </c>
      <c r="DD33" s="4">
        <f t="shared" si="42"/>
        <v>830907304.73708606</v>
      </c>
      <c r="DE33" s="4">
        <f t="shared" si="42"/>
        <v>810200544.07440364</v>
      </c>
      <c r="DF33" s="4">
        <f t="shared" si="42"/>
        <v>805543627.41955566</v>
      </c>
      <c r="DG33" s="4">
        <f t="shared" si="42"/>
        <v>805585192.34331048</v>
      </c>
      <c r="DH33" s="4">
        <f t="shared" si="42"/>
        <v>809612267.10188162</v>
      </c>
      <c r="DI33" s="4">
        <f t="shared" si="42"/>
        <v>835214333.1572206</v>
      </c>
      <c r="DJ33" s="4">
        <f t="shared" ref="DJ33:DJ37" si="43">((CW33/2+SUM(CX33:DH33)+DI33/2))/12</f>
        <v>832395567.24025011</v>
      </c>
      <c r="DK33" s="4"/>
    </row>
    <row r="34" spans="1:115" outlineLevel="1" x14ac:dyDescent="0.2">
      <c r="A34" s="13">
        <f t="shared" si="5"/>
        <v>27</v>
      </c>
      <c r="B34" s="37" t="s">
        <v>582</v>
      </c>
      <c r="C34" s="37">
        <v>123016</v>
      </c>
      <c r="D34" s="154" t="s">
        <v>122</v>
      </c>
      <c r="E34" s="4">
        <v>870105.99</v>
      </c>
      <c r="F34" s="4">
        <f>F105</f>
        <v>870105.99</v>
      </c>
      <c r="G34" s="4">
        <f t="shared" ref="G34:BR34" si="44">G105</f>
        <v>870105.99</v>
      </c>
      <c r="H34" s="4">
        <f t="shared" si="44"/>
        <v>870105.99</v>
      </c>
      <c r="I34" s="4">
        <f t="shared" si="44"/>
        <v>870105.99</v>
      </c>
      <c r="J34" s="4">
        <f t="shared" si="44"/>
        <v>870105.99</v>
      </c>
      <c r="K34" s="4">
        <f t="shared" si="44"/>
        <v>870734.67</v>
      </c>
      <c r="L34" s="4">
        <f t="shared" si="44"/>
        <v>870734.67</v>
      </c>
      <c r="M34" s="4">
        <f t="shared" si="44"/>
        <v>870734.67</v>
      </c>
      <c r="N34" s="4">
        <f t="shared" si="44"/>
        <v>867192.67</v>
      </c>
      <c r="O34" s="4">
        <f t="shared" si="44"/>
        <v>867192.67</v>
      </c>
      <c r="P34" s="4">
        <f t="shared" si="44"/>
        <v>867192.67</v>
      </c>
      <c r="Q34" s="4">
        <f t="shared" si="44"/>
        <v>937212.67</v>
      </c>
      <c r="R34" s="4">
        <f t="shared" si="44"/>
        <v>937212.67</v>
      </c>
      <c r="S34" s="4">
        <f t="shared" si="44"/>
        <v>937212.67</v>
      </c>
      <c r="T34" s="4">
        <f t="shared" si="44"/>
        <v>935178.67</v>
      </c>
      <c r="U34" s="4">
        <f t="shared" si="44"/>
        <v>935178.67</v>
      </c>
      <c r="V34" s="4">
        <f t="shared" si="44"/>
        <v>935178.67</v>
      </c>
      <c r="W34" s="4">
        <f t="shared" si="44"/>
        <v>933144.67</v>
      </c>
      <c r="X34" s="4">
        <f t="shared" si="44"/>
        <v>933144.67</v>
      </c>
      <c r="Y34" s="4">
        <f t="shared" si="44"/>
        <v>933144.67</v>
      </c>
      <c r="Z34" s="4">
        <f t="shared" si="44"/>
        <v>887624.67</v>
      </c>
      <c r="AA34" s="4">
        <f t="shared" si="44"/>
        <v>887624.67</v>
      </c>
      <c r="AB34" s="4">
        <f t="shared" si="44"/>
        <v>887624.67</v>
      </c>
      <c r="AC34" s="4">
        <f t="shared" si="44"/>
        <v>884474.67</v>
      </c>
      <c r="AD34" s="4">
        <f t="shared" si="44"/>
        <v>884474.67</v>
      </c>
      <c r="AE34" s="4">
        <f t="shared" si="44"/>
        <v>884474.67</v>
      </c>
      <c r="AF34" s="4">
        <f t="shared" si="44"/>
        <v>879706.67</v>
      </c>
      <c r="AG34" s="4">
        <f t="shared" si="44"/>
        <v>879706.67</v>
      </c>
      <c r="AH34" s="4">
        <f t="shared" si="44"/>
        <v>879706.67</v>
      </c>
      <c r="AI34" s="4">
        <f t="shared" si="44"/>
        <v>875524.67</v>
      </c>
      <c r="AJ34" s="4">
        <f t="shared" si="44"/>
        <v>875524.67</v>
      </c>
      <c r="AK34" s="4">
        <f t="shared" si="44"/>
        <v>875524.67</v>
      </c>
      <c r="AL34" s="4">
        <f t="shared" si="44"/>
        <v>464727.07</v>
      </c>
      <c r="AM34" s="4">
        <f t="shared" si="44"/>
        <v>464727.07</v>
      </c>
      <c r="AN34" s="4">
        <f t="shared" si="44"/>
        <v>464727.07</v>
      </c>
      <c r="AO34" s="4">
        <f t="shared" si="44"/>
        <v>459939.07</v>
      </c>
      <c r="AP34" s="4">
        <f t="shared" si="44"/>
        <v>459939.07</v>
      </c>
      <c r="AQ34" s="4">
        <f t="shared" si="44"/>
        <v>459939.07</v>
      </c>
      <c r="AR34" s="4">
        <f t="shared" si="44"/>
        <v>452218.07</v>
      </c>
      <c r="AS34" s="4">
        <f t="shared" si="44"/>
        <v>452214.99</v>
      </c>
      <c r="AT34" s="4">
        <f t="shared" si="44"/>
        <v>452214.99</v>
      </c>
      <c r="AU34" s="4">
        <f t="shared" si="44"/>
        <v>444494.99</v>
      </c>
      <c r="AV34" s="4">
        <f t="shared" si="44"/>
        <v>444494.99</v>
      </c>
      <c r="AW34" s="4">
        <f t="shared" si="44"/>
        <v>444494.99</v>
      </c>
      <c r="AX34" s="4">
        <f t="shared" si="44"/>
        <v>436802.99</v>
      </c>
      <c r="AY34" s="4">
        <f t="shared" si="44"/>
        <v>436802.99</v>
      </c>
      <c r="AZ34" s="4">
        <f t="shared" si="44"/>
        <v>436541.99</v>
      </c>
      <c r="BA34" s="4">
        <f t="shared" si="44"/>
        <v>368659.99</v>
      </c>
      <c r="BB34" s="4">
        <f t="shared" si="44"/>
        <v>368659.99</v>
      </c>
      <c r="BC34" s="4">
        <f t="shared" si="44"/>
        <v>367764.99</v>
      </c>
      <c r="BD34" s="4">
        <f t="shared" si="44"/>
        <v>361427.99</v>
      </c>
      <c r="BE34" s="4">
        <f t="shared" si="44"/>
        <v>361288.99</v>
      </c>
      <c r="BF34" s="4">
        <f t="shared" si="44"/>
        <v>361138.99</v>
      </c>
      <c r="BG34" s="4">
        <f t="shared" si="44"/>
        <v>354652.99</v>
      </c>
      <c r="BH34" s="4">
        <f t="shared" si="44"/>
        <v>354652.99</v>
      </c>
      <c r="BI34" s="4">
        <f t="shared" si="44"/>
        <v>354577.99</v>
      </c>
      <c r="BJ34" s="4">
        <f t="shared" si="44"/>
        <v>348241.99</v>
      </c>
      <c r="BK34" s="4">
        <f t="shared" si="44"/>
        <v>348241.99</v>
      </c>
      <c r="BL34" s="4">
        <f t="shared" si="44"/>
        <v>348165.99</v>
      </c>
      <c r="BM34" s="4">
        <f t="shared" si="44"/>
        <v>172076.99</v>
      </c>
      <c r="BN34" s="4">
        <f t="shared" si="44"/>
        <v>272009.99</v>
      </c>
      <c r="BO34" s="4">
        <f t="shared" si="44"/>
        <v>251961.99</v>
      </c>
      <c r="BP34" s="4">
        <f t="shared" si="44"/>
        <v>248404.99</v>
      </c>
      <c r="BQ34" s="4">
        <f t="shared" si="44"/>
        <v>248404.99</v>
      </c>
      <c r="BR34" s="4">
        <f t="shared" si="44"/>
        <v>248404.99</v>
      </c>
      <c r="BS34" s="4">
        <f t="shared" ref="BS34:CW34" si="45">BS105</f>
        <v>244848.99</v>
      </c>
      <c r="BT34" s="4">
        <f t="shared" si="45"/>
        <v>244848.99</v>
      </c>
      <c r="BU34" s="4">
        <f t="shared" si="45"/>
        <v>244848.99</v>
      </c>
      <c r="BV34" s="4">
        <f t="shared" si="45"/>
        <v>241292.99</v>
      </c>
      <c r="BW34" s="4">
        <f t="shared" si="45"/>
        <v>240974.99</v>
      </c>
      <c r="BX34" s="4">
        <f t="shared" si="45"/>
        <v>240974.99</v>
      </c>
      <c r="BY34" s="4">
        <f t="shared" si="45"/>
        <v>272009.99</v>
      </c>
      <c r="BZ34" s="4">
        <f t="shared" si="45"/>
        <v>271929.99</v>
      </c>
      <c r="CA34" s="4">
        <f t="shared" si="45"/>
        <v>272009.99</v>
      </c>
      <c r="CB34" s="4">
        <f t="shared" si="45"/>
        <v>269158.99</v>
      </c>
      <c r="CC34" s="4">
        <f t="shared" si="45"/>
        <v>269158.99</v>
      </c>
      <c r="CD34" s="4">
        <f t="shared" si="45"/>
        <v>269161.09999999998</v>
      </c>
      <c r="CE34" s="4">
        <f t="shared" si="45"/>
        <v>278728.09999999998</v>
      </c>
      <c r="CF34" s="4">
        <f t="shared" si="45"/>
        <v>282597.09999999998</v>
      </c>
      <c r="CG34" s="4">
        <f t="shared" si="45"/>
        <v>286047.09999999998</v>
      </c>
      <c r="CH34" s="4">
        <f t="shared" si="45"/>
        <v>289323.09999999998</v>
      </c>
      <c r="CI34" s="4">
        <f t="shared" si="45"/>
        <v>0</v>
      </c>
      <c r="CJ34" s="4">
        <f t="shared" si="45"/>
        <v>0</v>
      </c>
      <c r="CK34" s="4">
        <f t="shared" si="45"/>
        <v>0</v>
      </c>
      <c r="CL34" s="4">
        <f t="shared" si="45"/>
        <v>0</v>
      </c>
      <c r="CM34" s="4">
        <f t="shared" si="45"/>
        <v>0</v>
      </c>
      <c r="CN34" s="4">
        <f t="shared" si="45"/>
        <v>0</v>
      </c>
      <c r="CO34" s="4">
        <f t="shared" si="45"/>
        <v>0</v>
      </c>
      <c r="CP34" s="4">
        <f t="shared" si="45"/>
        <v>0</v>
      </c>
      <c r="CQ34" s="4">
        <f t="shared" si="45"/>
        <v>0</v>
      </c>
      <c r="CR34" s="4">
        <f t="shared" si="45"/>
        <v>0</v>
      </c>
      <c r="CS34" s="4">
        <f t="shared" si="45"/>
        <v>0</v>
      </c>
      <c r="CT34" s="4">
        <f t="shared" si="45"/>
        <v>0</v>
      </c>
      <c r="CU34" s="4">
        <f t="shared" si="45"/>
        <v>0</v>
      </c>
      <c r="CV34" s="4">
        <f t="shared" si="45"/>
        <v>0</v>
      </c>
      <c r="CW34" s="4">
        <f t="shared" si="45"/>
        <v>0</v>
      </c>
      <c r="CX34" s="4">
        <f t="shared" ref="CX34:DI34" si="46">CX105</f>
        <v>0</v>
      </c>
      <c r="CY34" s="4">
        <f t="shared" si="46"/>
        <v>0</v>
      </c>
      <c r="CZ34" s="4">
        <f t="shared" si="46"/>
        <v>0</v>
      </c>
      <c r="DA34" s="4">
        <f t="shared" si="46"/>
        <v>0</v>
      </c>
      <c r="DB34" s="4">
        <f t="shared" si="46"/>
        <v>0</v>
      </c>
      <c r="DC34" s="4">
        <f t="shared" si="46"/>
        <v>0</v>
      </c>
      <c r="DD34" s="4">
        <f t="shared" si="46"/>
        <v>0</v>
      </c>
      <c r="DE34" s="4">
        <f t="shared" si="46"/>
        <v>0</v>
      </c>
      <c r="DF34" s="4">
        <f t="shared" si="46"/>
        <v>0</v>
      </c>
      <c r="DG34" s="4">
        <f t="shared" si="46"/>
        <v>0</v>
      </c>
      <c r="DH34" s="4">
        <f t="shared" si="46"/>
        <v>0</v>
      </c>
      <c r="DI34" s="4">
        <f t="shared" si="46"/>
        <v>0</v>
      </c>
      <c r="DJ34" s="4">
        <f t="shared" si="43"/>
        <v>0</v>
      </c>
      <c r="DK34" s="4"/>
    </row>
    <row r="35" spans="1:115" outlineLevel="1" x14ac:dyDescent="0.2">
      <c r="A35" s="13">
        <f t="shared" si="5"/>
        <v>28</v>
      </c>
      <c r="B35" s="37" t="s">
        <v>582</v>
      </c>
      <c r="C35" s="37">
        <v>123020</v>
      </c>
      <c r="D35" s="154" t="s">
        <v>174</v>
      </c>
      <c r="E35" s="4">
        <v>150000</v>
      </c>
      <c r="F35" s="4">
        <f t="shared" ref="F35:Q35" si="47">+F107</f>
        <v>150000</v>
      </c>
      <c r="G35" s="4">
        <f t="shared" si="47"/>
        <v>150000</v>
      </c>
      <c r="H35" s="4">
        <f t="shared" si="47"/>
        <v>150000</v>
      </c>
      <c r="I35" s="4">
        <f t="shared" si="47"/>
        <v>150000</v>
      </c>
      <c r="J35" s="4">
        <f t="shared" si="47"/>
        <v>150000</v>
      </c>
      <c r="K35" s="4">
        <f t="shared" si="47"/>
        <v>150000</v>
      </c>
      <c r="L35" s="4">
        <f t="shared" si="47"/>
        <v>150000</v>
      </c>
      <c r="M35" s="4">
        <f t="shared" si="47"/>
        <v>150000</v>
      </c>
      <c r="N35" s="4">
        <f t="shared" si="47"/>
        <v>150000</v>
      </c>
      <c r="O35" s="4">
        <f t="shared" si="47"/>
        <v>150000</v>
      </c>
      <c r="P35" s="4">
        <f t="shared" si="47"/>
        <v>150000</v>
      </c>
      <c r="Q35" s="4">
        <f t="shared" si="47"/>
        <v>150000</v>
      </c>
      <c r="R35" s="4">
        <f>+R107</f>
        <v>150000</v>
      </c>
      <c r="S35" s="4">
        <f>+S107</f>
        <v>150000</v>
      </c>
      <c r="T35" s="4">
        <f>+T107</f>
        <v>150000</v>
      </c>
      <c r="U35" s="4">
        <f t="shared" ref="U35:CF35" si="48">+U107</f>
        <v>150000</v>
      </c>
      <c r="V35" s="4">
        <f t="shared" si="48"/>
        <v>150000</v>
      </c>
      <c r="W35" s="4">
        <f t="shared" si="48"/>
        <v>150000</v>
      </c>
      <c r="X35" s="4">
        <f t="shared" si="48"/>
        <v>150000</v>
      </c>
      <c r="Y35" s="4">
        <f t="shared" si="48"/>
        <v>150000</v>
      </c>
      <c r="Z35" s="4">
        <f t="shared" si="48"/>
        <v>150000</v>
      </c>
      <c r="AA35" s="4">
        <f t="shared" si="48"/>
        <v>150000</v>
      </c>
      <c r="AB35" s="4">
        <f t="shared" si="48"/>
        <v>150000</v>
      </c>
      <c r="AC35" s="4">
        <f t="shared" si="48"/>
        <v>150000</v>
      </c>
      <c r="AD35" s="4">
        <f t="shared" si="48"/>
        <v>150000</v>
      </c>
      <c r="AE35" s="4">
        <f t="shared" si="48"/>
        <v>150000</v>
      </c>
      <c r="AF35" s="4">
        <f t="shared" si="48"/>
        <v>116679.05</v>
      </c>
      <c r="AG35" s="4">
        <f t="shared" si="48"/>
        <v>116679.05</v>
      </c>
      <c r="AH35" s="4">
        <f t="shared" si="48"/>
        <v>116679.05</v>
      </c>
      <c r="AI35" s="4">
        <f t="shared" si="48"/>
        <v>96322.86</v>
      </c>
      <c r="AJ35" s="4">
        <f t="shared" si="48"/>
        <v>96322.86</v>
      </c>
      <c r="AK35" s="4">
        <f t="shared" si="48"/>
        <v>96322.86</v>
      </c>
      <c r="AL35" s="4">
        <f t="shared" si="48"/>
        <v>60333</v>
      </c>
      <c r="AM35" s="4">
        <f t="shared" si="48"/>
        <v>60333</v>
      </c>
      <c r="AN35" s="4">
        <f t="shared" si="48"/>
        <v>60333</v>
      </c>
      <c r="AO35" s="4">
        <f t="shared" si="48"/>
        <v>47188.639999999999</v>
      </c>
      <c r="AP35" s="4">
        <f t="shared" si="48"/>
        <v>47188.639999999999</v>
      </c>
      <c r="AQ35" s="4">
        <f t="shared" si="48"/>
        <v>47188.639999999999</v>
      </c>
      <c r="AR35" s="4">
        <f t="shared" si="48"/>
        <v>30400.639999999999</v>
      </c>
      <c r="AS35" s="4">
        <f t="shared" si="48"/>
        <v>30400.639999999999</v>
      </c>
      <c r="AT35" s="4">
        <f t="shared" si="48"/>
        <v>30400.639999999999</v>
      </c>
      <c r="AU35" s="4">
        <f t="shared" si="48"/>
        <v>30400.639999999999</v>
      </c>
      <c r="AV35" s="4">
        <f t="shared" si="48"/>
        <v>30400.639999999999</v>
      </c>
      <c r="AW35" s="4">
        <f t="shared" si="48"/>
        <v>30400.639999999999</v>
      </c>
      <c r="AX35" s="4">
        <f t="shared" si="48"/>
        <v>30400.639999999999</v>
      </c>
      <c r="AY35" s="4">
        <f t="shared" si="48"/>
        <v>30400.639999999999</v>
      </c>
      <c r="AZ35" s="4">
        <f t="shared" si="48"/>
        <v>30400.639999999999</v>
      </c>
      <c r="BA35" s="4">
        <f t="shared" si="48"/>
        <v>30400.639999999999</v>
      </c>
      <c r="BB35" s="4">
        <f t="shared" si="48"/>
        <v>30400.639999999999</v>
      </c>
      <c r="BC35" s="4">
        <f t="shared" si="48"/>
        <v>30400.639999999999</v>
      </c>
      <c r="BD35" s="4">
        <f t="shared" si="48"/>
        <v>30400.639999999999</v>
      </c>
      <c r="BE35" s="4">
        <f t="shared" si="48"/>
        <v>30400.639999999999</v>
      </c>
      <c r="BF35" s="4">
        <f t="shared" si="48"/>
        <v>28868.080000000002</v>
      </c>
      <c r="BG35" s="4">
        <f t="shared" si="48"/>
        <v>28868.080000000002</v>
      </c>
      <c r="BH35" s="4">
        <f t="shared" si="48"/>
        <v>28868.080000000002</v>
      </c>
      <c r="BI35" s="4">
        <f t="shared" si="48"/>
        <v>28868.080000000002</v>
      </c>
      <c r="BJ35" s="4">
        <f t="shared" si="48"/>
        <v>28868.080000000002</v>
      </c>
      <c r="BK35" s="4">
        <f t="shared" si="48"/>
        <v>28868.080000000002</v>
      </c>
      <c r="BL35" s="4">
        <f t="shared" si="48"/>
        <v>28868.080000000002</v>
      </c>
      <c r="BM35" s="4">
        <f t="shared" si="48"/>
        <v>27222.36</v>
      </c>
      <c r="BN35" s="4">
        <f t="shared" si="48"/>
        <v>40553.480000000003</v>
      </c>
      <c r="BO35" s="4">
        <f t="shared" si="48"/>
        <v>27222.36</v>
      </c>
      <c r="BP35" s="4">
        <f t="shared" si="48"/>
        <v>27222.36</v>
      </c>
      <c r="BQ35" s="4">
        <f t="shared" si="48"/>
        <v>27222.36</v>
      </c>
      <c r="BR35" s="4">
        <f t="shared" si="48"/>
        <v>27222.36</v>
      </c>
      <c r="BS35" s="4">
        <f t="shared" si="48"/>
        <v>29802.6</v>
      </c>
      <c r="BT35" s="4">
        <f t="shared" si="48"/>
        <v>29802.6</v>
      </c>
      <c r="BU35" s="4">
        <f t="shared" si="48"/>
        <v>29802.6</v>
      </c>
      <c r="BV35" s="4">
        <f t="shared" si="48"/>
        <v>33956.78</v>
      </c>
      <c r="BW35" s="4">
        <f t="shared" si="48"/>
        <v>33956.78</v>
      </c>
      <c r="BX35" s="4">
        <f t="shared" si="48"/>
        <v>33956.78</v>
      </c>
      <c r="BY35" s="4">
        <f t="shared" si="48"/>
        <v>40553.480000000003</v>
      </c>
      <c r="BZ35" s="4">
        <f t="shared" si="48"/>
        <v>40553.480000000003</v>
      </c>
      <c r="CA35" s="4">
        <f t="shared" si="48"/>
        <v>40553.480000000003</v>
      </c>
      <c r="CB35" s="4">
        <f t="shared" si="48"/>
        <v>46703.43</v>
      </c>
      <c r="CC35" s="4">
        <f t="shared" si="48"/>
        <v>46703.43</v>
      </c>
      <c r="CD35" s="4">
        <f t="shared" si="48"/>
        <v>46703.43</v>
      </c>
      <c r="CE35" s="4">
        <f t="shared" si="48"/>
        <v>52928.43</v>
      </c>
      <c r="CF35" s="4">
        <f t="shared" si="48"/>
        <v>52928.43</v>
      </c>
      <c r="CG35" s="4">
        <f t="shared" ref="CG35:CW35" si="49">+CG107</f>
        <v>52928.43</v>
      </c>
      <c r="CH35" s="4">
        <f t="shared" si="49"/>
        <v>59153.43</v>
      </c>
      <c r="CI35" s="4">
        <f t="shared" si="49"/>
        <v>0</v>
      </c>
      <c r="CJ35" s="4">
        <f t="shared" si="49"/>
        <v>0</v>
      </c>
      <c r="CK35" s="4">
        <f t="shared" si="49"/>
        <v>0</v>
      </c>
      <c r="CL35" s="4">
        <f t="shared" si="49"/>
        <v>0</v>
      </c>
      <c r="CM35" s="4">
        <f t="shared" si="49"/>
        <v>0</v>
      </c>
      <c r="CN35" s="4">
        <f t="shared" si="49"/>
        <v>0</v>
      </c>
      <c r="CO35" s="4">
        <f t="shared" si="49"/>
        <v>0</v>
      </c>
      <c r="CP35" s="4">
        <f t="shared" si="49"/>
        <v>0</v>
      </c>
      <c r="CQ35" s="4">
        <f t="shared" si="49"/>
        <v>0</v>
      </c>
      <c r="CR35" s="4">
        <f t="shared" si="49"/>
        <v>0</v>
      </c>
      <c r="CS35" s="4">
        <f t="shared" si="49"/>
        <v>0</v>
      </c>
      <c r="CT35" s="4">
        <f t="shared" si="49"/>
        <v>0</v>
      </c>
      <c r="CU35" s="4">
        <f t="shared" si="49"/>
        <v>0</v>
      </c>
      <c r="CV35" s="4">
        <f t="shared" si="49"/>
        <v>0</v>
      </c>
      <c r="CW35" s="4">
        <f t="shared" si="49"/>
        <v>0</v>
      </c>
      <c r="CX35" s="4">
        <f t="shared" ref="CX35:DI35" si="50">+CX107</f>
        <v>0</v>
      </c>
      <c r="CY35" s="4">
        <f t="shared" si="50"/>
        <v>0</v>
      </c>
      <c r="CZ35" s="4">
        <f t="shared" si="50"/>
        <v>0</v>
      </c>
      <c r="DA35" s="4">
        <f t="shared" si="50"/>
        <v>0</v>
      </c>
      <c r="DB35" s="4">
        <f t="shared" si="50"/>
        <v>0</v>
      </c>
      <c r="DC35" s="4">
        <f t="shared" si="50"/>
        <v>0</v>
      </c>
      <c r="DD35" s="4">
        <f t="shared" si="50"/>
        <v>0</v>
      </c>
      <c r="DE35" s="4">
        <f t="shared" si="50"/>
        <v>0</v>
      </c>
      <c r="DF35" s="4">
        <f t="shared" si="50"/>
        <v>0</v>
      </c>
      <c r="DG35" s="4">
        <f t="shared" si="50"/>
        <v>0</v>
      </c>
      <c r="DH35" s="4">
        <f t="shared" si="50"/>
        <v>0</v>
      </c>
      <c r="DI35" s="4">
        <f t="shared" si="50"/>
        <v>0</v>
      </c>
      <c r="DJ35" s="4">
        <f t="shared" si="43"/>
        <v>0</v>
      </c>
      <c r="DK35" s="4"/>
    </row>
    <row r="36" spans="1:115" outlineLevel="1" x14ac:dyDescent="0.2">
      <c r="A36" s="13">
        <f t="shared" si="5"/>
        <v>29</v>
      </c>
      <c r="B36" s="37" t="s">
        <v>582</v>
      </c>
      <c r="C36" s="37">
        <v>123410</v>
      </c>
      <c r="D36" s="154" t="s">
        <v>123</v>
      </c>
      <c r="E36" s="40">
        <v>172355977.56</v>
      </c>
      <c r="F36" s="40">
        <f>+F106</f>
        <v>172047556.56</v>
      </c>
      <c r="G36" s="40">
        <f t="shared" ref="G36:BR36" si="51">+G106</f>
        <v>171679183.56</v>
      </c>
      <c r="H36" s="40">
        <f t="shared" si="51"/>
        <v>171730254.56</v>
      </c>
      <c r="I36" s="40">
        <f t="shared" si="51"/>
        <v>173470957.56</v>
      </c>
      <c r="J36" s="40">
        <f t="shared" si="51"/>
        <v>173229901.56</v>
      </c>
      <c r="K36" s="40">
        <f t="shared" si="51"/>
        <v>173469664.56</v>
      </c>
      <c r="L36" s="40">
        <f t="shared" si="51"/>
        <v>173265756.56</v>
      </c>
      <c r="M36" s="40">
        <f t="shared" si="51"/>
        <v>173080094.46000001</v>
      </c>
      <c r="N36" s="40">
        <f t="shared" si="51"/>
        <v>172979346.46000001</v>
      </c>
      <c r="O36" s="40">
        <f t="shared" si="51"/>
        <v>172767224.46000001</v>
      </c>
      <c r="P36" s="40">
        <f t="shared" si="51"/>
        <v>172788266.46000001</v>
      </c>
      <c r="Q36" s="40">
        <f t="shared" si="51"/>
        <v>172546875.46000001</v>
      </c>
      <c r="R36" s="40">
        <f t="shared" si="51"/>
        <v>172621149.46000001</v>
      </c>
      <c r="S36" s="40">
        <f t="shared" si="51"/>
        <v>172456272.46000001</v>
      </c>
      <c r="T36" s="40">
        <f t="shared" si="51"/>
        <v>172587439.46000001</v>
      </c>
      <c r="U36" s="40">
        <f t="shared" si="51"/>
        <v>172486891.46000001</v>
      </c>
      <c r="V36" s="40">
        <f t="shared" si="51"/>
        <v>168312475.46000001</v>
      </c>
      <c r="W36" s="40">
        <f t="shared" si="51"/>
        <v>168053332.46000001</v>
      </c>
      <c r="X36" s="40">
        <f t="shared" si="51"/>
        <v>167906731.46000001</v>
      </c>
      <c r="Y36" s="40">
        <f t="shared" si="51"/>
        <v>167694922.46000001</v>
      </c>
      <c r="Z36" s="40">
        <f t="shared" si="51"/>
        <v>167515739.46000001</v>
      </c>
      <c r="AA36" s="40">
        <f t="shared" si="51"/>
        <v>167371652.46000001</v>
      </c>
      <c r="AB36" s="40">
        <f t="shared" si="51"/>
        <v>167143683.46000001</v>
      </c>
      <c r="AC36" s="40">
        <f t="shared" si="51"/>
        <v>166857569.46000001</v>
      </c>
      <c r="AD36" s="40">
        <f t="shared" si="51"/>
        <v>166813409.46000001</v>
      </c>
      <c r="AE36" s="40">
        <f t="shared" si="51"/>
        <v>166666689.31999999</v>
      </c>
      <c r="AF36" s="40">
        <f t="shared" si="51"/>
        <v>166205992.15000001</v>
      </c>
      <c r="AG36" s="40">
        <f t="shared" si="51"/>
        <v>165213714.15000001</v>
      </c>
      <c r="AH36" s="40">
        <f t="shared" si="51"/>
        <v>164319994.15000001</v>
      </c>
      <c r="AI36" s="40">
        <f t="shared" si="51"/>
        <v>163319268.15000001</v>
      </c>
      <c r="AJ36" s="40">
        <f t="shared" si="51"/>
        <v>162674140.15000001</v>
      </c>
      <c r="AK36" s="40">
        <f t="shared" si="51"/>
        <v>162172443.15000001</v>
      </c>
      <c r="AL36" s="40">
        <f t="shared" si="51"/>
        <v>161617765.15000001</v>
      </c>
      <c r="AM36" s="40">
        <f t="shared" si="51"/>
        <v>160786304.15000001</v>
      </c>
      <c r="AN36" s="40">
        <f t="shared" si="51"/>
        <v>159773226.15000001</v>
      </c>
      <c r="AO36" s="40">
        <f t="shared" si="51"/>
        <v>159171212.15000001</v>
      </c>
      <c r="AP36" s="40">
        <f t="shared" si="51"/>
        <v>158642587.15000001</v>
      </c>
      <c r="AQ36" s="40">
        <f t="shared" si="51"/>
        <v>158014432.15000001</v>
      </c>
      <c r="AR36" s="40">
        <f t="shared" si="51"/>
        <v>157470816.49000001</v>
      </c>
      <c r="AS36" s="40">
        <f t="shared" si="51"/>
        <v>156877564.71000001</v>
      </c>
      <c r="AT36" s="40">
        <f t="shared" si="51"/>
        <v>158436451.71000001</v>
      </c>
      <c r="AU36" s="40">
        <f t="shared" si="51"/>
        <v>157919818.71000001</v>
      </c>
      <c r="AV36" s="40">
        <f t="shared" si="51"/>
        <v>157579823.71000001</v>
      </c>
      <c r="AW36" s="40">
        <f t="shared" si="51"/>
        <v>157214439.71000001</v>
      </c>
      <c r="AX36" s="40">
        <f t="shared" si="51"/>
        <v>156877295.71000001</v>
      </c>
      <c r="AY36" s="40">
        <f t="shared" si="51"/>
        <v>156490029.71000001</v>
      </c>
      <c r="AZ36" s="40">
        <f t="shared" si="51"/>
        <v>155994585.71000001</v>
      </c>
      <c r="BA36" s="40">
        <f t="shared" si="51"/>
        <v>165634861.71000001</v>
      </c>
      <c r="BB36" s="40">
        <f t="shared" si="51"/>
        <v>165586669.71000001</v>
      </c>
      <c r="BC36" s="40">
        <f t="shared" si="51"/>
        <v>165304988.71000001</v>
      </c>
      <c r="BD36" s="40">
        <f t="shared" si="51"/>
        <v>164044604.81999999</v>
      </c>
      <c r="BE36" s="40">
        <f t="shared" si="51"/>
        <v>163329710.81999999</v>
      </c>
      <c r="BF36" s="40">
        <f t="shared" si="51"/>
        <v>163138506.81999999</v>
      </c>
      <c r="BG36" s="40">
        <f t="shared" si="51"/>
        <v>162832663.81999999</v>
      </c>
      <c r="BH36" s="40">
        <f t="shared" si="51"/>
        <v>162680675.81999999</v>
      </c>
      <c r="BI36" s="40">
        <f t="shared" si="51"/>
        <v>162284373.81999999</v>
      </c>
      <c r="BJ36" s="40">
        <f t="shared" si="51"/>
        <v>161795522.81999999</v>
      </c>
      <c r="BK36" s="40">
        <f t="shared" si="51"/>
        <v>161237595.81999999</v>
      </c>
      <c r="BL36" s="40">
        <f t="shared" si="51"/>
        <v>161011031.81999999</v>
      </c>
      <c r="BM36" s="40">
        <f t="shared" si="51"/>
        <v>159948369.81</v>
      </c>
      <c r="BN36" s="40">
        <f t="shared" si="51"/>
        <v>156782600.25999999</v>
      </c>
      <c r="BO36" s="40">
        <f t="shared" si="51"/>
        <v>158339047.81</v>
      </c>
      <c r="BP36" s="40">
        <f t="shared" si="51"/>
        <v>158093057.63</v>
      </c>
      <c r="BQ36" s="40">
        <f t="shared" si="51"/>
        <v>158271992.63</v>
      </c>
      <c r="BR36" s="40">
        <f t="shared" si="51"/>
        <v>157849059.25999999</v>
      </c>
      <c r="BS36" s="40">
        <f t="shared" ref="BS36:CW36" si="52">+BS106</f>
        <v>157162468.25999999</v>
      </c>
      <c r="BT36" s="40">
        <f t="shared" si="52"/>
        <v>157202337.25999999</v>
      </c>
      <c r="BU36" s="40">
        <f t="shared" si="52"/>
        <v>157180352.25999999</v>
      </c>
      <c r="BV36" s="40">
        <f t="shared" si="52"/>
        <v>156716727.25999999</v>
      </c>
      <c r="BW36" s="40">
        <f t="shared" si="52"/>
        <v>156970669.25999999</v>
      </c>
      <c r="BX36" s="40">
        <f t="shared" si="52"/>
        <v>156880075.25999999</v>
      </c>
      <c r="BY36" s="40">
        <f t="shared" si="52"/>
        <v>156782600.25999999</v>
      </c>
      <c r="BZ36" s="40">
        <f t="shared" si="52"/>
        <v>33342012.18</v>
      </c>
      <c r="CA36" s="40">
        <f t="shared" si="52"/>
        <v>32805272.18</v>
      </c>
      <c r="CB36" s="40">
        <f t="shared" si="52"/>
        <v>32323323.030000001</v>
      </c>
      <c r="CC36" s="40">
        <f t="shared" si="52"/>
        <v>32310957.030000001</v>
      </c>
      <c r="CD36" s="40">
        <f t="shared" si="52"/>
        <v>32151849.460000001</v>
      </c>
      <c r="CE36" s="40">
        <f t="shared" si="52"/>
        <v>30894770.460000001</v>
      </c>
      <c r="CF36" s="40">
        <f t="shared" si="52"/>
        <v>30809705.460000001</v>
      </c>
      <c r="CG36" s="40">
        <f t="shared" si="52"/>
        <v>30559123.460000001</v>
      </c>
      <c r="CH36" s="40">
        <f t="shared" si="52"/>
        <v>30593003.460000001</v>
      </c>
      <c r="CI36" s="40">
        <f t="shared" si="52"/>
        <v>0</v>
      </c>
      <c r="CJ36" s="40">
        <f t="shared" si="52"/>
        <v>0</v>
      </c>
      <c r="CK36" s="40">
        <f t="shared" si="52"/>
        <v>0</v>
      </c>
      <c r="CL36" s="40">
        <f t="shared" si="52"/>
        <v>0</v>
      </c>
      <c r="CM36" s="40">
        <f t="shared" si="52"/>
        <v>0</v>
      </c>
      <c r="CN36" s="40">
        <f t="shared" si="52"/>
        <v>0</v>
      </c>
      <c r="CO36" s="40">
        <f t="shared" si="52"/>
        <v>0</v>
      </c>
      <c r="CP36" s="40">
        <f t="shared" si="52"/>
        <v>0</v>
      </c>
      <c r="CQ36" s="40">
        <f t="shared" si="52"/>
        <v>0</v>
      </c>
      <c r="CR36" s="40">
        <f t="shared" si="52"/>
        <v>0</v>
      </c>
      <c r="CS36" s="40">
        <f t="shared" si="52"/>
        <v>0</v>
      </c>
      <c r="CT36" s="40">
        <f t="shared" si="52"/>
        <v>0</v>
      </c>
      <c r="CU36" s="40">
        <f t="shared" si="52"/>
        <v>0</v>
      </c>
      <c r="CV36" s="40">
        <f t="shared" si="52"/>
        <v>0</v>
      </c>
      <c r="CW36" s="40">
        <f t="shared" si="52"/>
        <v>0</v>
      </c>
      <c r="CX36" s="40">
        <f t="shared" ref="CX36:DI36" si="53">+CX106</f>
        <v>0</v>
      </c>
      <c r="CY36" s="40">
        <f t="shared" si="53"/>
        <v>0</v>
      </c>
      <c r="CZ36" s="40">
        <f t="shared" si="53"/>
        <v>0</v>
      </c>
      <c r="DA36" s="40">
        <f t="shared" si="53"/>
        <v>0</v>
      </c>
      <c r="DB36" s="40">
        <f t="shared" si="53"/>
        <v>0</v>
      </c>
      <c r="DC36" s="40">
        <f t="shared" si="53"/>
        <v>0</v>
      </c>
      <c r="DD36" s="40">
        <f t="shared" si="53"/>
        <v>0</v>
      </c>
      <c r="DE36" s="40">
        <f t="shared" si="53"/>
        <v>0</v>
      </c>
      <c r="DF36" s="40">
        <f t="shared" si="53"/>
        <v>0</v>
      </c>
      <c r="DG36" s="40">
        <f t="shared" si="53"/>
        <v>0</v>
      </c>
      <c r="DH36" s="40">
        <f t="shared" si="53"/>
        <v>0</v>
      </c>
      <c r="DI36" s="40">
        <f t="shared" si="53"/>
        <v>0</v>
      </c>
      <c r="DJ36" s="40">
        <f t="shared" si="43"/>
        <v>0</v>
      </c>
      <c r="DK36" s="40"/>
    </row>
    <row r="37" spans="1:115" outlineLevel="1" x14ac:dyDescent="0.2">
      <c r="A37" s="13">
        <f t="shared" si="5"/>
        <v>30</v>
      </c>
      <c r="B37" s="13"/>
      <c r="C37" s="16" t="s">
        <v>578</v>
      </c>
      <c r="E37" s="4">
        <v>541111362.7099998</v>
      </c>
      <c r="F37" s="4">
        <f t="shared" ref="F37:S37" si="54">+F33-SUM(F34:F36)</f>
        <v>548916606.71000004</v>
      </c>
      <c r="G37" s="4">
        <f t="shared" si="54"/>
        <v>564170718.58999991</v>
      </c>
      <c r="H37" s="4">
        <f t="shared" si="54"/>
        <v>573219697.94000006</v>
      </c>
      <c r="I37" s="4">
        <f t="shared" si="54"/>
        <v>563628577.18999982</v>
      </c>
      <c r="J37" s="4">
        <f t="shared" si="54"/>
        <v>564963128.20000005</v>
      </c>
      <c r="K37" s="4">
        <f t="shared" si="54"/>
        <v>563078934.16000009</v>
      </c>
      <c r="L37" s="4">
        <f t="shared" si="54"/>
        <v>548169301.01999998</v>
      </c>
      <c r="M37" s="4">
        <f t="shared" si="54"/>
        <v>546280652.92999995</v>
      </c>
      <c r="N37" s="4">
        <f t="shared" si="54"/>
        <v>543562533.46000016</v>
      </c>
      <c r="O37" s="4">
        <f t="shared" si="54"/>
        <v>534539527.41000009</v>
      </c>
      <c r="P37" s="4">
        <f t="shared" si="54"/>
        <v>544696007.81000006</v>
      </c>
      <c r="Q37" s="36">
        <f t="shared" si="54"/>
        <v>560196195.62</v>
      </c>
      <c r="R37" s="36">
        <f t="shared" si="54"/>
        <v>564670803.95999992</v>
      </c>
      <c r="S37" s="36">
        <f t="shared" si="54"/>
        <v>577898614.66999996</v>
      </c>
      <c r="T37" s="36">
        <f t="shared" ref="T37:AB37" si="55">+T33-SUM(T34:T35,T36:T36)</f>
        <v>586493353.3499999</v>
      </c>
      <c r="U37" s="36">
        <f t="shared" si="55"/>
        <v>575073523.46000004</v>
      </c>
      <c r="V37" s="36">
        <f t="shared" si="55"/>
        <v>580652129.43000019</v>
      </c>
      <c r="W37" s="36">
        <f t="shared" si="55"/>
        <v>579412194.37</v>
      </c>
      <c r="X37" s="36">
        <f t="shared" si="55"/>
        <v>564847872.56999981</v>
      </c>
      <c r="Y37" s="36">
        <f t="shared" si="55"/>
        <v>563474457.37</v>
      </c>
      <c r="Z37" s="36">
        <f t="shared" si="55"/>
        <v>561737712.05000007</v>
      </c>
      <c r="AA37" s="36">
        <f t="shared" si="55"/>
        <v>552327607.11000001</v>
      </c>
      <c r="AB37" s="36">
        <f t="shared" si="55"/>
        <v>564474767.83000004</v>
      </c>
      <c r="AC37" s="36">
        <f>+AC33-SUM(AC34:AC36)</f>
        <v>585199975.19999993</v>
      </c>
      <c r="AD37" s="36">
        <f>+AD33-SUM(AD34:AD36)</f>
        <v>590119633.24999976</v>
      </c>
      <c r="AE37" s="36">
        <f t="shared" ref="AE37:CJ37" si="56">+AE33-SUM(AE34:AE36)</f>
        <v>605101218.19999993</v>
      </c>
      <c r="AF37" s="36">
        <f t="shared" si="56"/>
        <v>613185357.0200001</v>
      </c>
      <c r="AG37" s="36">
        <f t="shared" si="56"/>
        <v>606344598.12</v>
      </c>
      <c r="AH37" s="36">
        <f t="shared" si="56"/>
        <v>608029980.24999976</v>
      </c>
      <c r="AI37" s="36">
        <f t="shared" si="56"/>
        <v>607760319.30999994</v>
      </c>
      <c r="AJ37" s="36">
        <f t="shared" si="56"/>
        <v>592764678.6500001</v>
      </c>
      <c r="AK37" s="36">
        <f t="shared" si="56"/>
        <v>592019358.52999997</v>
      </c>
      <c r="AL37" s="36">
        <f t="shared" si="56"/>
        <v>591354866.35000002</v>
      </c>
      <c r="AM37" s="36">
        <f t="shared" si="56"/>
        <v>582024425.83000004</v>
      </c>
      <c r="AN37" s="36">
        <f t="shared" si="56"/>
        <v>594693790.13999987</v>
      </c>
      <c r="AO37" s="36">
        <f t="shared" si="56"/>
        <v>609176750.48000002</v>
      </c>
      <c r="AP37" s="36">
        <f t="shared" si="56"/>
        <v>614072689.5999999</v>
      </c>
      <c r="AQ37" s="36">
        <f t="shared" si="56"/>
        <v>626736262.42999983</v>
      </c>
      <c r="AR37" s="36">
        <f t="shared" si="56"/>
        <v>628594241.57999969</v>
      </c>
      <c r="AS37" s="36">
        <f t="shared" si="56"/>
        <v>621080091.98000002</v>
      </c>
      <c r="AT37" s="36">
        <f t="shared" si="56"/>
        <v>621188045.9599998</v>
      </c>
      <c r="AU37" s="36">
        <f t="shared" si="56"/>
        <v>620432264.83999979</v>
      </c>
      <c r="AV37" s="36">
        <f t="shared" si="56"/>
        <v>605534153.52999985</v>
      </c>
      <c r="AW37" s="36">
        <f t="shared" si="56"/>
        <v>603903490.84999979</v>
      </c>
      <c r="AX37" s="36">
        <f t="shared" si="56"/>
        <v>604023492.24999988</v>
      </c>
      <c r="AY37" s="36">
        <f t="shared" si="56"/>
        <v>595043700.06000006</v>
      </c>
      <c r="AZ37" s="36">
        <f t="shared" si="56"/>
        <v>607089322.06999981</v>
      </c>
      <c r="BA37" s="36">
        <f t="shared" si="56"/>
        <v>614798710.91479588</v>
      </c>
      <c r="BB37" s="36">
        <f t="shared" si="56"/>
        <v>622367837.95238209</v>
      </c>
      <c r="BC37" s="36">
        <f t="shared" si="56"/>
        <v>633710713.82429588</v>
      </c>
      <c r="BD37" s="36">
        <f t="shared" si="56"/>
        <v>643958225.1143899</v>
      </c>
      <c r="BE37" s="36">
        <f t="shared" si="56"/>
        <v>635454240.29780412</v>
      </c>
      <c r="BF37" s="36">
        <f t="shared" si="56"/>
        <v>636856983.78687</v>
      </c>
      <c r="BG37" s="36">
        <f t="shared" si="56"/>
        <v>638346717.45547402</v>
      </c>
      <c r="BH37" s="36">
        <f t="shared" si="56"/>
        <v>623170809.84777796</v>
      </c>
      <c r="BI37" s="36">
        <f t="shared" si="56"/>
        <v>621133694.34965003</v>
      </c>
      <c r="BJ37" s="36">
        <f t="shared" si="56"/>
        <v>618754932.97332191</v>
      </c>
      <c r="BK37" s="36">
        <f t="shared" si="56"/>
        <v>608564788.48446393</v>
      </c>
      <c r="BL37" s="36">
        <f t="shared" si="56"/>
        <v>677122864.24556601</v>
      </c>
      <c r="BM37" s="36">
        <f t="shared" si="56"/>
        <v>696353713.25920975</v>
      </c>
      <c r="BN37" s="36">
        <f t="shared" si="56"/>
        <v>704485495.09618771</v>
      </c>
      <c r="BO37" s="36">
        <f t="shared" si="56"/>
        <v>717557371.85491979</v>
      </c>
      <c r="BP37" s="36">
        <f t="shared" si="56"/>
        <v>722461159.63231575</v>
      </c>
      <c r="BQ37" s="36">
        <f t="shared" si="56"/>
        <v>714363485.10224974</v>
      </c>
      <c r="BR37" s="36">
        <f t="shared" si="56"/>
        <v>715162372.31186187</v>
      </c>
      <c r="BS37" s="36">
        <f t="shared" si="56"/>
        <v>714454384.6121279</v>
      </c>
      <c r="BT37" s="36">
        <f t="shared" si="56"/>
        <v>698091953.10583198</v>
      </c>
      <c r="BU37" s="36">
        <f t="shared" si="56"/>
        <v>695165769.92047</v>
      </c>
      <c r="BV37" s="36">
        <f t="shared" si="56"/>
        <v>696431704.938362</v>
      </c>
      <c r="BW37" s="36">
        <f t="shared" si="56"/>
        <v>685207996.33645201</v>
      </c>
      <c r="BX37" s="36">
        <f t="shared" si="56"/>
        <v>697183058.66838205</v>
      </c>
      <c r="BY37" s="36">
        <f t="shared" si="56"/>
        <v>714850526.03315008</v>
      </c>
      <c r="BZ37" s="36">
        <f t="shared" si="56"/>
        <v>721641948.14365685</v>
      </c>
      <c r="CA37" s="36">
        <f t="shared" si="56"/>
        <v>737665279.36644089</v>
      </c>
      <c r="CB37" s="36">
        <f t="shared" si="56"/>
        <v>747544145.74568677</v>
      </c>
      <c r="CC37" s="36">
        <f t="shared" si="56"/>
        <v>739073292.57874477</v>
      </c>
      <c r="CD37" s="36">
        <f t="shared" si="56"/>
        <v>738763094.22346282</v>
      </c>
      <c r="CE37" s="36">
        <f t="shared" si="56"/>
        <v>736679083.56109929</v>
      </c>
      <c r="CF37" s="36">
        <f t="shared" si="56"/>
        <v>719188574.54007089</v>
      </c>
      <c r="CG37" s="36">
        <f t="shared" si="56"/>
        <v>716064116.47956121</v>
      </c>
      <c r="CH37" s="36">
        <f t="shared" si="56"/>
        <v>714858662.4394505</v>
      </c>
      <c r="CI37" s="36">
        <f t="shared" si="56"/>
        <v>749409869.02475286</v>
      </c>
      <c r="CJ37" s="36">
        <f t="shared" si="56"/>
        <v>762949354.41137087</v>
      </c>
      <c r="CK37" s="36">
        <f>+CK33-SUM(CK34:CK36)</f>
        <v>720703298.59467888</v>
      </c>
      <c r="CL37" s="36">
        <f>+CL33-SUM(CL34:CL36)</f>
        <v>741401549.58765948</v>
      </c>
      <c r="CM37" s="36">
        <f t="shared" ref="CM37:CW37" si="57">+CM33-SUM(CM34:CM36)</f>
        <v>747701219.46485245</v>
      </c>
      <c r="CN37" s="36">
        <f t="shared" si="57"/>
        <v>747442410.44061232</v>
      </c>
      <c r="CO37" s="36">
        <f t="shared" si="57"/>
        <v>753082951.91026866</v>
      </c>
      <c r="CP37" s="36">
        <f t="shared" si="57"/>
        <v>737424483.11944389</v>
      </c>
      <c r="CQ37" s="36">
        <f t="shared" si="57"/>
        <v>830176986.81847227</v>
      </c>
      <c r="CR37" s="36">
        <f t="shared" si="57"/>
        <v>823886959.13069975</v>
      </c>
      <c r="CS37" s="36">
        <f t="shared" si="57"/>
        <v>804638974.24959195</v>
      </c>
      <c r="CT37" s="36">
        <f t="shared" si="57"/>
        <v>798975925.18485332</v>
      </c>
      <c r="CU37" s="36">
        <f t="shared" si="57"/>
        <v>801855435.98576963</v>
      </c>
      <c r="CV37" s="36">
        <f t="shared" si="57"/>
        <v>803841451.22725761</v>
      </c>
      <c r="CW37" s="36">
        <f t="shared" si="57"/>
        <v>822396768.47508216</v>
      </c>
      <c r="CX37" s="36">
        <f t="shared" ref="CX37:DI37" si="58">+CX33-SUM(CX34:CX36)</f>
        <v>844992113.17212331</v>
      </c>
      <c r="CY37" s="36">
        <f t="shared" si="58"/>
        <v>849218800.42278361</v>
      </c>
      <c r="CZ37" s="36">
        <f t="shared" si="58"/>
        <v>857858010.68101943</v>
      </c>
      <c r="DA37" s="36">
        <f t="shared" si="58"/>
        <v>861339854.9089818</v>
      </c>
      <c r="DB37" s="36">
        <f t="shared" si="58"/>
        <v>845245991.68882251</v>
      </c>
      <c r="DC37" s="36">
        <f t="shared" si="58"/>
        <v>839437549.51688242</v>
      </c>
      <c r="DD37" s="36">
        <f t="shared" si="58"/>
        <v>830907304.73708606</v>
      </c>
      <c r="DE37" s="36">
        <f t="shared" si="58"/>
        <v>810200544.07440364</v>
      </c>
      <c r="DF37" s="36">
        <f t="shared" si="58"/>
        <v>805543627.41955566</v>
      </c>
      <c r="DG37" s="36">
        <f t="shared" si="58"/>
        <v>805585192.34331048</v>
      </c>
      <c r="DH37" s="36">
        <f t="shared" si="58"/>
        <v>809612267.10188162</v>
      </c>
      <c r="DI37" s="36">
        <f t="shared" si="58"/>
        <v>835214333.1572206</v>
      </c>
      <c r="DJ37" s="36">
        <f t="shared" si="43"/>
        <v>832395567.24025011</v>
      </c>
      <c r="DK37" s="40"/>
    </row>
    <row r="38" spans="1:115" ht="13.5" outlineLevel="1" thickBot="1" x14ac:dyDescent="0.25">
      <c r="A38" s="13">
        <f t="shared" si="5"/>
        <v>31</v>
      </c>
      <c r="B38" s="13"/>
      <c r="C38" s="13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</row>
    <row r="39" spans="1:115" ht="13.5" outlineLevel="1" thickBot="1" x14ac:dyDescent="0.25">
      <c r="A39" s="13">
        <f t="shared" si="5"/>
        <v>32</v>
      </c>
      <c r="B39" s="13"/>
      <c r="C39" s="30" t="s">
        <v>579</v>
      </c>
      <c r="D39" s="31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64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</row>
    <row r="40" spans="1:115" outlineLevel="1" x14ac:dyDescent="0.2">
      <c r="A40" s="13">
        <f t="shared" si="5"/>
        <v>33</v>
      </c>
      <c r="B40" s="13"/>
      <c r="C40" s="16" t="s">
        <v>580</v>
      </c>
      <c r="E40" s="4">
        <v>0</v>
      </c>
      <c r="F40" s="4">
        <f t="shared" ref="F40:W40" si="59">+F41+F42-SUM(F45:F92)</f>
        <v>0</v>
      </c>
      <c r="G40" s="4">
        <f t="shared" si="59"/>
        <v>0</v>
      </c>
      <c r="H40" s="4">
        <f t="shared" si="59"/>
        <v>0</v>
      </c>
      <c r="I40" s="4">
        <f t="shared" si="59"/>
        <v>0</v>
      </c>
      <c r="J40" s="4">
        <f t="shared" si="59"/>
        <v>0</v>
      </c>
      <c r="K40" s="4">
        <f t="shared" si="59"/>
        <v>0</v>
      </c>
      <c r="L40" s="4">
        <f t="shared" si="59"/>
        <v>0</v>
      </c>
      <c r="M40" s="4">
        <f t="shared" si="59"/>
        <v>0</v>
      </c>
      <c r="N40" s="4">
        <f t="shared" si="59"/>
        <v>0</v>
      </c>
      <c r="O40" s="4">
        <f t="shared" si="59"/>
        <v>0</v>
      </c>
      <c r="P40" s="4">
        <f t="shared" si="59"/>
        <v>0</v>
      </c>
      <c r="Q40" s="4">
        <f t="shared" si="59"/>
        <v>0</v>
      </c>
      <c r="R40" s="4">
        <f t="shared" si="59"/>
        <v>0</v>
      </c>
      <c r="S40" s="4">
        <f t="shared" si="59"/>
        <v>0</v>
      </c>
      <c r="T40" s="4">
        <f t="shared" si="59"/>
        <v>0</v>
      </c>
      <c r="U40" s="4">
        <f t="shared" si="59"/>
        <v>0</v>
      </c>
      <c r="V40" s="4">
        <f t="shared" si="59"/>
        <v>0</v>
      </c>
      <c r="W40" s="4">
        <f t="shared" si="59"/>
        <v>0</v>
      </c>
      <c r="X40" s="4">
        <f t="shared" ref="X40:BC40" si="60">+X41+X42-SUM(X45:X103)</f>
        <v>0</v>
      </c>
      <c r="Y40" s="4">
        <f t="shared" si="60"/>
        <v>0</v>
      </c>
      <c r="Z40" s="4">
        <f t="shared" si="60"/>
        <v>0</v>
      </c>
      <c r="AA40" s="4">
        <f t="shared" si="60"/>
        <v>0</v>
      </c>
      <c r="AB40" s="4">
        <f t="shared" si="60"/>
        <v>0</v>
      </c>
      <c r="AC40" s="4">
        <f t="shared" si="60"/>
        <v>0</v>
      </c>
      <c r="AD40" s="4">
        <f t="shared" si="60"/>
        <v>0</v>
      </c>
      <c r="AE40" s="4">
        <f t="shared" si="60"/>
        <v>0</v>
      </c>
      <c r="AF40" s="4">
        <f t="shared" si="60"/>
        <v>0</v>
      </c>
      <c r="AG40" s="4">
        <f t="shared" si="60"/>
        <v>0</v>
      </c>
      <c r="AH40" s="4">
        <f t="shared" si="60"/>
        <v>0</v>
      </c>
      <c r="AI40" s="4">
        <f t="shared" si="60"/>
        <v>0</v>
      </c>
      <c r="AJ40" s="4">
        <f t="shared" si="60"/>
        <v>0</v>
      </c>
      <c r="AK40" s="4">
        <f t="shared" si="60"/>
        <v>0</v>
      </c>
      <c r="AL40" s="4">
        <f t="shared" si="60"/>
        <v>0</v>
      </c>
      <c r="AM40" s="4">
        <f t="shared" si="60"/>
        <v>0</v>
      </c>
      <c r="AN40" s="4">
        <f t="shared" si="60"/>
        <v>0</v>
      </c>
      <c r="AO40" s="4">
        <f t="shared" si="60"/>
        <v>0</v>
      </c>
      <c r="AP40" s="4">
        <f t="shared" si="60"/>
        <v>0</v>
      </c>
      <c r="AQ40" s="4">
        <f t="shared" si="60"/>
        <v>0</v>
      </c>
      <c r="AR40" s="4">
        <f t="shared" si="60"/>
        <v>0</v>
      </c>
      <c r="AS40" s="4">
        <f t="shared" si="60"/>
        <v>0</v>
      </c>
      <c r="AT40" s="4">
        <f t="shared" si="60"/>
        <v>0</v>
      </c>
      <c r="AU40" s="4">
        <f t="shared" si="60"/>
        <v>0</v>
      </c>
      <c r="AV40" s="4">
        <f t="shared" si="60"/>
        <v>0</v>
      </c>
      <c r="AW40" s="4">
        <f t="shared" si="60"/>
        <v>0</v>
      </c>
      <c r="AX40" s="4">
        <f t="shared" si="60"/>
        <v>0</v>
      </c>
      <c r="AY40" s="4">
        <f t="shared" si="60"/>
        <v>0</v>
      </c>
      <c r="AZ40" s="4">
        <f t="shared" si="60"/>
        <v>0</v>
      </c>
      <c r="BA40" s="4">
        <f t="shared" si="60"/>
        <v>922520.00520372391</v>
      </c>
      <c r="BB40" s="4">
        <f t="shared" si="60"/>
        <v>932772.32761788368</v>
      </c>
      <c r="BC40" s="4">
        <f t="shared" si="60"/>
        <v>947495.48570394516</v>
      </c>
      <c r="BD40" s="4">
        <f t="shared" ref="BD40:CJ40" si="61">+BD41+BD42-SUM(BD45:BD103)</f>
        <v>957098.45561027527</v>
      </c>
      <c r="BE40" s="4">
        <f t="shared" si="61"/>
        <v>979331.33219575882</v>
      </c>
      <c r="BF40" s="4">
        <f t="shared" si="61"/>
        <v>1007570.9531302452</v>
      </c>
      <c r="BG40" s="4">
        <f t="shared" si="61"/>
        <v>1040091.8345258236</v>
      </c>
      <c r="BH40" s="4">
        <f t="shared" si="61"/>
        <v>1074725.3422219753</v>
      </c>
      <c r="BI40" s="4">
        <f t="shared" si="61"/>
        <v>1110884.2703499794</v>
      </c>
      <c r="BJ40" s="4">
        <f t="shared" si="61"/>
        <v>1147783.2866780758</v>
      </c>
      <c r="BK40" s="4">
        <f t="shared" si="61"/>
        <v>1192176.0255358219</v>
      </c>
      <c r="BL40" s="4">
        <f t="shared" si="61"/>
        <v>1216485.574434042</v>
      </c>
      <c r="BM40" s="4">
        <f t="shared" si="61"/>
        <v>1257596.9107899666</v>
      </c>
      <c r="BN40" s="4">
        <f t="shared" si="61"/>
        <v>1301863.0638122559</v>
      </c>
      <c r="BO40" s="4">
        <f t="shared" si="61"/>
        <v>1349615.8150801659</v>
      </c>
      <c r="BP40" s="4">
        <f t="shared" si="61"/>
        <v>1398716.3176841736</v>
      </c>
      <c r="BQ40" s="4">
        <f t="shared" si="61"/>
        <v>1451141.5177502632</v>
      </c>
      <c r="BR40" s="4">
        <f t="shared" si="61"/>
        <v>1507035.958137989</v>
      </c>
      <c r="BS40" s="4">
        <f t="shared" si="61"/>
        <v>1563673.7178719044</v>
      </c>
      <c r="BT40" s="4">
        <f t="shared" si="61"/>
        <v>1622578.3641681671</v>
      </c>
      <c r="BU40" s="4">
        <f t="shared" si="61"/>
        <v>1683617.759529829</v>
      </c>
      <c r="BV40" s="4">
        <f t="shared" si="61"/>
        <v>1749123.2816381454</v>
      </c>
      <c r="BW40" s="4">
        <f t="shared" si="61"/>
        <v>1813438.7235481739</v>
      </c>
      <c r="BX40" s="4">
        <f t="shared" si="61"/>
        <v>1867152.6516180038</v>
      </c>
      <c r="BY40" s="4">
        <f t="shared" si="61"/>
        <v>1923871.9568500519</v>
      </c>
      <c r="BZ40" s="4">
        <f t="shared" si="61"/>
        <v>1341624.4963431358</v>
      </c>
      <c r="CA40" s="4">
        <f t="shared" si="61"/>
        <v>1385703.2335591316</v>
      </c>
      <c r="CB40" s="4">
        <f t="shared" si="61"/>
        <v>1430707.1143131256</v>
      </c>
      <c r="CC40" s="4">
        <f t="shared" si="61"/>
        <v>1478459.9212553501</v>
      </c>
      <c r="CD40" s="4">
        <f t="shared" si="61"/>
        <v>1527923.0265371799</v>
      </c>
      <c r="CE40" s="4">
        <f t="shared" si="61"/>
        <v>1578965.738900423</v>
      </c>
      <c r="CF40" s="4">
        <f t="shared" si="61"/>
        <v>1631398.2499294281</v>
      </c>
      <c r="CG40" s="4">
        <f t="shared" si="61"/>
        <v>1682845.6604390144</v>
      </c>
      <c r="CH40" s="4">
        <f t="shared" si="61"/>
        <v>1734134.4305496216</v>
      </c>
      <c r="CI40" s="4">
        <f t="shared" si="61"/>
        <v>1784604.2152471542</v>
      </c>
      <c r="CJ40" s="4">
        <f t="shared" si="61"/>
        <v>1827607.2886292934</v>
      </c>
      <c r="CK40" s="4">
        <f>+CK41+CK42-SUM(CK45:CK103)</f>
        <v>1862683.4053211212</v>
      </c>
      <c r="CL40" s="4">
        <f t="shared" ref="CL40:DI40" si="62">+CL41+CL42-SUM(CL45:CL103)</f>
        <v>1896083.4323406219</v>
      </c>
      <c r="CM40" s="4">
        <f t="shared" si="62"/>
        <v>1931892.1351475716</v>
      </c>
      <c r="CN40" s="4">
        <f t="shared" si="62"/>
        <v>128661.14938759804</v>
      </c>
      <c r="CO40" s="4">
        <f t="shared" si="62"/>
        <v>660410.70973110199</v>
      </c>
      <c r="CP40" s="4">
        <f t="shared" si="62"/>
        <v>-6227.4194440841675</v>
      </c>
      <c r="CQ40" s="4">
        <f t="shared" si="62"/>
        <v>23071.731527805328</v>
      </c>
      <c r="CR40" s="4">
        <f t="shared" si="62"/>
        <v>20162.539300441742</v>
      </c>
      <c r="CS40" s="4">
        <f t="shared" si="62"/>
        <v>16988.270408153534</v>
      </c>
      <c r="CT40" s="4">
        <f t="shared" si="62"/>
        <v>8028.6051466464996</v>
      </c>
      <c r="CU40" s="4">
        <f t="shared" si="62"/>
        <v>3368.9542303085327</v>
      </c>
      <c r="CV40" s="4">
        <f t="shared" si="62"/>
        <v>86085.662742137909</v>
      </c>
      <c r="CW40" s="4">
        <f t="shared" si="62"/>
        <v>74351.584918022156</v>
      </c>
      <c r="CX40" s="4">
        <f t="shared" si="62"/>
        <v>62983.297876834869</v>
      </c>
      <c r="CY40" s="4">
        <f t="shared" si="62"/>
        <v>54168.787216901779</v>
      </c>
      <c r="CZ40" s="4">
        <f t="shared" si="62"/>
        <v>44209.468980789185</v>
      </c>
      <c r="DA40" s="4">
        <f t="shared" si="62"/>
        <v>36298.901018381119</v>
      </c>
      <c r="DB40" s="4">
        <f t="shared" si="62"/>
        <v>30260.531177759171</v>
      </c>
      <c r="DC40" s="4">
        <f t="shared" si="62"/>
        <v>25379.153117656708</v>
      </c>
      <c r="DD40" s="4">
        <f t="shared" si="62"/>
        <v>21457.472913980484</v>
      </c>
      <c r="DE40" s="4">
        <f t="shared" si="62"/>
        <v>17990.715596199036</v>
      </c>
      <c r="DF40" s="4">
        <f t="shared" si="62"/>
        <v>14418.410444259644</v>
      </c>
      <c r="DG40" s="4">
        <f t="shared" si="62"/>
        <v>8856.5666897296906</v>
      </c>
      <c r="DH40" s="4">
        <f t="shared" si="62"/>
        <v>10456.748118400574</v>
      </c>
      <c r="DI40" s="4">
        <f t="shared" si="62"/>
        <v>11446.182779550552</v>
      </c>
      <c r="DJ40" s="2"/>
      <c r="DK40" s="2"/>
    </row>
    <row r="41" spans="1:115" outlineLevel="1" x14ac:dyDescent="0.2">
      <c r="A41" s="13">
        <f t="shared" si="5"/>
        <v>34</v>
      </c>
      <c r="B41" s="13"/>
      <c r="C41" s="16" t="s">
        <v>2228</v>
      </c>
      <c r="E41" s="4">
        <v>-714487446.25999999</v>
      </c>
      <c r="F41" s="4">
        <f t="shared" ref="F41:AB41" si="63">SUM(F45:F63)</f>
        <v>-721984269.25999999</v>
      </c>
      <c r="G41" s="4">
        <f t="shared" si="63"/>
        <v>-736870008.13999999</v>
      </c>
      <c r="H41" s="4">
        <f t="shared" si="63"/>
        <v>-745970058.49000001</v>
      </c>
      <c r="I41" s="4">
        <f t="shared" si="63"/>
        <v>-738119640.73999989</v>
      </c>
      <c r="J41" s="4">
        <f t="shared" si="63"/>
        <v>-739213135.75</v>
      </c>
      <c r="K41" s="4">
        <f t="shared" si="63"/>
        <v>-737569333.3900001</v>
      </c>
      <c r="L41" s="4">
        <f t="shared" si="63"/>
        <v>-722455792.25</v>
      </c>
      <c r="M41" s="4">
        <f t="shared" si="63"/>
        <v>-720381482.05999994</v>
      </c>
      <c r="N41" s="4">
        <f t="shared" si="63"/>
        <v>-717559072.59000015</v>
      </c>
      <c r="O41" s="4">
        <f t="shared" si="63"/>
        <v>-708323944.54000008</v>
      </c>
      <c r="P41" s="4">
        <f t="shared" si="63"/>
        <v>-718501466.94000006</v>
      </c>
      <c r="Q41" s="4">
        <f t="shared" si="63"/>
        <v>-733830283.75</v>
      </c>
      <c r="R41" s="4">
        <f t="shared" si="63"/>
        <v>-738379166.08999991</v>
      </c>
      <c r="S41" s="4">
        <f t="shared" si="63"/>
        <v>-751442099.79999995</v>
      </c>
      <c r="T41" s="4">
        <f t="shared" si="63"/>
        <v>-760165971.4799999</v>
      </c>
      <c r="U41" s="4">
        <f t="shared" si="63"/>
        <v>-748645593.59000003</v>
      </c>
      <c r="V41" s="4">
        <f t="shared" si="63"/>
        <v>-750049783.56000018</v>
      </c>
      <c r="W41" s="4">
        <f t="shared" si="63"/>
        <v>-748548671.5</v>
      </c>
      <c r="X41" s="4">
        <f t="shared" si="63"/>
        <v>-733837748.69999981</v>
      </c>
      <c r="Y41" s="4">
        <f t="shared" si="63"/>
        <v>-732252524.5</v>
      </c>
      <c r="Z41" s="4">
        <f t="shared" si="63"/>
        <v>-730291076.18000007</v>
      </c>
      <c r="AA41" s="4">
        <f t="shared" si="63"/>
        <v>-720736884.24000001</v>
      </c>
      <c r="AB41" s="4">
        <f t="shared" si="63"/>
        <v>-732656075.96000004</v>
      </c>
      <c r="AC41" s="4">
        <f t="shared" ref="AC41:AZ41" si="64">SUM(AC45:AC69)</f>
        <v>-753092019.32999992</v>
      </c>
      <c r="AD41" s="4">
        <f t="shared" si="64"/>
        <v>-757967517.37999976</v>
      </c>
      <c r="AE41" s="4">
        <f t="shared" si="64"/>
        <v>-772802382.18999994</v>
      </c>
      <c r="AF41" s="4">
        <f t="shared" si="64"/>
        <v>-780387734.8900001</v>
      </c>
      <c r="AG41" s="4">
        <f t="shared" si="64"/>
        <v>-772554697.99000001</v>
      </c>
      <c r="AH41" s="4">
        <f t="shared" si="64"/>
        <v>-773346360.11999977</v>
      </c>
      <c r="AI41" s="4">
        <f t="shared" si="64"/>
        <v>-772051434.99000001</v>
      </c>
      <c r="AJ41" s="4">
        <f t="shared" si="64"/>
        <v>-756410666.33000004</v>
      </c>
      <c r="AK41" s="4">
        <f t="shared" si="64"/>
        <v>-755163649.21000004</v>
      </c>
      <c r="AL41" s="4">
        <f t="shared" si="64"/>
        <v>-753497691.57000005</v>
      </c>
      <c r="AM41" s="4">
        <f t="shared" si="64"/>
        <v>-743335790.05000007</v>
      </c>
      <c r="AN41" s="4">
        <f t="shared" si="64"/>
        <v>-754992076.3599999</v>
      </c>
      <c r="AO41" s="4">
        <f t="shared" si="64"/>
        <v>-768855090.34000003</v>
      </c>
      <c r="AP41" s="4">
        <f t="shared" si="64"/>
        <v>-773222404.45999992</v>
      </c>
      <c r="AQ41" s="4">
        <f t="shared" si="64"/>
        <v>-785257822.28999984</v>
      </c>
      <c r="AR41" s="4">
        <f t="shared" si="64"/>
        <v>-786547676.77999973</v>
      </c>
      <c r="AS41" s="4">
        <f t="shared" si="64"/>
        <v>-778440272.32000005</v>
      </c>
      <c r="AT41" s="4">
        <f t="shared" si="64"/>
        <v>-780107113.29999983</v>
      </c>
      <c r="AU41" s="4">
        <f t="shared" si="64"/>
        <v>-778826979.17999983</v>
      </c>
      <c r="AV41" s="4">
        <f t="shared" si="64"/>
        <v>-763588872.86999989</v>
      </c>
      <c r="AW41" s="4">
        <f t="shared" si="64"/>
        <v>-761592826.18999982</v>
      </c>
      <c r="AX41" s="4">
        <f t="shared" si="64"/>
        <v>-761367991.58999991</v>
      </c>
      <c r="AY41" s="4">
        <f t="shared" si="64"/>
        <v>-752000933.4000001</v>
      </c>
      <c r="AZ41" s="4">
        <f t="shared" si="64"/>
        <v>-763550850.40999985</v>
      </c>
      <c r="BA41" s="4">
        <f>SUM(BA45:BA69)-((SUM(BA64:BA69)*0.076)+((SUM(BA64:BA69)-(SUM(BA64:BA69)*0.076))*0.35))</f>
        <v>-780832633.25479591</v>
      </c>
      <c r="BB41" s="4">
        <f>SUM(BB45:BB69)-((SUM(BB64:BB69)*0.076)+((SUM(BB64:BB69)-(SUM(BB64:BB69)*0.076))*0.35))</f>
        <v>-788353568.29238212</v>
      </c>
      <c r="BC41" s="4">
        <f t="shared" ref="BC41:BM41" si="65">SUM(BC45:BC69)-((SUM(BC64:BC69)*0.076)+((SUM(BC64:BC69)-(SUM(BC64:BC69)*0.076))*0.35))</f>
        <v>-799413868.16429591</v>
      </c>
      <c r="BD41" s="4">
        <f t="shared" si="65"/>
        <v>-808394658.56438982</v>
      </c>
      <c r="BE41" s="4">
        <f t="shared" si="65"/>
        <v>-799175640.74780405</v>
      </c>
      <c r="BF41" s="4">
        <f t="shared" si="65"/>
        <v>-800385497.67686999</v>
      </c>
      <c r="BG41" s="4">
        <f t="shared" si="65"/>
        <v>-801562902.345474</v>
      </c>
      <c r="BH41" s="4">
        <f t="shared" si="65"/>
        <v>-786235006.73777795</v>
      </c>
      <c r="BI41" s="4">
        <f t="shared" si="65"/>
        <v>-783801514.23965001</v>
      </c>
      <c r="BJ41" s="4">
        <f t="shared" si="65"/>
        <v>-780927565.8633219</v>
      </c>
      <c r="BK41" s="4">
        <f t="shared" si="65"/>
        <v>-770179494.37446392</v>
      </c>
      <c r="BL41" s="4">
        <f t="shared" si="65"/>
        <v>-838510930.135566</v>
      </c>
      <c r="BM41" s="4">
        <f t="shared" si="65"/>
        <v>-856501382.41920972</v>
      </c>
      <c r="BN41" s="4">
        <f t="shared" ref="BN41:BY41" si="66">SUM(BN45:BN69)-((SUM(BN64:BN69)*0.076)+((SUM(BN64:BN69)-(SUM(BN64:BN69)*0.076))*0.35))</f>
        <v>-861580658.82618773</v>
      </c>
      <c r="BO41" s="4">
        <f t="shared" si="66"/>
        <v>-876175604.01491976</v>
      </c>
      <c r="BP41" s="4">
        <f t="shared" si="66"/>
        <v>-880829844.61231577</v>
      </c>
      <c r="BQ41" s="4">
        <f t="shared" si="66"/>
        <v>-872911105.08224976</v>
      </c>
      <c r="BR41" s="4">
        <f t="shared" si="66"/>
        <v>-873287058.92186189</v>
      </c>
      <c r="BS41" s="4">
        <f t="shared" si="66"/>
        <v>-871891504.46212792</v>
      </c>
      <c r="BT41" s="4">
        <f t="shared" si="66"/>
        <v>-855568941.955832</v>
      </c>
      <c r="BU41" s="4">
        <f t="shared" si="66"/>
        <v>-852620773.77047002</v>
      </c>
      <c r="BV41" s="4">
        <f t="shared" si="66"/>
        <v>-853423681.96836197</v>
      </c>
      <c r="BW41" s="4">
        <f t="shared" si="66"/>
        <v>-842453597.36645198</v>
      </c>
      <c r="BX41" s="4">
        <f t="shared" si="66"/>
        <v>-854338065.69838202</v>
      </c>
      <c r="BY41" s="4">
        <f t="shared" si="66"/>
        <v>-871945689.7631501</v>
      </c>
      <c r="BZ41" s="4">
        <f>SUM(BZ45:BZ69)-((SUM(BZ64:BZ69)*0.076)+((SUM(BZ64:BZ69)-(SUM(BZ64:BZ69)*0.076))*0.21))</f>
        <v>-755296443.79365683</v>
      </c>
      <c r="CA41" s="4">
        <f t="shared" ref="CA41:CJ41" si="67">SUM(CA45:CA69)-((SUM(CA64:CA69)*0.076)+((SUM(CA64:CA69)-(SUM(CA64:CA69)*0.076))*0.21))</f>
        <v>-770783115.01644087</v>
      </c>
      <c r="CB41" s="4">
        <f t="shared" si="67"/>
        <v>-780183331.19568682</v>
      </c>
      <c r="CC41" s="4">
        <f t="shared" si="67"/>
        <v>-771700112.02874482</v>
      </c>
      <c r="CD41" s="4">
        <f t="shared" si="67"/>
        <v>-771230808.21346283</v>
      </c>
      <c r="CE41" s="4">
        <f t="shared" si="67"/>
        <v>-767905510.5510993</v>
      </c>
      <c r="CF41" s="4">
        <f t="shared" si="67"/>
        <v>-750333805.5300709</v>
      </c>
      <c r="CG41" s="4">
        <f t="shared" si="67"/>
        <v>-746962215.46956122</v>
      </c>
      <c r="CH41" s="4">
        <f t="shared" si="67"/>
        <v>-745800142.42945051</v>
      </c>
      <c r="CI41" s="4">
        <f t="shared" si="67"/>
        <v>-749409869.02475286</v>
      </c>
      <c r="CJ41" s="4">
        <f t="shared" si="67"/>
        <v>-762949354.41137087</v>
      </c>
      <c r="CK41" s="4">
        <f>SUM(CK45:CK69)-((SUM(CK64:CK69)*0.076)+((SUM(CK64:CK69)-(SUM(CK64:CK69)*0.076))*0.21))</f>
        <v>-720703298.59467888</v>
      </c>
      <c r="CL41" s="4">
        <f t="shared" ref="CL41:DI41" si="68">SUM(CL45:CL69)-((SUM(CL64:CL69)*0.076)+((SUM(CL64:CL69)-(SUM(CL64:CL69)*0.076))*0.21))</f>
        <v>-741401549.58765948</v>
      </c>
      <c r="CM41" s="4">
        <f t="shared" si="68"/>
        <v>-747701219.46485245</v>
      </c>
      <c r="CN41" s="4">
        <f t="shared" si="68"/>
        <v>-747442410.44061232</v>
      </c>
      <c r="CO41" s="4">
        <f t="shared" si="68"/>
        <v>-753082951.91026866</v>
      </c>
      <c r="CP41" s="4">
        <f t="shared" si="68"/>
        <v>-737424483.11944389</v>
      </c>
      <c r="CQ41" s="4">
        <f t="shared" si="68"/>
        <v>-830176986.81847227</v>
      </c>
      <c r="CR41" s="4">
        <f t="shared" si="68"/>
        <v>-823886959.13069975</v>
      </c>
      <c r="CS41" s="4">
        <f t="shared" si="68"/>
        <v>-804638974.24959195</v>
      </c>
      <c r="CT41" s="4">
        <f t="shared" si="68"/>
        <v>-798975925.18485332</v>
      </c>
      <c r="CU41" s="4">
        <f t="shared" si="68"/>
        <v>-801855435.98576963</v>
      </c>
      <c r="CV41" s="4">
        <f t="shared" si="68"/>
        <v>-803841451.22725761</v>
      </c>
      <c r="CW41" s="4">
        <f t="shared" si="68"/>
        <v>-822396768.47508216</v>
      </c>
      <c r="CX41" s="4">
        <f t="shared" si="68"/>
        <v>-844992113.17212331</v>
      </c>
      <c r="CY41" s="4">
        <f t="shared" si="68"/>
        <v>-849218800.42278361</v>
      </c>
      <c r="CZ41" s="4">
        <f t="shared" si="68"/>
        <v>-857858010.68101943</v>
      </c>
      <c r="DA41" s="4">
        <f t="shared" si="68"/>
        <v>-861339854.9089818</v>
      </c>
      <c r="DB41" s="4">
        <f t="shared" si="68"/>
        <v>-845245991.68882251</v>
      </c>
      <c r="DC41" s="4">
        <f t="shared" si="68"/>
        <v>-839437549.51688242</v>
      </c>
      <c r="DD41" s="4">
        <f t="shared" si="68"/>
        <v>-830907304.73708606</v>
      </c>
      <c r="DE41" s="4">
        <f t="shared" si="68"/>
        <v>-810200544.07440364</v>
      </c>
      <c r="DF41" s="4">
        <f t="shared" si="68"/>
        <v>-805543627.41955566</v>
      </c>
      <c r="DG41" s="4">
        <f t="shared" si="68"/>
        <v>-805585192.34331048</v>
      </c>
      <c r="DH41" s="4">
        <f t="shared" si="68"/>
        <v>-809612267.10188162</v>
      </c>
      <c r="DI41" s="4">
        <f t="shared" si="68"/>
        <v>-835214333.1572206</v>
      </c>
      <c r="DJ41" s="2"/>
      <c r="DK41" s="2"/>
    </row>
    <row r="42" spans="1:115" outlineLevel="1" x14ac:dyDescent="0.2">
      <c r="A42" s="13">
        <f t="shared" si="5"/>
        <v>35</v>
      </c>
      <c r="B42" s="13"/>
      <c r="C42" s="16" t="s">
        <v>2227</v>
      </c>
      <c r="E42" s="4">
        <v>-601700000</v>
      </c>
      <c r="F42" s="4">
        <f>SUM(F70:F92)</f>
        <v>-471700000</v>
      </c>
      <c r="G42" s="4">
        <f>SUM(G70:G92)</f>
        <v>-471700000</v>
      </c>
      <c r="H42" s="4">
        <f>SUM(H70:H92)</f>
        <v>-511700000</v>
      </c>
      <c r="I42" s="4">
        <f>SUM(I70:I92)</f>
        <v>-511700000</v>
      </c>
      <c r="J42" s="4">
        <f t="shared" ref="J42:P42" si="69">SUM(J70:J93)</f>
        <v>-511700000</v>
      </c>
      <c r="K42" s="4">
        <f t="shared" si="69"/>
        <v>-511700000</v>
      </c>
      <c r="L42" s="4">
        <f t="shared" si="69"/>
        <v>-511700000</v>
      </c>
      <c r="M42" s="4">
        <f t="shared" si="69"/>
        <v>-511700000</v>
      </c>
      <c r="N42" s="4">
        <f t="shared" si="69"/>
        <v>-511700000</v>
      </c>
      <c r="O42" s="4">
        <f t="shared" si="69"/>
        <v>-561700000</v>
      </c>
      <c r="P42" s="4">
        <f t="shared" si="69"/>
        <v>-561700000</v>
      </c>
      <c r="Q42" s="4">
        <f t="shared" ref="Q42:CB42" si="70">SUM(Q70:Q103)</f>
        <v>-561700000</v>
      </c>
      <c r="R42" s="4">
        <f t="shared" si="70"/>
        <v>-561700000</v>
      </c>
      <c r="S42" s="4">
        <f t="shared" si="70"/>
        <v>-561700000</v>
      </c>
      <c r="T42" s="4">
        <f t="shared" si="70"/>
        <v>-561700000</v>
      </c>
      <c r="U42" s="4">
        <f t="shared" si="70"/>
        <v>-561700000</v>
      </c>
      <c r="V42" s="4">
        <f t="shared" si="70"/>
        <v>-561700000</v>
      </c>
      <c r="W42" s="4">
        <f t="shared" si="70"/>
        <v>-561700000</v>
      </c>
      <c r="X42" s="4">
        <f t="shared" si="70"/>
        <v>-561700000</v>
      </c>
      <c r="Y42" s="4">
        <f t="shared" si="70"/>
        <v>-611700000</v>
      </c>
      <c r="Z42" s="4">
        <f t="shared" si="70"/>
        <v>-611700000</v>
      </c>
      <c r="AA42" s="4">
        <f t="shared" si="70"/>
        <v>-611700000</v>
      </c>
      <c r="AB42" s="4">
        <f t="shared" si="70"/>
        <v>-611700000</v>
      </c>
      <c r="AC42" s="4">
        <f t="shared" si="70"/>
        <v>-611700000</v>
      </c>
      <c r="AD42" s="4">
        <f t="shared" si="70"/>
        <v>-611700000</v>
      </c>
      <c r="AE42" s="4">
        <f t="shared" si="70"/>
        <v>-611700000</v>
      </c>
      <c r="AF42" s="4">
        <f t="shared" si="70"/>
        <v>-611700000</v>
      </c>
      <c r="AG42" s="4">
        <f t="shared" si="70"/>
        <v>-611700000</v>
      </c>
      <c r="AH42" s="4">
        <f t="shared" si="70"/>
        <v>-611700000</v>
      </c>
      <c r="AI42" s="4">
        <f t="shared" si="70"/>
        <v>-611700000</v>
      </c>
      <c r="AJ42" s="4">
        <f t="shared" si="70"/>
        <v>-611700000</v>
      </c>
      <c r="AK42" s="4">
        <f t="shared" si="70"/>
        <v>-611700000</v>
      </c>
      <c r="AL42" s="4">
        <f t="shared" si="70"/>
        <v>-601700000</v>
      </c>
      <c r="AM42" s="4">
        <f t="shared" si="70"/>
        <v>-601700000</v>
      </c>
      <c r="AN42" s="4">
        <f t="shared" si="70"/>
        <v>-601700000</v>
      </c>
      <c r="AO42" s="4">
        <f t="shared" si="70"/>
        <v>-601700000</v>
      </c>
      <c r="AP42" s="4">
        <f t="shared" si="70"/>
        <v>-601700000</v>
      </c>
      <c r="AQ42" s="4">
        <f t="shared" si="70"/>
        <v>-601700000</v>
      </c>
      <c r="AR42" s="4">
        <f t="shared" si="70"/>
        <v>-601700000</v>
      </c>
      <c r="AS42" s="4">
        <f t="shared" si="70"/>
        <v>-601700000</v>
      </c>
      <c r="AT42" s="4">
        <f t="shared" si="70"/>
        <v>-601700000</v>
      </c>
      <c r="AU42" s="4">
        <f t="shared" si="70"/>
        <v>-561700000</v>
      </c>
      <c r="AV42" s="4">
        <f t="shared" si="70"/>
        <v>-561700000</v>
      </c>
      <c r="AW42" s="4">
        <f t="shared" si="70"/>
        <v>-561700000</v>
      </c>
      <c r="AX42" s="4">
        <f t="shared" si="70"/>
        <v>-561700000</v>
      </c>
      <c r="AY42" s="4">
        <f t="shared" si="70"/>
        <v>-561700000</v>
      </c>
      <c r="AZ42" s="4">
        <f t="shared" si="70"/>
        <v>-561700000</v>
      </c>
      <c r="BA42" s="4">
        <f t="shared" si="70"/>
        <v>-561700000</v>
      </c>
      <c r="BB42" s="4">
        <f t="shared" si="70"/>
        <v>-561700000</v>
      </c>
      <c r="BC42" s="4">
        <f t="shared" si="70"/>
        <v>-561700000</v>
      </c>
      <c r="BD42" s="4">
        <f t="shared" si="70"/>
        <v>-561700000</v>
      </c>
      <c r="BE42" s="4">
        <f t="shared" si="70"/>
        <v>-561700000</v>
      </c>
      <c r="BF42" s="4">
        <f t="shared" si="70"/>
        <v>-561700000</v>
      </c>
      <c r="BG42" s="4">
        <f t="shared" si="70"/>
        <v>-561700000</v>
      </c>
      <c r="BH42" s="4">
        <f t="shared" si="70"/>
        <v>-561700000</v>
      </c>
      <c r="BI42" s="4">
        <f t="shared" si="70"/>
        <v>-561700000</v>
      </c>
      <c r="BJ42" s="4">
        <f t="shared" si="70"/>
        <v>-561700000</v>
      </c>
      <c r="BK42" s="4">
        <f t="shared" si="70"/>
        <v>-561700000</v>
      </c>
      <c r="BL42" s="4">
        <f t="shared" si="70"/>
        <v>-561700000</v>
      </c>
      <c r="BM42" s="4">
        <f t="shared" si="70"/>
        <v>-686700000</v>
      </c>
      <c r="BN42" s="4">
        <f t="shared" si="70"/>
        <v>-686700000</v>
      </c>
      <c r="BO42" s="4">
        <f t="shared" si="70"/>
        <v>-686700000</v>
      </c>
      <c r="BP42" s="4">
        <f t="shared" si="70"/>
        <v>-686700000</v>
      </c>
      <c r="BQ42" s="4">
        <f t="shared" si="70"/>
        <v>-686700000</v>
      </c>
      <c r="BR42" s="4">
        <f t="shared" si="70"/>
        <v>-686700000</v>
      </c>
      <c r="BS42" s="4">
        <f t="shared" si="70"/>
        <v>-686700000</v>
      </c>
      <c r="BT42" s="4">
        <f t="shared" si="70"/>
        <v>-686700000</v>
      </c>
      <c r="BU42" s="4">
        <f t="shared" si="70"/>
        <v>-686700000</v>
      </c>
      <c r="BV42" s="4">
        <f t="shared" si="70"/>
        <v>-686700000</v>
      </c>
      <c r="BW42" s="4">
        <f t="shared" si="70"/>
        <v>-686700000</v>
      </c>
      <c r="BX42" s="4">
        <f t="shared" si="70"/>
        <v>-686700000</v>
      </c>
      <c r="BY42" s="4">
        <f t="shared" si="70"/>
        <v>-686700000</v>
      </c>
      <c r="BZ42" s="4">
        <f t="shared" si="70"/>
        <v>-786700000</v>
      </c>
      <c r="CA42" s="4">
        <f t="shared" si="70"/>
        <v>-786700000</v>
      </c>
      <c r="CB42" s="4">
        <f t="shared" si="70"/>
        <v>-764700000</v>
      </c>
      <c r="CC42" s="4">
        <f t="shared" ref="CC42:CJ42" si="71">SUM(CC70:CC103)</f>
        <v>-764700000</v>
      </c>
      <c r="CD42" s="4">
        <f t="shared" si="71"/>
        <v>-764700000</v>
      </c>
      <c r="CE42" s="4">
        <f t="shared" si="71"/>
        <v>-764700000</v>
      </c>
      <c r="CF42" s="4">
        <f t="shared" si="71"/>
        <v>-764700000</v>
      </c>
      <c r="CG42" s="4">
        <f t="shared" si="71"/>
        <v>-764700000</v>
      </c>
      <c r="CH42" s="4">
        <f t="shared" si="71"/>
        <v>-814700000</v>
      </c>
      <c r="CI42" s="4">
        <f t="shared" si="71"/>
        <v>-814700000</v>
      </c>
      <c r="CJ42" s="4">
        <f t="shared" si="71"/>
        <v>-814700000</v>
      </c>
      <c r="CK42" s="63">
        <f>SUM(CK70:CK103)</f>
        <v>-739700000</v>
      </c>
      <c r="CL42" s="63">
        <f t="shared" ref="CL42:DI42" si="72">SUM(CL70:CL103)</f>
        <v>-739700000</v>
      </c>
      <c r="CM42" s="63">
        <f t="shared" si="72"/>
        <v>-739700000</v>
      </c>
      <c r="CN42" s="63">
        <f t="shared" si="72"/>
        <v>-739700000</v>
      </c>
      <c r="CO42" s="63">
        <f t="shared" si="72"/>
        <v>-739700000</v>
      </c>
      <c r="CP42" s="63">
        <f t="shared" si="72"/>
        <v>-739700000</v>
      </c>
      <c r="CQ42" s="63">
        <f t="shared" si="72"/>
        <v>-879700000</v>
      </c>
      <c r="CR42" s="63">
        <f t="shared" si="72"/>
        <v>-879700000</v>
      </c>
      <c r="CS42" s="63">
        <f t="shared" si="72"/>
        <v>-879700000</v>
      </c>
      <c r="CT42" s="63">
        <f t="shared" si="72"/>
        <v>-869700000</v>
      </c>
      <c r="CU42" s="63">
        <f t="shared" si="72"/>
        <v>-869700000</v>
      </c>
      <c r="CV42" s="63">
        <f t="shared" si="72"/>
        <v>-869700000</v>
      </c>
      <c r="CW42" s="63">
        <f t="shared" si="72"/>
        <v>-849700000</v>
      </c>
      <c r="CX42" s="63">
        <f t="shared" si="72"/>
        <v>-849700000</v>
      </c>
      <c r="CY42" s="63">
        <f t="shared" si="72"/>
        <v>-774700000</v>
      </c>
      <c r="CZ42" s="63">
        <f t="shared" si="72"/>
        <v>-924700000</v>
      </c>
      <c r="DA42" s="63">
        <f t="shared" si="72"/>
        <v>-924700000</v>
      </c>
      <c r="DB42" s="63">
        <f t="shared" si="72"/>
        <v>-924700000</v>
      </c>
      <c r="DC42" s="63">
        <f t="shared" si="72"/>
        <v>-924700000</v>
      </c>
      <c r="DD42" s="63">
        <f t="shared" si="72"/>
        <v>-924700000</v>
      </c>
      <c r="DE42" s="63">
        <f t="shared" si="72"/>
        <v>-924700000</v>
      </c>
      <c r="DF42" s="63">
        <f t="shared" si="72"/>
        <v>-924700000</v>
      </c>
      <c r="DG42" s="63">
        <f t="shared" si="72"/>
        <v>-924700000</v>
      </c>
      <c r="DH42" s="63">
        <f t="shared" si="72"/>
        <v>-924700000</v>
      </c>
      <c r="DI42" s="63">
        <f t="shared" si="72"/>
        <v>-924700000</v>
      </c>
      <c r="DJ42" s="2"/>
      <c r="DK42" s="2"/>
    </row>
    <row r="43" spans="1:115" outlineLevel="1" x14ac:dyDescent="0.2">
      <c r="A43" s="13">
        <f t="shared" si="5"/>
        <v>36</v>
      </c>
      <c r="B43" s="39"/>
      <c r="D43" s="16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</row>
    <row r="44" spans="1:115" outlineLevel="1" x14ac:dyDescent="0.2">
      <c r="A44" s="13">
        <f t="shared" si="5"/>
        <v>37</v>
      </c>
      <c r="B44" s="192"/>
      <c r="C44" s="14" t="s">
        <v>581</v>
      </c>
      <c r="D44" s="193"/>
      <c r="E44" s="194"/>
      <c r="F44" s="194"/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5"/>
      <c r="W44" s="195"/>
      <c r="X44" s="195"/>
      <c r="Y44" s="195"/>
      <c r="Z44" s="195"/>
      <c r="AA44" s="195"/>
      <c r="AB44" s="195"/>
      <c r="AC44" s="195"/>
      <c r="AD44" s="195"/>
      <c r="AE44" s="195"/>
      <c r="AF44" s="195"/>
      <c r="AG44" s="195"/>
      <c r="AH44" s="195"/>
      <c r="AI44" s="195"/>
      <c r="AJ44" s="195"/>
      <c r="AK44" s="195"/>
      <c r="AL44" s="195"/>
      <c r="AM44" s="195"/>
      <c r="AN44" s="195"/>
      <c r="AO44" s="195"/>
      <c r="AP44" s="195"/>
      <c r="AQ44" s="195"/>
      <c r="AR44" s="195"/>
      <c r="AS44" s="195"/>
      <c r="AT44" s="195"/>
      <c r="AU44" s="195"/>
      <c r="AV44" s="195"/>
      <c r="AW44" s="195"/>
      <c r="AX44" s="195"/>
      <c r="AY44" s="195"/>
      <c r="AZ44" s="195"/>
      <c r="BA44" s="195"/>
      <c r="BB44" s="195"/>
      <c r="BC44" s="195"/>
      <c r="BD44" s="195"/>
      <c r="BE44" s="195"/>
      <c r="BF44" s="195"/>
      <c r="BG44" s="195"/>
      <c r="BH44" s="195"/>
      <c r="BI44" s="195"/>
      <c r="BJ44" s="195"/>
      <c r="BK44" s="195"/>
      <c r="BL44" s="195"/>
      <c r="BM44" s="195"/>
      <c r="BN44" s="195"/>
      <c r="BO44" s="195"/>
      <c r="BP44" s="195"/>
      <c r="BQ44" s="195"/>
      <c r="BR44" s="195"/>
      <c r="BS44" s="195"/>
      <c r="BT44" s="195"/>
      <c r="BU44" s="195"/>
      <c r="BV44" s="195"/>
      <c r="BW44" s="195"/>
      <c r="BX44" s="195"/>
      <c r="BY44" s="195"/>
      <c r="BZ44" s="195"/>
      <c r="CA44" s="195"/>
      <c r="CB44" s="195"/>
      <c r="CC44" s="195"/>
      <c r="CD44" s="195"/>
      <c r="CE44" s="195"/>
      <c r="CF44" s="195"/>
      <c r="CG44" s="195"/>
      <c r="CH44" s="195"/>
      <c r="CI44" s="195"/>
      <c r="CJ44" s="195"/>
      <c r="CK44" s="195"/>
      <c r="CL44" s="195"/>
      <c r="CM44" s="195"/>
      <c r="CN44" s="195"/>
      <c r="CO44" s="195"/>
      <c r="CP44" s="195"/>
      <c r="CQ44" s="195"/>
      <c r="CR44" s="195"/>
      <c r="CS44" s="195"/>
      <c r="CT44" s="195"/>
      <c r="CU44" s="195"/>
      <c r="CV44" s="195"/>
      <c r="CW44" s="195"/>
      <c r="CX44" s="195"/>
      <c r="CY44" s="195"/>
      <c r="CZ44" s="195"/>
      <c r="DA44" s="195"/>
      <c r="DB44" s="195"/>
      <c r="DC44" s="195"/>
      <c r="DD44" s="195"/>
      <c r="DE44" s="195"/>
      <c r="DF44" s="195"/>
      <c r="DG44" s="195"/>
      <c r="DH44" s="195"/>
      <c r="DI44" s="195"/>
      <c r="DJ44" s="2"/>
      <c r="DK44" s="2"/>
    </row>
    <row r="45" spans="1:115" ht="15" outlineLevel="1" x14ac:dyDescent="0.25">
      <c r="A45" s="13">
        <f t="shared" si="5"/>
        <v>38</v>
      </c>
      <c r="B45" s="192"/>
      <c r="C45" s="226">
        <v>201000</v>
      </c>
      <c r="D45" s="227" t="s">
        <v>211</v>
      </c>
      <c r="E45" s="228">
        <v>0</v>
      </c>
      <c r="F45" s="228">
        <v>0</v>
      </c>
      <c r="G45" s="228">
        <v>0</v>
      </c>
      <c r="H45" s="228">
        <v>0</v>
      </c>
      <c r="I45" s="228">
        <v>0</v>
      </c>
      <c r="J45" s="228">
        <v>0</v>
      </c>
      <c r="K45" s="228">
        <v>0</v>
      </c>
      <c r="L45" s="228">
        <v>0</v>
      </c>
      <c r="M45" s="228">
        <v>0</v>
      </c>
      <c r="N45" s="228">
        <v>0</v>
      </c>
      <c r="O45" s="228">
        <v>0</v>
      </c>
      <c r="P45" s="228">
        <v>0</v>
      </c>
      <c r="Q45" s="228">
        <v>0</v>
      </c>
      <c r="R45" s="228">
        <v>0</v>
      </c>
      <c r="S45" s="228">
        <v>0</v>
      </c>
      <c r="T45" s="228">
        <v>0</v>
      </c>
      <c r="U45" s="228">
        <v>0</v>
      </c>
      <c r="V45" s="228">
        <v>0</v>
      </c>
      <c r="W45" s="229">
        <v>0</v>
      </c>
      <c r="X45" s="228">
        <v>0</v>
      </c>
      <c r="Y45" s="228">
        <v>0</v>
      </c>
      <c r="Z45" s="228">
        <v>0</v>
      </c>
      <c r="AA45" s="228">
        <v>0</v>
      </c>
      <c r="AB45" s="228">
        <v>0</v>
      </c>
      <c r="AC45" s="230">
        <v>0</v>
      </c>
      <c r="AD45" s="230">
        <v>0</v>
      </c>
      <c r="AE45" s="230">
        <v>0</v>
      </c>
      <c r="AF45" s="230">
        <v>0</v>
      </c>
      <c r="AG45" s="230">
        <v>0</v>
      </c>
      <c r="AH45" s="230">
        <v>0</v>
      </c>
      <c r="AI45" s="230">
        <v>0</v>
      </c>
      <c r="AJ45" s="230">
        <v>0</v>
      </c>
      <c r="AK45" s="230">
        <v>0</v>
      </c>
      <c r="AL45" s="230">
        <v>0</v>
      </c>
      <c r="AM45" s="230">
        <v>0</v>
      </c>
      <c r="AN45" s="230">
        <v>0</v>
      </c>
      <c r="AO45" s="230">
        <v>0</v>
      </c>
      <c r="AP45" s="230">
        <v>0</v>
      </c>
      <c r="AQ45" s="230">
        <v>0</v>
      </c>
      <c r="AR45" s="230">
        <v>0</v>
      </c>
      <c r="AS45" s="230">
        <v>0</v>
      </c>
      <c r="AT45" s="230">
        <v>0</v>
      </c>
      <c r="AU45" s="230">
        <v>0</v>
      </c>
      <c r="AV45" s="230">
        <v>0</v>
      </c>
      <c r="AW45" s="230">
        <v>0</v>
      </c>
      <c r="AX45" s="230">
        <v>0</v>
      </c>
      <c r="AY45" s="230">
        <v>0</v>
      </c>
      <c r="AZ45" s="230">
        <v>0</v>
      </c>
      <c r="BA45" s="230">
        <v>0</v>
      </c>
      <c r="BB45" s="230">
        <v>0</v>
      </c>
      <c r="BC45" s="230">
        <v>0</v>
      </c>
      <c r="BD45" s="230">
        <v>0</v>
      </c>
      <c r="BE45" s="230">
        <v>0</v>
      </c>
      <c r="BF45" s="230">
        <v>0</v>
      </c>
      <c r="BG45" s="230">
        <v>0</v>
      </c>
      <c r="BH45" s="230">
        <v>0</v>
      </c>
      <c r="BI45" s="230">
        <v>0</v>
      </c>
      <c r="BJ45" s="230">
        <v>0</v>
      </c>
      <c r="BK45" s="230">
        <v>0</v>
      </c>
      <c r="BL45" s="230">
        <v>0</v>
      </c>
      <c r="BM45" s="230">
        <v>0</v>
      </c>
      <c r="BN45" s="230">
        <v>0</v>
      </c>
      <c r="BO45" s="230">
        <v>0</v>
      </c>
      <c r="BP45" s="230">
        <v>0</v>
      </c>
      <c r="BQ45" s="230">
        <v>0</v>
      </c>
      <c r="BR45" s="230">
        <v>0</v>
      </c>
      <c r="BS45" s="230">
        <v>0</v>
      </c>
      <c r="BT45" s="230">
        <v>0</v>
      </c>
      <c r="BU45" s="230">
        <v>0</v>
      </c>
      <c r="BV45" s="230">
        <v>0</v>
      </c>
      <c r="BW45" s="230">
        <v>0</v>
      </c>
      <c r="BX45" s="230">
        <v>0</v>
      </c>
      <c r="BY45" s="230">
        <v>0</v>
      </c>
      <c r="BZ45" s="230">
        <v>0</v>
      </c>
      <c r="CA45" s="230">
        <v>0</v>
      </c>
      <c r="CB45" s="230">
        <v>0</v>
      </c>
      <c r="CC45" s="230">
        <v>0</v>
      </c>
      <c r="CD45" s="230">
        <v>0</v>
      </c>
      <c r="CE45" s="230">
        <v>0</v>
      </c>
      <c r="CF45" s="230">
        <v>0</v>
      </c>
      <c r="CG45" s="230">
        <v>0</v>
      </c>
      <c r="CH45" s="230">
        <v>0</v>
      </c>
      <c r="CI45" s="230">
        <v>0</v>
      </c>
      <c r="CJ45" s="230">
        <v>0</v>
      </c>
      <c r="CK45" s="230">
        <v>0</v>
      </c>
      <c r="CL45" s="230">
        <v>0</v>
      </c>
      <c r="CM45" s="230">
        <v>0</v>
      </c>
      <c r="CN45" s="230">
        <v>0</v>
      </c>
      <c r="CO45" s="230">
        <v>0</v>
      </c>
      <c r="CP45" s="230">
        <v>0</v>
      </c>
      <c r="CQ45" s="230">
        <v>0</v>
      </c>
      <c r="CR45" s="230">
        <v>0</v>
      </c>
      <c r="CS45" s="230">
        <v>0</v>
      </c>
      <c r="CT45" s="230">
        <v>0</v>
      </c>
      <c r="CU45" s="230">
        <v>0</v>
      </c>
      <c r="CV45" s="230">
        <v>0</v>
      </c>
      <c r="CW45" s="230">
        <v>0</v>
      </c>
      <c r="CX45" s="230">
        <v>0</v>
      </c>
      <c r="CY45" s="230">
        <v>0</v>
      </c>
      <c r="CZ45" s="230">
        <v>0</v>
      </c>
      <c r="DA45" s="230">
        <v>0</v>
      </c>
      <c r="DB45" s="230">
        <v>0</v>
      </c>
      <c r="DC45" s="230">
        <v>0</v>
      </c>
      <c r="DD45" s="230">
        <v>0</v>
      </c>
      <c r="DE45" s="230">
        <v>0</v>
      </c>
      <c r="DF45" s="230">
        <v>0</v>
      </c>
      <c r="DG45" s="230">
        <v>0</v>
      </c>
      <c r="DH45" s="230">
        <v>0</v>
      </c>
      <c r="DI45" s="230">
        <v>0</v>
      </c>
      <c r="DJ45" s="4"/>
      <c r="DK45" s="4"/>
    </row>
    <row r="46" spans="1:115" s="7" customFormat="1" ht="15" outlineLevel="1" x14ac:dyDescent="0.25">
      <c r="A46" s="13">
        <f t="shared" si="5"/>
        <v>39</v>
      </c>
      <c r="B46" s="199"/>
      <c r="C46" s="226">
        <v>201100</v>
      </c>
      <c r="D46" s="227" t="s">
        <v>212</v>
      </c>
      <c r="E46" s="229">
        <v>-342396248.58999997</v>
      </c>
      <c r="F46" s="229">
        <v>-342995665.14999998</v>
      </c>
      <c r="G46" s="229">
        <v>-344020708.74000001</v>
      </c>
      <c r="H46" s="229">
        <v>-344915735.52999997</v>
      </c>
      <c r="I46" s="229">
        <v>-345012207.93000001</v>
      </c>
      <c r="J46" s="229">
        <v>-345977872.62</v>
      </c>
      <c r="K46" s="229">
        <v>-346215962.79000002</v>
      </c>
      <c r="L46" s="229">
        <v>-346417035.31999999</v>
      </c>
      <c r="M46" s="229">
        <v>-347975530.13</v>
      </c>
      <c r="N46" s="229">
        <v>-348095471.05000001</v>
      </c>
      <c r="O46" s="229">
        <v>-348539297.88999999</v>
      </c>
      <c r="P46" s="229">
        <v>-349412566.63999999</v>
      </c>
      <c r="Q46" s="229">
        <v>-350300804.67000002</v>
      </c>
      <c r="R46" s="230">
        <v>-349555383.00999999</v>
      </c>
      <c r="S46" s="230">
        <v>-350408126.98000002</v>
      </c>
      <c r="T46" s="230">
        <v>-351392576.81</v>
      </c>
      <c r="U46" s="229">
        <v>-351392576.81</v>
      </c>
      <c r="V46" s="229">
        <v>-352354996.55000001</v>
      </c>
      <c r="W46" s="229">
        <v>-352476020</v>
      </c>
      <c r="X46" s="229">
        <v>-352605726.13</v>
      </c>
      <c r="Y46" s="229">
        <v>-353535235.49000001</v>
      </c>
      <c r="Z46" s="229">
        <v>-353714162.73000002</v>
      </c>
      <c r="AA46" s="229">
        <v>-353772284.57999998</v>
      </c>
      <c r="AB46" s="229">
        <v>-354903252.55000001</v>
      </c>
      <c r="AC46" s="230">
        <v>-356509190.66000003</v>
      </c>
      <c r="AD46" s="230">
        <v>-356660871.41000003</v>
      </c>
      <c r="AE46" s="230">
        <v>-357561968.25999999</v>
      </c>
      <c r="AF46" s="230">
        <v>-359034832.89999998</v>
      </c>
      <c r="AG46" s="230">
        <v>-359619745.11000001</v>
      </c>
      <c r="AH46" s="230">
        <v>-360638626.19</v>
      </c>
      <c r="AI46" s="230">
        <v>-360972768.81</v>
      </c>
      <c r="AJ46" s="230">
        <v>-361560548.82999998</v>
      </c>
      <c r="AK46" s="230">
        <v>-363271625.38999999</v>
      </c>
      <c r="AL46" s="230">
        <v>-362563924.06999999</v>
      </c>
      <c r="AM46" s="230">
        <v>-362790381.35000002</v>
      </c>
      <c r="AN46" s="230">
        <v>-363841552</v>
      </c>
      <c r="AO46" s="230">
        <v>-366050719.39999998</v>
      </c>
      <c r="AP46" s="230">
        <v>-366203517.68000001</v>
      </c>
      <c r="AQ46" s="230">
        <v>-367030655.17000002</v>
      </c>
      <c r="AR46" s="230">
        <v>-369301359.27999997</v>
      </c>
      <c r="AS46" s="230">
        <v>-369508567.29000002</v>
      </c>
      <c r="AT46" s="230">
        <v>-370470798.75999999</v>
      </c>
      <c r="AU46" s="230">
        <v>-370841318.63999999</v>
      </c>
      <c r="AV46" s="230">
        <v>-370841318.63999999</v>
      </c>
      <c r="AW46" s="230">
        <v>-370865080.92000002</v>
      </c>
      <c r="AX46" s="230">
        <v>-371034309.88</v>
      </c>
      <c r="AY46" s="230">
        <v>-371271971.48000002</v>
      </c>
      <c r="AZ46" s="230">
        <v>-371762912.01999998</v>
      </c>
      <c r="BA46" s="230">
        <v>-373776500.93000001</v>
      </c>
      <c r="BB46" s="230">
        <v>-373892093.82999998</v>
      </c>
      <c r="BC46" s="230">
        <v>-374196144.77999997</v>
      </c>
      <c r="BD46" s="230">
        <v>-376662796.31999999</v>
      </c>
      <c r="BE46" s="230">
        <v>-376660814.31</v>
      </c>
      <c r="BF46" s="230">
        <v>-377618630.16000003</v>
      </c>
      <c r="BG46" s="230">
        <v>-379778420.52999997</v>
      </c>
      <c r="BH46" s="230">
        <v>-379778420.52999997</v>
      </c>
      <c r="BI46" s="230">
        <v>-380150691.11000001</v>
      </c>
      <c r="BJ46" s="230">
        <v>-380195256.69</v>
      </c>
      <c r="BK46" s="230">
        <v>-380195256.69</v>
      </c>
      <c r="BL46" s="230">
        <v>-438976889.49000001</v>
      </c>
      <c r="BM46" s="230">
        <v>-439891750.02999997</v>
      </c>
      <c r="BN46" s="230">
        <v>-439917819.52999997</v>
      </c>
      <c r="BO46" s="230">
        <v>-440126375.52999997</v>
      </c>
      <c r="BP46" s="230">
        <v>-439516374.98000002</v>
      </c>
      <c r="BQ46" s="230">
        <v>-439516374.98000002</v>
      </c>
      <c r="BR46" s="230">
        <v>-439713588.75</v>
      </c>
      <c r="BS46" s="230">
        <v>-440397001.92000002</v>
      </c>
      <c r="BT46" s="230">
        <v>-440397002.04000002</v>
      </c>
      <c r="BU46" s="230">
        <v>-440773166.20999998</v>
      </c>
      <c r="BV46" s="230">
        <v>-442983357.81</v>
      </c>
      <c r="BW46" s="230">
        <v>-442983357.81</v>
      </c>
      <c r="BX46" s="230">
        <v>-443230792.37</v>
      </c>
      <c r="BY46" s="230">
        <v>-444119215.37</v>
      </c>
      <c r="BZ46" s="230">
        <v>-444159107.85000002</v>
      </c>
      <c r="CA46" s="230">
        <v>-444990487.85000002</v>
      </c>
      <c r="CB46" s="230">
        <v>-446367839.01999998</v>
      </c>
      <c r="CC46" s="230">
        <v>-446505232.73000002</v>
      </c>
      <c r="CD46" s="230">
        <v>-447434156.23000002</v>
      </c>
      <c r="CE46" s="230">
        <v>-447481193.52999997</v>
      </c>
      <c r="CF46" s="230">
        <v>-447524241</v>
      </c>
      <c r="CG46" s="230">
        <v>-449139675.89999998</v>
      </c>
      <c r="CH46" s="230">
        <v>-449904224.92000002</v>
      </c>
      <c r="CI46" s="230">
        <v>-449937680.94999999</v>
      </c>
      <c r="CJ46" s="230">
        <v>-449937680.94999999</v>
      </c>
      <c r="CK46" s="230">
        <v>-449904224.92000002</v>
      </c>
      <c r="CL46" s="230">
        <v>-449904224.92000002</v>
      </c>
      <c r="CM46" s="230">
        <v>-449904224.92000002</v>
      </c>
      <c r="CN46" s="230">
        <v>-449904224.92000002</v>
      </c>
      <c r="CO46" s="230">
        <v>-449904224.92000002</v>
      </c>
      <c r="CP46" s="230">
        <v>-449904224.92000002</v>
      </c>
      <c r="CQ46" s="230">
        <v>-449904224.92000002</v>
      </c>
      <c r="CR46" s="230">
        <v>-449904224.92000002</v>
      </c>
      <c r="CS46" s="230">
        <v>-449904224.92000002</v>
      </c>
      <c r="CT46" s="230">
        <v>-449904224.92000002</v>
      </c>
      <c r="CU46" s="230">
        <v>-449904224.92000002</v>
      </c>
      <c r="CV46" s="230">
        <v>-449904224.92000002</v>
      </c>
      <c r="CW46" s="230">
        <v>-449904224.92000002</v>
      </c>
      <c r="CX46" s="230">
        <v>-449904224.92000002</v>
      </c>
      <c r="CY46" s="230">
        <v>-449904224.92000002</v>
      </c>
      <c r="CZ46" s="230">
        <v>-449904224.92000002</v>
      </c>
      <c r="DA46" s="230">
        <v>-449904224.92000002</v>
      </c>
      <c r="DB46" s="230">
        <v>-449904224.92000002</v>
      </c>
      <c r="DC46" s="230">
        <v>-449904224.92000002</v>
      </c>
      <c r="DD46" s="230">
        <v>-449904224.92000002</v>
      </c>
      <c r="DE46" s="230">
        <v>-449904224.92000002</v>
      </c>
      <c r="DF46" s="230">
        <v>-449904224.92000002</v>
      </c>
      <c r="DG46" s="230">
        <v>-449904224.92000002</v>
      </c>
      <c r="DH46" s="230">
        <v>-449904224.92000002</v>
      </c>
      <c r="DI46" s="230">
        <v>-449904224.92000002</v>
      </c>
      <c r="DJ46" s="63"/>
      <c r="DK46" s="63"/>
    </row>
    <row r="47" spans="1:115" s="7" customFormat="1" ht="15" outlineLevel="1" x14ac:dyDescent="0.25">
      <c r="A47" s="13">
        <f t="shared" si="5"/>
        <v>40</v>
      </c>
      <c r="B47" s="199"/>
      <c r="C47" s="226">
        <v>211400</v>
      </c>
      <c r="D47" s="227" t="s">
        <v>2222</v>
      </c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30"/>
      <c r="S47" s="230"/>
      <c r="T47" s="230"/>
      <c r="U47" s="229"/>
      <c r="V47" s="229"/>
      <c r="W47" s="229"/>
      <c r="X47" s="229"/>
      <c r="Y47" s="229"/>
      <c r="Z47" s="229"/>
      <c r="AA47" s="229"/>
      <c r="AB47" s="229"/>
      <c r="AC47" s="230"/>
      <c r="AD47" s="230"/>
      <c r="AE47" s="230"/>
      <c r="AF47" s="230"/>
      <c r="AG47" s="230"/>
      <c r="AH47" s="230"/>
      <c r="AI47" s="230"/>
      <c r="AJ47" s="230"/>
      <c r="AK47" s="230"/>
      <c r="AL47" s="230"/>
      <c r="AM47" s="230"/>
      <c r="AN47" s="230"/>
      <c r="AO47" s="230"/>
      <c r="AP47" s="230"/>
      <c r="AQ47" s="230"/>
      <c r="AR47" s="230"/>
      <c r="AS47" s="230"/>
      <c r="AT47" s="230"/>
      <c r="AU47" s="230"/>
      <c r="AV47" s="230"/>
      <c r="AW47" s="230"/>
      <c r="AX47" s="230"/>
      <c r="AY47" s="230"/>
      <c r="AZ47" s="230"/>
      <c r="BA47" s="230"/>
      <c r="BB47" s="230"/>
      <c r="BC47" s="230"/>
      <c r="BD47" s="230"/>
      <c r="BE47" s="230"/>
      <c r="BF47" s="230"/>
      <c r="BG47" s="230"/>
      <c r="BH47" s="230"/>
      <c r="BI47" s="230"/>
      <c r="BJ47" s="230"/>
      <c r="BK47" s="230"/>
      <c r="BL47" s="230"/>
      <c r="BM47" s="230"/>
      <c r="BN47" s="230"/>
      <c r="BO47" s="230"/>
      <c r="BP47" s="230"/>
      <c r="BQ47" s="230"/>
      <c r="BR47" s="230"/>
      <c r="BS47" s="230"/>
      <c r="BT47" s="230"/>
      <c r="BU47" s="230"/>
      <c r="BV47" s="230"/>
      <c r="BW47" s="230"/>
      <c r="BX47" s="230"/>
      <c r="BY47" s="230"/>
      <c r="BZ47" s="230"/>
      <c r="CA47" s="230"/>
      <c r="CB47" s="230"/>
      <c r="CC47" s="230"/>
      <c r="CD47" s="230"/>
      <c r="CE47" s="230"/>
      <c r="CF47" s="230"/>
      <c r="CG47" s="230"/>
      <c r="CH47" s="230"/>
      <c r="CI47" s="230"/>
      <c r="CJ47" s="230"/>
      <c r="CK47" s="230"/>
      <c r="CL47" s="230">
        <v>0</v>
      </c>
      <c r="CM47" s="230">
        <v>0</v>
      </c>
      <c r="CN47" s="230">
        <v>0</v>
      </c>
      <c r="CO47" s="230">
        <v>0</v>
      </c>
      <c r="CP47" s="230">
        <v>0</v>
      </c>
      <c r="CQ47" s="230">
        <v>-93182343.75</v>
      </c>
      <c r="CR47" s="230">
        <v>-93182343.75</v>
      </c>
      <c r="CS47" s="230">
        <v>-93182343.75</v>
      </c>
      <c r="CT47" s="230">
        <v>-93182343.75</v>
      </c>
      <c r="CU47" s="230">
        <v>-93182343.75</v>
      </c>
      <c r="CV47" s="230">
        <v>-93182343.75</v>
      </c>
      <c r="CW47" s="230">
        <v>-93182343.75</v>
      </c>
      <c r="CX47" s="230">
        <v>-93182343.75</v>
      </c>
      <c r="CY47" s="230">
        <v>-93182343.75</v>
      </c>
      <c r="CZ47" s="230">
        <v>-93182343.75</v>
      </c>
      <c r="DA47" s="230">
        <v>-93182343.75</v>
      </c>
      <c r="DB47" s="230">
        <v>-93182343.75</v>
      </c>
      <c r="DC47" s="230">
        <v>-93182343.75</v>
      </c>
      <c r="DD47" s="230">
        <v>-93182343.75</v>
      </c>
      <c r="DE47" s="230">
        <v>-93182343.75</v>
      </c>
      <c r="DF47" s="230">
        <v>-93182343.75</v>
      </c>
      <c r="DG47" s="230">
        <v>-93182343.75</v>
      </c>
      <c r="DH47" s="230">
        <v>-93182343.75</v>
      </c>
      <c r="DI47" s="230">
        <v>-93182343.75</v>
      </c>
      <c r="DJ47" s="191"/>
      <c r="DK47" s="191"/>
    </row>
    <row r="48" spans="1:115" s="7" customFormat="1" ht="15" outlineLevel="1" x14ac:dyDescent="0.25">
      <c r="A48" s="13">
        <f t="shared" si="5"/>
        <v>41</v>
      </c>
      <c r="B48" s="199"/>
      <c r="C48" s="226">
        <v>214001</v>
      </c>
      <c r="D48" s="227" t="s">
        <v>213</v>
      </c>
      <c r="E48" s="229">
        <v>0</v>
      </c>
      <c r="F48" s="229">
        <v>0</v>
      </c>
      <c r="G48" s="229">
        <v>0</v>
      </c>
      <c r="H48" s="229">
        <v>0</v>
      </c>
      <c r="I48" s="229">
        <v>0</v>
      </c>
      <c r="J48" s="229">
        <v>0</v>
      </c>
      <c r="K48" s="229">
        <v>0</v>
      </c>
      <c r="L48" s="229">
        <v>0</v>
      </c>
      <c r="M48" s="229">
        <v>0</v>
      </c>
      <c r="N48" s="229">
        <v>0</v>
      </c>
      <c r="O48" s="229">
        <v>0</v>
      </c>
      <c r="P48" s="229">
        <v>0</v>
      </c>
      <c r="Q48" s="229">
        <v>0</v>
      </c>
      <c r="R48" s="229">
        <v>0</v>
      </c>
      <c r="S48" s="229">
        <v>0</v>
      </c>
      <c r="T48" s="229">
        <v>0</v>
      </c>
      <c r="U48" s="229">
        <v>0</v>
      </c>
      <c r="V48" s="229">
        <v>0</v>
      </c>
      <c r="W48" s="229">
        <v>0</v>
      </c>
      <c r="X48" s="229">
        <v>0</v>
      </c>
      <c r="Y48" s="229">
        <v>0</v>
      </c>
      <c r="Z48" s="229">
        <v>0</v>
      </c>
      <c r="AA48" s="229">
        <v>0</v>
      </c>
      <c r="AB48" s="229">
        <v>0</v>
      </c>
      <c r="AC48" s="230">
        <v>0</v>
      </c>
      <c r="AD48" s="230">
        <v>0</v>
      </c>
      <c r="AE48" s="230">
        <v>0</v>
      </c>
      <c r="AF48" s="230">
        <v>0</v>
      </c>
      <c r="AG48" s="230">
        <v>0</v>
      </c>
      <c r="AH48" s="230">
        <v>0</v>
      </c>
      <c r="AI48" s="230">
        <v>0</v>
      </c>
      <c r="AJ48" s="230">
        <v>0</v>
      </c>
      <c r="AK48" s="230">
        <v>0</v>
      </c>
      <c r="AL48" s="230">
        <v>0</v>
      </c>
      <c r="AM48" s="230">
        <v>0</v>
      </c>
      <c r="AN48" s="230">
        <v>0</v>
      </c>
      <c r="AO48" s="230">
        <v>0</v>
      </c>
      <c r="AP48" s="230">
        <v>0</v>
      </c>
      <c r="AQ48" s="230">
        <v>0</v>
      </c>
      <c r="AR48" s="230">
        <v>0</v>
      </c>
      <c r="AS48" s="230">
        <v>0</v>
      </c>
      <c r="AT48" s="230">
        <v>0</v>
      </c>
      <c r="AU48" s="230">
        <v>0</v>
      </c>
      <c r="AV48" s="230">
        <v>0</v>
      </c>
      <c r="AW48" s="230">
        <v>0</v>
      </c>
      <c r="AX48" s="230">
        <v>0</v>
      </c>
      <c r="AY48" s="230">
        <v>0</v>
      </c>
      <c r="AZ48" s="230">
        <v>0</v>
      </c>
      <c r="BA48" s="230">
        <v>0</v>
      </c>
      <c r="BB48" s="230">
        <v>0</v>
      </c>
      <c r="BC48" s="230">
        <v>0</v>
      </c>
      <c r="BD48" s="230">
        <v>0</v>
      </c>
      <c r="BE48" s="230">
        <v>0</v>
      </c>
      <c r="BF48" s="230">
        <v>0</v>
      </c>
      <c r="BG48" s="230">
        <v>0</v>
      </c>
      <c r="BH48" s="230">
        <v>0</v>
      </c>
      <c r="BI48" s="230">
        <v>0</v>
      </c>
      <c r="BJ48" s="230">
        <v>0</v>
      </c>
      <c r="BK48" s="230">
        <v>4922.16</v>
      </c>
      <c r="BL48" s="230">
        <v>6880.06</v>
      </c>
      <c r="BM48" s="230">
        <v>6880.06</v>
      </c>
      <c r="BN48" s="230">
        <v>6880.06</v>
      </c>
      <c r="BO48" s="230">
        <v>6880.06</v>
      </c>
      <c r="BP48" s="230">
        <v>6880.06</v>
      </c>
      <c r="BQ48" s="230">
        <v>6880.06</v>
      </c>
      <c r="BR48" s="230">
        <v>6880.06</v>
      </c>
      <c r="BS48" s="230">
        <v>6880.06</v>
      </c>
      <c r="BT48" s="230">
        <v>6880.06</v>
      </c>
      <c r="BU48" s="230">
        <v>6880.06</v>
      </c>
      <c r="BV48" s="230">
        <v>6880.06</v>
      </c>
      <c r="BW48" s="230">
        <v>6880.06</v>
      </c>
      <c r="BX48" s="230">
        <v>6880.06</v>
      </c>
      <c r="BY48" s="230">
        <v>6880.06</v>
      </c>
      <c r="BZ48" s="230">
        <v>6880.06</v>
      </c>
      <c r="CA48" s="230">
        <v>6880.06</v>
      </c>
      <c r="CB48" s="230">
        <v>6880.06</v>
      </c>
      <c r="CC48" s="230">
        <v>6880.06</v>
      </c>
      <c r="CD48" s="230">
        <v>6880.06</v>
      </c>
      <c r="CE48" s="230">
        <v>6880.06</v>
      </c>
      <c r="CF48" s="230">
        <v>6880.06</v>
      </c>
      <c r="CG48" s="230">
        <v>6880.06</v>
      </c>
      <c r="CH48" s="230">
        <v>6880.06</v>
      </c>
      <c r="CI48" s="230">
        <v>6880.06</v>
      </c>
      <c r="CJ48" s="230">
        <v>6880.06</v>
      </c>
      <c r="CK48" s="230">
        <v>6880.06</v>
      </c>
      <c r="CL48" s="230">
        <v>6880.06</v>
      </c>
      <c r="CM48" s="230">
        <v>6880.06</v>
      </c>
      <c r="CN48" s="230">
        <v>6880.06</v>
      </c>
      <c r="CO48" s="230">
        <v>6880.06</v>
      </c>
      <c r="CP48" s="230">
        <v>6880.06</v>
      </c>
      <c r="CQ48" s="230">
        <v>6880.06</v>
      </c>
      <c r="CR48" s="230">
        <v>6880.06</v>
      </c>
      <c r="CS48" s="230">
        <v>6880.06</v>
      </c>
      <c r="CT48" s="230">
        <v>6880.06</v>
      </c>
      <c r="CU48" s="230">
        <v>6880.06</v>
      </c>
      <c r="CV48" s="230">
        <v>6880.06</v>
      </c>
      <c r="CW48" s="230">
        <v>6880.06</v>
      </c>
      <c r="CX48" s="230">
        <v>6880.06</v>
      </c>
      <c r="CY48" s="230">
        <v>6880.06</v>
      </c>
      <c r="CZ48" s="230">
        <v>6880.06</v>
      </c>
      <c r="DA48" s="230">
        <v>6880.06</v>
      </c>
      <c r="DB48" s="230">
        <v>6880.06</v>
      </c>
      <c r="DC48" s="230">
        <v>6880.06</v>
      </c>
      <c r="DD48" s="230">
        <v>6880.06</v>
      </c>
      <c r="DE48" s="230">
        <v>6880.06</v>
      </c>
      <c r="DF48" s="230">
        <v>6880.06</v>
      </c>
      <c r="DG48" s="230">
        <v>6880.06</v>
      </c>
      <c r="DH48" s="230">
        <v>6880.06</v>
      </c>
      <c r="DI48" s="230">
        <v>6880.06</v>
      </c>
      <c r="DJ48" s="63"/>
      <c r="DK48" s="63"/>
    </row>
    <row r="49" spans="1:115" s="7" customFormat="1" ht="15" outlineLevel="1" x14ac:dyDescent="0.25">
      <c r="A49" s="13">
        <f t="shared" si="5"/>
        <v>42</v>
      </c>
      <c r="B49" s="199"/>
      <c r="C49" s="226">
        <v>214002</v>
      </c>
      <c r="D49" s="227" t="s">
        <v>2223</v>
      </c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Y49" s="229"/>
      <c r="Z49" s="229"/>
      <c r="AA49" s="229"/>
      <c r="AB49" s="229"/>
      <c r="AC49" s="230"/>
      <c r="AD49" s="230"/>
      <c r="AE49" s="230"/>
      <c r="AF49" s="230"/>
      <c r="AG49" s="230"/>
      <c r="AH49" s="230"/>
      <c r="AI49" s="230"/>
      <c r="AJ49" s="230"/>
      <c r="AK49" s="230"/>
      <c r="AL49" s="230"/>
      <c r="AM49" s="230"/>
      <c r="AN49" s="230"/>
      <c r="AO49" s="230"/>
      <c r="AP49" s="230"/>
      <c r="AQ49" s="230"/>
      <c r="AR49" s="230"/>
      <c r="AS49" s="230"/>
      <c r="AT49" s="230"/>
      <c r="AU49" s="230"/>
      <c r="AV49" s="230"/>
      <c r="AW49" s="230"/>
      <c r="AX49" s="230"/>
      <c r="AY49" s="230"/>
      <c r="AZ49" s="230"/>
      <c r="BA49" s="230"/>
      <c r="BB49" s="230"/>
      <c r="BC49" s="230"/>
      <c r="BD49" s="230"/>
      <c r="BE49" s="230"/>
      <c r="BF49" s="230"/>
      <c r="BG49" s="230"/>
      <c r="BH49" s="230"/>
      <c r="BI49" s="230"/>
      <c r="BJ49" s="230"/>
      <c r="BK49" s="230"/>
      <c r="BL49" s="230"/>
      <c r="BM49" s="230"/>
      <c r="BN49" s="230"/>
      <c r="BO49" s="230"/>
      <c r="BP49" s="230"/>
      <c r="BQ49" s="230"/>
      <c r="BR49" s="230"/>
      <c r="BS49" s="230"/>
      <c r="BT49" s="230"/>
      <c r="BU49" s="230"/>
      <c r="BV49" s="230"/>
      <c r="BW49" s="230"/>
      <c r="BX49" s="230"/>
      <c r="BY49" s="230"/>
      <c r="BZ49" s="230"/>
      <c r="CA49" s="230"/>
      <c r="CB49" s="230"/>
      <c r="CC49" s="230"/>
      <c r="CD49" s="230"/>
      <c r="CE49" s="230"/>
      <c r="CF49" s="230"/>
      <c r="CG49" s="230"/>
      <c r="CH49" s="230"/>
      <c r="CI49" s="230"/>
      <c r="CJ49" s="230"/>
      <c r="CK49" s="230">
        <v>4111283.18</v>
      </c>
      <c r="CL49" s="230">
        <v>4111283.18</v>
      </c>
      <c r="CM49" s="230">
        <v>4111283.18</v>
      </c>
      <c r="CN49" s="230">
        <v>4111283.18</v>
      </c>
      <c r="CO49" s="230">
        <v>4111283.18</v>
      </c>
      <c r="CP49" s="230">
        <v>4118987.18</v>
      </c>
      <c r="CQ49" s="230">
        <v>4111283.18</v>
      </c>
      <c r="CR49" s="230">
        <v>4111283.18</v>
      </c>
      <c r="CS49" s="230">
        <v>4111283.18</v>
      </c>
      <c r="CT49" s="230">
        <v>4111283.18</v>
      </c>
      <c r="CU49" s="230">
        <v>4111283.18</v>
      </c>
      <c r="CV49" s="230">
        <v>4152368.18</v>
      </c>
      <c r="CW49" s="230">
        <v>4188234.08</v>
      </c>
      <c r="CX49" s="230">
        <v>4138693.68</v>
      </c>
      <c r="CY49" s="230">
        <v>4156934.68</v>
      </c>
      <c r="CZ49" s="230">
        <v>4188234.08</v>
      </c>
      <c r="DA49" s="230">
        <v>4188234.08</v>
      </c>
      <c r="DB49" s="230">
        <v>4188234.08</v>
      </c>
      <c r="DC49" s="230">
        <v>4188234.08</v>
      </c>
      <c r="DD49" s="230">
        <v>4188234.08</v>
      </c>
      <c r="DE49" s="230">
        <v>4188234.08</v>
      </c>
      <c r="DF49" s="230">
        <v>4188234.08</v>
      </c>
      <c r="DG49" s="230">
        <v>4188234.08</v>
      </c>
      <c r="DH49" s="230">
        <v>4188234.08</v>
      </c>
      <c r="DI49" s="230">
        <v>4188234.08</v>
      </c>
      <c r="DJ49" s="191"/>
      <c r="DK49" s="191"/>
    </row>
    <row r="50" spans="1:115" s="190" customFormat="1" ht="15" outlineLevel="1" x14ac:dyDescent="0.25">
      <c r="A50" s="13">
        <f t="shared" si="5"/>
        <v>43</v>
      </c>
      <c r="B50" s="199"/>
      <c r="C50" s="226">
        <v>207001</v>
      </c>
      <c r="D50" s="227" t="s">
        <v>214</v>
      </c>
      <c r="E50" s="229">
        <v>-293561404.88999999</v>
      </c>
      <c r="F50" s="229">
        <v>-293561404.88999999</v>
      </c>
      <c r="G50" s="229">
        <v>-293561404.88999999</v>
      </c>
      <c r="H50" s="229">
        <v>-293561404.88999999</v>
      </c>
      <c r="I50" s="229">
        <v>-293561404.88999999</v>
      </c>
      <c r="J50" s="229">
        <v>-293561404.88999999</v>
      </c>
      <c r="K50" s="229">
        <v>-293561404.88999999</v>
      </c>
      <c r="L50" s="229">
        <v>-293561404.88999999</v>
      </c>
      <c r="M50" s="229">
        <v>-293561404.88999999</v>
      </c>
      <c r="N50" s="229">
        <v>-293561404.88999999</v>
      </c>
      <c r="O50" s="229">
        <v>-293561404.88999999</v>
      </c>
      <c r="P50" s="229">
        <v>-293561404.88999999</v>
      </c>
      <c r="Q50" s="229">
        <v>-293561404.88999999</v>
      </c>
      <c r="R50" s="229">
        <v>-293561404.88999999</v>
      </c>
      <c r="S50" s="229">
        <v>-293561404.88999999</v>
      </c>
      <c r="T50" s="229">
        <v>-293561404.88999999</v>
      </c>
      <c r="U50" s="229">
        <v>-293561404.88999999</v>
      </c>
      <c r="V50" s="229">
        <v>-293561404.88999999</v>
      </c>
      <c r="W50" s="229">
        <v>-293561404.88999999</v>
      </c>
      <c r="X50" s="229">
        <v>-293561404.88999999</v>
      </c>
      <c r="Y50" s="229">
        <v>-293561404.88999999</v>
      </c>
      <c r="Z50" s="229">
        <v>-293561404.88999999</v>
      </c>
      <c r="AA50" s="229">
        <v>-293561404.88999999</v>
      </c>
      <c r="AB50" s="229">
        <v>-293561404.88999999</v>
      </c>
      <c r="AC50" s="230">
        <v>-293561404.88999999</v>
      </c>
      <c r="AD50" s="230">
        <v>-293561404.88999999</v>
      </c>
      <c r="AE50" s="230">
        <v>-293561404.88999999</v>
      </c>
      <c r="AF50" s="230">
        <v>-293561404.88999999</v>
      </c>
      <c r="AG50" s="230">
        <v>-293561404.88999999</v>
      </c>
      <c r="AH50" s="230">
        <v>-293561404.88999999</v>
      </c>
      <c r="AI50" s="230">
        <v>-293561404.88999999</v>
      </c>
      <c r="AJ50" s="230">
        <v>-293561404.88999999</v>
      </c>
      <c r="AK50" s="230">
        <v>-293561404.88999999</v>
      </c>
      <c r="AL50" s="230">
        <v>-293561404.88999999</v>
      </c>
      <c r="AM50" s="230">
        <v>-293561404.88999999</v>
      </c>
      <c r="AN50" s="230">
        <v>-293561404.88999999</v>
      </c>
      <c r="AO50" s="230">
        <v>-293561404.88999999</v>
      </c>
      <c r="AP50" s="230">
        <v>-293561404.88999999</v>
      </c>
      <c r="AQ50" s="230">
        <v>-293561404.88999999</v>
      </c>
      <c r="AR50" s="230">
        <v>-293561404.88999999</v>
      </c>
      <c r="AS50" s="230">
        <v>-293561404.88999999</v>
      </c>
      <c r="AT50" s="230">
        <v>-293561404.88999999</v>
      </c>
      <c r="AU50" s="230">
        <v>-293561404.88999999</v>
      </c>
      <c r="AV50" s="230">
        <v>-293561404.88999999</v>
      </c>
      <c r="AW50" s="230">
        <v>-293561404.88999999</v>
      </c>
      <c r="AX50" s="230">
        <v>-293561404.88999999</v>
      </c>
      <c r="AY50" s="230">
        <v>-293561404.88999999</v>
      </c>
      <c r="AZ50" s="230">
        <v>-293561404.88999999</v>
      </c>
      <c r="BA50" s="230">
        <v>-293561404.88999999</v>
      </c>
      <c r="BB50" s="230">
        <v>-293561404.88999999</v>
      </c>
      <c r="BC50" s="230">
        <v>-293561404.88999999</v>
      </c>
      <c r="BD50" s="230">
        <v>-293561404.88999999</v>
      </c>
      <c r="BE50" s="230">
        <v>-293561404.88999999</v>
      </c>
      <c r="BF50" s="230">
        <v>-293561404.88999999</v>
      </c>
      <c r="BG50" s="230">
        <v>-293561404.88999999</v>
      </c>
      <c r="BH50" s="230">
        <v>-293561404.88999999</v>
      </c>
      <c r="BI50" s="230">
        <v>-293561404.88999999</v>
      </c>
      <c r="BJ50" s="230">
        <v>-293561404.88999999</v>
      </c>
      <c r="BK50" s="230">
        <v>-293561404.88999999</v>
      </c>
      <c r="BL50" s="230">
        <v>-293561404.88999999</v>
      </c>
      <c r="BM50" s="230">
        <v>-293561404.88999999</v>
      </c>
      <c r="BN50" s="230">
        <v>-293561404.88999999</v>
      </c>
      <c r="BO50" s="230">
        <v>-293561404.88999999</v>
      </c>
      <c r="BP50" s="230">
        <v>-293561404.88999999</v>
      </c>
      <c r="BQ50" s="230">
        <v>-293561404.88999999</v>
      </c>
      <c r="BR50" s="230">
        <v>-293561404.88999999</v>
      </c>
      <c r="BS50" s="230">
        <v>-293561404.88999999</v>
      </c>
      <c r="BT50" s="230">
        <v>-293561404.88999999</v>
      </c>
      <c r="BU50" s="230">
        <v>-293561404.88999999</v>
      </c>
      <c r="BV50" s="230">
        <v>-293561404.88999999</v>
      </c>
      <c r="BW50" s="230">
        <v>-293561404.88999999</v>
      </c>
      <c r="BX50" s="230">
        <v>-293561404.88999999</v>
      </c>
      <c r="BY50" s="230">
        <v>-293561404.88999999</v>
      </c>
      <c r="BZ50" s="230">
        <v>-293561404.88999999</v>
      </c>
      <c r="CA50" s="230">
        <v>-293561404.88999999</v>
      </c>
      <c r="CB50" s="230">
        <v>-293561404.88999999</v>
      </c>
      <c r="CC50" s="230">
        <v>-293561404.88999999</v>
      </c>
      <c r="CD50" s="230">
        <v>-293561404.88999999</v>
      </c>
      <c r="CE50" s="230">
        <v>-293561404.88999999</v>
      </c>
      <c r="CF50" s="230">
        <v>-293561404.88999999</v>
      </c>
      <c r="CG50" s="230">
        <v>-293561404.88999999</v>
      </c>
      <c r="CH50" s="230">
        <v>-293561404.88999999</v>
      </c>
      <c r="CI50" s="230">
        <v>-293561404.88999999</v>
      </c>
      <c r="CJ50" s="230">
        <v>-293561404.88999999</v>
      </c>
      <c r="CK50" s="230">
        <v>-293561404.88999999</v>
      </c>
      <c r="CL50" s="230">
        <v>-293561404.88999999</v>
      </c>
      <c r="CM50" s="230">
        <v>-293561404.88999999</v>
      </c>
      <c r="CN50" s="230">
        <v>-293561404.88999999</v>
      </c>
      <c r="CO50" s="230">
        <v>-293561404.88999999</v>
      </c>
      <c r="CP50" s="230">
        <v>-293561404.88999999</v>
      </c>
      <c r="CQ50" s="230">
        <v>-293561404.88999999</v>
      </c>
      <c r="CR50" s="230">
        <v>-293561404.88999999</v>
      </c>
      <c r="CS50" s="230">
        <v>-293561404.88999999</v>
      </c>
      <c r="CT50" s="230">
        <v>-293561404.88999999</v>
      </c>
      <c r="CU50" s="230">
        <v>-293561404.88999999</v>
      </c>
      <c r="CV50" s="230">
        <v>-293561404.88999999</v>
      </c>
      <c r="CW50" s="230">
        <v>-293561404.88999999</v>
      </c>
      <c r="CX50" s="230">
        <v>-293561404.88999999</v>
      </c>
      <c r="CY50" s="230">
        <v>-293561404.88999999</v>
      </c>
      <c r="CZ50" s="230">
        <v>-293561404.88999999</v>
      </c>
      <c r="DA50" s="230">
        <v>-293561404.88999999</v>
      </c>
      <c r="DB50" s="230">
        <v>-293561404.88999999</v>
      </c>
      <c r="DC50" s="230">
        <v>-293561404.88999999</v>
      </c>
      <c r="DD50" s="230">
        <v>-293561404.88999999</v>
      </c>
      <c r="DE50" s="230">
        <v>-293561404.88999999</v>
      </c>
      <c r="DF50" s="230">
        <v>-293561404.88999999</v>
      </c>
      <c r="DG50" s="230">
        <v>-293561404.88999999</v>
      </c>
      <c r="DH50" s="230">
        <v>-293561404.88999999</v>
      </c>
      <c r="DI50" s="230">
        <v>-293561404.88999999</v>
      </c>
      <c r="DJ50" s="188"/>
      <c r="DK50" s="188"/>
    </row>
    <row r="51" spans="1:115" s="190" customFormat="1" ht="15" outlineLevel="1" x14ac:dyDescent="0.25">
      <c r="A51" s="13">
        <f t="shared" si="5"/>
        <v>44</v>
      </c>
      <c r="B51" s="199"/>
      <c r="C51" s="226">
        <v>207003</v>
      </c>
      <c r="D51" s="227" t="s">
        <v>215</v>
      </c>
      <c r="E51" s="229">
        <v>-2702604.43</v>
      </c>
      <c r="F51" s="229">
        <v>-2680360.25</v>
      </c>
      <c r="G51" s="229">
        <v>-2721508.16</v>
      </c>
      <c r="H51" s="229">
        <v>-2819682.33</v>
      </c>
      <c r="I51" s="229">
        <v>-2885345.18</v>
      </c>
      <c r="J51" s="229">
        <v>-2921688.43</v>
      </c>
      <c r="K51" s="229">
        <v>-2973223.99</v>
      </c>
      <c r="L51" s="229">
        <v>-3022362.82</v>
      </c>
      <c r="M51" s="229">
        <v>-3008855.15</v>
      </c>
      <c r="N51" s="229">
        <v>-3071122.77</v>
      </c>
      <c r="O51" s="229">
        <v>-3093469.32</v>
      </c>
      <c r="P51" s="229">
        <v>-3159774.32</v>
      </c>
      <c r="Q51" s="229">
        <v>-3232907.32</v>
      </c>
      <c r="R51" s="229">
        <v>-3293907.32</v>
      </c>
      <c r="S51" s="229">
        <v>-3354907.32</v>
      </c>
      <c r="T51" s="229">
        <v>-3178869.07</v>
      </c>
      <c r="U51" s="229">
        <v>-3230451.84</v>
      </c>
      <c r="V51" s="229">
        <v>-3350520.69</v>
      </c>
      <c r="W51" s="229">
        <v>-3436204.69</v>
      </c>
      <c r="X51" s="229">
        <v>-3520899.55</v>
      </c>
      <c r="Y51" s="229">
        <v>-3606583.55</v>
      </c>
      <c r="Z51" s="229">
        <v>-3699729.36</v>
      </c>
      <c r="AA51" s="229">
        <v>-3797971.36</v>
      </c>
      <c r="AB51" s="229">
        <v>-3887821.36</v>
      </c>
      <c r="AC51" s="230">
        <v>-3914802.81</v>
      </c>
      <c r="AD51" s="230">
        <v>-3985684.38</v>
      </c>
      <c r="AE51" s="230">
        <v>-4061273.38</v>
      </c>
      <c r="AF51" s="230">
        <v>-3572872.75</v>
      </c>
      <c r="AG51" s="230">
        <v>-3624992.14</v>
      </c>
      <c r="AH51" s="230">
        <v>-3723289.49</v>
      </c>
      <c r="AI51" s="230">
        <v>-3797784.67</v>
      </c>
      <c r="AJ51" s="230">
        <v>-3847867.19</v>
      </c>
      <c r="AK51" s="230">
        <v>-3952838.19</v>
      </c>
      <c r="AL51" s="230">
        <v>-4052061.51</v>
      </c>
      <c r="AM51" s="230">
        <v>-4142332.86</v>
      </c>
      <c r="AN51" s="230">
        <v>-4223916.84</v>
      </c>
      <c r="AO51" s="230">
        <v>-4193428.95</v>
      </c>
      <c r="AP51" s="230">
        <v>-4270503.33</v>
      </c>
      <c r="AQ51" s="230">
        <v>-4360951.8600000003</v>
      </c>
      <c r="AR51" s="230">
        <v>-3598752.68</v>
      </c>
      <c r="AS51" s="230">
        <v>-3696430.01</v>
      </c>
      <c r="AT51" s="230">
        <v>-3819370.01</v>
      </c>
      <c r="AU51" s="230">
        <v>-3905371.41</v>
      </c>
      <c r="AV51" s="230">
        <v>-4038830.41</v>
      </c>
      <c r="AW51" s="230">
        <v>-4168987.81</v>
      </c>
      <c r="AX51" s="230">
        <v>-4275548.17</v>
      </c>
      <c r="AY51" s="230">
        <v>-4374853.57</v>
      </c>
      <c r="AZ51" s="230">
        <v>-4433137.78</v>
      </c>
      <c r="BA51" s="230">
        <v>-4404304.72</v>
      </c>
      <c r="BB51" s="230">
        <v>-4506998.82</v>
      </c>
      <c r="BC51" s="230">
        <v>-4592463.87</v>
      </c>
      <c r="BD51" s="230">
        <v>-3645253.77</v>
      </c>
      <c r="BE51" s="230">
        <v>-3727731.25</v>
      </c>
      <c r="BF51" s="230">
        <v>-3589561.28</v>
      </c>
      <c r="BG51" s="230">
        <v>-3462351.41</v>
      </c>
      <c r="BH51" s="230">
        <v>-3547858.41</v>
      </c>
      <c r="BI51" s="230">
        <v>-3586508.83</v>
      </c>
      <c r="BJ51" s="230">
        <v>-3601078.75</v>
      </c>
      <c r="BK51" s="230">
        <v>-3674256.75</v>
      </c>
      <c r="BL51" s="230">
        <v>-3515632.95</v>
      </c>
      <c r="BM51" s="230">
        <v>-3564230.87</v>
      </c>
      <c r="BN51" s="230">
        <v>-3687975.37</v>
      </c>
      <c r="BO51" s="230">
        <v>-3785156.37</v>
      </c>
      <c r="BP51" s="230">
        <v>-2894869.56</v>
      </c>
      <c r="BQ51" s="230">
        <v>-3037809.56</v>
      </c>
      <c r="BR51" s="230">
        <v>-2938301.49</v>
      </c>
      <c r="BS51" s="230">
        <v>-2938824.82</v>
      </c>
      <c r="BT51" s="230">
        <v>-2989106.2</v>
      </c>
      <c r="BU51" s="230">
        <v>-3043069.03</v>
      </c>
      <c r="BV51" s="230">
        <v>-2872439.43</v>
      </c>
      <c r="BW51" s="230">
        <v>-2974581.43</v>
      </c>
      <c r="BX51" s="230">
        <v>-3048916.37</v>
      </c>
      <c r="BY51" s="230">
        <v>-3148794.37</v>
      </c>
      <c r="BZ51" s="230">
        <v>-3287749.37</v>
      </c>
      <c r="CA51" s="230">
        <v>-3426704.37</v>
      </c>
      <c r="CB51" s="230">
        <v>-2680749.8199999998</v>
      </c>
      <c r="CC51" s="230">
        <v>-2708893.96</v>
      </c>
      <c r="CD51" s="230">
        <v>-2641992.16</v>
      </c>
      <c r="CE51" s="230">
        <v>-2754669.16</v>
      </c>
      <c r="CF51" s="230">
        <v>-2865863.07</v>
      </c>
      <c r="CG51" s="230">
        <v>-2885432.77</v>
      </c>
      <c r="CH51" s="230">
        <v>-2914607.47</v>
      </c>
      <c r="CI51" s="230">
        <v>-2914607.47</v>
      </c>
      <c r="CJ51" s="230">
        <v>-2914607.47</v>
      </c>
      <c r="CK51" s="230">
        <v>-2914607.47</v>
      </c>
      <c r="CL51" s="230">
        <v>-2914607.47</v>
      </c>
      <c r="CM51" s="230">
        <v>-2914607.47</v>
      </c>
      <c r="CN51" s="230">
        <v>-2914607.47</v>
      </c>
      <c r="CO51" s="230">
        <v>-2914607.47</v>
      </c>
      <c r="CP51" s="230">
        <v>-2914607.47</v>
      </c>
      <c r="CQ51" s="230">
        <v>-2914607.47</v>
      </c>
      <c r="CR51" s="230">
        <v>-2914607.47</v>
      </c>
      <c r="CS51" s="230">
        <v>-2914607.47</v>
      </c>
      <c r="CT51" s="230">
        <v>-2914607.47</v>
      </c>
      <c r="CU51" s="230">
        <v>-2914607.47</v>
      </c>
      <c r="CV51" s="230">
        <v>-2914607.47</v>
      </c>
      <c r="CW51" s="230">
        <v>-2914607.47</v>
      </c>
      <c r="CX51" s="230">
        <v>-2914607.47</v>
      </c>
      <c r="CY51" s="230">
        <v>-2914607.47</v>
      </c>
      <c r="CZ51" s="230">
        <v>-2914607.47</v>
      </c>
      <c r="DA51" s="230">
        <v>-2914607.47</v>
      </c>
      <c r="DB51" s="230">
        <v>-2914607.47</v>
      </c>
      <c r="DC51" s="230">
        <v>-2914607.47</v>
      </c>
      <c r="DD51" s="230">
        <v>-2914607.47</v>
      </c>
      <c r="DE51" s="230">
        <v>-2914607.47</v>
      </c>
      <c r="DF51" s="230">
        <v>-2914607.47</v>
      </c>
      <c r="DG51" s="230">
        <v>-2914607.47</v>
      </c>
      <c r="DH51" s="230">
        <v>-2914607.47</v>
      </c>
      <c r="DI51" s="230">
        <v>-2914607.47</v>
      </c>
      <c r="DJ51" s="188"/>
      <c r="DK51" s="188"/>
    </row>
    <row r="52" spans="1:115" s="190" customFormat="1" ht="15" outlineLevel="1" x14ac:dyDescent="0.25">
      <c r="A52" s="13">
        <f t="shared" si="5"/>
        <v>45</v>
      </c>
      <c r="B52" s="199"/>
      <c r="C52" s="226">
        <v>207004</v>
      </c>
      <c r="D52" s="227" t="s">
        <v>216</v>
      </c>
      <c r="E52" s="229">
        <v>-1609420</v>
      </c>
      <c r="F52" s="229">
        <v>-1609420</v>
      </c>
      <c r="G52" s="229">
        <v>-1609420</v>
      </c>
      <c r="H52" s="229">
        <v>-1373288</v>
      </c>
      <c r="I52" s="229">
        <v>-1373288</v>
      </c>
      <c r="J52" s="229">
        <v>-1373288</v>
      </c>
      <c r="K52" s="229">
        <v>-1695685</v>
      </c>
      <c r="L52" s="229">
        <v>-1695685</v>
      </c>
      <c r="M52" s="229">
        <v>-1695685</v>
      </c>
      <c r="N52" s="229">
        <v>-1868977</v>
      </c>
      <c r="O52" s="229">
        <v>-1868977</v>
      </c>
      <c r="P52" s="229">
        <v>-1868977</v>
      </c>
      <c r="Q52" s="229">
        <v>-2163769</v>
      </c>
      <c r="R52" s="229">
        <v>-2163769</v>
      </c>
      <c r="S52" s="229">
        <v>-2163769</v>
      </c>
      <c r="T52" s="229">
        <v>-1513561</v>
      </c>
      <c r="U52" s="229">
        <v>-1513561</v>
      </c>
      <c r="V52" s="229">
        <v>-1513561</v>
      </c>
      <c r="W52" s="229">
        <v>-1831885</v>
      </c>
      <c r="X52" s="229">
        <v>-1831885</v>
      </c>
      <c r="Y52" s="229">
        <v>-1831885</v>
      </c>
      <c r="Z52" s="229">
        <v>-2179285</v>
      </c>
      <c r="AA52" s="229">
        <v>-2179285</v>
      </c>
      <c r="AB52" s="229">
        <v>-2179285</v>
      </c>
      <c r="AC52" s="230">
        <v>-2449485</v>
      </c>
      <c r="AD52" s="230">
        <v>-2449485</v>
      </c>
      <c r="AE52" s="230">
        <v>-2449485</v>
      </c>
      <c r="AF52" s="230">
        <v>-1999085</v>
      </c>
      <c r="AG52" s="230">
        <v>-1999085</v>
      </c>
      <c r="AH52" s="230">
        <v>-1999085</v>
      </c>
      <c r="AI52" s="230">
        <v>-2393185</v>
      </c>
      <c r="AJ52" s="230">
        <v>-2393185</v>
      </c>
      <c r="AK52" s="230">
        <v>-2393185</v>
      </c>
      <c r="AL52" s="230">
        <v>-2689085</v>
      </c>
      <c r="AM52" s="230">
        <v>-2689085</v>
      </c>
      <c r="AN52" s="230">
        <v>-2689085</v>
      </c>
      <c r="AO52" s="230">
        <v>-3198684</v>
      </c>
      <c r="AP52" s="230">
        <v>-3198684</v>
      </c>
      <c r="AQ52" s="230">
        <v>-3198684</v>
      </c>
      <c r="AR52" s="230">
        <v>-1833928</v>
      </c>
      <c r="AS52" s="230">
        <v>-1833928</v>
      </c>
      <c r="AT52" s="230">
        <v>-1833928</v>
      </c>
      <c r="AU52" s="230">
        <v>-2053415.66</v>
      </c>
      <c r="AV52" s="230">
        <v>-2055990.32</v>
      </c>
      <c r="AW52" s="230">
        <v>-2050800</v>
      </c>
      <c r="AX52" s="230">
        <v>-2644700</v>
      </c>
      <c r="AY52" s="230">
        <v>-2644700</v>
      </c>
      <c r="AZ52" s="230">
        <v>-2644700</v>
      </c>
      <c r="BA52" s="230">
        <v>-3293000</v>
      </c>
      <c r="BB52" s="230">
        <v>-3293000</v>
      </c>
      <c r="BC52" s="230">
        <v>-3293000</v>
      </c>
      <c r="BD52" s="230">
        <v>-3024382.12</v>
      </c>
      <c r="BE52" s="230">
        <v>-3024382.12</v>
      </c>
      <c r="BF52" s="230">
        <v>-3024382.12</v>
      </c>
      <c r="BG52" s="230">
        <v>-3655868.78</v>
      </c>
      <c r="BH52" s="230">
        <v>-3655868.78</v>
      </c>
      <c r="BI52" s="230">
        <v>-3655868.78</v>
      </c>
      <c r="BJ52" s="230">
        <v>-3797368.78</v>
      </c>
      <c r="BK52" s="230">
        <v>-3797368.78</v>
      </c>
      <c r="BL52" s="230">
        <v>-3797368.78</v>
      </c>
      <c r="BM52" s="230">
        <v>-4177122.78</v>
      </c>
      <c r="BN52" s="230">
        <v>-4177122.78</v>
      </c>
      <c r="BO52" s="230">
        <v>-4177122.78</v>
      </c>
      <c r="BP52" s="230">
        <v>-2403477.62</v>
      </c>
      <c r="BQ52" s="230">
        <v>-2403477.62</v>
      </c>
      <c r="BR52" s="230">
        <v>-2403477.62</v>
      </c>
      <c r="BS52" s="230">
        <v>-2687077.62</v>
      </c>
      <c r="BT52" s="230">
        <v>-2687077.62</v>
      </c>
      <c r="BU52" s="230">
        <v>-2687077.62</v>
      </c>
      <c r="BV52" s="230">
        <v>-3040433.62</v>
      </c>
      <c r="BW52" s="230">
        <v>-3040433.62</v>
      </c>
      <c r="BX52" s="230">
        <v>-3040433.62</v>
      </c>
      <c r="BY52" s="230">
        <v>-4014088.62</v>
      </c>
      <c r="BZ52" s="230">
        <v>-4014088.62</v>
      </c>
      <c r="CA52" s="230">
        <v>-4014088.62</v>
      </c>
      <c r="CB52" s="230">
        <v>-3444193.62</v>
      </c>
      <c r="CC52" s="230">
        <v>-3444193.62</v>
      </c>
      <c r="CD52" s="230">
        <v>-3444193.62</v>
      </c>
      <c r="CE52" s="230">
        <v>-3809166.62</v>
      </c>
      <c r="CF52" s="230">
        <v>-3809166.62</v>
      </c>
      <c r="CG52" s="230">
        <v>-3809166.62</v>
      </c>
      <c r="CH52" s="230">
        <v>-3698477.62</v>
      </c>
      <c r="CI52" s="230">
        <v>-3698477.62</v>
      </c>
      <c r="CJ52" s="230">
        <v>-3698477.62</v>
      </c>
      <c r="CK52" s="230">
        <v>-3698477.62</v>
      </c>
      <c r="CL52" s="230">
        <v>-3698477.62</v>
      </c>
      <c r="CM52" s="230">
        <v>-3698477.62</v>
      </c>
      <c r="CN52" s="230">
        <v>-3698477.62</v>
      </c>
      <c r="CO52" s="230">
        <v>-3698477.62</v>
      </c>
      <c r="CP52" s="230">
        <v>-3698477.62</v>
      </c>
      <c r="CQ52" s="230">
        <v>-3698477.62</v>
      </c>
      <c r="CR52" s="230">
        <v>-3698477.62</v>
      </c>
      <c r="CS52" s="230">
        <v>-3698477.62</v>
      </c>
      <c r="CT52" s="230">
        <v>-3698477.62</v>
      </c>
      <c r="CU52" s="230">
        <v>-3698477.62</v>
      </c>
      <c r="CV52" s="230">
        <v>-3698477.62</v>
      </c>
      <c r="CW52" s="230">
        <v>-3698477.62</v>
      </c>
      <c r="CX52" s="230">
        <v>-3698477.62</v>
      </c>
      <c r="CY52" s="230">
        <v>-3698477.62</v>
      </c>
      <c r="CZ52" s="230">
        <v>-3698477.62</v>
      </c>
      <c r="DA52" s="230">
        <v>-3698477.62</v>
      </c>
      <c r="DB52" s="230">
        <v>-3698477.62</v>
      </c>
      <c r="DC52" s="230">
        <v>-3698477.62</v>
      </c>
      <c r="DD52" s="230">
        <v>-3698477.62</v>
      </c>
      <c r="DE52" s="230">
        <v>-3698477.62</v>
      </c>
      <c r="DF52" s="230">
        <v>-3698477.62</v>
      </c>
      <c r="DG52" s="230">
        <v>-3698477.62</v>
      </c>
      <c r="DH52" s="230">
        <v>-3698477.62</v>
      </c>
      <c r="DI52" s="230">
        <v>-3698477.62</v>
      </c>
      <c r="DJ52" s="188"/>
      <c r="DK52" s="188"/>
    </row>
    <row r="53" spans="1:115" s="190" customFormat="1" ht="15" outlineLevel="1" x14ac:dyDescent="0.25">
      <c r="A53" s="13">
        <f t="shared" si="5"/>
        <v>46</v>
      </c>
      <c r="B53" s="199"/>
      <c r="C53" s="226">
        <v>207010</v>
      </c>
      <c r="D53" s="227" t="s">
        <v>2162</v>
      </c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  <c r="AA53" s="229"/>
      <c r="AB53" s="229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  <c r="CB53" s="230"/>
      <c r="CC53" s="230"/>
      <c r="CD53" s="230"/>
      <c r="CE53" s="230"/>
      <c r="CF53" s="230"/>
      <c r="CG53" s="230"/>
      <c r="CH53" s="230"/>
      <c r="CI53" s="230"/>
      <c r="CJ53" s="230"/>
      <c r="CK53" s="230">
        <v>227648901.40000001</v>
      </c>
      <c r="CL53" s="230">
        <v>227648901.40000001</v>
      </c>
      <c r="CM53" s="230">
        <v>227648901.40000001</v>
      </c>
      <c r="CN53" s="230">
        <v>227648901.40000001</v>
      </c>
      <c r="CO53" s="230">
        <v>227648901.40000001</v>
      </c>
      <c r="CP53" s="230">
        <v>227648901.40000001</v>
      </c>
      <c r="CQ53" s="230">
        <v>227648901.40000001</v>
      </c>
      <c r="CR53" s="230">
        <v>227648901.40000001</v>
      </c>
      <c r="CS53" s="230">
        <v>227648901.40000001</v>
      </c>
      <c r="CT53" s="230">
        <v>227648901.40000001</v>
      </c>
      <c r="CU53" s="230">
        <v>227648901.40000001</v>
      </c>
      <c r="CV53" s="230">
        <v>227648901.40000001</v>
      </c>
      <c r="CW53" s="230">
        <v>227648901.40000001</v>
      </c>
      <c r="CX53" s="230">
        <v>227648901.40000001</v>
      </c>
      <c r="CY53" s="230">
        <v>227648901.40000001</v>
      </c>
      <c r="CZ53" s="230">
        <v>227648901.40000001</v>
      </c>
      <c r="DA53" s="230">
        <v>227648901.40000001</v>
      </c>
      <c r="DB53" s="230">
        <v>227648901.40000001</v>
      </c>
      <c r="DC53" s="230">
        <v>227648901.40000001</v>
      </c>
      <c r="DD53" s="230">
        <v>227648901.40000001</v>
      </c>
      <c r="DE53" s="230">
        <v>227648901.40000001</v>
      </c>
      <c r="DF53" s="230">
        <v>227648901.40000001</v>
      </c>
      <c r="DG53" s="230">
        <v>227648901.40000001</v>
      </c>
      <c r="DH53" s="230">
        <v>227648901.40000001</v>
      </c>
      <c r="DI53" s="230">
        <v>227648901.40000001</v>
      </c>
      <c r="DJ53" s="188"/>
      <c r="DK53" s="188"/>
    </row>
    <row r="54" spans="1:115" s="190" customFormat="1" ht="15" outlineLevel="1" x14ac:dyDescent="0.25">
      <c r="A54" s="13">
        <f t="shared" si="5"/>
        <v>47</v>
      </c>
      <c r="B54" s="199"/>
      <c r="C54" s="226">
        <v>209000</v>
      </c>
      <c r="D54" s="227" t="s">
        <v>217</v>
      </c>
      <c r="E54" s="229">
        <v>293561404.88999999</v>
      </c>
      <c r="F54" s="229">
        <v>293561404.88999999</v>
      </c>
      <c r="G54" s="229">
        <v>293561404.88999999</v>
      </c>
      <c r="H54" s="229">
        <v>293561404.88999999</v>
      </c>
      <c r="I54" s="229">
        <v>293561404.88999999</v>
      </c>
      <c r="J54" s="229">
        <v>293561404.88999999</v>
      </c>
      <c r="K54" s="229">
        <v>293561404.88999999</v>
      </c>
      <c r="L54" s="229">
        <v>293561404.88999999</v>
      </c>
      <c r="M54" s="229">
        <v>293561404.88999999</v>
      </c>
      <c r="N54" s="229">
        <v>293561404.88999999</v>
      </c>
      <c r="O54" s="229">
        <v>293561404.88999999</v>
      </c>
      <c r="P54" s="229">
        <v>293561404.88999999</v>
      </c>
      <c r="Q54" s="229">
        <v>293561404.88999999</v>
      </c>
      <c r="R54" s="229">
        <v>293561404.88999999</v>
      </c>
      <c r="S54" s="229">
        <v>293561404.88999999</v>
      </c>
      <c r="T54" s="229">
        <v>293561404.88999999</v>
      </c>
      <c r="U54" s="229">
        <v>293561404.88999999</v>
      </c>
      <c r="V54" s="229">
        <v>293561404.88999999</v>
      </c>
      <c r="W54" s="229">
        <v>293561404.88999999</v>
      </c>
      <c r="X54" s="229">
        <v>293561404.88999999</v>
      </c>
      <c r="Y54" s="229">
        <v>293561404.88999999</v>
      </c>
      <c r="Z54" s="229">
        <v>293561404.88999999</v>
      </c>
      <c r="AA54" s="229">
        <v>293561404.88999999</v>
      </c>
      <c r="AB54" s="229">
        <v>293561404.88999999</v>
      </c>
      <c r="AC54" s="230">
        <v>293561404.88999999</v>
      </c>
      <c r="AD54" s="230">
        <v>293561404.88999999</v>
      </c>
      <c r="AE54" s="230">
        <v>293561404.88999999</v>
      </c>
      <c r="AF54" s="230">
        <v>293561404.88999999</v>
      </c>
      <c r="AG54" s="230">
        <v>293561404.88999999</v>
      </c>
      <c r="AH54" s="230">
        <v>293561404.88999999</v>
      </c>
      <c r="AI54" s="230">
        <v>293561404.88999999</v>
      </c>
      <c r="AJ54" s="230">
        <v>293561404.88999999</v>
      </c>
      <c r="AK54" s="230">
        <v>293561404.88999999</v>
      </c>
      <c r="AL54" s="230">
        <v>293561404.88999999</v>
      </c>
      <c r="AM54" s="230">
        <v>293561404.88999999</v>
      </c>
      <c r="AN54" s="230">
        <v>293561404.88999999</v>
      </c>
      <c r="AO54" s="230">
        <v>293561404.88999999</v>
      </c>
      <c r="AP54" s="230">
        <v>293561404.88999999</v>
      </c>
      <c r="AQ54" s="230">
        <v>293561404.88999999</v>
      </c>
      <c r="AR54" s="230">
        <v>293561404.88999999</v>
      </c>
      <c r="AS54" s="230">
        <v>293561404.88999999</v>
      </c>
      <c r="AT54" s="230">
        <v>293561404.88999999</v>
      </c>
      <c r="AU54" s="230">
        <v>293561404.88999999</v>
      </c>
      <c r="AV54" s="230">
        <v>293561404.88999999</v>
      </c>
      <c r="AW54" s="230">
        <v>293561404.88999999</v>
      </c>
      <c r="AX54" s="230">
        <v>293561404.88999999</v>
      </c>
      <c r="AY54" s="230">
        <v>293561404.88999999</v>
      </c>
      <c r="AZ54" s="230">
        <v>293561404.88999999</v>
      </c>
      <c r="BA54" s="230">
        <v>293561404.88999999</v>
      </c>
      <c r="BB54" s="230">
        <v>293561404.88999999</v>
      </c>
      <c r="BC54" s="230">
        <v>293561404.88999999</v>
      </c>
      <c r="BD54" s="230">
        <v>293561404.88999999</v>
      </c>
      <c r="BE54" s="230">
        <v>293561404.88999999</v>
      </c>
      <c r="BF54" s="230">
        <v>293561404.88999999</v>
      </c>
      <c r="BG54" s="230">
        <v>293561404.88999999</v>
      </c>
      <c r="BH54" s="230">
        <v>293561404.88999999</v>
      </c>
      <c r="BI54" s="230">
        <v>293561404.88999999</v>
      </c>
      <c r="BJ54" s="230">
        <v>293561404.88999999</v>
      </c>
      <c r="BK54" s="230">
        <v>293561404.88999999</v>
      </c>
      <c r="BL54" s="230">
        <v>293561404.88999999</v>
      </c>
      <c r="BM54" s="230">
        <v>293561404.88999999</v>
      </c>
      <c r="BN54" s="230">
        <v>293561404.88999999</v>
      </c>
      <c r="BO54" s="230">
        <v>293561404.88999999</v>
      </c>
      <c r="BP54" s="230">
        <v>293561404.88999999</v>
      </c>
      <c r="BQ54" s="230">
        <v>293561404.88999999</v>
      </c>
      <c r="BR54" s="230">
        <v>293561404.88999999</v>
      </c>
      <c r="BS54" s="230">
        <v>293561404.88999999</v>
      </c>
      <c r="BT54" s="230">
        <v>293561404.88999999</v>
      </c>
      <c r="BU54" s="230">
        <v>293561404.88999999</v>
      </c>
      <c r="BV54" s="230">
        <v>293561404.88999999</v>
      </c>
      <c r="BW54" s="230">
        <v>293561404.88999999</v>
      </c>
      <c r="BX54" s="230">
        <v>293561404.88999999</v>
      </c>
      <c r="BY54" s="230">
        <v>293561404.88999999</v>
      </c>
      <c r="BZ54" s="230">
        <v>293561404.88999999</v>
      </c>
      <c r="CA54" s="230">
        <v>293561404.88999999</v>
      </c>
      <c r="CB54" s="230">
        <v>293561404.88999999</v>
      </c>
      <c r="CC54" s="230">
        <v>293561404.88999999</v>
      </c>
      <c r="CD54" s="230">
        <v>293561404.88999999</v>
      </c>
      <c r="CE54" s="230">
        <v>293561404.88999999</v>
      </c>
      <c r="CF54" s="230">
        <v>293561404.88999999</v>
      </c>
      <c r="CG54" s="230">
        <v>293561404.88999999</v>
      </c>
      <c r="CH54" s="230">
        <v>293561404.88999999</v>
      </c>
      <c r="CI54" s="230">
        <v>293561404.88999999</v>
      </c>
      <c r="CJ54" s="230">
        <v>293561404.88999999</v>
      </c>
      <c r="CK54" s="230">
        <v>293561404.88999999</v>
      </c>
      <c r="CL54" s="230">
        <v>293561404.88999999</v>
      </c>
      <c r="CM54" s="230">
        <v>293561404.88999999</v>
      </c>
      <c r="CN54" s="230">
        <v>293561404.88999999</v>
      </c>
      <c r="CO54" s="230">
        <v>293561404.88999999</v>
      </c>
      <c r="CP54" s="230">
        <v>293561404.88999999</v>
      </c>
      <c r="CQ54" s="230">
        <v>293561404.88999999</v>
      </c>
      <c r="CR54" s="230">
        <v>293561404.88999999</v>
      </c>
      <c r="CS54" s="230">
        <v>293561404.88999999</v>
      </c>
      <c r="CT54" s="230">
        <v>293561404.88999999</v>
      </c>
      <c r="CU54" s="230">
        <v>293561404.88999999</v>
      </c>
      <c r="CV54" s="230">
        <v>293561404.88999999</v>
      </c>
      <c r="CW54" s="230">
        <v>293561404.88999999</v>
      </c>
      <c r="CX54" s="230">
        <v>293561404.88999999</v>
      </c>
      <c r="CY54" s="230">
        <v>293561404.88999999</v>
      </c>
      <c r="CZ54" s="230">
        <v>293561404.88999999</v>
      </c>
      <c r="DA54" s="230">
        <v>293561404.88999999</v>
      </c>
      <c r="DB54" s="230">
        <v>293561404.88999999</v>
      </c>
      <c r="DC54" s="230">
        <v>293561404.88999999</v>
      </c>
      <c r="DD54" s="230">
        <v>293561404.88999999</v>
      </c>
      <c r="DE54" s="230">
        <v>293561404.88999999</v>
      </c>
      <c r="DF54" s="230">
        <v>293561404.88999999</v>
      </c>
      <c r="DG54" s="230">
        <v>293561404.88999999</v>
      </c>
      <c r="DH54" s="230">
        <v>293561404.88999999</v>
      </c>
      <c r="DI54" s="230">
        <v>293561404.88999999</v>
      </c>
      <c r="DJ54" s="188"/>
      <c r="DK54" s="188"/>
    </row>
    <row r="55" spans="1:115" s="190" customFormat="1" ht="15" outlineLevel="1" x14ac:dyDescent="0.25">
      <c r="A55" s="13">
        <f t="shared" si="5"/>
        <v>48</v>
      </c>
      <c r="B55" s="199"/>
      <c r="C55" s="226">
        <v>210000</v>
      </c>
      <c r="D55" s="227" t="s">
        <v>218</v>
      </c>
      <c r="E55" s="229">
        <v>-1649863.59</v>
      </c>
      <c r="F55" s="229">
        <v>-1649863.59</v>
      </c>
      <c r="G55" s="229">
        <v>-1649863.59</v>
      </c>
      <c r="H55" s="229">
        <v>-1649863.59</v>
      </c>
      <c r="I55" s="229">
        <v>-1649863.59</v>
      </c>
      <c r="J55" s="229">
        <v>-1649863.59</v>
      </c>
      <c r="K55" s="229">
        <v>-1649863.59</v>
      </c>
      <c r="L55" s="229">
        <v>-1649863.59</v>
      </c>
      <c r="M55" s="229">
        <v>-1649863.59</v>
      </c>
      <c r="N55" s="229">
        <v>-1649863.59</v>
      </c>
      <c r="O55" s="229">
        <v>-1649863.59</v>
      </c>
      <c r="P55" s="229">
        <v>-1649863.59</v>
      </c>
      <c r="Q55" s="229">
        <v>-1649863.59</v>
      </c>
      <c r="R55" s="229">
        <v>-1649863.59</v>
      </c>
      <c r="S55" s="229">
        <v>-1649863.59</v>
      </c>
      <c r="T55" s="229">
        <v>-1649863.59</v>
      </c>
      <c r="U55" s="229">
        <v>-1649863.59</v>
      </c>
      <c r="V55" s="229">
        <v>-1649863.59</v>
      </c>
      <c r="W55" s="229">
        <v>-1649863.59</v>
      </c>
      <c r="X55" s="229">
        <v>-1649863.59</v>
      </c>
      <c r="Y55" s="229">
        <v>-1649863.59</v>
      </c>
      <c r="Z55" s="229">
        <v>-1649863.59</v>
      </c>
      <c r="AA55" s="229">
        <v>-1649863.59</v>
      </c>
      <c r="AB55" s="229">
        <v>-1649863.59</v>
      </c>
      <c r="AC55" s="230">
        <v>-1649863.59</v>
      </c>
      <c r="AD55" s="230">
        <v>-1649863.59</v>
      </c>
      <c r="AE55" s="230">
        <v>-1649863.59</v>
      </c>
      <c r="AF55" s="230">
        <v>-1649863.59</v>
      </c>
      <c r="AG55" s="230">
        <v>-1649863.59</v>
      </c>
      <c r="AH55" s="230">
        <v>-1649863.59</v>
      </c>
      <c r="AI55" s="230">
        <v>-1649863.59</v>
      </c>
      <c r="AJ55" s="230">
        <v>-1649863.59</v>
      </c>
      <c r="AK55" s="230">
        <v>-1649863.59</v>
      </c>
      <c r="AL55" s="230">
        <v>-1649863.59</v>
      </c>
      <c r="AM55" s="230">
        <v>-1649863.59</v>
      </c>
      <c r="AN55" s="230">
        <v>-1649863.59</v>
      </c>
      <c r="AO55" s="230">
        <v>-1649863.59</v>
      </c>
      <c r="AP55" s="230">
        <v>-1649863.59</v>
      </c>
      <c r="AQ55" s="230">
        <v>-1649863.59</v>
      </c>
      <c r="AR55" s="230">
        <v>-1649863.59</v>
      </c>
      <c r="AS55" s="230">
        <v>-1649863.59</v>
      </c>
      <c r="AT55" s="230">
        <v>-1649863.59</v>
      </c>
      <c r="AU55" s="230">
        <v>-1649863.59</v>
      </c>
      <c r="AV55" s="230">
        <v>-1649863.59</v>
      </c>
      <c r="AW55" s="230">
        <v>-1649863.59</v>
      </c>
      <c r="AX55" s="230">
        <v>-1649863.59</v>
      </c>
      <c r="AY55" s="230">
        <v>-1649863.59</v>
      </c>
      <c r="AZ55" s="230">
        <v>-1649863.59</v>
      </c>
      <c r="BA55" s="230">
        <v>-1649863.59</v>
      </c>
      <c r="BB55" s="230">
        <v>-1649863.59</v>
      </c>
      <c r="BC55" s="230">
        <v>-1649863.59</v>
      </c>
      <c r="BD55" s="230">
        <v>-1649863.59</v>
      </c>
      <c r="BE55" s="230">
        <v>-1649863.59</v>
      </c>
      <c r="BF55" s="230">
        <v>-1649863.59</v>
      </c>
      <c r="BG55" s="230">
        <v>-1649863.59</v>
      </c>
      <c r="BH55" s="230">
        <v>-1649863.59</v>
      </c>
      <c r="BI55" s="230">
        <v>-1649863.59</v>
      </c>
      <c r="BJ55" s="230">
        <v>-1649863.59</v>
      </c>
      <c r="BK55" s="230">
        <v>-1649863.59</v>
      </c>
      <c r="BL55" s="230">
        <v>-1649863.59</v>
      </c>
      <c r="BM55" s="230">
        <v>-1649863.59</v>
      </c>
      <c r="BN55" s="230">
        <v>-1649863.59</v>
      </c>
      <c r="BO55" s="230">
        <v>-1649863.59</v>
      </c>
      <c r="BP55" s="230">
        <v>-1649863.59</v>
      </c>
      <c r="BQ55" s="230">
        <v>-1649863.59</v>
      </c>
      <c r="BR55" s="230">
        <v>-1649863.59</v>
      </c>
      <c r="BS55" s="230">
        <v>-1649863.59</v>
      </c>
      <c r="BT55" s="230">
        <v>-1649863.59</v>
      </c>
      <c r="BU55" s="230">
        <v>-1649863.59</v>
      </c>
      <c r="BV55" s="230">
        <v>-1649863.59</v>
      </c>
      <c r="BW55" s="230">
        <v>-1649863.59</v>
      </c>
      <c r="BX55" s="230">
        <v>-1649863.59</v>
      </c>
      <c r="BY55" s="230">
        <v>-1649863.59</v>
      </c>
      <c r="BZ55" s="230">
        <v>-1649863.59</v>
      </c>
      <c r="CA55" s="230">
        <v>-1649863.59</v>
      </c>
      <c r="CB55" s="230">
        <v>-1649863.59</v>
      </c>
      <c r="CC55" s="230">
        <v>-1649863.59</v>
      </c>
      <c r="CD55" s="230">
        <v>-1649863.59</v>
      </c>
      <c r="CE55" s="230">
        <v>-1649863.59</v>
      </c>
      <c r="CF55" s="230">
        <v>-1649863.59</v>
      </c>
      <c r="CG55" s="230">
        <v>-1649863.59</v>
      </c>
      <c r="CH55" s="230">
        <v>-1649863.59</v>
      </c>
      <c r="CI55" s="230">
        <v>-1649863.59</v>
      </c>
      <c r="CJ55" s="230">
        <v>-1649863.59</v>
      </c>
      <c r="CK55" s="230">
        <v>-1649863.59</v>
      </c>
      <c r="CL55" s="230">
        <v>-1649863.59</v>
      </c>
      <c r="CM55" s="230">
        <v>-1649863.59</v>
      </c>
      <c r="CN55" s="230">
        <v>-1649863.59</v>
      </c>
      <c r="CO55" s="230">
        <v>-1649863.59</v>
      </c>
      <c r="CP55" s="230">
        <v>-1649863.59</v>
      </c>
      <c r="CQ55" s="230">
        <v>-1649863.59</v>
      </c>
      <c r="CR55" s="230">
        <v>-1649863.59</v>
      </c>
      <c r="CS55" s="230">
        <v>-1649863.59</v>
      </c>
      <c r="CT55" s="230">
        <v>-1649863.59</v>
      </c>
      <c r="CU55" s="230">
        <v>-1649863.59</v>
      </c>
      <c r="CV55" s="230">
        <v>-1649863.59</v>
      </c>
      <c r="CW55" s="230">
        <v>-1649863.59</v>
      </c>
      <c r="CX55" s="230">
        <v>-1649863.59</v>
      </c>
      <c r="CY55" s="230">
        <v>-1649863.59</v>
      </c>
      <c r="CZ55" s="230">
        <v>-1649863.59</v>
      </c>
      <c r="DA55" s="230">
        <v>-1649863.59</v>
      </c>
      <c r="DB55" s="230">
        <v>-1649863.59</v>
      </c>
      <c r="DC55" s="230">
        <v>-1649863.59</v>
      </c>
      <c r="DD55" s="230">
        <v>-1649863.59</v>
      </c>
      <c r="DE55" s="230">
        <v>-1649863.59</v>
      </c>
      <c r="DF55" s="230">
        <v>-1649863.59</v>
      </c>
      <c r="DG55" s="230">
        <v>-1649863.59</v>
      </c>
      <c r="DH55" s="230">
        <v>-1649863.59</v>
      </c>
      <c r="DI55" s="230">
        <v>-1649863.59</v>
      </c>
      <c r="DJ55" s="188"/>
      <c r="DK55" s="188"/>
    </row>
    <row r="56" spans="1:115" s="190" customFormat="1" ht="15" outlineLevel="1" x14ac:dyDescent="0.25">
      <c r="A56" s="13">
        <f t="shared" si="5"/>
        <v>49</v>
      </c>
      <c r="B56" s="199"/>
      <c r="C56" s="226">
        <v>212001</v>
      </c>
      <c r="D56" s="227" t="s">
        <v>219</v>
      </c>
      <c r="E56" s="229">
        <v>-24454.6</v>
      </c>
      <c r="F56" s="229">
        <v>-86515.48</v>
      </c>
      <c r="G56" s="229">
        <v>-173837.78</v>
      </c>
      <c r="H56" s="229">
        <v>-246288.89</v>
      </c>
      <c r="I56" s="229">
        <v>-316800.53000000003</v>
      </c>
      <c r="J56" s="229">
        <v>-367370.17</v>
      </c>
      <c r="K56" s="229">
        <v>-419844.13</v>
      </c>
      <c r="L56" s="229">
        <v>-472458.58</v>
      </c>
      <c r="M56" s="229">
        <v>-527306.46</v>
      </c>
      <c r="N56" s="229">
        <v>-590711.56000000006</v>
      </c>
      <c r="O56" s="229">
        <v>-649181.96</v>
      </c>
      <c r="P56" s="229">
        <v>-692176.2</v>
      </c>
      <c r="Q56" s="229">
        <v>-20215.38</v>
      </c>
      <c r="R56" s="229">
        <v>-76207.64</v>
      </c>
      <c r="S56" s="229">
        <v>-146812.06</v>
      </c>
      <c r="T56" s="229">
        <v>-221984.18</v>
      </c>
      <c r="U56" s="229">
        <v>-277627.32</v>
      </c>
      <c r="V56" s="229">
        <v>-323481.53000000003</v>
      </c>
      <c r="W56" s="229">
        <v>-377813.88</v>
      </c>
      <c r="X56" s="229">
        <v>-431281</v>
      </c>
      <c r="Y56" s="229">
        <v>-483007.6</v>
      </c>
      <c r="Z56" s="229">
        <v>-545460.85</v>
      </c>
      <c r="AA56" s="229">
        <v>-585528.06000000006</v>
      </c>
      <c r="AB56" s="229">
        <v>-593404.05000000005</v>
      </c>
      <c r="AC56" s="230">
        <v>-25349.759999999998</v>
      </c>
      <c r="AD56" s="230">
        <v>-99176.43</v>
      </c>
      <c r="AE56" s="230">
        <v>-203385.02</v>
      </c>
      <c r="AF56" s="230">
        <v>-303059.34000000003</v>
      </c>
      <c r="AG56" s="230">
        <v>-373874.48</v>
      </c>
      <c r="AH56" s="230">
        <v>-431719.88</v>
      </c>
      <c r="AI56" s="230">
        <v>-501230.08000000002</v>
      </c>
      <c r="AJ56" s="230">
        <v>-553537.97</v>
      </c>
      <c r="AK56" s="230">
        <v>-634065</v>
      </c>
      <c r="AL56" s="230">
        <v>-701749.74</v>
      </c>
      <c r="AM56" s="230">
        <v>-759073.84</v>
      </c>
      <c r="AN56" s="230">
        <v>-824688.58</v>
      </c>
      <c r="AO56" s="230">
        <v>-24249.15</v>
      </c>
      <c r="AP56" s="230">
        <v>-92605.24</v>
      </c>
      <c r="AQ56" s="230">
        <v>-196761.64</v>
      </c>
      <c r="AR56" s="230">
        <v>-272147.75</v>
      </c>
      <c r="AS56" s="230">
        <v>-334835.21000000002</v>
      </c>
      <c r="AT56" s="230">
        <v>-391155.65</v>
      </c>
      <c r="AU56" s="230">
        <v>-436666.71</v>
      </c>
      <c r="AV56" s="230">
        <v>-481681.07</v>
      </c>
      <c r="AW56" s="230">
        <v>-548432.18999999994</v>
      </c>
      <c r="AX56" s="230">
        <v>-603206.15</v>
      </c>
      <c r="AY56" s="230">
        <v>-651055.97</v>
      </c>
      <c r="AZ56" s="230">
        <v>-708223.75</v>
      </c>
      <c r="BA56" s="230">
        <v>-20657.45</v>
      </c>
      <c r="BB56" s="230">
        <v>-96040.58</v>
      </c>
      <c r="BC56" s="230">
        <v>-190754.63</v>
      </c>
      <c r="BD56" s="230">
        <v>-249661.53</v>
      </c>
      <c r="BE56" s="230">
        <v>-298018.86</v>
      </c>
      <c r="BF56" s="230">
        <v>-358330.04</v>
      </c>
      <c r="BG56" s="230">
        <v>-420624.54</v>
      </c>
      <c r="BH56" s="230">
        <v>-492586.96</v>
      </c>
      <c r="BI56" s="230">
        <v>-542530</v>
      </c>
      <c r="BJ56" s="230">
        <v>-590250.79</v>
      </c>
      <c r="BK56" s="230">
        <v>-643444.71</v>
      </c>
      <c r="BL56" s="230">
        <v>-700975.8</v>
      </c>
      <c r="BM56" s="230">
        <v>-24333.06</v>
      </c>
      <c r="BN56" s="230">
        <v>-111024.97</v>
      </c>
      <c r="BO56" s="230">
        <v>-242699.62</v>
      </c>
      <c r="BP56" s="230">
        <v>-300706.82</v>
      </c>
      <c r="BQ56" s="230">
        <v>-372139.82</v>
      </c>
      <c r="BR56" s="230">
        <v>-441922.82</v>
      </c>
      <c r="BS56" s="230">
        <v>-503882.96</v>
      </c>
      <c r="BT56" s="230">
        <v>-585314.18000000005</v>
      </c>
      <c r="BU56" s="230">
        <v>-654512.43999999994</v>
      </c>
      <c r="BV56" s="230">
        <v>-701099.93</v>
      </c>
      <c r="BW56" s="230">
        <v>-780903.53</v>
      </c>
      <c r="BX56" s="230">
        <v>-849400.35</v>
      </c>
      <c r="BY56" s="230">
        <v>-51283.18</v>
      </c>
      <c r="BZ56" s="230">
        <v>-151893.24</v>
      </c>
      <c r="CA56" s="230">
        <v>-316660.13</v>
      </c>
      <c r="CB56" s="230">
        <v>-383481.5</v>
      </c>
      <c r="CC56" s="230">
        <v>-471818.04</v>
      </c>
      <c r="CD56" s="230">
        <v>-549126.15</v>
      </c>
      <c r="CE56" s="230">
        <v>-618754.66</v>
      </c>
      <c r="CF56" s="230">
        <v>-718742.43</v>
      </c>
      <c r="CG56" s="230">
        <v>-785622.36</v>
      </c>
      <c r="CH56" s="230">
        <v>-870271.94</v>
      </c>
      <c r="CI56" s="230">
        <v>-931404.58</v>
      </c>
      <c r="CJ56" s="230">
        <v>-1013398.04</v>
      </c>
      <c r="CK56" s="230">
        <v>-51578.51</v>
      </c>
      <c r="CL56" s="230">
        <v>-143918.89000000001</v>
      </c>
      <c r="CM56" s="230">
        <v>-330748.76</v>
      </c>
      <c r="CN56" s="230">
        <v>-404204.44</v>
      </c>
      <c r="CO56" s="230">
        <v>-498814.74</v>
      </c>
      <c r="CP56" s="230">
        <v>-586696.02</v>
      </c>
      <c r="CQ56" s="230">
        <v>-51578.19</v>
      </c>
      <c r="CR56" s="230">
        <v>-141734.23000000001</v>
      </c>
      <c r="CS56" s="230">
        <v>-208567.08</v>
      </c>
      <c r="CT56" s="230">
        <v>-51579</v>
      </c>
      <c r="CU56" s="230">
        <v>-133845.82</v>
      </c>
      <c r="CV56" s="230">
        <v>-27685.33</v>
      </c>
      <c r="CW56" s="230">
        <v>-51578.47</v>
      </c>
      <c r="CX56" s="230">
        <v>-123221.01</v>
      </c>
      <c r="CY56" s="230">
        <v>-308595.13</v>
      </c>
      <c r="CZ56" s="230">
        <v>-51578.02</v>
      </c>
      <c r="DA56" s="230">
        <v>-137250.74</v>
      </c>
      <c r="DB56" s="230">
        <v>-244129.33</v>
      </c>
      <c r="DC56" s="230">
        <v>-51578.02</v>
      </c>
      <c r="DD56" s="230">
        <v>-117221.07</v>
      </c>
      <c r="DE56" s="230">
        <v>-124153.26</v>
      </c>
      <c r="DF56" s="230">
        <v>-51578.02</v>
      </c>
      <c r="DG56" s="230">
        <v>85919.42</v>
      </c>
      <c r="DH56" s="230">
        <v>-74556.649999999994</v>
      </c>
      <c r="DI56" s="230">
        <v>0</v>
      </c>
      <c r="DJ56" s="188"/>
      <c r="DK56" s="188"/>
    </row>
    <row r="57" spans="1:115" s="190" customFormat="1" ht="15" outlineLevel="1" x14ac:dyDescent="0.25">
      <c r="A57" s="13">
        <f t="shared" si="5"/>
        <v>50</v>
      </c>
      <c r="B57" s="199"/>
      <c r="C57" s="226">
        <v>218000</v>
      </c>
      <c r="D57" s="227" t="s">
        <v>220</v>
      </c>
      <c r="E57" s="229">
        <v>7799650.2800000003</v>
      </c>
      <c r="F57" s="229">
        <v>7744253.7800000003</v>
      </c>
      <c r="G57" s="229">
        <v>7688857.2800000003</v>
      </c>
      <c r="H57" s="229">
        <v>7633460.7800000003</v>
      </c>
      <c r="I57" s="229">
        <v>7578064.2800000003</v>
      </c>
      <c r="J57" s="229">
        <v>7522667.7800000003</v>
      </c>
      <c r="K57" s="229">
        <v>7467271.2800000003</v>
      </c>
      <c r="L57" s="229">
        <v>7411874.7800000003</v>
      </c>
      <c r="M57" s="229">
        <v>7356478.2800000003</v>
      </c>
      <c r="N57" s="229">
        <v>7301081.7800000003</v>
      </c>
      <c r="O57" s="229">
        <v>7245685.2800000003</v>
      </c>
      <c r="P57" s="229">
        <v>7190288.7800000003</v>
      </c>
      <c r="Q57" s="229">
        <v>9290676.6600000001</v>
      </c>
      <c r="R57" s="229">
        <v>9213246.8300000001</v>
      </c>
      <c r="S57" s="229">
        <v>9135817</v>
      </c>
      <c r="T57" s="229">
        <v>9058387.1699999999</v>
      </c>
      <c r="U57" s="229">
        <v>8980957.3399999999</v>
      </c>
      <c r="V57" s="229">
        <v>8903527.5099999998</v>
      </c>
      <c r="W57" s="229">
        <v>8826097.6799999997</v>
      </c>
      <c r="X57" s="229">
        <v>8748667.8499999996</v>
      </c>
      <c r="Y57" s="229">
        <v>8671238.0199999996</v>
      </c>
      <c r="Z57" s="229">
        <v>8593808.1899999995</v>
      </c>
      <c r="AA57" s="229">
        <v>8516378.3599999994</v>
      </c>
      <c r="AB57" s="229">
        <v>8433522.5299999993</v>
      </c>
      <c r="AC57" s="230">
        <v>6358470.2000000002</v>
      </c>
      <c r="AD57" s="230">
        <v>6303220.3700000001</v>
      </c>
      <c r="AE57" s="230">
        <v>6247970.54</v>
      </c>
      <c r="AF57" s="230">
        <v>6192720.71</v>
      </c>
      <c r="AG57" s="230">
        <v>6137470.8799999999</v>
      </c>
      <c r="AH57" s="230">
        <v>6082221.0499999998</v>
      </c>
      <c r="AI57" s="230">
        <v>6026971.2199999997</v>
      </c>
      <c r="AJ57" s="230">
        <v>5971721.3899999997</v>
      </c>
      <c r="AK57" s="230">
        <v>5916471.5599999996</v>
      </c>
      <c r="AL57" s="230">
        <v>5861221.7300000004</v>
      </c>
      <c r="AM57" s="230">
        <v>5805971.9000000004</v>
      </c>
      <c r="AN57" s="230">
        <v>5767083.0700000003</v>
      </c>
      <c r="AO57" s="230">
        <v>10075949.039999999</v>
      </c>
      <c r="AP57" s="230">
        <v>9965407.1300000008</v>
      </c>
      <c r="AQ57" s="230">
        <v>9854865.2200000007</v>
      </c>
      <c r="AR57" s="230">
        <v>9744323.3100000005</v>
      </c>
      <c r="AS57" s="230">
        <v>9633781.4000000004</v>
      </c>
      <c r="AT57" s="230">
        <v>9523239.4900000002</v>
      </c>
      <c r="AU57" s="230">
        <v>9412697.5800000001</v>
      </c>
      <c r="AV57" s="230">
        <v>9302155.6699999999</v>
      </c>
      <c r="AW57" s="230">
        <v>9191613.7599999998</v>
      </c>
      <c r="AX57" s="230">
        <v>9081071.8499999996</v>
      </c>
      <c r="AY57" s="230">
        <v>8970529.9399999995</v>
      </c>
      <c r="AZ57" s="230">
        <v>8799891.0299999993</v>
      </c>
      <c r="BA57" s="230">
        <v>8689349.1199999992</v>
      </c>
      <c r="BB57" s="230">
        <v>7097463.8899999997</v>
      </c>
      <c r="BC57" s="230">
        <v>7032725.4699999997</v>
      </c>
      <c r="BD57" s="230">
        <v>6967987.0499999998</v>
      </c>
      <c r="BE57" s="230">
        <v>6954903.5099999998</v>
      </c>
      <c r="BF57" s="230">
        <v>6890165.0899999999</v>
      </c>
      <c r="BG57" s="230">
        <v>6825426.6699999999</v>
      </c>
      <c r="BH57" s="230">
        <v>6760688.25</v>
      </c>
      <c r="BI57" s="230">
        <v>6695949.8300000001</v>
      </c>
      <c r="BJ57" s="230">
        <v>7569756.7999999998</v>
      </c>
      <c r="BK57" s="230">
        <v>7505018.3799999999</v>
      </c>
      <c r="BL57" s="230">
        <v>7409219.96</v>
      </c>
      <c r="BM57" s="230">
        <v>6950692.9100000001</v>
      </c>
      <c r="BN57" s="230">
        <v>6905324.9100000001</v>
      </c>
      <c r="BO57" s="230">
        <v>6859956.9100000001</v>
      </c>
      <c r="BP57" s="230">
        <v>6814588.9100000001</v>
      </c>
      <c r="BQ57" s="230">
        <v>6769220.9100000001</v>
      </c>
      <c r="BR57" s="230">
        <v>6723852.9100000001</v>
      </c>
      <c r="BS57" s="230">
        <v>6678484.9100000001</v>
      </c>
      <c r="BT57" s="230">
        <v>6628449.5800000001</v>
      </c>
      <c r="BU57" s="230">
        <v>6578414.25</v>
      </c>
      <c r="BV57" s="230">
        <v>6528378.9199999999</v>
      </c>
      <c r="BW57" s="230">
        <v>6478343.5899999999</v>
      </c>
      <c r="BX57" s="230">
        <v>6428308.2599999998</v>
      </c>
      <c r="BY57" s="230">
        <v>6378272.9299999997</v>
      </c>
      <c r="BZ57" s="230">
        <v>8386667.9400000004</v>
      </c>
      <c r="CA57" s="230">
        <v>8335497.3600000003</v>
      </c>
      <c r="CB57" s="230">
        <v>8284326.7800000003</v>
      </c>
      <c r="CC57" s="230">
        <v>8233156.2000000002</v>
      </c>
      <c r="CD57" s="230">
        <v>8181985.6200000001</v>
      </c>
      <c r="CE57" s="230">
        <v>8130815.04</v>
      </c>
      <c r="CF57" s="230">
        <v>8079644.46</v>
      </c>
      <c r="CG57" s="230">
        <v>8028473.8799999999</v>
      </c>
      <c r="CH57" s="230">
        <v>7977303.2999999998</v>
      </c>
      <c r="CI57" s="230">
        <v>7926132.7199999997</v>
      </c>
      <c r="CJ57" s="230">
        <v>7874962.1399999997</v>
      </c>
      <c r="CK57" s="230">
        <v>7187559.2000000002</v>
      </c>
      <c r="CL57" s="230">
        <v>7149265.9500000002</v>
      </c>
      <c r="CM57" s="230">
        <v>7110972.7000000002</v>
      </c>
      <c r="CN57" s="230">
        <v>8439291.4499999993</v>
      </c>
      <c r="CO57" s="230">
        <v>8400998.1999999993</v>
      </c>
      <c r="CP57" s="230">
        <v>8362704.9500000002</v>
      </c>
      <c r="CQ57" s="230">
        <v>8324411.7000000002</v>
      </c>
      <c r="CR57" s="230">
        <v>8286118.4500000002</v>
      </c>
      <c r="CS57" s="230">
        <v>8247825.2000000002</v>
      </c>
      <c r="CT57" s="230">
        <v>8209531.9500000002</v>
      </c>
      <c r="CU57" s="230">
        <v>8171238.7000000002</v>
      </c>
      <c r="CV57" s="230">
        <v>8116343.4500000002</v>
      </c>
      <c r="CW57" s="230">
        <v>10733393.199999999</v>
      </c>
      <c r="CX57" s="230">
        <v>10679917.609999999</v>
      </c>
      <c r="CY57" s="230">
        <v>10626442.02</v>
      </c>
      <c r="CZ57" s="230">
        <v>10572966.43</v>
      </c>
      <c r="DA57" s="230">
        <v>10519490.84</v>
      </c>
      <c r="DB57" s="230">
        <v>10466015.25</v>
      </c>
      <c r="DC57" s="230">
        <v>10412539.66</v>
      </c>
      <c r="DD57" s="230">
        <v>10359064.07</v>
      </c>
      <c r="DE57" s="230">
        <v>10305588.48</v>
      </c>
      <c r="DF57" s="230">
        <v>10227297.779999999</v>
      </c>
      <c r="DG57" s="230">
        <v>10186995.859999999</v>
      </c>
      <c r="DH57" s="230">
        <v>10084922.42</v>
      </c>
      <c r="DI57" s="230">
        <v>12902263.34</v>
      </c>
      <c r="DJ57" s="188"/>
      <c r="DK57" s="188"/>
    </row>
    <row r="58" spans="1:115" s="190" customFormat="1" ht="15" outlineLevel="1" x14ac:dyDescent="0.25">
      <c r="A58" s="13">
        <f t="shared" si="5"/>
        <v>51</v>
      </c>
      <c r="B58" s="199"/>
      <c r="C58" s="226">
        <v>216000</v>
      </c>
      <c r="D58" s="227" t="s">
        <v>221</v>
      </c>
      <c r="E58" s="229">
        <v>-332279058.38999999</v>
      </c>
      <c r="F58" s="229">
        <v>-349486897.16000003</v>
      </c>
      <c r="G58" s="229">
        <v>-349486897.16000003</v>
      </c>
      <c r="H58" s="229">
        <v>-349486897.16000003</v>
      </c>
      <c r="I58" s="229">
        <v>-349486897.16000003</v>
      </c>
      <c r="J58" s="229">
        <v>-349486897.16000003</v>
      </c>
      <c r="K58" s="229">
        <v>-349486897.16000003</v>
      </c>
      <c r="L58" s="229">
        <v>-349486897.16000003</v>
      </c>
      <c r="M58" s="229">
        <v>-349486897.16000003</v>
      </c>
      <c r="N58" s="229">
        <v>-349486897.16000003</v>
      </c>
      <c r="O58" s="229">
        <v>-349486897.16000003</v>
      </c>
      <c r="P58" s="229">
        <v>-349486897.16000003</v>
      </c>
      <c r="Q58" s="229">
        <v>-349486897.16000003</v>
      </c>
      <c r="R58" s="229">
        <v>-361335792.27999997</v>
      </c>
      <c r="S58" s="229">
        <v>-361335792.27999997</v>
      </c>
      <c r="T58" s="229">
        <v>-361335792.27999997</v>
      </c>
      <c r="U58" s="229">
        <v>-357929483.22000003</v>
      </c>
      <c r="V58" s="229">
        <v>-357929483.22000003</v>
      </c>
      <c r="W58" s="229">
        <v>-357929483.22000003</v>
      </c>
      <c r="X58" s="229">
        <v>-357929483.22000003</v>
      </c>
      <c r="Y58" s="229">
        <v>-357929483.22000003</v>
      </c>
      <c r="Z58" s="229">
        <v>-357929483.22000003</v>
      </c>
      <c r="AA58" s="229">
        <v>-357929483.22000003</v>
      </c>
      <c r="AB58" s="229">
        <v>-357929483.22000003</v>
      </c>
      <c r="AC58" s="230">
        <v>-357929483.22000003</v>
      </c>
      <c r="AD58" s="230">
        <v>-369263683.63</v>
      </c>
      <c r="AE58" s="230">
        <v>-369263683.63</v>
      </c>
      <c r="AF58" s="230">
        <v>-369263683.63</v>
      </c>
      <c r="AG58" s="230">
        <v>-369263683.63</v>
      </c>
      <c r="AH58" s="230">
        <v>-369263683.63</v>
      </c>
      <c r="AI58" s="230">
        <v>-369263683.63</v>
      </c>
      <c r="AJ58" s="230">
        <v>-369263683.63</v>
      </c>
      <c r="AK58" s="230">
        <v>-369263683.63</v>
      </c>
      <c r="AL58" s="230">
        <v>-369263683.63</v>
      </c>
      <c r="AM58" s="230">
        <v>-369263683.63</v>
      </c>
      <c r="AN58" s="230">
        <v>-369263683.63</v>
      </c>
      <c r="AO58" s="230">
        <v>-369263683.63</v>
      </c>
      <c r="AP58" s="230">
        <v>-377862064.44999999</v>
      </c>
      <c r="AQ58" s="230">
        <v>-377862064.44999999</v>
      </c>
      <c r="AR58" s="230">
        <v>-377862064.44999999</v>
      </c>
      <c r="AS58" s="230">
        <v>-377862064.44999999</v>
      </c>
      <c r="AT58" s="230">
        <v>-377862064.44999999</v>
      </c>
      <c r="AU58" s="230">
        <v>-377862064.44999999</v>
      </c>
      <c r="AV58" s="230">
        <v>-377862064.44999999</v>
      </c>
      <c r="AW58" s="230">
        <v>-377862064.44999999</v>
      </c>
      <c r="AX58" s="230">
        <v>-377862064.44999999</v>
      </c>
      <c r="AY58" s="230">
        <v>-377862064.44999999</v>
      </c>
      <c r="AZ58" s="230">
        <v>-377862064.44999999</v>
      </c>
      <c r="BA58" s="230">
        <v>-377862064.44999999</v>
      </c>
      <c r="BB58" s="230">
        <v>-380572802.86000001</v>
      </c>
      <c r="BC58" s="230">
        <v>-380572802.86000001</v>
      </c>
      <c r="BD58" s="230">
        <v>-380572802.86000001</v>
      </c>
      <c r="BE58" s="230">
        <v>-380572802.86000001</v>
      </c>
      <c r="BF58" s="230">
        <v>-380572802.86000001</v>
      </c>
      <c r="BG58" s="230">
        <v>-380572802.86000001</v>
      </c>
      <c r="BH58" s="230">
        <v>-380572802.86000001</v>
      </c>
      <c r="BI58" s="230">
        <v>-380572802.86000001</v>
      </c>
      <c r="BJ58" s="230">
        <v>-380572802.86000001</v>
      </c>
      <c r="BK58" s="230">
        <v>-380572802.86000001</v>
      </c>
      <c r="BL58" s="230">
        <v>-380572802.86000001</v>
      </c>
      <c r="BM58" s="230">
        <v>-380572802.86000001</v>
      </c>
      <c r="BN58" s="230">
        <v>-387340926.68000001</v>
      </c>
      <c r="BO58" s="230">
        <v>-387842928.44999999</v>
      </c>
      <c r="BP58" s="230">
        <v>-387842928.44999999</v>
      </c>
      <c r="BQ58" s="230">
        <v>-387842928.44999999</v>
      </c>
      <c r="BR58" s="230">
        <v>-387842928.44999999</v>
      </c>
      <c r="BS58" s="230">
        <v>-387842928.44999999</v>
      </c>
      <c r="BT58" s="230">
        <v>-387842928.44999999</v>
      </c>
      <c r="BU58" s="230">
        <v>-387842928.44999999</v>
      </c>
      <c r="BV58" s="230">
        <v>-387842928.44999999</v>
      </c>
      <c r="BW58" s="230">
        <v>-387842928.44999999</v>
      </c>
      <c r="BX58" s="230">
        <v>-387842928.44999999</v>
      </c>
      <c r="BY58" s="230">
        <v>-387842928.44999999</v>
      </c>
      <c r="BZ58" s="230">
        <v>-277931215</v>
      </c>
      <c r="CA58" s="230">
        <v>-277931215</v>
      </c>
      <c r="CB58" s="230">
        <v>-277931215</v>
      </c>
      <c r="CC58" s="230">
        <v>-277931215</v>
      </c>
      <c r="CD58" s="230">
        <v>-277931215</v>
      </c>
      <c r="CE58" s="230">
        <v>-277931215</v>
      </c>
      <c r="CF58" s="230">
        <v>-277931215</v>
      </c>
      <c r="CG58" s="230">
        <v>-277931215</v>
      </c>
      <c r="CH58" s="230">
        <v>-277931215</v>
      </c>
      <c r="CI58" s="230">
        <v>-277931215</v>
      </c>
      <c r="CJ58" s="230">
        <v>-277931215</v>
      </c>
      <c r="CK58" s="230">
        <v>-446695435.41000003</v>
      </c>
      <c r="CL58" s="230">
        <v>-471986440.02999997</v>
      </c>
      <c r="CM58" s="230">
        <v>-471986440.02999997</v>
      </c>
      <c r="CN58" s="230">
        <v>-473353052.02999997</v>
      </c>
      <c r="CO58" s="230">
        <v>-473353052.02999997</v>
      </c>
      <c r="CP58" s="230">
        <v>-473353052.02999997</v>
      </c>
      <c r="CQ58" s="230">
        <v>-473353052.02999997</v>
      </c>
      <c r="CR58" s="230">
        <v>-473353052.02999997</v>
      </c>
      <c r="CS58" s="230">
        <v>-473353052.02999997</v>
      </c>
      <c r="CT58" s="230">
        <v>-473353052.02999997</v>
      </c>
      <c r="CU58" s="230">
        <v>-473353052.02999997</v>
      </c>
      <c r="CV58" s="230">
        <v>-473353052.02999997</v>
      </c>
      <c r="CW58" s="230">
        <v>-473353052.02999997</v>
      </c>
      <c r="CX58" s="230">
        <v>-488954489.36000001</v>
      </c>
      <c r="CY58" s="230">
        <v>-488954489.36000001</v>
      </c>
      <c r="CZ58" s="230">
        <v>-488954489.36000001</v>
      </c>
      <c r="DA58" s="230">
        <v>-488954489.36000001</v>
      </c>
      <c r="DB58" s="230">
        <v>-488954489.36000001</v>
      </c>
      <c r="DC58" s="230">
        <v>-488954489.36000001</v>
      </c>
      <c r="DD58" s="230">
        <v>-488954489.36000001</v>
      </c>
      <c r="DE58" s="230">
        <v>-488954489.36000001</v>
      </c>
      <c r="DF58" s="230">
        <v>-488954489.36000001</v>
      </c>
      <c r="DG58" s="230">
        <v>-488954489.36000001</v>
      </c>
      <c r="DH58" s="230">
        <v>-488954489.36000001</v>
      </c>
      <c r="DI58" s="230">
        <v>-488954489.36000001</v>
      </c>
      <c r="DJ58" s="188"/>
      <c r="DK58" s="188"/>
    </row>
    <row r="59" spans="1:115" s="190" customFormat="1" ht="15" outlineLevel="1" x14ac:dyDescent="0.25">
      <c r="A59" s="13">
        <f t="shared" si="5"/>
        <v>52</v>
      </c>
      <c r="B59" s="199"/>
      <c r="C59" s="226">
        <v>216016</v>
      </c>
      <c r="D59" s="227" t="s">
        <v>222</v>
      </c>
      <c r="E59" s="229">
        <v>2562211.71</v>
      </c>
      <c r="F59" s="229">
        <v>2562211.71</v>
      </c>
      <c r="G59" s="229">
        <v>2562211.71</v>
      </c>
      <c r="H59" s="229">
        <v>2562211.71</v>
      </c>
      <c r="I59" s="229">
        <v>2562211.71</v>
      </c>
      <c r="J59" s="229">
        <v>2562211.71</v>
      </c>
      <c r="K59" s="229">
        <v>2562211.71</v>
      </c>
      <c r="L59" s="229">
        <v>2562211.71</v>
      </c>
      <c r="M59" s="229">
        <v>2562211.71</v>
      </c>
      <c r="N59" s="229">
        <v>2562211.71</v>
      </c>
      <c r="O59" s="229">
        <v>2562211.71</v>
      </c>
      <c r="P59" s="229">
        <v>2562211.71</v>
      </c>
      <c r="Q59" s="229">
        <v>2562211.71</v>
      </c>
      <c r="R59" s="229">
        <v>2562211.71</v>
      </c>
      <c r="S59" s="229">
        <v>2562211.71</v>
      </c>
      <c r="T59" s="229">
        <v>2562211.71</v>
      </c>
      <c r="U59" s="229">
        <v>2562211.71</v>
      </c>
      <c r="V59" s="229">
        <v>2562211.71</v>
      </c>
      <c r="W59" s="229">
        <v>2562211.71</v>
      </c>
      <c r="X59" s="229">
        <v>2562211.71</v>
      </c>
      <c r="Y59" s="229">
        <v>2562211.71</v>
      </c>
      <c r="Z59" s="229">
        <v>2562211.71</v>
      </c>
      <c r="AA59" s="229">
        <v>2562211.71</v>
      </c>
      <c r="AB59" s="229">
        <v>2562211.71</v>
      </c>
      <c r="AC59" s="230">
        <v>2562211.71</v>
      </c>
      <c r="AD59" s="230">
        <v>2562211.71</v>
      </c>
      <c r="AE59" s="230">
        <v>2562211.71</v>
      </c>
      <c r="AF59" s="230">
        <v>2562211.71</v>
      </c>
      <c r="AG59" s="230">
        <v>2562211.71</v>
      </c>
      <c r="AH59" s="230">
        <v>2562211.71</v>
      </c>
      <c r="AI59" s="230">
        <v>2562211.71</v>
      </c>
      <c r="AJ59" s="230">
        <v>2562211.71</v>
      </c>
      <c r="AK59" s="230">
        <v>2562211.71</v>
      </c>
      <c r="AL59" s="230">
        <v>2562211.71</v>
      </c>
      <c r="AM59" s="230">
        <v>2562211.71</v>
      </c>
      <c r="AN59" s="230">
        <v>2562211.71</v>
      </c>
      <c r="AO59" s="230">
        <v>2562211.71</v>
      </c>
      <c r="AP59" s="230">
        <v>2562211.71</v>
      </c>
      <c r="AQ59" s="230">
        <v>2562211.71</v>
      </c>
      <c r="AR59" s="230">
        <v>2562211.71</v>
      </c>
      <c r="AS59" s="230">
        <v>2562211.71</v>
      </c>
      <c r="AT59" s="230">
        <v>2562211.71</v>
      </c>
      <c r="AU59" s="230">
        <v>2562211.71</v>
      </c>
      <c r="AV59" s="230">
        <v>2562211.71</v>
      </c>
      <c r="AW59" s="230">
        <v>2562211.71</v>
      </c>
      <c r="AX59" s="230">
        <v>2562211.71</v>
      </c>
      <c r="AY59" s="230">
        <v>2562211.71</v>
      </c>
      <c r="AZ59" s="230">
        <v>2562211.71</v>
      </c>
      <c r="BA59" s="230">
        <v>2562211.71</v>
      </c>
      <c r="BB59" s="230">
        <v>2562211.71</v>
      </c>
      <c r="BC59" s="230">
        <v>2562211.71</v>
      </c>
      <c r="BD59" s="230">
        <v>2562211.71</v>
      </c>
      <c r="BE59" s="230">
        <v>2562211.71</v>
      </c>
      <c r="BF59" s="230">
        <v>2562211.71</v>
      </c>
      <c r="BG59" s="230">
        <v>2562211.71</v>
      </c>
      <c r="BH59" s="230">
        <v>2562211.71</v>
      </c>
      <c r="BI59" s="230">
        <v>2562211.71</v>
      </c>
      <c r="BJ59" s="230">
        <v>2562211.71</v>
      </c>
      <c r="BK59" s="230">
        <v>2562211.71</v>
      </c>
      <c r="BL59" s="230">
        <v>2562211.71</v>
      </c>
      <c r="BM59" s="230">
        <v>2562211.71</v>
      </c>
      <c r="BN59" s="230">
        <v>2562211.71</v>
      </c>
      <c r="BO59" s="230">
        <v>2562211.71</v>
      </c>
      <c r="BP59" s="230">
        <v>2562211.71</v>
      </c>
      <c r="BQ59" s="230">
        <v>2562211.71</v>
      </c>
      <c r="BR59" s="230">
        <v>2562211.71</v>
      </c>
      <c r="BS59" s="230">
        <v>2562211.71</v>
      </c>
      <c r="BT59" s="230">
        <v>2562211.71</v>
      </c>
      <c r="BU59" s="230">
        <v>2562211.71</v>
      </c>
      <c r="BV59" s="230">
        <v>2562211.71</v>
      </c>
      <c r="BW59" s="230">
        <v>2562211.71</v>
      </c>
      <c r="BX59" s="230">
        <v>2562211.71</v>
      </c>
      <c r="BY59" s="230">
        <v>2562211.71</v>
      </c>
      <c r="BZ59" s="230">
        <v>2562211.71</v>
      </c>
      <c r="CA59" s="230">
        <v>2562211.71</v>
      </c>
      <c r="CB59" s="230">
        <v>2562211.71</v>
      </c>
      <c r="CC59" s="230">
        <v>2562211.71</v>
      </c>
      <c r="CD59" s="230">
        <v>2562211.71</v>
      </c>
      <c r="CE59" s="230">
        <v>2562211.71</v>
      </c>
      <c r="CF59" s="230">
        <v>2562211.71</v>
      </c>
      <c r="CG59" s="230">
        <v>2562211.71</v>
      </c>
      <c r="CH59" s="230">
        <v>2562211.71</v>
      </c>
      <c r="CI59" s="230">
        <v>2562211.71</v>
      </c>
      <c r="CJ59" s="230">
        <v>2562211.71</v>
      </c>
      <c r="CK59" s="230">
        <v>2562211.71</v>
      </c>
      <c r="CL59" s="230">
        <v>2562211.71</v>
      </c>
      <c r="CM59" s="230">
        <v>2562211.71</v>
      </c>
      <c r="CN59" s="230">
        <v>2562211.71</v>
      </c>
      <c r="CO59" s="230">
        <v>2562211.71</v>
      </c>
      <c r="CP59" s="230">
        <v>2562211.71</v>
      </c>
      <c r="CQ59" s="230">
        <v>2562211.71</v>
      </c>
      <c r="CR59" s="230">
        <v>2562211.71</v>
      </c>
      <c r="CS59" s="230">
        <v>2562211.71</v>
      </c>
      <c r="CT59" s="230">
        <v>2562211.71</v>
      </c>
      <c r="CU59" s="230">
        <v>2562211.71</v>
      </c>
      <c r="CV59" s="230">
        <v>2562211.71</v>
      </c>
      <c r="CW59" s="230">
        <v>2562211.71</v>
      </c>
      <c r="CX59" s="230">
        <v>2562211.71</v>
      </c>
      <c r="CY59" s="230">
        <v>2562211.71</v>
      </c>
      <c r="CZ59" s="230">
        <v>2562211.71</v>
      </c>
      <c r="DA59" s="230">
        <v>2562211.71</v>
      </c>
      <c r="DB59" s="230">
        <v>2562211.71</v>
      </c>
      <c r="DC59" s="230">
        <v>2562211.71</v>
      </c>
      <c r="DD59" s="230">
        <v>2562211.71</v>
      </c>
      <c r="DE59" s="230">
        <v>2562211.71</v>
      </c>
      <c r="DF59" s="230">
        <v>2562211.71</v>
      </c>
      <c r="DG59" s="230">
        <v>2562211.71</v>
      </c>
      <c r="DH59" s="230">
        <v>2562211.71</v>
      </c>
      <c r="DI59" s="230">
        <v>2562211.71</v>
      </c>
      <c r="DJ59" s="188"/>
      <c r="DK59" s="188"/>
    </row>
    <row r="60" spans="1:115" s="190" customFormat="1" ht="15" outlineLevel="1" x14ac:dyDescent="0.25">
      <c r="A60" s="13">
        <f t="shared" si="5"/>
        <v>53</v>
      </c>
      <c r="B60" s="199"/>
      <c r="C60" s="226">
        <v>216018</v>
      </c>
      <c r="D60" s="227" t="s">
        <v>223</v>
      </c>
      <c r="E60" s="229">
        <v>8436924.7599999998</v>
      </c>
      <c r="F60" s="229">
        <v>8436924.7599999998</v>
      </c>
      <c r="G60" s="229">
        <v>8436924.7599999998</v>
      </c>
      <c r="H60" s="229">
        <v>8436924.7599999998</v>
      </c>
      <c r="I60" s="229">
        <v>8436924.7599999998</v>
      </c>
      <c r="J60" s="229">
        <v>8436924.7599999998</v>
      </c>
      <c r="K60" s="229">
        <v>8436924.7599999998</v>
      </c>
      <c r="L60" s="229">
        <v>8436924.7599999998</v>
      </c>
      <c r="M60" s="229">
        <v>8436924.7599999998</v>
      </c>
      <c r="N60" s="229">
        <v>8436924.7599999998</v>
      </c>
      <c r="O60" s="229">
        <v>8436924.7599999998</v>
      </c>
      <c r="P60" s="229">
        <v>8436924.7599999998</v>
      </c>
      <c r="Q60" s="229">
        <v>8436924.7599999998</v>
      </c>
      <c r="R60" s="229">
        <v>8436924.7599999998</v>
      </c>
      <c r="S60" s="229">
        <v>8436924.7599999998</v>
      </c>
      <c r="T60" s="229">
        <v>8436924.7599999998</v>
      </c>
      <c r="U60" s="229">
        <v>8436924.7599999998</v>
      </c>
      <c r="V60" s="229">
        <v>8436924.7599999998</v>
      </c>
      <c r="W60" s="229">
        <v>8436924.7599999998</v>
      </c>
      <c r="X60" s="229">
        <v>8436924.7599999998</v>
      </c>
      <c r="Y60" s="229">
        <v>8436924.7599999998</v>
      </c>
      <c r="Z60" s="229">
        <v>8436924.7599999998</v>
      </c>
      <c r="AA60" s="229">
        <v>8436924.7599999998</v>
      </c>
      <c r="AB60" s="229">
        <v>8436924.7599999998</v>
      </c>
      <c r="AC60" s="230">
        <v>8436924.7599999998</v>
      </c>
      <c r="AD60" s="230">
        <v>8436924.7599999998</v>
      </c>
      <c r="AE60" s="230">
        <v>8436924.7599999998</v>
      </c>
      <c r="AF60" s="230">
        <v>8436924.7599999998</v>
      </c>
      <c r="AG60" s="230">
        <v>8436924.7599999998</v>
      </c>
      <c r="AH60" s="230">
        <v>8436924.7599999998</v>
      </c>
      <c r="AI60" s="230">
        <v>8436924.7599999998</v>
      </c>
      <c r="AJ60" s="230">
        <v>8436924.7599999998</v>
      </c>
      <c r="AK60" s="230">
        <v>8436924.7599999998</v>
      </c>
      <c r="AL60" s="230">
        <v>8436924.7599999998</v>
      </c>
      <c r="AM60" s="230">
        <v>8436924.7599999998</v>
      </c>
      <c r="AN60" s="230">
        <v>8436924.7599999998</v>
      </c>
      <c r="AO60" s="230">
        <v>8436924.7599999998</v>
      </c>
      <c r="AP60" s="230">
        <v>8436924.7599999998</v>
      </c>
      <c r="AQ60" s="230">
        <v>8436924.7599999998</v>
      </c>
      <c r="AR60" s="230">
        <v>8436924.7599999998</v>
      </c>
      <c r="AS60" s="230">
        <v>8436924.7599999998</v>
      </c>
      <c r="AT60" s="230">
        <v>8436924.7599999998</v>
      </c>
      <c r="AU60" s="230">
        <v>8436924.7599999998</v>
      </c>
      <c r="AV60" s="230">
        <v>8436924.7599999998</v>
      </c>
      <c r="AW60" s="230">
        <v>8436924.7599999998</v>
      </c>
      <c r="AX60" s="230">
        <v>8436924.7599999998</v>
      </c>
      <c r="AY60" s="230">
        <v>8436924.7599999998</v>
      </c>
      <c r="AZ60" s="230">
        <v>8436924.7599999998</v>
      </c>
      <c r="BA60" s="230">
        <v>8436924.7599999998</v>
      </c>
      <c r="BB60" s="230">
        <v>8436924.7599999998</v>
      </c>
      <c r="BC60" s="230">
        <v>8436924.7599999998</v>
      </c>
      <c r="BD60" s="230">
        <v>8436924.7599999998</v>
      </c>
      <c r="BE60" s="230">
        <v>8436924.7599999998</v>
      </c>
      <c r="BF60" s="230">
        <v>8436924.7599999998</v>
      </c>
      <c r="BG60" s="230">
        <v>8436924.7599999998</v>
      </c>
      <c r="BH60" s="230">
        <v>8436924.7599999998</v>
      </c>
      <c r="BI60" s="230">
        <v>8436924.7599999998</v>
      </c>
      <c r="BJ60" s="230">
        <v>8436924.7599999998</v>
      </c>
      <c r="BK60" s="230">
        <v>8436924.7599999998</v>
      </c>
      <c r="BL60" s="230">
        <v>8436924.7599999998</v>
      </c>
      <c r="BM60" s="230">
        <v>8436924.7599999998</v>
      </c>
      <c r="BN60" s="230">
        <v>8436924.7599999998</v>
      </c>
      <c r="BO60" s="230">
        <v>8436924.7599999998</v>
      </c>
      <c r="BP60" s="230">
        <v>8436924.7599999998</v>
      </c>
      <c r="BQ60" s="230">
        <v>8436924.7599999998</v>
      </c>
      <c r="BR60" s="230">
        <v>8436924.7599999998</v>
      </c>
      <c r="BS60" s="230">
        <v>8436924.7599999998</v>
      </c>
      <c r="BT60" s="230">
        <v>8436924.7599999998</v>
      </c>
      <c r="BU60" s="230">
        <v>8436924.7599999998</v>
      </c>
      <c r="BV60" s="230">
        <v>8436924.7599999998</v>
      </c>
      <c r="BW60" s="230">
        <v>8436924.7599999998</v>
      </c>
      <c r="BX60" s="230">
        <v>8436924.7599999998</v>
      </c>
      <c r="BY60" s="230">
        <v>8436924.7599999998</v>
      </c>
      <c r="BZ60" s="230">
        <v>8436924.7599999998</v>
      </c>
      <c r="CA60" s="230">
        <v>8436924.7599999998</v>
      </c>
      <c r="CB60" s="230">
        <v>8436924.7599999998</v>
      </c>
      <c r="CC60" s="230">
        <v>8436924.7599999998</v>
      </c>
      <c r="CD60" s="230">
        <v>8436924.7599999998</v>
      </c>
      <c r="CE60" s="230">
        <v>8436924.7599999998</v>
      </c>
      <c r="CF60" s="230">
        <v>8436924.7599999998</v>
      </c>
      <c r="CG60" s="230">
        <v>8436924.7599999998</v>
      </c>
      <c r="CH60" s="230">
        <v>8436924.7599999998</v>
      </c>
      <c r="CI60" s="230">
        <v>8436924.7599999998</v>
      </c>
      <c r="CJ60" s="230">
        <v>8436924.7599999998</v>
      </c>
      <c r="CK60" s="230">
        <v>8436924.7599999998</v>
      </c>
      <c r="CL60" s="230">
        <v>8436924.7599999998</v>
      </c>
      <c r="CM60" s="230">
        <v>8436924.7599999998</v>
      </c>
      <c r="CN60" s="230">
        <v>8436924.7599999998</v>
      </c>
      <c r="CO60" s="230">
        <v>8436924.7599999998</v>
      </c>
      <c r="CP60" s="230">
        <v>8436924.7599999998</v>
      </c>
      <c r="CQ60" s="230">
        <v>8436924.7599999998</v>
      </c>
      <c r="CR60" s="230">
        <v>8436924.7599999998</v>
      </c>
      <c r="CS60" s="230">
        <v>8436924.7599999998</v>
      </c>
      <c r="CT60" s="230">
        <v>8436924.7599999998</v>
      </c>
      <c r="CU60" s="230">
        <v>8436924.7599999998</v>
      </c>
      <c r="CV60" s="230">
        <v>8436924.7599999998</v>
      </c>
      <c r="CW60" s="230">
        <v>8436924.7599999998</v>
      </c>
      <c r="CX60" s="230">
        <v>8436924.7599999998</v>
      </c>
      <c r="CY60" s="230">
        <v>8436924.7599999998</v>
      </c>
      <c r="CZ60" s="230">
        <v>8436924.7599999998</v>
      </c>
      <c r="DA60" s="230">
        <v>8436924.7599999998</v>
      </c>
      <c r="DB60" s="230">
        <v>8436924.7599999998</v>
      </c>
      <c r="DC60" s="230">
        <v>8436924.7599999998</v>
      </c>
      <c r="DD60" s="230">
        <v>8436924.7599999998</v>
      </c>
      <c r="DE60" s="230">
        <v>8436924.7599999998</v>
      </c>
      <c r="DF60" s="230">
        <v>8436924.7599999998</v>
      </c>
      <c r="DG60" s="230">
        <v>8436924.7599999998</v>
      </c>
      <c r="DH60" s="230">
        <v>8436924.7599999998</v>
      </c>
      <c r="DI60" s="230">
        <v>8436924.7599999998</v>
      </c>
      <c r="DJ60" s="188"/>
      <c r="DK60" s="188"/>
    </row>
    <row r="61" spans="1:115" s="190" customFormat="1" ht="15" outlineLevel="1" x14ac:dyDescent="0.25">
      <c r="A61" s="13">
        <f t="shared" si="5"/>
        <v>54</v>
      </c>
      <c r="B61" s="199"/>
      <c r="C61" s="226">
        <v>216100</v>
      </c>
      <c r="D61" s="227" t="s">
        <v>224</v>
      </c>
      <c r="E61" s="229">
        <v>933350.75</v>
      </c>
      <c r="F61" s="229">
        <v>933350.75</v>
      </c>
      <c r="G61" s="229">
        <v>933350.75</v>
      </c>
      <c r="H61" s="229">
        <v>933350.75</v>
      </c>
      <c r="I61" s="229">
        <v>933350.75</v>
      </c>
      <c r="J61" s="229">
        <v>933350.75</v>
      </c>
      <c r="K61" s="229">
        <v>933350.75</v>
      </c>
      <c r="L61" s="229">
        <v>933350.75</v>
      </c>
      <c r="M61" s="229">
        <v>933350.75</v>
      </c>
      <c r="N61" s="229">
        <v>933350.75</v>
      </c>
      <c r="O61" s="229">
        <v>933350.75</v>
      </c>
      <c r="P61" s="229">
        <v>933350.75</v>
      </c>
      <c r="Q61" s="229">
        <v>933350.75</v>
      </c>
      <c r="R61" s="229">
        <v>933350.75</v>
      </c>
      <c r="S61" s="229">
        <v>933350.75</v>
      </c>
      <c r="T61" s="229">
        <v>933350.75</v>
      </c>
      <c r="U61" s="229">
        <v>933350.75</v>
      </c>
      <c r="V61" s="229">
        <v>933350.75</v>
      </c>
      <c r="W61" s="229">
        <v>933350.75</v>
      </c>
      <c r="X61" s="229">
        <v>933350.75</v>
      </c>
      <c r="Y61" s="229">
        <v>933350.75</v>
      </c>
      <c r="Z61" s="229">
        <v>933350.75</v>
      </c>
      <c r="AA61" s="229">
        <v>933350.75</v>
      </c>
      <c r="AB61" s="229">
        <v>933350.75</v>
      </c>
      <c r="AC61" s="230">
        <v>933350.75</v>
      </c>
      <c r="AD61" s="230">
        <v>933350.75</v>
      </c>
      <c r="AE61" s="230">
        <v>933350.75</v>
      </c>
      <c r="AF61" s="230">
        <v>933350.75</v>
      </c>
      <c r="AG61" s="230">
        <v>933350.75</v>
      </c>
      <c r="AH61" s="230">
        <v>933350.75</v>
      </c>
      <c r="AI61" s="230">
        <v>933350.75</v>
      </c>
      <c r="AJ61" s="230">
        <v>933350.75</v>
      </c>
      <c r="AK61" s="230">
        <v>933350.75</v>
      </c>
      <c r="AL61" s="230">
        <v>933350.75</v>
      </c>
      <c r="AM61" s="230">
        <v>933350.75</v>
      </c>
      <c r="AN61" s="230">
        <v>933350.75</v>
      </c>
      <c r="AO61" s="230">
        <v>933350.75</v>
      </c>
      <c r="AP61" s="230">
        <v>933350.75</v>
      </c>
      <c r="AQ61" s="230">
        <v>933350.75</v>
      </c>
      <c r="AR61" s="230">
        <v>933350.75</v>
      </c>
      <c r="AS61" s="230">
        <v>933350.75</v>
      </c>
      <c r="AT61" s="230">
        <v>933350.75</v>
      </c>
      <c r="AU61" s="230">
        <v>933350.75</v>
      </c>
      <c r="AV61" s="230">
        <v>933350.75</v>
      </c>
      <c r="AW61" s="230">
        <v>933350.75</v>
      </c>
      <c r="AX61" s="230">
        <v>933350.75</v>
      </c>
      <c r="AY61" s="230">
        <v>933350.75</v>
      </c>
      <c r="AZ61" s="230">
        <v>933350.75</v>
      </c>
      <c r="BA61" s="230">
        <v>933350.75</v>
      </c>
      <c r="BB61" s="230">
        <v>933350.75</v>
      </c>
      <c r="BC61" s="230">
        <v>933350.75</v>
      </c>
      <c r="BD61" s="230">
        <v>933350.75</v>
      </c>
      <c r="BE61" s="230">
        <v>933350.75</v>
      </c>
      <c r="BF61" s="230">
        <v>933350.75</v>
      </c>
      <c r="BG61" s="230">
        <v>933350.75</v>
      </c>
      <c r="BH61" s="230">
        <v>933350.75</v>
      </c>
      <c r="BI61" s="230">
        <v>933350.75</v>
      </c>
      <c r="BJ61" s="230">
        <v>933350.75</v>
      </c>
      <c r="BK61" s="230">
        <v>933350.75</v>
      </c>
      <c r="BL61" s="230">
        <v>933350.75</v>
      </c>
      <c r="BM61" s="230">
        <v>933350.75</v>
      </c>
      <c r="BN61" s="230">
        <v>933350.75</v>
      </c>
      <c r="BO61" s="230">
        <v>933350.75</v>
      </c>
      <c r="BP61" s="230">
        <v>933350.75</v>
      </c>
      <c r="BQ61" s="230">
        <v>933350.75</v>
      </c>
      <c r="BR61" s="230">
        <v>933350.75</v>
      </c>
      <c r="BS61" s="230">
        <v>933350.75</v>
      </c>
      <c r="BT61" s="230">
        <v>933350.75</v>
      </c>
      <c r="BU61" s="230">
        <v>933350.75</v>
      </c>
      <c r="BV61" s="230">
        <v>933350.75</v>
      </c>
      <c r="BW61" s="230">
        <v>933350.75</v>
      </c>
      <c r="BX61" s="230">
        <v>933350.75</v>
      </c>
      <c r="BY61" s="230">
        <v>933350.75</v>
      </c>
      <c r="BZ61" s="230">
        <v>933350.75</v>
      </c>
      <c r="CA61" s="230">
        <v>933350.75</v>
      </c>
      <c r="CB61" s="230">
        <v>933350.75</v>
      </c>
      <c r="CC61" s="230">
        <v>933350.75</v>
      </c>
      <c r="CD61" s="230">
        <v>933350.75</v>
      </c>
      <c r="CE61" s="230">
        <v>933350.75</v>
      </c>
      <c r="CF61" s="230">
        <v>933350.75</v>
      </c>
      <c r="CG61" s="230">
        <v>933350.75</v>
      </c>
      <c r="CH61" s="230">
        <v>933350.75</v>
      </c>
      <c r="CI61" s="230">
        <v>933350.75</v>
      </c>
      <c r="CJ61" s="230">
        <v>933350.75</v>
      </c>
      <c r="CK61" s="230">
        <v>933350.75</v>
      </c>
      <c r="CL61" s="230">
        <v>933350.75</v>
      </c>
      <c r="CM61" s="230">
        <v>933350.75</v>
      </c>
      <c r="CN61" s="230">
        <v>933350.75</v>
      </c>
      <c r="CO61" s="230">
        <v>933350.75</v>
      </c>
      <c r="CP61" s="230">
        <v>933350.75</v>
      </c>
      <c r="CQ61" s="230">
        <v>933350.75</v>
      </c>
      <c r="CR61" s="230">
        <v>933350.75</v>
      </c>
      <c r="CS61" s="230">
        <v>933350.75</v>
      </c>
      <c r="CT61" s="230">
        <v>933350.75</v>
      </c>
      <c r="CU61" s="230">
        <v>933350.75</v>
      </c>
      <c r="CV61" s="230">
        <v>933350.75</v>
      </c>
      <c r="CW61" s="230">
        <v>933350.75</v>
      </c>
      <c r="CX61" s="230">
        <v>933350.75</v>
      </c>
      <c r="CY61" s="230">
        <v>933350.75</v>
      </c>
      <c r="CZ61" s="230">
        <v>933350.75</v>
      </c>
      <c r="DA61" s="230">
        <v>933350.75</v>
      </c>
      <c r="DB61" s="230">
        <v>933350.75</v>
      </c>
      <c r="DC61" s="230">
        <v>933350.75</v>
      </c>
      <c r="DD61" s="230">
        <v>933350.75</v>
      </c>
      <c r="DE61" s="230">
        <v>933350.75</v>
      </c>
      <c r="DF61" s="230">
        <v>933350.75</v>
      </c>
      <c r="DG61" s="230">
        <v>933350.75</v>
      </c>
      <c r="DH61" s="230">
        <v>933350.75</v>
      </c>
      <c r="DI61" s="230">
        <v>933350.75</v>
      </c>
      <c r="DJ61" s="188"/>
      <c r="DK61" s="188"/>
    </row>
    <row r="62" spans="1:115" s="190" customFormat="1" ht="15" outlineLevel="1" x14ac:dyDescent="0.25">
      <c r="A62" s="13">
        <f t="shared" si="5"/>
        <v>55</v>
      </c>
      <c r="B62" s="199"/>
      <c r="C62" s="226">
        <v>216999</v>
      </c>
      <c r="D62" s="227" t="s">
        <v>225</v>
      </c>
      <c r="E62" s="229">
        <v>-36350095.390000001</v>
      </c>
      <c r="F62" s="229">
        <v>-36350095.390000001</v>
      </c>
      <c r="G62" s="229">
        <v>-36350095.390000001</v>
      </c>
      <c r="H62" s="229">
        <v>-36350095.390000001</v>
      </c>
      <c r="I62" s="229">
        <v>-36350095.390000001</v>
      </c>
      <c r="J62" s="229">
        <v>-36350095.390000001</v>
      </c>
      <c r="K62" s="229">
        <v>-36350095.390000001</v>
      </c>
      <c r="L62" s="229">
        <v>-36350095.390000001</v>
      </c>
      <c r="M62" s="229">
        <v>-36350095.390000001</v>
      </c>
      <c r="N62" s="229">
        <v>-36350095.390000001</v>
      </c>
      <c r="O62" s="229">
        <v>-36350095.390000001</v>
      </c>
      <c r="P62" s="229">
        <v>-36350095.390000001</v>
      </c>
      <c r="Q62" s="229">
        <v>-36350095.390000001</v>
      </c>
      <c r="R62" s="229">
        <v>-36350095.390000001</v>
      </c>
      <c r="S62" s="229">
        <v>-36350095.390000001</v>
      </c>
      <c r="T62" s="229">
        <v>-36350095.390000001</v>
      </c>
      <c r="U62" s="229">
        <v>-36350095.390000001</v>
      </c>
      <c r="V62" s="229">
        <v>-36350095.390000001</v>
      </c>
      <c r="W62" s="229">
        <v>-36350095.390000001</v>
      </c>
      <c r="X62" s="229">
        <v>-36350095.390000001</v>
      </c>
      <c r="Y62" s="229">
        <v>-36350095.390000001</v>
      </c>
      <c r="Z62" s="229">
        <v>-36350095.390000001</v>
      </c>
      <c r="AA62" s="229">
        <v>-36350095.390000001</v>
      </c>
      <c r="AB62" s="229">
        <v>-36350095.390000001</v>
      </c>
      <c r="AC62" s="230">
        <v>-36350095.390000001</v>
      </c>
      <c r="AD62" s="230">
        <v>-36350095.390000001</v>
      </c>
      <c r="AE62" s="230">
        <v>-36350095.390000001</v>
      </c>
      <c r="AF62" s="230">
        <v>-36350095.390000001</v>
      </c>
      <c r="AG62" s="230">
        <v>-36350095.390000001</v>
      </c>
      <c r="AH62" s="230">
        <v>-36350095.390000001</v>
      </c>
      <c r="AI62" s="230">
        <v>-36350095.390000001</v>
      </c>
      <c r="AJ62" s="230">
        <v>-36350095.390000001</v>
      </c>
      <c r="AK62" s="230">
        <v>-36350095.390000001</v>
      </c>
      <c r="AL62" s="230">
        <v>-36350095.390000001</v>
      </c>
      <c r="AM62" s="230">
        <v>-36350095.390000001</v>
      </c>
      <c r="AN62" s="230">
        <v>-36350095.390000001</v>
      </c>
      <c r="AO62" s="230">
        <v>-36350095.390000001</v>
      </c>
      <c r="AP62" s="230">
        <v>-36350095.390000001</v>
      </c>
      <c r="AQ62" s="230">
        <v>-36350095.390000001</v>
      </c>
      <c r="AR62" s="230">
        <v>-36350095.390000001</v>
      </c>
      <c r="AS62" s="230">
        <v>-36350095.390000001</v>
      </c>
      <c r="AT62" s="230">
        <v>-36350095.390000001</v>
      </c>
      <c r="AU62" s="230">
        <v>-36350095.390000001</v>
      </c>
      <c r="AV62" s="230">
        <v>-36350095.390000001</v>
      </c>
      <c r="AW62" s="230">
        <v>-36350095.390000001</v>
      </c>
      <c r="AX62" s="230">
        <v>-36350095.390000001</v>
      </c>
      <c r="AY62" s="230">
        <v>-36350095.390000001</v>
      </c>
      <c r="AZ62" s="230">
        <v>-36350095.390000001</v>
      </c>
      <c r="BA62" s="230">
        <v>-36350095.390000001</v>
      </c>
      <c r="BB62" s="230">
        <v>-36350095.390000001</v>
      </c>
      <c r="BC62" s="230">
        <v>-36350095.390000001</v>
      </c>
      <c r="BD62" s="230">
        <v>-36350095.390000001</v>
      </c>
      <c r="BE62" s="230">
        <v>-36350095.390000001</v>
      </c>
      <c r="BF62" s="230">
        <v>-36350095.390000001</v>
      </c>
      <c r="BG62" s="230">
        <v>-36350095.390000001</v>
      </c>
      <c r="BH62" s="230">
        <v>-36350095.390000001</v>
      </c>
      <c r="BI62" s="230">
        <v>-36350095.390000001</v>
      </c>
      <c r="BJ62" s="230">
        <v>-36350095.390000001</v>
      </c>
      <c r="BK62" s="230">
        <v>-36350095.390000001</v>
      </c>
      <c r="BL62" s="230">
        <v>-36350095.390000001</v>
      </c>
      <c r="BM62" s="230">
        <v>-36350095.390000001</v>
      </c>
      <c r="BN62" s="230">
        <v>-36350095.390000001</v>
      </c>
      <c r="BO62" s="230">
        <v>-36350095.390000001</v>
      </c>
      <c r="BP62" s="230">
        <v>-36350095.390000001</v>
      </c>
      <c r="BQ62" s="230">
        <v>-36350095.390000001</v>
      </c>
      <c r="BR62" s="230">
        <v>-36350095.390000001</v>
      </c>
      <c r="BS62" s="230">
        <v>-36350095.390000001</v>
      </c>
      <c r="BT62" s="230">
        <v>-36350095.390000001</v>
      </c>
      <c r="BU62" s="230">
        <v>-36350095.390000001</v>
      </c>
      <c r="BV62" s="230">
        <v>-36350095.390000001</v>
      </c>
      <c r="BW62" s="230">
        <v>-36350095.390000001</v>
      </c>
      <c r="BX62" s="230">
        <v>-36350095.390000001</v>
      </c>
      <c r="BY62" s="230">
        <v>-36350095.390000001</v>
      </c>
      <c r="BZ62" s="230">
        <v>-36350095.390000001</v>
      </c>
      <c r="CA62" s="230">
        <v>-36350095.390000001</v>
      </c>
      <c r="CB62" s="230">
        <v>-36350095.390000001</v>
      </c>
      <c r="CC62" s="230">
        <v>-36350095.390000001</v>
      </c>
      <c r="CD62" s="230">
        <v>-36350095.390000001</v>
      </c>
      <c r="CE62" s="230">
        <v>-36350095.390000001</v>
      </c>
      <c r="CF62" s="230">
        <v>-36350095.390000001</v>
      </c>
      <c r="CG62" s="230">
        <v>-36350095.390000001</v>
      </c>
      <c r="CH62" s="230">
        <v>-36350095.390000001</v>
      </c>
      <c r="CI62" s="230">
        <v>-36350095.390000001</v>
      </c>
      <c r="CJ62" s="230">
        <v>-36350095.390000001</v>
      </c>
      <c r="CK62" s="230">
        <v>-36350095.390000001</v>
      </c>
      <c r="CL62" s="230">
        <v>-36350095.390000001</v>
      </c>
      <c r="CM62" s="230">
        <v>-36350095.390000001</v>
      </c>
      <c r="CN62" s="230">
        <v>-36350095.390000001</v>
      </c>
      <c r="CO62" s="230">
        <v>-36350095.390000001</v>
      </c>
      <c r="CP62" s="230">
        <v>-36350095.390000001</v>
      </c>
      <c r="CQ62" s="230">
        <v>-36350095.390000001</v>
      </c>
      <c r="CR62" s="230">
        <v>-36350095.390000001</v>
      </c>
      <c r="CS62" s="230">
        <v>-36350095.390000001</v>
      </c>
      <c r="CT62" s="230">
        <v>-36350095.390000001</v>
      </c>
      <c r="CU62" s="230">
        <v>-36350095.390000001</v>
      </c>
      <c r="CV62" s="230">
        <v>-36350095.390000001</v>
      </c>
      <c r="CW62" s="230">
        <v>-36350095.390000001</v>
      </c>
      <c r="CX62" s="230">
        <v>-36350095.390000001</v>
      </c>
      <c r="CY62" s="230">
        <v>-36350095.390000001</v>
      </c>
      <c r="CZ62" s="230">
        <v>-36350095.390000001</v>
      </c>
      <c r="DA62" s="230">
        <v>-36350095.390000001</v>
      </c>
      <c r="DB62" s="230">
        <v>-36350095.390000001</v>
      </c>
      <c r="DC62" s="230">
        <v>-36350095.390000001</v>
      </c>
      <c r="DD62" s="230">
        <v>-36350095.390000001</v>
      </c>
      <c r="DE62" s="230">
        <v>-36350095.390000001</v>
      </c>
      <c r="DF62" s="230">
        <v>-36350095.390000001</v>
      </c>
      <c r="DG62" s="230">
        <v>-36350095.390000001</v>
      </c>
      <c r="DH62" s="230">
        <v>-36350095.390000001</v>
      </c>
      <c r="DI62" s="230">
        <v>-36350095.390000001</v>
      </c>
      <c r="DJ62" s="188"/>
      <c r="DK62" s="188"/>
    </row>
    <row r="63" spans="1:115" s="189" customFormat="1" ht="15.75" outlineLevel="1" thickBot="1" x14ac:dyDescent="0.3">
      <c r="A63" s="13">
        <f t="shared" si="5"/>
        <v>56</v>
      </c>
      <c r="B63" s="192"/>
      <c r="C63" s="231" t="s">
        <v>548</v>
      </c>
      <c r="D63" s="227" t="s">
        <v>226</v>
      </c>
      <c r="E63" s="229">
        <v>-17207838.77</v>
      </c>
      <c r="F63" s="229">
        <v>-6802193.2400000002</v>
      </c>
      <c r="G63" s="229">
        <v>-20479021.82</v>
      </c>
      <c r="H63" s="229">
        <v>-28694155.600000001</v>
      </c>
      <c r="I63" s="229">
        <v>-20555694.460000001</v>
      </c>
      <c r="J63" s="229">
        <v>-20541215.390000001</v>
      </c>
      <c r="K63" s="229">
        <v>-18177519.84</v>
      </c>
      <c r="L63" s="229">
        <v>-2705756.39</v>
      </c>
      <c r="M63" s="229">
        <v>1023785.32</v>
      </c>
      <c r="N63" s="229">
        <v>4320496.93</v>
      </c>
      <c r="O63" s="229">
        <v>14135665.27</v>
      </c>
      <c r="P63" s="229">
        <v>4996107.3600000003</v>
      </c>
      <c r="Q63" s="229">
        <v>-11848895.119999999</v>
      </c>
      <c r="R63" s="229">
        <v>-5099881.91</v>
      </c>
      <c r="S63" s="229">
        <v>-17101037.399999999</v>
      </c>
      <c r="T63" s="229">
        <v>-25514103.550000001</v>
      </c>
      <c r="U63" s="229">
        <v>-17215378.98</v>
      </c>
      <c r="V63" s="229">
        <v>-17413796.32</v>
      </c>
      <c r="W63" s="229">
        <v>-15255890.630000001</v>
      </c>
      <c r="X63" s="229">
        <v>-199669.89</v>
      </c>
      <c r="Y63" s="229">
        <v>2529904.1</v>
      </c>
      <c r="Z63" s="229">
        <v>5250708.55</v>
      </c>
      <c r="AA63" s="229">
        <v>15078761.380000001</v>
      </c>
      <c r="AB63" s="229">
        <v>4471119.45</v>
      </c>
      <c r="AC63" s="230">
        <v>-11743783.82</v>
      </c>
      <c r="AD63" s="230">
        <v>-4903182.12</v>
      </c>
      <c r="AE63" s="230">
        <v>-18567836.239999998</v>
      </c>
      <c r="AF63" s="230">
        <v>-25427683.34</v>
      </c>
      <c r="AG63" s="230">
        <v>-16785935.260000002</v>
      </c>
      <c r="AH63" s="230">
        <v>-16295950.560000001</v>
      </c>
      <c r="AI63" s="230">
        <v>-14016227.189999999</v>
      </c>
      <c r="AJ63" s="230">
        <v>2424860.75</v>
      </c>
      <c r="AK63" s="230">
        <v>5681203.4100000001</v>
      </c>
      <c r="AL63" s="230">
        <v>7219817.2800000003</v>
      </c>
      <c r="AM63" s="230">
        <v>17874210.300000001</v>
      </c>
      <c r="AN63" s="230">
        <v>7707033.3600000003</v>
      </c>
      <c r="AO63" s="230">
        <v>-8598380.8200000003</v>
      </c>
      <c r="AP63" s="230">
        <v>-3940515.17</v>
      </c>
      <c r="AQ63" s="230">
        <v>-14807404.779999999</v>
      </c>
      <c r="AR63" s="230">
        <v>-15723183.060000001</v>
      </c>
      <c r="AS63" s="230">
        <v>-7075535.2300000004</v>
      </c>
      <c r="AT63" s="230">
        <v>-7410801.6299999999</v>
      </c>
      <c r="AU63" s="230">
        <v>-5210210.72</v>
      </c>
      <c r="AV63" s="230">
        <v>10414568.039999999</v>
      </c>
      <c r="AW63" s="230">
        <v>12836423.67</v>
      </c>
      <c r="AX63" s="230">
        <v>14197808.01</v>
      </c>
      <c r="AY63" s="230">
        <v>24153545.239999998</v>
      </c>
      <c r="AZ63" s="230">
        <v>13415929.720000001</v>
      </c>
      <c r="BA63" s="230">
        <v>-2710738.41</v>
      </c>
      <c r="BB63" s="230">
        <v>-5619962.6900000004</v>
      </c>
      <c r="BC63" s="230">
        <v>-16109154.060000001</v>
      </c>
      <c r="BD63" s="230">
        <v>-23701035.059999999</v>
      </c>
      <c r="BE63" s="230">
        <v>-14306648.09</v>
      </c>
      <c r="BF63" s="230">
        <v>-14529344.050000001</v>
      </c>
      <c r="BG63" s="230">
        <v>-12866745.18</v>
      </c>
      <c r="BH63" s="230">
        <v>2735438.6</v>
      </c>
      <c r="BI63" s="230">
        <v>5748907.75</v>
      </c>
      <c r="BJ63" s="230">
        <v>8052892.5499999998</v>
      </c>
      <c r="BK63" s="230">
        <v>19053908.050000001</v>
      </c>
      <c r="BL63" s="230">
        <v>9533408.5199999996</v>
      </c>
      <c r="BM63" s="230">
        <v>-7270125.5899999999</v>
      </c>
      <c r="BN63" s="230">
        <v>-5232838.79</v>
      </c>
      <c r="BO63" s="230">
        <v>-18771194.09</v>
      </c>
      <c r="BP63" s="230">
        <v>-26522156.850000001</v>
      </c>
      <c r="BQ63" s="230">
        <v>-18264841.629999999</v>
      </c>
      <c r="BR63" s="230">
        <v>-18343887.190000001</v>
      </c>
      <c r="BS63" s="230">
        <v>-15788298.74</v>
      </c>
      <c r="BT63" s="230">
        <v>804590.01</v>
      </c>
      <c r="BU63" s="230">
        <v>4393907.12</v>
      </c>
      <c r="BV63" s="230">
        <v>6179044.04</v>
      </c>
      <c r="BW63" s="230">
        <v>17477824.280000001</v>
      </c>
      <c r="BX63" s="230">
        <v>6114430.2199999997</v>
      </c>
      <c r="BY63" s="230">
        <v>-10194027.710000001</v>
      </c>
      <c r="BZ63" s="230">
        <v>-4451846.87</v>
      </c>
      <c r="CA63" s="230">
        <v>-18633093.960000001</v>
      </c>
      <c r="CB63" s="230">
        <v>-27732164.100000001</v>
      </c>
      <c r="CC63" s="230">
        <v>-18814816.719999999</v>
      </c>
      <c r="CD63" s="230">
        <v>-17221306.07</v>
      </c>
      <c r="CE63" s="230">
        <v>-13112545.65</v>
      </c>
      <c r="CF63" s="230">
        <v>4906292.3099999996</v>
      </c>
      <c r="CG63" s="230">
        <v>10170007.810000001</v>
      </c>
      <c r="CH63" s="230">
        <v>12289577.23</v>
      </c>
      <c r="CI63" s="230">
        <v>8962037.5399999991</v>
      </c>
      <c r="CJ63" s="230">
        <v>-4328039.83</v>
      </c>
      <c r="CK63" s="230">
        <v>-25291004.620000001</v>
      </c>
      <c r="CL63" s="230">
        <v>-20477331.91</v>
      </c>
      <c r="CM63" s="230">
        <v>-26455082.190000001</v>
      </c>
      <c r="CN63" s="230">
        <v>-30958937.25</v>
      </c>
      <c r="CO63" s="230">
        <v>-35029173.640000001</v>
      </c>
      <c r="CP63" s="230">
        <v>-21054260.57</v>
      </c>
      <c r="CQ63" s="230">
        <v>-21034340.949999999</v>
      </c>
      <c r="CR63" s="230">
        <v>-14623727.970000001</v>
      </c>
      <c r="CS63" s="230">
        <v>4720802.47</v>
      </c>
      <c r="CT63" s="230">
        <v>10240937.34</v>
      </c>
      <c r="CU63" s="230">
        <v>7469390.8499999996</v>
      </c>
      <c r="CV63" s="230">
        <v>5614621.46</v>
      </c>
      <c r="CW63" s="230">
        <v>-15601437.33</v>
      </c>
      <c r="CX63" s="230">
        <v>-22451416.41</v>
      </c>
      <c r="CY63" s="230">
        <v>-26481321.940000001</v>
      </c>
      <c r="CZ63" s="230">
        <v>-35382294.700000003</v>
      </c>
      <c r="DA63" s="230">
        <v>-38746374.109999999</v>
      </c>
      <c r="DB63" s="230">
        <v>-22508479.359999999</v>
      </c>
      <c r="DC63" s="230">
        <v>-16852308.030000001</v>
      </c>
      <c r="DD63" s="230">
        <v>-8213545.5199999996</v>
      </c>
      <c r="DE63" s="230">
        <v>12544251.74</v>
      </c>
      <c r="DF63" s="230">
        <v>17197227.359999999</v>
      </c>
      <c r="DG63" s="230">
        <v>17043432.390000001</v>
      </c>
      <c r="DH63" s="230">
        <v>13283232.68</v>
      </c>
      <c r="DI63" s="230">
        <v>-15208056.35</v>
      </c>
      <c r="DJ63" s="187"/>
      <c r="DK63" s="187"/>
    </row>
    <row r="64" spans="1:115" ht="15" outlineLevel="1" x14ac:dyDescent="0.25">
      <c r="A64" s="13">
        <f t="shared" si="5"/>
        <v>57</v>
      </c>
      <c r="B64" s="353" t="s">
        <v>1992</v>
      </c>
      <c r="C64" s="226">
        <v>191452</v>
      </c>
      <c r="D64" s="232" t="s">
        <v>1304</v>
      </c>
      <c r="E64" s="232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  <c r="AA64" s="232"/>
      <c r="AB64" s="232"/>
      <c r="AC64" s="233">
        <v>0</v>
      </c>
      <c r="AD64" s="233">
        <v>0</v>
      </c>
      <c r="AE64" s="233">
        <v>0</v>
      </c>
      <c r="AF64" s="233">
        <v>0</v>
      </c>
      <c r="AG64" s="233">
        <v>0</v>
      </c>
      <c r="AH64" s="233">
        <v>0</v>
      </c>
      <c r="AI64" s="233">
        <v>0</v>
      </c>
      <c r="AJ64" s="233">
        <v>0</v>
      </c>
      <c r="AK64" s="233">
        <v>0</v>
      </c>
      <c r="AL64" s="233">
        <v>0</v>
      </c>
      <c r="AM64" s="233">
        <v>0</v>
      </c>
      <c r="AN64" s="233">
        <v>-3148</v>
      </c>
      <c r="AO64" s="233">
        <v>-9653</v>
      </c>
      <c r="AP64" s="233">
        <v>-18624</v>
      </c>
      <c r="AQ64" s="233">
        <v>-30612</v>
      </c>
      <c r="AR64" s="233">
        <v>-46148</v>
      </c>
      <c r="AS64" s="233">
        <v>-63794</v>
      </c>
      <c r="AT64" s="233">
        <v>-82303</v>
      </c>
      <c r="AU64" s="233">
        <v>-100606</v>
      </c>
      <c r="AV64" s="233">
        <v>-119238</v>
      </c>
      <c r="AW64" s="233">
        <v>-138069</v>
      </c>
      <c r="AX64" s="233">
        <v>-156809</v>
      </c>
      <c r="AY64" s="233">
        <v>-176517</v>
      </c>
      <c r="AZ64" s="233">
        <v>-1527.62</v>
      </c>
      <c r="BA64" s="239">
        <v>-3658.92</v>
      </c>
      <c r="BB64" s="240">
        <v>-7029.48</v>
      </c>
      <c r="BC64" s="240">
        <v>-11942.81</v>
      </c>
      <c r="BD64" s="240">
        <v>-18591.8</v>
      </c>
      <c r="BE64" s="240">
        <v>-27112.53</v>
      </c>
      <c r="BF64" s="240">
        <v>-37625.370000000003</v>
      </c>
      <c r="BG64" s="240">
        <v>-48837.45</v>
      </c>
      <c r="BH64" s="240">
        <v>-60110.69</v>
      </c>
      <c r="BI64" s="240">
        <v>-71440.929999999993</v>
      </c>
      <c r="BJ64" s="240">
        <v>-82632.14</v>
      </c>
      <c r="BK64" s="240">
        <v>-93793.3</v>
      </c>
      <c r="BL64" s="240">
        <v>-830.42</v>
      </c>
      <c r="BM64" s="241">
        <v>0</v>
      </c>
      <c r="BN64" s="242">
        <v>0</v>
      </c>
      <c r="BO64" s="240">
        <v>0</v>
      </c>
      <c r="BP64" s="240">
        <v>0</v>
      </c>
      <c r="BQ64" s="240">
        <v>0</v>
      </c>
      <c r="BR64" s="240">
        <v>0</v>
      </c>
      <c r="BS64" s="240">
        <v>0</v>
      </c>
      <c r="BT64" s="240">
        <v>0</v>
      </c>
      <c r="BU64" s="240">
        <v>0</v>
      </c>
      <c r="BV64" s="240">
        <v>0</v>
      </c>
      <c r="BW64" s="240">
        <v>0</v>
      </c>
      <c r="BX64" s="240">
        <v>0</v>
      </c>
      <c r="BY64" s="241">
        <v>0</v>
      </c>
      <c r="BZ64" s="230">
        <v>0</v>
      </c>
      <c r="CA64" s="230">
        <v>0</v>
      </c>
      <c r="CB64" s="230">
        <v>0</v>
      </c>
      <c r="CC64" s="230">
        <v>0</v>
      </c>
      <c r="CD64" s="230">
        <v>0</v>
      </c>
      <c r="CE64" s="230">
        <v>0</v>
      </c>
      <c r="CF64" s="230">
        <v>0</v>
      </c>
      <c r="CG64" s="230">
        <v>0</v>
      </c>
      <c r="CH64" s="230">
        <v>0</v>
      </c>
      <c r="CI64" s="230">
        <v>0</v>
      </c>
      <c r="CJ64" s="230">
        <v>-919.34</v>
      </c>
      <c r="CK64" s="230">
        <v>-919.34</v>
      </c>
      <c r="CL64" s="230">
        <v>-3651.18</v>
      </c>
      <c r="CM64" s="230">
        <v>0</v>
      </c>
      <c r="CN64" s="230">
        <v>0</v>
      </c>
      <c r="CO64" s="230">
        <v>0</v>
      </c>
      <c r="CP64" s="230">
        <v>0</v>
      </c>
      <c r="CQ64" s="230">
        <v>0</v>
      </c>
      <c r="CR64" s="230">
        <v>-803.87</v>
      </c>
      <c r="CS64" s="230">
        <v>0</v>
      </c>
      <c r="CT64" s="230">
        <v>0</v>
      </c>
      <c r="CU64" s="230">
        <v>0</v>
      </c>
      <c r="CV64" s="230">
        <v>0</v>
      </c>
      <c r="CW64" s="230">
        <v>0</v>
      </c>
      <c r="CX64" s="230">
        <v>0</v>
      </c>
      <c r="CY64" s="230">
        <v>0</v>
      </c>
      <c r="CZ64" s="230">
        <v>0</v>
      </c>
      <c r="DA64" s="230">
        <v>0</v>
      </c>
      <c r="DB64" s="230">
        <v>0</v>
      </c>
      <c r="DC64" s="230">
        <v>0</v>
      </c>
      <c r="DD64" s="230">
        <v>0</v>
      </c>
      <c r="DE64" s="230">
        <v>-19.989999999999998</v>
      </c>
      <c r="DF64" s="230">
        <v>-177.17</v>
      </c>
      <c r="DG64" s="230">
        <v>-411.37</v>
      </c>
      <c r="DH64" s="230">
        <v>0</v>
      </c>
      <c r="DI64" s="230">
        <v>-608.24</v>
      </c>
    </row>
    <row r="65" spans="1:115" ht="15" outlineLevel="1" x14ac:dyDescent="0.25">
      <c r="A65" s="13">
        <f t="shared" si="5"/>
        <v>58</v>
      </c>
      <c r="B65" s="353"/>
      <c r="C65" s="226">
        <v>186231</v>
      </c>
      <c r="D65" s="232" t="s">
        <v>1305</v>
      </c>
      <c r="E65" s="232"/>
      <c r="F65" s="232"/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  <c r="AC65" s="233">
        <v>-10622.54</v>
      </c>
      <c r="AD65" s="233">
        <v>-15985.52</v>
      </c>
      <c r="AE65" s="233">
        <v>-21383.27</v>
      </c>
      <c r="AF65" s="233">
        <v>-25380.21</v>
      </c>
      <c r="AG65" s="233">
        <v>-32283.96</v>
      </c>
      <c r="AH65" s="233">
        <v>-37787.379999999997</v>
      </c>
      <c r="AI65" s="233">
        <v>-43326.48</v>
      </c>
      <c r="AJ65" s="233">
        <v>-48465.51</v>
      </c>
      <c r="AK65" s="233">
        <v>-53637.85</v>
      </c>
      <c r="AL65" s="233">
        <v>-58997.21</v>
      </c>
      <c r="AM65" s="233">
        <v>-64391.32</v>
      </c>
      <c r="AN65" s="233">
        <v>-5429.08</v>
      </c>
      <c r="AO65" s="233">
        <v>-8994.02</v>
      </c>
      <c r="AP65" s="233">
        <v>-13534.81</v>
      </c>
      <c r="AQ65" s="233">
        <v>-18105.04</v>
      </c>
      <c r="AR65" s="233">
        <v>-18105.04</v>
      </c>
      <c r="AS65" s="233">
        <v>-18836.599999999999</v>
      </c>
      <c r="AT65" s="233">
        <v>-20304.45</v>
      </c>
      <c r="AU65" s="233">
        <v>-21710.15</v>
      </c>
      <c r="AV65" s="233">
        <v>-23821.03</v>
      </c>
      <c r="AW65" s="233">
        <v>-26636.89</v>
      </c>
      <c r="AX65" s="233">
        <v>-29466.22</v>
      </c>
      <c r="AY65" s="233">
        <v>-33009.96</v>
      </c>
      <c r="AZ65" s="233">
        <v>-4262.79</v>
      </c>
      <c r="BA65" s="243">
        <v>-8524.84</v>
      </c>
      <c r="BB65" s="230">
        <v>-12871.45</v>
      </c>
      <c r="BC65" s="230">
        <v>-17217.689999999999</v>
      </c>
      <c r="BD65" s="230">
        <v>-17217.689999999999</v>
      </c>
      <c r="BE65" s="230">
        <v>-17902.14</v>
      </c>
      <c r="BF65" s="230">
        <v>-19275.48</v>
      </c>
      <c r="BG65" s="230">
        <v>-20657.72</v>
      </c>
      <c r="BH65" s="230">
        <v>-22733.37</v>
      </c>
      <c r="BI65" s="230">
        <v>-25506.93</v>
      </c>
      <c r="BJ65" s="230">
        <v>-28298.47</v>
      </c>
      <c r="BK65" s="230">
        <v>-31792.560000000001</v>
      </c>
      <c r="BL65" s="230">
        <v>-4201.1899999999996</v>
      </c>
      <c r="BM65" s="244">
        <v>-10562.77</v>
      </c>
      <c r="BN65" s="245">
        <v>-17435.52</v>
      </c>
      <c r="BO65" s="230">
        <v>-24350.95</v>
      </c>
      <c r="BP65" s="230">
        <v>-25975.48</v>
      </c>
      <c r="BQ65" s="230">
        <v>-29236.51</v>
      </c>
      <c r="BR65" s="230">
        <v>-32518.67</v>
      </c>
      <c r="BS65" s="230">
        <v>-35822.11</v>
      </c>
      <c r="BT65" s="230">
        <v>-41036.129999999997</v>
      </c>
      <c r="BU65" s="230">
        <v>-48462.74</v>
      </c>
      <c r="BV65" s="230">
        <v>-56682.11</v>
      </c>
      <c r="BW65" s="230">
        <v>-67332.59</v>
      </c>
      <c r="BX65" s="230">
        <v>-13097.35</v>
      </c>
      <c r="BY65" s="244">
        <v>-26279.59</v>
      </c>
      <c r="BZ65" s="230">
        <v>-39552.39</v>
      </c>
      <c r="CA65" s="230">
        <v>-52911.22</v>
      </c>
      <c r="CB65" s="230">
        <v>-52911.22</v>
      </c>
      <c r="CC65" s="230">
        <v>-52911.22</v>
      </c>
      <c r="CD65" s="230">
        <v>-52911.22</v>
      </c>
      <c r="CE65" s="230">
        <v>-52911.22</v>
      </c>
      <c r="CF65" s="230">
        <v>-52911.22</v>
      </c>
      <c r="CG65" s="230">
        <v>-52911.22</v>
      </c>
      <c r="CH65" s="230">
        <v>-52911.22</v>
      </c>
      <c r="CI65" s="230">
        <v>-53498.85</v>
      </c>
      <c r="CJ65" s="230">
        <v>-978.64</v>
      </c>
      <c r="CK65" s="230">
        <v>-2077.4899999999998</v>
      </c>
      <c r="CL65" s="230">
        <v>-3434.2</v>
      </c>
      <c r="CM65" s="230">
        <v>-6010.43</v>
      </c>
      <c r="CN65" s="230">
        <v>-6010.43</v>
      </c>
      <c r="CO65" s="230">
        <v>-6010.43</v>
      </c>
      <c r="CP65" s="230">
        <v>-6010.43</v>
      </c>
      <c r="CQ65" s="230">
        <v>-6010.43</v>
      </c>
      <c r="CR65" s="230">
        <v>-6717.87</v>
      </c>
      <c r="CS65" s="230">
        <v>-8136.43</v>
      </c>
      <c r="CT65" s="230">
        <v>-9596.65</v>
      </c>
      <c r="CU65" s="230">
        <v>-12475.77</v>
      </c>
      <c r="CV65" s="230">
        <v>-4306.68</v>
      </c>
      <c r="CW65" s="230">
        <v>-8758.7000000000007</v>
      </c>
      <c r="CX65" s="230">
        <v>-13237.86</v>
      </c>
      <c r="CY65" s="230">
        <v>-19661.2</v>
      </c>
      <c r="CZ65" s="230">
        <v>-19661.2</v>
      </c>
      <c r="DA65" s="230">
        <v>-19661.2</v>
      </c>
      <c r="DB65" s="230">
        <v>-19661.2</v>
      </c>
      <c r="DC65" s="230">
        <v>-19661.2</v>
      </c>
      <c r="DD65" s="230">
        <v>-21240.91</v>
      </c>
      <c r="DE65" s="230">
        <v>-24409.96</v>
      </c>
      <c r="DF65" s="230">
        <v>-27598.34</v>
      </c>
      <c r="DG65" s="230">
        <v>-32385.87</v>
      </c>
      <c r="DH65" s="230">
        <v>-5568.66</v>
      </c>
      <c r="DI65" s="230">
        <v>-11169.64</v>
      </c>
    </row>
    <row r="66" spans="1:115" ht="15" outlineLevel="1" x14ac:dyDescent="0.25">
      <c r="A66" s="13">
        <f t="shared" si="5"/>
        <v>59</v>
      </c>
      <c r="B66" s="353"/>
      <c r="C66" s="226">
        <v>186272</v>
      </c>
      <c r="D66" s="232" t="s">
        <v>1306</v>
      </c>
      <c r="E66" s="232"/>
      <c r="F66" s="232"/>
      <c r="G66" s="232"/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  <c r="AC66" s="233">
        <v>-2785.97</v>
      </c>
      <c r="AD66" s="233">
        <v>-6621.06</v>
      </c>
      <c r="AE66" s="233">
        <v>-10875.09</v>
      </c>
      <c r="AF66" s="233">
        <v>-16257.29</v>
      </c>
      <c r="AG66" s="233">
        <v>-22511.16</v>
      </c>
      <c r="AH66" s="233">
        <v>-29958.29</v>
      </c>
      <c r="AI66" s="233">
        <v>-38567.379999999997</v>
      </c>
      <c r="AJ66" s="233">
        <v>-47214.8</v>
      </c>
      <c r="AK66" s="233">
        <v>-56924.67</v>
      </c>
      <c r="AL66" s="233">
        <v>-67861.16</v>
      </c>
      <c r="AM66" s="233">
        <v>-80175.89</v>
      </c>
      <c r="AN66" s="233">
        <v>-4787.84</v>
      </c>
      <c r="AO66" s="233">
        <v>-11304.82</v>
      </c>
      <c r="AP66" s="233">
        <v>-19102.830000000002</v>
      </c>
      <c r="AQ66" s="233">
        <v>-28591.41</v>
      </c>
      <c r="AR66" s="233">
        <v>-39219.35</v>
      </c>
      <c r="AS66" s="233">
        <v>-51163.26</v>
      </c>
      <c r="AT66" s="233">
        <v>-64453.89</v>
      </c>
      <c r="AU66" s="233">
        <v>-78297.36</v>
      </c>
      <c r="AV66" s="233">
        <v>-93323.6</v>
      </c>
      <c r="AW66" s="233">
        <v>-109465.61</v>
      </c>
      <c r="AX66" s="233">
        <v>-126422.08</v>
      </c>
      <c r="AY66" s="233">
        <v>-144679.78</v>
      </c>
      <c r="AZ66" s="233">
        <v>-5138.8999999999996</v>
      </c>
      <c r="BA66" s="243">
        <v>-11548.41</v>
      </c>
      <c r="BB66" s="230">
        <v>-19292.43</v>
      </c>
      <c r="BC66" s="230">
        <v>-27885.040000000001</v>
      </c>
      <c r="BD66" s="230">
        <v>-37080.51</v>
      </c>
      <c r="BE66" s="230">
        <v>-47051.76</v>
      </c>
      <c r="BF66" s="230">
        <v>-58098.36</v>
      </c>
      <c r="BG66" s="230">
        <v>-70479.73</v>
      </c>
      <c r="BH66" s="230">
        <v>-83936.54</v>
      </c>
      <c r="BI66" s="230">
        <v>-98516.21</v>
      </c>
      <c r="BJ66" s="230">
        <v>-113951.02</v>
      </c>
      <c r="BK66" s="230">
        <v>-130103.52</v>
      </c>
      <c r="BL66" s="230">
        <v>-4411.8599999999997</v>
      </c>
      <c r="BM66" s="244">
        <v>-13586.4</v>
      </c>
      <c r="BN66" s="245">
        <v>-25507.54</v>
      </c>
      <c r="BO66" s="230">
        <v>-39788.68</v>
      </c>
      <c r="BP66" s="230">
        <v>-55813.919999999998</v>
      </c>
      <c r="BQ66" s="230">
        <v>-73520.98</v>
      </c>
      <c r="BR66" s="230">
        <v>-93182.22</v>
      </c>
      <c r="BS66" s="230">
        <v>-114676.92</v>
      </c>
      <c r="BT66" s="230">
        <v>-137731.29</v>
      </c>
      <c r="BU66" s="230">
        <v>-163464.29999999999</v>
      </c>
      <c r="BV66" s="230">
        <v>-193588.2</v>
      </c>
      <c r="BW66" s="230">
        <v>-225013.57</v>
      </c>
      <c r="BX66" s="230">
        <v>-7079.03</v>
      </c>
      <c r="BY66" s="244">
        <v>-17006.87</v>
      </c>
      <c r="BZ66" s="230">
        <v>-28813.84</v>
      </c>
      <c r="CA66" s="230">
        <v>-42267.74</v>
      </c>
      <c r="CB66" s="230">
        <v>-58617.41</v>
      </c>
      <c r="CC66" s="230">
        <v>-76811.39</v>
      </c>
      <c r="CD66" s="230">
        <v>-96911.39</v>
      </c>
      <c r="CE66" s="230">
        <v>-119058.78</v>
      </c>
      <c r="CF66" s="230">
        <v>-142642.93</v>
      </c>
      <c r="CG66" s="230">
        <v>-168088.01</v>
      </c>
      <c r="CH66" s="230">
        <v>-195764.72</v>
      </c>
      <c r="CI66" s="230">
        <v>-225290.25</v>
      </c>
      <c r="CJ66" s="230">
        <v>-6136.7</v>
      </c>
      <c r="CK66" s="230">
        <v>-11111.59</v>
      </c>
      <c r="CL66" s="230">
        <v>-14825.61</v>
      </c>
      <c r="CM66" s="230">
        <v>-17409.97</v>
      </c>
      <c r="CN66" s="230">
        <v>-19038.759999999998</v>
      </c>
      <c r="CO66" s="230">
        <v>-19794.16</v>
      </c>
      <c r="CP66" s="230">
        <v>-20144.38</v>
      </c>
      <c r="CQ66" s="230">
        <v>-20637.32</v>
      </c>
      <c r="CR66" s="230">
        <v>-21173.03</v>
      </c>
      <c r="CS66" s="230">
        <v>-21553.72</v>
      </c>
      <c r="CT66" s="230">
        <v>0</v>
      </c>
      <c r="CU66" s="230">
        <v>0</v>
      </c>
      <c r="CV66" s="230">
        <v>0</v>
      </c>
      <c r="CW66" s="230">
        <v>0</v>
      </c>
      <c r="CX66" s="230">
        <v>0</v>
      </c>
      <c r="CY66" s="230">
        <v>0</v>
      </c>
      <c r="CZ66" s="230">
        <v>0</v>
      </c>
      <c r="DA66" s="230">
        <v>0</v>
      </c>
      <c r="DB66" s="230">
        <v>0</v>
      </c>
      <c r="DC66" s="230">
        <v>0</v>
      </c>
      <c r="DD66" s="230">
        <v>0</v>
      </c>
      <c r="DE66" s="230">
        <v>0</v>
      </c>
      <c r="DF66" s="230">
        <v>0</v>
      </c>
      <c r="DG66" s="230">
        <v>0</v>
      </c>
      <c r="DH66" s="230">
        <v>-1639.12</v>
      </c>
      <c r="DI66" s="230">
        <v>-3765.64</v>
      </c>
    </row>
    <row r="67" spans="1:115" ht="15" outlineLevel="1" x14ac:dyDescent="0.25">
      <c r="A67" s="13">
        <f t="shared" si="5"/>
        <v>60</v>
      </c>
      <c r="B67" s="353"/>
      <c r="C67" s="226">
        <v>186273</v>
      </c>
      <c r="D67" s="232" t="s">
        <v>1307</v>
      </c>
      <c r="E67" s="232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3">
        <v>-1430.68</v>
      </c>
      <c r="AD67" s="233">
        <v>-3456.04</v>
      </c>
      <c r="AE67" s="233">
        <v>-3842.3</v>
      </c>
      <c r="AF67" s="233">
        <v>-4374.84</v>
      </c>
      <c r="AG67" s="233">
        <v>-5413.45</v>
      </c>
      <c r="AH67" s="233">
        <v>-7760.13</v>
      </c>
      <c r="AI67" s="233">
        <v>-11577.39</v>
      </c>
      <c r="AJ67" s="233">
        <v>-15249.26</v>
      </c>
      <c r="AK67" s="233">
        <v>-19673.57</v>
      </c>
      <c r="AL67" s="233">
        <v>-25227.96</v>
      </c>
      <c r="AM67" s="233">
        <v>-33653.51</v>
      </c>
      <c r="AN67" s="233">
        <v>-5238.66</v>
      </c>
      <c r="AO67" s="233">
        <v>-11263.77</v>
      </c>
      <c r="AP67" s="233">
        <v>-17086.62</v>
      </c>
      <c r="AQ67" s="233">
        <v>-23653.71</v>
      </c>
      <c r="AR67" s="233">
        <v>-30501.37</v>
      </c>
      <c r="AS67" s="233">
        <v>-38150.14</v>
      </c>
      <c r="AT67" s="233">
        <v>-47337.55</v>
      </c>
      <c r="AU67" s="233">
        <v>-57531.06</v>
      </c>
      <c r="AV67" s="233">
        <v>-68769.179999999993</v>
      </c>
      <c r="AW67" s="233">
        <v>-81052.100000000006</v>
      </c>
      <c r="AX67" s="233">
        <v>-93769.02</v>
      </c>
      <c r="AY67" s="233">
        <v>-108815.53</v>
      </c>
      <c r="AZ67" s="233">
        <v>-6222.99</v>
      </c>
      <c r="BA67" s="243">
        <v>-11345.75</v>
      </c>
      <c r="BB67" s="230">
        <v>-15038.24</v>
      </c>
      <c r="BC67" s="230">
        <v>-16611.419999999998</v>
      </c>
      <c r="BD67" s="230">
        <v>0</v>
      </c>
      <c r="BE67" s="230">
        <v>0</v>
      </c>
      <c r="BF67" s="230">
        <v>0</v>
      </c>
      <c r="BG67" s="230">
        <v>-1186.06</v>
      </c>
      <c r="BH67" s="230">
        <v>-2746.83</v>
      </c>
      <c r="BI67" s="230">
        <v>-4991.1000000000004</v>
      </c>
      <c r="BJ67" s="230">
        <v>-7594.99</v>
      </c>
      <c r="BK67" s="230">
        <v>-10135.969999999999</v>
      </c>
      <c r="BL67" s="230">
        <v>-2571.6799999999998</v>
      </c>
      <c r="BM67" s="244">
        <v>-7619.92</v>
      </c>
      <c r="BN67" s="245">
        <v>-11249.14</v>
      </c>
      <c r="BO67" s="230">
        <v>-13956.93</v>
      </c>
      <c r="BP67" s="230">
        <v>-15734.05</v>
      </c>
      <c r="BQ67" s="230">
        <v>-16685.93</v>
      </c>
      <c r="BR67" s="230">
        <v>-21623.41</v>
      </c>
      <c r="BS67" s="230">
        <v>-24343.79</v>
      </c>
      <c r="BT67" s="230">
        <v>-27131.87</v>
      </c>
      <c r="BU67" s="230">
        <v>-31140.6</v>
      </c>
      <c r="BV67" s="230">
        <v>-36635.11</v>
      </c>
      <c r="BW67" s="230">
        <v>-41304.17</v>
      </c>
      <c r="BX67" s="230">
        <v>0</v>
      </c>
      <c r="BY67" s="244">
        <v>0</v>
      </c>
      <c r="BZ67" s="230">
        <v>0</v>
      </c>
      <c r="CA67" s="230">
        <v>0</v>
      </c>
      <c r="CB67" s="230">
        <v>0</v>
      </c>
      <c r="CC67" s="230">
        <v>0</v>
      </c>
      <c r="CD67" s="230">
        <v>0</v>
      </c>
      <c r="CE67" s="230">
        <v>0</v>
      </c>
      <c r="CF67" s="230">
        <v>0</v>
      </c>
      <c r="CG67" s="230">
        <v>0</v>
      </c>
      <c r="CH67" s="230">
        <v>0</v>
      </c>
      <c r="CI67" s="230">
        <v>0</v>
      </c>
      <c r="CJ67" s="230">
        <v>-4524.67</v>
      </c>
      <c r="CK67" s="230">
        <v>-7245.5</v>
      </c>
      <c r="CL67" s="230">
        <v>0</v>
      </c>
      <c r="CM67" s="230">
        <v>0</v>
      </c>
      <c r="CN67" s="230">
        <v>0</v>
      </c>
      <c r="CO67" s="230">
        <v>0</v>
      </c>
      <c r="CP67" s="230">
        <v>0</v>
      </c>
      <c r="CQ67" s="230">
        <v>0</v>
      </c>
      <c r="CR67" s="230">
        <v>0</v>
      </c>
      <c r="CS67" s="230">
        <v>0</v>
      </c>
      <c r="CT67" s="230">
        <v>0</v>
      </c>
      <c r="CU67" s="230">
        <v>0</v>
      </c>
      <c r="CV67" s="230">
        <v>0</v>
      </c>
      <c r="CW67" s="230">
        <v>0</v>
      </c>
      <c r="CX67" s="230"/>
      <c r="CY67" s="230"/>
      <c r="CZ67" s="230"/>
      <c r="DA67" s="230"/>
      <c r="DB67" s="230"/>
      <c r="DC67" s="230"/>
      <c r="DD67" s="230"/>
      <c r="DE67" s="230"/>
      <c r="DF67" s="230"/>
      <c r="DG67" s="230"/>
      <c r="DH67" s="230"/>
      <c r="DI67" s="230"/>
    </row>
    <row r="68" spans="1:115" ht="15" outlineLevel="1" x14ac:dyDescent="0.25">
      <c r="A68" s="13">
        <f t="shared" si="5"/>
        <v>61</v>
      </c>
      <c r="B68" s="353"/>
      <c r="C68" s="226">
        <v>186274</v>
      </c>
      <c r="D68" s="232" t="s">
        <v>1308</v>
      </c>
      <c r="E68" s="232"/>
      <c r="F68" s="232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  <c r="X68" s="232"/>
      <c r="Y68" s="232"/>
      <c r="Z68" s="232"/>
      <c r="AA68" s="232"/>
      <c r="AB68" s="232"/>
      <c r="AC68" s="233">
        <v>-127951.22</v>
      </c>
      <c r="AD68" s="233">
        <v>-104835.31</v>
      </c>
      <c r="AE68" s="233">
        <v>-85671.69</v>
      </c>
      <c r="AF68" s="233">
        <v>-68052.45</v>
      </c>
      <c r="AG68" s="233">
        <v>-54202.83</v>
      </c>
      <c r="AH68" s="233">
        <v>-43956.77</v>
      </c>
      <c r="AI68" s="233">
        <v>-35902.730000000003</v>
      </c>
      <c r="AJ68" s="233">
        <v>-28197.43</v>
      </c>
      <c r="AK68" s="233">
        <v>-20243.03</v>
      </c>
      <c r="AL68" s="233">
        <v>-12338.45</v>
      </c>
      <c r="AM68" s="233">
        <v>0</v>
      </c>
      <c r="AN68" s="233">
        <v>-360970.31</v>
      </c>
      <c r="AO68" s="233">
        <v>-265305.96999999997</v>
      </c>
      <c r="AP68" s="233">
        <v>-203131.61</v>
      </c>
      <c r="AQ68" s="233">
        <v>-152087.6</v>
      </c>
      <c r="AR68" s="233">
        <v>-107179.26</v>
      </c>
      <c r="AS68" s="233">
        <v>-73405.679999999993</v>
      </c>
      <c r="AT68" s="233">
        <v>-50909.55</v>
      </c>
      <c r="AU68" s="233">
        <v>-36805.75</v>
      </c>
      <c r="AV68" s="233">
        <v>-24515.03</v>
      </c>
      <c r="AW68" s="233">
        <v>-12227.8</v>
      </c>
      <c r="AX68" s="233">
        <v>1115.3699999999999</v>
      </c>
      <c r="AY68" s="233">
        <v>29644.01</v>
      </c>
      <c r="AZ68" s="233">
        <v>-384670.01</v>
      </c>
      <c r="BA68" s="243">
        <v>-320116.65000000002</v>
      </c>
      <c r="BB68" s="230">
        <v>-256931.28</v>
      </c>
      <c r="BC68" s="230">
        <v>-203210.11</v>
      </c>
      <c r="BD68" s="230">
        <v>-155377.56</v>
      </c>
      <c r="BE68" s="230">
        <v>-117724.82</v>
      </c>
      <c r="BF68" s="230">
        <v>-89842.15</v>
      </c>
      <c r="BG68" s="230">
        <v>-67928.740000000005</v>
      </c>
      <c r="BH68" s="230">
        <v>-47579.11</v>
      </c>
      <c r="BI68" s="230">
        <v>-26958.49</v>
      </c>
      <c r="BJ68" s="230">
        <v>-5550.16</v>
      </c>
      <c r="BK68" s="230">
        <v>0</v>
      </c>
      <c r="BL68" s="230">
        <v>-229777.37</v>
      </c>
      <c r="BM68" s="244">
        <v>-199648.17</v>
      </c>
      <c r="BN68" s="245">
        <v>-172581.69</v>
      </c>
      <c r="BO68" s="230">
        <v>-150647.54999999999</v>
      </c>
      <c r="BP68" s="230">
        <v>-134389.32</v>
      </c>
      <c r="BQ68" s="230">
        <v>-121731.24</v>
      </c>
      <c r="BR68" s="230">
        <v>-109591.38</v>
      </c>
      <c r="BS68" s="230">
        <v>-97453.97</v>
      </c>
      <c r="BT68" s="230">
        <v>-85216.34</v>
      </c>
      <c r="BU68" s="230">
        <v>-65636.72</v>
      </c>
      <c r="BV68" s="230">
        <v>-37041.760000000002</v>
      </c>
      <c r="BW68" s="230">
        <v>0</v>
      </c>
      <c r="BX68" s="230">
        <v>-293744.5</v>
      </c>
      <c r="BY68" s="244">
        <v>-255227.7</v>
      </c>
      <c r="BZ68" s="230">
        <v>-220626.26</v>
      </c>
      <c r="CA68" s="230">
        <v>-192585.93</v>
      </c>
      <c r="CB68" s="230">
        <v>-171801.61</v>
      </c>
      <c r="CC68" s="230">
        <v>-155619.68</v>
      </c>
      <c r="CD68" s="230">
        <v>-140100.23000000001</v>
      </c>
      <c r="CE68" s="230">
        <v>-124583.92</v>
      </c>
      <c r="CF68" s="230">
        <v>-108939.49</v>
      </c>
      <c r="CG68" s="230">
        <v>-83909.15</v>
      </c>
      <c r="CH68" s="230">
        <v>-47353.71</v>
      </c>
      <c r="CI68" s="230">
        <v>0.01</v>
      </c>
      <c r="CJ68" s="230">
        <v>-248947.79</v>
      </c>
      <c r="CK68" s="230">
        <v>-211118.52</v>
      </c>
      <c r="CL68" s="230">
        <v>-173815.93</v>
      </c>
      <c r="CM68" s="230">
        <v>-142965.70000000001</v>
      </c>
      <c r="CN68" s="230">
        <v>-114424.91</v>
      </c>
      <c r="CO68" s="230">
        <v>-90938.6</v>
      </c>
      <c r="CP68" s="230">
        <v>-73142.09</v>
      </c>
      <c r="CQ68" s="230">
        <v>-58790.45</v>
      </c>
      <c r="CR68" s="230">
        <v>-45970.239999999998</v>
      </c>
      <c r="CS68" s="230">
        <v>-33220.050000000003</v>
      </c>
      <c r="CT68" s="230">
        <v>-20134.52</v>
      </c>
      <c r="CU68" s="230">
        <v>0.01</v>
      </c>
      <c r="CV68" s="230">
        <v>-314481.88</v>
      </c>
      <c r="CW68" s="230">
        <v>-266576.75</v>
      </c>
      <c r="CX68" s="230">
        <v>-219999.06</v>
      </c>
      <c r="CY68" s="230">
        <v>-180934.22</v>
      </c>
      <c r="CZ68" s="230">
        <v>-144053.32</v>
      </c>
      <c r="DA68" s="230">
        <v>-114759.26</v>
      </c>
      <c r="DB68" s="230">
        <v>-92398.24</v>
      </c>
      <c r="DC68" s="230">
        <v>-74321.740000000005</v>
      </c>
      <c r="DD68" s="230">
        <v>-58219.44</v>
      </c>
      <c r="DE68" s="230">
        <v>-42192.46</v>
      </c>
      <c r="DF68" s="230">
        <v>-25618.1</v>
      </c>
      <c r="DG68" s="230">
        <v>0</v>
      </c>
      <c r="DH68" s="230">
        <v>-31515.18</v>
      </c>
      <c r="DI68" s="230">
        <v>-26843.47</v>
      </c>
    </row>
    <row r="69" spans="1:115" ht="15.75" outlineLevel="1" thickBot="1" x14ac:dyDescent="0.3">
      <c r="A69" s="13">
        <f t="shared" si="5"/>
        <v>62</v>
      </c>
      <c r="B69" s="353"/>
      <c r="C69" s="226">
        <v>186375</v>
      </c>
      <c r="D69" s="232" t="s">
        <v>1309</v>
      </c>
      <c r="E69" s="232"/>
      <c r="F69" s="232"/>
      <c r="G69" s="232"/>
      <c r="H69" s="232"/>
      <c r="I69" s="232"/>
      <c r="J69" s="232"/>
      <c r="K69" s="232"/>
      <c r="L69" s="232"/>
      <c r="M69" s="232"/>
      <c r="N69" s="232"/>
      <c r="O69" s="232"/>
      <c r="P69" s="232"/>
      <c r="Q69" s="232"/>
      <c r="R69" s="232"/>
      <c r="S69" s="232"/>
      <c r="T69" s="232"/>
      <c r="U69" s="232"/>
      <c r="V69" s="232"/>
      <c r="W69" s="232"/>
      <c r="X69" s="232"/>
      <c r="Y69" s="232"/>
      <c r="Z69" s="232"/>
      <c r="AA69" s="232"/>
      <c r="AB69" s="232"/>
      <c r="AC69" s="233">
        <v>-668132.09</v>
      </c>
      <c r="AD69" s="233">
        <v>-710285.09</v>
      </c>
      <c r="AE69" s="233">
        <v>-753477.09</v>
      </c>
      <c r="AF69" s="233">
        <v>-797702.09</v>
      </c>
      <c r="AG69" s="233">
        <v>-842970.09</v>
      </c>
      <c r="AH69" s="233">
        <v>-889292.09</v>
      </c>
      <c r="AI69" s="233">
        <v>-936681.09</v>
      </c>
      <c r="AJ69" s="233">
        <v>-981827.09</v>
      </c>
      <c r="AK69" s="233">
        <v>-1027976.09</v>
      </c>
      <c r="AL69" s="233">
        <v>-1076330.0900000001</v>
      </c>
      <c r="AM69" s="233">
        <v>-1125723.0900000001</v>
      </c>
      <c r="AN69" s="233">
        <v>-1176221.0900000001</v>
      </c>
      <c r="AO69" s="233">
        <v>-1227900.0900000001</v>
      </c>
      <c r="AP69" s="233">
        <v>-1280970.0900000001</v>
      </c>
      <c r="AQ69" s="233">
        <v>-1335644.0900000001</v>
      </c>
      <c r="AR69" s="233">
        <v>-1391940.09</v>
      </c>
      <c r="AS69" s="233">
        <v>-1449872.09</v>
      </c>
      <c r="AT69" s="233">
        <v>-1509454.09</v>
      </c>
      <c r="AU69" s="233">
        <v>-1568207.09</v>
      </c>
      <c r="AV69" s="233">
        <v>-1628573.09</v>
      </c>
      <c r="AW69" s="233">
        <v>-1690575.09</v>
      </c>
      <c r="AX69" s="233">
        <v>-1754220.09</v>
      </c>
      <c r="AY69" s="233">
        <v>-1819513.09</v>
      </c>
      <c r="AZ69" s="233">
        <v>-1886339.09</v>
      </c>
      <c r="BA69" s="246">
        <v>-1954570.09</v>
      </c>
      <c r="BB69" s="247">
        <v>-2024271.09</v>
      </c>
      <c r="BC69" s="247">
        <v>-2095430.09</v>
      </c>
      <c r="BD69" s="247">
        <v>-2168073.09</v>
      </c>
      <c r="BE69" s="247">
        <v>-2242215.09</v>
      </c>
      <c r="BF69" s="247">
        <v>-2317870.09</v>
      </c>
      <c r="BG69" s="247">
        <v>-2395046.09</v>
      </c>
      <c r="BH69" s="247">
        <v>-2473743.09</v>
      </c>
      <c r="BI69" s="247">
        <v>-2553969.09</v>
      </c>
      <c r="BJ69" s="247">
        <v>-2635742.09</v>
      </c>
      <c r="BK69" s="247">
        <v>-2719092.09</v>
      </c>
      <c r="BL69" s="247">
        <v>-2803990.09</v>
      </c>
      <c r="BM69" s="248">
        <v>-2917298.09</v>
      </c>
      <c r="BN69" s="249">
        <v>-3032773.09</v>
      </c>
      <c r="BO69" s="247">
        <v>-3150364.09</v>
      </c>
      <c r="BP69" s="247">
        <v>-3270131.09</v>
      </c>
      <c r="BQ69" s="247">
        <v>-3392129.09</v>
      </c>
      <c r="BR69" s="247">
        <v>-3516334.09</v>
      </c>
      <c r="BS69" s="247">
        <v>-3642760.09</v>
      </c>
      <c r="BT69" s="247">
        <v>-3771424.09</v>
      </c>
      <c r="BU69" s="247">
        <v>-3906663.09</v>
      </c>
      <c r="BV69" s="247">
        <v>-4055430.09</v>
      </c>
      <c r="BW69" s="247">
        <v>-4206757.09</v>
      </c>
      <c r="BX69" s="247">
        <v>-4360973.09</v>
      </c>
      <c r="BY69" s="248">
        <v>-4518391.09</v>
      </c>
      <c r="BZ69" s="230">
        <v>-4679251.09</v>
      </c>
      <c r="CA69" s="230">
        <v>-4843709.09</v>
      </c>
      <c r="CB69" s="230">
        <v>-5014800.09</v>
      </c>
      <c r="CC69" s="230">
        <v>-5189624.09</v>
      </c>
      <c r="CD69" s="230">
        <v>-5368213.09</v>
      </c>
      <c r="CE69" s="230">
        <v>-5550601.0899999999</v>
      </c>
      <c r="CF69" s="230">
        <v>-5736827.0899999999</v>
      </c>
      <c r="CG69" s="230">
        <v>-5926930.0899999999</v>
      </c>
      <c r="CH69" s="230">
        <v>-6125739.0899999999</v>
      </c>
      <c r="CI69" s="230">
        <v>-6329877.0899999999</v>
      </c>
      <c r="CJ69" s="230">
        <v>-6506406.0899999999</v>
      </c>
      <c r="CK69" s="230">
        <v>-6665333.0899999999</v>
      </c>
      <c r="CL69" s="230">
        <v>-6825764.0899999999</v>
      </c>
      <c r="CM69" s="230">
        <v>-6987710.0899999999</v>
      </c>
      <c r="CN69" s="230">
        <v>-336978.09</v>
      </c>
      <c r="CO69" s="230">
        <v>-2328860.09</v>
      </c>
      <c r="CP69" s="230">
        <v>122358</v>
      </c>
      <c r="CQ69" s="230">
        <v>0</v>
      </c>
      <c r="CR69" s="230">
        <v>0</v>
      </c>
      <c r="CS69" s="230">
        <v>0</v>
      </c>
      <c r="CT69" s="230">
        <v>0</v>
      </c>
      <c r="CU69" s="230">
        <v>0</v>
      </c>
      <c r="CV69" s="230">
        <v>0</v>
      </c>
      <c r="CW69" s="230">
        <v>0</v>
      </c>
      <c r="CX69" s="230"/>
      <c r="CY69" s="230"/>
      <c r="CZ69" s="230"/>
      <c r="DA69" s="230"/>
      <c r="DB69" s="230"/>
      <c r="DC69" s="230"/>
      <c r="DD69" s="230"/>
      <c r="DE69" s="230"/>
      <c r="DF69" s="230"/>
      <c r="DG69" s="230"/>
      <c r="DH69" s="230"/>
      <c r="DI69" s="230"/>
      <c r="DJ69" s="4"/>
      <c r="DK69" s="4"/>
    </row>
    <row r="70" spans="1:115" s="7" customFormat="1" ht="15" outlineLevel="1" x14ac:dyDescent="0.25">
      <c r="A70" s="13">
        <f t="shared" si="5"/>
        <v>63</v>
      </c>
      <c r="B70" s="199"/>
      <c r="C70" s="226">
        <v>221001</v>
      </c>
      <c r="D70" s="227" t="s">
        <v>227</v>
      </c>
      <c r="E70" s="229">
        <v>40000000</v>
      </c>
      <c r="F70" s="229">
        <v>40000000</v>
      </c>
      <c r="G70" s="229">
        <v>40000000</v>
      </c>
      <c r="H70" s="229">
        <v>0</v>
      </c>
      <c r="I70" s="229">
        <v>0</v>
      </c>
      <c r="J70" s="229">
        <v>0</v>
      </c>
      <c r="K70" s="229">
        <v>0</v>
      </c>
      <c r="L70" s="229">
        <v>0</v>
      </c>
      <c r="M70" s="229">
        <v>0</v>
      </c>
      <c r="N70" s="229">
        <v>0</v>
      </c>
      <c r="O70" s="229">
        <v>0</v>
      </c>
      <c r="P70" s="229">
        <v>0</v>
      </c>
      <c r="Q70" s="229">
        <v>0</v>
      </c>
      <c r="R70" s="229">
        <v>0</v>
      </c>
      <c r="S70" s="229">
        <v>0</v>
      </c>
      <c r="T70" s="229">
        <v>0</v>
      </c>
      <c r="U70" s="229">
        <v>0</v>
      </c>
      <c r="V70" s="229">
        <v>0</v>
      </c>
      <c r="W70" s="229">
        <v>0</v>
      </c>
      <c r="X70" s="229">
        <v>50000000</v>
      </c>
      <c r="Y70" s="229">
        <v>50000000</v>
      </c>
      <c r="Z70" s="229">
        <v>60000000</v>
      </c>
      <c r="AA70" s="229">
        <v>60000000</v>
      </c>
      <c r="AB70" s="229">
        <v>60000000</v>
      </c>
      <c r="AC70" s="230">
        <v>60000000</v>
      </c>
      <c r="AD70" s="230">
        <v>60000000</v>
      </c>
      <c r="AE70" s="230">
        <v>60000000</v>
      </c>
      <c r="AF70" s="230">
        <v>60000000</v>
      </c>
      <c r="AG70" s="230">
        <v>60000000</v>
      </c>
      <c r="AH70" s="230">
        <v>60000000</v>
      </c>
      <c r="AI70" s="230">
        <v>100000000</v>
      </c>
      <c r="AJ70" s="230">
        <v>50000000</v>
      </c>
      <c r="AK70" s="230">
        <v>50000000</v>
      </c>
      <c r="AL70" s="230">
        <v>40000000</v>
      </c>
      <c r="AM70" s="230">
        <v>40000000</v>
      </c>
      <c r="AN70" s="230">
        <v>40000000</v>
      </c>
      <c r="AO70" s="230">
        <v>40000000</v>
      </c>
      <c r="AP70" s="230">
        <v>40000000</v>
      </c>
      <c r="AQ70" s="230">
        <v>40000000</v>
      </c>
      <c r="AR70" s="230">
        <v>40000000</v>
      </c>
      <c r="AS70" s="230">
        <v>40000000</v>
      </c>
      <c r="AT70" s="230">
        <v>40000000</v>
      </c>
      <c r="AU70" s="230">
        <v>0</v>
      </c>
      <c r="AV70" s="230">
        <v>0</v>
      </c>
      <c r="AW70" s="230">
        <v>0</v>
      </c>
      <c r="AX70" s="230">
        <v>0</v>
      </c>
      <c r="AY70" s="230">
        <v>0</v>
      </c>
      <c r="AZ70" s="230">
        <v>0</v>
      </c>
      <c r="BA70" s="230">
        <v>25000000</v>
      </c>
      <c r="BB70" s="230">
        <v>25000000</v>
      </c>
      <c r="BC70" s="230">
        <v>25000000</v>
      </c>
      <c r="BD70" s="230">
        <v>25000000</v>
      </c>
      <c r="BE70" s="230">
        <v>25000000</v>
      </c>
      <c r="BF70" s="230">
        <v>25000000</v>
      </c>
      <c r="BG70" s="230">
        <v>25000000</v>
      </c>
      <c r="BH70" s="230">
        <v>25000000</v>
      </c>
      <c r="BI70" s="230">
        <v>65000000</v>
      </c>
      <c r="BJ70" s="230">
        <v>65000000</v>
      </c>
      <c r="BK70" s="230">
        <v>65000000</v>
      </c>
      <c r="BL70" s="230">
        <v>65000000</v>
      </c>
      <c r="BM70" s="230">
        <v>40000000</v>
      </c>
      <c r="BN70" s="230">
        <v>40000000</v>
      </c>
      <c r="BO70" s="230">
        <v>40000000</v>
      </c>
      <c r="BP70" s="230">
        <v>62000000</v>
      </c>
      <c r="BQ70" s="230">
        <v>62000000</v>
      </c>
      <c r="BR70" s="230">
        <v>62000000</v>
      </c>
      <c r="BS70" s="230">
        <v>62000000</v>
      </c>
      <c r="BT70" s="230">
        <v>62000000</v>
      </c>
      <c r="BU70" s="230">
        <v>22000000</v>
      </c>
      <c r="BV70" s="230">
        <v>22000000</v>
      </c>
      <c r="BW70" s="230">
        <v>22000000</v>
      </c>
      <c r="BX70" s="230">
        <v>22000000</v>
      </c>
      <c r="BY70" s="230">
        <v>97000000</v>
      </c>
      <c r="BZ70" s="230">
        <v>97000000</v>
      </c>
      <c r="CA70" s="230">
        <v>97000000</v>
      </c>
      <c r="CB70" s="230">
        <v>75000000</v>
      </c>
      <c r="CC70" s="230">
        <v>75000000</v>
      </c>
      <c r="CD70" s="230">
        <v>75000000</v>
      </c>
      <c r="CE70" s="230">
        <v>75000000</v>
      </c>
      <c r="CF70" s="230">
        <v>75000000</v>
      </c>
      <c r="CG70" s="230">
        <v>75000000</v>
      </c>
      <c r="CH70" s="230">
        <v>85000000</v>
      </c>
      <c r="CI70" s="230">
        <v>85000000</v>
      </c>
      <c r="CJ70" s="230">
        <v>85000000</v>
      </c>
      <c r="CK70" s="230">
        <v>30000000</v>
      </c>
      <c r="CL70" s="230">
        <v>30000000</v>
      </c>
      <c r="CM70" s="230">
        <v>105000000</v>
      </c>
      <c r="CN70" s="230">
        <v>105000000</v>
      </c>
      <c r="CO70" s="230">
        <v>105000000</v>
      </c>
      <c r="CP70" s="230">
        <v>105000000</v>
      </c>
      <c r="CQ70" s="230">
        <v>105000000</v>
      </c>
      <c r="CR70" s="230">
        <v>105000000</v>
      </c>
      <c r="CS70" s="230">
        <v>105000000</v>
      </c>
      <c r="CT70" s="230">
        <v>95000000</v>
      </c>
      <c r="CU70" s="230">
        <v>95000000</v>
      </c>
      <c r="CV70" s="230">
        <v>95000000</v>
      </c>
      <c r="CW70" s="230">
        <v>75000000</v>
      </c>
      <c r="CX70" s="230">
        <v>75000000</v>
      </c>
      <c r="CY70" s="230">
        <v>75000000</v>
      </c>
      <c r="CZ70" s="230">
        <v>0</v>
      </c>
      <c r="DA70" s="230">
        <v>0</v>
      </c>
      <c r="DB70" s="230">
        <v>0</v>
      </c>
      <c r="DC70" s="230">
        <v>0</v>
      </c>
      <c r="DD70" s="230">
        <v>0</v>
      </c>
      <c r="DE70" s="230">
        <v>-10000000</v>
      </c>
      <c r="DF70" s="230">
        <v>60000000</v>
      </c>
      <c r="DG70" s="230">
        <v>60000000</v>
      </c>
      <c r="DH70" s="230">
        <v>60000000</v>
      </c>
      <c r="DI70" s="230">
        <v>60000000</v>
      </c>
      <c r="DJ70" s="63"/>
      <c r="DK70" s="63"/>
    </row>
    <row r="71" spans="1:115" s="7" customFormat="1" ht="15" outlineLevel="1" x14ac:dyDescent="0.25">
      <c r="A71" s="13">
        <f t="shared" si="5"/>
        <v>64</v>
      </c>
      <c r="B71" s="199"/>
      <c r="C71" s="226">
        <v>221026</v>
      </c>
      <c r="D71" s="227" t="s">
        <v>228</v>
      </c>
      <c r="E71" s="229">
        <v>-10000000</v>
      </c>
      <c r="F71" s="229">
        <v>-10000000</v>
      </c>
      <c r="G71" s="229">
        <v>-10000000</v>
      </c>
      <c r="H71" s="229">
        <v>-10000000</v>
      </c>
      <c r="I71" s="229">
        <v>-10000000</v>
      </c>
      <c r="J71" s="229">
        <v>-10000000</v>
      </c>
      <c r="K71" s="229">
        <v>-10000000</v>
      </c>
      <c r="L71" s="229">
        <v>-10000000</v>
      </c>
      <c r="M71" s="229">
        <v>-10000000</v>
      </c>
      <c r="N71" s="229">
        <v>-10000000</v>
      </c>
      <c r="O71" s="229">
        <v>-10000000</v>
      </c>
      <c r="P71" s="229">
        <v>-10000000</v>
      </c>
      <c r="Q71" s="229">
        <v>-10000000</v>
      </c>
      <c r="R71" s="229">
        <v>-10000000</v>
      </c>
      <c r="S71" s="229">
        <v>-10000000</v>
      </c>
      <c r="T71" s="229">
        <v>-10000000</v>
      </c>
      <c r="U71" s="229">
        <v>-10000000</v>
      </c>
      <c r="V71" s="229">
        <v>-10000000</v>
      </c>
      <c r="W71" s="229">
        <v>-10000000</v>
      </c>
      <c r="X71" s="229">
        <v>-10000000</v>
      </c>
      <c r="Y71" s="229">
        <v>-10000000</v>
      </c>
      <c r="Z71" s="229">
        <v>-10000000</v>
      </c>
      <c r="AA71" s="229">
        <v>-10000000</v>
      </c>
      <c r="AB71" s="229">
        <v>-10000000</v>
      </c>
      <c r="AC71" s="230">
        <v>-10000000</v>
      </c>
      <c r="AD71" s="230">
        <v>-10000000</v>
      </c>
      <c r="AE71" s="230">
        <v>-10000000</v>
      </c>
      <c r="AF71" s="230">
        <v>-10000000</v>
      </c>
      <c r="AG71" s="230">
        <v>-10000000</v>
      </c>
      <c r="AH71" s="230">
        <v>-10000000</v>
      </c>
      <c r="AI71" s="230">
        <v>-10000000</v>
      </c>
      <c r="AJ71" s="230">
        <v>-10000000</v>
      </c>
      <c r="AK71" s="230">
        <v>-10000000</v>
      </c>
      <c r="AL71" s="230">
        <v>-10000000</v>
      </c>
      <c r="AM71" s="230">
        <v>-10000000</v>
      </c>
      <c r="AN71" s="230">
        <v>-10000000</v>
      </c>
      <c r="AO71" s="230">
        <v>-10000000</v>
      </c>
      <c r="AP71" s="230">
        <v>-10000000</v>
      </c>
      <c r="AQ71" s="230">
        <v>-10000000</v>
      </c>
      <c r="AR71" s="230">
        <v>-10000000</v>
      </c>
      <c r="AS71" s="230">
        <v>-10000000</v>
      </c>
      <c r="AT71" s="230">
        <v>-10000000</v>
      </c>
      <c r="AU71" s="230">
        <v>-10000000</v>
      </c>
      <c r="AV71" s="230">
        <v>-10000000</v>
      </c>
      <c r="AW71" s="230">
        <v>-10000000</v>
      </c>
      <c r="AX71" s="230">
        <v>-10000000</v>
      </c>
      <c r="AY71" s="230">
        <v>-10000000</v>
      </c>
      <c r="AZ71" s="230">
        <v>-10000000</v>
      </c>
      <c r="BA71" s="230">
        <v>-10000000</v>
      </c>
      <c r="BB71" s="230">
        <v>-10000000</v>
      </c>
      <c r="BC71" s="230">
        <v>-10000000</v>
      </c>
      <c r="BD71" s="230">
        <v>-10000000</v>
      </c>
      <c r="BE71" s="230">
        <v>-10000000</v>
      </c>
      <c r="BF71" s="230">
        <v>-10000000</v>
      </c>
      <c r="BG71" s="230">
        <v>-10000000</v>
      </c>
      <c r="BH71" s="230">
        <v>-10000000</v>
      </c>
      <c r="BI71" s="230">
        <v>-10000000</v>
      </c>
      <c r="BJ71" s="230">
        <v>-10000000</v>
      </c>
      <c r="BK71" s="230">
        <v>-10000000</v>
      </c>
      <c r="BL71" s="230">
        <v>-10000000</v>
      </c>
      <c r="BM71" s="230">
        <v>-10000000</v>
      </c>
      <c r="BN71" s="230">
        <v>-10000000</v>
      </c>
      <c r="BO71" s="230">
        <v>-10000000</v>
      </c>
      <c r="BP71" s="230">
        <v>-10000000</v>
      </c>
      <c r="BQ71" s="230">
        <v>-10000000</v>
      </c>
      <c r="BR71" s="230">
        <v>-10000000</v>
      </c>
      <c r="BS71" s="230">
        <v>-10000000</v>
      </c>
      <c r="BT71" s="230">
        <v>-10000000</v>
      </c>
      <c r="BU71" s="230">
        <v>-10000000</v>
      </c>
      <c r="BV71" s="230">
        <v>-10000000</v>
      </c>
      <c r="BW71" s="230">
        <v>-10000000</v>
      </c>
      <c r="BX71" s="230">
        <v>-10000000</v>
      </c>
      <c r="BY71" s="230">
        <v>-10000000</v>
      </c>
      <c r="BZ71" s="230">
        <v>-10000000</v>
      </c>
      <c r="CA71" s="230">
        <v>-10000000</v>
      </c>
      <c r="CB71" s="230">
        <v>-10000000</v>
      </c>
      <c r="CC71" s="230">
        <v>-10000000</v>
      </c>
      <c r="CD71" s="230">
        <v>-10000000</v>
      </c>
      <c r="CE71" s="230">
        <v>-10000000</v>
      </c>
      <c r="CF71" s="230">
        <v>-10000000</v>
      </c>
      <c r="CG71" s="230">
        <v>-10000000</v>
      </c>
      <c r="CH71" s="230">
        <v>-10000000</v>
      </c>
      <c r="CI71" s="230">
        <v>-10000000</v>
      </c>
      <c r="CJ71" s="230">
        <v>-10000000</v>
      </c>
      <c r="CK71" s="230">
        <v>-10000000</v>
      </c>
      <c r="CL71" s="230">
        <v>-10000000</v>
      </c>
      <c r="CM71" s="230">
        <v>-10000000</v>
      </c>
      <c r="CN71" s="230">
        <v>-10000000</v>
      </c>
      <c r="CO71" s="230">
        <v>-10000000</v>
      </c>
      <c r="CP71" s="230">
        <v>-10000000</v>
      </c>
      <c r="CQ71" s="230">
        <v>-10000000</v>
      </c>
      <c r="CR71" s="230">
        <v>-10000000</v>
      </c>
      <c r="CS71" s="230">
        <v>-10000000</v>
      </c>
      <c r="CT71" s="230">
        <v>-10000000</v>
      </c>
      <c r="CU71" s="230">
        <v>-10000000</v>
      </c>
      <c r="CV71" s="230">
        <v>-10000000</v>
      </c>
      <c r="CW71" s="230">
        <v>-10000000</v>
      </c>
      <c r="CX71" s="230">
        <v>-10000000</v>
      </c>
      <c r="CY71" s="230">
        <v>-10000000</v>
      </c>
      <c r="CZ71" s="230">
        <v>-10000000</v>
      </c>
      <c r="DA71" s="230">
        <v>-10000000</v>
      </c>
      <c r="DB71" s="230">
        <v>-10000000</v>
      </c>
      <c r="DC71" s="230">
        <v>-10000000</v>
      </c>
      <c r="DD71" s="230">
        <v>-10000000</v>
      </c>
      <c r="DE71" s="230">
        <v>-10000000</v>
      </c>
      <c r="DF71" s="230">
        <v>-10000000</v>
      </c>
      <c r="DG71" s="230">
        <v>-10000000</v>
      </c>
      <c r="DH71" s="230">
        <v>-10000000</v>
      </c>
      <c r="DI71" s="230">
        <v>-10000000</v>
      </c>
      <c r="DJ71" s="63"/>
      <c r="DK71" s="63"/>
    </row>
    <row r="72" spans="1:115" s="7" customFormat="1" ht="15" outlineLevel="1" x14ac:dyDescent="0.25">
      <c r="A72" s="13">
        <f t="shared" si="5"/>
        <v>65</v>
      </c>
      <c r="B72" s="199"/>
      <c r="C72" s="226">
        <v>221072</v>
      </c>
      <c r="D72" s="227" t="s">
        <v>229</v>
      </c>
      <c r="E72" s="229">
        <v>-10000000</v>
      </c>
      <c r="F72" s="229">
        <v>-10000000</v>
      </c>
      <c r="G72" s="229">
        <v>-10000000</v>
      </c>
      <c r="H72" s="229">
        <v>-10000000</v>
      </c>
      <c r="I72" s="229">
        <v>-10000000</v>
      </c>
      <c r="J72" s="229">
        <v>-10000000</v>
      </c>
      <c r="K72" s="229">
        <v>-10000000</v>
      </c>
      <c r="L72" s="229">
        <v>-10000000</v>
      </c>
      <c r="M72" s="229">
        <v>-10000000</v>
      </c>
      <c r="N72" s="229">
        <v>-10000000</v>
      </c>
      <c r="O72" s="229">
        <v>-10000000</v>
      </c>
      <c r="P72" s="229">
        <v>-10000000</v>
      </c>
      <c r="Q72" s="229">
        <v>-10000000</v>
      </c>
      <c r="R72" s="229">
        <v>-10000000</v>
      </c>
      <c r="S72" s="229">
        <v>-10000000</v>
      </c>
      <c r="T72" s="229">
        <v>-10000000</v>
      </c>
      <c r="U72" s="229">
        <v>-10000000</v>
      </c>
      <c r="V72" s="229">
        <v>-10000000</v>
      </c>
      <c r="W72" s="229">
        <v>-10000000</v>
      </c>
      <c r="X72" s="229">
        <v>-10000000</v>
      </c>
      <c r="Y72" s="229">
        <v>-10000000</v>
      </c>
      <c r="Z72" s="229">
        <v>-10000000</v>
      </c>
      <c r="AA72" s="229">
        <v>-10000000</v>
      </c>
      <c r="AB72" s="229">
        <v>-10000000</v>
      </c>
      <c r="AC72" s="230">
        <v>-10000000</v>
      </c>
      <c r="AD72" s="230">
        <v>-10000000</v>
      </c>
      <c r="AE72" s="230">
        <v>-10000000</v>
      </c>
      <c r="AF72" s="230">
        <v>-10000000</v>
      </c>
      <c r="AG72" s="230">
        <v>-10000000</v>
      </c>
      <c r="AH72" s="230">
        <v>-10000000</v>
      </c>
      <c r="AI72" s="230">
        <v>-10000000</v>
      </c>
      <c r="AJ72" s="230">
        <v>-10000000</v>
      </c>
      <c r="AK72" s="230">
        <v>-10000000</v>
      </c>
      <c r="AL72" s="230">
        <v>0</v>
      </c>
      <c r="AM72" s="230">
        <v>0</v>
      </c>
      <c r="AN72" s="230">
        <v>0</v>
      </c>
      <c r="AO72" s="230">
        <v>0</v>
      </c>
      <c r="AP72" s="230">
        <v>0</v>
      </c>
      <c r="AQ72" s="230">
        <v>0</v>
      </c>
      <c r="AR72" s="230">
        <v>0</v>
      </c>
      <c r="AS72" s="230">
        <v>0</v>
      </c>
      <c r="AT72" s="230">
        <v>0</v>
      </c>
      <c r="AU72" s="230">
        <v>0</v>
      </c>
      <c r="AV72" s="230">
        <v>0</v>
      </c>
      <c r="AW72" s="230">
        <v>0</v>
      </c>
      <c r="AX72" s="230">
        <v>0</v>
      </c>
      <c r="AY72" s="230">
        <v>0</v>
      </c>
      <c r="AZ72" s="230">
        <v>0</v>
      </c>
      <c r="BA72" s="230">
        <v>0</v>
      </c>
      <c r="BB72" s="230">
        <v>0</v>
      </c>
      <c r="BC72" s="230">
        <v>0</v>
      </c>
      <c r="BD72" s="230">
        <v>0</v>
      </c>
      <c r="BE72" s="230">
        <v>0</v>
      </c>
      <c r="BF72" s="230">
        <v>0</v>
      </c>
      <c r="BG72" s="230">
        <v>0</v>
      </c>
      <c r="BH72" s="230">
        <v>0</v>
      </c>
      <c r="BI72" s="230">
        <v>0</v>
      </c>
      <c r="BJ72" s="230">
        <v>0</v>
      </c>
      <c r="BK72" s="230">
        <v>0</v>
      </c>
      <c r="BL72" s="230">
        <v>0</v>
      </c>
      <c r="BM72" s="230">
        <v>0</v>
      </c>
      <c r="BN72" s="230">
        <v>0</v>
      </c>
      <c r="BO72" s="230">
        <v>0</v>
      </c>
      <c r="BP72" s="230">
        <v>0</v>
      </c>
      <c r="BQ72" s="230">
        <v>0</v>
      </c>
      <c r="BR72" s="230">
        <v>0</v>
      </c>
      <c r="BS72" s="230">
        <v>0</v>
      </c>
      <c r="BT72" s="230">
        <v>0</v>
      </c>
      <c r="BU72" s="230">
        <v>0</v>
      </c>
      <c r="BV72" s="230">
        <v>0</v>
      </c>
      <c r="BW72" s="230">
        <v>0</v>
      </c>
      <c r="BX72" s="230">
        <v>0</v>
      </c>
      <c r="BY72" s="230">
        <v>0</v>
      </c>
      <c r="BZ72" s="230">
        <v>0</v>
      </c>
      <c r="CA72" s="230">
        <v>0</v>
      </c>
      <c r="CB72" s="230">
        <v>0</v>
      </c>
      <c r="CC72" s="230">
        <v>0</v>
      </c>
      <c r="CD72" s="230">
        <v>0</v>
      </c>
      <c r="CE72" s="230">
        <v>0</v>
      </c>
      <c r="CF72" s="230">
        <v>0</v>
      </c>
      <c r="CG72" s="230">
        <v>0</v>
      </c>
      <c r="CH72" s="230">
        <v>0</v>
      </c>
      <c r="CI72" s="230">
        <v>0</v>
      </c>
      <c r="CJ72" s="230">
        <v>0</v>
      </c>
      <c r="CK72" s="230">
        <v>0</v>
      </c>
      <c r="CL72" s="230">
        <v>0</v>
      </c>
      <c r="CM72" s="230">
        <v>0</v>
      </c>
      <c r="CN72" s="230">
        <v>0</v>
      </c>
      <c r="CO72" s="230">
        <v>0</v>
      </c>
      <c r="CP72" s="230">
        <v>0</v>
      </c>
      <c r="CQ72" s="230">
        <v>0</v>
      </c>
      <c r="CR72" s="230">
        <v>0</v>
      </c>
      <c r="CS72" s="230">
        <v>0</v>
      </c>
      <c r="CT72" s="230">
        <v>0</v>
      </c>
      <c r="CU72" s="230">
        <v>0</v>
      </c>
      <c r="CV72" s="230">
        <v>0</v>
      </c>
      <c r="CW72" s="230">
        <v>0</v>
      </c>
      <c r="CX72" s="230">
        <v>0</v>
      </c>
      <c r="CY72" s="230">
        <v>0</v>
      </c>
      <c r="CZ72" s="230">
        <v>0</v>
      </c>
      <c r="DA72" s="230">
        <v>0</v>
      </c>
      <c r="DB72" s="230">
        <v>0</v>
      </c>
      <c r="DC72" s="230">
        <v>0</v>
      </c>
      <c r="DD72" s="230">
        <v>0</v>
      </c>
      <c r="DE72" s="230">
        <v>0</v>
      </c>
      <c r="DF72" s="230">
        <v>0</v>
      </c>
      <c r="DG72" s="230">
        <v>0</v>
      </c>
      <c r="DH72" s="230">
        <v>0</v>
      </c>
      <c r="DI72" s="230">
        <v>0</v>
      </c>
      <c r="DJ72" s="63"/>
      <c r="DK72" s="63"/>
    </row>
    <row r="73" spans="1:115" s="7" customFormat="1" ht="15" outlineLevel="1" x14ac:dyDescent="0.25">
      <c r="A73" s="13">
        <f t="shared" ref="A73:A108" si="73">+A72+1</f>
        <v>66</v>
      </c>
      <c r="B73" s="199"/>
      <c r="C73" s="226">
        <v>221073</v>
      </c>
      <c r="D73" s="227" t="s">
        <v>230</v>
      </c>
      <c r="E73" s="229">
        <v>-10000000</v>
      </c>
      <c r="F73" s="229">
        <v>-10000000</v>
      </c>
      <c r="G73" s="229">
        <v>-10000000</v>
      </c>
      <c r="H73" s="229">
        <v>-10000000</v>
      </c>
      <c r="I73" s="229">
        <v>-10000000</v>
      </c>
      <c r="J73" s="229">
        <v>-10000000</v>
      </c>
      <c r="K73" s="229">
        <v>-10000000</v>
      </c>
      <c r="L73" s="229">
        <v>-10000000</v>
      </c>
      <c r="M73" s="229">
        <v>-10000000</v>
      </c>
      <c r="N73" s="229">
        <v>-10000000</v>
      </c>
      <c r="O73" s="229">
        <v>-10000000</v>
      </c>
      <c r="P73" s="229">
        <v>-10000000</v>
      </c>
      <c r="Q73" s="229">
        <v>-10000000</v>
      </c>
      <c r="R73" s="229">
        <v>-10000000</v>
      </c>
      <c r="S73" s="229">
        <v>-10000000</v>
      </c>
      <c r="T73" s="229">
        <v>-10000000</v>
      </c>
      <c r="U73" s="229">
        <v>-10000000</v>
      </c>
      <c r="V73" s="229">
        <v>-10000000</v>
      </c>
      <c r="W73" s="229">
        <v>-10000000</v>
      </c>
      <c r="X73" s="229">
        <v>-10000000</v>
      </c>
      <c r="Y73" s="229">
        <v>-10000000</v>
      </c>
      <c r="Z73" s="229">
        <v>-10000000</v>
      </c>
      <c r="AA73" s="229">
        <v>-10000000</v>
      </c>
      <c r="AB73" s="229">
        <v>-10000000</v>
      </c>
      <c r="AC73" s="230">
        <v>-10000000</v>
      </c>
      <c r="AD73" s="230">
        <v>-10000000</v>
      </c>
      <c r="AE73" s="230">
        <v>-10000000</v>
      </c>
      <c r="AF73" s="230">
        <v>-10000000</v>
      </c>
      <c r="AG73" s="230">
        <v>-10000000</v>
      </c>
      <c r="AH73" s="230">
        <v>-10000000</v>
      </c>
      <c r="AI73" s="230">
        <v>-10000000</v>
      </c>
      <c r="AJ73" s="230">
        <v>-10000000</v>
      </c>
      <c r="AK73" s="230">
        <v>-10000000</v>
      </c>
      <c r="AL73" s="230">
        <v>-10000000</v>
      </c>
      <c r="AM73" s="230">
        <v>-10000000</v>
      </c>
      <c r="AN73" s="230">
        <v>-10000000</v>
      </c>
      <c r="AO73" s="230">
        <v>-10000000</v>
      </c>
      <c r="AP73" s="230">
        <v>-10000000</v>
      </c>
      <c r="AQ73" s="230">
        <v>-10000000</v>
      </c>
      <c r="AR73" s="230">
        <v>-10000000</v>
      </c>
      <c r="AS73" s="230">
        <v>-10000000</v>
      </c>
      <c r="AT73" s="230">
        <v>-10000000</v>
      </c>
      <c r="AU73" s="230">
        <v>-10000000</v>
      </c>
      <c r="AV73" s="230">
        <v>-10000000</v>
      </c>
      <c r="AW73" s="230">
        <v>-10000000</v>
      </c>
      <c r="AX73" s="230">
        <v>-10000000</v>
      </c>
      <c r="AY73" s="230">
        <v>-10000000</v>
      </c>
      <c r="AZ73" s="230">
        <v>-10000000</v>
      </c>
      <c r="BA73" s="230">
        <v>-10000000</v>
      </c>
      <c r="BB73" s="230">
        <v>-10000000</v>
      </c>
      <c r="BC73" s="230">
        <v>-10000000</v>
      </c>
      <c r="BD73" s="230">
        <v>-10000000</v>
      </c>
      <c r="BE73" s="230">
        <v>-10000000</v>
      </c>
      <c r="BF73" s="230">
        <v>-10000000</v>
      </c>
      <c r="BG73" s="230">
        <v>-10000000</v>
      </c>
      <c r="BH73" s="230">
        <v>-10000000</v>
      </c>
      <c r="BI73" s="230">
        <v>-10000000</v>
      </c>
      <c r="BJ73" s="230">
        <v>-10000000</v>
      </c>
      <c r="BK73" s="230">
        <v>-10000000</v>
      </c>
      <c r="BL73" s="230">
        <v>-10000000</v>
      </c>
      <c r="BM73" s="230">
        <v>-10000000</v>
      </c>
      <c r="BN73" s="230">
        <v>-10000000</v>
      </c>
      <c r="BO73" s="230">
        <v>-10000000</v>
      </c>
      <c r="BP73" s="230">
        <v>-10000000</v>
      </c>
      <c r="BQ73" s="230">
        <v>-10000000</v>
      </c>
      <c r="BR73" s="230">
        <v>-10000000</v>
      </c>
      <c r="BS73" s="230">
        <v>-10000000</v>
      </c>
      <c r="BT73" s="230">
        <v>-10000000</v>
      </c>
      <c r="BU73" s="230">
        <v>-10000000</v>
      </c>
      <c r="BV73" s="230">
        <v>-10000000</v>
      </c>
      <c r="BW73" s="230">
        <v>-10000000</v>
      </c>
      <c r="BX73" s="230">
        <v>-10000000</v>
      </c>
      <c r="BY73" s="230">
        <v>-10000000</v>
      </c>
      <c r="BZ73" s="230">
        <v>-10000000</v>
      </c>
      <c r="CA73" s="230">
        <v>-10000000</v>
      </c>
      <c r="CB73" s="230">
        <v>-10000000</v>
      </c>
      <c r="CC73" s="230">
        <v>-10000000</v>
      </c>
      <c r="CD73" s="230">
        <v>-10000000</v>
      </c>
      <c r="CE73" s="230">
        <v>-10000000</v>
      </c>
      <c r="CF73" s="230">
        <v>-10000000</v>
      </c>
      <c r="CG73" s="230">
        <v>-10000000</v>
      </c>
      <c r="CH73" s="230">
        <v>-10000000</v>
      </c>
      <c r="CI73" s="230">
        <v>-10000000</v>
      </c>
      <c r="CJ73" s="230">
        <v>-10000000</v>
      </c>
      <c r="CK73" s="230">
        <v>-10000000</v>
      </c>
      <c r="CL73" s="230">
        <v>-10000000</v>
      </c>
      <c r="CM73" s="230">
        <v>-10000000</v>
      </c>
      <c r="CN73" s="230">
        <v>-10000000</v>
      </c>
      <c r="CO73" s="230">
        <v>-10000000</v>
      </c>
      <c r="CP73" s="230">
        <v>-10000000</v>
      </c>
      <c r="CQ73" s="230">
        <v>-10000000</v>
      </c>
      <c r="CR73" s="230">
        <v>-10000000</v>
      </c>
      <c r="CS73" s="230">
        <v>-10000000</v>
      </c>
      <c r="CT73" s="230">
        <v>0</v>
      </c>
      <c r="CU73" s="230">
        <v>0</v>
      </c>
      <c r="CV73" s="230">
        <v>0</v>
      </c>
      <c r="CW73" s="230">
        <v>0</v>
      </c>
      <c r="CX73" s="230"/>
      <c r="CY73" s="230"/>
      <c r="CZ73" s="230"/>
      <c r="DA73" s="230"/>
      <c r="DB73" s="230"/>
      <c r="DC73" s="230"/>
      <c r="DD73" s="230"/>
      <c r="DE73" s="230"/>
      <c r="DF73" s="230"/>
      <c r="DG73" s="230"/>
      <c r="DH73" s="230"/>
      <c r="DI73" s="230"/>
      <c r="DJ73" s="63"/>
      <c r="DK73" s="63"/>
    </row>
    <row r="74" spans="1:115" s="7" customFormat="1" ht="15" outlineLevel="1" x14ac:dyDescent="0.25">
      <c r="A74" s="13">
        <f t="shared" si="73"/>
        <v>67</v>
      </c>
      <c r="B74" s="199"/>
      <c r="C74" s="226">
        <v>221074</v>
      </c>
      <c r="D74" s="227" t="s">
        <v>231</v>
      </c>
      <c r="E74" s="229">
        <v>-10000000</v>
      </c>
      <c r="F74" s="229">
        <v>-10000000</v>
      </c>
      <c r="G74" s="229">
        <v>-10000000</v>
      </c>
      <c r="H74" s="229">
        <v>-10000000</v>
      </c>
      <c r="I74" s="229">
        <v>-10000000</v>
      </c>
      <c r="J74" s="229">
        <v>-10000000</v>
      </c>
      <c r="K74" s="229">
        <v>-10000000</v>
      </c>
      <c r="L74" s="229">
        <v>-10000000</v>
      </c>
      <c r="M74" s="229">
        <v>-10000000</v>
      </c>
      <c r="N74" s="229">
        <v>-10000000</v>
      </c>
      <c r="O74" s="229">
        <v>-10000000</v>
      </c>
      <c r="P74" s="229">
        <v>-10000000</v>
      </c>
      <c r="Q74" s="229">
        <v>-10000000</v>
      </c>
      <c r="R74" s="229">
        <v>-10000000</v>
      </c>
      <c r="S74" s="229">
        <v>-10000000</v>
      </c>
      <c r="T74" s="229">
        <v>-10000000</v>
      </c>
      <c r="U74" s="229">
        <v>-10000000</v>
      </c>
      <c r="V74" s="229">
        <v>-10000000</v>
      </c>
      <c r="W74" s="229">
        <v>-10000000</v>
      </c>
      <c r="X74" s="229">
        <v>-10000000</v>
      </c>
      <c r="Y74" s="229">
        <v>-10000000</v>
      </c>
      <c r="Z74" s="229">
        <v>-10000000</v>
      </c>
      <c r="AA74" s="229">
        <v>-10000000</v>
      </c>
      <c r="AB74" s="229">
        <v>-10000000</v>
      </c>
      <c r="AC74" s="230">
        <v>-10000000</v>
      </c>
      <c r="AD74" s="230">
        <v>-10000000</v>
      </c>
      <c r="AE74" s="230">
        <v>-10000000</v>
      </c>
      <c r="AF74" s="230">
        <v>-10000000</v>
      </c>
      <c r="AG74" s="230">
        <v>-10000000</v>
      </c>
      <c r="AH74" s="230">
        <v>-10000000</v>
      </c>
      <c r="AI74" s="230">
        <v>-10000000</v>
      </c>
      <c r="AJ74" s="230">
        <v>-10000000</v>
      </c>
      <c r="AK74" s="230">
        <v>-10000000</v>
      </c>
      <c r="AL74" s="230">
        <v>-10000000</v>
      </c>
      <c r="AM74" s="230">
        <v>-10000000</v>
      </c>
      <c r="AN74" s="230">
        <v>-10000000</v>
      </c>
      <c r="AO74" s="230">
        <v>-10000000</v>
      </c>
      <c r="AP74" s="230">
        <v>-10000000</v>
      </c>
      <c r="AQ74" s="230">
        <v>-10000000</v>
      </c>
      <c r="AR74" s="230">
        <v>-10000000</v>
      </c>
      <c r="AS74" s="230">
        <v>-10000000</v>
      </c>
      <c r="AT74" s="230">
        <v>-10000000</v>
      </c>
      <c r="AU74" s="230">
        <v>-10000000</v>
      </c>
      <c r="AV74" s="230">
        <v>-10000000</v>
      </c>
      <c r="AW74" s="230">
        <v>-10000000</v>
      </c>
      <c r="AX74" s="230">
        <v>-10000000</v>
      </c>
      <c r="AY74" s="230">
        <v>-10000000</v>
      </c>
      <c r="AZ74" s="230">
        <v>-10000000</v>
      </c>
      <c r="BA74" s="230">
        <v>-10000000</v>
      </c>
      <c r="BB74" s="230">
        <v>-10000000</v>
      </c>
      <c r="BC74" s="230">
        <v>-10000000</v>
      </c>
      <c r="BD74" s="230">
        <v>-10000000</v>
      </c>
      <c r="BE74" s="230">
        <v>-10000000</v>
      </c>
      <c r="BF74" s="230">
        <v>-10000000</v>
      </c>
      <c r="BG74" s="230">
        <v>-10000000</v>
      </c>
      <c r="BH74" s="230">
        <v>-10000000</v>
      </c>
      <c r="BI74" s="230">
        <v>-10000000</v>
      </c>
      <c r="BJ74" s="230">
        <v>-10000000</v>
      </c>
      <c r="BK74" s="230">
        <v>-10000000</v>
      </c>
      <c r="BL74" s="230">
        <v>-10000000</v>
      </c>
      <c r="BM74" s="230">
        <v>-10000000</v>
      </c>
      <c r="BN74" s="230">
        <v>-10000000</v>
      </c>
      <c r="BO74" s="230">
        <v>-10000000</v>
      </c>
      <c r="BP74" s="230">
        <v>-10000000</v>
      </c>
      <c r="BQ74" s="230">
        <v>-10000000</v>
      </c>
      <c r="BR74" s="230">
        <v>-10000000</v>
      </c>
      <c r="BS74" s="230">
        <v>-10000000</v>
      </c>
      <c r="BT74" s="230">
        <v>-10000000</v>
      </c>
      <c r="BU74" s="230">
        <v>-10000000</v>
      </c>
      <c r="BV74" s="230">
        <v>-10000000</v>
      </c>
      <c r="BW74" s="230">
        <v>-10000000</v>
      </c>
      <c r="BX74" s="230">
        <v>-10000000</v>
      </c>
      <c r="BY74" s="230">
        <v>-10000000</v>
      </c>
      <c r="BZ74" s="230">
        <v>-10000000</v>
      </c>
      <c r="CA74" s="230">
        <v>-10000000</v>
      </c>
      <c r="CB74" s="230">
        <v>-10000000</v>
      </c>
      <c r="CC74" s="230">
        <v>-10000000</v>
      </c>
      <c r="CD74" s="230">
        <v>-10000000</v>
      </c>
      <c r="CE74" s="230">
        <v>-10000000</v>
      </c>
      <c r="CF74" s="230">
        <v>-10000000</v>
      </c>
      <c r="CG74" s="230">
        <v>-10000000</v>
      </c>
      <c r="CH74" s="230">
        <v>-10000000</v>
      </c>
      <c r="CI74" s="230">
        <v>-10000000</v>
      </c>
      <c r="CJ74" s="230">
        <v>-10000000</v>
      </c>
      <c r="CK74" s="230">
        <v>-10000000</v>
      </c>
      <c r="CL74" s="230">
        <v>-10000000</v>
      </c>
      <c r="CM74" s="230">
        <v>-10000000</v>
      </c>
      <c r="CN74" s="230">
        <v>-10000000</v>
      </c>
      <c r="CO74" s="230">
        <v>-10000000</v>
      </c>
      <c r="CP74" s="230">
        <v>-10000000</v>
      </c>
      <c r="CQ74" s="230">
        <v>-10000000</v>
      </c>
      <c r="CR74" s="230">
        <v>-10000000</v>
      </c>
      <c r="CS74" s="230">
        <v>-10000000</v>
      </c>
      <c r="CT74" s="230">
        <v>-10000000</v>
      </c>
      <c r="CU74" s="230">
        <v>-10000000</v>
      </c>
      <c r="CV74" s="230">
        <v>-10000000</v>
      </c>
      <c r="CW74" s="230">
        <v>-10000000</v>
      </c>
      <c r="CX74" s="230">
        <v>-10000000</v>
      </c>
      <c r="CY74" s="230">
        <v>-10000000</v>
      </c>
      <c r="CZ74" s="230">
        <v>-10000000</v>
      </c>
      <c r="DA74" s="230">
        <v>-10000000</v>
      </c>
      <c r="DB74" s="230">
        <v>-10000000</v>
      </c>
      <c r="DC74" s="230">
        <v>-10000000</v>
      </c>
      <c r="DD74" s="230">
        <v>-10000000</v>
      </c>
      <c r="DE74" s="230">
        <v>-10000000</v>
      </c>
      <c r="DF74" s="230">
        <v>-10000000</v>
      </c>
      <c r="DG74" s="230">
        <v>-10000000</v>
      </c>
      <c r="DH74" s="230">
        <v>-10000000</v>
      </c>
      <c r="DI74" s="230">
        <v>-10000000</v>
      </c>
      <c r="DJ74" s="63"/>
      <c r="DK74" s="63"/>
    </row>
    <row r="75" spans="1:115" s="7" customFormat="1" ht="15" outlineLevel="1" x14ac:dyDescent="0.25">
      <c r="A75" s="13">
        <f t="shared" si="73"/>
        <v>68</v>
      </c>
      <c r="B75" s="199"/>
      <c r="C75" s="226">
        <v>221075</v>
      </c>
      <c r="D75" s="227" t="s">
        <v>232</v>
      </c>
      <c r="E75" s="229">
        <v>-20000000</v>
      </c>
      <c r="F75" s="229">
        <v>-20000000</v>
      </c>
      <c r="G75" s="229">
        <v>-20000000</v>
      </c>
      <c r="H75" s="229">
        <v>-20000000</v>
      </c>
      <c r="I75" s="229">
        <v>-20000000</v>
      </c>
      <c r="J75" s="229">
        <v>-20000000</v>
      </c>
      <c r="K75" s="229">
        <v>-20000000</v>
      </c>
      <c r="L75" s="229">
        <v>-20000000</v>
      </c>
      <c r="M75" s="229">
        <v>-20000000</v>
      </c>
      <c r="N75" s="229">
        <v>-20000000</v>
      </c>
      <c r="O75" s="229">
        <v>-20000000</v>
      </c>
      <c r="P75" s="229">
        <v>-20000000</v>
      </c>
      <c r="Q75" s="229">
        <v>-20000000</v>
      </c>
      <c r="R75" s="229">
        <v>-20000000</v>
      </c>
      <c r="S75" s="229">
        <v>-20000000</v>
      </c>
      <c r="T75" s="229">
        <v>-20000000</v>
      </c>
      <c r="U75" s="229">
        <v>-20000000</v>
      </c>
      <c r="V75" s="229">
        <v>-20000000</v>
      </c>
      <c r="W75" s="229">
        <v>-20000000</v>
      </c>
      <c r="X75" s="229">
        <v>-20000000</v>
      </c>
      <c r="Y75" s="229">
        <v>-20000000</v>
      </c>
      <c r="Z75" s="229">
        <v>-20000000</v>
      </c>
      <c r="AA75" s="229">
        <v>-20000000</v>
      </c>
      <c r="AB75" s="229">
        <v>-20000000</v>
      </c>
      <c r="AC75" s="230">
        <v>-20000000</v>
      </c>
      <c r="AD75" s="230">
        <v>-20000000</v>
      </c>
      <c r="AE75" s="230">
        <v>-20000000</v>
      </c>
      <c r="AF75" s="230">
        <v>-20000000</v>
      </c>
      <c r="AG75" s="230">
        <v>-20000000</v>
      </c>
      <c r="AH75" s="230">
        <v>-20000000</v>
      </c>
      <c r="AI75" s="230">
        <v>-20000000</v>
      </c>
      <c r="AJ75" s="230">
        <v>-20000000</v>
      </c>
      <c r="AK75" s="230">
        <v>-20000000</v>
      </c>
      <c r="AL75" s="230">
        <v>-20000000</v>
      </c>
      <c r="AM75" s="230">
        <v>-20000000</v>
      </c>
      <c r="AN75" s="230">
        <v>-20000000</v>
      </c>
      <c r="AO75" s="230">
        <v>-20000000</v>
      </c>
      <c r="AP75" s="230">
        <v>-20000000</v>
      </c>
      <c r="AQ75" s="230">
        <v>-20000000</v>
      </c>
      <c r="AR75" s="230">
        <v>-20000000</v>
      </c>
      <c r="AS75" s="230">
        <v>-20000000</v>
      </c>
      <c r="AT75" s="230">
        <v>-20000000</v>
      </c>
      <c r="AU75" s="230">
        <v>-20000000</v>
      </c>
      <c r="AV75" s="230">
        <v>-20000000</v>
      </c>
      <c r="AW75" s="230">
        <v>-20000000</v>
      </c>
      <c r="AX75" s="230">
        <v>-20000000</v>
      </c>
      <c r="AY75" s="230">
        <v>-20000000</v>
      </c>
      <c r="AZ75" s="230">
        <v>-20000000</v>
      </c>
      <c r="BA75" s="230">
        <v>-20000000</v>
      </c>
      <c r="BB75" s="230">
        <v>-20000000</v>
      </c>
      <c r="BC75" s="230">
        <v>-20000000</v>
      </c>
      <c r="BD75" s="230">
        <v>-20000000</v>
      </c>
      <c r="BE75" s="230">
        <v>-20000000</v>
      </c>
      <c r="BF75" s="230">
        <v>-20000000</v>
      </c>
      <c r="BG75" s="230">
        <v>-20000000</v>
      </c>
      <c r="BH75" s="230">
        <v>-20000000</v>
      </c>
      <c r="BI75" s="230">
        <v>-20000000</v>
      </c>
      <c r="BJ75" s="230">
        <v>-20000000</v>
      </c>
      <c r="BK75" s="230">
        <v>-20000000</v>
      </c>
      <c r="BL75" s="230">
        <v>-20000000</v>
      </c>
      <c r="BM75" s="230">
        <v>-20000000</v>
      </c>
      <c r="BN75" s="230">
        <v>-20000000</v>
      </c>
      <c r="BO75" s="230">
        <v>-20000000</v>
      </c>
      <c r="BP75" s="230">
        <v>-20000000</v>
      </c>
      <c r="BQ75" s="230">
        <v>-20000000</v>
      </c>
      <c r="BR75" s="230">
        <v>-20000000</v>
      </c>
      <c r="BS75" s="230">
        <v>-20000000</v>
      </c>
      <c r="BT75" s="230">
        <v>-20000000</v>
      </c>
      <c r="BU75" s="230">
        <v>-20000000</v>
      </c>
      <c r="BV75" s="230">
        <v>-20000000</v>
      </c>
      <c r="BW75" s="230">
        <v>-20000000</v>
      </c>
      <c r="BX75" s="230">
        <v>-20000000</v>
      </c>
      <c r="BY75" s="230">
        <v>-20000000</v>
      </c>
      <c r="BZ75" s="230">
        <v>-20000000</v>
      </c>
      <c r="CA75" s="230">
        <v>-20000000</v>
      </c>
      <c r="CB75" s="230">
        <v>-20000000</v>
      </c>
      <c r="CC75" s="230">
        <v>-20000000</v>
      </c>
      <c r="CD75" s="230">
        <v>-20000000</v>
      </c>
      <c r="CE75" s="230">
        <v>-20000000</v>
      </c>
      <c r="CF75" s="230">
        <v>-20000000</v>
      </c>
      <c r="CG75" s="230">
        <v>-20000000</v>
      </c>
      <c r="CH75" s="230">
        <v>-20000000</v>
      </c>
      <c r="CI75" s="230">
        <v>-20000000</v>
      </c>
      <c r="CJ75" s="230">
        <v>-20000000</v>
      </c>
      <c r="CK75" s="230">
        <v>-20000000</v>
      </c>
      <c r="CL75" s="230">
        <v>-20000000</v>
      </c>
      <c r="CM75" s="230">
        <v>-20000000</v>
      </c>
      <c r="CN75" s="230">
        <v>-20000000</v>
      </c>
      <c r="CO75" s="230">
        <v>-20000000</v>
      </c>
      <c r="CP75" s="230">
        <v>-20000000</v>
      </c>
      <c r="CQ75" s="230">
        <v>-20000000</v>
      </c>
      <c r="CR75" s="230">
        <v>-20000000</v>
      </c>
      <c r="CS75" s="230">
        <v>-20000000</v>
      </c>
      <c r="CT75" s="230">
        <v>-20000000</v>
      </c>
      <c r="CU75" s="230">
        <v>-20000000</v>
      </c>
      <c r="CV75" s="230">
        <v>-20000000</v>
      </c>
      <c r="CW75" s="230">
        <v>-20000000</v>
      </c>
      <c r="CX75" s="230">
        <v>-20000000</v>
      </c>
      <c r="CY75" s="230">
        <v>-20000000</v>
      </c>
      <c r="CZ75" s="230">
        <v>-20000000</v>
      </c>
      <c r="DA75" s="230">
        <v>-20000000</v>
      </c>
      <c r="DB75" s="230">
        <v>-20000000</v>
      </c>
      <c r="DC75" s="230">
        <v>-20000000</v>
      </c>
      <c r="DD75" s="230">
        <v>-20000000</v>
      </c>
      <c r="DE75" s="230">
        <v>-20000000</v>
      </c>
      <c r="DF75" s="230">
        <v>-20000000</v>
      </c>
      <c r="DG75" s="230">
        <v>-20000000</v>
      </c>
      <c r="DH75" s="230">
        <v>-20000000</v>
      </c>
      <c r="DI75" s="230">
        <v>-20000000</v>
      </c>
      <c r="DJ75" s="63"/>
      <c r="DK75" s="63"/>
    </row>
    <row r="76" spans="1:115" s="7" customFormat="1" ht="15" outlineLevel="1" x14ac:dyDescent="0.25">
      <c r="A76" s="13">
        <f t="shared" si="73"/>
        <v>69</v>
      </c>
      <c r="B76" s="199"/>
      <c r="C76" s="226">
        <v>221076</v>
      </c>
      <c r="D76" s="227" t="s">
        <v>233</v>
      </c>
      <c r="E76" s="229">
        <v>-20000000</v>
      </c>
      <c r="F76" s="229">
        <v>-20000000</v>
      </c>
      <c r="G76" s="229">
        <v>-20000000</v>
      </c>
      <c r="H76" s="229">
        <v>-20000000</v>
      </c>
      <c r="I76" s="229">
        <v>-20000000</v>
      </c>
      <c r="J76" s="229">
        <v>-20000000</v>
      </c>
      <c r="K76" s="229">
        <v>-20000000</v>
      </c>
      <c r="L76" s="229">
        <v>-20000000</v>
      </c>
      <c r="M76" s="229">
        <v>-20000000</v>
      </c>
      <c r="N76" s="229">
        <v>-20000000</v>
      </c>
      <c r="O76" s="229">
        <v>-20000000</v>
      </c>
      <c r="P76" s="229">
        <v>-20000000</v>
      </c>
      <c r="Q76" s="229">
        <v>-20000000</v>
      </c>
      <c r="R76" s="229">
        <v>-20000000</v>
      </c>
      <c r="S76" s="229">
        <v>-20000000</v>
      </c>
      <c r="T76" s="229">
        <v>-20000000</v>
      </c>
      <c r="U76" s="229">
        <v>-20000000</v>
      </c>
      <c r="V76" s="229">
        <v>-20000000</v>
      </c>
      <c r="W76" s="229">
        <v>-20000000</v>
      </c>
      <c r="X76" s="229">
        <v>-20000000</v>
      </c>
      <c r="Y76" s="229">
        <v>-20000000</v>
      </c>
      <c r="Z76" s="229">
        <v>-20000000</v>
      </c>
      <c r="AA76" s="229">
        <v>-20000000</v>
      </c>
      <c r="AB76" s="229">
        <v>-20000000</v>
      </c>
      <c r="AC76" s="230">
        <v>-20000000</v>
      </c>
      <c r="AD76" s="230">
        <v>-20000000</v>
      </c>
      <c r="AE76" s="230">
        <v>-20000000</v>
      </c>
      <c r="AF76" s="230">
        <v>-20000000</v>
      </c>
      <c r="AG76" s="230">
        <v>-20000000</v>
      </c>
      <c r="AH76" s="230">
        <v>-20000000</v>
      </c>
      <c r="AI76" s="230">
        <v>-20000000</v>
      </c>
      <c r="AJ76" s="230">
        <v>-20000000</v>
      </c>
      <c r="AK76" s="230">
        <v>-20000000</v>
      </c>
      <c r="AL76" s="230">
        <v>-20000000</v>
      </c>
      <c r="AM76" s="230">
        <v>-20000000</v>
      </c>
      <c r="AN76" s="230">
        <v>-20000000</v>
      </c>
      <c r="AO76" s="230">
        <v>-20000000</v>
      </c>
      <c r="AP76" s="230">
        <v>-20000000</v>
      </c>
      <c r="AQ76" s="230">
        <v>-20000000</v>
      </c>
      <c r="AR76" s="230">
        <v>-20000000</v>
      </c>
      <c r="AS76" s="230">
        <v>-20000000</v>
      </c>
      <c r="AT76" s="230">
        <v>-20000000</v>
      </c>
      <c r="AU76" s="230">
        <v>-20000000</v>
      </c>
      <c r="AV76" s="230">
        <v>-20000000</v>
      </c>
      <c r="AW76" s="230">
        <v>-20000000</v>
      </c>
      <c r="AX76" s="230">
        <v>-20000000</v>
      </c>
      <c r="AY76" s="230">
        <v>-20000000</v>
      </c>
      <c r="AZ76" s="230">
        <v>-20000000</v>
      </c>
      <c r="BA76" s="230">
        <v>-20000000</v>
      </c>
      <c r="BB76" s="230">
        <v>-20000000</v>
      </c>
      <c r="BC76" s="230">
        <v>-20000000</v>
      </c>
      <c r="BD76" s="230">
        <v>-20000000</v>
      </c>
      <c r="BE76" s="230">
        <v>-20000000</v>
      </c>
      <c r="BF76" s="230">
        <v>-20000000</v>
      </c>
      <c r="BG76" s="230">
        <v>-20000000</v>
      </c>
      <c r="BH76" s="230">
        <v>-20000000</v>
      </c>
      <c r="BI76" s="230">
        <v>-20000000</v>
      </c>
      <c r="BJ76" s="230">
        <v>-20000000</v>
      </c>
      <c r="BK76" s="230">
        <v>-20000000</v>
      </c>
      <c r="BL76" s="230">
        <v>-20000000</v>
      </c>
      <c r="BM76" s="230">
        <v>-20000000</v>
      </c>
      <c r="BN76" s="230">
        <v>-20000000</v>
      </c>
      <c r="BO76" s="230">
        <v>-20000000</v>
      </c>
      <c r="BP76" s="230">
        <v>-20000000</v>
      </c>
      <c r="BQ76" s="230">
        <v>-20000000</v>
      </c>
      <c r="BR76" s="230">
        <v>-20000000</v>
      </c>
      <c r="BS76" s="230">
        <v>-20000000</v>
      </c>
      <c r="BT76" s="230">
        <v>-20000000</v>
      </c>
      <c r="BU76" s="230">
        <v>-20000000</v>
      </c>
      <c r="BV76" s="230">
        <v>-20000000</v>
      </c>
      <c r="BW76" s="230">
        <v>-20000000</v>
      </c>
      <c r="BX76" s="230">
        <v>-20000000</v>
      </c>
      <c r="BY76" s="230">
        <v>-20000000</v>
      </c>
      <c r="BZ76" s="230">
        <v>-20000000</v>
      </c>
      <c r="CA76" s="230">
        <v>-20000000</v>
      </c>
      <c r="CB76" s="230">
        <v>-20000000</v>
      </c>
      <c r="CC76" s="230">
        <v>-20000000</v>
      </c>
      <c r="CD76" s="230">
        <v>-20000000</v>
      </c>
      <c r="CE76" s="230">
        <v>-20000000</v>
      </c>
      <c r="CF76" s="230">
        <v>-20000000</v>
      </c>
      <c r="CG76" s="230">
        <v>-20000000</v>
      </c>
      <c r="CH76" s="230">
        <v>-20000000</v>
      </c>
      <c r="CI76" s="230">
        <v>-20000000</v>
      </c>
      <c r="CJ76" s="230">
        <v>-20000000</v>
      </c>
      <c r="CK76" s="230">
        <v>-20000000</v>
      </c>
      <c r="CL76" s="230">
        <v>-20000000</v>
      </c>
      <c r="CM76" s="230">
        <v>-20000000</v>
      </c>
      <c r="CN76" s="230">
        <v>-20000000</v>
      </c>
      <c r="CO76" s="230">
        <v>-20000000</v>
      </c>
      <c r="CP76" s="230">
        <v>-20000000</v>
      </c>
      <c r="CQ76" s="230">
        <v>-20000000</v>
      </c>
      <c r="CR76" s="230">
        <v>-20000000</v>
      </c>
      <c r="CS76" s="230">
        <v>-20000000</v>
      </c>
      <c r="CT76" s="230">
        <v>-20000000</v>
      </c>
      <c r="CU76" s="230">
        <v>-20000000</v>
      </c>
      <c r="CV76" s="230">
        <v>-20000000</v>
      </c>
      <c r="CW76" s="230">
        <v>-20000000</v>
      </c>
      <c r="CX76" s="230">
        <v>-20000000</v>
      </c>
      <c r="CY76" s="230">
        <v>-20000000</v>
      </c>
      <c r="CZ76" s="230">
        <v>-20000000</v>
      </c>
      <c r="DA76" s="230">
        <v>-20000000</v>
      </c>
      <c r="DB76" s="230">
        <v>-20000000</v>
      </c>
      <c r="DC76" s="230">
        <v>-20000000</v>
      </c>
      <c r="DD76" s="230">
        <v>-20000000</v>
      </c>
      <c r="DE76" s="230">
        <v>-20000000</v>
      </c>
      <c r="DF76" s="230">
        <v>-20000000</v>
      </c>
      <c r="DG76" s="230">
        <v>-20000000</v>
      </c>
      <c r="DH76" s="230">
        <v>-20000000</v>
      </c>
      <c r="DI76" s="230">
        <v>-20000000</v>
      </c>
      <c r="DJ76" s="63"/>
      <c r="DK76" s="63"/>
    </row>
    <row r="77" spans="1:115" s="7" customFormat="1" ht="15" outlineLevel="1" x14ac:dyDescent="0.25">
      <c r="A77" s="13">
        <f t="shared" si="73"/>
        <v>70</v>
      </c>
      <c r="B77" s="199"/>
      <c r="C77" s="226">
        <v>221079</v>
      </c>
      <c r="D77" s="227" t="s">
        <v>234</v>
      </c>
      <c r="E77" s="229">
        <v>-19700000</v>
      </c>
      <c r="F77" s="229">
        <v>-19700000</v>
      </c>
      <c r="G77" s="229">
        <v>-19700000</v>
      </c>
      <c r="H77" s="229">
        <v>-19700000</v>
      </c>
      <c r="I77" s="229">
        <v>-19700000</v>
      </c>
      <c r="J77" s="229">
        <v>-19700000</v>
      </c>
      <c r="K77" s="229">
        <v>-19700000</v>
      </c>
      <c r="L77" s="229">
        <v>-19700000</v>
      </c>
      <c r="M77" s="229">
        <v>-19700000</v>
      </c>
      <c r="N77" s="229">
        <v>-19700000</v>
      </c>
      <c r="O77" s="229">
        <v>-19700000</v>
      </c>
      <c r="P77" s="229">
        <v>-19700000</v>
      </c>
      <c r="Q77" s="229">
        <v>-19700000</v>
      </c>
      <c r="R77" s="229">
        <v>-19700000</v>
      </c>
      <c r="S77" s="229">
        <v>-19700000</v>
      </c>
      <c r="T77" s="229">
        <v>-19700000</v>
      </c>
      <c r="U77" s="229">
        <v>-19700000</v>
      </c>
      <c r="V77" s="229">
        <v>-19700000</v>
      </c>
      <c r="W77" s="229">
        <v>-19700000</v>
      </c>
      <c r="X77" s="229">
        <v>-19700000</v>
      </c>
      <c r="Y77" s="229">
        <v>-19700000</v>
      </c>
      <c r="Z77" s="229">
        <v>-19700000</v>
      </c>
      <c r="AA77" s="229">
        <v>-19700000</v>
      </c>
      <c r="AB77" s="229">
        <v>-19700000</v>
      </c>
      <c r="AC77" s="230">
        <v>-19700000</v>
      </c>
      <c r="AD77" s="230">
        <v>-19700000</v>
      </c>
      <c r="AE77" s="230">
        <v>-19700000</v>
      </c>
      <c r="AF77" s="230">
        <v>-19700000</v>
      </c>
      <c r="AG77" s="230">
        <v>-19700000</v>
      </c>
      <c r="AH77" s="230">
        <v>-19700000</v>
      </c>
      <c r="AI77" s="230">
        <v>-19700000</v>
      </c>
      <c r="AJ77" s="230">
        <v>-19700000</v>
      </c>
      <c r="AK77" s="230">
        <v>-19700000</v>
      </c>
      <c r="AL77" s="230">
        <v>-19700000</v>
      </c>
      <c r="AM77" s="230">
        <v>-19700000</v>
      </c>
      <c r="AN77" s="230">
        <v>-19700000</v>
      </c>
      <c r="AO77" s="230">
        <v>-19700000</v>
      </c>
      <c r="AP77" s="230">
        <v>-19700000</v>
      </c>
      <c r="AQ77" s="230">
        <v>-19700000</v>
      </c>
      <c r="AR77" s="230">
        <v>-19700000</v>
      </c>
      <c r="AS77" s="230">
        <v>-19700000</v>
      </c>
      <c r="AT77" s="230">
        <v>-19700000</v>
      </c>
      <c r="AU77" s="230">
        <v>-19700000</v>
      </c>
      <c r="AV77" s="230">
        <v>-19700000</v>
      </c>
      <c r="AW77" s="230">
        <v>-19700000</v>
      </c>
      <c r="AX77" s="230">
        <v>-19700000</v>
      </c>
      <c r="AY77" s="230">
        <v>-19700000</v>
      </c>
      <c r="AZ77" s="230">
        <v>-19700000</v>
      </c>
      <c r="BA77" s="230">
        <v>-19700000</v>
      </c>
      <c r="BB77" s="230">
        <v>-19700000</v>
      </c>
      <c r="BC77" s="230">
        <v>-19700000</v>
      </c>
      <c r="BD77" s="230">
        <v>-19700000</v>
      </c>
      <c r="BE77" s="230">
        <v>-19700000</v>
      </c>
      <c r="BF77" s="230">
        <v>-19700000</v>
      </c>
      <c r="BG77" s="230">
        <v>-19700000</v>
      </c>
      <c r="BH77" s="230">
        <v>-19700000</v>
      </c>
      <c r="BI77" s="230">
        <v>-19700000</v>
      </c>
      <c r="BJ77" s="230">
        <v>-19700000</v>
      </c>
      <c r="BK77" s="230">
        <v>-19700000</v>
      </c>
      <c r="BL77" s="230">
        <v>-19700000</v>
      </c>
      <c r="BM77" s="230">
        <v>-19700000</v>
      </c>
      <c r="BN77" s="230">
        <v>-19700000</v>
      </c>
      <c r="BO77" s="230">
        <v>-19700000</v>
      </c>
      <c r="BP77" s="230">
        <v>-19700000</v>
      </c>
      <c r="BQ77" s="230">
        <v>-19700000</v>
      </c>
      <c r="BR77" s="230">
        <v>-19700000</v>
      </c>
      <c r="BS77" s="230">
        <v>-19700000</v>
      </c>
      <c r="BT77" s="230">
        <v>-19700000</v>
      </c>
      <c r="BU77" s="230">
        <v>-19700000</v>
      </c>
      <c r="BV77" s="230">
        <v>-19700000</v>
      </c>
      <c r="BW77" s="230">
        <v>-19700000</v>
      </c>
      <c r="BX77" s="230">
        <v>-19700000</v>
      </c>
      <c r="BY77" s="230">
        <v>-19700000</v>
      </c>
      <c r="BZ77" s="230">
        <v>-19700000</v>
      </c>
      <c r="CA77" s="230">
        <v>-19700000</v>
      </c>
      <c r="CB77" s="230">
        <v>-19700000</v>
      </c>
      <c r="CC77" s="230">
        <v>-19700000</v>
      </c>
      <c r="CD77" s="230">
        <v>-19700000</v>
      </c>
      <c r="CE77" s="230">
        <v>-19700000</v>
      </c>
      <c r="CF77" s="230">
        <v>-19700000</v>
      </c>
      <c r="CG77" s="230">
        <v>-19700000</v>
      </c>
      <c r="CH77" s="230">
        <v>-19700000</v>
      </c>
      <c r="CI77" s="230">
        <v>-19700000</v>
      </c>
      <c r="CJ77" s="230">
        <v>-19700000</v>
      </c>
      <c r="CK77" s="230">
        <v>-19700000</v>
      </c>
      <c r="CL77" s="230">
        <v>-19700000</v>
      </c>
      <c r="CM77" s="230">
        <v>-19700000</v>
      </c>
      <c r="CN77" s="230">
        <v>-19700000</v>
      </c>
      <c r="CO77" s="230">
        <v>-19700000</v>
      </c>
      <c r="CP77" s="230">
        <v>-19700000</v>
      </c>
      <c r="CQ77" s="230">
        <v>-19700000</v>
      </c>
      <c r="CR77" s="230">
        <v>-19700000</v>
      </c>
      <c r="CS77" s="230">
        <v>-19700000</v>
      </c>
      <c r="CT77" s="230">
        <v>-19700000</v>
      </c>
      <c r="CU77" s="230">
        <v>-19700000</v>
      </c>
      <c r="CV77" s="230">
        <v>-19700000</v>
      </c>
      <c r="CW77" s="230">
        <v>-19700000</v>
      </c>
      <c r="CX77" s="230">
        <v>-19700000</v>
      </c>
      <c r="CY77" s="230">
        <v>-19700000</v>
      </c>
      <c r="CZ77" s="230">
        <v>-19700000</v>
      </c>
      <c r="DA77" s="230">
        <v>-19700000</v>
      </c>
      <c r="DB77" s="230">
        <v>-19700000</v>
      </c>
      <c r="DC77" s="230">
        <v>-19700000</v>
      </c>
      <c r="DD77" s="230">
        <v>-19700000</v>
      </c>
      <c r="DE77" s="230">
        <v>-19700000</v>
      </c>
      <c r="DF77" s="230">
        <v>-19700000</v>
      </c>
      <c r="DG77" s="230">
        <v>-19700000</v>
      </c>
      <c r="DH77" s="230">
        <v>-19700000</v>
      </c>
      <c r="DI77" s="230">
        <v>-19700000</v>
      </c>
      <c r="DJ77" s="63"/>
      <c r="DK77" s="63"/>
    </row>
    <row r="78" spans="1:115" s="7" customFormat="1" ht="15" outlineLevel="1" x14ac:dyDescent="0.25">
      <c r="A78" s="13">
        <f t="shared" si="73"/>
        <v>71</v>
      </c>
      <c r="B78" s="199"/>
      <c r="C78" s="226">
        <v>221080</v>
      </c>
      <c r="D78" s="227" t="s">
        <v>235</v>
      </c>
      <c r="E78" s="229">
        <v>-22000000</v>
      </c>
      <c r="F78" s="229">
        <v>-22000000</v>
      </c>
      <c r="G78" s="229">
        <v>-22000000</v>
      </c>
      <c r="H78" s="229">
        <v>-22000000</v>
      </c>
      <c r="I78" s="229">
        <v>-22000000</v>
      </c>
      <c r="J78" s="229">
        <v>-22000000</v>
      </c>
      <c r="K78" s="229">
        <v>-22000000</v>
      </c>
      <c r="L78" s="229">
        <v>-22000000</v>
      </c>
      <c r="M78" s="229">
        <v>-22000000</v>
      </c>
      <c r="N78" s="229">
        <v>-22000000</v>
      </c>
      <c r="O78" s="229">
        <v>-22000000</v>
      </c>
      <c r="P78" s="229">
        <v>-22000000</v>
      </c>
      <c r="Q78" s="229">
        <v>-22000000</v>
      </c>
      <c r="R78" s="229">
        <v>-22000000</v>
      </c>
      <c r="S78" s="229">
        <v>-22000000</v>
      </c>
      <c r="T78" s="229">
        <v>-22000000</v>
      </c>
      <c r="U78" s="229">
        <v>-22000000</v>
      </c>
      <c r="V78" s="229">
        <v>-22000000</v>
      </c>
      <c r="W78" s="229">
        <v>-22000000</v>
      </c>
      <c r="X78" s="229">
        <v>-22000000</v>
      </c>
      <c r="Y78" s="229">
        <v>-22000000</v>
      </c>
      <c r="Z78" s="229">
        <v>-22000000</v>
      </c>
      <c r="AA78" s="229">
        <v>-22000000</v>
      </c>
      <c r="AB78" s="229">
        <v>-22000000</v>
      </c>
      <c r="AC78" s="230">
        <v>-22000000</v>
      </c>
      <c r="AD78" s="230">
        <v>-22000000</v>
      </c>
      <c r="AE78" s="230">
        <v>-22000000</v>
      </c>
      <c r="AF78" s="230">
        <v>-22000000</v>
      </c>
      <c r="AG78" s="230">
        <v>-22000000</v>
      </c>
      <c r="AH78" s="230">
        <v>-22000000</v>
      </c>
      <c r="AI78" s="230">
        <v>-22000000</v>
      </c>
      <c r="AJ78" s="230">
        <v>-22000000</v>
      </c>
      <c r="AK78" s="230">
        <v>-22000000</v>
      </c>
      <c r="AL78" s="230">
        <v>-22000000</v>
      </c>
      <c r="AM78" s="230">
        <v>-22000000</v>
      </c>
      <c r="AN78" s="230">
        <v>-22000000</v>
      </c>
      <c r="AO78" s="230">
        <v>-22000000</v>
      </c>
      <c r="AP78" s="230">
        <v>-22000000</v>
      </c>
      <c r="AQ78" s="230">
        <v>-22000000</v>
      </c>
      <c r="AR78" s="230">
        <v>-22000000</v>
      </c>
      <c r="AS78" s="230">
        <v>-22000000</v>
      </c>
      <c r="AT78" s="230">
        <v>-22000000</v>
      </c>
      <c r="AU78" s="230">
        <v>-22000000</v>
      </c>
      <c r="AV78" s="230">
        <v>-22000000</v>
      </c>
      <c r="AW78" s="230">
        <v>-22000000</v>
      </c>
      <c r="AX78" s="230">
        <v>-22000000</v>
      </c>
      <c r="AY78" s="230">
        <v>-22000000</v>
      </c>
      <c r="AZ78" s="230">
        <v>-22000000</v>
      </c>
      <c r="BA78" s="230">
        <v>-22000000</v>
      </c>
      <c r="BB78" s="230">
        <v>-22000000</v>
      </c>
      <c r="BC78" s="230">
        <v>-22000000</v>
      </c>
      <c r="BD78" s="230">
        <v>-22000000</v>
      </c>
      <c r="BE78" s="230">
        <v>-22000000</v>
      </c>
      <c r="BF78" s="230">
        <v>-22000000</v>
      </c>
      <c r="BG78" s="230">
        <v>-22000000</v>
      </c>
      <c r="BH78" s="230">
        <v>-22000000</v>
      </c>
      <c r="BI78" s="230">
        <v>-22000000</v>
      </c>
      <c r="BJ78" s="230">
        <v>-22000000</v>
      </c>
      <c r="BK78" s="230">
        <v>-22000000</v>
      </c>
      <c r="BL78" s="230">
        <v>-22000000</v>
      </c>
      <c r="BM78" s="230">
        <v>-22000000</v>
      </c>
      <c r="BN78" s="230">
        <v>-22000000</v>
      </c>
      <c r="BO78" s="230">
        <v>-22000000</v>
      </c>
      <c r="BP78" s="230">
        <v>-22000000</v>
      </c>
      <c r="BQ78" s="230">
        <v>-22000000</v>
      </c>
      <c r="BR78" s="230">
        <v>-22000000</v>
      </c>
      <c r="BS78" s="230">
        <v>-22000000</v>
      </c>
      <c r="BT78" s="230">
        <v>-22000000</v>
      </c>
      <c r="BU78" s="230">
        <v>-22000000</v>
      </c>
      <c r="BV78" s="230">
        <v>-22000000</v>
      </c>
      <c r="BW78" s="230">
        <v>-22000000</v>
      </c>
      <c r="BX78" s="230">
        <v>-22000000</v>
      </c>
      <c r="BY78" s="230">
        <v>-22000000</v>
      </c>
      <c r="BZ78" s="230">
        <v>-22000000</v>
      </c>
      <c r="CA78" s="230">
        <v>-22000000</v>
      </c>
      <c r="CB78" s="230">
        <v>0</v>
      </c>
      <c r="CC78" s="230">
        <v>0</v>
      </c>
      <c r="CD78" s="230">
        <v>0</v>
      </c>
      <c r="CE78" s="230">
        <v>0</v>
      </c>
      <c r="CF78" s="230">
        <v>0</v>
      </c>
      <c r="CG78" s="230">
        <v>0</v>
      </c>
      <c r="CH78" s="230">
        <v>0</v>
      </c>
      <c r="CI78" s="230">
        <v>0</v>
      </c>
      <c r="CJ78" s="230">
        <v>0</v>
      </c>
      <c r="CK78" s="230">
        <v>0</v>
      </c>
      <c r="CL78" s="230"/>
      <c r="CM78" s="230"/>
      <c r="CN78" s="230"/>
      <c r="CO78" s="230"/>
      <c r="CP78" s="230"/>
      <c r="CQ78" s="230"/>
      <c r="CR78" s="230"/>
      <c r="CS78" s="230"/>
      <c r="CT78" s="230"/>
      <c r="CU78" s="230"/>
      <c r="CV78" s="230"/>
      <c r="CW78" s="230"/>
      <c r="CX78" s="230"/>
      <c r="CY78" s="230"/>
      <c r="CZ78" s="230"/>
      <c r="DA78" s="230"/>
      <c r="DB78" s="230"/>
      <c r="DC78" s="230"/>
      <c r="DD78" s="230"/>
      <c r="DE78" s="230"/>
      <c r="DF78" s="230"/>
      <c r="DG78" s="230"/>
      <c r="DH78" s="230"/>
      <c r="DI78" s="230"/>
      <c r="DJ78" s="63"/>
      <c r="DK78" s="63"/>
    </row>
    <row r="79" spans="1:115" s="7" customFormat="1" ht="15" outlineLevel="1" x14ac:dyDescent="0.25">
      <c r="A79" s="13">
        <f t="shared" si="73"/>
        <v>72</v>
      </c>
      <c r="B79" s="199"/>
      <c r="C79" s="226">
        <v>221081</v>
      </c>
      <c r="D79" s="227" t="s">
        <v>236</v>
      </c>
      <c r="E79" s="229">
        <v>-10000000</v>
      </c>
      <c r="F79" s="229">
        <v>-10000000</v>
      </c>
      <c r="G79" s="229">
        <v>-10000000</v>
      </c>
      <c r="H79" s="229">
        <v>-10000000</v>
      </c>
      <c r="I79" s="229">
        <v>-10000000</v>
      </c>
      <c r="J79" s="229">
        <v>-10000000</v>
      </c>
      <c r="K79" s="229">
        <v>-10000000</v>
      </c>
      <c r="L79" s="229">
        <v>-10000000</v>
      </c>
      <c r="M79" s="229">
        <v>-10000000</v>
      </c>
      <c r="N79" s="229">
        <v>-10000000</v>
      </c>
      <c r="O79" s="229">
        <v>-10000000</v>
      </c>
      <c r="P79" s="229">
        <v>-10000000</v>
      </c>
      <c r="Q79" s="229">
        <v>-10000000</v>
      </c>
      <c r="R79" s="229">
        <v>-10000000</v>
      </c>
      <c r="S79" s="229">
        <v>-10000000</v>
      </c>
      <c r="T79" s="229">
        <v>-10000000</v>
      </c>
      <c r="U79" s="229">
        <v>-10000000</v>
      </c>
      <c r="V79" s="229">
        <v>-10000000</v>
      </c>
      <c r="W79" s="229">
        <v>-10000000</v>
      </c>
      <c r="X79" s="229">
        <v>-10000000</v>
      </c>
      <c r="Y79" s="229">
        <v>-10000000</v>
      </c>
      <c r="Z79" s="229">
        <v>-10000000</v>
      </c>
      <c r="AA79" s="229">
        <v>-10000000</v>
      </c>
      <c r="AB79" s="229">
        <v>-10000000</v>
      </c>
      <c r="AC79" s="230">
        <v>-10000000</v>
      </c>
      <c r="AD79" s="230">
        <v>-10000000</v>
      </c>
      <c r="AE79" s="230">
        <v>-10000000</v>
      </c>
      <c r="AF79" s="230">
        <v>-10000000</v>
      </c>
      <c r="AG79" s="230">
        <v>-10000000</v>
      </c>
      <c r="AH79" s="230">
        <v>-10000000</v>
      </c>
      <c r="AI79" s="230">
        <v>-10000000</v>
      </c>
      <c r="AJ79" s="230">
        <v>-10000000</v>
      </c>
      <c r="AK79" s="230">
        <v>-10000000</v>
      </c>
      <c r="AL79" s="230">
        <v>-10000000</v>
      </c>
      <c r="AM79" s="230">
        <v>-10000000</v>
      </c>
      <c r="AN79" s="230">
        <v>-10000000</v>
      </c>
      <c r="AO79" s="230">
        <v>-10000000</v>
      </c>
      <c r="AP79" s="230">
        <v>-10000000</v>
      </c>
      <c r="AQ79" s="230">
        <v>-10000000</v>
      </c>
      <c r="AR79" s="230">
        <v>-10000000</v>
      </c>
      <c r="AS79" s="230">
        <v>-10000000</v>
      </c>
      <c r="AT79" s="230">
        <v>-10000000</v>
      </c>
      <c r="AU79" s="230">
        <v>-10000000</v>
      </c>
      <c r="AV79" s="230">
        <v>-10000000</v>
      </c>
      <c r="AW79" s="230">
        <v>-10000000</v>
      </c>
      <c r="AX79" s="230">
        <v>-10000000</v>
      </c>
      <c r="AY79" s="230">
        <v>-10000000</v>
      </c>
      <c r="AZ79" s="230">
        <v>-10000000</v>
      </c>
      <c r="BA79" s="230">
        <v>-10000000</v>
      </c>
      <c r="BB79" s="230">
        <v>-10000000</v>
      </c>
      <c r="BC79" s="230">
        <v>-10000000</v>
      </c>
      <c r="BD79" s="230">
        <v>-10000000</v>
      </c>
      <c r="BE79" s="230">
        <v>-10000000</v>
      </c>
      <c r="BF79" s="230">
        <v>-10000000</v>
      </c>
      <c r="BG79" s="230">
        <v>-10000000</v>
      </c>
      <c r="BH79" s="230">
        <v>-10000000</v>
      </c>
      <c r="BI79" s="230">
        <v>-10000000</v>
      </c>
      <c r="BJ79" s="230">
        <v>-10000000</v>
      </c>
      <c r="BK79" s="230">
        <v>-10000000</v>
      </c>
      <c r="BL79" s="230">
        <v>-10000000</v>
      </c>
      <c r="BM79" s="230">
        <v>-10000000</v>
      </c>
      <c r="BN79" s="230">
        <v>-10000000</v>
      </c>
      <c r="BO79" s="230">
        <v>-10000000</v>
      </c>
      <c r="BP79" s="230">
        <v>-10000000</v>
      </c>
      <c r="BQ79" s="230">
        <v>-10000000</v>
      </c>
      <c r="BR79" s="230">
        <v>-10000000</v>
      </c>
      <c r="BS79" s="230">
        <v>-10000000</v>
      </c>
      <c r="BT79" s="230">
        <v>-10000000</v>
      </c>
      <c r="BU79" s="230">
        <v>-10000000</v>
      </c>
      <c r="BV79" s="230">
        <v>-10000000</v>
      </c>
      <c r="BW79" s="230">
        <v>-10000000</v>
      </c>
      <c r="BX79" s="230">
        <v>-10000000</v>
      </c>
      <c r="BY79" s="230">
        <v>-10000000</v>
      </c>
      <c r="BZ79" s="230">
        <v>-10000000</v>
      </c>
      <c r="CA79" s="230">
        <v>-10000000</v>
      </c>
      <c r="CB79" s="230">
        <v>-10000000</v>
      </c>
      <c r="CC79" s="230">
        <v>-10000000</v>
      </c>
      <c r="CD79" s="230">
        <v>-10000000</v>
      </c>
      <c r="CE79" s="230">
        <v>-10000000</v>
      </c>
      <c r="CF79" s="230">
        <v>-10000000</v>
      </c>
      <c r="CG79" s="230">
        <v>-10000000</v>
      </c>
      <c r="CH79" s="230">
        <v>-10000000</v>
      </c>
      <c r="CI79" s="230">
        <v>-10000000</v>
      </c>
      <c r="CJ79" s="230">
        <v>-10000000</v>
      </c>
      <c r="CK79" s="230">
        <v>-10000000</v>
      </c>
      <c r="CL79" s="230">
        <v>-10000000</v>
      </c>
      <c r="CM79" s="230">
        <v>-10000000</v>
      </c>
      <c r="CN79" s="230">
        <v>-10000000</v>
      </c>
      <c r="CO79" s="230">
        <v>-10000000</v>
      </c>
      <c r="CP79" s="230">
        <v>-10000000</v>
      </c>
      <c r="CQ79" s="230">
        <v>-10000000</v>
      </c>
      <c r="CR79" s="230">
        <v>-10000000</v>
      </c>
      <c r="CS79" s="230">
        <v>-10000000</v>
      </c>
      <c r="CT79" s="230">
        <v>-10000000</v>
      </c>
      <c r="CU79" s="230">
        <v>-10000000</v>
      </c>
      <c r="CV79" s="230">
        <v>-10000000</v>
      </c>
      <c r="CW79" s="230">
        <v>-10000000</v>
      </c>
      <c r="CX79" s="230">
        <v>-10000000</v>
      </c>
      <c r="CY79" s="230">
        <v>-10000000</v>
      </c>
      <c r="CZ79" s="230">
        <v>-10000000</v>
      </c>
      <c r="DA79" s="230">
        <v>-10000000</v>
      </c>
      <c r="DB79" s="230">
        <v>-10000000</v>
      </c>
      <c r="DC79" s="230">
        <v>-10000000</v>
      </c>
      <c r="DD79" s="230">
        <v>-10000000</v>
      </c>
      <c r="DE79" s="230">
        <v>-10000000</v>
      </c>
      <c r="DF79" s="230">
        <v>-10000000</v>
      </c>
      <c r="DG79" s="230">
        <v>-10000000</v>
      </c>
      <c r="DH79" s="230">
        <v>-10000000</v>
      </c>
      <c r="DI79" s="230">
        <v>-10000000</v>
      </c>
      <c r="DJ79" s="63"/>
      <c r="DK79" s="63"/>
    </row>
    <row r="80" spans="1:115" s="7" customFormat="1" ht="15" outlineLevel="1" x14ac:dyDescent="0.25">
      <c r="A80" s="13">
        <f t="shared" si="73"/>
        <v>73</v>
      </c>
      <c r="B80" s="199"/>
      <c r="C80" s="226">
        <v>221085</v>
      </c>
      <c r="D80" s="227" t="s">
        <v>237</v>
      </c>
      <c r="E80" s="229">
        <v>-20000000</v>
      </c>
      <c r="F80" s="229">
        <v>-20000000</v>
      </c>
      <c r="G80" s="229">
        <v>-20000000</v>
      </c>
      <c r="H80" s="229">
        <v>-20000000</v>
      </c>
      <c r="I80" s="229">
        <v>-20000000</v>
      </c>
      <c r="J80" s="229">
        <v>-20000000</v>
      </c>
      <c r="K80" s="229">
        <v>-20000000</v>
      </c>
      <c r="L80" s="229">
        <v>-20000000</v>
      </c>
      <c r="M80" s="229">
        <v>-20000000</v>
      </c>
      <c r="N80" s="229">
        <v>-20000000</v>
      </c>
      <c r="O80" s="229">
        <v>-20000000</v>
      </c>
      <c r="P80" s="229">
        <v>-20000000</v>
      </c>
      <c r="Q80" s="229">
        <v>-20000000</v>
      </c>
      <c r="R80" s="229">
        <v>-20000000</v>
      </c>
      <c r="S80" s="229">
        <v>-20000000</v>
      </c>
      <c r="T80" s="229">
        <v>-20000000</v>
      </c>
      <c r="U80" s="229">
        <v>-20000000</v>
      </c>
      <c r="V80" s="229">
        <v>-20000000</v>
      </c>
      <c r="W80" s="229">
        <v>-20000000</v>
      </c>
      <c r="X80" s="229">
        <v>-20000000</v>
      </c>
      <c r="Y80" s="229">
        <v>-20000000</v>
      </c>
      <c r="Z80" s="229">
        <v>-20000000</v>
      </c>
      <c r="AA80" s="229">
        <v>-20000000</v>
      </c>
      <c r="AB80" s="229">
        <v>-20000000</v>
      </c>
      <c r="AC80" s="230">
        <v>-20000000</v>
      </c>
      <c r="AD80" s="230">
        <v>-20000000</v>
      </c>
      <c r="AE80" s="230">
        <v>-20000000</v>
      </c>
      <c r="AF80" s="230">
        <v>-20000000</v>
      </c>
      <c r="AG80" s="230">
        <v>-20000000</v>
      </c>
      <c r="AH80" s="230">
        <v>-20000000</v>
      </c>
      <c r="AI80" s="230">
        <v>-20000000</v>
      </c>
      <c r="AJ80" s="230">
        <v>-20000000</v>
      </c>
      <c r="AK80" s="230">
        <v>-20000000</v>
      </c>
      <c r="AL80" s="230">
        <v>-20000000</v>
      </c>
      <c r="AM80" s="230">
        <v>-20000000</v>
      </c>
      <c r="AN80" s="230">
        <v>-20000000</v>
      </c>
      <c r="AO80" s="230">
        <v>-20000000</v>
      </c>
      <c r="AP80" s="230">
        <v>-20000000</v>
      </c>
      <c r="AQ80" s="230">
        <v>-20000000</v>
      </c>
      <c r="AR80" s="230">
        <v>-20000000</v>
      </c>
      <c r="AS80" s="230">
        <v>-20000000</v>
      </c>
      <c r="AT80" s="230">
        <v>-20000000</v>
      </c>
      <c r="AU80" s="230">
        <v>-20000000</v>
      </c>
      <c r="AV80" s="230">
        <v>-20000000</v>
      </c>
      <c r="AW80" s="230">
        <v>-20000000</v>
      </c>
      <c r="AX80" s="230">
        <v>-20000000</v>
      </c>
      <c r="AY80" s="230">
        <v>-20000000</v>
      </c>
      <c r="AZ80" s="230">
        <v>-20000000</v>
      </c>
      <c r="BA80" s="230">
        <v>-20000000</v>
      </c>
      <c r="BB80" s="230">
        <v>-20000000</v>
      </c>
      <c r="BC80" s="230">
        <v>-20000000</v>
      </c>
      <c r="BD80" s="230">
        <v>-20000000</v>
      </c>
      <c r="BE80" s="230">
        <v>-20000000</v>
      </c>
      <c r="BF80" s="230">
        <v>-20000000</v>
      </c>
      <c r="BG80" s="230">
        <v>-20000000</v>
      </c>
      <c r="BH80" s="230">
        <v>-20000000</v>
      </c>
      <c r="BI80" s="230">
        <v>-20000000</v>
      </c>
      <c r="BJ80" s="230">
        <v>-20000000</v>
      </c>
      <c r="BK80" s="230">
        <v>-20000000</v>
      </c>
      <c r="BL80" s="230">
        <v>-20000000</v>
      </c>
      <c r="BM80" s="230">
        <v>-20000000</v>
      </c>
      <c r="BN80" s="230">
        <v>-20000000</v>
      </c>
      <c r="BO80" s="230">
        <v>-20000000</v>
      </c>
      <c r="BP80" s="230">
        <v>-20000000</v>
      </c>
      <c r="BQ80" s="230">
        <v>-20000000</v>
      </c>
      <c r="BR80" s="230">
        <v>-20000000</v>
      </c>
      <c r="BS80" s="230">
        <v>-20000000</v>
      </c>
      <c r="BT80" s="230">
        <v>-20000000</v>
      </c>
      <c r="BU80" s="230">
        <v>-20000000</v>
      </c>
      <c r="BV80" s="230">
        <v>-20000000</v>
      </c>
      <c r="BW80" s="230">
        <v>-20000000</v>
      </c>
      <c r="BX80" s="230">
        <v>-20000000</v>
      </c>
      <c r="BY80" s="230">
        <v>-20000000</v>
      </c>
      <c r="BZ80" s="230">
        <v>-20000000</v>
      </c>
      <c r="CA80" s="230">
        <v>-20000000</v>
      </c>
      <c r="CB80" s="230">
        <v>-20000000</v>
      </c>
      <c r="CC80" s="230">
        <v>-20000000</v>
      </c>
      <c r="CD80" s="230">
        <v>-20000000</v>
      </c>
      <c r="CE80" s="230">
        <v>-20000000</v>
      </c>
      <c r="CF80" s="230">
        <v>-20000000</v>
      </c>
      <c r="CG80" s="230">
        <v>-20000000</v>
      </c>
      <c r="CH80" s="230">
        <v>-20000000</v>
      </c>
      <c r="CI80" s="230">
        <v>-20000000</v>
      </c>
      <c r="CJ80" s="230">
        <v>-20000000</v>
      </c>
      <c r="CK80" s="230">
        <v>-20000000</v>
      </c>
      <c r="CL80" s="230">
        <v>-20000000</v>
      </c>
      <c r="CM80" s="230">
        <v>-20000000</v>
      </c>
      <c r="CN80" s="230">
        <v>-20000000</v>
      </c>
      <c r="CO80" s="230">
        <v>-20000000</v>
      </c>
      <c r="CP80" s="230">
        <v>-20000000</v>
      </c>
      <c r="CQ80" s="230">
        <v>-20000000</v>
      </c>
      <c r="CR80" s="230">
        <v>-20000000</v>
      </c>
      <c r="CS80" s="230">
        <v>-20000000</v>
      </c>
      <c r="CT80" s="230">
        <v>-20000000</v>
      </c>
      <c r="CU80" s="230">
        <v>-20000000</v>
      </c>
      <c r="CV80" s="230">
        <v>-20000000</v>
      </c>
      <c r="CW80" s="230">
        <v>0</v>
      </c>
      <c r="CX80" s="230">
        <v>0</v>
      </c>
      <c r="CY80" s="230">
        <v>0</v>
      </c>
      <c r="CZ80" s="230">
        <v>0</v>
      </c>
      <c r="DA80" s="230">
        <v>0</v>
      </c>
      <c r="DB80" s="230">
        <v>0</v>
      </c>
      <c r="DC80" s="230">
        <v>0</v>
      </c>
      <c r="DD80" s="230">
        <v>0</v>
      </c>
      <c r="DE80" s="230">
        <v>0</v>
      </c>
      <c r="DF80" s="230">
        <v>0</v>
      </c>
      <c r="DG80" s="230">
        <v>0</v>
      </c>
      <c r="DH80" s="230">
        <v>0</v>
      </c>
      <c r="DI80" s="230">
        <v>0</v>
      </c>
      <c r="DJ80" s="63"/>
      <c r="DK80" s="63"/>
    </row>
    <row r="81" spans="1:115" s="7" customFormat="1" ht="15" outlineLevel="1" x14ac:dyDescent="0.25">
      <c r="A81" s="13">
        <f t="shared" si="73"/>
        <v>74</v>
      </c>
      <c r="B81" s="199"/>
      <c r="C81" s="226">
        <v>221086</v>
      </c>
      <c r="D81" s="227" t="s">
        <v>238</v>
      </c>
      <c r="E81" s="229">
        <v>-20000000</v>
      </c>
      <c r="F81" s="229">
        <v>-20000000</v>
      </c>
      <c r="G81" s="229">
        <v>-20000000</v>
      </c>
      <c r="H81" s="229">
        <v>-20000000</v>
      </c>
      <c r="I81" s="229">
        <v>-20000000</v>
      </c>
      <c r="J81" s="229">
        <v>-20000000</v>
      </c>
      <c r="K81" s="229">
        <v>-20000000</v>
      </c>
      <c r="L81" s="229">
        <v>-20000000</v>
      </c>
      <c r="M81" s="229">
        <v>-20000000</v>
      </c>
      <c r="N81" s="229">
        <v>-20000000</v>
      </c>
      <c r="O81" s="229">
        <v>-20000000</v>
      </c>
      <c r="P81" s="229">
        <v>-20000000</v>
      </c>
      <c r="Q81" s="229">
        <v>-20000000</v>
      </c>
      <c r="R81" s="229">
        <v>-20000000</v>
      </c>
      <c r="S81" s="229">
        <v>-20000000</v>
      </c>
      <c r="T81" s="229">
        <v>-20000000</v>
      </c>
      <c r="U81" s="229">
        <v>-20000000</v>
      </c>
      <c r="V81" s="229">
        <v>-20000000</v>
      </c>
      <c r="W81" s="229">
        <v>-20000000</v>
      </c>
      <c r="X81" s="229">
        <v>-20000000</v>
      </c>
      <c r="Y81" s="229">
        <v>-20000000</v>
      </c>
      <c r="Z81" s="229">
        <v>-20000000</v>
      </c>
      <c r="AA81" s="229">
        <v>-20000000</v>
      </c>
      <c r="AB81" s="229">
        <v>-20000000</v>
      </c>
      <c r="AC81" s="230">
        <v>-20000000</v>
      </c>
      <c r="AD81" s="230">
        <v>-20000000</v>
      </c>
      <c r="AE81" s="230">
        <v>-20000000</v>
      </c>
      <c r="AF81" s="230">
        <v>-20000000</v>
      </c>
      <c r="AG81" s="230">
        <v>-20000000</v>
      </c>
      <c r="AH81" s="230">
        <v>-20000000</v>
      </c>
      <c r="AI81" s="230">
        <v>-20000000</v>
      </c>
      <c r="AJ81" s="230">
        <v>-20000000</v>
      </c>
      <c r="AK81" s="230">
        <v>-20000000</v>
      </c>
      <c r="AL81" s="230">
        <v>-20000000</v>
      </c>
      <c r="AM81" s="230">
        <v>-20000000</v>
      </c>
      <c r="AN81" s="230">
        <v>-20000000</v>
      </c>
      <c r="AO81" s="230">
        <v>-20000000</v>
      </c>
      <c r="AP81" s="230">
        <v>-20000000</v>
      </c>
      <c r="AQ81" s="230">
        <v>-20000000</v>
      </c>
      <c r="AR81" s="230">
        <v>-20000000</v>
      </c>
      <c r="AS81" s="230">
        <v>-20000000</v>
      </c>
      <c r="AT81" s="230">
        <v>-20000000</v>
      </c>
      <c r="AU81" s="230">
        <v>-20000000</v>
      </c>
      <c r="AV81" s="230">
        <v>-20000000</v>
      </c>
      <c r="AW81" s="230">
        <v>-20000000</v>
      </c>
      <c r="AX81" s="230">
        <v>-20000000</v>
      </c>
      <c r="AY81" s="230">
        <v>-20000000</v>
      </c>
      <c r="AZ81" s="230">
        <v>-20000000</v>
      </c>
      <c r="BA81" s="230">
        <v>-20000000</v>
      </c>
      <c r="BB81" s="230">
        <v>-20000000</v>
      </c>
      <c r="BC81" s="230">
        <v>-20000000</v>
      </c>
      <c r="BD81" s="230">
        <v>-20000000</v>
      </c>
      <c r="BE81" s="230">
        <v>-20000000</v>
      </c>
      <c r="BF81" s="230">
        <v>-20000000</v>
      </c>
      <c r="BG81" s="230">
        <v>-20000000</v>
      </c>
      <c r="BH81" s="230">
        <v>-20000000</v>
      </c>
      <c r="BI81" s="230">
        <v>-20000000</v>
      </c>
      <c r="BJ81" s="230">
        <v>-20000000</v>
      </c>
      <c r="BK81" s="230">
        <v>-20000000</v>
      </c>
      <c r="BL81" s="230">
        <v>-20000000</v>
      </c>
      <c r="BM81" s="230">
        <v>-20000000</v>
      </c>
      <c r="BN81" s="230">
        <v>-20000000</v>
      </c>
      <c r="BO81" s="230">
        <v>-20000000</v>
      </c>
      <c r="BP81" s="230">
        <v>-20000000</v>
      </c>
      <c r="BQ81" s="230">
        <v>-20000000</v>
      </c>
      <c r="BR81" s="230">
        <v>-20000000</v>
      </c>
      <c r="BS81" s="230">
        <v>-20000000</v>
      </c>
      <c r="BT81" s="230">
        <v>-20000000</v>
      </c>
      <c r="BU81" s="230">
        <v>-20000000</v>
      </c>
      <c r="BV81" s="230">
        <v>-20000000</v>
      </c>
      <c r="BW81" s="230">
        <v>-20000000</v>
      </c>
      <c r="BX81" s="230">
        <v>-20000000</v>
      </c>
      <c r="BY81" s="230">
        <v>-20000000</v>
      </c>
      <c r="BZ81" s="230">
        <v>-20000000</v>
      </c>
      <c r="CA81" s="230">
        <v>-20000000</v>
      </c>
      <c r="CB81" s="230">
        <v>-20000000</v>
      </c>
      <c r="CC81" s="230">
        <v>-20000000</v>
      </c>
      <c r="CD81" s="230">
        <v>-20000000</v>
      </c>
      <c r="CE81" s="230">
        <v>-20000000</v>
      </c>
      <c r="CF81" s="230">
        <v>-20000000</v>
      </c>
      <c r="CG81" s="230">
        <v>-20000000</v>
      </c>
      <c r="CH81" s="230">
        <v>-20000000</v>
      </c>
      <c r="CI81" s="230">
        <v>-20000000</v>
      </c>
      <c r="CJ81" s="230">
        <v>-20000000</v>
      </c>
      <c r="CK81" s="230">
        <v>-20000000</v>
      </c>
      <c r="CL81" s="230">
        <v>-20000000</v>
      </c>
      <c r="CM81" s="230">
        <v>-20000000</v>
      </c>
      <c r="CN81" s="230">
        <v>-20000000</v>
      </c>
      <c r="CO81" s="230">
        <v>-20000000</v>
      </c>
      <c r="CP81" s="230">
        <v>-20000000</v>
      </c>
      <c r="CQ81" s="230">
        <v>-20000000</v>
      </c>
      <c r="CR81" s="230">
        <v>-20000000</v>
      </c>
      <c r="CS81" s="230">
        <v>-20000000</v>
      </c>
      <c r="CT81" s="230">
        <v>-20000000</v>
      </c>
      <c r="CU81" s="230">
        <v>-20000000</v>
      </c>
      <c r="CV81" s="230">
        <v>-20000000</v>
      </c>
      <c r="CW81" s="230">
        <v>-20000000</v>
      </c>
      <c r="CX81" s="230">
        <v>-20000000</v>
      </c>
      <c r="CY81" s="230">
        <v>-20000000</v>
      </c>
      <c r="CZ81" s="230">
        <v>-20000000</v>
      </c>
      <c r="DA81" s="230">
        <v>-20000000</v>
      </c>
      <c r="DB81" s="230">
        <v>-20000000</v>
      </c>
      <c r="DC81" s="230">
        <v>-20000000</v>
      </c>
      <c r="DD81" s="230">
        <v>-20000000</v>
      </c>
      <c r="DE81" s="230">
        <v>-20000000</v>
      </c>
      <c r="DF81" s="230">
        <v>-20000000</v>
      </c>
      <c r="DG81" s="230">
        <v>-20000000</v>
      </c>
      <c r="DH81" s="230">
        <v>-20000000</v>
      </c>
      <c r="DI81" s="230">
        <v>-20000000</v>
      </c>
      <c r="DJ81" s="63"/>
      <c r="DK81" s="63"/>
    </row>
    <row r="82" spans="1:115" s="7" customFormat="1" ht="15" outlineLevel="1" x14ac:dyDescent="0.25">
      <c r="A82" s="13">
        <f t="shared" si="73"/>
        <v>75</v>
      </c>
      <c r="B82" s="199"/>
      <c r="C82" s="226">
        <v>221087</v>
      </c>
      <c r="D82" s="227" t="s">
        <v>239</v>
      </c>
      <c r="E82" s="229">
        <v>-10000000</v>
      </c>
      <c r="F82" s="229">
        <v>-10000000</v>
      </c>
      <c r="G82" s="229">
        <v>-10000000</v>
      </c>
      <c r="H82" s="229">
        <v>-10000000</v>
      </c>
      <c r="I82" s="229">
        <v>-10000000</v>
      </c>
      <c r="J82" s="229">
        <v>-10000000</v>
      </c>
      <c r="K82" s="229">
        <v>-10000000</v>
      </c>
      <c r="L82" s="229">
        <v>-10000000</v>
      </c>
      <c r="M82" s="229">
        <v>-10000000</v>
      </c>
      <c r="N82" s="229">
        <v>-10000000</v>
      </c>
      <c r="O82" s="229">
        <v>-10000000</v>
      </c>
      <c r="P82" s="229">
        <v>-10000000</v>
      </c>
      <c r="Q82" s="229">
        <v>-10000000</v>
      </c>
      <c r="R82" s="229">
        <v>-10000000</v>
      </c>
      <c r="S82" s="229">
        <v>-10000000</v>
      </c>
      <c r="T82" s="229">
        <v>-10000000</v>
      </c>
      <c r="U82" s="229">
        <v>-10000000</v>
      </c>
      <c r="V82" s="229">
        <v>-10000000</v>
      </c>
      <c r="W82" s="229">
        <v>-10000000</v>
      </c>
      <c r="X82" s="229">
        <v>-10000000</v>
      </c>
      <c r="Y82" s="229">
        <v>-10000000</v>
      </c>
      <c r="Z82" s="229">
        <v>-10000000</v>
      </c>
      <c r="AA82" s="229">
        <v>-10000000</v>
      </c>
      <c r="AB82" s="229">
        <v>-10000000</v>
      </c>
      <c r="AC82" s="230">
        <v>-10000000</v>
      </c>
      <c r="AD82" s="230">
        <v>-10000000</v>
      </c>
      <c r="AE82" s="230">
        <v>-10000000</v>
      </c>
      <c r="AF82" s="230">
        <v>-10000000</v>
      </c>
      <c r="AG82" s="230">
        <v>-10000000</v>
      </c>
      <c r="AH82" s="230">
        <v>-10000000</v>
      </c>
      <c r="AI82" s="230">
        <v>-10000000</v>
      </c>
      <c r="AJ82" s="230">
        <v>-10000000</v>
      </c>
      <c r="AK82" s="230">
        <v>-10000000</v>
      </c>
      <c r="AL82" s="230">
        <v>-10000000</v>
      </c>
      <c r="AM82" s="230">
        <v>-10000000</v>
      </c>
      <c r="AN82" s="230">
        <v>-10000000</v>
      </c>
      <c r="AO82" s="230">
        <v>-10000000</v>
      </c>
      <c r="AP82" s="230">
        <v>-10000000</v>
      </c>
      <c r="AQ82" s="230">
        <v>-10000000</v>
      </c>
      <c r="AR82" s="230">
        <v>-10000000</v>
      </c>
      <c r="AS82" s="230">
        <v>-10000000</v>
      </c>
      <c r="AT82" s="230">
        <v>-10000000</v>
      </c>
      <c r="AU82" s="230">
        <v>-10000000</v>
      </c>
      <c r="AV82" s="230">
        <v>-10000000</v>
      </c>
      <c r="AW82" s="230">
        <v>-10000000</v>
      </c>
      <c r="AX82" s="230">
        <v>-10000000</v>
      </c>
      <c r="AY82" s="230">
        <v>-10000000</v>
      </c>
      <c r="AZ82" s="230">
        <v>-10000000</v>
      </c>
      <c r="BA82" s="230">
        <v>-10000000</v>
      </c>
      <c r="BB82" s="230">
        <v>-10000000</v>
      </c>
      <c r="BC82" s="230">
        <v>-10000000</v>
      </c>
      <c r="BD82" s="230">
        <v>-10000000</v>
      </c>
      <c r="BE82" s="230">
        <v>-10000000</v>
      </c>
      <c r="BF82" s="230">
        <v>-10000000</v>
      </c>
      <c r="BG82" s="230">
        <v>-10000000</v>
      </c>
      <c r="BH82" s="230">
        <v>-10000000</v>
      </c>
      <c r="BI82" s="230">
        <v>-10000000</v>
      </c>
      <c r="BJ82" s="230">
        <v>-10000000</v>
      </c>
      <c r="BK82" s="230">
        <v>-10000000</v>
      </c>
      <c r="BL82" s="230">
        <v>-10000000</v>
      </c>
      <c r="BM82" s="230">
        <v>-10000000</v>
      </c>
      <c r="BN82" s="230">
        <v>-10000000</v>
      </c>
      <c r="BO82" s="230">
        <v>-10000000</v>
      </c>
      <c r="BP82" s="230">
        <v>-10000000</v>
      </c>
      <c r="BQ82" s="230">
        <v>-10000000</v>
      </c>
      <c r="BR82" s="230">
        <v>-10000000</v>
      </c>
      <c r="BS82" s="230">
        <v>-10000000</v>
      </c>
      <c r="BT82" s="230">
        <v>-10000000</v>
      </c>
      <c r="BU82" s="230">
        <v>-10000000</v>
      </c>
      <c r="BV82" s="230">
        <v>-10000000</v>
      </c>
      <c r="BW82" s="230">
        <v>-10000000</v>
      </c>
      <c r="BX82" s="230">
        <v>-10000000</v>
      </c>
      <c r="BY82" s="230">
        <v>-10000000</v>
      </c>
      <c r="BZ82" s="230">
        <v>-10000000</v>
      </c>
      <c r="CA82" s="230">
        <v>-10000000</v>
      </c>
      <c r="CB82" s="230">
        <v>-10000000</v>
      </c>
      <c r="CC82" s="230">
        <v>-10000000</v>
      </c>
      <c r="CD82" s="230">
        <v>-10000000</v>
      </c>
      <c r="CE82" s="230">
        <v>-10000000</v>
      </c>
      <c r="CF82" s="230">
        <v>-10000000</v>
      </c>
      <c r="CG82" s="230">
        <v>-10000000</v>
      </c>
      <c r="CH82" s="230">
        <v>-10000000</v>
      </c>
      <c r="CI82" s="230">
        <v>-10000000</v>
      </c>
      <c r="CJ82" s="230">
        <v>-10000000</v>
      </c>
      <c r="CK82" s="230">
        <v>-10000000</v>
      </c>
      <c r="CL82" s="230">
        <v>-10000000</v>
      </c>
      <c r="CM82" s="230">
        <v>-10000000</v>
      </c>
      <c r="CN82" s="230">
        <v>-10000000</v>
      </c>
      <c r="CO82" s="230">
        <v>-10000000</v>
      </c>
      <c r="CP82" s="230">
        <v>-10000000</v>
      </c>
      <c r="CQ82" s="230">
        <v>-10000000</v>
      </c>
      <c r="CR82" s="230">
        <v>-10000000</v>
      </c>
      <c r="CS82" s="230">
        <v>-10000000</v>
      </c>
      <c r="CT82" s="230">
        <v>-10000000</v>
      </c>
      <c r="CU82" s="230">
        <v>-10000000</v>
      </c>
      <c r="CV82" s="230">
        <v>-10000000</v>
      </c>
      <c r="CW82" s="230">
        <v>-10000000</v>
      </c>
      <c r="CX82" s="230">
        <v>-10000000</v>
      </c>
      <c r="CY82" s="230">
        <v>-10000000</v>
      </c>
      <c r="CZ82" s="230">
        <v>-10000000</v>
      </c>
      <c r="DA82" s="230">
        <v>-10000000</v>
      </c>
      <c r="DB82" s="230">
        <v>-10000000</v>
      </c>
      <c r="DC82" s="230">
        <v>-10000000</v>
      </c>
      <c r="DD82" s="230">
        <v>-10000000</v>
      </c>
      <c r="DE82" s="230">
        <v>-10000000</v>
      </c>
      <c r="DF82" s="230">
        <v>-10000000</v>
      </c>
      <c r="DG82" s="230">
        <v>-10000000</v>
      </c>
      <c r="DH82" s="230">
        <v>-10000000</v>
      </c>
      <c r="DI82" s="230">
        <v>-10000000</v>
      </c>
      <c r="DJ82" s="63"/>
      <c r="DK82" s="63"/>
    </row>
    <row r="83" spans="1:115" s="7" customFormat="1" ht="15" outlineLevel="1" x14ac:dyDescent="0.25">
      <c r="A83" s="13">
        <f t="shared" si="73"/>
        <v>76</v>
      </c>
      <c r="B83" s="199"/>
      <c r="C83" s="226">
        <v>221088</v>
      </c>
      <c r="D83" s="227" t="s">
        <v>240</v>
      </c>
      <c r="E83" s="229">
        <v>-20000000</v>
      </c>
      <c r="F83" s="229">
        <v>-20000000</v>
      </c>
      <c r="G83" s="229">
        <v>-20000000</v>
      </c>
      <c r="H83" s="229">
        <v>-20000000</v>
      </c>
      <c r="I83" s="229">
        <v>-20000000</v>
      </c>
      <c r="J83" s="229">
        <v>-20000000</v>
      </c>
      <c r="K83" s="229">
        <v>-20000000</v>
      </c>
      <c r="L83" s="229">
        <v>-20000000</v>
      </c>
      <c r="M83" s="229">
        <v>-20000000</v>
      </c>
      <c r="N83" s="229">
        <v>-20000000</v>
      </c>
      <c r="O83" s="229">
        <v>-20000000</v>
      </c>
      <c r="P83" s="229">
        <v>-20000000</v>
      </c>
      <c r="Q83" s="229">
        <v>-20000000</v>
      </c>
      <c r="R83" s="229">
        <v>-20000000</v>
      </c>
      <c r="S83" s="229">
        <v>-20000000</v>
      </c>
      <c r="T83" s="229">
        <v>-20000000</v>
      </c>
      <c r="U83" s="229">
        <v>-20000000</v>
      </c>
      <c r="V83" s="229">
        <v>-20000000</v>
      </c>
      <c r="W83" s="229">
        <v>-20000000</v>
      </c>
      <c r="X83" s="229">
        <v>-20000000</v>
      </c>
      <c r="Y83" s="229">
        <v>-20000000</v>
      </c>
      <c r="Z83" s="229">
        <v>-20000000</v>
      </c>
      <c r="AA83" s="229">
        <v>-20000000</v>
      </c>
      <c r="AB83" s="229">
        <v>-20000000</v>
      </c>
      <c r="AC83" s="230">
        <v>-20000000</v>
      </c>
      <c r="AD83" s="230">
        <v>-20000000</v>
      </c>
      <c r="AE83" s="230">
        <v>-20000000</v>
      </c>
      <c r="AF83" s="230">
        <v>-20000000</v>
      </c>
      <c r="AG83" s="230">
        <v>-20000000</v>
      </c>
      <c r="AH83" s="230">
        <v>-20000000</v>
      </c>
      <c r="AI83" s="230">
        <v>-20000000</v>
      </c>
      <c r="AJ83" s="230">
        <v>-20000000</v>
      </c>
      <c r="AK83" s="230">
        <v>-20000000</v>
      </c>
      <c r="AL83" s="230">
        <v>-20000000</v>
      </c>
      <c r="AM83" s="230">
        <v>-20000000</v>
      </c>
      <c r="AN83" s="230">
        <v>-20000000</v>
      </c>
      <c r="AO83" s="230">
        <v>-20000000</v>
      </c>
      <c r="AP83" s="230">
        <v>-20000000</v>
      </c>
      <c r="AQ83" s="230">
        <v>-20000000</v>
      </c>
      <c r="AR83" s="230">
        <v>-20000000</v>
      </c>
      <c r="AS83" s="230">
        <v>-20000000</v>
      </c>
      <c r="AT83" s="230">
        <v>-20000000</v>
      </c>
      <c r="AU83" s="230">
        <v>-20000000</v>
      </c>
      <c r="AV83" s="230">
        <v>-20000000</v>
      </c>
      <c r="AW83" s="230">
        <v>-20000000</v>
      </c>
      <c r="AX83" s="230">
        <v>-20000000</v>
      </c>
      <c r="AY83" s="230">
        <v>-20000000</v>
      </c>
      <c r="AZ83" s="230">
        <v>-20000000</v>
      </c>
      <c r="BA83" s="230">
        <v>-20000000</v>
      </c>
      <c r="BB83" s="230">
        <v>-20000000</v>
      </c>
      <c r="BC83" s="230">
        <v>-20000000</v>
      </c>
      <c r="BD83" s="230">
        <v>-20000000</v>
      </c>
      <c r="BE83" s="230">
        <v>-20000000</v>
      </c>
      <c r="BF83" s="230">
        <v>-20000000</v>
      </c>
      <c r="BG83" s="230">
        <v>-20000000</v>
      </c>
      <c r="BH83" s="230">
        <v>-20000000</v>
      </c>
      <c r="BI83" s="230">
        <v>-20000000</v>
      </c>
      <c r="BJ83" s="230">
        <v>-20000000</v>
      </c>
      <c r="BK83" s="230">
        <v>-20000000</v>
      </c>
      <c r="BL83" s="230">
        <v>-20000000</v>
      </c>
      <c r="BM83" s="230">
        <v>-20000000</v>
      </c>
      <c r="BN83" s="230">
        <v>-20000000</v>
      </c>
      <c r="BO83" s="230">
        <v>-20000000</v>
      </c>
      <c r="BP83" s="230">
        <v>-20000000</v>
      </c>
      <c r="BQ83" s="230">
        <v>-20000000</v>
      </c>
      <c r="BR83" s="230">
        <v>-20000000</v>
      </c>
      <c r="BS83" s="230">
        <v>-20000000</v>
      </c>
      <c r="BT83" s="230">
        <v>-20000000</v>
      </c>
      <c r="BU83" s="230">
        <v>-20000000</v>
      </c>
      <c r="BV83" s="230">
        <v>-20000000</v>
      </c>
      <c r="BW83" s="230">
        <v>-20000000</v>
      </c>
      <c r="BX83" s="230">
        <v>-20000000</v>
      </c>
      <c r="BY83" s="230">
        <v>-20000000</v>
      </c>
      <c r="BZ83" s="230">
        <v>-20000000</v>
      </c>
      <c r="CA83" s="230">
        <v>-20000000</v>
      </c>
      <c r="CB83" s="230">
        <v>-20000000</v>
      </c>
      <c r="CC83" s="230">
        <v>-20000000</v>
      </c>
      <c r="CD83" s="230">
        <v>-20000000</v>
      </c>
      <c r="CE83" s="230">
        <v>-20000000</v>
      </c>
      <c r="CF83" s="230">
        <v>-20000000</v>
      </c>
      <c r="CG83" s="230">
        <v>-20000000</v>
      </c>
      <c r="CH83" s="230">
        <v>-20000000</v>
      </c>
      <c r="CI83" s="230">
        <v>-20000000</v>
      </c>
      <c r="CJ83" s="230">
        <v>-20000000</v>
      </c>
      <c r="CK83" s="230">
        <v>-20000000</v>
      </c>
      <c r="CL83" s="230">
        <v>-20000000</v>
      </c>
      <c r="CM83" s="230">
        <v>-20000000</v>
      </c>
      <c r="CN83" s="230">
        <v>-20000000</v>
      </c>
      <c r="CO83" s="230">
        <v>-20000000</v>
      </c>
      <c r="CP83" s="230">
        <v>-20000000</v>
      </c>
      <c r="CQ83" s="230">
        <v>-20000000</v>
      </c>
      <c r="CR83" s="230">
        <v>-20000000</v>
      </c>
      <c r="CS83" s="230">
        <v>-20000000</v>
      </c>
      <c r="CT83" s="230">
        <v>-20000000</v>
      </c>
      <c r="CU83" s="230">
        <v>-20000000</v>
      </c>
      <c r="CV83" s="230">
        <v>-20000000</v>
      </c>
      <c r="CW83" s="230">
        <v>-20000000</v>
      </c>
      <c r="CX83" s="230">
        <v>-20000000</v>
      </c>
      <c r="CY83" s="230">
        <v>-20000000</v>
      </c>
      <c r="CZ83" s="230">
        <v>-20000000</v>
      </c>
      <c r="DA83" s="230">
        <v>-20000000</v>
      </c>
      <c r="DB83" s="230">
        <v>-20000000</v>
      </c>
      <c r="DC83" s="230">
        <v>-20000000</v>
      </c>
      <c r="DD83" s="230">
        <v>-20000000</v>
      </c>
      <c r="DE83" s="230">
        <v>-20000000</v>
      </c>
      <c r="DF83" s="230">
        <v>-20000000</v>
      </c>
      <c r="DG83" s="230">
        <v>-20000000</v>
      </c>
      <c r="DH83" s="230">
        <v>-20000000</v>
      </c>
      <c r="DI83" s="230">
        <v>-20000000</v>
      </c>
      <c r="DJ83" s="63"/>
      <c r="DK83" s="63"/>
    </row>
    <row r="84" spans="1:115" s="7" customFormat="1" ht="15" outlineLevel="1" x14ac:dyDescent="0.25">
      <c r="A84" s="13">
        <f t="shared" si="73"/>
        <v>77</v>
      </c>
      <c r="B84" s="199"/>
      <c r="C84" s="226">
        <v>221094</v>
      </c>
      <c r="D84" s="227" t="s">
        <v>241</v>
      </c>
      <c r="E84" s="229">
        <v>-30000000</v>
      </c>
      <c r="F84" s="229">
        <v>-30000000</v>
      </c>
      <c r="G84" s="229">
        <v>-30000000</v>
      </c>
      <c r="H84" s="229">
        <v>-30000000</v>
      </c>
      <c r="I84" s="229">
        <v>-30000000</v>
      </c>
      <c r="J84" s="229">
        <v>-30000000</v>
      </c>
      <c r="K84" s="229">
        <v>-30000000</v>
      </c>
      <c r="L84" s="229">
        <v>-30000000</v>
      </c>
      <c r="M84" s="229">
        <v>-30000000</v>
      </c>
      <c r="N84" s="229">
        <v>-30000000</v>
      </c>
      <c r="O84" s="229">
        <v>-30000000</v>
      </c>
      <c r="P84" s="229">
        <v>-30000000</v>
      </c>
      <c r="Q84" s="229">
        <v>-30000000</v>
      </c>
      <c r="R84" s="229">
        <v>-30000000</v>
      </c>
      <c r="S84" s="229">
        <v>-30000000</v>
      </c>
      <c r="T84" s="229">
        <v>-30000000</v>
      </c>
      <c r="U84" s="229">
        <v>-30000000</v>
      </c>
      <c r="V84" s="229">
        <v>-30000000</v>
      </c>
      <c r="W84" s="229">
        <v>-30000000</v>
      </c>
      <c r="X84" s="229">
        <v>-30000000</v>
      </c>
      <c r="Y84" s="229">
        <v>-30000000</v>
      </c>
      <c r="Z84" s="229">
        <v>-30000000</v>
      </c>
      <c r="AA84" s="229">
        <v>-30000000</v>
      </c>
      <c r="AB84" s="229">
        <v>-30000000</v>
      </c>
      <c r="AC84" s="230">
        <v>-30000000</v>
      </c>
      <c r="AD84" s="230">
        <v>-30000000</v>
      </c>
      <c r="AE84" s="230">
        <v>-30000000</v>
      </c>
      <c r="AF84" s="230">
        <v>-30000000</v>
      </c>
      <c r="AG84" s="230">
        <v>-30000000</v>
      </c>
      <c r="AH84" s="230">
        <v>-30000000</v>
      </c>
      <c r="AI84" s="230">
        <v>-30000000</v>
      </c>
      <c r="AJ84" s="230">
        <v>-30000000</v>
      </c>
      <c r="AK84" s="230">
        <v>-30000000</v>
      </c>
      <c r="AL84" s="230">
        <v>-30000000</v>
      </c>
      <c r="AM84" s="230">
        <v>-30000000</v>
      </c>
      <c r="AN84" s="230">
        <v>-30000000</v>
      </c>
      <c r="AO84" s="230">
        <v>-30000000</v>
      </c>
      <c r="AP84" s="230">
        <v>-30000000</v>
      </c>
      <c r="AQ84" s="230">
        <v>-30000000</v>
      </c>
      <c r="AR84" s="230">
        <v>-30000000</v>
      </c>
      <c r="AS84" s="230">
        <v>-30000000</v>
      </c>
      <c r="AT84" s="230">
        <v>-30000000</v>
      </c>
      <c r="AU84" s="230">
        <v>-30000000</v>
      </c>
      <c r="AV84" s="230">
        <v>-30000000</v>
      </c>
      <c r="AW84" s="230">
        <v>-30000000</v>
      </c>
      <c r="AX84" s="230">
        <v>-30000000</v>
      </c>
      <c r="AY84" s="230">
        <v>-30000000</v>
      </c>
      <c r="AZ84" s="230">
        <v>-30000000</v>
      </c>
      <c r="BA84" s="230">
        <v>-30000000</v>
      </c>
      <c r="BB84" s="230">
        <v>-30000000</v>
      </c>
      <c r="BC84" s="230">
        <v>-30000000</v>
      </c>
      <c r="BD84" s="230">
        <v>-30000000</v>
      </c>
      <c r="BE84" s="230">
        <v>-30000000</v>
      </c>
      <c r="BF84" s="230">
        <v>-30000000</v>
      </c>
      <c r="BG84" s="230">
        <v>-30000000</v>
      </c>
      <c r="BH84" s="230">
        <v>-30000000</v>
      </c>
      <c r="BI84" s="230">
        <v>-30000000</v>
      </c>
      <c r="BJ84" s="230">
        <v>-30000000</v>
      </c>
      <c r="BK84" s="230">
        <v>-30000000</v>
      </c>
      <c r="BL84" s="230">
        <v>-30000000</v>
      </c>
      <c r="BM84" s="230">
        <v>-30000000</v>
      </c>
      <c r="BN84" s="230">
        <v>-30000000</v>
      </c>
      <c r="BO84" s="230">
        <v>-30000000</v>
      </c>
      <c r="BP84" s="230">
        <v>-30000000</v>
      </c>
      <c r="BQ84" s="230">
        <v>-30000000</v>
      </c>
      <c r="BR84" s="230">
        <v>-30000000</v>
      </c>
      <c r="BS84" s="230">
        <v>-30000000</v>
      </c>
      <c r="BT84" s="230">
        <v>-30000000</v>
      </c>
      <c r="BU84" s="230">
        <v>-30000000</v>
      </c>
      <c r="BV84" s="230">
        <v>-30000000</v>
      </c>
      <c r="BW84" s="230">
        <v>-30000000</v>
      </c>
      <c r="BX84" s="230">
        <v>-30000000</v>
      </c>
      <c r="BY84" s="230">
        <v>-30000000</v>
      </c>
      <c r="BZ84" s="230">
        <v>-30000000</v>
      </c>
      <c r="CA84" s="230">
        <v>-30000000</v>
      </c>
      <c r="CB84" s="230">
        <v>-30000000</v>
      </c>
      <c r="CC84" s="230">
        <v>-30000000</v>
      </c>
      <c r="CD84" s="230">
        <v>-30000000</v>
      </c>
      <c r="CE84" s="230">
        <v>-30000000</v>
      </c>
      <c r="CF84" s="230">
        <v>-30000000</v>
      </c>
      <c r="CG84" s="230">
        <v>-30000000</v>
      </c>
      <c r="CH84" s="230">
        <v>-30000000</v>
      </c>
      <c r="CI84" s="230">
        <v>-30000000</v>
      </c>
      <c r="CJ84" s="230">
        <v>-30000000</v>
      </c>
      <c r="CK84" s="230">
        <v>-30000000</v>
      </c>
      <c r="CL84" s="230">
        <v>-30000000</v>
      </c>
      <c r="CM84" s="230">
        <v>-30000000</v>
      </c>
      <c r="CN84" s="230">
        <v>-30000000</v>
      </c>
      <c r="CO84" s="230">
        <v>-30000000</v>
      </c>
      <c r="CP84" s="230">
        <v>-30000000</v>
      </c>
      <c r="CQ84" s="230">
        <v>-30000000</v>
      </c>
      <c r="CR84" s="230">
        <v>-30000000</v>
      </c>
      <c r="CS84" s="230">
        <v>-30000000</v>
      </c>
      <c r="CT84" s="230">
        <v>-30000000</v>
      </c>
      <c r="CU84" s="230">
        <v>-30000000</v>
      </c>
      <c r="CV84" s="230">
        <v>-30000000</v>
      </c>
      <c r="CW84" s="230">
        <v>-30000000</v>
      </c>
      <c r="CX84" s="230">
        <v>-30000000</v>
      </c>
      <c r="CY84" s="230">
        <v>-30000000</v>
      </c>
      <c r="CZ84" s="230">
        <v>-30000000</v>
      </c>
      <c r="DA84" s="230">
        <v>-30000000</v>
      </c>
      <c r="DB84" s="230">
        <v>-30000000</v>
      </c>
      <c r="DC84" s="230">
        <v>-30000000</v>
      </c>
      <c r="DD84" s="230">
        <v>-30000000</v>
      </c>
      <c r="DE84" s="230">
        <v>-30000000</v>
      </c>
      <c r="DF84" s="230">
        <v>-30000000</v>
      </c>
      <c r="DG84" s="230">
        <v>-30000000</v>
      </c>
      <c r="DH84" s="230">
        <v>-30000000</v>
      </c>
      <c r="DI84" s="230">
        <v>-30000000</v>
      </c>
      <c r="DJ84" s="63"/>
      <c r="DK84" s="63"/>
    </row>
    <row r="85" spans="1:115" s="7" customFormat="1" ht="15" outlineLevel="1" x14ac:dyDescent="0.25">
      <c r="A85" s="13">
        <f t="shared" si="73"/>
        <v>78</v>
      </c>
      <c r="B85" s="199"/>
      <c r="C85" s="226">
        <v>221095</v>
      </c>
      <c r="D85" s="227" t="s">
        <v>242</v>
      </c>
      <c r="E85" s="229">
        <v>-40000000</v>
      </c>
      <c r="F85" s="229">
        <v>-40000000</v>
      </c>
      <c r="G85" s="229">
        <v>-40000000</v>
      </c>
      <c r="H85" s="229">
        <v>-40000000</v>
      </c>
      <c r="I85" s="229">
        <v>-40000000</v>
      </c>
      <c r="J85" s="229">
        <v>-40000000</v>
      </c>
      <c r="K85" s="229">
        <v>-40000000</v>
      </c>
      <c r="L85" s="229">
        <v>-40000000</v>
      </c>
      <c r="M85" s="229">
        <v>-40000000</v>
      </c>
      <c r="N85" s="229">
        <v>-40000000</v>
      </c>
      <c r="O85" s="229">
        <v>-40000000</v>
      </c>
      <c r="P85" s="229">
        <v>-40000000</v>
      </c>
      <c r="Q85" s="229">
        <v>-40000000</v>
      </c>
      <c r="R85" s="229">
        <v>-40000000</v>
      </c>
      <c r="S85" s="229">
        <v>-40000000</v>
      </c>
      <c r="T85" s="229">
        <v>-40000000</v>
      </c>
      <c r="U85" s="229">
        <v>-40000000</v>
      </c>
      <c r="V85" s="229">
        <v>-40000000</v>
      </c>
      <c r="W85" s="229">
        <v>-40000000</v>
      </c>
      <c r="X85" s="229">
        <v>-40000000</v>
      </c>
      <c r="Y85" s="229">
        <v>-40000000</v>
      </c>
      <c r="Z85" s="229">
        <v>-40000000</v>
      </c>
      <c r="AA85" s="229">
        <v>-40000000</v>
      </c>
      <c r="AB85" s="229">
        <v>-40000000</v>
      </c>
      <c r="AC85" s="230">
        <v>-40000000</v>
      </c>
      <c r="AD85" s="230">
        <v>-40000000</v>
      </c>
      <c r="AE85" s="230">
        <v>-40000000</v>
      </c>
      <c r="AF85" s="230">
        <v>-40000000</v>
      </c>
      <c r="AG85" s="230">
        <v>-40000000</v>
      </c>
      <c r="AH85" s="230">
        <v>-40000000</v>
      </c>
      <c r="AI85" s="230">
        <v>-40000000</v>
      </c>
      <c r="AJ85" s="230">
        <v>-40000000</v>
      </c>
      <c r="AK85" s="230">
        <v>-40000000</v>
      </c>
      <c r="AL85" s="230">
        <v>-40000000</v>
      </c>
      <c r="AM85" s="230">
        <v>-40000000</v>
      </c>
      <c r="AN85" s="230">
        <v>-40000000</v>
      </c>
      <c r="AO85" s="230">
        <v>-40000000</v>
      </c>
      <c r="AP85" s="230">
        <v>-40000000</v>
      </c>
      <c r="AQ85" s="230">
        <v>-40000000</v>
      </c>
      <c r="AR85" s="230">
        <v>-40000000</v>
      </c>
      <c r="AS85" s="230">
        <v>-40000000</v>
      </c>
      <c r="AT85" s="230">
        <v>-40000000</v>
      </c>
      <c r="AU85" s="230">
        <v>-40000000</v>
      </c>
      <c r="AV85" s="230">
        <v>-40000000</v>
      </c>
      <c r="AW85" s="230">
        <v>-40000000</v>
      </c>
      <c r="AX85" s="230">
        <v>-40000000</v>
      </c>
      <c r="AY85" s="230">
        <v>-40000000</v>
      </c>
      <c r="AZ85" s="230">
        <v>-40000000</v>
      </c>
      <c r="BA85" s="230">
        <v>-40000000</v>
      </c>
      <c r="BB85" s="230">
        <v>-40000000</v>
      </c>
      <c r="BC85" s="230">
        <v>-40000000</v>
      </c>
      <c r="BD85" s="230">
        <v>-40000000</v>
      </c>
      <c r="BE85" s="230">
        <v>-40000000</v>
      </c>
      <c r="BF85" s="230">
        <v>-40000000</v>
      </c>
      <c r="BG85" s="230">
        <v>-40000000</v>
      </c>
      <c r="BH85" s="230">
        <v>-40000000</v>
      </c>
      <c r="BI85" s="230">
        <v>-40000000</v>
      </c>
      <c r="BJ85" s="230">
        <v>-40000000</v>
      </c>
      <c r="BK85" s="230">
        <v>-40000000</v>
      </c>
      <c r="BL85" s="230">
        <v>-40000000</v>
      </c>
      <c r="BM85" s="230">
        <v>-40000000</v>
      </c>
      <c r="BN85" s="230">
        <v>-40000000</v>
      </c>
      <c r="BO85" s="230">
        <v>-40000000</v>
      </c>
      <c r="BP85" s="230">
        <v>-40000000</v>
      </c>
      <c r="BQ85" s="230">
        <v>-40000000</v>
      </c>
      <c r="BR85" s="230">
        <v>-40000000</v>
      </c>
      <c r="BS85" s="230">
        <v>-40000000</v>
      </c>
      <c r="BT85" s="230">
        <v>-40000000</v>
      </c>
      <c r="BU85" s="230">
        <v>-40000000</v>
      </c>
      <c r="BV85" s="230">
        <v>-40000000</v>
      </c>
      <c r="BW85" s="230">
        <v>-40000000</v>
      </c>
      <c r="BX85" s="230">
        <v>-40000000</v>
      </c>
      <c r="BY85" s="230">
        <v>-40000000</v>
      </c>
      <c r="BZ85" s="230">
        <v>-40000000</v>
      </c>
      <c r="CA85" s="230">
        <v>-40000000</v>
      </c>
      <c r="CB85" s="230">
        <v>-40000000</v>
      </c>
      <c r="CC85" s="230">
        <v>-40000000</v>
      </c>
      <c r="CD85" s="230">
        <v>-40000000</v>
      </c>
      <c r="CE85" s="230">
        <v>-40000000</v>
      </c>
      <c r="CF85" s="230">
        <v>-40000000</v>
      </c>
      <c r="CG85" s="230">
        <v>-40000000</v>
      </c>
      <c r="CH85" s="230">
        <v>-40000000</v>
      </c>
      <c r="CI85" s="230">
        <v>-40000000</v>
      </c>
      <c r="CJ85" s="230">
        <v>-40000000</v>
      </c>
      <c r="CK85" s="230">
        <v>-40000000</v>
      </c>
      <c r="CL85" s="230">
        <v>-40000000</v>
      </c>
      <c r="CM85" s="230">
        <v>-40000000</v>
      </c>
      <c r="CN85" s="230">
        <v>-40000000</v>
      </c>
      <c r="CO85" s="230">
        <v>-40000000</v>
      </c>
      <c r="CP85" s="230">
        <v>-40000000</v>
      </c>
      <c r="CQ85" s="230">
        <v>-40000000</v>
      </c>
      <c r="CR85" s="230">
        <v>-40000000</v>
      </c>
      <c r="CS85" s="230">
        <v>-40000000</v>
      </c>
      <c r="CT85" s="230">
        <v>-40000000</v>
      </c>
      <c r="CU85" s="230">
        <v>-40000000</v>
      </c>
      <c r="CV85" s="230">
        <v>-40000000</v>
      </c>
      <c r="CW85" s="230">
        <v>-40000000</v>
      </c>
      <c r="CX85" s="230">
        <v>-40000000</v>
      </c>
      <c r="CY85" s="230">
        <v>-40000000</v>
      </c>
      <c r="CZ85" s="230">
        <v>-40000000</v>
      </c>
      <c r="DA85" s="230">
        <v>-40000000</v>
      </c>
      <c r="DB85" s="230">
        <v>-40000000</v>
      </c>
      <c r="DC85" s="230">
        <v>-40000000</v>
      </c>
      <c r="DD85" s="230">
        <v>-40000000</v>
      </c>
      <c r="DE85" s="230">
        <v>-40000000</v>
      </c>
      <c r="DF85" s="230">
        <v>-40000000</v>
      </c>
      <c r="DG85" s="230">
        <v>-40000000</v>
      </c>
      <c r="DH85" s="230">
        <v>-40000000</v>
      </c>
      <c r="DI85" s="230">
        <v>-40000000</v>
      </c>
      <c r="DJ85" s="63"/>
      <c r="DK85" s="63"/>
    </row>
    <row r="86" spans="1:115" s="7" customFormat="1" ht="15" outlineLevel="1" x14ac:dyDescent="0.25">
      <c r="A86" s="13">
        <f t="shared" si="73"/>
        <v>79</v>
      </c>
      <c r="B86" s="199"/>
      <c r="C86" s="226">
        <v>221097</v>
      </c>
      <c r="D86" s="227" t="s">
        <v>243</v>
      </c>
      <c r="E86" s="229">
        <v>-40000000</v>
      </c>
      <c r="F86" s="229">
        <v>-40000000</v>
      </c>
      <c r="G86" s="229">
        <v>-40000000</v>
      </c>
      <c r="H86" s="229">
        <v>-40000000</v>
      </c>
      <c r="I86" s="229">
        <v>-40000000</v>
      </c>
      <c r="J86" s="229">
        <v>-40000000</v>
      </c>
      <c r="K86" s="229">
        <v>-40000000</v>
      </c>
      <c r="L86" s="229">
        <v>-40000000</v>
      </c>
      <c r="M86" s="229">
        <v>-40000000</v>
      </c>
      <c r="N86" s="229">
        <v>-40000000</v>
      </c>
      <c r="O86" s="229">
        <v>-40000000</v>
      </c>
      <c r="P86" s="229">
        <v>-40000000</v>
      </c>
      <c r="Q86" s="229">
        <v>-40000000</v>
      </c>
      <c r="R86" s="229">
        <v>-40000000</v>
      </c>
      <c r="S86" s="229">
        <v>-40000000</v>
      </c>
      <c r="T86" s="229">
        <v>-40000000</v>
      </c>
      <c r="U86" s="229">
        <v>-40000000</v>
      </c>
      <c r="V86" s="229">
        <v>-40000000</v>
      </c>
      <c r="W86" s="229">
        <v>-40000000</v>
      </c>
      <c r="X86" s="229">
        <v>-40000000</v>
      </c>
      <c r="Y86" s="229">
        <v>-40000000</v>
      </c>
      <c r="Z86" s="229">
        <v>-40000000</v>
      </c>
      <c r="AA86" s="229">
        <v>-40000000</v>
      </c>
      <c r="AB86" s="229">
        <v>-40000000</v>
      </c>
      <c r="AC86" s="230">
        <v>-40000000</v>
      </c>
      <c r="AD86" s="230">
        <v>-40000000</v>
      </c>
      <c r="AE86" s="230">
        <v>-40000000</v>
      </c>
      <c r="AF86" s="230">
        <v>-40000000</v>
      </c>
      <c r="AG86" s="230">
        <v>-40000000</v>
      </c>
      <c r="AH86" s="230">
        <v>-40000000</v>
      </c>
      <c r="AI86" s="230">
        <v>-40000000</v>
      </c>
      <c r="AJ86" s="230">
        <v>-40000000</v>
      </c>
      <c r="AK86" s="230">
        <v>-40000000</v>
      </c>
      <c r="AL86" s="230">
        <v>-40000000</v>
      </c>
      <c r="AM86" s="230">
        <v>-40000000</v>
      </c>
      <c r="AN86" s="230">
        <v>-40000000</v>
      </c>
      <c r="AO86" s="230">
        <v>-40000000</v>
      </c>
      <c r="AP86" s="230">
        <v>-40000000</v>
      </c>
      <c r="AQ86" s="230">
        <v>-40000000</v>
      </c>
      <c r="AR86" s="230">
        <v>-40000000</v>
      </c>
      <c r="AS86" s="230">
        <v>-40000000</v>
      </c>
      <c r="AT86" s="230">
        <v>-40000000</v>
      </c>
      <c r="AU86" s="230">
        <v>-40000000</v>
      </c>
      <c r="AV86" s="230">
        <v>-40000000</v>
      </c>
      <c r="AW86" s="230">
        <v>-40000000</v>
      </c>
      <c r="AX86" s="230">
        <v>-40000000</v>
      </c>
      <c r="AY86" s="230">
        <v>-40000000</v>
      </c>
      <c r="AZ86" s="230">
        <v>-40000000</v>
      </c>
      <c r="BA86" s="230">
        <v>-40000000</v>
      </c>
      <c r="BB86" s="230">
        <v>-40000000</v>
      </c>
      <c r="BC86" s="230">
        <v>-40000000</v>
      </c>
      <c r="BD86" s="230">
        <v>-40000000</v>
      </c>
      <c r="BE86" s="230">
        <v>-40000000</v>
      </c>
      <c r="BF86" s="230">
        <v>-40000000</v>
      </c>
      <c r="BG86" s="230">
        <v>-40000000</v>
      </c>
      <c r="BH86" s="230">
        <v>-40000000</v>
      </c>
      <c r="BI86" s="230">
        <v>-40000000</v>
      </c>
      <c r="BJ86" s="230">
        <v>-40000000</v>
      </c>
      <c r="BK86" s="230">
        <v>-40000000</v>
      </c>
      <c r="BL86" s="230">
        <v>-40000000</v>
      </c>
      <c r="BM86" s="230">
        <v>-40000000</v>
      </c>
      <c r="BN86" s="230">
        <v>-40000000</v>
      </c>
      <c r="BO86" s="230">
        <v>-40000000</v>
      </c>
      <c r="BP86" s="230">
        <v>-40000000</v>
      </c>
      <c r="BQ86" s="230">
        <v>-40000000</v>
      </c>
      <c r="BR86" s="230">
        <v>-40000000</v>
      </c>
      <c r="BS86" s="230">
        <v>-40000000</v>
      </c>
      <c r="BT86" s="230">
        <v>-40000000</v>
      </c>
      <c r="BU86" s="230">
        <v>-40000000</v>
      </c>
      <c r="BV86" s="230">
        <v>-40000000</v>
      </c>
      <c r="BW86" s="230">
        <v>-40000000</v>
      </c>
      <c r="BX86" s="230">
        <v>-40000000</v>
      </c>
      <c r="BY86" s="230">
        <v>-40000000</v>
      </c>
      <c r="BZ86" s="230">
        <v>-40000000</v>
      </c>
      <c r="CA86" s="230">
        <v>-40000000</v>
      </c>
      <c r="CB86" s="230">
        <v>-40000000</v>
      </c>
      <c r="CC86" s="230">
        <v>-40000000</v>
      </c>
      <c r="CD86" s="230">
        <v>-40000000</v>
      </c>
      <c r="CE86" s="230">
        <v>-40000000</v>
      </c>
      <c r="CF86" s="230">
        <v>-40000000</v>
      </c>
      <c r="CG86" s="230">
        <v>-40000000</v>
      </c>
      <c r="CH86" s="230">
        <v>-40000000</v>
      </c>
      <c r="CI86" s="230">
        <v>-40000000</v>
      </c>
      <c r="CJ86" s="230">
        <v>-40000000</v>
      </c>
      <c r="CK86" s="230">
        <v>-40000000</v>
      </c>
      <c r="CL86" s="230">
        <v>-40000000</v>
      </c>
      <c r="CM86" s="230">
        <v>-40000000</v>
      </c>
      <c r="CN86" s="230">
        <v>-40000000</v>
      </c>
      <c r="CO86" s="230">
        <v>-40000000</v>
      </c>
      <c r="CP86" s="230">
        <v>-40000000</v>
      </c>
      <c r="CQ86" s="230">
        <v>-40000000</v>
      </c>
      <c r="CR86" s="230">
        <v>-40000000</v>
      </c>
      <c r="CS86" s="230">
        <v>-40000000</v>
      </c>
      <c r="CT86" s="230">
        <v>-40000000</v>
      </c>
      <c r="CU86" s="230">
        <v>-40000000</v>
      </c>
      <c r="CV86" s="230">
        <v>-40000000</v>
      </c>
      <c r="CW86" s="230">
        <v>-40000000</v>
      </c>
      <c r="CX86" s="230">
        <v>-40000000</v>
      </c>
      <c r="CY86" s="230">
        <v>-40000000</v>
      </c>
      <c r="CZ86" s="230">
        <v>-40000000</v>
      </c>
      <c r="DA86" s="230">
        <v>-40000000</v>
      </c>
      <c r="DB86" s="230">
        <v>-40000000</v>
      </c>
      <c r="DC86" s="230">
        <v>-40000000</v>
      </c>
      <c r="DD86" s="230">
        <v>-40000000</v>
      </c>
      <c r="DE86" s="230">
        <v>-40000000</v>
      </c>
      <c r="DF86" s="230">
        <v>-40000000</v>
      </c>
      <c r="DG86" s="230">
        <v>-40000000</v>
      </c>
      <c r="DH86" s="230">
        <v>-40000000</v>
      </c>
      <c r="DI86" s="230">
        <v>-40000000</v>
      </c>
      <c r="DJ86" s="63"/>
      <c r="DK86" s="63"/>
    </row>
    <row r="87" spans="1:115" s="7" customFormat="1" ht="15" outlineLevel="1" x14ac:dyDescent="0.25">
      <c r="A87" s="13">
        <f t="shared" si="73"/>
        <v>80</v>
      </c>
      <c r="B87" s="199"/>
      <c r="C87" s="226">
        <v>221099</v>
      </c>
      <c r="D87" s="227" t="s">
        <v>244</v>
      </c>
      <c r="E87" s="229">
        <v>-40000000</v>
      </c>
      <c r="F87" s="229">
        <v>-40000000</v>
      </c>
      <c r="G87" s="229">
        <v>-40000000</v>
      </c>
      <c r="H87" s="229">
        <v>-40000000</v>
      </c>
      <c r="I87" s="229">
        <v>-40000000</v>
      </c>
      <c r="J87" s="229">
        <v>-40000000</v>
      </c>
      <c r="K87" s="229">
        <v>-40000000</v>
      </c>
      <c r="L87" s="229">
        <v>-40000000</v>
      </c>
      <c r="M87" s="229">
        <v>-40000000</v>
      </c>
      <c r="N87" s="229">
        <v>-40000000</v>
      </c>
      <c r="O87" s="229">
        <v>-40000000</v>
      </c>
      <c r="P87" s="229">
        <v>-40000000</v>
      </c>
      <c r="Q87" s="229">
        <v>-40000000</v>
      </c>
      <c r="R87" s="229">
        <v>-40000000</v>
      </c>
      <c r="S87" s="229">
        <v>-40000000</v>
      </c>
      <c r="T87" s="229">
        <v>-40000000</v>
      </c>
      <c r="U87" s="229">
        <v>-40000000</v>
      </c>
      <c r="V87" s="229">
        <v>-40000000</v>
      </c>
      <c r="W87" s="229">
        <v>-40000000</v>
      </c>
      <c r="X87" s="229">
        <v>-40000000</v>
      </c>
      <c r="Y87" s="229">
        <v>-40000000</v>
      </c>
      <c r="Z87" s="229">
        <v>-40000000</v>
      </c>
      <c r="AA87" s="229">
        <v>-40000000</v>
      </c>
      <c r="AB87" s="229">
        <v>-40000000</v>
      </c>
      <c r="AC87" s="230">
        <v>-40000000</v>
      </c>
      <c r="AD87" s="230">
        <v>-40000000</v>
      </c>
      <c r="AE87" s="230">
        <v>-40000000</v>
      </c>
      <c r="AF87" s="230">
        <v>-40000000</v>
      </c>
      <c r="AG87" s="230">
        <v>-40000000</v>
      </c>
      <c r="AH87" s="230">
        <v>-40000000</v>
      </c>
      <c r="AI87" s="230">
        <v>-40000000</v>
      </c>
      <c r="AJ87" s="230">
        <v>-40000000</v>
      </c>
      <c r="AK87" s="230">
        <v>-40000000</v>
      </c>
      <c r="AL87" s="230">
        <v>-40000000</v>
      </c>
      <c r="AM87" s="230">
        <v>-40000000</v>
      </c>
      <c r="AN87" s="230">
        <v>-40000000</v>
      </c>
      <c r="AO87" s="230">
        <v>-40000000</v>
      </c>
      <c r="AP87" s="230">
        <v>-40000000</v>
      </c>
      <c r="AQ87" s="230">
        <v>-40000000</v>
      </c>
      <c r="AR87" s="230">
        <v>-40000000</v>
      </c>
      <c r="AS87" s="230">
        <v>-40000000</v>
      </c>
      <c r="AT87" s="230">
        <v>-40000000</v>
      </c>
      <c r="AU87" s="230">
        <v>0</v>
      </c>
      <c r="AV87" s="230">
        <v>0</v>
      </c>
      <c r="AW87" s="230">
        <v>0</v>
      </c>
      <c r="AX87" s="230">
        <v>0</v>
      </c>
      <c r="AY87" s="230">
        <v>0</v>
      </c>
      <c r="AZ87" s="230">
        <v>0</v>
      </c>
      <c r="BA87" s="230">
        <v>0</v>
      </c>
      <c r="BB87" s="230">
        <v>0</v>
      </c>
      <c r="BC87" s="230">
        <v>0</v>
      </c>
      <c r="BD87" s="230">
        <v>0</v>
      </c>
      <c r="BE87" s="230">
        <v>0</v>
      </c>
      <c r="BF87" s="230">
        <v>0</v>
      </c>
      <c r="BG87" s="230">
        <v>0</v>
      </c>
      <c r="BH87" s="230">
        <v>0</v>
      </c>
      <c r="BI87" s="230">
        <v>0</v>
      </c>
      <c r="BJ87" s="230">
        <v>0</v>
      </c>
      <c r="BK87" s="230">
        <v>0</v>
      </c>
      <c r="BL87" s="230">
        <v>0</v>
      </c>
      <c r="BM87" s="230">
        <v>0</v>
      </c>
      <c r="BN87" s="230">
        <v>0</v>
      </c>
      <c r="BO87" s="230">
        <v>0</v>
      </c>
      <c r="BP87" s="230">
        <v>0</v>
      </c>
      <c r="BQ87" s="230">
        <v>0</v>
      </c>
      <c r="BR87" s="230">
        <v>0</v>
      </c>
      <c r="BS87" s="230">
        <v>0</v>
      </c>
      <c r="BT87" s="230">
        <v>0</v>
      </c>
      <c r="BU87" s="230">
        <v>0</v>
      </c>
      <c r="BV87" s="230">
        <v>0</v>
      </c>
      <c r="BW87" s="230">
        <v>0</v>
      </c>
      <c r="BX87" s="230">
        <v>0</v>
      </c>
      <c r="BY87" s="230">
        <v>0</v>
      </c>
      <c r="BZ87" s="230">
        <v>0</v>
      </c>
      <c r="CA87" s="230">
        <v>0</v>
      </c>
      <c r="CB87" s="230">
        <v>0</v>
      </c>
      <c r="CC87" s="230">
        <v>0</v>
      </c>
      <c r="CD87" s="230">
        <v>0</v>
      </c>
      <c r="CE87" s="230">
        <v>0</v>
      </c>
      <c r="CF87" s="230">
        <v>0</v>
      </c>
      <c r="CG87" s="230">
        <v>0</v>
      </c>
      <c r="CH87" s="230">
        <v>0</v>
      </c>
      <c r="CI87" s="230">
        <v>0</v>
      </c>
      <c r="CJ87" s="230">
        <v>0</v>
      </c>
      <c r="CK87" s="230">
        <v>0</v>
      </c>
      <c r="CL87" s="230">
        <v>0</v>
      </c>
      <c r="CM87" s="230">
        <v>0</v>
      </c>
      <c r="CN87" s="230">
        <v>0</v>
      </c>
      <c r="CO87" s="230">
        <v>0</v>
      </c>
      <c r="CP87" s="230">
        <v>0</v>
      </c>
      <c r="CQ87" s="230">
        <v>0</v>
      </c>
      <c r="CR87" s="230">
        <v>0</v>
      </c>
      <c r="CS87" s="230">
        <v>0</v>
      </c>
      <c r="CT87" s="230">
        <v>0</v>
      </c>
      <c r="CU87" s="230">
        <v>0</v>
      </c>
      <c r="CV87" s="230">
        <v>0</v>
      </c>
      <c r="CW87" s="230">
        <v>0</v>
      </c>
      <c r="CX87" s="230">
        <v>0</v>
      </c>
      <c r="CY87" s="230">
        <v>0</v>
      </c>
      <c r="CZ87" s="230">
        <v>0</v>
      </c>
      <c r="DA87" s="230">
        <v>0</v>
      </c>
      <c r="DB87" s="230">
        <v>0</v>
      </c>
      <c r="DC87" s="230">
        <v>0</v>
      </c>
      <c r="DD87" s="230">
        <v>0</v>
      </c>
      <c r="DE87" s="230">
        <v>0</v>
      </c>
      <c r="DF87" s="230">
        <v>0</v>
      </c>
      <c r="DG87" s="230">
        <v>0</v>
      </c>
      <c r="DH87" s="230">
        <v>0</v>
      </c>
      <c r="DI87" s="230">
        <v>0</v>
      </c>
      <c r="DJ87" s="63"/>
      <c r="DK87" s="63"/>
    </row>
    <row r="88" spans="1:115" s="7" customFormat="1" ht="15" outlineLevel="1" x14ac:dyDescent="0.25">
      <c r="A88" s="13">
        <f t="shared" si="73"/>
        <v>81</v>
      </c>
      <c r="B88" s="199"/>
      <c r="C88" s="226">
        <v>221100</v>
      </c>
      <c r="D88" s="227" t="s">
        <v>245</v>
      </c>
      <c r="E88" s="229">
        <v>-10000000</v>
      </c>
      <c r="F88" s="229">
        <v>-10000000</v>
      </c>
      <c r="G88" s="229">
        <v>-10000000</v>
      </c>
      <c r="H88" s="229">
        <v>-10000000</v>
      </c>
      <c r="I88" s="229">
        <v>-10000000</v>
      </c>
      <c r="J88" s="229">
        <v>-10000000</v>
      </c>
      <c r="K88" s="229">
        <v>-10000000</v>
      </c>
      <c r="L88" s="229">
        <v>-10000000</v>
      </c>
      <c r="M88" s="229">
        <v>-10000000</v>
      </c>
      <c r="N88" s="229">
        <v>-10000000</v>
      </c>
      <c r="O88" s="229">
        <v>-10000000</v>
      </c>
      <c r="P88" s="229">
        <v>-10000000</v>
      </c>
      <c r="Q88" s="229">
        <v>-10000000</v>
      </c>
      <c r="R88" s="229">
        <v>-10000000</v>
      </c>
      <c r="S88" s="229">
        <v>-10000000</v>
      </c>
      <c r="T88" s="229">
        <v>-10000000</v>
      </c>
      <c r="U88" s="229">
        <v>-10000000</v>
      </c>
      <c r="V88" s="229">
        <v>-10000000</v>
      </c>
      <c r="W88" s="229">
        <v>-10000000</v>
      </c>
      <c r="X88" s="229">
        <v>-10000000</v>
      </c>
      <c r="Y88" s="229">
        <v>-10000000</v>
      </c>
      <c r="Z88" s="229">
        <v>-10000000</v>
      </c>
      <c r="AA88" s="229">
        <v>-10000000</v>
      </c>
      <c r="AB88" s="229">
        <v>-10000000</v>
      </c>
      <c r="AC88" s="230">
        <v>-10000000</v>
      </c>
      <c r="AD88" s="230">
        <v>-10000000</v>
      </c>
      <c r="AE88" s="230">
        <v>-10000000</v>
      </c>
      <c r="AF88" s="230">
        <v>-10000000</v>
      </c>
      <c r="AG88" s="230">
        <v>-10000000</v>
      </c>
      <c r="AH88" s="230">
        <v>-10000000</v>
      </c>
      <c r="AI88" s="230">
        <v>-10000000</v>
      </c>
      <c r="AJ88" s="230">
        <v>-10000000</v>
      </c>
      <c r="AK88" s="230">
        <v>-10000000</v>
      </c>
      <c r="AL88" s="230">
        <v>-10000000</v>
      </c>
      <c r="AM88" s="230">
        <v>-10000000</v>
      </c>
      <c r="AN88" s="230">
        <v>-10000000</v>
      </c>
      <c r="AO88" s="230">
        <v>-10000000</v>
      </c>
      <c r="AP88" s="230">
        <v>-10000000</v>
      </c>
      <c r="AQ88" s="230">
        <v>-10000000</v>
      </c>
      <c r="AR88" s="230">
        <v>-10000000</v>
      </c>
      <c r="AS88" s="230">
        <v>-10000000</v>
      </c>
      <c r="AT88" s="230">
        <v>-10000000</v>
      </c>
      <c r="AU88" s="230">
        <v>-10000000</v>
      </c>
      <c r="AV88" s="230">
        <v>-10000000</v>
      </c>
      <c r="AW88" s="230">
        <v>-10000000</v>
      </c>
      <c r="AX88" s="230">
        <v>-10000000</v>
      </c>
      <c r="AY88" s="230">
        <v>-10000000</v>
      </c>
      <c r="AZ88" s="230">
        <v>-10000000</v>
      </c>
      <c r="BA88" s="230">
        <v>-10000000</v>
      </c>
      <c r="BB88" s="230">
        <v>-10000000</v>
      </c>
      <c r="BC88" s="230">
        <v>-10000000</v>
      </c>
      <c r="BD88" s="230">
        <v>-10000000</v>
      </c>
      <c r="BE88" s="230">
        <v>-10000000</v>
      </c>
      <c r="BF88" s="230">
        <v>-10000000</v>
      </c>
      <c r="BG88" s="230">
        <v>-10000000</v>
      </c>
      <c r="BH88" s="230">
        <v>-10000000</v>
      </c>
      <c r="BI88" s="230">
        <v>-10000000</v>
      </c>
      <c r="BJ88" s="230">
        <v>-10000000</v>
      </c>
      <c r="BK88" s="230">
        <v>-10000000</v>
      </c>
      <c r="BL88" s="230">
        <v>-10000000</v>
      </c>
      <c r="BM88" s="230">
        <v>-10000000</v>
      </c>
      <c r="BN88" s="230">
        <v>-10000000</v>
      </c>
      <c r="BO88" s="230">
        <v>-10000000</v>
      </c>
      <c r="BP88" s="230">
        <v>-10000000</v>
      </c>
      <c r="BQ88" s="230">
        <v>-10000000</v>
      </c>
      <c r="BR88" s="230">
        <v>-10000000</v>
      </c>
      <c r="BS88" s="230">
        <v>-10000000</v>
      </c>
      <c r="BT88" s="230">
        <v>-10000000</v>
      </c>
      <c r="BU88" s="230">
        <v>-10000000</v>
      </c>
      <c r="BV88" s="230">
        <v>-10000000</v>
      </c>
      <c r="BW88" s="230">
        <v>-10000000</v>
      </c>
      <c r="BX88" s="230">
        <v>-10000000</v>
      </c>
      <c r="BY88" s="230">
        <v>-10000000</v>
      </c>
      <c r="BZ88" s="230">
        <v>-10000000</v>
      </c>
      <c r="CA88" s="230">
        <v>-10000000</v>
      </c>
      <c r="CB88" s="230">
        <v>-10000000</v>
      </c>
      <c r="CC88" s="230">
        <v>-10000000</v>
      </c>
      <c r="CD88" s="230">
        <v>-10000000</v>
      </c>
      <c r="CE88" s="230">
        <v>-10000000</v>
      </c>
      <c r="CF88" s="230">
        <v>-10000000</v>
      </c>
      <c r="CG88" s="230">
        <v>-10000000</v>
      </c>
      <c r="CH88" s="230">
        <v>-10000000</v>
      </c>
      <c r="CI88" s="230">
        <v>-10000000</v>
      </c>
      <c r="CJ88" s="230">
        <v>-10000000</v>
      </c>
      <c r="CK88" s="230">
        <v>-10000000</v>
      </c>
      <c r="CL88" s="230">
        <v>-10000000</v>
      </c>
      <c r="CM88" s="230">
        <v>-10000000</v>
      </c>
      <c r="CN88" s="230">
        <v>-10000000</v>
      </c>
      <c r="CO88" s="230">
        <v>-10000000</v>
      </c>
      <c r="CP88" s="230">
        <v>-10000000</v>
      </c>
      <c r="CQ88" s="230">
        <v>-10000000</v>
      </c>
      <c r="CR88" s="230">
        <v>-10000000</v>
      </c>
      <c r="CS88" s="230">
        <v>-10000000</v>
      </c>
      <c r="CT88" s="230">
        <v>-10000000</v>
      </c>
      <c r="CU88" s="230">
        <v>-10000000</v>
      </c>
      <c r="CV88" s="230">
        <v>-10000000</v>
      </c>
      <c r="CW88" s="230">
        <v>-10000000</v>
      </c>
      <c r="CX88" s="230">
        <v>-10000000</v>
      </c>
      <c r="CY88" s="230">
        <v>-10000000</v>
      </c>
      <c r="CZ88" s="230">
        <v>-10000000</v>
      </c>
      <c r="DA88" s="230">
        <v>-10000000</v>
      </c>
      <c r="DB88" s="230">
        <v>-10000000</v>
      </c>
      <c r="DC88" s="230">
        <v>-10000000</v>
      </c>
      <c r="DD88" s="230">
        <v>-10000000</v>
      </c>
      <c r="DE88" s="230">
        <v>-10000000</v>
      </c>
      <c r="DF88" s="230">
        <v>-10000000</v>
      </c>
      <c r="DG88" s="230">
        <v>-10000000</v>
      </c>
      <c r="DH88" s="230">
        <v>-10000000</v>
      </c>
      <c r="DI88" s="230">
        <v>-10000000</v>
      </c>
      <c r="DJ88" s="63"/>
      <c r="DK88" s="63"/>
    </row>
    <row r="89" spans="1:115" s="7" customFormat="1" ht="15" outlineLevel="1" x14ac:dyDescent="0.25">
      <c r="A89" s="13">
        <f t="shared" si="73"/>
        <v>82</v>
      </c>
      <c r="B89" s="199"/>
      <c r="C89" s="226">
        <v>221101</v>
      </c>
      <c r="D89" s="227" t="s">
        <v>246</v>
      </c>
      <c r="E89" s="229">
        <v>-25000000</v>
      </c>
      <c r="F89" s="229">
        <v>-25000000</v>
      </c>
      <c r="G89" s="229">
        <v>-25000000</v>
      </c>
      <c r="H89" s="229">
        <v>-25000000</v>
      </c>
      <c r="I89" s="229">
        <v>-25000000</v>
      </c>
      <c r="J89" s="229">
        <v>-25000000</v>
      </c>
      <c r="K89" s="229">
        <v>-25000000</v>
      </c>
      <c r="L89" s="229">
        <v>-25000000</v>
      </c>
      <c r="M89" s="229">
        <v>-25000000</v>
      </c>
      <c r="N89" s="229">
        <v>-25000000</v>
      </c>
      <c r="O89" s="229">
        <v>-25000000</v>
      </c>
      <c r="P89" s="229">
        <v>-25000000</v>
      </c>
      <c r="Q89" s="229">
        <v>-25000000</v>
      </c>
      <c r="R89" s="229">
        <v>-25000000</v>
      </c>
      <c r="S89" s="229">
        <v>-25000000</v>
      </c>
      <c r="T89" s="229">
        <v>-25000000</v>
      </c>
      <c r="U89" s="229">
        <v>-25000000</v>
      </c>
      <c r="V89" s="229">
        <v>-25000000</v>
      </c>
      <c r="W89" s="229">
        <v>-25000000</v>
      </c>
      <c r="X89" s="229">
        <v>-25000000</v>
      </c>
      <c r="Y89" s="229">
        <v>-25000000</v>
      </c>
      <c r="Z89" s="229">
        <v>-25000000</v>
      </c>
      <c r="AA89" s="229">
        <v>-25000000</v>
      </c>
      <c r="AB89" s="229">
        <v>-25000000</v>
      </c>
      <c r="AC89" s="230">
        <v>-25000000</v>
      </c>
      <c r="AD89" s="230">
        <v>-25000000</v>
      </c>
      <c r="AE89" s="230">
        <v>-25000000</v>
      </c>
      <c r="AF89" s="230">
        <v>-25000000</v>
      </c>
      <c r="AG89" s="230">
        <v>-25000000</v>
      </c>
      <c r="AH89" s="230">
        <v>-25000000</v>
      </c>
      <c r="AI89" s="230">
        <v>-25000000</v>
      </c>
      <c r="AJ89" s="230">
        <v>-25000000</v>
      </c>
      <c r="AK89" s="230">
        <v>-25000000</v>
      </c>
      <c r="AL89" s="230">
        <v>-25000000</v>
      </c>
      <c r="AM89" s="230">
        <v>-25000000</v>
      </c>
      <c r="AN89" s="230">
        <v>-25000000</v>
      </c>
      <c r="AO89" s="230">
        <v>-25000000</v>
      </c>
      <c r="AP89" s="230">
        <v>-25000000</v>
      </c>
      <c r="AQ89" s="230">
        <v>-25000000</v>
      </c>
      <c r="AR89" s="230">
        <v>-25000000</v>
      </c>
      <c r="AS89" s="230">
        <v>-25000000</v>
      </c>
      <c r="AT89" s="230">
        <v>-25000000</v>
      </c>
      <c r="AU89" s="230">
        <v>-25000000</v>
      </c>
      <c r="AV89" s="230">
        <v>-25000000</v>
      </c>
      <c r="AW89" s="230">
        <v>-25000000</v>
      </c>
      <c r="AX89" s="230">
        <v>-25000000</v>
      </c>
      <c r="AY89" s="230">
        <v>-25000000</v>
      </c>
      <c r="AZ89" s="230">
        <v>-25000000</v>
      </c>
      <c r="BA89" s="230">
        <v>-25000000</v>
      </c>
      <c r="BB89" s="230">
        <v>-25000000</v>
      </c>
      <c r="BC89" s="230">
        <v>-25000000</v>
      </c>
      <c r="BD89" s="230">
        <v>-25000000</v>
      </c>
      <c r="BE89" s="230">
        <v>-25000000</v>
      </c>
      <c r="BF89" s="230">
        <v>-25000000</v>
      </c>
      <c r="BG89" s="230">
        <v>-25000000</v>
      </c>
      <c r="BH89" s="230">
        <v>-25000000</v>
      </c>
      <c r="BI89" s="230">
        <v>-25000000</v>
      </c>
      <c r="BJ89" s="230">
        <v>-25000000</v>
      </c>
      <c r="BK89" s="230">
        <v>-25000000</v>
      </c>
      <c r="BL89" s="230">
        <v>-25000000</v>
      </c>
      <c r="BM89" s="230">
        <v>0</v>
      </c>
      <c r="BN89" s="230">
        <v>0</v>
      </c>
      <c r="BO89" s="230">
        <v>0</v>
      </c>
      <c r="BP89" s="230">
        <v>0</v>
      </c>
      <c r="BQ89" s="230">
        <v>0</v>
      </c>
      <c r="BR89" s="230">
        <v>0</v>
      </c>
      <c r="BS89" s="230">
        <v>0</v>
      </c>
      <c r="BT89" s="230">
        <v>0</v>
      </c>
      <c r="BU89" s="230">
        <v>0</v>
      </c>
      <c r="BV89" s="230">
        <v>0</v>
      </c>
      <c r="BW89" s="230">
        <v>0</v>
      </c>
      <c r="BX89" s="230">
        <v>0</v>
      </c>
      <c r="BY89" s="230">
        <v>0</v>
      </c>
      <c r="BZ89" s="230">
        <v>0</v>
      </c>
      <c r="CA89" s="230">
        <v>0</v>
      </c>
      <c r="CB89" s="230">
        <v>0</v>
      </c>
      <c r="CC89" s="230">
        <v>0</v>
      </c>
      <c r="CD89" s="230">
        <v>0</v>
      </c>
      <c r="CE89" s="230">
        <v>0</v>
      </c>
      <c r="CF89" s="230">
        <v>0</v>
      </c>
      <c r="CG89" s="230">
        <v>0</v>
      </c>
      <c r="CH89" s="230">
        <v>0</v>
      </c>
      <c r="CI89" s="230">
        <v>0</v>
      </c>
      <c r="CJ89" s="230">
        <v>0</v>
      </c>
      <c r="CK89" s="230">
        <v>0</v>
      </c>
      <c r="CL89" s="230"/>
      <c r="CM89" s="230"/>
      <c r="CN89" s="230"/>
      <c r="CO89" s="230"/>
      <c r="CP89" s="230"/>
      <c r="CQ89" s="230"/>
      <c r="CR89" s="230"/>
      <c r="CS89" s="230"/>
      <c r="CT89" s="230"/>
      <c r="CU89" s="230"/>
      <c r="CV89" s="230"/>
      <c r="CW89" s="230"/>
      <c r="CX89" s="230"/>
      <c r="CY89" s="230"/>
      <c r="CZ89" s="230"/>
      <c r="DA89" s="230"/>
      <c r="DB89" s="230"/>
      <c r="DC89" s="230"/>
      <c r="DD89" s="230"/>
      <c r="DE89" s="230"/>
      <c r="DF89" s="230"/>
      <c r="DG89" s="230"/>
      <c r="DH89" s="230"/>
      <c r="DI89" s="230"/>
      <c r="DJ89" s="63"/>
      <c r="DK89" s="63"/>
    </row>
    <row r="90" spans="1:115" s="7" customFormat="1" ht="15" outlineLevel="1" x14ac:dyDescent="0.25">
      <c r="A90" s="13">
        <f t="shared" si="73"/>
        <v>83</v>
      </c>
      <c r="B90" s="199"/>
      <c r="C90" s="226">
        <v>221102</v>
      </c>
      <c r="D90" s="227" t="s">
        <v>247</v>
      </c>
      <c r="E90" s="229">
        <v>-75000000</v>
      </c>
      <c r="F90" s="229">
        <v>-75000000</v>
      </c>
      <c r="G90" s="229">
        <v>-75000000</v>
      </c>
      <c r="H90" s="229">
        <v>-75000000</v>
      </c>
      <c r="I90" s="229">
        <v>-75000000</v>
      </c>
      <c r="J90" s="229">
        <v>-75000000</v>
      </c>
      <c r="K90" s="229">
        <v>-75000000</v>
      </c>
      <c r="L90" s="229">
        <v>-75000000</v>
      </c>
      <c r="M90" s="229">
        <v>-75000000</v>
      </c>
      <c r="N90" s="229">
        <v>-75000000</v>
      </c>
      <c r="O90" s="229">
        <v>-75000000</v>
      </c>
      <c r="P90" s="229">
        <v>-75000000</v>
      </c>
      <c r="Q90" s="229">
        <v>-75000000</v>
      </c>
      <c r="R90" s="229">
        <v>-75000000</v>
      </c>
      <c r="S90" s="229">
        <v>-75000000</v>
      </c>
      <c r="T90" s="229">
        <v>-75000000</v>
      </c>
      <c r="U90" s="229">
        <v>-75000000</v>
      </c>
      <c r="V90" s="229">
        <v>-75000000</v>
      </c>
      <c r="W90" s="229">
        <v>-75000000</v>
      </c>
      <c r="X90" s="229">
        <v>-75000000</v>
      </c>
      <c r="Y90" s="229">
        <v>-75000000</v>
      </c>
      <c r="Z90" s="229">
        <v>-75000000</v>
      </c>
      <c r="AA90" s="229">
        <v>-75000000</v>
      </c>
      <c r="AB90" s="229">
        <v>-75000000</v>
      </c>
      <c r="AC90" s="230">
        <v>-75000000</v>
      </c>
      <c r="AD90" s="230">
        <v>-75000000</v>
      </c>
      <c r="AE90" s="230">
        <v>-75000000</v>
      </c>
      <c r="AF90" s="230">
        <v>-75000000</v>
      </c>
      <c r="AG90" s="230">
        <v>-75000000</v>
      </c>
      <c r="AH90" s="230">
        <v>-75000000</v>
      </c>
      <c r="AI90" s="230">
        <v>-75000000</v>
      </c>
      <c r="AJ90" s="230">
        <v>-75000000</v>
      </c>
      <c r="AK90" s="230">
        <v>-75000000</v>
      </c>
      <c r="AL90" s="230">
        <v>-75000000</v>
      </c>
      <c r="AM90" s="230">
        <v>-75000000</v>
      </c>
      <c r="AN90" s="230">
        <v>-75000000</v>
      </c>
      <c r="AO90" s="230">
        <v>-75000000</v>
      </c>
      <c r="AP90" s="230">
        <v>-75000000</v>
      </c>
      <c r="AQ90" s="230">
        <v>-75000000</v>
      </c>
      <c r="AR90" s="230">
        <v>-75000000</v>
      </c>
      <c r="AS90" s="230">
        <v>-75000000</v>
      </c>
      <c r="AT90" s="230">
        <v>-75000000</v>
      </c>
      <c r="AU90" s="230">
        <v>-75000000</v>
      </c>
      <c r="AV90" s="230">
        <v>-75000000</v>
      </c>
      <c r="AW90" s="230">
        <v>-75000000</v>
      </c>
      <c r="AX90" s="230">
        <v>-75000000</v>
      </c>
      <c r="AY90" s="230">
        <v>-75000000</v>
      </c>
      <c r="AZ90" s="230">
        <v>-75000000</v>
      </c>
      <c r="BA90" s="230">
        <v>-75000000</v>
      </c>
      <c r="BB90" s="230">
        <v>-75000000</v>
      </c>
      <c r="BC90" s="230">
        <v>-75000000</v>
      </c>
      <c r="BD90" s="230">
        <v>-75000000</v>
      </c>
      <c r="BE90" s="230">
        <v>-75000000</v>
      </c>
      <c r="BF90" s="230">
        <v>-75000000</v>
      </c>
      <c r="BG90" s="230">
        <v>-75000000</v>
      </c>
      <c r="BH90" s="230">
        <v>-75000000</v>
      </c>
      <c r="BI90" s="230">
        <v>-75000000</v>
      </c>
      <c r="BJ90" s="230">
        <v>-75000000</v>
      </c>
      <c r="BK90" s="230">
        <v>-75000000</v>
      </c>
      <c r="BL90" s="230">
        <v>-75000000</v>
      </c>
      <c r="BM90" s="230">
        <v>-75000000</v>
      </c>
      <c r="BN90" s="230">
        <v>-75000000</v>
      </c>
      <c r="BO90" s="230">
        <v>-75000000</v>
      </c>
      <c r="BP90" s="230">
        <v>-75000000</v>
      </c>
      <c r="BQ90" s="230">
        <v>-75000000</v>
      </c>
      <c r="BR90" s="230">
        <v>-75000000</v>
      </c>
      <c r="BS90" s="230">
        <v>-75000000</v>
      </c>
      <c r="BT90" s="230">
        <v>-75000000</v>
      </c>
      <c r="BU90" s="230">
        <v>-75000000</v>
      </c>
      <c r="BV90" s="230">
        <v>-75000000</v>
      </c>
      <c r="BW90" s="230">
        <v>-75000000</v>
      </c>
      <c r="BX90" s="230">
        <v>-75000000</v>
      </c>
      <c r="BY90" s="230">
        <v>-75000000</v>
      </c>
      <c r="BZ90" s="230">
        <v>-75000000</v>
      </c>
      <c r="CA90" s="230">
        <v>-75000000</v>
      </c>
      <c r="CB90" s="230">
        <v>-75000000</v>
      </c>
      <c r="CC90" s="230">
        <v>-75000000</v>
      </c>
      <c r="CD90" s="230">
        <v>-75000000</v>
      </c>
      <c r="CE90" s="230">
        <v>-75000000</v>
      </c>
      <c r="CF90" s="230">
        <v>-75000000</v>
      </c>
      <c r="CG90" s="230">
        <v>-75000000</v>
      </c>
      <c r="CH90" s="230">
        <v>-75000000</v>
      </c>
      <c r="CI90" s="230">
        <v>-75000000</v>
      </c>
      <c r="CJ90" s="230">
        <v>-75000000</v>
      </c>
      <c r="CK90" s="230">
        <v>-75000000</v>
      </c>
      <c r="CL90" s="230">
        <v>-75000000</v>
      </c>
      <c r="CM90" s="230">
        <v>-75000000</v>
      </c>
      <c r="CN90" s="230">
        <v>-75000000</v>
      </c>
      <c r="CO90" s="230">
        <v>-75000000</v>
      </c>
      <c r="CP90" s="230">
        <v>-75000000</v>
      </c>
      <c r="CQ90" s="230">
        <v>-75000000</v>
      </c>
      <c r="CR90" s="230">
        <v>-75000000</v>
      </c>
      <c r="CS90" s="230">
        <v>-75000000</v>
      </c>
      <c r="CT90" s="230">
        <v>-75000000</v>
      </c>
      <c r="CU90" s="230">
        <v>-75000000</v>
      </c>
      <c r="CV90" s="230">
        <v>-75000000</v>
      </c>
      <c r="CW90" s="230">
        <v>-75000000</v>
      </c>
      <c r="CX90" s="230">
        <v>-75000000</v>
      </c>
      <c r="CY90" s="230">
        <v>0</v>
      </c>
      <c r="CZ90" s="230">
        <v>0</v>
      </c>
      <c r="DA90" s="230">
        <v>0</v>
      </c>
      <c r="DB90" s="230">
        <v>0</v>
      </c>
      <c r="DC90" s="230">
        <v>0</v>
      </c>
      <c r="DD90" s="230">
        <v>0</v>
      </c>
      <c r="DE90" s="230">
        <v>0</v>
      </c>
      <c r="DF90" s="230">
        <v>0</v>
      </c>
      <c r="DG90" s="230">
        <v>0</v>
      </c>
      <c r="DH90" s="230">
        <v>0</v>
      </c>
      <c r="DI90" s="230">
        <v>0</v>
      </c>
      <c r="DJ90" s="63"/>
      <c r="DK90" s="63"/>
    </row>
    <row r="91" spans="1:115" s="7" customFormat="1" ht="15" outlineLevel="1" x14ac:dyDescent="0.25">
      <c r="A91" s="13">
        <f t="shared" si="73"/>
        <v>84</v>
      </c>
      <c r="B91" s="199"/>
      <c r="C91" s="226">
        <v>221104</v>
      </c>
      <c r="D91" s="227" t="s">
        <v>248</v>
      </c>
      <c r="E91" s="229">
        <v>-50000000</v>
      </c>
      <c r="F91" s="229">
        <v>-50000000</v>
      </c>
      <c r="G91" s="229">
        <v>-50000000</v>
      </c>
      <c r="H91" s="229">
        <v>-50000000</v>
      </c>
      <c r="I91" s="229">
        <v>-50000000</v>
      </c>
      <c r="J91" s="229">
        <v>-50000000</v>
      </c>
      <c r="K91" s="229">
        <v>-50000000</v>
      </c>
      <c r="L91" s="229">
        <v>-50000000</v>
      </c>
      <c r="M91" s="229">
        <v>-50000000</v>
      </c>
      <c r="N91" s="229">
        <v>-50000000</v>
      </c>
      <c r="O91" s="229">
        <v>-50000000</v>
      </c>
      <c r="P91" s="229">
        <v>-50000000</v>
      </c>
      <c r="Q91" s="229">
        <v>-50000000</v>
      </c>
      <c r="R91" s="229">
        <v>-50000000</v>
      </c>
      <c r="S91" s="229">
        <v>-50000000</v>
      </c>
      <c r="T91" s="229">
        <v>-50000000</v>
      </c>
      <c r="U91" s="229">
        <v>-50000000</v>
      </c>
      <c r="V91" s="229">
        <v>-50000000</v>
      </c>
      <c r="W91" s="229">
        <v>-50000000</v>
      </c>
      <c r="X91" s="229">
        <v>-50000000</v>
      </c>
      <c r="Y91" s="229">
        <v>-50000000</v>
      </c>
      <c r="Z91" s="229">
        <v>-50000000</v>
      </c>
      <c r="AA91" s="229">
        <v>-50000000</v>
      </c>
      <c r="AB91" s="229">
        <v>-50000000</v>
      </c>
      <c r="AC91" s="230">
        <v>-50000000</v>
      </c>
      <c r="AD91" s="230">
        <v>-50000000</v>
      </c>
      <c r="AE91" s="230">
        <v>-50000000</v>
      </c>
      <c r="AF91" s="230">
        <v>-50000000</v>
      </c>
      <c r="AG91" s="230">
        <v>-50000000</v>
      </c>
      <c r="AH91" s="230">
        <v>-50000000</v>
      </c>
      <c r="AI91" s="230">
        <v>-50000000</v>
      </c>
      <c r="AJ91" s="230">
        <v>-50000000</v>
      </c>
      <c r="AK91" s="230">
        <v>-50000000</v>
      </c>
      <c r="AL91" s="230">
        <v>-50000000</v>
      </c>
      <c r="AM91" s="230">
        <v>-50000000</v>
      </c>
      <c r="AN91" s="230">
        <v>-50000000</v>
      </c>
      <c r="AO91" s="230">
        <v>-50000000</v>
      </c>
      <c r="AP91" s="230">
        <v>-50000000</v>
      </c>
      <c r="AQ91" s="230">
        <v>-50000000</v>
      </c>
      <c r="AR91" s="230">
        <v>-50000000</v>
      </c>
      <c r="AS91" s="230">
        <v>-50000000</v>
      </c>
      <c r="AT91" s="230">
        <v>-50000000</v>
      </c>
      <c r="AU91" s="230">
        <v>-50000000</v>
      </c>
      <c r="AV91" s="230">
        <v>-50000000</v>
      </c>
      <c r="AW91" s="230">
        <v>-50000000</v>
      </c>
      <c r="AX91" s="230">
        <v>-50000000</v>
      </c>
      <c r="AY91" s="230">
        <v>-50000000</v>
      </c>
      <c r="AZ91" s="230">
        <v>-50000000</v>
      </c>
      <c r="BA91" s="230">
        <v>-50000000</v>
      </c>
      <c r="BB91" s="230">
        <v>-50000000</v>
      </c>
      <c r="BC91" s="230">
        <v>-50000000</v>
      </c>
      <c r="BD91" s="230">
        <v>-50000000</v>
      </c>
      <c r="BE91" s="230">
        <v>-50000000</v>
      </c>
      <c r="BF91" s="230">
        <v>-50000000</v>
      </c>
      <c r="BG91" s="230">
        <v>-50000000</v>
      </c>
      <c r="BH91" s="230">
        <v>-50000000</v>
      </c>
      <c r="BI91" s="230">
        <v>-50000000</v>
      </c>
      <c r="BJ91" s="230">
        <v>-50000000</v>
      </c>
      <c r="BK91" s="230">
        <v>-50000000</v>
      </c>
      <c r="BL91" s="230">
        <v>-50000000</v>
      </c>
      <c r="BM91" s="230">
        <v>-50000000</v>
      </c>
      <c r="BN91" s="230">
        <v>-50000000</v>
      </c>
      <c r="BO91" s="230">
        <v>-50000000</v>
      </c>
      <c r="BP91" s="230">
        <v>-50000000</v>
      </c>
      <c r="BQ91" s="230">
        <v>-50000000</v>
      </c>
      <c r="BR91" s="230">
        <v>-50000000</v>
      </c>
      <c r="BS91" s="230">
        <v>-50000000</v>
      </c>
      <c r="BT91" s="230">
        <v>-50000000</v>
      </c>
      <c r="BU91" s="230">
        <v>-50000000</v>
      </c>
      <c r="BV91" s="230">
        <v>-50000000</v>
      </c>
      <c r="BW91" s="230">
        <v>-50000000</v>
      </c>
      <c r="BX91" s="230">
        <v>-50000000</v>
      </c>
      <c r="BY91" s="230">
        <v>-50000000</v>
      </c>
      <c r="BZ91" s="230">
        <v>-50000000</v>
      </c>
      <c r="CA91" s="230">
        <v>-50000000</v>
      </c>
      <c r="CB91" s="230">
        <v>-50000000</v>
      </c>
      <c r="CC91" s="230">
        <v>-50000000</v>
      </c>
      <c r="CD91" s="230">
        <v>-50000000</v>
      </c>
      <c r="CE91" s="230">
        <v>-50000000</v>
      </c>
      <c r="CF91" s="230">
        <v>-50000000</v>
      </c>
      <c r="CG91" s="230">
        <v>-50000000</v>
      </c>
      <c r="CH91" s="230">
        <v>-50000000</v>
      </c>
      <c r="CI91" s="230">
        <v>-50000000</v>
      </c>
      <c r="CJ91" s="230">
        <v>-50000000</v>
      </c>
      <c r="CK91" s="230">
        <v>-50000000</v>
      </c>
      <c r="CL91" s="230">
        <v>-50000000</v>
      </c>
      <c r="CM91" s="230">
        <v>-50000000</v>
      </c>
      <c r="CN91" s="230">
        <v>-50000000</v>
      </c>
      <c r="CO91" s="230">
        <v>-50000000</v>
      </c>
      <c r="CP91" s="230">
        <v>-50000000</v>
      </c>
      <c r="CQ91" s="230">
        <v>-50000000</v>
      </c>
      <c r="CR91" s="230">
        <v>-50000000</v>
      </c>
      <c r="CS91" s="230">
        <v>-50000000</v>
      </c>
      <c r="CT91" s="230">
        <v>-50000000</v>
      </c>
      <c r="CU91" s="230">
        <v>-50000000</v>
      </c>
      <c r="CV91" s="230">
        <v>-50000000</v>
      </c>
      <c r="CW91" s="230">
        <v>-50000000</v>
      </c>
      <c r="CX91" s="230">
        <v>-50000000</v>
      </c>
      <c r="CY91" s="230">
        <v>-50000000</v>
      </c>
      <c r="CZ91" s="230">
        <v>-50000000</v>
      </c>
      <c r="DA91" s="230">
        <v>-50000000</v>
      </c>
      <c r="DB91" s="230">
        <v>-50000000</v>
      </c>
      <c r="DC91" s="230">
        <v>-50000000</v>
      </c>
      <c r="DD91" s="230">
        <v>-50000000</v>
      </c>
      <c r="DE91" s="230">
        <v>-50000000</v>
      </c>
      <c r="DF91" s="230">
        <v>-50000000</v>
      </c>
      <c r="DG91" s="230">
        <v>-50000000</v>
      </c>
      <c r="DH91" s="230">
        <v>-50000000</v>
      </c>
      <c r="DI91" s="230">
        <v>-50000000</v>
      </c>
      <c r="DJ91" s="63"/>
      <c r="DK91" s="63"/>
    </row>
    <row r="92" spans="1:115" s="7" customFormat="1" ht="15" outlineLevel="1" x14ac:dyDescent="0.25">
      <c r="A92" s="13">
        <f t="shared" si="73"/>
        <v>85</v>
      </c>
      <c r="B92" s="199"/>
      <c r="C92" s="226">
        <v>221105</v>
      </c>
      <c r="D92" s="232" t="s">
        <v>1296</v>
      </c>
      <c r="E92" s="229">
        <v>0</v>
      </c>
      <c r="F92" s="229">
        <v>0</v>
      </c>
      <c r="G92" s="229">
        <v>0</v>
      </c>
      <c r="H92" s="229">
        <v>0</v>
      </c>
      <c r="I92" s="229">
        <v>0</v>
      </c>
      <c r="J92" s="229">
        <v>0</v>
      </c>
      <c r="K92" s="229">
        <v>0</v>
      </c>
      <c r="L92" s="229">
        <v>0</v>
      </c>
      <c r="M92" s="229">
        <v>0</v>
      </c>
      <c r="N92" s="229">
        <v>0</v>
      </c>
      <c r="O92" s="229">
        <v>-50000000</v>
      </c>
      <c r="P92" s="229">
        <v>-50000000</v>
      </c>
      <c r="Q92" s="229">
        <v>-50000000</v>
      </c>
      <c r="R92" s="229">
        <v>-50000000</v>
      </c>
      <c r="S92" s="229">
        <v>-50000000</v>
      </c>
      <c r="T92" s="229">
        <v>-50000000</v>
      </c>
      <c r="U92" s="229">
        <v>-50000000</v>
      </c>
      <c r="V92" s="229">
        <v>-50000000</v>
      </c>
      <c r="W92" s="229">
        <v>-50000000</v>
      </c>
      <c r="X92" s="229">
        <v>-50000000</v>
      </c>
      <c r="Y92" s="229">
        <v>-50000000</v>
      </c>
      <c r="Z92" s="229">
        <v>-50000000</v>
      </c>
      <c r="AA92" s="229">
        <v>-50000000</v>
      </c>
      <c r="AB92" s="229">
        <v>-50000000</v>
      </c>
      <c r="AC92" s="230">
        <v>-50000000</v>
      </c>
      <c r="AD92" s="230">
        <v>-50000000</v>
      </c>
      <c r="AE92" s="230">
        <v>-50000000</v>
      </c>
      <c r="AF92" s="230">
        <v>-50000000</v>
      </c>
      <c r="AG92" s="230">
        <v>-50000000</v>
      </c>
      <c r="AH92" s="230">
        <v>-50000000</v>
      </c>
      <c r="AI92" s="230">
        <v>-50000000</v>
      </c>
      <c r="AJ92" s="230">
        <v>-50000000</v>
      </c>
      <c r="AK92" s="230">
        <v>-50000000</v>
      </c>
      <c r="AL92" s="230">
        <v>-50000000</v>
      </c>
      <c r="AM92" s="230">
        <v>-50000000</v>
      </c>
      <c r="AN92" s="230">
        <v>-50000000</v>
      </c>
      <c r="AO92" s="230">
        <v>-50000000</v>
      </c>
      <c r="AP92" s="230">
        <v>-50000000</v>
      </c>
      <c r="AQ92" s="230">
        <v>-50000000</v>
      </c>
      <c r="AR92" s="230">
        <v>-50000000</v>
      </c>
      <c r="AS92" s="230">
        <v>-50000000</v>
      </c>
      <c r="AT92" s="230">
        <v>-50000000</v>
      </c>
      <c r="AU92" s="230">
        <v>-50000000</v>
      </c>
      <c r="AV92" s="230">
        <v>-50000000</v>
      </c>
      <c r="AW92" s="230">
        <v>-50000000</v>
      </c>
      <c r="AX92" s="230">
        <v>-50000000</v>
      </c>
      <c r="AY92" s="230">
        <v>-50000000</v>
      </c>
      <c r="AZ92" s="230">
        <v>-50000000</v>
      </c>
      <c r="BA92" s="230">
        <v>-50000000</v>
      </c>
      <c r="BB92" s="230">
        <v>-50000000</v>
      </c>
      <c r="BC92" s="230">
        <v>-50000000</v>
      </c>
      <c r="BD92" s="230">
        <v>-50000000</v>
      </c>
      <c r="BE92" s="230">
        <v>-50000000</v>
      </c>
      <c r="BF92" s="230">
        <v>-50000000</v>
      </c>
      <c r="BG92" s="230">
        <v>-50000000</v>
      </c>
      <c r="BH92" s="230">
        <v>-50000000</v>
      </c>
      <c r="BI92" s="230">
        <v>-50000000</v>
      </c>
      <c r="BJ92" s="230">
        <v>-50000000</v>
      </c>
      <c r="BK92" s="230">
        <v>-50000000</v>
      </c>
      <c r="BL92" s="230">
        <v>-50000000</v>
      </c>
      <c r="BM92" s="230">
        <v>-50000000</v>
      </c>
      <c r="BN92" s="230">
        <v>-50000000</v>
      </c>
      <c r="BO92" s="230">
        <v>-50000000</v>
      </c>
      <c r="BP92" s="230">
        <v>-50000000</v>
      </c>
      <c r="BQ92" s="230">
        <v>-50000000</v>
      </c>
      <c r="BR92" s="230">
        <v>-50000000</v>
      </c>
      <c r="BS92" s="230">
        <v>-50000000</v>
      </c>
      <c r="BT92" s="230">
        <v>-50000000</v>
      </c>
      <c r="BU92" s="230">
        <v>-50000000</v>
      </c>
      <c r="BV92" s="230">
        <v>-50000000</v>
      </c>
      <c r="BW92" s="230">
        <v>-50000000</v>
      </c>
      <c r="BX92" s="230">
        <v>-50000000</v>
      </c>
      <c r="BY92" s="230">
        <v>-50000000</v>
      </c>
      <c r="BZ92" s="230">
        <v>-50000000</v>
      </c>
      <c r="CA92" s="230">
        <v>-50000000</v>
      </c>
      <c r="CB92" s="230">
        <v>-50000000</v>
      </c>
      <c r="CC92" s="230">
        <v>-50000000</v>
      </c>
      <c r="CD92" s="230">
        <v>-50000000</v>
      </c>
      <c r="CE92" s="230">
        <v>-50000000</v>
      </c>
      <c r="CF92" s="230">
        <v>-50000000</v>
      </c>
      <c r="CG92" s="230">
        <v>-50000000</v>
      </c>
      <c r="CH92" s="230">
        <v>-50000000</v>
      </c>
      <c r="CI92" s="230">
        <v>-50000000</v>
      </c>
      <c r="CJ92" s="230">
        <v>-50000000</v>
      </c>
      <c r="CK92" s="230">
        <v>-50000000</v>
      </c>
      <c r="CL92" s="230">
        <v>-50000000</v>
      </c>
      <c r="CM92" s="230">
        <v>-50000000</v>
      </c>
      <c r="CN92" s="230">
        <v>-50000000</v>
      </c>
      <c r="CO92" s="230">
        <v>-50000000</v>
      </c>
      <c r="CP92" s="230">
        <v>-50000000</v>
      </c>
      <c r="CQ92" s="230">
        <v>-50000000</v>
      </c>
      <c r="CR92" s="230">
        <v>-50000000</v>
      </c>
      <c r="CS92" s="230">
        <v>-50000000</v>
      </c>
      <c r="CT92" s="230">
        <v>-50000000</v>
      </c>
      <c r="CU92" s="230">
        <v>-50000000</v>
      </c>
      <c r="CV92" s="230">
        <v>-50000000</v>
      </c>
      <c r="CW92" s="230">
        <v>-50000000</v>
      </c>
      <c r="CX92" s="230">
        <v>-50000000</v>
      </c>
      <c r="CY92" s="230">
        <v>-50000000</v>
      </c>
      <c r="CZ92" s="230">
        <v>-50000000</v>
      </c>
      <c r="DA92" s="230">
        <v>-50000000</v>
      </c>
      <c r="DB92" s="230">
        <v>-50000000</v>
      </c>
      <c r="DC92" s="230">
        <v>-50000000</v>
      </c>
      <c r="DD92" s="230">
        <v>-50000000</v>
      </c>
      <c r="DE92" s="230">
        <v>-50000000</v>
      </c>
      <c r="DF92" s="230">
        <v>-50000000</v>
      </c>
      <c r="DG92" s="230">
        <v>-50000000</v>
      </c>
      <c r="DH92" s="230">
        <v>-50000000</v>
      </c>
      <c r="DI92" s="230">
        <v>-50000000</v>
      </c>
      <c r="DJ92" s="63"/>
      <c r="DK92" s="63"/>
    </row>
    <row r="93" spans="1:115" s="7" customFormat="1" ht="15" outlineLevel="1" x14ac:dyDescent="0.25">
      <c r="A93" s="13">
        <f t="shared" si="73"/>
        <v>86</v>
      </c>
      <c r="B93" s="199"/>
      <c r="C93" s="226">
        <v>221106</v>
      </c>
      <c r="D93" s="232" t="s">
        <v>1299</v>
      </c>
      <c r="E93" s="229"/>
      <c r="F93" s="229"/>
      <c r="G93" s="229"/>
      <c r="H93" s="229"/>
      <c r="I93" s="229"/>
      <c r="J93" s="229">
        <v>0</v>
      </c>
      <c r="K93" s="229">
        <v>0</v>
      </c>
      <c r="L93" s="229">
        <v>0</v>
      </c>
      <c r="M93" s="229">
        <v>0</v>
      </c>
      <c r="N93" s="229">
        <v>0</v>
      </c>
      <c r="O93" s="229">
        <v>0</v>
      </c>
      <c r="P93" s="229">
        <v>0</v>
      </c>
      <c r="Q93" s="229">
        <v>0</v>
      </c>
      <c r="R93" s="229">
        <v>0</v>
      </c>
      <c r="S93" s="229">
        <v>0</v>
      </c>
      <c r="T93" s="229">
        <v>0</v>
      </c>
      <c r="U93" s="229">
        <v>0</v>
      </c>
      <c r="V93" s="229">
        <v>0</v>
      </c>
      <c r="W93" s="229">
        <v>0</v>
      </c>
      <c r="X93" s="229">
        <v>0</v>
      </c>
      <c r="Y93" s="229">
        <v>-50000000</v>
      </c>
      <c r="Z93" s="229">
        <v>-50000000</v>
      </c>
      <c r="AA93" s="229">
        <v>-50000000</v>
      </c>
      <c r="AB93" s="229">
        <v>-50000000</v>
      </c>
      <c r="AC93" s="230">
        <v>-50000000</v>
      </c>
      <c r="AD93" s="230">
        <v>-50000000</v>
      </c>
      <c r="AE93" s="230">
        <v>-50000000</v>
      </c>
      <c r="AF93" s="230">
        <v>-50000000</v>
      </c>
      <c r="AG93" s="230">
        <v>-50000000</v>
      </c>
      <c r="AH93" s="230">
        <v>-50000000</v>
      </c>
      <c r="AI93" s="230">
        <v>-50000000</v>
      </c>
      <c r="AJ93" s="230">
        <v>-50000000</v>
      </c>
      <c r="AK93" s="230">
        <v>-50000000</v>
      </c>
      <c r="AL93" s="230">
        <v>-50000000</v>
      </c>
      <c r="AM93" s="230">
        <v>-50000000</v>
      </c>
      <c r="AN93" s="230">
        <v>-50000000</v>
      </c>
      <c r="AO93" s="230">
        <v>-50000000</v>
      </c>
      <c r="AP93" s="230">
        <v>-50000000</v>
      </c>
      <c r="AQ93" s="230">
        <v>-50000000</v>
      </c>
      <c r="AR93" s="230">
        <v>-50000000</v>
      </c>
      <c r="AS93" s="230">
        <v>-50000000</v>
      </c>
      <c r="AT93" s="230">
        <v>-50000000</v>
      </c>
      <c r="AU93" s="230">
        <v>-50000000</v>
      </c>
      <c r="AV93" s="230">
        <v>-50000000</v>
      </c>
      <c r="AW93" s="230">
        <v>-50000000</v>
      </c>
      <c r="AX93" s="230">
        <v>-50000000</v>
      </c>
      <c r="AY93" s="230">
        <v>-50000000</v>
      </c>
      <c r="AZ93" s="230">
        <v>-50000000</v>
      </c>
      <c r="BA93" s="230">
        <v>-50000000</v>
      </c>
      <c r="BB93" s="230">
        <v>-50000000</v>
      </c>
      <c r="BC93" s="230">
        <v>-50000000</v>
      </c>
      <c r="BD93" s="230">
        <v>-50000000</v>
      </c>
      <c r="BE93" s="230">
        <v>-50000000</v>
      </c>
      <c r="BF93" s="230">
        <v>-50000000</v>
      </c>
      <c r="BG93" s="230">
        <v>-50000000</v>
      </c>
      <c r="BH93" s="230">
        <v>-50000000</v>
      </c>
      <c r="BI93" s="230">
        <v>-50000000</v>
      </c>
      <c r="BJ93" s="230">
        <v>-50000000</v>
      </c>
      <c r="BK93" s="230">
        <v>-50000000</v>
      </c>
      <c r="BL93" s="230">
        <v>-50000000</v>
      </c>
      <c r="BM93" s="230">
        <v>-50000000</v>
      </c>
      <c r="BN93" s="230">
        <v>-50000000</v>
      </c>
      <c r="BO93" s="230">
        <v>-50000000</v>
      </c>
      <c r="BP93" s="230">
        <v>-50000000</v>
      </c>
      <c r="BQ93" s="230">
        <v>-50000000</v>
      </c>
      <c r="BR93" s="230">
        <v>-50000000</v>
      </c>
      <c r="BS93" s="230">
        <v>-50000000</v>
      </c>
      <c r="BT93" s="230">
        <v>-50000000</v>
      </c>
      <c r="BU93" s="230">
        <v>-50000000</v>
      </c>
      <c r="BV93" s="230">
        <v>-50000000</v>
      </c>
      <c r="BW93" s="230">
        <v>-50000000</v>
      </c>
      <c r="BX93" s="230">
        <v>-50000000</v>
      </c>
      <c r="BY93" s="230">
        <v>-50000000</v>
      </c>
      <c r="BZ93" s="230">
        <v>-50000000</v>
      </c>
      <c r="CA93" s="230">
        <v>-50000000</v>
      </c>
      <c r="CB93" s="230">
        <v>-50000000</v>
      </c>
      <c r="CC93" s="230">
        <v>-50000000</v>
      </c>
      <c r="CD93" s="230">
        <v>-50000000</v>
      </c>
      <c r="CE93" s="230">
        <v>-50000000</v>
      </c>
      <c r="CF93" s="230">
        <v>-50000000</v>
      </c>
      <c r="CG93" s="230">
        <v>-50000000</v>
      </c>
      <c r="CH93" s="230">
        <v>-50000000</v>
      </c>
      <c r="CI93" s="230">
        <v>-50000000</v>
      </c>
      <c r="CJ93" s="230">
        <v>-50000000</v>
      </c>
      <c r="CK93" s="230">
        <v>-50000000</v>
      </c>
      <c r="CL93" s="230">
        <v>-50000000</v>
      </c>
      <c r="CM93" s="230">
        <v>-50000000</v>
      </c>
      <c r="CN93" s="230">
        <v>-50000000</v>
      </c>
      <c r="CO93" s="230">
        <v>-50000000</v>
      </c>
      <c r="CP93" s="230">
        <v>-50000000</v>
      </c>
      <c r="CQ93" s="230">
        <v>-50000000</v>
      </c>
      <c r="CR93" s="230">
        <v>-50000000</v>
      </c>
      <c r="CS93" s="230">
        <v>-50000000</v>
      </c>
      <c r="CT93" s="230">
        <v>-50000000</v>
      </c>
      <c r="CU93" s="230">
        <v>-50000000</v>
      </c>
      <c r="CV93" s="230">
        <v>-50000000</v>
      </c>
      <c r="CW93" s="230">
        <v>-50000000</v>
      </c>
      <c r="CX93" s="230">
        <v>-50000000</v>
      </c>
      <c r="CY93" s="230">
        <v>-50000000</v>
      </c>
      <c r="CZ93" s="230">
        <v>-50000000</v>
      </c>
      <c r="DA93" s="230">
        <v>-50000000</v>
      </c>
      <c r="DB93" s="230">
        <v>-50000000</v>
      </c>
      <c r="DC93" s="230">
        <v>-50000000</v>
      </c>
      <c r="DD93" s="230">
        <v>-50000000</v>
      </c>
      <c r="DE93" s="230">
        <v>-50000000</v>
      </c>
      <c r="DF93" s="230">
        <v>-50000000</v>
      </c>
      <c r="DG93" s="230">
        <v>-50000000</v>
      </c>
      <c r="DH93" s="230">
        <v>-50000000</v>
      </c>
      <c r="DI93" s="230">
        <v>-50000000</v>
      </c>
      <c r="DJ93" s="63"/>
      <c r="DK93" s="63"/>
    </row>
    <row r="94" spans="1:115" s="7" customFormat="1" ht="15" outlineLevel="1" x14ac:dyDescent="0.25">
      <c r="A94" s="13">
        <f t="shared" si="73"/>
        <v>87</v>
      </c>
      <c r="B94" s="199"/>
      <c r="C94" s="226">
        <v>221107</v>
      </c>
      <c r="D94" s="232" t="s">
        <v>1500</v>
      </c>
      <c r="E94" s="229"/>
      <c r="F94" s="229"/>
      <c r="G94" s="229"/>
      <c r="H94" s="229"/>
      <c r="I94" s="229"/>
      <c r="J94" s="229"/>
      <c r="K94" s="229"/>
      <c r="L94" s="229"/>
      <c r="M94" s="229"/>
      <c r="N94" s="229"/>
      <c r="O94" s="229"/>
      <c r="P94" s="229"/>
      <c r="Q94" s="229"/>
      <c r="R94" s="229"/>
      <c r="S94" s="229"/>
      <c r="T94" s="229"/>
      <c r="U94" s="229"/>
      <c r="V94" s="229"/>
      <c r="W94" s="229"/>
      <c r="X94" s="229"/>
      <c r="Y94" s="229"/>
      <c r="Z94" s="229"/>
      <c r="AA94" s="229"/>
      <c r="AB94" s="229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  <c r="AQ94" s="230"/>
      <c r="AR94" s="230"/>
      <c r="AS94" s="230"/>
      <c r="AT94" s="230"/>
      <c r="AU94" s="230"/>
      <c r="AV94" s="230"/>
      <c r="AW94" s="230"/>
      <c r="AX94" s="230"/>
      <c r="AY94" s="230"/>
      <c r="AZ94" s="230"/>
      <c r="BA94" s="230">
        <v>0</v>
      </c>
      <c r="BB94" s="230">
        <v>0</v>
      </c>
      <c r="BC94" s="230">
        <v>0</v>
      </c>
      <c r="BD94" s="230">
        <v>0</v>
      </c>
      <c r="BE94" s="230">
        <v>0</v>
      </c>
      <c r="BF94" s="230">
        <v>0</v>
      </c>
      <c r="BG94" s="230">
        <v>0</v>
      </c>
      <c r="BH94" s="230">
        <v>0</v>
      </c>
      <c r="BI94" s="230">
        <v>0</v>
      </c>
      <c r="BJ94" s="230">
        <v>0</v>
      </c>
      <c r="BK94" s="230">
        <v>0</v>
      </c>
      <c r="BL94" s="230">
        <v>0</v>
      </c>
      <c r="BM94" s="230">
        <v>-75000000</v>
      </c>
      <c r="BN94" s="230">
        <v>-75000000</v>
      </c>
      <c r="BO94" s="230">
        <v>-75000000</v>
      </c>
      <c r="BP94" s="230">
        <v>-75000000</v>
      </c>
      <c r="BQ94" s="230">
        <v>-75000000</v>
      </c>
      <c r="BR94" s="230">
        <v>-75000000</v>
      </c>
      <c r="BS94" s="230">
        <v>-75000000</v>
      </c>
      <c r="BT94" s="230">
        <v>-75000000</v>
      </c>
      <c r="BU94" s="230">
        <v>-75000000</v>
      </c>
      <c r="BV94" s="230">
        <v>-75000000</v>
      </c>
      <c r="BW94" s="230">
        <v>-75000000</v>
      </c>
      <c r="BX94" s="230">
        <v>-75000000</v>
      </c>
      <c r="BY94" s="230">
        <v>-75000000</v>
      </c>
      <c r="BZ94" s="230">
        <v>-75000000</v>
      </c>
      <c r="CA94" s="230">
        <v>-75000000</v>
      </c>
      <c r="CB94" s="230">
        <v>-75000000</v>
      </c>
      <c r="CC94" s="230">
        <v>-75000000</v>
      </c>
      <c r="CD94" s="230">
        <v>-75000000</v>
      </c>
      <c r="CE94" s="230">
        <v>-75000000</v>
      </c>
      <c r="CF94" s="230">
        <v>-75000000</v>
      </c>
      <c r="CG94" s="230">
        <v>-75000000</v>
      </c>
      <c r="CH94" s="230">
        <v>-75000000</v>
      </c>
      <c r="CI94" s="230">
        <v>-75000000</v>
      </c>
      <c r="CJ94" s="230">
        <v>-75000000</v>
      </c>
      <c r="CK94" s="230">
        <v>0</v>
      </c>
      <c r="CL94" s="230"/>
      <c r="CM94" s="230"/>
      <c r="CN94" s="230"/>
      <c r="CO94" s="230"/>
      <c r="CP94" s="230"/>
      <c r="CQ94" s="230"/>
      <c r="CR94" s="230"/>
      <c r="CS94" s="230"/>
      <c r="CT94" s="230"/>
      <c r="CU94" s="230"/>
      <c r="CV94" s="230"/>
      <c r="CW94" s="230"/>
      <c r="CX94" s="230"/>
      <c r="CY94" s="230"/>
      <c r="CZ94" s="230"/>
      <c r="DA94" s="230"/>
      <c r="DB94" s="230"/>
      <c r="DC94" s="230"/>
      <c r="DD94" s="230"/>
      <c r="DE94" s="230"/>
      <c r="DF94" s="230"/>
      <c r="DG94" s="230"/>
      <c r="DH94" s="230"/>
      <c r="DI94" s="230"/>
      <c r="DJ94" s="63"/>
      <c r="DK94" s="63"/>
    </row>
    <row r="95" spans="1:115" s="7" customFormat="1" ht="15" outlineLevel="1" x14ac:dyDescent="0.25">
      <c r="A95" s="13">
        <f t="shared" si="73"/>
        <v>88</v>
      </c>
      <c r="B95" s="199"/>
      <c r="C95" s="226">
        <v>221108</v>
      </c>
      <c r="D95" s="232" t="s">
        <v>1502</v>
      </c>
      <c r="E95" s="229"/>
      <c r="F95" s="229"/>
      <c r="G95" s="229"/>
      <c r="H95" s="229"/>
      <c r="I95" s="229"/>
      <c r="J95" s="229"/>
      <c r="K95" s="229"/>
      <c r="L95" s="229"/>
      <c r="M95" s="229"/>
      <c r="N95" s="229"/>
      <c r="O95" s="229"/>
      <c r="P95" s="229"/>
      <c r="Q95" s="229"/>
      <c r="R95" s="229"/>
      <c r="S95" s="229"/>
      <c r="T95" s="229"/>
      <c r="U95" s="229"/>
      <c r="V95" s="229"/>
      <c r="W95" s="229"/>
      <c r="X95" s="229"/>
      <c r="Y95" s="229"/>
      <c r="Z95" s="229"/>
      <c r="AA95" s="229"/>
      <c r="AB95" s="229"/>
      <c r="AC95" s="230"/>
      <c r="AD95" s="230"/>
      <c r="AE95" s="230"/>
      <c r="AF95" s="230"/>
      <c r="AG95" s="230"/>
      <c r="AH95" s="230"/>
      <c r="AI95" s="230"/>
      <c r="AJ95" s="230"/>
      <c r="AK95" s="230"/>
      <c r="AL95" s="230"/>
      <c r="AM95" s="230"/>
      <c r="AN95" s="230"/>
      <c r="AO95" s="230"/>
      <c r="AP95" s="230"/>
      <c r="AQ95" s="230"/>
      <c r="AR95" s="230"/>
      <c r="AS95" s="230"/>
      <c r="AT95" s="230"/>
      <c r="AU95" s="230"/>
      <c r="AV95" s="230"/>
      <c r="AW95" s="230"/>
      <c r="AX95" s="230"/>
      <c r="AY95" s="230"/>
      <c r="AZ95" s="230"/>
      <c r="BA95" s="230">
        <v>0</v>
      </c>
      <c r="BB95" s="230">
        <v>0</v>
      </c>
      <c r="BC95" s="230">
        <v>0</v>
      </c>
      <c r="BD95" s="230">
        <v>0</v>
      </c>
      <c r="BE95" s="230">
        <v>0</v>
      </c>
      <c r="BF95" s="230">
        <v>0</v>
      </c>
      <c r="BG95" s="230">
        <v>0</v>
      </c>
      <c r="BH95" s="230">
        <v>0</v>
      </c>
      <c r="BI95" s="230">
        <v>0</v>
      </c>
      <c r="BJ95" s="230">
        <v>0</v>
      </c>
      <c r="BK95" s="230">
        <v>0</v>
      </c>
      <c r="BL95" s="230">
        <v>0</v>
      </c>
      <c r="BM95" s="230">
        <v>-35000000</v>
      </c>
      <c r="BN95" s="230">
        <v>-35000000</v>
      </c>
      <c r="BO95" s="230">
        <v>-35000000</v>
      </c>
      <c r="BP95" s="230">
        <v>-35000000</v>
      </c>
      <c r="BQ95" s="230">
        <v>-35000000</v>
      </c>
      <c r="BR95" s="230">
        <v>-35000000</v>
      </c>
      <c r="BS95" s="230">
        <v>-35000000</v>
      </c>
      <c r="BT95" s="230">
        <v>-35000000</v>
      </c>
      <c r="BU95" s="230">
        <v>-35000000</v>
      </c>
      <c r="BV95" s="230">
        <v>-35000000</v>
      </c>
      <c r="BW95" s="230">
        <v>-35000000</v>
      </c>
      <c r="BX95" s="230">
        <v>-35000000</v>
      </c>
      <c r="BY95" s="230">
        <v>-35000000</v>
      </c>
      <c r="BZ95" s="230">
        <v>-35000000</v>
      </c>
      <c r="CA95" s="230">
        <v>-35000000</v>
      </c>
      <c r="CB95" s="230">
        <v>-35000000</v>
      </c>
      <c r="CC95" s="230">
        <v>-35000000</v>
      </c>
      <c r="CD95" s="230">
        <v>-35000000</v>
      </c>
      <c r="CE95" s="230">
        <v>-35000000</v>
      </c>
      <c r="CF95" s="230">
        <v>-35000000</v>
      </c>
      <c r="CG95" s="230">
        <v>-35000000</v>
      </c>
      <c r="CH95" s="230">
        <v>-35000000</v>
      </c>
      <c r="CI95" s="230">
        <v>-35000000</v>
      </c>
      <c r="CJ95" s="230">
        <v>-35000000</v>
      </c>
      <c r="CK95" s="230">
        <v>-35000000</v>
      </c>
      <c r="CL95" s="230">
        <v>-35000000</v>
      </c>
      <c r="CM95" s="230">
        <v>-35000000</v>
      </c>
      <c r="CN95" s="230">
        <v>-35000000</v>
      </c>
      <c r="CO95" s="230">
        <v>-35000000</v>
      </c>
      <c r="CP95" s="230">
        <v>-35000000</v>
      </c>
      <c r="CQ95" s="230">
        <v>-35000000</v>
      </c>
      <c r="CR95" s="230">
        <v>-35000000</v>
      </c>
      <c r="CS95" s="230">
        <v>-35000000</v>
      </c>
      <c r="CT95" s="230">
        <v>-35000000</v>
      </c>
      <c r="CU95" s="230">
        <v>-35000000</v>
      </c>
      <c r="CV95" s="230">
        <v>-35000000</v>
      </c>
      <c r="CW95" s="230">
        <v>-35000000</v>
      </c>
      <c r="CX95" s="230">
        <v>-35000000</v>
      </c>
      <c r="CY95" s="230">
        <v>-35000000</v>
      </c>
      <c r="CZ95" s="230">
        <v>-35000000</v>
      </c>
      <c r="DA95" s="230">
        <v>-35000000</v>
      </c>
      <c r="DB95" s="230">
        <v>-35000000</v>
      </c>
      <c r="DC95" s="230">
        <v>-35000000</v>
      </c>
      <c r="DD95" s="230">
        <v>-35000000</v>
      </c>
      <c r="DE95" s="230">
        <v>-35000000</v>
      </c>
      <c r="DF95" s="230">
        <v>-35000000</v>
      </c>
      <c r="DG95" s="230">
        <v>-35000000</v>
      </c>
      <c r="DH95" s="230">
        <v>-35000000</v>
      </c>
      <c r="DI95" s="230">
        <v>-35000000</v>
      </c>
      <c r="DJ95" s="63"/>
      <c r="DK95" s="63"/>
    </row>
    <row r="96" spans="1:115" s="7" customFormat="1" ht="15" outlineLevel="1" x14ac:dyDescent="0.25">
      <c r="A96" s="13">
        <f t="shared" si="73"/>
        <v>89</v>
      </c>
      <c r="B96" s="199"/>
      <c r="C96" s="226">
        <v>221109</v>
      </c>
      <c r="D96" s="232" t="s">
        <v>1504</v>
      </c>
      <c r="E96" s="229"/>
      <c r="F96" s="229"/>
      <c r="G96" s="229"/>
      <c r="H96" s="229"/>
      <c r="I96" s="229"/>
      <c r="J96" s="229"/>
      <c r="K96" s="229"/>
      <c r="L96" s="229"/>
      <c r="M96" s="229"/>
      <c r="N96" s="229"/>
      <c r="O96" s="229"/>
      <c r="P96" s="229"/>
      <c r="Q96" s="229"/>
      <c r="R96" s="229"/>
      <c r="S96" s="229"/>
      <c r="T96" s="229"/>
      <c r="U96" s="229"/>
      <c r="V96" s="229"/>
      <c r="W96" s="229"/>
      <c r="X96" s="229"/>
      <c r="Y96" s="229"/>
      <c r="Z96" s="229"/>
      <c r="AA96" s="229"/>
      <c r="AB96" s="229"/>
      <c r="AC96" s="230"/>
      <c r="AD96" s="230"/>
      <c r="AE96" s="230"/>
      <c r="AF96" s="230"/>
      <c r="AG96" s="230"/>
      <c r="AH96" s="230"/>
      <c r="AI96" s="230"/>
      <c r="AJ96" s="230"/>
      <c r="AK96" s="230"/>
      <c r="AL96" s="230"/>
      <c r="AM96" s="230"/>
      <c r="AN96" s="230"/>
      <c r="AO96" s="230"/>
      <c r="AP96" s="230"/>
      <c r="AQ96" s="230"/>
      <c r="AR96" s="230"/>
      <c r="AS96" s="230"/>
      <c r="AT96" s="230"/>
      <c r="AU96" s="230"/>
      <c r="AV96" s="230"/>
      <c r="AW96" s="230"/>
      <c r="AX96" s="230"/>
      <c r="AY96" s="230"/>
      <c r="AZ96" s="230"/>
      <c r="BA96" s="230">
        <v>0</v>
      </c>
      <c r="BB96" s="230">
        <v>0</v>
      </c>
      <c r="BC96" s="230">
        <v>0</v>
      </c>
      <c r="BD96" s="230">
        <v>0</v>
      </c>
      <c r="BE96" s="230">
        <v>0</v>
      </c>
      <c r="BF96" s="230">
        <v>0</v>
      </c>
      <c r="BG96" s="230">
        <v>0</v>
      </c>
      <c r="BH96" s="230">
        <v>0</v>
      </c>
      <c r="BI96" s="230">
        <v>0</v>
      </c>
      <c r="BJ96" s="230">
        <v>0</v>
      </c>
      <c r="BK96" s="230">
        <v>0</v>
      </c>
      <c r="BL96" s="230">
        <v>0</v>
      </c>
      <c r="BM96" s="230">
        <v>-40000000</v>
      </c>
      <c r="BN96" s="230">
        <v>-40000000</v>
      </c>
      <c r="BO96" s="230">
        <v>-40000000</v>
      </c>
      <c r="BP96" s="230">
        <v>-40000000</v>
      </c>
      <c r="BQ96" s="230">
        <v>-40000000</v>
      </c>
      <c r="BR96" s="230">
        <v>-40000000</v>
      </c>
      <c r="BS96" s="230">
        <v>-40000000</v>
      </c>
      <c r="BT96" s="230">
        <v>-40000000</v>
      </c>
      <c r="BU96" s="230">
        <v>-40000000</v>
      </c>
      <c r="BV96" s="230">
        <v>-40000000</v>
      </c>
      <c r="BW96" s="230">
        <v>-40000000</v>
      </c>
      <c r="BX96" s="230">
        <v>-40000000</v>
      </c>
      <c r="BY96" s="230">
        <v>-40000000</v>
      </c>
      <c r="BZ96" s="230">
        <v>-40000000</v>
      </c>
      <c r="CA96" s="230">
        <v>-40000000</v>
      </c>
      <c r="CB96" s="230">
        <v>-40000000</v>
      </c>
      <c r="CC96" s="230">
        <v>-40000000</v>
      </c>
      <c r="CD96" s="230">
        <v>-40000000</v>
      </c>
      <c r="CE96" s="230">
        <v>-40000000</v>
      </c>
      <c r="CF96" s="230">
        <v>-40000000</v>
      </c>
      <c r="CG96" s="230">
        <v>-40000000</v>
      </c>
      <c r="CH96" s="230">
        <v>-40000000</v>
      </c>
      <c r="CI96" s="230">
        <v>-40000000</v>
      </c>
      <c r="CJ96" s="230">
        <v>-40000000</v>
      </c>
      <c r="CK96" s="230">
        <v>-40000000</v>
      </c>
      <c r="CL96" s="230">
        <v>-40000000</v>
      </c>
      <c r="CM96" s="230">
        <v>-40000000</v>
      </c>
      <c r="CN96" s="230">
        <v>-40000000</v>
      </c>
      <c r="CO96" s="230">
        <v>-40000000</v>
      </c>
      <c r="CP96" s="230">
        <v>-40000000</v>
      </c>
      <c r="CQ96" s="230">
        <v>-40000000</v>
      </c>
      <c r="CR96" s="230">
        <v>-40000000</v>
      </c>
      <c r="CS96" s="230">
        <v>-40000000</v>
      </c>
      <c r="CT96" s="230">
        <v>-40000000</v>
      </c>
      <c r="CU96" s="230">
        <v>-40000000</v>
      </c>
      <c r="CV96" s="230">
        <v>-40000000</v>
      </c>
      <c r="CW96" s="230">
        <v>-40000000</v>
      </c>
      <c r="CX96" s="230">
        <v>-40000000</v>
      </c>
      <c r="CY96" s="230">
        <v>-40000000</v>
      </c>
      <c r="CZ96" s="230">
        <v>-40000000</v>
      </c>
      <c r="DA96" s="230">
        <v>-40000000</v>
      </c>
      <c r="DB96" s="230">
        <v>-40000000</v>
      </c>
      <c r="DC96" s="230">
        <v>-40000000</v>
      </c>
      <c r="DD96" s="230">
        <v>-40000000</v>
      </c>
      <c r="DE96" s="230">
        <v>-40000000</v>
      </c>
      <c r="DF96" s="230">
        <v>-40000000</v>
      </c>
      <c r="DG96" s="230">
        <v>-40000000</v>
      </c>
      <c r="DH96" s="230">
        <v>-40000000</v>
      </c>
      <c r="DI96" s="230">
        <v>-40000000</v>
      </c>
      <c r="DJ96" s="63"/>
      <c r="DK96" s="63"/>
    </row>
    <row r="97" spans="1:115" s="7" customFormat="1" ht="15" outlineLevel="1" x14ac:dyDescent="0.25">
      <c r="A97" s="13">
        <f t="shared" si="73"/>
        <v>90</v>
      </c>
      <c r="B97" s="199"/>
      <c r="C97" s="226">
        <v>221110</v>
      </c>
      <c r="D97" s="232" t="s">
        <v>2041</v>
      </c>
      <c r="E97" s="229"/>
      <c r="F97" s="229"/>
      <c r="G97" s="229"/>
      <c r="H97" s="229"/>
      <c r="I97" s="229"/>
      <c r="J97" s="229"/>
      <c r="K97" s="229"/>
      <c r="L97" s="229"/>
      <c r="M97" s="229"/>
      <c r="N97" s="229"/>
      <c r="O97" s="229"/>
      <c r="P97" s="229"/>
      <c r="Q97" s="229"/>
      <c r="R97" s="229"/>
      <c r="S97" s="229"/>
      <c r="T97" s="229"/>
      <c r="U97" s="229"/>
      <c r="V97" s="229"/>
      <c r="W97" s="229"/>
      <c r="X97" s="229"/>
      <c r="Y97" s="229"/>
      <c r="Z97" s="229"/>
      <c r="AA97" s="229"/>
      <c r="AB97" s="229"/>
      <c r="AC97" s="230"/>
      <c r="AD97" s="230"/>
      <c r="AE97" s="230"/>
      <c r="AF97" s="230"/>
      <c r="AG97" s="230"/>
      <c r="AH97" s="230"/>
      <c r="AI97" s="230"/>
      <c r="AJ97" s="230"/>
      <c r="AK97" s="230"/>
      <c r="AL97" s="230"/>
      <c r="AM97" s="230"/>
      <c r="AN97" s="230"/>
      <c r="AO97" s="230"/>
      <c r="AP97" s="230"/>
      <c r="AQ97" s="230"/>
      <c r="AR97" s="230"/>
      <c r="AS97" s="230"/>
      <c r="AT97" s="230"/>
      <c r="AU97" s="230"/>
      <c r="AV97" s="230"/>
      <c r="AW97" s="230"/>
      <c r="AX97" s="230"/>
      <c r="AY97" s="230"/>
      <c r="AZ97" s="230"/>
      <c r="BA97" s="230"/>
      <c r="BB97" s="230"/>
      <c r="BC97" s="230"/>
      <c r="BD97" s="230"/>
      <c r="BE97" s="230"/>
      <c r="BF97" s="230"/>
      <c r="BG97" s="230"/>
      <c r="BH97" s="230"/>
      <c r="BI97" s="230"/>
      <c r="BJ97" s="230"/>
      <c r="BK97" s="230"/>
      <c r="BL97" s="230"/>
      <c r="BM97" s="230"/>
      <c r="BN97" s="230"/>
      <c r="BO97" s="230"/>
      <c r="BP97" s="230"/>
      <c r="BQ97" s="230"/>
      <c r="BR97" s="230"/>
      <c r="BS97" s="230"/>
      <c r="BT97" s="230"/>
      <c r="BU97" s="230"/>
      <c r="BV97" s="230"/>
      <c r="BW97" s="230"/>
      <c r="BX97" s="230"/>
      <c r="BY97" s="230"/>
      <c r="BZ97" s="230">
        <v>-25000000</v>
      </c>
      <c r="CA97" s="230">
        <v>-25000000</v>
      </c>
      <c r="CB97" s="230">
        <v>-25000000</v>
      </c>
      <c r="CC97" s="230">
        <v>-25000000</v>
      </c>
      <c r="CD97" s="230">
        <v>-25000000</v>
      </c>
      <c r="CE97" s="230">
        <v>-25000000</v>
      </c>
      <c r="CF97" s="230">
        <v>-25000000</v>
      </c>
      <c r="CG97" s="230">
        <v>-25000000</v>
      </c>
      <c r="CH97" s="230">
        <v>-25000000</v>
      </c>
      <c r="CI97" s="230">
        <v>-25000000</v>
      </c>
      <c r="CJ97" s="230">
        <v>-25000000</v>
      </c>
      <c r="CK97" s="230">
        <v>-25000000</v>
      </c>
      <c r="CL97" s="230">
        <v>-25000000</v>
      </c>
      <c r="CM97" s="230">
        <v>-25000000</v>
      </c>
      <c r="CN97" s="230">
        <v>-25000000</v>
      </c>
      <c r="CO97" s="230">
        <v>-25000000</v>
      </c>
      <c r="CP97" s="230">
        <v>-25000000</v>
      </c>
      <c r="CQ97" s="230">
        <v>-25000000</v>
      </c>
      <c r="CR97" s="230">
        <v>-25000000</v>
      </c>
      <c r="CS97" s="230">
        <v>-25000000</v>
      </c>
      <c r="CT97" s="230">
        <v>-25000000</v>
      </c>
      <c r="CU97" s="230">
        <v>-25000000</v>
      </c>
      <c r="CV97" s="230">
        <v>-25000000</v>
      </c>
      <c r="CW97" s="230">
        <v>-25000000</v>
      </c>
      <c r="CX97" s="230">
        <v>-25000000</v>
      </c>
      <c r="CY97" s="230">
        <v>-25000000</v>
      </c>
      <c r="CZ97" s="230">
        <v>-25000000</v>
      </c>
      <c r="DA97" s="230">
        <v>-25000000</v>
      </c>
      <c r="DB97" s="230">
        <v>-25000000</v>
      </c>
      <c r="DC97" s="230">
        <v>-25000000</v>
      </c>
      <c r="DD97" s="230">
        <v>-25000000</v>
      </c>
      <c r="DE97" s="230">
        <v>-25000000</v>
      </c>
      <c r="DF97" s="230">
        <v>-25000000</v>
      </c>
      <c r="DG97" s="230">
        <v>-25000000</v>
      </c>
      <c r="DH97" s="230">
        <v>-25000000</v>
      </c>
      <c r="DI97" s="230">
        <v>-25000000</v>
      </c>
      <c r="DJ97" s="63"/>
      <c r="DK97" s="63"/>
    </row>
    <row r="98" spans="1:115" s="7" customFormat="1" ht="15" outlineLevel="1" x14ac:dyDescent="0.25">
      <c r="A98" s="13">
        <f t="shared" si="73"/>
        <v>91</v>
      </c>
      <c r="B98" s="199"/>
      <c r="C98" s="226">
        <v>221112</v>
      </c>
      <c r="D98" s="232" t="s">
        <v>2043</v>
      </c>
      <c r="E98" s="229"/>
      <c r="F98" s="229"/>
      <c r="G98" s="229"/>
      <c r="H98" s="229"/>
      <c r="I98" s="229"/>
      <c r="J98" s="229"/>
      <c r="K98" s="229"/>
      <c r="L98" s="229"/>
      <c r="M98" s="229"/>
      <c r="N98" s="229"/>
      <c r="O98" s="229"/>
      <c r="P98" s="229"/>
      <c r="Q98" s="229"/>
      <c r="R98" s="229"/>
      <c r="S98" s="229"/>
      <c r="T98" s="229"/>
      <c r="U98" s="229"/>
      <c r="V98" s="229"/>
      <c r="W98" s="229"/>
      <c r="X98" s="229"/>
      <c r="Y98" s="229"/>
      <c r="Z98" s="229"/>
      <c r="AA98" s="229"/>
      <c r="AB98" s="229"/>
      <c r="AC98" s="230"/>
      <c r="AD98" s="230"/>
      <c r="AE98" s="230"/>
      <c r="AF98" s="230"/>
      <c r="AG98" s="230"/>
      <c r="AH98" s="230"/>
      <c r="AI98" s="230"/>
      <c r="AJ98" s="230"/>
      <c r="AK98" s="230"/>
      <c r="AL98" s="230"/>
      <c r="AM98" s="230"/>
      <c r="AN98" s="230"/>
      <c r="AO98" s="230"/>
      <c r="AP98" s="230"/>
      <c r="AQ98" s="230"/>
      <c r="AR98" s="230"/>
      <c r="AS98" s="230"/>
      <c r="AT98" s="230"/>
      <c r="AU98" s="230"/>
      <c r="AV98" s="230"/>
      <c r="AW98" s="230"/>
      <c r="AX98" s="230"/>
      <c r="AY98" s="230"/>
      <c r="AZ98" s="230"/>
      <c r="BA98" s="230"/>
      <c r="BB98" s="230"/>
      <c r="BC98" s="230"/>
      <c r="BD98" s="230"/>
      <c r="BE98" s="230"/>
      <c r="BF98" s="230"/>
      <c r="BG98" s="230"/>
      <c r="BH98" s="230"/>
      <c r="BI98" s="230"/>
      <c r="BJ98" s="230"/>
      <c r="BK98" s="230"/>
      <c r="BL98" s="230"/>
      <c r="BM98" s="230"/>
      <c r="BN98" s="230"/>
      <c r="BO98" s="230"/>
      <c r="BP98" s="230"/>
      <c r="BQ98" s="230"/>
      <c r="BR98" s="230"/>
      <c r="BS98" s="230"/>
      <c r="BT98" s="230"/>
      <c r="BU98" s="230"/>
      <c r="BV98" s="230"/>
      <c r="BW98" s="230"/>
      <c r="BX98" s="230"/>
      <c r="BY98" s="230"/>
      <c r="BZ98" s="230">
        <v>-75000000</v>
      </c>
      <c r="CA98" s="230">
        <v>-75000000</v>
      </c>
      <c r="CB98" s="230">
        <v>-75000000</v>
      </c>
      <c r="CC98" s="230">
        <v>-75000000</v>
      </c>
      <c r="CD98" s="230">
        <v>-75000000</v>
      </c>
      <c r="CE98" s="230">
        <v>-75000000</v>
      </c>
      <c r="CF98" s="230">
        <v>-75000000</v>
      </c>
      <c r="CG98" s="230">
        <v>-75000000</v>
      </c>
      <c r="CH98" s="230">
        <v>-75000000</v>
      </c>
      <c r="CI98" s="230">
        <v>-75000000</v>
      </c>
      <c r="CJ98" s="230">
        <v>-75000000</v>
      </c>
      <c r="CK98" s="230">
        <v>-75000000</v>
      </c>
      <c r="CL98" s="230">
        <v>-75000000</v>
      </c>
      <c r="CM98" s="230">
        <v>-75000000</v>
      </c>
      <c r="CN98" s="230">
        <v>-75000000</v>
      </c>
      <c r="CO98" s="230">
        <v>-75000000</v>
      </c>
      <c r="CP98" s="230">
        <v>-75000000</v>
      </c>
      <c r="CQ98" s="230">
        <v>-75000000</v>
      </c>
      <c r="CR98" s="230">
        <v>-75000000</v>
      </c>
      <c r="CS98" s="230">
        <v>-75000000</v>
      </c>
      <c r="CT98" s="230">
        <v>-75000000</v>
      </c>
      <c r="CU98" s="230">
        <v>-75000000</v>
      </c>
      <c r="CV98" s="230">
        <v>-75000000</v>
      </c>
      <c r="CW98" s="230">
        <v>-75000000</v>
      </c>
      <c r="CX98" s="230">
        <v>-75000000</v>
      </c>
      <c r="CY98" s="230">
        <v>-75000000</v>
      </c>
      <c r="CZ98" s="230">
        <v>-75000000</v>
      </c>
      <c r="DA98" s="230">
        <v>-75000000</v>
      </c>
      <c r="DB98" s="230">
        <v>-75000000</v>
      </c>
      <c r="DC98" s="230">
        <v>-75000000</v>
      </c>
      <c r="DD98" s="230">
        <v>-75000000</v>
      </c>
      <c r="DE98" s="230">
        <v>-75000000</v>
      </c>
      <c r="DF98" s="230">
        <v>-75000000</v>
      </c>
      <c r="DG98" s="230">
        <v>-75000000</v>
      </c>
      <c r="DH98" s="230">
        <v>-75000000</v>
      </c>
      <c r="DI98" s="230">
        <v>-75000000</v>
      </c>
      <c r="DJ98" s="63"/>
      <c r="DK98" s="63"/>
    </row>
    <row r="99" spans="1:115" s="7" customFormat="1" ht="15" outlineLevel="1" x14ac:dyDescent="0.25">
      <c r="A99" s="13">
        <f t="shared" si="73"/>
        <v>92</v>
      </c>
      <c r="B99" s="199"/>
      <c r="C99" s="226">
        <v>221113</v>
      </c>
      <c r="D99" s="232" t="s">
        <v>2181</v>
      </c>
      <c r="E99" s="229"/>
      <c r="F99" s="229"/>
      <c r="G99" s="229"/>
      <c r="H99" s="229"/>
      <c r="I99" s="229"/>
      <c r="J99" s="229"/>
      <c r="K99" s="229"/>
      <c r="L99" s="229"/>
      <c r="M99" s="229"/>
      <c r="N99" s="229"/>
      <c r="O99" s="229"/>
      <c r="P99" s="229"/>
      <c r="Q99" s="229"/>
      <c r="R99" s="229"/>
      <c r="S99" s="229"/>
      <c r="T99" s="229"/>
      <c r="U99" s="229"/>
      <c r="V99" s="229"/>
      <c r="W99" s="229"/>
      <c r="X99" s="229"/>
      <c r="Y99" s="229"/>
      <c r="Z99" s="229"/>
      <c r="AA99" s="229"/>
      <c r="AB99" s="229"/>
      <c r="AC99" s="230"/>
      <c r="AD99" s="230"/>
      <c r="AE99" s="230"/>
      <c r="AF99" s="230"/>
      <c r="AG99" s="230"/>
      <c r="AH99" s="230"/>
      <c r="AI99" s="230"/>
      <c r="AJ99" s="230"/>
      <c r="AK99" s="230"/>
      <c r="AL99" s="230"/>
      <c r="AM99" s="230"/>
      <c r="AN99" s="230"/>
      <c r="AO99" s="230"/>
      <c r="AP99" s="230"/>
      <c r="AQ99" s="230"/>
      <c r="AR99" s="230"/>
      <c r="AS99" s="230"/>
      <c r="AT99" s="230"/>
      <c r="AU99" s="230"/>
      <c r="AV99" s="230"/>
      <c r="AW99" s="230"/>
      <c r="AX99" s="230"/>
      <c r="AY99" s="230"/>
      <c r="AZ99" s="230"/>
      <c r="BA99" s="230"/>
      <c r="BB99" s="230"/>
      <c r="BC99" s="230"/>
      <c r="BD99" s="230"/>
      <c r="BE99" s="230"/>
      <c r="BF99" s="230"/>
      <c r="BG99" s="230"/>
      <c r="BH99" s="230"/>
      <c r="BI99" s="230"/>
      <c r="BJ99" s="230"/>
      <c r="BK99" s="230"/>
      <c r="BL99" s="230"/>
      <c r="BM99" s="230"/>
      <c r="BN99" s="230"/>
      <c r="BO99" s="230"/>
      <c r="BP99" s="230"/>
      <c r="BQ99" s="230"/>
      <c r="BR99" s="230"/>
      <c r="BS99" s="230"/>
      <c r="BT99" s="230"/>
      <c r="BU99" s="230"/>
      <c r="BV99" s="230"/>
      <c r="BW99" s="230"/>
      <c r="BX99" s="230"/>
      <c r="BY99" s="230"/>
      <c r="BZ99" s="230">
        <v>0</v>
      </c>
      <c r="CA99" s="230">
        <v>0</v>
      </c>
      <c r="CB99" s="230">
        <v>0</v>
      </c>
      <c r="CC99" s="230">
        <v>0</v>
      </c>
      <c r="CD99" s="230">
        <v>0</v>
      </c>
      <c r="CE99" s="230">
        <v>0</v>
      </c>
      <c r="CF99" s="230">
        <v>0</v>
      </c>
      <c r="CG99" s="230">
        <v>0</v>
      </c>
      <c r="CH99" s="230">
        <v>-50000000</v>
      </c>
      <c r="CI99" s="230">
        <v>-50000000</v>
      </c>
      <c r="CJ99" s="230">
        <v>-50000000</v>
      </c>
      <c r="CK99" s="230">
        <v>-50000000</v>
      </c>
      <c r="CL99" s="230">
        <v>-50000000</v>
      </c>
      <c r="CM99" s="230">
        <v>-50000000</v>
      </c>
      <c r="CN99" s="230">
        <v>-50000000</v>
      </c>
      <c r="CO99" s="230">
        <v>-50000000</v>
      </c>
      <c r="CP99" s="230">
        <v>-50000000</v>
      </c>
      <c r="CQ99" s="230">
        <v>-50000000</v>
      </c>
      <c r="CR99" s="230">
        <v>-50000000</v>
      </c>
      <c r="CS99" s="230">
        <v>-50000000</v>
      </c>
      <c r="CT99" s="230">
        <v>-50000000</v>
      </c>
      <c r="CU99" s="230">
        <v>-50000000</v>
      </c>
      <c r="CV99" s="230">
        <v>-50000000</v>
      </c>
      <c r="CW99" s="230">
        <v>-50000000</v>
      </c>
      <c r="CX99" s="230">
        <v>-50000000</v>
      </c>
      <c r="CY99" s="230">
        <v>-50000000</v>
      </c>
      <c r="CZ99" s="230">
        <v>-50000000</v>
      </c>
      <c r="DA99" s="230">
        <v>-50000000</v>
      </c>
      <c r="DB99" s="230">
        <v>-50000000</v>
      </c>
      <c r="DC99" s="230">
        <v>-50000000</v>
      </c>
      <c r="DD99" s="230">
        <v>-50000000</v>
      </c>
      <c r="DE99" s="230">
        <v>-50000000</v>
      </c>
      <c r="DF99" s="230">
        <v>-50000000</v>
      </c>
      <c r="DG99" s="230">
        <v>-50000000</v>
      </c>
      <c r="DH99" s="230">
        <v>-50000000</v>
      </c>
      <c r="DI99" s="230">
        <v>-50000000</v>
      </c>
      <c r="DJ99" s="63"/>
      <c r="DK99" s="63"/>
    </row>
    <row r="100" spans="1:115" s="7" customFormat="1" ht="15" outlineLevel="1" x14ac:dyDescent="0.25">
      <c r="A100" s="13">
        <f t="shared" si="73"/>
        <v>93</v>
      </c>
      <c r="B100" s="199"/>
      <c r="C100" s="226">
        <v>221114</v>
      </c>
      <c r="D100" s="232" t="s">
        <v>2224</v>
      </c>
      <c r="E100" s="229"/>
      <c r="F100" s="229"/>
      <c r="G100" s="229"/>
      <c r="H100" s="229"/>
      <c r="I100" s="229"/>
      <c r="J100" s="229"/>
      <c r="K100" s="229"/>
      <c r="L100" s="229"/>
      <c r="M100" s="229"/>
      <c r="N100" s="229"/>
      <c r="O100" s="229"/>
      <c r="P100" s="229"/>
      <c r="Q100" s="229"/>
      <c r="R100" s="229"/>
      <c r="S100" s="229"/>
      <c r="T100" s="229"/>
      <c r="U100" s="229"/>
      <c r="V100" s="229"/>
      <c r="W100" s="229"/>
      <c r="X100" s="229"/>
      <c r="Y100" s="229"/>
      <c r="Z100" s="229"/>
      <c r="AA100" s="229"/>
      <c r="AB100" s="229"/>
      <c r="AC100" s="230"/>
      <c r="AD100" s="230"/>
      <c r="AE100" s="230"/>
      <c r="AF100" s="230"/>
      <c r="AG100" s="230"/>
      <c r="AH100" s="230"/>
      <c r="AI100" s="230"/>
      <c r="AJ100" s="230"/>
      <c r="AK100" s="230"/>
      <c r="AL100" s="230"/>
      <c r="AM100" s="230"/>
      <c r="AN100" s="230"/>
      <c r="AO100" s="230"/>
      <c r="AP100" s="230"/>
      <c r="AQ100" s="230"/>
      <c r="AR100" s="230"/>
      <c r="AS100" s="230"/>
      <c r="AT100" s="230"/>
      <c r="AU100" s="230"/>
      <c r="AV100" s="230"/>
      <c r="AW100" s="230"/>
      <c r="AX100" s="230"/>
      <c r="AY100" s="230"/>
      <c r="AZ100" s="230"/>
      <c r="BA100" s="230"/>
      <c r="BB100" s="230"/>
      <c r="BC100" s="230"/>
      <c r="BD100" s="230"/>
      <c r="BE100" s="230"/>
      <c r="BF100" s="230"/>
      <c r="BG100" s="230"/>
      <c r="BH100" s="230"/>
      <c r="BI100" s="230"/>
      <c r="BJ100" s="230"/>
      <c r="BK100" s="230"/>
      <c r="BL100" s="230"/>
      <c r="BM100" s="230"/>
      <c r="BN100" s="230"/>
      <c r="BO100" s="230"/>
      <c r="BP100" s="230"/>
      <c r="BQ100" s="230"/>
      <c r="BR100" s="230"/>
      <c r="BS100" s="230"/>
      <c r="BT100" s="230"/>
      <c r="BU100" s="230"/>
      <c r="BV100" s="230"/>
      <c r="BW100" s="230"/>
      <c r="BX100" s="230"/>
      <c r="BY100" s="230"/>
      <c r="BZ100" s="230"/>
      <c r="CA100" s="230"/>
      <c r="CB100" s="230"/>
      <c r="CC100" s="230"/>
      <c r="CD100" s="230"/>
      <c r="CE100" s="230"/>
      <c r="CF100" s="230"/>
      <c r="CG100" s="230"/>
      <c r="CH100" s="230"/>
      <c r="CI100" s="230"/>
      <c r="CJ100" s="230"/>
      <c r="CK100" s="230"/>
      <c r="CL100" s="230">
        <v>0</v>
      </c>
      <c r="CM100" s="230">
        <v>0</v>
      </c>
      <c r="CN100" s="230">
        <v>0</v>
      </c>
      <c r="CO100" s="230">
        <v>0</v>
      </c>
      <c r="CP100" s="230">
        <v>0</v>
      </c>
      <c r="CQ100" s="230">
        <v>-90000000</v>
      </c>
      <c r="CR100" s="230">
        <v>-90000000</v>
      </c>
      <c r="CS100" s="230">
        <v>-90000000</v>
      </c>
      <c r="CT100" s="230">
        <v>-90000000</v>
      </c>
      <c r="CU100" s="230">
        <v>-90000000</v>
      </c>
      <c r="CV100" s="230">
        <v>-90000000</v>
      </c>
      <c r="CW100" s="230">
        <v>-90000000</v>
      </c>
      <c r="CX100" s="230">
        <v>-90000000</v>
      </c>
      <c r="CY100" s="230">
        <v>-90000000</v>
      </c>
      <c r="CZ100" s="230">
        <v>-90000000</v>
      </c>
      <c r="DA100" s="230">
        <v>-90000000</v>
      </c>
      <c r="DB100" s="230">
        <v>-90000000</v>
      </c>
      <c r="DC100" s="230">
        <v>-90000000</v>
      </c>
      <c r="DD100" s="230">
        <v>-90000000</v>
      </c>
      <c r="DE100" s="230">
        <v>-90000000</v>
      </c>
      <c r="DF100" s="230">
        <v>-90000000</v>
      </c>
      <c r="DG100" s="230">
        <v>-90000000</v>
      </c>
      <c r="DH100" s="230">
        <v>-90000000</v>
      </c>
      <c r="DI100" s="230">
        <v>-90000000</v>
      </c>
      <c r="DJ100" s="63"/>
      <c r="DK100" s="63"/>
    </row>
    <row r="101" spans="1:115" s="7" customFormat="1" ht="15" outlineLevel="1" x14ac:dyDescent="0.25">
      <c r="A101" s="13">
        <f t="shared" si="73"/>
        <v>94</v>
      </c>
      <c r="B101" s="199"/>
      <c r="C101" s="226">
        <v>221115</v>
      </c>
      <c r="D101" s="232" t="s">
        <v>2225</v>
      </c>
      <c r="E101" s="229"/>
      <c r="F101" s="229"/>
      <c r="G101" s="229"/>
      <c r="H101" s="229"/>
      <c r="I101" s="229"/>
      <c r="J101" s="229"/>
      <c r="K101" s="229"/>
      <c r="L101" s="229"/>
      <c r="M101" s="229"/>
      <c r="N101" s="229"/>
      <c r="O101" s="229"/>
      <c r="P101" s="229"/>
      <c r="Q101" s="229"/>
      <c r="R101" s="229"/>
      <c r="S101" s="229"/>
      <c r="T101" s="229"/>
      <c r="U101" s="229"/>
      <c r="V101" s="229"/>
      <c r="W101" s="229"/>
      <c r="X101" s="229"/>
      <c r="Y101" s="229"/>
      <c r="Z101" s="229"/>
      <c r="AA101" s="229"/>
      <c r="AB101" s="229"/>
      <c r="AC101" s="230"/>
      <c r="AD101" s="230"/>
      <c r="AE101" s="230"/>
      <c r="AF101" s="230"/>
      <c r="AG101" s="230"/>
      <c r="AH101" s="230"/>
      <c r="AI101" s="230"/>
      <c r="AJ101" s="230"/>
      <c r="AK101" s="230"/>
      <c r="AL101" s="230"/>
      <c r="AM101" s="230"/>
      <c r="AN101" s="230"/>
      <c r="AO101" s="230"/>
      <c r="AP101" s="230"/>
      <c r="AQ101" s="230"/>
      <c r="AR101" s="230"/>
      <c r="AS101" s="230"/>
      <c r="AT101" s="230"/>
      <c r="AU101" s="230"/>
      <c r="AV101" s="230"/>
      <c r="AW101" s="230"/>
      <c r="AX101" s="230"/>
      <c r="AY101" s="230"/>
      <c r="AZ101" s="230"/>
      <c r="BA101" s="230"/>
      <c r="BB101" s="230"/>
      <c r="BC101" s="230"/>
      <c r="BD101" s="230"/>
      <c r="BE101" s="230"/>
      <c r="BF101" s="230"/>
      <c r="BG101" s="230"/>
      <c r="BH101" s="230"/>
      <c r="BI101" s="230"/>
      <c r="BJ101" s="230"/>
      <c r="BK101" s="230"/>
      <c r="BL101" s="230"/>
      <c r="BM101" s="230"/>
      <c r="BN101" s="230"/>
      <c r="BO101" s="230"/>
      <c r="BP101" s="230"/>
      <c r="BQ101" s="230"/>
      <c r="BR101" s="230"/>
      <c r="BS101" s="230"/>
      <c r="BT101" s="230"/>
      <c r="BU101" s="230"/>
      <c r="BV101" s="230"/>
      <c r="BW101" s="230"/>
      <c r="BX101" s="230"/>
      <c r="BY101" s="230"/>
      <c r="BZ101" s="230"/>
      <c r="CA101" s="230"/>
      <c r="CB101" s="230"/>
      <c r="CC101" s="230"/>
      <c r="CD101" s="230"/>
      <c r="CE101" s="230"/>
      <c r="CF101" s="230"/>
      <c r="CG101" s="230"/>
      <c r="CH101" s="230"/>
      <c r="CI101" s="230"/>
      <c r="CJ101" s="230"/>
      <c r="CK101" s="230"/>
      <c r="CL101" s="230">
        <v>0</v>
      </c>
      <c r="CM101" s="230">
        <v>0</v>
      </c>
      <c r="CN101" s="230">
        <v>0</v>
      </c>
      <c r="CO101" s="230">
        <v>0</v>
      </c>
      <c r="CP101" s="230">
        <v>0</v>
      </c>
      <c r="CQ101" s="230">
        <v>-50000000</v>
      </c>
      <c r="CR101" s="230">
        <v>-50000000</v>
      </c>
      <c r="CS101" s="230">
        <v>-50000000</v>
      </c>
      <c r="CT101" s="230">
        <v>-50000000</v>
      </c>
      <c r="CU101" s="230">
        <v>-50000000</v>
      </c>
      <c r="CV101" s="230">
        <v>-50000000</v>
      </c>
      <c r="CW101" s="230">
        <v>-50000000</v>
      </c>
      <c r="CX101" s="230">
        <v>-50000000</v>
      </c>
      <c r="CY101" s="230">
        <v>-50000000</v>
      </c>
      <c r="CZ101" s="230">
        <v>-50000000</v>
      </c>
      <c r="DA101" s="230">
        <v>-50000000</v>
      </c>
      <c r="DB101" s="230">
        <v>-50000000</v>
      </c>
      <c r="DC101" s="230">
        <v>-50000000</v>
      </c>
      <c r="DD101" s="230">
        <v>-50000000</v>
      </c>
      <c r="DE101" s="230">
        <v>-50000000</v>
      </c>
      <c r="DF101" s="230">
        <v>-50000000</v>
      </c>
      <c r="DG101" s="230">
        <v>-50000000</v>
      </c>
      <c r="DH101" s="230">
        <v>-50000000</v>
      </c>
      <c r="DI101" s="230">
        <v>-50000000</v>
      </c>
      <c r="DJ101" s="63"/>
      <c r="DK101" s="63"/>
    </row>
    <row r="102" spans="1:115" s="7" customFormat="1" ht="15" outlineLevel="1" x14ac:dyDescent="0.25">
      <c r="A102" s="13">
        <f t="shared" si="73"/>
        <v>95</v>
      </c>
      <c r="B102" s="199"/>
      <c r="C102" s="226">
        <v>221116</v>
      </c>
      <c r="D102" s="232" t="s">
        <v>2637</v>
      </c>
      <c r="E102" s="229"/>
      <c r="F102" s="229"/>
      <c r="G102" s="229"/>
      <c r="H102" s="229"/>
      <c r="I102" s="229"/>
      <c r="J102" s="229"/>
      <c r="K102" s="229"/>
      <c r="L102" s="229"/>
      <c r="M102" s="229"/>
      <c r="N102" s="229"/>
      <c r="O102" s="229"/>
      <c r="P102" s="229"/>
      <c r="Q102" s="229"/>
      <c r="R102" s="229"/>
      <c r="S102" s="229"/>
      <c r="T102" s="229"/>
      <c r="U102" s="229"/>
      <c r="V102" s="229"/>
      <c r="W102" s="229"/>
      <c r="X102" s="229"/>
      <c r="Y102" s="229"/>
      <c r="Z102" s="229"/>
      <c r="AA102" s="229"/>
      <c r="AB102" s="229"/>
      <c r="AC102" s="230"/>
      <c r="AD102" s="230"/>
      <c r="AE102" s="230"/>
      <c r="AF102" s="230"/>
      <c r="AG102" s="230"/>
      <c r="AH102" s="230"/>
      <c r="AI102" s="230"/>
      <c r="AJ102" s="230"/>
      <c r="AK102" s="230"/>
      <c r="AL102" s="230"/>
      <c r="AM102" s="230"/>
      <c r="AN102" s="230"/>
      <c r="AO102" s="230"/>
      <c r="AP102" s="230"/>
      <c r="AQ102" s="230"/>
      <c r="AR102" s="230"/>
      <c r="AS102" s="230"/>
      <c r="AT102" s="230"/>
      <c r="AU102" s="230"/>
      <c r="AV102" s="230"/>
      <c r="AW102" s="230"/>
      <c r="AX102" s="230"/>
      <c r="AY102" s="230"/>
      <c r="AZ102" s="230"/>
      <c r="BA102" s="230"/>
      <c r="BB102" s="230"/>
      <c r="BC102" s="230"/>
      <c r="BD102" s="230"/>
      <c r="BE102" s="230"/>
      <c r="BF102" s="230"/>
      <c r="BG102" s="230"/>
      <c r="BH102" s="230"/>
      <c r="BI102" s="230"/>
      <c r="BJ102" s="230"/>
      <c r="BK102" s="230"/>
      <c r="BL102" s="230"/>
      <c r="BM102" s="230"/>
      <c r="BN102" s="230"/>
      <c r="BO102" s="230"/>
      <c r="BP102" s="230"/>
      <c r="BQ102" s="230"/>
      <c r="BR102" s="230"/>
      <c r="BS102" s="230"/>
      <c r="BT102" s="230"/>
      <c r="BU102" s="230"/>
      <c r="BV102" s="230"/>
      <c r="BW102" s="230"/>
      <c r="BX102" s="230"/>
      <c r="BY102" s="230"/>
      <c r="BZ102" s="230"/>
      <c r="CA102" s="230"/>
      <c r="CB102" s="230"/>
      <c r="CC102" s="230"/>
      <c r="CD102" s="230"/>
      <c r="CE102" s="230"/>
      <c r="CF102" s="230"/>
      <c r="CG102" s="230"/>
      <c r="CH102" s="230"/>
      <c r="CI102" s="230"/>
      <c r="CJ102" s="230"/>
      <c r="CK102" s="230"/>
      <c r="CL102" s="230"/>
      <c r="CM102" s="230"/>
      <c r="CN102" s="230"/>
      <c r="CO102" s="230"/>
      <c r="CP102" s="230"/>
      <c r="CQ102" s="230"/>
      <c r="CR102" s="230"/>
      <c r="CS102" s="230"/>
      <c r="CT102" s="230"/>
      <c r="CU102" s="230"/>
      <c r="CV102" s="230"/>
      <c r="CW102" s="230"/>
      <c r="CX102" s="230">
        <v>0</v>
      </c>
      <c r="CY102" s="230">
        <v>0</v>
      </c>
      <c r="CZ102" s="230">
        <v>-150000000</v>
      </c>
      <c r="DA102" s="230">
        <v>-150000000</v>
      </c>
      <c r="DB102" s="230">
        <v>-150000000</v>
      </c>
      <c r="DC102" s="230">
        <v>-150000000</v>
      </c>
      <c r="DD102" s="230">
        <v>-150000000</v>
      </c>
      <c r="DE102" s="230">
        <v>-150000000</v>
      </c>
      <c r="DF102" s="230">
        <v>-150000000</v>
      </c>
      <c r="DG102" s="230">
        <v>-150000000</v>
      </c>
      <c r="DH102" s="230">
        <v>-150000000</v>
      </c>
      <c r="DI102" s="230">
        <v>-150000000</v>
      </c>
      <c r="DJ102" s="63"/>
      <c r="DK102" s="63"/>
    </row>
    <row r="103" spans="1:115" s="7" customFormat="1" ht="15" outlineLevel="1" x14ac:dyDescent="0.25">
      <c r="A103" s="13">
        <f t="shared" si="73"/>
        <v>96</v>
      </c>
      <c r="B103" s="199"/>
      <c r="C103" s="234">
        <v>239001</v>
      </c>
      <c r="D103" s="235" t="s">
        <v>227</v>
      </c>
      <c r="E103" s="230">
        <v>-40000000</v>
      </c>
      <c r="F103" s="229">
        <v>-40000000</v>
      </c>
      <c r="G103" s="229">
        <v>-40000000</v>
      </c>
      <c r="H103" s="229">
        <v>0</v>
      </c>
      <c r="I103" s="229">
        <v>0</v>
      </c>
      <c r="J103" s="229">
        <v>0</v>
      </c>
      <c r="K103" s="229">
        <v>0</v>
      </c>
      <c r="L103" s="229">
        <v>0</v>
      </c>
      <c r="M103" s="229">
        <v>0</v>
      </c>
      <c r="N103" s="229">
        <v>0</v>
      </c>
      <c r="O103" s="229">
        <v>0</v>
      </c>
      <c r="P103" s="229">
        <v>0</v>
      </c>
      <c r="Q103" s="229">
        <v>0</v>
      </c>
      <c r="R103" s="229">
        <v>0</v>
      </c>
      <c r="S103" s="229">
        <v>0</v>
      </c>
      <c r="T103" s="229">
        <v>0</v>
      </c>
      <c r="U103" s="229">
        <v>0</v>
      </c>
      <c r="V103" s="229">
        <v>0</v>
      </c>
      <c r="W103" s="229">
        <v>0</v>
      </c>
      <c r="X103" s="229">
        <v>-50000000</v>
      </c>
      <c r="Y103" s="229">
        <v>-50000000</v>
      </c>
      <c r="Z103" s="229">
        <v>-60000000</v>
      </c>
      <c r="AA103" s="229">
        <v>-60000000</v>
      </c>
      <c r="AB103" s="229">
        <v>-60000000</v>
      </c>
      <c r="AC103" s="230">
        <v>-60000000</v>
      </c>
      <c r="AD103" s="230">
        <v>-60000000</v>
      </c>
      <c r="AE103" s="230">
        <v>-60000000</v>
      </c>
      <c r="AF103" s="230">
        <v>-60000000</v>
      </c>
      <c r="AG103" s="230">
        <v>-60000000</v>
      </c>
      <c r="AH103" s="230">
        <v>-60000000</v>
      </c>
      <c r="AI103" s="230">
        <v>-100000000</v>
      </c>
      <c r="AJ103" s="230">
        <v>-50000000</v>
      </c>
      <c r="AK103" s="230">
        <v>-50000000</v>
      </c>
      <c r="AL103" s="230">
        <v>-40000000</v>
      </c>
      <c r="AM103" s="230">
        <v>-40000000</v>
      </c>
      <c r="AN103" s="230">
        <v>-40000000</v>
      </c>
      <c r="AO103" s="230">
        <v>-40000000</v>
      </c>
      <c r="AP103" s="230">
        <v>-40000000</v>
      </c>
      <c r="AQ103" s="230">
        <v>-40000000</v>
      </c>
      <c r="AR103" s="230">
        <v>-40000000</v>
      </c>
      <c r="AS103" s="230">
        <v>-40000000</v>
      </c>
      <c r="AT103" s="230">
        <v>-40000000</v>
      </c>
      <c r="AU103" s="230">
        <v>0</v>
      </c>
      <c r="AV103" s="230">
        <v>0</v>
      </c>
      <c r="AW103" s="230">
        <v>0</v>
      </c>
      <c r="AX103" s="230">
        <v>0</v>
      </c>
      <c r="AY103" s="230">
        <v>0</v>
      </c>
      <c r="AZ103" s="230">
        <v>0</v>
      </c>
      <c r="BA103" s="230">
        <v>-25000000</v>
      </c>
      <c r="BB103" s="230">
        <v>-25000000</v>
      </c>
      <c r="BC103" s="230">
        <v>-25000000</v>
      </c>
      <c r="BD103" s="230">
        <v>-25000000</v>
      </c>
      <c r="BE103" s="230">
        <v>-25000000</v>
      </c>
      <c r="BF103" s="230">
        <v>-25000000</v>
      </c>
      <c r="BG103" s="230">
        <v>-25000000</v>
      </c>
      <c r="BH103" s="230">
        <v>-25000000</v>
      </c>
      <c r="BI103" s="230">
        <v>-65000000</v>
      </c>
      <c r="BJ103" s="230">
        <v>-65000000</v>
      </c>
      <c r="BK103" s="230">
        <v>-65000000</v>
      </c>
      <c r="BL103" s="230">
        <v>-65000000</v>
      </c>
      <c r="BM103" s="230">
        <v>-40000000</v>
      </c>
      <c r="BN103" s="230">
        <v>-40000000</v>
      </c>
      <c r="BO103" s="230">
        <v>-40000000</v>
      </c>
      <c r="BP103" s="230">
        <v>-62000000</v>
      </c>
      <c r="BQ103" s="230">
        <v>-62000000</v>
      </c>
      <c r="BR103" s="230">
        <v>-62000000</v>
      </c>
      <c r="BS103" s="230">
        <v>-62000000</v>
      </c>
      <c r="BT103" s="230">
        <v>-62000000</v>
      </c>
      <c r="BU103" s="230">
        <v>-22000000</v>
      </c>
      <c r="BV103" s="230">
        <v>-22000000</v>
      </c>
      <c r="BW103" s="230">
        <v>-22000000</v>
      </c>
      <c r="BX103" s="230">
        <v>-22000000</v>
      </c>
      <c r="BY103" s="230">
        <v>-97000000</v>
      </c>
      <c r="BZ103" s="230">
        <v>-97000000</v>
      </c>
      <c r="CA103" s="230">
        <v>-97000000</v>
      </c>
      <c r="CB103" s="230">
        <v>-75000000</v>
      </c>
      <c r="CC103" s="230">
        <v>-75000000</v>
      </c>
      <c r="CD103" s="230">
        <v>-75000000</v>
      </c>
      <c r="CE103" s="230">
        <v>-75000000</v>
      </c>
      <c r="CF103" s="230">
        <v>-75000000</v>
      </c>
      <c r="CG103" s="230">
        <v>-75000000</v>
      </c>
      <c r="CH103" s="230">
        <v>-85000000</v>
      </c>
      <c r="CI103" s="230">
        <v>-85000000</v>
      </c>
      <c r="CJ103" s="230">
        <v>-85000000</v>
      </c>
      <c r="CK103" s="230">
        <v>-30000000</v>
      </c>
      <c r="CL103" s="230">
        <v>-30000000</v>
      </c>
      <c r="CM103" s="230">
        <v>-105000000</v>
      </c>
      <c r="CN103" s="230">
        <v>-105000000</v>
      </c>
      <c r="CO103" s="230">
        <v>-105000000</v>
      </c>
      <c r="CP103" s="230">
        <v>-105000000</v>
      </c>
      <c r="CQ103" s="230">
        <v>-105000000</v>
      </c>
      <c r="CR103" s="230">
        <v>-105000000</v>
      </c>
      <c r="CS103" s="230">
        <v>-105000000</v>
      </c>
      <c r="CT103" s="230">
        <v>-95000000</v>
      </c>
      <c r="CU103" s="230">
        <v>-95000000</v>
      </c>
      <c r="CV103" s="230">
        <v>-95000000</v>
      </c>
      <c r="CW103" s="230">
        <v>-75000000</v>
      </c>
      <c r="CX103" s="230">
        <v>-75000000</v>
      </c>
      <c r="CY103" s="230">
        <v>-75000000</v>
      </c>
      <c r="CZ103" s="230">
        <v>0</v>
      </c>
      <c r="DA103" s="230">
        <v>0</v>
      </c>
      <c r="DB103" s="230">
        <v>0</v>
      </c>
      <c r="DC103" s="230">
        <v>0</v>
      </c>
      <c r="DD103" s="230">
        <v>0</v>
      </c>
      <c r="DE103" s="230">
        <v>10000000</v>
      </c>
      <c r="DF103" s="230">
        <v>-60000000</v>
      </c>
      <c r="DG103" s="230">
        <v>-60000000</v>
      </c>
      <c r="DH103" s="230">
        <v>-60000000</v>
      </c>
      <c r="DI103" s="230">
        <v>-60000000</v>
      </c>
      <c r="DJ103" s="63"/>
      <c r="DK103" s="63"/>
    </row>
    <row r="104" spans="1:115" ht="15" outlineLevel="1" x14ac:dyDescent="0.25">
      <c r="A104" s="13">
        <f t="shared" si="73"/>
        <v>97</v>
      </c>
      <c r="B104" s="192"/>
      <c r="C104" s="226"/>
      <c r="D104" s="232"/>
      <c r="E104" s="229"/>
      <c r="F104" s="230"/>
      <c r="G104" s="230"/>
      <c r="H104" s="230"/>
      <c r="I104" s="230"/>
      <c r="J104" s="230"/>
      <c r="K104" s="230"/>
      <c r="L104" s="230"/>
      <c r="M104" s="230"/>
      <c r="N104" s="229"/>
      <c r="O104" s="229"/>
      <c r="P104" s="229"/>
      <c r="Q104" s="229"/>
      <c r="R104" s="229"/>
      <c r="S104" s="229"/>
      <c r="T104" s="229"/>
      <c r="U104" s="229"/>
      <c r="V104" s="229"/>
      <c r="W104" s="229"/>
      <c r="X104" s="229"/>
      <c r="Y104" s="229"/>
      <c r="Z104" s="229"/>
      <c r="AA104" s="229"/>
      <c r="AB104" s="229"/>
      <c r="AC104" s="229"/>
      <c r="AD104" s="229"/>
      <c r="AE104" s="229"/>
      <c r="AF104" s="229"/>
      <c r="AG104" s="229"/>
      <c r="AH104" s="229"/>
      <c r="AI104" s="230"/>
      <c r="AJ104" s="230"/>
      <c r="AK104" s="230"/>
      <c r="AL104" s="229"/>
      <c r="AM104" s="229"/>
      <c r="AN104" s="229"/>
      <c r="AO104" s="229"/>
      <c r="AP104" s="229"/>
      <c r="AQ104" s="229"/>
      <c r="AR104" s="229"/>
      <c r="AS104" s="229"/>
      <c r="AT104" s="229"/>
      <c r="AU104" s="229"/>
      <c r="AV104" s="229"/>
      <c r="AW104" s="229"/>
      <c r="AX104" s="229"/>
      <c r="AY104" s="229"/>
      <c r="AZ104" s="229"/>
      <c r="BA104" s="229"/>
      <c r="BB104" s="230"/>
      <c r="BC104" s="230"/>
      <c r="BD104" s="230"/>
      <c r="BE104" s="230"/>
      <c r="BF104" s="230"/>
      <c r="BG104" s="230"/>
      <c r="BH104" s="230"/>
      <c r="BI104" s="230"/>
      <c r="BJ104" s="230"/>
      <c r="BK104" s="230"/>
      <c r="BL104" s="230"/>
      <c r="BM104" s="230"/>
      <c r="BN104" s="230"/>
      <c r="BO104" s="230"/>
      <c r="BP104" s="230" t="e">
        <v>#N/A</v>
      </c>
      <c r="BQ104" s="230" t="e">
        <v>#N/A</v>
      </c>
      <c r="BR104" s="230" t="e">
        <v>#N/A</v>
      </c>
      <c r="BS104" s="230" t="e">
        <v>#N/A</v>
      </c>
      <c r="BT104" s="230" t="e">
        <v>#N/A</v>
      </c>
      <c r="BU104" s="230" t="e">
        <v>#N/A</v>
      </c>
      <c r="BV104" s="230"/>
      <c r="BW104" s="230"/>
      <c r="BX104" s="230"/>
      <c r="BY104" s="230"/>
      <c r="BZ104" s="230"/>
      <c r="CA104" s="230"/>
      <c r="CB104" s="230"/>
      <c r="CC104" s="230"/>
      <c r="CD104" s="230"/>
      <c r="CE104" s="230"/>
      <c r="CF104" s="230"/>
      <c r="CG104" s="230"/>
      <c r="CH104" s="230"/>
      <c r="CI104" s="230"/>
      <c r="CJ104" s="230"/>
      <c r="CK104" s="230"/>
      <c r="CL104" s="230"/>
      <c r="CM104" s="230"/>
      <c r="CN104" s="230"/>
      <c r="CO104" s="230"/>
      <c r="CP104" s="230"/>
      <c r="CQ104" s="230"/>
      <c r="CR104" s="230"/>
      <c r="CS104" s="230"/>
      <c r="CT104" s="230"/>
      <c r="CU104" s="230"/>
      <c r="CV104" s="230"/>
      <c r="CW104" s="230"/>
      <c r="CX104" s="230"/>
      <c r="CY104" s="230"/>
      <c r="CZ104" s="230"/>
      <c r="DA104" s="230"/>
      <c r="DB104" s="230"/>
      <c r="DC104" s="230"/>
      <c r="DD104" s="230"/>
      <c r="DE104" s="230"/>
      <c r="DF104" s="230"/>
      <c r="DG104" s="230"/>
      <c r="DH104" s="230"/>
      <c r="DI104" s="230"/>
      <c r="DJ104" s="4"/>
      <c r="DK104" s="4"/>
    </row>
    <row r="105" spans="1:115" ht="15" outlineLevel="1" x14ac:dyDescent="0.25">
      <c r="A105" s="13">
        <f t="shared" si="73"/>
        <v>98</v>
      </c>
      <c r="B105" s="192"/>
      <c r="C105" s="234">
        <v>123016</v>
      </c>
      <c r="D105" s="235" t="s">
        <v>122</v>
      </c>
      <c r="E105" s="230">
        <v>870105.99</v>
      </c>
      <c r="F105" s="229">
        <v>870105.99</v>
      </c>
      <c r="G105" s="229">
        <v>870105.99</v>
      </c>
      <c r="H105" s="229">
        <v>870105.99</v>
      </c>
      <c r="I105" s="229">
        <v>870105.99</v>
      </c>
      <c r="J105" s="229">
        <v>870105.99</v>
      </c>
      <c r="K105" s="229">
        <v>870734.67</v>
      </c>
      <c r="L105" s="229">
        <v>870734.67</v>
      </c>
      <c r="M105" s="229">
        <v>870734.67</v>
      </c>
      <c r="N105" s="229">
        <v>867192.67</v>
      </c>
      <c r="O105" s="229">
        <v>867192.67</v>
      </c>
      <c r="P105" s="229">
        <v>867192.67</v>
      </c>
      <c r="Q105" s="229">
        <v>937212.67</v>
      </c>
      <c r="R105" s="229">
        <v>937212.67</v>
      </c>
      <c r="S105" s="229">
        <v>937212.67</v>
      </c>
      <c r="T105" s="229">
        <v>935178.67</v>
      </c>
      <c r="U105" s="229">
        <v>935178.67</v>
      </c>
      <c r="V105" s="229">
        <v>935178.67</v>
      </c>
      <c r="W105" s="229">
        <v>933144.67</v>
      </c>
      <c r="X105" s="229">
        <v>933144.67</v>
      </c>
      <c r="Y105" s="229">
        <v>933144.67</v>
      </c>
      <c r="Z105" s="229">
        <v>887624.67</v>
      </c>
      <c r="AA105" s="229">
        <v>887624.67</v>
      </c>
      <c r="AB105" s="229">
        <v>887624.67</v>
      </c>
      <c r="AC105" s="230">
        <v>884474.67</v>
      </c>
      <c r="AD105" s="230">
        <v>884474.67</v>
      </c>
      <c r="AE105" s="230">
        <v>884474.67</v>
      </c>
      <c r="AF105" s="230">
        <v>879706.67</v>
      </c>
      <c r="AG105" s="230">
        <v>879706.67</v>
      </c>
      <c r="AH105" s="230">
        <v>879706.67</v>
      </c>
      <c r="AI105" s="230">
        <v>875524.67</v>
      </c>
      <c r="AJ105" s="230">
        <v>875524.67</v>
      </c>
      <c r="AK105" s="230">
        <v>875524.67</v>
      </c>
      <c r="AL105" s="230">
        <v>464727.07</v>
      </c>
      <c r="AM105" s="230">
        <v>464727.07</v>
      </c>
      <c r="AN105" s="230">
        <v>464727.07</v>
      </c>
      <c r="AO105" s="230">
        <v>459939.07</v>
      </c>
      <c r="AP105" s="230">
        <v>459939.07</v>
      </c>
      <c r="AQ105" s="230">
        <v>459939.07</v>
      </c>
      <c r="AR105" s="230">
        <v>452218.07</v>
      </c>
      <c r="AS105" s="230">
        <v>452214.99</v>
      </c>
      <c r="AT105" s="230">
        <v>452214.99</v>
      </c>
      <c r="AU105" s="230">
        <v>444494.99</v>
      </c>
      <c r="AV105" s="230">
        <v>444494.99</v>
      </c>
      <c r="AW105" s="230">
        <v>444494.99</v>
      </c>
      <c r="AX105" s="230">
        <v>436802.99</v>
      </c>
      <c r="AY105" s="230">
        <v>436802.99</v>
      </c>
      <c r="AZ105" s="230">
        <v>436541.99</v>
      </c>
      <c r="BA105" s="230">
        <v>368659.99</v>
      </c>
      <c r="BB105" s="230">
        <v>368659.99</v>
      </c>
      <c r="BC105" s="230">
        <v>367764.99</v>
      </c>
      <c r="BD105" s="230">
        <v>361427.99</v>
      </c>
      <c r="BE105" s="230">
        <v>361288.99</v>
      </c>
      <c r="BF105" s="230">
        <v>361138.99</v>
      </c>
      <c r="BG105" s="230">
        <v>354652.99</v>
      </c>
      <c r="BH105" s="230">
        <v>354652.99</v>
      </c>
      <c r="BI105" s="230">
        <v>354577.99</v>
      </c>
      <c r="BJ105" s="230">
        <v>348241.99</v>
      </c>
      <c r="BK105" s="230">
        <v>348241.99</v>
      </c>
      <c r="BL105" s="230">
        <v>348165.99</v>
      </c>
      <c r="BM105" s="230">
        <v>172076.99</v>
      </c>
      <c r="BN105" s="230">
        <v>272009.99</v>
      </c>
      <c r="BO105" s="230">
        <v>251961.99</v>
      </c>
      <c r="BP105" s="230">
        <v>248404.99</v>
      </c>
      <c r="BQ105" s="230">
        <v>248404.99</v>
      </c>
      <c r="BR105" s="230">
        <v>248404.99</v>
      </c>
      <c r="BS105" s="230">
        <v>244848.99</v>
      </c>
      <c r="BT105" s="230">
        <v>244848.99</v>
      </c>
      <c r="BU105" s="230">
        <v>244848.99</v>
      </c>
      <c r="BV105" s="230">
        <v>241292.99</v>
      </c>
      <c r="BW105" s="230">
        <v>240974.99</v>
      </c>
      <c r="BX105" s="230">
        <v>240974.99</v>
      </c>
      <c r="BY105" s="230">
        <v>272009.99</v>
      </c>
      <c r="BZ105" s="230">
        <v>271929.99</v>
      </c>
      <c r="CA105" s="230">
        <v>272009.99</v>
      </c>
      <c r="CB105" s="230">
        <v>269158.99</v>
      </c>
      <c r="CC105" s="230">
        <v>269158.99</v>
      </c>
      <c r="CD105" s="230">
        <v>269161.09999999998</v>
      </c>
      <c r="CE105" s="230">
        <v>278728.09999999998</v>
      </c>
      <c r="CF105" s="230">
        <v>282597.09999999998</v>
      </c>
      <c r="CG105" s="230">
        <v>286047.09999999998</v>
      </c>
      <c r="CH105" s="230">
        <v>289323.09999999998</v>
      </c>
      <c r="CI105" s="230">
        <v>0</v>
      </c>
      <c r="CJ105" s="230">
        <v>0</v>
      </c>
      <c r="CK105" s="230">
        <v>0</v>
      </c>
      <c r="CL105" s="230">
        <v>0</v>
      </c>
      <c r="CM105" s="230">
        <v>0</v>
      </c>
      <c r="CN105" s="230">
        <v>0</v>
      </c>
      <c r="CO105" s="230">
        <v>0</v>
      </c>
      <c r="CP105" s="230">
        <v>0</v>
      </c>
      <c r="CQ105" s="230">
        <v>0</v>
      </c>
      <c r="CR105" s="230">
        <v>0</v>
      </c>
      <c r="CS105" s="230">
        <v>0</v>
      </c>
      <c r="CT105" s="230">
        <v>0</v>
      </c>
      <c r="CU105" s="230">
        <v>0</v>
      </c>
      <c r="CV105" s="230">
        <v>0</v>
      </c>
      <c r="CW105" s="230">
        <v>0</v>
      </c>
      <c r="CX105" s="230">
        <v>0</v>
      </c>
      <c r="CY105" s="230">
        <v>0</v>
      </c>
      <c r="CZ105" s="230">
        <v>0</v>
      </c>
      <c r="DA105" s="230">
        <v>0</v>
      </c>
      <c r="DB105" s="230">
        <v>0</v>
      </c>
      <c r="DC105" s="230">
        <v>0</v>
      </c>
      <c r="DD105" s="230">
        <v>0</v>
      </c>
      <c r="DE105" s="230">
        <v>0</v>
      </c>
      <c r="DF105" s="230">
        <v>0</v>
      </c>
      <c r="DG105" s="230">
        <v>0</v>
      </c>
      <c r="DH105" s="230">
        <v>0</v>
      </c>
      <c r="DI105" s="230">
        <v>0</v>
      </c>
      <c r="DJ105" s="4"/>
      <c r="DK105" s="4"/>
    </row>
    <row r="106" spans="1:115" ht="15" outlineLevel="1" x14ac:dyDescent="0.25">
      <c r="A106" s="13">
        <f t="shared" si="73"/>
        <v>99</v>
      </c>
      <c r="B106" s="192"/>
      <c r="C106" s="234">
        <v>123410</v>
      </c>
      <c r="D106" s="235" t="s">
        <v>123</v>
      </c>
      <c r="E106" s="230">
        <v>172355977.56</v>
      </c>
      <c r="F106" s="230">
        <v>172047556.56</v>
      </c>
      <c r="G106" s="230">
        <v>171679183.56</v>
      </c>
      <c r="H106" s="230">
        <v>171730254.56</v>
      </c>
      <c r="I106" s="230">
        <v>173470957.56</v>
      </c>
      <c r="J106" s="230">
        <v>173229901.56</v>
      </c>
      <c r="K106" s="229">
        <v>173469664.56</v>
      </c>
      <c r="L106" s="229">
        <v>173265756.56</v>
      </c>
      <c r="M106" s="229">
        <v>173080094.46000001</v>
      </c>
      <c r="N106" s="229">
        <v>172979346.46000001</v>
      </c>
      <c r="O106" s="229">
        <v>172767224.46000001</v>
      </c>
      <c r="P106" s="229">
        <v>172788266.46000001</v>
      </c>
      <c r="Q106" s="229">
        <v>172546875.46000001</v>
      </c>
      <c r="R106" s="229">
        <v>172621149.46000001</v>
      </c>
      <c r="S106" s="229">
        <v>172456272.46000001</v>
      </c>
      <c r="T106" s="229">
        <v>172587439.46000001</v>
      </c>
      <c r="U106" s="229">
        <v>172486891.46000001</v>
      </c>
      <c r="V106" s="229">
        <v>168312475.46000001</v>
      </c>
      <c r="W106" s="229">
        <v>168053332.46000001</v>
      </c>
      <c r="X106" s="229">
        <v>167906731.46000001</v>
      </c>
      <c r="Y106" s="229">
        <v>167694922.46000001</v>
      </c>
      <c r="Z106" s="229">
        <v>167515739.46000001</v>
      </c>
      <c r="AA106" s="229">
        <v>167371652.46000001</v>
      </c>
      <c r="AB106" s="229">
        <v>167143683.46000001</v>
      </c>
      <c r="AC106" s="230">
        <v>166857569.46000001</v>
      </c>
      <c r="AD106" s="230">
        <v>166813409.46000001</v>
      </c>
      <c r="AE106" s="230">
        <v>166666689.31999999</v>
      </c>
      <c r="AF106" s="230">
        <v>166205992.15000001</v>
      </c>
      <c r="AG106" s="230">
        <v>165213714.15000001</v>
      </c>
      <c r="AH106" s="230">
        <v>164319994.15000001</v>
      </c>
      <c r="AI106" s="230">
        <v>163319268.15000001</v>
      </c>
      <c r="AJ106" s="230">
        <v>162674140.15000001</v>
      </c>
      <c r="AK106" s="230">
        <v>162172443.15000001</v>
      </c>
      <c r="AL106" s="230">
        <v>161617765.15000001</v>
      </c>
      <c r="AM106" s="230">
        <v>160786304.15000001</v>
      </c>
      <c r="AN106" s="230">
        <v>159773226.15000001</v>
      </c>
      <c r="AO106" s="230">
        <v>159171212.15000001</v>
      </c>
      <c r="AP106" s="230">
        <v>158642587.15000001</v>
      </c>
      <c r="AQ106" s="230">
        <v>158014432.15000001</v>
      </c>
      <c r="AR106" s="230">
        <v>157470816.49000001</v>
      </c>
      <c r="AS106" s="230">
        <v>156877564.71000001</v>
      </c>
      <c r="AT106" s="230">
        <v>158436451.71000001</v>
      </c>
      <c r="AU106" s="230">
        <v>157919818.71000001</v>
      </c>
      <c r="AV106" s="230">
        <v>157579823.71000001</v>
      </c>
      <c r="AW106" s="230">
        <v>157214439.71000001</v>
      </c>
      <c r="AX106" s="230">
        <v>156877295.71000001</v>
      </c>
      <c r="AY106" s="230">
        <v>156490029.71000001</v>
      </c>
      <c r="AZ106" s="230">
        <v>155994585.71000001</v>
      </c>
      <c r="BA106" s="230">
        <v>165634861.71000001</v>
      </c>
      <c r="BB106" s="230">
        <v>165586669.71000001</v>
      </c>
      <c r="BC106" s="230">
        <v>165304988.71000001</v>
      </c>
      <c r="BD106" s="230">
        <v>164044604.81999999</v>
      </c>
      <c r="BE106" s="230">
        <v>163329710.81999999</v>
      </c>
      <c r="BF106" s="230">
        <v>163138506.81999999</v>
      </c>
      <c r="BG106" s="230">
        <v>162832663.81999999</v>
      </c>
      <c r="BH106" s="230">
        <v>162680675.81999999</v>
      </c>
      <c r="BI106" s="230">
        <v>162284373.81999999</v>
      </c>
      <c r="BJ106" s="230">
        <v>161795522.81999999</v>
      </c>
      <c r="BK106" s="230">
        <v>161237595.81999999</v>
      </c>
      <c r="BL106" s="230">
        <v>161011031.81999999</v>
      </c>
      <c r="BM106" s="230">
        <v>159948369.81</v>
      </c>
      <c r="BN106" s="230">
        <v>156782600.25999999</v>
      </c>
      <c r="BO106" s="230">
        <v>158339047.81</v>
      </c>
      <c r="BP106" s="230">
        <v>158093057.63</v>
      </c>
      <c r="BQ106" s="230">
        <v>158271992.63</v>
      </c>
      <c r="BR106" s="230">
        <v>157849059.25999999</v>
      </c>
      <c r="BS106" s="230">
        <v>157162468.25999999</v>
      </c>
      <c r="BT106" s="230">
        <v>157202337.25999999</v>
      </c>
      <c r="BU106" s="230">
        <v>157180352.25999999</v>
      </c>
      <c r="BV106" s="230">
        <v>156716727.25999999</v>
      </c>
      <c r="BW106" s="230">
        <v>156970669.25999999</v>
      </c>
      <c r="BX106" s="230">
        <v>156880075.25999999</v>
      </c>
      <c r="BY106" s="230">
        <v>156782600.25999999</v>
      </c>
      <c r="BZ106" s="230">
        <v>33342012.18</v>
      </c>
      <c r="CA106" s="230">
        <v>32805272.18</v>
      </c>
      <c r="CB106" s="230">
        <v>32323323.030000001</v>
      </c>
      <c r="CC106" s="230">
        <v>32310957.030000001</v>
      </c>
      <c r="CD106" s="230">
        <v>32151849.460000001</v>
      </c>
      <c r="CE106" s="230">
        <v>30894770.460000001</v>
      </c>
      <c r="CF106" s="230">
        <v>30809705.460000001</v>
      </c>
      <c r="CG106" s="230">
        <v>30559123.460000001</v>
      </c>
      <c r="CH106" s="230">
        <v>30593003.460000001</v>
      </c>
      <c r="CI106" s="230">
        <v>0</v>
      </c>
      <c r="CJ106" s="230">
        <v>0</v>
      </c>
      <c r="CK106" s="230">
        <v>0</v>
      </c>
      <c r="CL106" s="230">
        <v>0</v>
      </c>
      <c r="CM106" s="230">
        <v>0</v>
      </c>
      <c r="CN106" s="230">
        <v>0</v>
      </c>
      <c r="CO106" s="230">
        <v>0</v>
      </c>
      <c r="CP106" s="230">
        <v>0</v>
      </c>
      <c r="CQ106" s="230">
        <v>0</v>
      </c>
      <c r="CR106" s="230">
        <v>0</v>
      </c>
      <c r="CS106" s="230">
        <v>0</v>
      </c>
      <c r="CT106" s="230">
        <v>0</v>
      </c>
      <c r="CU106" s="230">
        <v>0</v>
      </c>
      <c r="CV106" s="230">
        <v>0</v>
      </c>
      <c r="CW106" s="230">
        <v>0</v>
      </c>
      <c r="CX106" s="230">
        <v>0</v>
      </c>
      <c r="CY106" s="230">
        <v>0</v>
      </c>
      <c r="CZ106" s="230">
        <v>0</v>
      </c>
      <c r="DA106" s="230">
        <v>0</v>
      </c>
      <c r="DB106" s="230">
        <v>0</v>
      </c>
      <c r="DC106" s="230">
        <v>0</v>
      </c>
      <c r="DD106" s="230">
        <v>0</v>
      </c>
      <c r="DE106" s="230">
        <v>0</v>
      </c>
      <c r="DF106" s="230">
        <v>0</v>
      </c>
      <c r="DG106" s="230">
        <v>0</v>
      </c>
      <c r="DH106" s="230">
        <v>0</v>
      </c>
      <c r="DI106" s="230">
        <v>0</v>
      </c>
      <c r="DJ106" s="4"/>
      <c r="DK106" s="4"/>
    </row>
    <row r="107" spans="1:115" ht="15" outlineLevel="1" x14ac:dyDescent="0.25">
      <c r="A107" s="13">
        <f t="shared" si="73"/>
        <v>100</v>
      </c>
      <c r="B107" s="192"/>
      <c r="C107" s="234">
        <v>123020</v>
      </c>
      <c r="D107" s="235" t="s">
        <v>174</v>
      </c>
      <c r="E107" s="230">
        <v>150000</v>
      </c>
      <c r="F107" s="230">
        <v>150000</v>
      </c>
      <c r="G107" s="230">
        <v>150000</v>
      </c>
      <c r="H107" s="230">
        <v>150000</v>
      </c>
      <c r="I107" s="230">
        <v>150000</v>
      </c>
      <c r="J107" s="230">
        <v>150000</v>
      </c>
      <c r="K107" s="229">
        <v>150000</v>
      </c>
      <c r="L107" s="229">
        <v>150000</v>
      </c>
      <c r="M107" s="229">
        <v>150000</v>
      </c>
      <c r="N107" s="229">
        <v>150000</v>
      </c>
      <c r="O107" s="229">
        <v>150000</v>
      </c>
      <c r="P107" s="229">
        <v>150000</v>
      </c>
      <c r="Q107" s="229">
        <v>150000</v>
      </c>
      <c r="R107" s="229">
        <v>150000</v>
      </c>
      <c r="S107" s="229">
        <v>150000</v>
      </c>
      <c r="T107" s="229">
        <v>150000</v>
      </c>
      <c r="U107" s="229">
        <v>150000</v>
      </c>
      <c r="V107" s="229">
        <v>150000</v>
      </c>
      <c r="W107" s="229">
        <v>150000</v>
      </c>
      <c r="X107" s="229">
        <v>150000</v>
      </c>
      <c r="Y107" s="229">
        <v>150000</v>
      </c>
      <c r="Z107" s="229">
        <v>150000</v>
      </c>
      <c r="AA107" s="229">
        <v>150000</v>
      </c>
      <c r="AB107" s="229">
        <v>150000</v>
      </c>
      <c r="AC107" s="230">
        <v>150000</v>
      </c>
      <c r="AD107" s="230">
        <v>150000</v>
      </c>
      <c r="AE107" s="230">
        <v>150000</v>
      </c>
      <c r="AF107" s="230">
        <v>116679.05</v>
      </c>
      <c r="AG107" s="230">
        <v>116679.05</v>
      </c>
      <c r="AH107" s="230">
        <v>116679.05</v>
      </c>
      <c r="AI107" s="230">
        <v>96322.86</v>
      </c>
      <c r="AJ107" s="230">
        <v>96322.86</v>
      </c>
      <c r="AK107" s="230">
        <v>96322.86</v>
      </c>
      <c r="AL107" s="230">
        <v>60333</v>
      </c>
      <c r="AM107" s="230">
        <v>60333</v>
      </c>
      <c r="AN107" s="230">
        <v>60333</v>
      </c>
      <c r="AO107" s="230">
        <v>47188.639999999999</v>
      </c>
      <c r="AP107" s="230">
        <v>47188.639999999999</v>
      </c>
      <c r="AQ107" s="230">
        <v>47188.639999999999</v>
      </c>
      <c r="AR107" s="230">
        <v>30400.639999999999</v>
      </c>
      <c r="AS107" s="230">
        <v>30400.639999999999</v>
      </c>
      <c r="AT107" s="230">
        <v>30400.639999999999</v>
      </c>
      <c r="AU107" s="230">
        <v>30400.639999999999</v>
      </c>
      <c r="AV107" s="230">
        <v>30400.639999999999</v>
      </c>
      <c r="AW107" s="230">
        <v>30400.639999999999</v>
      </c>
      <c r="AX107" s="230">
        <v>30400.639999999999</v>
      </c>
      <c r="AY107" s="230">
        <v>30400.639999999999</v>
      </c>
      <c r="AZ107" s="230">
        <v>30400.639999999999</v>
      </c>
      <c r="BA107" s="230">
        <v>30400.639999999999</v>
      </c>
      <c r="BB107" s="230">
        <v>30400.639999999999</v>
      </c>
      <c r="BC107" s="230">
        <v>30400.639999999999</v>
      </c>
      <c r="BD107" s="230">
        <v>30400.639999999999</v>
      </c>
      <c r="BE107" s="230">
        <v>30400.639999999999</v>
      </c>
      <c r="BF107" s="230">
        <v>28868.080000000002</v>
      </c>
      <c r="BG107" s="230">
        <v>28868.080000000002</v>
      </c>
      <c r="BH107" s="230">
        <v>28868.080000000002</v>
      </c>
      <c r="BI107" s="230">
        <v>28868.080000000002</v>
      </c>
      <c r="BJ107" s="230">
        <v>28868.080000000002</v>
      </c>
      <c r="BK107" s="230">
        <v>28868.080000000002</v>
      </c>
      <c r="BL107" s="230">
        <v>28868.080000000002</v>
      </c>
      <c r="BM107" s="230">
        <v>27222.36</v>
      </c>
      <c r="BN107" s="230">
        <v>40553.480000000003</v>
      </c>
      <c r="BO107" s="230">
        <v>27222.36</v>
      </c>
      <c r="BP107" s="230">
        <v>27222.36</v>
      </c>
      <c r="BQ107" s="230">
        <v>27222.36</v>
      </c>
      <c r="BR107" s="230">
        <v>27222.36</v>
      </c>
      <c r="BS107" s="230">
        <v>29802.6</v>
      </c>
      <c r="BT107" s="230">
        <v>29802.6</v>
      </c>
      <c r="BU107" s="230">
        <v>29802.6</v>
      </c>
      <c r="BV107" s="230">
        <v>33956.78</v>
      </c>
      <c r="BW107" s="230">
        <v>33956.78</v>
      </c>
      <c r="BX107" s="230">
        <v>33956.78</v>
      </c>
      <c r="BY107" s="230">
        <v>40553.480000000003</v>
      </c>
      <c r="BZ107" s="230">
        <v>40553.480000000003</v>
      </c>
      <c r="CA107" s="230">
        <v>40553.480000000003</v>
      </c>
      <c r="CB107" s="230">
        <v>46703.43</v>
      </c>
      <c r="CC107" s="230">
        <v>46703.43</v>
      </c>
      <c r="CD107" s="230">
        <v>46703.43</v>
      </c>
      <c r="CE107" s="230">
        <v>52928.43</v>
      </c>
      <c r="CF107" s="230">
        <v>52928.43</v>
      </c>
      <c r="CG107" s="230">
        <v>52928.43</v>
      </c>
      <c r="CH107" s="230">
        <v>59153.43</v>
      </c>
      <c r="CI107" s="230">
        <v>0</v>
      </c>
      <c r="CJ107" s="230">
        <v>0</v>
      </c>
      <c r="CK107" s="230">
        <v>0</v>
      </c>
      <c r="CL107" s="230">
        <v>0</v>
      </c>
      <c r="CM107" s="230">
        <v>0</v>
      </c>
      <c r="CN107" s="230">
        <v>0</v>
      </c>
      <c r="CO107" s="230">
        <v>0</v>
      </c>
      <c r="CP107" s="230">
        <v>0</v>
      </c>
      <c r="CQ107" s="230">
        <v>0</v>
      </c>
      <c r="CR107" s="230">
        <v>0</v>
      </c>
      <c r="CS107" s="230">
        <v>0</v>
      </c>
      <c r="CT107" s="230">
        <v>0</v>
      </c>
      <c r="CU107" s="230">
        <v>0</v>
      </c>
      <c r="CV107" s="230">
        <v>0</v>
      </c>
      <c r="CW107" s="230">
        <v>0</v>
      </c>
      <c r="CX107" s="230">
        <v>0</v>
      </c>
      <c r="CY107" s="230">
        <v>0</v>
      </c>
      <c r="CZ107" s="230">
        <v>0</v>
      </c>
      <c r="DA107" s="230">
        <v>0</v>
      </c>
      <c r="DB107" s="230">
        <v>0</v>
      </c>
      <c r="DC107" s="230">
        <v>0</v>
      </c>
      <c r="DD107" s="230">
        <v>0</v>
      </c>
      <c r="DE107" s="230">
        <v>0</v>
      </c>
      <c r="DF107" s="230">
        <v>0</v>
      </c>
      <c r="DG107" s="230">
        <v>0</v>
      </c>
      <c r="DH107" s="230">
        <v>0</v>
      </c>
      <c r="DI107" s="230">
        <v>0</v>
      </c>
      <c r="DJ107" s="4"/>
      <c r="DK107" s="4"/>
    </row>
    <row r="108" spans="1:115" ht="15" outlineLevel="1" x14ac:dyDescent="0.25">
      <c r="A108" s="13">
        <f t="shared" si="73"/>
        <v>101</v>
      </c>
      <c r="B108" s="192"/>
      <c r="C108" s="234">
        <v>123030</v>
      </c>
      <c r="D108" s="236" t="s">
        <v>1297</v>
      </c>
      <c r="E108" s="230">
        <v>0</v>
      </c>
      <c r="F108" s="230">
        <v>0</v>
      </c>
      <c r="G108" s="230">
        <v>0</v>
      </c>
      <c r="H108" s="230">
        <v>0</v>
      </c>
      <c r="I108" s="230">
        <v>0</v>
      </c>
      <c r="J108" s="230">
        <v>0</v>
      </c>
      <c r="K108" s="230">
        <v>0</v>
      </c>
      <c r="L108" s="230">
        <v>0</v>
      </c>
      <c r="M108" s="230">
        <v>0</v>
      </c>
      <c r="N108" s="230">
        <v>0</v>
      </c>
      <c r="O108" s="230">
        <v>0</v>
      </c>
      <c r="P108" s="230">
        <v>0</v>
      </c>
      <c r="Q108" s="230">
        <v>0</v>
      </c>
      <c r="R108" s="230">
        <v>0</v>
      </c>
      <c r="S108" s="230">
        <v>0</v>
      </c>
      <c r="T108" s="230">
        <v>107895935.81</v>
      </c>
      <c r="U108" s="229">
        <v>118068618.16</v>
      </c>
      <c r="V108" s="229">
        <v>127294505.94</v>
      </c>
      <c r="W108" s="229">
        <v>130179807.63</v>
      </c>
      <c r="X108" s="229">
        <v>133693293.81</v>
      </c>
      <c r="Y108" s="229">
        <v>136307375.97999999</v>
      </c>
      <c r="Z108" s="229">
        <v>136103864.97999999</v>
      </c>
      <c r="AA108" s="229">
        <v>140014129.16</v>
      </c>
      <c r="AB108" s="229">
        <v>141697372.28</v>
      </c>
      <c r="AC108" s="230">
        <v>145742715.66</v>
      </c>
      <c r="AD108" s="230">
        <v>149894378.72999999</v>
      </c>
      <c r="AE108" s="230">
        <v>156933469.56</v>
      </c>
      <c r="AF108" s="230">
        <v>164833943.72</v>
      </c>
      <c r="AG108" s="230">
        <v>164869090.72</v>
      </c>
      <c r="AH108" s="230">
        <v>165026931.72</v>
      </c>
      <c r="AI108" s="230">
        <v>164966404.72</v>
      </c>
      <c r="AJ108" s="230">
        <v>165016007.72</v>
      </c>
      <c r="AK108" s="230">
        <v>164715231.72</v>
      </c>
      <c r="AL108" s="230">
        <v>154152939.72</v>
      </c>
      <c r="AM108" s="230">
        <v>156341330.30000001</v>
      </c>
      <c r="AN108" s="230">
        <v>157798670.12</v>
      </c>
      <c r="AO108" s="230">
        <v>154334403.12</v>
      </c>
      <c r="AP108" s="230">
        <v>154913299.38999999</v>
      </c>
      <c r="AQ108" s="230">
        <v>154801269.38999999</v>
      </c>
      <c r="AR108" s="230">
        <v>151662239.38999999</v>
      </c>
      <c r="AS108" s="230">
        <v>151193655.38999999</v>
      </c>
      <c r="AT108" s="230">
        <v>150559094.38999999</v>
      </c>
      <c r="AU108" s="230">
        <v>147582729.38999999</v>
      </c>
      <c r="AV108" s="230">
        <v>146990416.38999999</v>
      </c>
      <c r="AW108" s="230">
        <v>146373912.38999999</v>
      </c>
      <c r="AX108" s="230">
        <v>143885400.38999999</v>
      </c>
      <c r="AY108" s="230">
        <v>142250474.38999999</v>
      </c>
      <c r="AZ108" s="230">
        <v>141227906.38999999</v>
      </c>
      <c r="BA108" s="230">
        <v>140167402.38999999</v>
      </c>
      <c r="BB108" s="230">
        <v>140468659.38999999</v>
      </c>
      <c r="BC108" s="230">
        <v>139619100.38999999</v>
      </c>
      <c r="BD108" s="230">
        <v>138339025.38999999</v>
      </c>
      <c r="BE108" s="230">
        <v>137297668.38999999</v>
      </c>
      <c r="BF108" s="230">
        <v>136499634.38999999</v>
      </c>
      <c r="BG108" s="230">
        <v>135707349.38999999</v>
      </c>
      <c r="BH108" s="230">
        <v>135192128.38999999</v>
      </c>
      <c r="BI108" s="230">
        <v>134180672.39</v>
      </c>
      <c r="BJ108" s="230">
        <v>133157808.39</v>
      </c>
      <c r="BK108" s="230">
        <v>132159772.39</v>
      </c>
      <c r="BL108" s="230">
        <v>131224008.39</v>
      </c>
      <c r="BM108" s="230">
        <v>130370462.39</v>
      </c>
      <c r="BN108" s="230">
        <v>117695323.39</v>
      </c>
      <c r="BO108" s="230">
        <v>128944226.39</v>
      </c>
      <c r="BP108" s="230">
        <v>127495957.39</v>
      </c>
      <c r="BQ108" s="230">
        <v>126368855.39</v>
      </c>
      <c r="BR108" s="230">
        <v>125407584.39</v>
      </c>
      <c r="BS108" s="230">
        <v>124393034.39</v>
      </c>
      <c r="BT108" s="230">
        <v>123228227.39</v>
      </c>
      <c r="BU108" s="230">
        <v>121915534.39</v>
      </c>
      <c r="BV108" s="230">
        <v>120925617.39</v>
      </c>
      <c r="BW108" s="230">
        <v>119958941.39</v>
      </c>
      <c r="BX108" s="230">
        <v>118862721.39</v>
      </c>
      <c r="BY108" s="230">
        <v>117695323.39</v>
      </c>
      <c r="BZ108" s="230">
        <v>117342641.39</v>
      </c>
      <c r="CA108" s="230">
        <v>116768298.39</v>
      </c>
      <c r="CB108" s="230">
        <v>115050119.39</v>
      </c>
      <c r="CC108" s="230">
        <v>113774090.39</v>
      </c>
      <c r="CD108" s="230">
        <v>112518744.44</v>
      </c>
      <c r="CE108" s="230">
        <v>111612293.44</v>
      </c>
      <c r="CF108" s="230">
        <v>110581293.44</v>
      </c>
      <c r="CG108" s="230">
        <v>109057563.44</v>
      </c>
      <c r="CH108" s="230">
        <v>108119958.44</v>
      </c>
      <c r="CI108" s="230">
        <v>106684020.44</v>
      </c>
      <c r="CJ108" s="230">
        <v>106117640.44</v>
      </c>
      <c r="CK108" s="230">
        <v>105582148.44</v>
      </c>
      <c r="CL108" s="230">
        <v>103934637.44</v>
      </c>
      <c r="CM108" s="230">
        <v>101834105.44</v>
      </c>
      <c r="CN108" s="230">
        <v>100276408.44</v>
      </c>
      <c r="CO108" s="230">
        <v>99032844.439999998</v>
      </c>
      <c r="CP108" s="230">
        <v>96779550.439999998</v>
      </c>
      <c r="CQ108" s="230">
        <v>95414266.439999998</v>
      </c>
      <c r="CR108" s="230">
        <v>94128810.439999998</v>
      </c>
      <c r="CS108" s="230">
        <v>93287079.439999998</v>
      </c>
      <c r="CT108" s="230">
        <v>92195992.439999998</v>
      </c>
      <c r="CU108" s="230">
        <v>90543107.439999998</v>
      </c>
      <c r="CV108" s="230">
        <v>89512661.439999998</v>
      </c>
      <c r="CW108" s="230">
        <v>88130262.439999998</v>
      </c>
      <c r="CX108" s="230">
        <v>86622955.439999998</v>
      </c>
      <c r="CY108" s="230">
        <v>85227428.439999998</v>
      </c>
      <c r="CZ108" s="230">
        <v>83696783.439999998</v>
      </c>
      <c r="DA108" s="230">
        <v>82573345.439999998</v>
      </c>
      <c r="DB108" s="230">
        <v>81631857.439999998</v>
      </c>
      <c r="DC108" s="230">
        <v>80456301.439999998</v>
      </c>
      <c r="DD108" s="230">
        <v>79321912.439999998</v>
      </c>
      <c r="DE108" s="230">
        <v>78185143.439999998</v>
      </c>
      <c r="DF108" s="230">
        <v>77351434.439999998</v>
      </c>
      <c r="DG108" s="230">
        <v>76372326.439999998</v>
      </c>
      <c r="DH108" s="230">
        <v>75666611.439999998</v>
      </c>
      <c r="DI108" s="230">
        <v>73952232.439999998</v>
      </c>
      <c r="DJ108" s="4"/>
      <c r="DK108" s="4"/>
    </row>
    <row r="109" spans="1:115" x14ac:dyDescent="0.2"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</sheetData>
  <mergeCells count="1">
    <mergeCell ref="B64:B69"/>
  </mergeCells>
  <printOptions horizontalCentered="1"/>
  <pageMargins left="0.25" right="0.25" top="0.5" bottom="0.5" header="0.25" footer="0.25"/>
  <pageSetup scale="51" orientation="landscape" r:id="rId1"/>
  <headerFooter>
    <oddFooter>&amp;C&amp;F &amp;D &amp;T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B6737-CCC0-454F-965A-250E4CB9273F}">
  <sheetPr>
    <tabColor rgb="FF92D050"/>
    <pageSetUpPr fitToPage="1"/>
  </sheetPr>
  <dimension ref="A1:BY51"/>
  <sheetViews>
    <sheetView showGridLines="0" zoomScale="90" zoomScaleNormal="90" zoomScaleSheetLayoutView="90" workbookViewId="0">
      <pane xSplit="2" ySplit="7" topLeftCell="BP18" activePane="bottomRight" state="frozen"/>
      <selection activeCell="CW36" sqref="CW36"/>
      <selection pane="topRight" activeCell="CW36" sqref="CW36"/>
      <selection pane="bottomLeft" activeCell="CW36" sqref="CW36"/>
      <selection pane="bottomRight" activeCell="CW36" sqref="CW36"/>
    </sheetView>
  </sheetViews>
  <sheetFormatPr defaultColWidth="15.7109375" defaultRowHeight="12.75" outlineLevelCol="1" x14ac:dyDescent="0.2"/>
  <cols>
    <col min="1" max="1" width="5.7109375" style="42" customWidth="1"/>
    <col min="2" max="2" width="29.85546875" style="42" bestFit="1" customWidth="1"/>
    <col min="3" max="14" width="15.7109375" style="42" hidden="1" customWidth="1" outlineLevel="1"/>
    <col min="15" max="15" width="18.7109375" style="42" hidden="1" customWidth="1" outlineLevel="1" collapsed="1"/>
    <col min="16" max="18" width="18.7109375" style="42" hidden="1" customWidth="1" outlineLevel="1"/>
    <col min="19" max="25" width="17.7109375" style="42" hidden="1" customWidth="1" outlineLevel="1"/>
    <col min="26" max="50" width="18.7109375" style="42" hidden="1" customWidth="1" outlineLevel="1"/>
    <col min="51" max="51" width="18.7109375" style="42" customWidth="1" collapsed="1"/>
    <col min="52" max="62" width="18.7109375" style="42" hidden="1" customWidth="1" outlineLevel="1"/>
    <col min="63" max="63" width="18.7109375" style="42" customWidth="1" collapsed="1"/>
    <col min="64" max="75" width="18.7109375" style="42" customWidth="1"/>
    <col min="76" max="76" width="15.7109375" style="42"/>
    <col min="77" max="77" width="16.5703125" style="42" bestFit="1" customWidth="1"/>
    <col min="78" max="16384" width="15.7109375" style="42"/>
  </cols>
  <sheetData>
    <row r="1" spans="1:77" x14ac:dyDescent="0.2">
      <c r="A1" s="41" t="s">
        <v>549</v>
      </c>
    </row>
    <row r="2" spans="1:77" x14ac:dyDescent="0.2">
      <c r="A2" s="41" t="s">
        <v>550</v>
      </c>
    </row>
    <row r="3" spans="1:77" x14ac:dyDescent="0.2">
      <c r="A3" s="83" t="s">
        <v>2680</v>
      </c>
    </row>
    <row r="4" spans="1:77" x14ac:dyDescent="0.2">
      <c r="A4" s="41" t="s">
        <v>551</v>
      </c>
      <c r="E4" s="62"/>
    </row>
    <row r="6" spans="1:77" x14ac:dyDescent="0.2">
      <c r="C6" s="82">
        <v>2014</v>
      </c>
      <c r="D6" s="43">
        <f>+C6+1</f>
        <v>2015</v>
      </c>
      <c r="E6" s="43">
        <f>+D6</f>
        <v>2015</v>
      </c>
      <c r="F6" s="43">
        <f t="shared" ref="F6:O6" si="0">+E6</f>
        <v>2015</v>
      </c>
      <c r="G6" s="43">
        <f t="shared" si="0"/>
        <v>2015</v>
      </c>
      <c r="H6" s="43">
        <f t="shared" si="0"/>
        <v>2015</v>
      </c>
      <c r="I6" s="43">
        <f t="shared" si="0"/>
        <v>2015</v>
      </c>
      <c r="J6" s="43">
        <f t="shared" si="0"/>
        <v>2015</v>
      </c>
      <c r="K6" s="43">
        <f t="shared" si="0"/>
        <v>2015</v>
      </c>
      <c r="L6" s="43">
        <f t="shared" si="0"/>
        <v>2015</v>
      </c>
      <c r="M6" s="43">
        <f t="shared" si="0"/>
        <v>2015</v>
      </c>
      <c r="N6" s="43">
        <f t="shared" si="0"/>
        <v>2015</v>
      </c>
      <c r="O6" s="43">
        <f t="shared" si="0"/>
        <v>2015</v>
      </c>
      <c r="P6" s="43">
        <v>2016</v>
      </c>
      <c r="Q6" s="43">
        <v>2016</v>
      </c>
      <c r="R6" s="43">
        <v>2016</v>
      </c>
      <c r="S6" s="43">
        <v>2016</v>
      </c>
      <c r="T6" s="43">
        <v>2016</v>
      </c>
      <c r="U6" s="43">
        <v>2016</v>
      </c>
      <c r="V6" s="43">
        <v>2016</v>
      </c>
      <c r="W6" s="43">
        <v>2016</v>
      </c>
      <c r="X6" s="43">
        <v>2016</v>
      </c>
      <c r="Y6" s="43">
        <v>2016</v>
      </c>
      <c r="Z6" s="43">
        <v>2016</v>
      </c>
      <c r="AA6" s="43">
        <v>2016</v>
      </c>
      <c r="AB6" s="120">
        <v>2017</v>
      </c>
      <c r="AC6" s="43">
        <f>$AB$6</f>
        <v>2017</v>
      </c>
      <c r="AD6" s="43">
        <f t="shared" ref="AD6:AM6" si="1">$AB$6</f>
        <v>2017</v>
      </c>
      <c r="AE6" s="43">
        <f t="shared" si="1"/>
        <v>2017</v>
      </c>
      <c r="AF6" s="43">
        <f t="shared" si="1"/>
        <v>2017</v>
      </c>
      <c r="AG6" s="43">
        <f t="shared" si="1"/>
        <v>2017</v>
      </c>
      <c r="AH6" s="43">
        <f t="shared" si="1"/>
        <v>2017</v>
      </c>
      <c r="AI6" s="43">
        <f t="shared" si="1"/>
        <v>2017</v>
      </c>
      <c r="AJ6" s="43">
        <f t="shared" si="1"/>
        <v>2017</v>
      </c>
      <c r="AK6" s="43">
        <f t="shared" si="1"/>
        <v>2017</v>
      </c>
      <c r="AL6" s="43">
        <f t="shared" si="1"/>
        <v>2017</v>
      </c>
      <c r="AM6" s="43">
        <f t="shared" si="1"/>
        <v>2017</v>
      </c>
      <c r="AN6" s="43">
        <v>2018</v>
      </c>
      <c r="AO6" s="43">
        <v>2018</v>
      </c>
      <c r="AP6" s="43">
        <v>2018</v>
      </c>
      <c r="AQ6" s="43">
        <v>2018</v>
      </c>
      <c r="AR6" s="43">
        <v>2018</v>
      </c>
      <c r="AS6" s="43">
        <v>2018</v>
      </c>
      <c r="AT6" s="43">
        <v>2018</v>
      </c>
      <c r="AU6" s="43">
        <v>2018</v>
      </c>
      <c r="AV6" s="43">
        <v>2018</v>
      </c>
      <c r="AW6" s="43">
        <v>2018</v>
      </c>
      <c r="AX6" s="43">
        <v>2018</v>
      </c>
      <c r="AY6" s="43">
        <v>2018</v>
      </c>
      <c r="AZ6" s="43">
        <v>2019</v>
      </c>
      <c r="BA6" s="43">
        <v>2019</v>
      </c>
      <c r="BB6" s="43">
        <v>2019</v>
      </c>
      <c r="BC6" s="43">
        <v>2019</v>
      </c>
      <c r="BD6" s="43">
        <v>2019</v>
      </c>
      <c r="BE6" s="43">
        <v>2019</v>
      </c>
      <c r="BF6" s="43">
        <v>2019</v>
      </c>
      <c r="BG6" s="43">
        <v>2019</v>
      </c>
      <c r="BH6" s="43">
        <v>2019</v>
      </c>
      <c r="BI6" s="43">
        <v>2019</v>
      </c>
      <c r="BJ6" s="43">
        <v>2019</v>
      </c>
      <c r="BK6" s="43">
        <v>2019</v>
      </c>
      <c r="BL6" s="43">
        <v>2020</v>
      </c>
      <c r="BM6" s="43">
        <v>2020</v>
      </c>
      <c r="BN6" s="43">
        <v>2020</v>
      </c>
      <c r="BO6" s="43">
        <v>2020</v>
      </c>
      <c r="BP6" s="43">
        <v>2020</v>
      </c>
      <c r="BQ6" s="43">
        <v>2020</v>
      </c>
      <c r="BR6" s="43">
        <v>2020</v>
      </c>
      <c r="BS6" s="43">
        <v>2020</v>
      </c>
      <c r="BT6" s="43">
        <v>2020</v>
      </c>
      <c r="BU6" s="43">
        <v>2020</v>
      </c>
      <c r="BV6" s="43">
        <v>2020</v>
      </c>
      <c r="BW6" s="43">
        <v>2020</v>
      </c>
      <c r="BX6" s="61" t="s">
        <v>1983</v>
      </c>
    </row>
    <row r="7" spans="1:77" x14ac:dyDescent="0.2">
      <c r="C7" s="44" t="s">
        <v>553</v>
      </c>
      <c r="D7" s="44" t="s">
        <v>554</v>
      </c>
      <c r="E7" s="44" t="s">
        <v>555</v>
      </c>
      <c r="F7" s="44" t="s">
        <v>556</v>
      </c>
      <c r="G7" s="44" t="s">
        <v>557</v>
      </c>
      <c r="H7" s="44" t="s">
        <v>558</v>
      </c>
      <c r="I7" s="44" t="s">
        <v>559</v>
      </c>
      <c r="J7" s="44" t="s">
        <v>560</v>
      </c>
      <c r="K7" s="44" t="s">
        <v>561</v>
      </c>
      <c r="L7" s="44" t="s">
        <v>562</v>
      </c>
      <c r="M7" s="44" t="s">
        <v>563</v>
      </c>
      <c r="N7" s="44" t="s">
        <v>564</v>
      </c>
      <c r="O7" s="44" t="s">
        <v>553</v>
      </c>
      <c r="P7" s="44" t="s">
        <v>554</v>
      </c>
      <c r="Q7" s="44" t="s">
        <v>555</v>
      </c>
      <c r="R7" s="44" t="s">
        <v>556</v>
      </c>
      <c r="S7" s="44" t="s">
        <v>557</v>
      </c>
      <c r="T7" s="44" t="s">
        <v>558</v>
      </c>
      <c r="U7" s="44" t="s">
        <v>559</v>
      </c>
      <c r="V7" s="44" t="s">
        <v>560</v>
      </c>
      <c r="W7" s="44" t="s">
        <v>561</v>
      </c>
      <c r="X7" s="44" t="s">
        <v>562</v>
      </c>
      <c r="Y7" s="44" t="s">
        <v>563</v>
      </c>
      <c r="Z7" s="44" t="s">
        <v>564</v>
      </c>
      <c r="AA7" s="44" t="s">
        <v>553</v>
      </c>
      <c r="AB7" s="44" t="s">
        <v>554</v>
      </c>
      <c r="AC7" s="44" t="s">
        <v>555</v>
      </c>
      <c r="AD7" s="44" t="s">
        <v>556</v>
      </c>
      <c r="AE7" s="44" t="s">
        <v>557</v>
      </c>
      <c r="AF7" s="44" t="s">
        <v>558</v>
      </c>
      <c r="AG7" s="44" t="s">
        <v>559</v>
      </c>
      <c r="AH7" s="44" t="s">
        <v>560</v>
      </c>
      <c r="AI7" s="44" t="s">
        <v>561</v>
      </c>
      <c r="AJ7" s="44" t="s">
        <v>562</v>
      </c>
      <c r="AK7" s="44" t="s">
        <v>563</v>
      </c>
      <c r="AL7" s="44" t="s">
        <v>564</v>
      </c>
      <c r="AM7" s="44" t="s">
        <v>553</v>
      </c>
      <c r="AN7" s="44" t="s">
        <v>554</v>
      </c>
      <c r="AO7" s="44" t="s">
        <v>555</v>
      </c>
      <c r="AP7" s="44" t="s">
        <v>556</v>
      </c>
      <c r="AQ7" s="44" t="s">
        <v>557</v>
      </c>
      <c r="AR7" s="44" t="s">
        <v>558</v>
      </c>
      <c r="AS7" s="44" t="s">
        <v>559</v>
      </c>
      <c r="AT7" s="44" t="s">
        <v>560</v>
      </c>
      <c r="AU7" s="44" t="s">
        <v>561</v>
      </c>
      <c r="AV7" s="44" t="s">
        <v>562</v>
      </c>
      <c r="AW7" s="44" t="s">
        <v>563</v>
      </c>
      <c r="AX7" s="44" t="s">
        <v>564</v>
      </c>
      <c r="AY7" s="44" t="s">
        <v>553</v>
      </c>
      <c r="AZ7" s="44" t="s">
        <v>554</v>
      </c>
      <c r="BA7" s="44" t="s">
        <v>555</v>
      </c>
      <c r="BB7" s="44" t="s">
        <v>556</v>
      </c>
      <c r="BC7" s="44" t="s">
        <v>557</v>
      </c>
      <c r="BD7" s="44" t="s">
        <v>558</v>
      </c>
      <c r="BE7" s="44" t="s">
        <v>559</v>
      </c>
      <c r="BF7" s="44" t="s">
        <v>560</v>
      </c>
      <c r="BG7" s="44" t="s">
        <v>561</v>
      </c>
      <c r="BH7" s="44" t="s">
        <v>562</v>
      </c>
      <c r="BI7" s="44" t="s">
        <v>563</v>
      </c>
      <c r="BJ7" s="44" t="s">
        <v>564</v>
      </c>
      <c r="BK7" s="44" t="s">
        <v>553</v>
      </c>
      <c r="BL7" s="44" t="s">
        <v>554</v>
      </c>
      <c r="BM7" s="44" t="s">
        <v>555</v>
      </c>
      <c r="BN7" s="44" t="s">
        <v>556</v>
      </c>
      <c r="BO7" s="44" t="s">
        <v>557</v>
      </c>
      <c r="BP7" s="44" t="s">
        <v>558</v>
      </c>
      <c r="BQ7" s="44" t="s">
        <v>559</v>
      </c>
      <c r="BR7" s="44" t="s">
        <v>560</v>
      </c>
      <c r="BS7" s="44" t="s">
        <v>561</v>
      </c>
      <c r="BT7" s="44" t="s">
        <v>562</v>
      </c>
      <c r="BU7" s="44" t="s">
        <v>563</v>
      </c>
      <c r="BV7" s="44" t="s">
        <v>564</v>
      </c>
      <c r="BW7" s="44" t="s">
        <v>553</v>
      </c>
      <c r="BX7" s="45" t="s">
        <v>565</v>
      </c>
      <c r="BY7" s="253" t="s">
        <v>2695</v>
      </c>
    </row>
    <row r="8" spans="1:77" ht="13.5" thickBot="1" x14ac:dyDescent="0.25">
      <c r="A8" s="46">
        <v>1</v>
      </c>
      <c r="B8" s="47" t="s">
        <v>566</v>
      </c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</row>
    <row r="9" spans="1:77" x14ac:dyDescent="0.2">
      <c r="A9" s="46">
        <f t="shared" ref="A9:A39" si="2">+A8+1</f>
        <v>2</v>
      </c>
      <c r="B9" s="42" t="s">
        <v>572</v>
      </c>
      <c r="C9" s="155">
        <f>+'2018 OR'!AO9</f>
        <v>601700000</v>
      </c>
      <c r="D9" s="155">
        <f>+'2018 OR'!AP9</f>
        <v>601700000</v>
      </c>
      <c r="E9" s="155">
        <f>+'2018 OR'!AQ9</f>
        <v>601700000</v>
      </c>
      <c r="F9" s="155">
        <f>+'2018 OR'!AR9</f>
        <v>601700000</v>
      </c>
      <c r="G9" s="155">
        <f>+'2018 OR'!AS9</f>
        <v>601700000</v>
      </c>
      <c r="H9" s="155">
        <f>+'2018 OR'!AT9</f>
        <v>601700000</v>
      </c>
      <c r="I9" s="155">
        <f>+'2018 OR'!AU9</f>
        <v>561700000</v>
      </c>
      <c r="J9" s="155">
        <f>+'2018 OR'!AV9</f>
        <v>561700000</v>
      </c>
      <c r="K9" s="155">
        <f>+'2018 OR'!AW9</f>
        <v>561700000</v>
      </c>
      <c r="L9" s="155">
        <f>+'2018 OR'!AX9</f>
        <v>561700000</v>
      </c>
      <c r="M9" s="155">
        <f>+'2018 OR'!AY9</f>
        <v>561700000</v>
      </c>
      <c r="N9" s="155">
        <f>+'2018 OR'!AZ9</f>
        <v>561700000</v>
      </c>
      <c r="O9" s="155">
        <f>+'2018 OR'!BA9</f>
        <v>561700000</v>
      </c>
      <c r="P9" s="155">
        <f>+'2018 OR'!BB9</f>
        <v>561700000</v>
      </c>
      <c r="Q9" s="155">
        <f>+'2018 OR'!BC9</f>
        <v>561700000</v>
      </c>
      <c r="R9" s="155">
        <f>+'2018 OR'!BD9</f>
        <v>561700000</v>
      </c>
      <c r="S9" s="155">
        <f>+'2018 OR'!BE9</f>
        <v>561700000</v>
      </c>
      <c r="T9" s="155">
        <f>+'2018 OR'!BF9</f>
        <v>561700000</v>
      </c>
      <c r="U9" s="155">
        <f>+'2018 OR'!BG9</f>
        <v>561700000</v>
      </c>
      <c r="V9" s="155">
        <f>+'2018 OR'!BH9</f>
        <v>561700000</v>
      </c>
      <c r="W9" s="155">
        <f>+'2018 OR'!BI9</f>
        <v>561700000</v>
      </c>
      <c r="X9" s="155">
        <f>+'2018 OR'!BJ9</f>
        <v>561700000</v>
      </c>
      <c r="Y9" s="155">
        <f>+'2018 OR'!BK9</f>
        <v>561700000</v>
      </c>
      <c r="Z9" s="155">
        <f>+'2018 OR'!BL9</f>
        <v>561700000</v>
      </c>
      <c r="AA9" s="155">
        <f>+'2018 OR'!BM9</f>
        <v>686700000</v>
      </c>
      <c r="AB9" s="155">
        <f>+'2018 OR'!BN9</f>
        <v>686700000</v>
      </c>
      <c r="AC9" s="155">
        <f>+'2018 OR'!BO9</f>
        <v>686700000</v>
      </c>
      <c r="AD9" s="155">
        <f>+'2018 OR'!BP9</f>
        <v>686700000</v>
      </c>
      <c r="AE9" s="155">
        <f>+'2018 OR'!BQ9</f>
        <v>686700000</v>
      </c>
      <c r="AF9" s="155">
        <f>+'2018 OR'!BR9</f>
        <v>686700000</v>
      </c>
      <c r="AG9" s="155">
        <f>+'2018 OR'!BS9</f>
        <v>686700000</v>
      </c>
      <c r="AH9" s="155">
        <f>+'2018 OR'!BT9</f>
        <v>686700000</v>
      </c>
      <c r="AI9" s="155">
        <f>+'2018 OR'!BU9</f>
        <v>686700000</v>
      </c>
      <c r="AJ9" s="155">
        <f>+'2018 OR'!BV9</f>
        <v>686700000</v>
      </c>
      <c r="AK9" s="155">
        <f>+'2018 OR'!BW9</f>
        <v>686700000</v>
      </c>
      <c r="AL9" s="155">
        <f>+'2018 OR'!BX9</f>
        <v>686700000</v>
      </c>
      <c r="AM9" s="155">
        <f>+'2018 OR'!BY9</f>
        <v>686700000</v>
      </c>
      <c r="AN9" s="155">
        <f>+'2018 OR'!BZ9</f>
        <v>786700000</v>
      </c>
      <c r="AO9" s="155">
        <f>+'2018 OR'!CA9</f>
        <v>786700000</v>
      </c>
      <c r="AP9" s="155">
        <f>+'2018 OR'!CB9</f>
        <v>764700000</v>
      </c>
      <c r="AQ9" s="155">
        <f>+'2018 OR'!CC9</f>
        <v>764700000</v>
      </c>
      <c r="AR9" s="155">
        <f>+'2018 OR'!CD9</f>
        <v>764700000</v>
      </c>
      <c r="AS9" s="155">
        <f>+'2018 OR'!CE9</f>
        <v>764700000</v>
      </c>
      <c r="AT9" s="155">
        <f>+'2018 OR'!CF9</f>
        <v>764700000</v>
      </c>
      <c r="AU9" s="155">
        <f>+'2018 OR'!CG9</f>
        <v>764700000</v>
      </c>
      <c r="AV9" s="155">
        <f>+'2018 OR'!CH9</f>
        <v>814700000</v>
      </c>
      <c r="AW9" s="155">
        <f>+'2018 OR'!CI9</f>
        <v>814700000</v>
      </c>
      <c r="AX9" s="155">
        <f>+'2018 OR'!CJ9</f>
        <v>814700000</v>
      </c>
      <c r="AY9" s="155">
        <f>+'2018 OR'!CK9</f>
        <v>739700000</v>
      </c>
      <c r="AZ9" s="155">
        <f>'2019 OR'!CL9</f>
        <v>739700000</v>
      </c>
      <c r="BA9" s="155">
        <f>'2019 OR'!CM9</f>
        <v>739700000</v>
      </c>
      <c r="BB9" s="155">
        <f>'2019 OR'!CN9</f>
        <v>739700000</v>
      </c>
      <c r="BC9" s="155">
        <f>'2019 OR'!CO9</f>
        <v>739700000</v>
      </c>
      <c r="BD9" s="155">
        <f>'2019 OR'!CP9</f>
        <v>739700000</v>
      </c>
      <c r="BE9" s="155">
        <f>'2019 OR'!CQ9</f>
        <v>879700000</v>
      </c>
      <c r="BF9" s="155">
        <f>'2019 OR'!CR9</f>
        <v>879700000</v>
      </c>
      <c r="BG9" s="155">
        <f>'2019 OR'!CS9</f>
        <v>879700000</v>
      </c>
      <c r="BH9" s="155">
        <f>'2019 OR'!CT9</f>
        <v>869700000</v>
      </c>
      <c r="BI9" s="155">
        <f>'2019 OR'!CU9</f>
        <v>869700000</v>
      </c>
      <c r="BJ9" s="155">
        <f>'2019 OR'!CV9</f>
        <v>869700000</v>
      </c>
      <c r="BK9" s="155">
        <f>'2019 OR'!CW9</f>
        <v>849700000</v>
      </c>
      <c r="BL9" s="155">
        <f>'2020 OR'!CX9</f>
        <v>849700000</v>
      </c>
      <c r="BM9" s="155">
        <f>'2020 OR'!CY9</f>
        <v>774700000</v>
      </c>
      <c r="BN9" s="155">
        <f>'2020 OR'!CZ9</f>
        <v>924700000</v>
      </c>
      <c r="BO9" s="155">
        <f>'2020 OR'!DA9</f>
        <v>924700000</v>
      </c>
      <c r="BP9" s="155">
        <f>'2020 OR'!DB9</f>
        <v>924700000</v>
      </c>
      <c r="BQ9" s="155">
        <f>'2020 OR'!DC9</f>
        <v>924700000</v>
      </c>
      <c r="BR9" s="155">
        <f>'2020 OR'!DD9</f>
        <v>924700000</v>
      </c>
      <c r="BS9" s="155">
        <f>'2020 OR'!DE9</f>
        <v>924700000</v>
      </c>
      <c r="BT9" s="155">
        <f>'2020 OR'!DF9</f>
        <v>924700000</v>
      </c>
      <c r="BU9" s="155">
        <f>'2020 OR'!DG9</f>
        <v>924700000</v>
      </c>
      <c r="BV9" s="155">
        <f>'2020 OR'!DH9</f>
        <v>924700000</v>
      </c>
      <c r="BW9" s="155">
        <f>'2020 OR'!DI9</f>
        <v>924700000</v>
      </c>
      <c r="BX9" s="156">
        <f>((BK9/2)+SUM(BL9:BV9)+(BW9/2))/12</f>
        <v>902825000</v>
      </c>
      <c r="BY9" s="250">
        <v>902825000</v>
      </c>
    </row>
    <row r="10" spans="1:77" ht="15" x14ac:dyDescent="0.25">
      <c r="A10" s="46">
        <f t="shared" si="2"/>
        <v>3</v>
      </c>
      <c r="B10" s="42" t="s">
        <v>1295</v>
      </c>
      <c r="C10" s="158">
        <v>6939236.8327223007</v>
      </c>
      <c r="D10" s="158">
        <v>7564209.8387544975</v>
      </c>
      <c r="E10" s="158">
        <v>6744686.3280023411</v>
      </c>
      <c r="F10" s="158">
        <v>6136546.654586372</v>
      </c>
      <c r="G10" s="158">
        <v>3825009.3930701474</v>
      </c>
      <c r="H10" s="158">
        <v>3831987.5912174708</v>
      </c>
      <c r="I10" s="158">
        <v>4158337.6905271239</v>
      </c>
      <c r="J10" s="158">
        <v>3685049.8668486718</v>
      </c>
      <c r="K10" s="158">
        <v>5385603.7251340169</v>
      </c>
      <c r="L10" s="158">
        <v>7548522.2004360911</v>
      </c>
      <c r="M10" s="158">
        <v>6979588.0317599699</v>
      </c>
      <c r="N10" s="158">
        <v>8982872.8128322605</v>
      </c>
      <c r="O10" s="159">
        <v>142363995.75489998</v>
      </c>
      <c r="P10" s="160">
        <v>127197006.94409791</v>
      </c>
      <c r="Q10" s="160">
        <v>125785292.16907519</v>
      </c>
      <c r="R10" s="160">
        <v>115104912.04346998</v>
      </c>
      <c r="S10" s="160">
        <v>88770103.780734003</v>
      </c>
      <c r="T10" s="160">
        <v>92482075.015638977</v>
      </c>
      <c r="U10" s="160">
        <v>91977193.046303973</v>
      </c>
      <c r="V10" s="160">
        <v>85729429.083763987</v>
      </c>
      <c r="W10" s="160">
        <v>96296199.367777988</v>
      </c>
      <c r="X10" s="160">
        <v>90650070.547830015</v>
      </c>
      <c r="Y10" s="160">
        <v>91140672.200224012</v>
      </c>
      <c r="Z10" s="160">
        <v>124326838.12285</v>
      </c>
      <c r="AA10" s="157">
        <v>53300000</v>
      </c>
      <c r="AB10" s="20">
        <v>9997268.2400000002</v>
      </c>
      <c r="AC10" s="20">
        <v>0.04</v>
      </c>
      <c r="AD10" s="20">
        <v>0.04</v>
      </c>
      <c r="AE10" s="20">
        <v>0.04</v>
      </c>
      <c r="AF10" s="20">
        <v>0.04</v>
      </c>
      <c r="AG10" s="20">
        <v>0.04</v>
      </c>
      <c r="AH10" s="20">
        <v>825000.04</v>
      </c>
      <c r="AI10" s="20">
        <v>76747499.180000007</v>
      </c>
      <c r="AJ10" s="20">
        <v>0.08</v>
      </c>
      <c r="AK10" s="20">
        <v>0.08</v>
      </c>
      <c r="AL10" s="20">
        <v>45000000.100000001</v>
      </c>
      <c r="AM10" s="20">
        <v>54199996.32</v>
      </c>
      <c r="AN10" s="20">
        <f>-'2018 Balance Sheet'!E695</f>
        <v>22399999.989999998</v>
      </c>
      <c r="AO10" s="20">
        <f>-'2018 Balance Sheet'!F695</f>
        <v>50000000</v>
      </c>
      <c r="AP10" s="20">
        <f>-'2018 Balance Sheet'!G695</f>
        <v>50000000</v>
      </c>
      <c r="AQ10" s="20">
        <f>-'2018 Balance Sheet'!H695</f>
        <v>27400000.010000002</v>
      </c>
      <c r="AR10" s="20">
        <f>-'2018 Balance Sheet'!I695</f>
        <v>29500000.02</v>
      </c>
      <c r="AS10" s="20">
        <f>-'2018 Balance Sheet'!J695</f>
        <v>47100000.030000001</v>
      </c>
      <c r="AT10" s="20">
        <f>-'2018 Balance Sheet'!K695</f>
        <v>66700000.039999999</v>
      </c>
      <c r="AU10" s="20">
        <f>-'2018 Balance Sheet'!L695</f>
        <v>105700000.03</v>
      </c>
      <c r="AV10" s="20">
        <f>-'2018 Balance Sheet'!M695</f>
        <v>100500000.05</v>
      </c>
      <c r="AW10" s="20">
        <f>-'2018 Balance Sheet'!N695</f>
        <v>124800000.05</v>
      </c>
      <c r="AX10" s="20">
        <f>-'2018 Balance Sheet'!O695</f>
        <v>143500000.06999999</v>
      </c>
      <c r="AY10" s="20">
        <f>-'2018 Balance Sheet'!P695</f>
        <v>217500000.12</v>
      </c>
      <c r="AZ10" s="157">
        <v>177500000.13999999</v>
      </c>
      <c r="BA10" s="157">
        <v>198000000.11000001</v>
      </c>
      <c r="BB10" s="157">
        <v>176299999.66</v>
      </c>
      <c r="BC10" s="157">
        <v>157700000</v>
      </c>
      <c r="BD10" s="157">
        <v>161900000</v>
      </c>
      <c r="BE10" s="157">
        <v>0</v>
      </c>
      <c r="BF10" s="157">
        <v>0</v>
      </c>
      <c r="BG10" s="157">
        <v>0.01</v>
      </c>
      <c r="BH10" s="157">
        <v>45500000.009999998</v>
      </c>
      <c r="BI10" s="157">
        <v>64900000</v>
      </c>
      <c r="BJ10" s="157">
        <v>131300000</v>
      </c>
      <c r="BK10" s="237">
        <v>125100000</v>
      </c>
      <c r="BL10" s="152">
        <f>-'2020 BS'!D784</f>
        <v>106900000.03</v>
      </c>
      <c r="BM10" s="152">
        <f>-'2020 BS'!E784</f>
        <v>176100000.05000001</v>
      </c>
      <c r="BN10" s="152">
        <f>-'2020 BS'!F784+SUM('2020 BS'!F786:F787)</f>
        <v>73000000.069999993</v>
      </c>
      <c r="BO10" s="152">
        <f>-'2020 BS'!G784+SUM('2020 BS'!G786:G787)</f>
        <v>10000000.069999993</v>
      </c>
      <c r="BP10" s="152">
        <f>-'2020 BS'!H784+SUM('2020 BS'!H786:H787)</f>
        <v>2000000</v>
      </c>
      <c r="BQ10" s="152">
        <f>-'2020 BS'!I784+SUM('2020 BS'!I786:I787)</f>
        <v>3000000</v>
      </c>
      <c r="BR10" s="152">
        <f>-'2020 BS'!J784+SUM('2020 BS'!J786:J787)</f>
        <v>2000000</v>
      </c>
      <c r="BS10" s="152">
        <f>-'2020 BS'!K784+SUM('2020 BS'!K786:K787)</f>
        <v>2000000</v>
      </c>
      <c r="BT10" s="152">
        <f>-'2020 BS'!L784+SUM('2020 BS'!L786:L787)</f>
        <v>0</v>
      </c>
      <c r="BU10" s="152">
        <f>-'2020 BS'!M784+SUM('2020 BS'!M786:M787)</f>
        <v>195025000</v>
      </c>
      <c r="BV10" s="152">
        <f>-'2020 BS'!N784</f>
        <v>220025000.00999999</v>
      </c>
      <c r="BW10" s="152">
        <f>-'2020 BS'!O784</f>
        <v>231525000.00999999</v>
      </c>
      <c r="BX10" s="156">
        <f t="shared" ref="BX10:BX11" si="3">((BK10/2)+SUM(BL10:BV10)+(BW10/2))/12</f>
        <v>80696875.01958333</v>
      </c>
      <c r="BY10" s="251">
        <v>80696875.01958333</v>
      </c>
    </row>
    <row r="11" spans="1:77" x14ac:dyDescent="0.2">
      <c r="A11" s="46">
        <f t="shared" si="2"/>
        <v>4</v>
      </c>
      <c r="B11" s="42" t="s">
        <v>568</v>
      </c>
      <c r="C11" s="67">
        <v>0</v>
      </c>
      <c r="D11" s="67">
        <v>0</v>
      </c>
      <c r="E11" s="67">
        <v>0</v>
      </c>
      <c r="F11" s="67"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v>0</v>
      </c>
      <c r="P11" s="67">
        <v>0</v>
      </c>
      <c r="Q11" s="67">
        <v>0</v>
      </c>
      <c r="R11" s="67">
        <v>0</v>
      </c>
      <c r="S11" s="67"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v>0</v>
      </c>
      <c r="AC11" s="67">
        <v>0</v>
      </c>
      <c r="AD11" s="67"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7">
        <v>0</v>
      </c>
      <c r="AM11" s="67">
        <v>0</v>
      </c>
      <c r="AN11" s="67">
        <v>0</v>
      </c>
      <c r="AO11" s="67">
        <v>0</v>
      </c>
      <c r="AP11" s="67">
        <v>0</v>
      </c>
      <c r="AQ11" s="67">
        <v>0</v>
      </c>
      <c r="AR11" s="67">
        <v>0</v>
      </c>
      <c r="AS11" s="67">
        <v>0</v>
      </c>
      <c r="AT11" s="67">
        <v>0</v>
      </c>
      <c r="AU11" s="67">
        <v>0</v>
      </c>
      <c r="AV11" s="67">
        <v>0</v>
      </c>
      <c r="AW11" s="67">
        <v>0</v>
      </c>
      <c r="AX11" s="67">
        <v>0</v>
      </c>
      <c r="AY11" s="67">
        <v>0</v>
      </c>
      <c r="AZ11" s="67">
        <v>0</v>
      </c>
      <c r="BA11" s="67">
        <v>0</v>
      </c>
      <c r="BB11" s="67">
        <v>0</v>
      </c>
      <c r="BC11" s="67">
        <v>0</v>
      </c>
      <c r="BD11" s="67">
        <v>0</v>
      </c>
      <c r="BE11" s="67">
        <v>0</v>
      </c>
      <c r="BF11" s="67">
        <v>0</v>
      </c>
      <c r="BG11" s="67">
        <v>0</v>
      </c>
      <c r="BH11" s="67">
        <v>0</v>
      </c>
      <c r="BI11" s="67">
        <v>0</v>
      </c>
      <c r="BJ11" s="67">
        <v>0</v>
      </c>
      <c r="BK11" s="67">
        <v>0</v>
      </c>
      <c r="BL11" s="67"/>
      <c r="BM11" s="67"/>
      <c r="BN11" s="67"/>
      <c r="BO11" s="67"/>
      <c r="BP11" s="67"/>
      <c r="BQ11" s="67"/>
      <c r="BR11" s="67"/>
      <c r="BS11" s="67"/>
      <c r="BT11" s="67"/>
      <c r="BU11" s="67"/>
      <c r="BV11" s="67"/>
      <c r="BW11" s="67"/>
      <c r="BX11" s="66">
        <f t="shared" si="3"/>
        <v>0</v>
      </c>
      <c r="BY11" s="251">
        <v>0</v>
      </c>
    </row>
    <row r="12" spans="1:77" x14ac:dyDescent="0.2">
      <c r="A12" s="46">
        <f t="shared" si="2"/>
        <v>5</v>
      </c>
      <c r="B12" s="42" t="s">
        <v>573</v>
      </c>
      <c r="C12" s="69">
        <f>+'2018 OR'!AO11</f>
        <v>609176750.48000002</v>
      </c>
      <c r="D12" s="69">
        <f>+'2018 OR'!AP11</f>
        <v>614072689.5999999</v>
      </c>
      <c r="E12" s="69">
        <f>+'2018 OR'!AQ11</f>
        <v>626736262.42999983</v>
      </c>
      <c r="F12" s="69">
        <f>+'2018 OR'!AR11</f>
        <v>628594241.57999969</v>
      </c>
      <c r="G12" s="69">
        <f>+'2018 OR'!AS11</f>
        <v>621080091.98000002</v>
      </c>
      <c r="H12" s="69">
        <f>+'2018 OR'!AT11</f>
        <v>621188045.9599998</v>
      </c>
      <c r="I12" s="69">
        <f>+'2018 OR'!AU11</f>
        <v>620432264.83999979</v>
      </c>
      <c r="J12" s="69">
        <f>+'2018 OR'!AV11</f>
        <v>605534153.52999985</v>
      </c>
      <c r="K12" s="69">
        <f>+'2018 OR'!AW11</f>
        <v>603903490.84999979</v>
      </c>
      <c r="L12" s="69">
        <f>+'2018 OR'!AX11</f>
        <v>604023492.24999988</v>
      </c>
      <c r="M12" s="69">
        <f>+'2018 OR'!AY11</f>
        <v>595043700.06000006</v>
      </c>
      <c r="N12" s="69">
        <f>+'2018 OR'!AZ11</f>
        <v>607089322.06999981</v>
      </c>
      <c r="O12" s="69">
        <f>+'2018 OR'!BA11</f>
        <v>614798710.91479588</v>
      </c>
      <c r="P12" s="69">
        <f>+'2018 OR'!BB11</f>
        <v>622367837.95238209</v>
      </c>
      <c r="Q12" s="69">
        <f>+'2018 OR'!BC11</f>
        <v>633710713.82429588</v>
      </c>
      <c r="R12" s="69">
        <f>+'2018 OR'!BD11</f>
        <v>643958225.1143899</v>
      </c>
      <c r="S12" s="69">
        <f>+'2018 OR'!BE11</f>
        <v>635454240.29780412</v>
      </c>
      <c r="T12" s="69">
        <f>+'2018 OR'!BF11</f>
        <v>636856983.78687</v>
      </c>
      <c r="U12" s="69">
        <f>+'2018 OR'!BG11</f>
        <v>638346717.45547402</v>
      </c>
      <c r="V12" s="69">
        <f>+'2018 OR'!BH11</f>
        <v>623170809.84777796</v>
      </c>
      <c r="W12" s="69">
        <f>+'2018 OR'!BI11</f>
        <v>621133694.34965003</v>
      </c>
      <c r="X12" s="69">
        <f>+'2018 OR'!BJ11</f>
        <v>618754932.97332191</v>
      </c>
      <c r="Y12" s="69">
        <f>+'2018 OR'!BK11</f>
        <v>608564788.48446393</v>
      </c>
      <c r="Z12" s="69">
        <f>+'2018 OR'!BL11</f>
        <v>677122864.24556601</v>
      </c>
      <c r="AA12" s="69">
        <f>+'2018 OR'!BM11</f>
        <v>696353713.25920975</v>
      </c>
      <c r="AB12" s="69">
        <f>+'2018 OR'!BN11</f>
        <v>704485495.09618771</v>
      </c>
      <c r="AC12" s="69">
        <f>+'2018 OR'!BO11</f>
        <v>717557371.85491979</v>
      </c>
      <c r="AD12" s="69">
        <f>+'2018 OR'!BP11</f>
        <v>722461159.63231575</v>
      </c>
      <c r="AE12" s="69">
        <f>+'2018 OR'!BQ11</f>
        <v>714363485.10224974</v>
      </c>
      <c r="AF12" s="69">
        <f>+'2018 OR'!BR11</f>
        <v>715162372.31186187</v>
      </c>
      <c r="AG12" s="69">
        <f>+'2018 OR'!BS11</f>
        <v>714454384.6121279</v>
      </c>
      <c r="AH12" s="69">
        <f>+'2018 OR'!BT11</f>
        <v>698091953.10583198</v>
      </c>
      <c r="AI12" s="69">
        <f>+'2018 OR'!BU11</f>
        <v>695165769.92047</v>
      </c>
      <c r="AJ12" s="69">
        <f>+'2018 OR'!BV11</f>
        <v>696431704.938362</v>
      </c>
      <c r="AK12" s="69">
        <f>+'2018 OR'!BW11</f>
        <v>685207996.33645201</v>
      </c>
      <c r="AL12" s="69">
        <f>+'2018 OR'!BX11</f>
        <v>697183058.66838205</v>
      </c>
      <c r="AM12" s="69">
        <f>+'2018 OR'!BY11</f>
        <v>714850526.03315008</v>
      </c>
      <c r="AN12" s="69">
        <f>+'2018 OR'!BZ11</f>
        <v>721641948.14365685</v>
      </c>
      <c r="AO12" s="69">
        <f>+'2018 OR'!CA11</f>
        <v>737665279.36644089</v>
      </c>
      <c r="AP12" s="69">
        <f>+'2018 OR'!CB11</f>
        <v>747544145.74568677</v>
      </c>
      <c r="AQ12" s="69">
        <f>+'2018 OR'!CC11</f>
        <v>739073292.57874477</v>
      </c>
      <c r="AR12" s="69">
        <f>+'2018 OR'!CD11</f>
        <v>738763094.22346282</v>
      </c>
      <c r="AS12" s="69">
        <f>+'2018 OR'!CE11</f>
        <v>736679083.56109929</v>
      </c>
      <c r="AT12" s="69">
        <f>+'2018 OR'!CF11</f>
        <v>719188574.54007089</v>
      </c>
      <c r="AU12" s="69">
        <f>+'2018 OR'!CG11</f>
        <v>716064116.47956121</v>
      </c>
      <c r="AV12" s="69">
        <f>+'2018 OR'!CH11</f>
        <v>714858662.4394505</v>
      </c>
      <c r="AW12" s="69">
        <f>+'2018 OR'!CI11</f>
        <v>749409869.02475286</v>
      </c>
      <c r="AX12" s="69">
        <f>+'2018 OR'!CJ11</f>
        <v>762949354.41137087</v>
      </c>
      <c r="AY12" s="69">
        <f>'2019 OR'!CK11</f>
        <v>720703298.59467888</v>
      </c>
      <c r="AZ12" s="69">
        <f>'2019 OR'!CL11</f>
        <v>741401549.58765948</v>
      </c>
      <c r="BA12" s="69">
        <f>'2019 OR'!CM11</f>
        <v>747701219.46485245</v>
      </c>
      <c r="BB12" s="69">
        <f>'2019 OR'!CN11</f>
        <v>747442410.44061232</v>
      </c>
      <c r="BC12" s="69">
        <f>'2019 OR'!CO11</f>
        <v>753082951.91026866</v>
      </c>
      <c r="BD12" s="69">
        <f>'2019 OR'!CP11</f>
        <v>737424483.11944389</v>
      </c>
      <c r="BE12" s="69">
        <f>'2019 OR'!CQ11</f>
        <v>830176986.81847227</v>
      </c>
      <c r="BF12" s="69">
        <f>'2019 OR'!CR11</f>
        <v>823886959.13069975</v>
      </c>
      <c r="BG12" s="69">
        <f>'2019 OR'!CS11</f>
        <v>804638974.24959195</v>
      </c>
      <c r="BH12" s="69">
        <f>'2019 OR'!CT11</f>
        <v>798975925.18485332</v>
      </c>
      <c r="BI12" s="69">
        <f>'2019 OR'!CU11</f>
        <v>801855435.98576963</v>
      </c>
      <c r="BJ12" s="69">
        <f>'2019 OR'!CV11</f>
        <v>803841451.22725761</v>
      </c>
      <c r="BK12" s="69">
        <f>'2019 OR'!CW11</f>
        <v>822396768.47508216</v>
      </c>
      <c r="BL12" s="69">
        <f>'2020 OR'!CX11</f>
        <v>844992113.17212331</v>
      </c>
      <c r="BM12" s="69">
        <f>'2020 OR'!CY11</f>
        <v>849218800.42278361</v>
      </c>
      <c r="BN12" s="69">
        <f>'2020 OR'!CZ11</f>
        <v>857858010.68101943</v>
      </c>
      <c r="BO12" s="69">
        <f>'2020 OR'!DA11</f>
        <v>861339854.9089818</v>
      </c>
      <c r="BP12" s="69">
        <f>'2020 OR'!DB11</f>
        <v>845245991.68882251</v>
      </c>
      <c r="BQ12" s="69">
        <f>'2020 OR'!DC11</f>
        <v>839437549.51688242</v>
      </c>
      <c r="BR12" s="69">
        <f>'2020 OR'!DD11</f>
        <v>830907304.73708606</v>
      </c>
      <c r="BS12" s="69">
        <f>'2020 OR'!DE11</f>
        <v>810200544.07440364</v>
      </c>
      <c r="BT12" s="69">
        <f>'2020 OR'!DF11</f>
        <v>805543627.41955566</v>
      </c>
      <c r="BU12" s="69">
        <f>'2020 OR'!DG11</f>
        <v>805585192.34331048</v>
      </c>
      <c r="BV12" s="69">
        <f>'2020 OR'!DH11</f>
        <v>809612267.10188162</v>
      </c>
      <c r="BW12" s="69">
        <f>'2020 OR'!DI11</f>
        <v>835214333.1572206</v>
      </c>
      <c r="BX12" s="70">
        <f>((BK12/2)+SUM(BL12:BV12)+(BW12/2))/12</f>
        <v>832395567.24025011</v>
      </c>
      <c r="BY12" s="251">
        <v>832395567.24025011</v>
      </c>
    </row>
    <row r="13" spans="1:77" x14ac:dyDescent="0.2">
      <c r="A13" s="46">
        <f t="shared" si="2"/>
        <v>6</v>
      </c>
      <c r="C13" s="65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6">
        <f t="shared" ref="BX13" si="4">((AY13/2)+SUM(AZ13:BJ13)+(BK13/2))/12</f>
        <v>0</v>
      </c>
      <c r="BY13" s="251">
        <v>0</v>
      </c>
    </row>
    <row r="14" spans="1:77" ht="13.5" thickBot="1" x14ac:dyDescent="0.25">
      <c r="A14" s="46">
        <f t="shared" si="2"/>
        <v>7</v>
      </c>
      <c r="B14" s="42" t="s">
        <v>570</v>
      </c>
      <c r="C14" s="71">
        <v>1177956908.21</v>
      </c>
      <c r="D14" s="71">
        <f t="shared" ref="D14:BO14" si="5">SUM(D9:D12)</f>
        <v>1223336899.4387546</v>
      </c>
      <c r="E14" s="71">
        <f t="shared" si="5"/>
        <v>1235180948.7580023</v>
      </c>
      <c r="F14" s="71">
        <f t="shared" si="5"/>
        <v>1236430788.234586</v>
      </c>
      <c r="G14" s="71">
        <f t="shared" si="5"/>
        <v>1226605101.3730702</v>
      </c>
      <c r="H14" s="71">
        <f t="shared" si="5"/>
        <v>1226720033.5512173</v>
      </c>
      <c r="I14" s="71">
        <f t="shared" si="5"/>
        <v>1186290602.5305269</v>
      </c>
      <c r="J14" s="71">
        <f t="shared" si="5"/>
        <v>1170919203.3968487</v>
      </c>
      <c r="K14" s="71">
        <f t="shared" si="5"/>
        <v>1170989094.5751338</v>
      </c>
      <c r="L14" s="71">
        <f t="shared" si="5"/>
        <v>1173272014.4504361</v>
      </c>
      <c r="M14" s="71">
        <f t="shared" si="5"/>
        <v>1163723288.0917602</v>
      </c>
      <c r="N14" s="71">
        <f t="shared" si="5"/>
        <v>1177772194.8828321</v>
      </c>
      <c r="O14" s="71">
        <f t="shared" si="5"/>
        <v>1318862706.6696959</v>
      </c>
      <c r="P14" s="71">
        <f t="shared" si="5"/>
        <v>1311264844.8964801</v>
      </c>
      <c r="Q14" s="71">
        <f t="shared" si="5"/>
        <v>1321196005.993371</v>
      </c>
      <c r="R14" s="71">
        <f t="shared" si="5"/>
        <v>1320763137.1578598</v>
      </c>
      <c r="S14" s="71">
        <f t="shared" si="5"/>
        <v>1285924344.0785382</v>
      </c>
      <c r="T14" s="71">
        <f t="shared" si="5"/>
        <v>1291039058.8025088</v>
      </c>
      <c r="U14" s="71">
        <f t="shared" si="5"/>
        <v>1292023910.5017781</v>
      </c>
      <c r="V14" s="71">
        <f t="shared" si="5"/>
        <v>1270600238.9315419</v>
      </c>
      <c r="W14" s="71">
        <f t="shared" si="5"/>
        <v>1279129893.717428</v>
      </c>
      <c r="X14" s="71">
        <f t="shared" si="5"/>
        <v>1271105003.521152</v>
      </c>
      <c r="Y14" s="71">
        <f t="shared" si="5"/>
        <v>1261405460.6846881</v>
      </c>
      <c r="Z14" s="71">
        <f t="shared" si="5"/>
        <v>1363149702.3684158</v>
      </c>
      <c r="AA14" s="71">
        <f t="shared" si="5"/>
        <v>1436353713.2592096</v>
      </c>
      <c r="AB14" s="71">
        <f t="shared" si="5"/>
        <v>1401182763.3361878</v>
      </c>
      <c r="AC14" s="71">
        <f t="shared" si="5"/>
        <v>1404257371.8949199</v>
      </c>
      <c r="AD14" s="71">
        <f t="shared" si="5"/>
        <v>1409161159.6723156</v>
      </c>
      <c r="AE14" s="71">
        <f t="shared" si="5"/>
        <v>1401063485.1422496</v>
      </c>
      <c r="AF14" s="71">
        <f t="shared" si="5"/>
        <v>1401862372.351862</v>
      </c>
      <c r="AG14" s="71">
        <f t="shared" si="5"/>
        <v>1401154384.6521277</v>
      </c>
      <c r="AH14" s="71">
        <f t="shared" si="5"/>
        <v>1385616953.1458321</v>
      </c>
      <c r="AI14" s="71">
        <f t="shared" si="5"/>
        <v>1458613269.1004701</v>
      </c>
      <c r="AJ14" s="71">
        <f t="shared" si="5"/>
        <v>1383131705.018362</v>
      </c>
      <c r="AK14" s="71">
        <f t="shared" si="5"/>
        <v>1371907996.4164519</v>
      </c>
      <c r="AL14" s="71">
        <f t="shared" si="5"/>
        <v>1428883058.7683821</v>
      </c>
      <c r="AM14" s="71">
        <f t="shared" si="5"/>
        <v>1455750522.3531501</v>
      </c>
      <c r="AN14" s="71">
        <f t="shared" si="5"/>
        <v>1530741948.133657</v>
      </c>
      <c r="AO14" s="71">
        <f t="shared" si="5"/>
        <v>1574365279.3664408</v>
      </c>
      <c r="AP14" s="71">
        <f t="shared" si="5"/>
        <v>1562244145.7456868</v>
      </c>
      <c r="AQ14" s="71">
        <f t="shared" si="5"/>
        <v>1531173292.5887446</v>
      </c>
      <c r="AR14" s="71">
        <f t="shared" si="5"/>
        <v>1532963094.2434628</v>
      </c>
      <c r="AS14" s="71">
        <f t="shared" si="5"/>
        <v>1548479083.5910993</v>
      </c>
      <c r="AT14" s="71">
        <f t="shared" si="5"/>
        <v>1550588574.580071</v>
      </c>
      <c r="AU14" s="71">
        <f t="shared" si="5"/>
        <v>1586464116.5095611</v>
      </c>
      <c r="AV14" s="71">
        <f t="shared" si="5"/>
        <v>1630058662.4894505</v>
      </c>
      <c r="AW14" s="71">
        <f t="shared" si="5"/>
        <v>1688909869.0747528</v>
      </c>
      <c r="AX14" s="71">
        <f t="shared" si="5"/>
        <v>1721149354.4813709</v>
      </c>
      <c r="AY14" s="71">
        <f t="shared" si="5"/>
        <v>1677903298.7146788</v>
      </c>
      <c r="AZ14" s="71">
        <f t="shared" si="5"/>
        <v>1658601549.7276595</v>
      </c>
      <c r="BA14" s="71">
        <f t="shared" si="5"/>
        <v>1685401219.5748525</v>
      </c>
      <c r="BB14" s="71">
        <f t="shared" si="5"/>
        <v>1663442410.1006122</v>
      </c>
      <c r="BC14" s="71">
        <f t="shared" si="5"/>
        <v>1650482951.9102688</v>
      </c>
      <c r="BD14" s="71">
        <f t="shared" si="5"/>
        <v>1639024483.1194439</v>
      </c>
      <c r="BE14" s="71">
        <f t="shared" si="5"/>
        <v>1709876986.8184724</v>
      </c>
      <c r="BF14" s="71">
        <f t="shared" si="5"/>
        <v>1703586959.1306996</v>
      </c>
      <c r="BG14" s="71">
        <f t="shared" si="5"/>
        <v>1684338974.2595921</v>
      </c>
      <c r="BH14" s="71">
        <f t="shared" si="5"/>
        <v>1714175925.1948533</v>
      </c>
      <c r="BI14" s="71">
        <f t="shared" si="5"/>
        <v>1736455435.9857697</v>
      </c>
      <c r="BJ14" s="71">
        <f t="shared" si="5"/>
        <v>1804841451.2272577</v>
      </c>
      <c r="BK14" s="71">
        <f t="shared" si="5"/>
        <v>1797196768.4750822</v>
      </c>
      <c r="BL14" s="71">
        <f t="shared" si="5"/>
        <v>1801592113.2021232</v>
      </c>
      <c r="BM14" s="71">
        <f t="shared" si="5"/>
        <v>1800018800.4727836</v>
      </c>
      <c r="BN14" s="71">
        <f t="shared" si="5"/>
        <v>1855558010.7510195</v>
      </c>
      <c r="BO14" s="71">
        <f t="shared" si="5"/>
        <v>1796039854.9789817</v>
      </c>
      <c r="BP14" s="71">
        <f t="shared" ref="BP14:BW14" si="6">SUM(BP9:BP12)</f>
        <v>1771945991.6888225</v>
      </c>
      <c r="BQ14" s="71">
        <f t="shared" si="6"/>
        <v>1767137549.5168824</v>
      </c>
      <c r="BR14" s="71">
        <f t="shared" si="6"/>
        <v>1757607304.7370861</v>
      </c>
      <c r="BS14" s="71">
        <f t="shared" si="6"/>
        <v>1736900544.0744038</v>
      </c>
      <c r="BT14" s="71">
        <f t="shared" si="6"/>
        <v>1730243627.4195557</v>
      </c>
      <c r="BU14" s="71">
        <f t="shared" si="6"/>
        <v>1925310192.3433104</v>
      </c>
      <c r="BV14" s="71">
        <f t="shared" si="6"/>
        <v>1954337267.1118817</v>
      </c>
      <c r="BW14" s="71">
        <f t="shared" si="6"/>
        <v>1991439333.1672206</v>
      </c>
      <c r="BX14" s="71">
        <f>((BK14/2)+SUM(BL14:BV14)+(BW14/2))/12</f>
        <v>1815917442.2598333</v>
      </c>
      <c r="BY14" s="252">
        <v>1815917442.2598333</v>
      </c>
    </row>
    <row r="15" spans="1:77" ht="13.5" thickTop="1" x14ac:dyDescent="0.2">
      <c r="A15" s="46">
        <f t="shared" si="2"/>
        <v>8</v>
      </c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</row>
    <row r="16" spans="1:77" x14ac:dyDescent="0.2">
      <c r="A16" s="46">
        <f t="shared" si="2"/>
        <v>9</v>
      </c>
    </row>
    <row r="17" spans="1:76" x14ac:dyDescent="0.2">
      <c r="A17" s="46">
        <f t="shared" si="2"/>
        <v>10</v>
      </c>
      <c r="B17" s="47" t="s">
        <v>571</v>
      </c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</row>
    <row r="18" spans="1:76" x14ac:dyDescent="0.2">
      <c r="A18" s="46">
        <f t="shared" si="2"/>
        <v>11</v>
      </c>
      <c r="B18" s="42" t="s">
        <v>572</v>
      </c>
      <c r="C18" s="51">
        <f t="shared" ref="C18:BJ18" si="7">+C9/C14</f>
        <v>0.51079967001028193</v>
      </c>
      <c r="D18" s="51">
        <f t="shared" si="7"/>
        <v>0.49185142725282738</v>
      </c>
      <c r="E18" s="51">
        <f t="shared" si="7"/>
        <v>0.4871351040550137</v>
      </c>
      <c r="F18" s="51">
        <f t="shared" si="7"/>
        <v>0.48664268612974754</v>
      </c>
      <c r="G18" s="51">
        <f t="shared" si="7"/>
        <v>0.4905409241543614</v>
      </c>
      <c r="H18" s="51">
        <f t="shared" si="7"/>
        <v>0.49049496506398921</v>
      </c>
      <c r="I18" s="51">
        <f t="shared" si="7"/>
        <v>0.47349275026019244</v>
      </c>
      <c r="J18" s="51">
        <f t="shared" si="7"/>
        <v>0.47970858994412469</v>
      </c>
      <c r="K18" s="51">
        <f t="shared" si="7"/>
        <v>0.47967995825255727</v>
      </c>
      <c r="L18" s="51">
        <f t="shared" si="7"/>
        <v>0.47874661040398364</v>
      </c>
      <c r="M18" s="51">
        <f t="shared" si="7"/>
        <v>0.48267488134662961</v>
      </c>
      <c r="N18" s="51">
        <f t="shared" si="7"/>
        <v>0.47691735502032245</v>
      </c>
      <c r="O18" s="51">
        <f t="shared" si="7"/>
        <v>0.4258972500772028</v>
      </c>
      <c r="P18" s="51">
        <f t="shared" si="7"/>
        <v>0.42836502647513919</v>
      </c>
      <c r="Q18" s="51">
        <f t="shared" si="7"/>
        <v>0.42514509387853711</v>
      </c>
      <c r="R18" s="51">
        <f t="shared" si="7"/>
        <v>0.4252844315512303</v>
      </c>
      <c r="S18" s="51">
        <f t="shared" si="7"/>
        <v>0.43680641290176403</v>
      </c>
      <c r="T18" s="51">
        <f t="shared" si="7"/>
        <v>0.43507591514775668</v>
      </c>
      <c r="U18" s="51">
        <f t="shared" si="7"/>
        <v>0.4347442763515536</v>
      </c>
      <c r="V18" s="51">
        <f t="shared" si="7"/>
        <v>0.44207452728982494</v>
      </c>
      <c r="W18" s="51">
        <f t="shared" si="7"/>
        <v>0.4391266303436771</v>
      </c>
      <c r="X18" s="51">
        <f t="shared" si="7"/>
        <v>0.44189897643704218</v>
      </c>
      <c r="Y18" s="51">
        <f t="shared" si="7"/>
        <v>0.44529694654652158</v>
      </c>
      <c r="Z18" s="51">
        <f t="shared" si="7"/>
        <v>0.41206039147723073</v>
      </c>
      <c r="AA18" s="51">
        <f t="shared" si="7"/>
        <v>0.47808558133067297</v>
      </c>
      <c r="AB18" s="51">
        <f t="shared" si="7"/>
        <v>0.49008596021048761</v>
      </c>
      <c r="AC18" s="51">
        <f t="shared" si="7"/>
        <v>0.48901292152261211</v>
      </c>
      <c r="AD18" s="51">
        <f t="shared" si="7"/>
        <v>0.48731118884917624</v>
      </c>
      <c r="AE18" s="51">
        <f t="shared" si="7"/>
        <v>0.49012768320793082</v>
      </c>
      <c r="AF18" s="51">
        <f t="shared" si="7"/>
        <v>0.48984837138323661</v>
      </c>
      <c r="AG18" s="51">
        <f t="shared" si="7"/>
        <v>0.49009588630769674</v>
      </c>
      <c r="AH18" s="51">
        <f t="shared" si="7"/>
        <v>0.49559151137762303</v>
      </c>
      <c r="AI18" s="51">
        <f t="shared" si="7"/>
        <v>0.47078962912732131</v>
      </c>
      <c r="AJ18" s="51">
        <f t="shared" si="7"/>
        <v>0.49648200349140548</v>
      </c>
      <c r="AK18" s="51">
        <f t="shared" si="7"/>
        <v>0.50054376954848478</v>
      </c>
      <c r="AL18" s="51">
        <f t="shared" si="7"/>
        <v>0.48058516460535078</v>
      </c>
      <c r="AM18" s="51">
        <f t="shared" si="7"/>
        <v>0.47171544124880871</v>
      </c>
      <c r="AN18" s="51">
        <f t="shared" si="7"/>
        <v>0.51393378286861269</v>
      </c>
      <c r="AO18" s="51">
        <f t="shared" si="7"/>
        <v>0.49969343856248238</v>
      </c>
      <c r="AP18" s="51">
        <f t="shared" si="7"/>
        <v>0.48948815208073332</v>
      </c>
      <c r="AQ18" s="51">
        <f t="shared" si="7"/>
        <v>0.49942093667734155</v>
      </c>
      <c r="AR18" s="51">
        <f t="shared" si="7"/>
        <v>0.49883784082707444</v>
      </c>
      <c r="AS18" s="51">
        <f t="shared" si="7"/>
        <v>0.49383941191286462</v>
      </c>
      <c r="AT18" s="51">
        <f t="shared" si="7"/>
        <v>0.49316757038990527</v>
      </c>
      <c r="AU18" s="51">
        <f t="shared" si="7"/>
        <v>0.48201531446071721</v>
      </c>
      <c r="AV18" s="51">
        <f t="shared" si="7"/>
        <v>0.49979796356272094</v>
      </c>
      <c r="AW18" s="51">
        <f t="shared" si="7"/>
        <v>0.48238216551267044</v>
      </c>
      <c r="AX18" s="51">
        <f t="shared" si="7"/>
        <v>0.47334648668272677</v>
      </c>
      <c r="AY18" s="51">
        <f t="shared" si="7"/>
        <v>0.44084781320033822</v>
      </c>
      <c r="AZ18" s="51">
        <f t="shared" si="7"/>
        <v>0.44597811941117377</v>
      </c>
      <c r="BA18" s="51">
        <f t="shared" si="7"/>
        <v>0.43888659353562798</v>
      </c>
      <c r="BB18" s="51">
        <f t="shared" si="7"/>
        <v>0.44468025794488414</v>
      </c>
      <c r="BC18" s="51">
        <f t="shared" si="7"/>
        <v>0.44817185124140257</v>
      </c>
      <c r="BD18" s="51">
        <f t="shared" si="7"/>
        <v>0.451305033950548</v>
      </c>
      <c r="BE18" s="51">
        <f t="shared" si="7"/>
        <v>0.51448145497111863</v>
      </c>
      <c r="BF18" s="51">
        <f t="shared" si="7"/>
        <v>0.51638103666213209</v>
      </c>
      <c r="BG18" s="51">
        <f t="shared" si="7"/>
        <v>0.52228204265516198</v>
      </c>
      <c r="BH18" s="51">
        <f t="shared" si="7"/>
        <v>0.50735749301877497</v>
      </c>
      <c r="BI18" s="51">
        <f t="shared" si="7"/>
        <v>0.50084786627782318</v>
      </c>
      <c r="BJ18" s="51">
        <f t="shared" si="7"/>
        <v>0.48187058171155178</v>
      </c>
      <c r="BK18" s="51">
        <f>+BK9/BK14</f>
        <v>0.47279185835670556</v>
      </c>
      <c r="BL18" s="51">
        <f>+BL9/BL14</f>
        <v>0.47163838794218288</v>
      </c>
      <c r="BM18" s="51">
        <f t="shared" ref="BM18:BW18" si="8">+BM9/BM14</f>
        <v>0.43038439364995595</v>
      </c>
      <c r="BN18" s="51">
        <f t="shared" si="8"/>
        <v>0.49834065798122712</v>
      </c>
      <c r="BO18" s="51">
        <f t="shared" si="8"/>
        <v>0.51485494458073777</v>
      </c>
      <c r="BP18" s="51">
        <f t="shared" si="8"/>
        <v>0.5218556346171016</v>
      </c>
      <c r="BQ18" s="51">
        <f t="shared" si="8"/>
        <v>0.52327562178326392</v>
      </c>
      <c r="BR18" s="51">
        <f t="shared" si="8"/>
        <v>0.52611297046146632</v>
      </c>
      <c r="BS18" s="51">
        <f t="shared" si="8"/>
        <v>0.53238511736017313</v>
      </c>
      <c r="BT18" s="51">
        <f t="shared" si="8"/>
        <v>0.53443340888304591</v>
      </c>
      <c r="BU18" s="51">
        <f t="shared" si="8"/>
        <v>0.48028624357643912</v>
      </c>
      <c r="BV18" s="51">
        <f t="shared" si="8"/>
        <v>0.47315272320755619</v>
      </c>
      <c r="BW18" s="51">
        <f t="shared" si="8"/>
        <v>0.46433751940077461</v>
      </c>
      <c r="BX18" s="51">
        <f>((BK18/2)+SUM(BL18:BV18)+(BW18/2))/12</f>
        <v>0.4979403994101575</v>
      </c>
    </row>
    <row r="19" spans="1:76" x14ac:dyDescent="0.2">
      <c r="A19" s="46">
        <f t="shared" si="2"/>
        <v>12</v>
      </c>
      <c r="B19" s="42" t="s">
        <v>1295</v>
      </c>
      <c r="C19" s="52">
        <f t="shared" ref="C19:BK19" si="9">+C10/C14</f>
        <v>5.8909088985835889E-3</v>
      </c>
      <c r="D19" s="52">
        <f t="shared" si="9"/>
        <v>6.1832597726961588E-3</v>
      </c>
      <c r="E19" s="52">
        <f t="shared" si="9"/>
        <v>5.4604844211564715E-3</v>
      </c>
      <c r="F19" s="52">
        <f t="shared" si="9"/>
        <v>4.9631137569360615E-3</v>
      </c>
      <c r="G19" s="52">
        <f t="shared" si="9"/>
        <v>3.1183706873454263E-3</v>
      </c>
      <c r="H19" s="52">
        <f t="shared" si="9"/>
        <v>3.1237670262254506E-3</v>
      </c>
      <c r="I19" s="52">
        <f t="shared" si="9"/>
        <v>3.5053280213606995E-3</v>
      </c>
      <c r="J19" s="52">
        <f t="shared" si="9"/>
        <v>3.1471427372258515E-3</v>
      </c>
      <c r="K19" s="52">
        <f t="shared" si="9"/>
        <v>4.5991920420813638E-3</v>
      </c>
      <c r="L19" s="52">
        <f t="shared" si="9"/>
        <v>6.4337358323268623E-3</v>
      </c>
      <c r="M19" s="52">
        <f t="shared" si="9"/>
        <v>5.997635437205091E-3</v>
      </c>
      <c r="N19" s="52">
        <f t="shared" si="9"/>
        <v>7.6270036360689434E-3</v>
      </c>
      <c r="O19" s="52">
        <f t="shared" si="9"/>
        <v>0.10794451540326593</v>
      </c>
      <c r="P19" s="52">
        <f t="shared" si="9"/>
        <v>9.700329223280571E-2</v>
      </c>
      <c r="Q19" s="52">
        <f t="shared" si="9"/>
        <v>9.5205625507852401E-2</v>
      </c>
      <c r="R19" s="52">
        <f t="shared" si="9"/>
        <v>8.7150306368455568E-2</v>
      </c>
      <c r="S19" s="52">
        <f t="shared" si="9"/>
        <v>6.9032135669182371E-2</v>
      </c>
      <c r="T19" s="52">
        <f t="shared" si="9"/>
        <v>7.1633831978267073E-2</v>
      </c>
      <c r="U19" s="52">
        <f t="shared" si="9"/>
        <v>7.1188460444654739E-2</v>
      </c>
      <c r="V19" s="52">
        <f t="shared" si="9"/>
        <v>6.7471598428042609E-2</v>
      </c>
      <c r="W19" s="52">
        <f t="shared" si="9"/>
        <v>7.5282580636060678E-2</v>
      </c>
      <c r="X19" s="52">
        <f t="shared" si="9"/>
        <v>7.1315957609100492E-2</v>
      </c>
      <c r="Y19" s="52">
        <f t="shared" si="9"/>
        <v>7.2253272275159694E-2</v>
      </c>
      <c r="Z19" s="52">
        <f t="shared" si="9"/>
        <v>9.1205564514915197E-2</v>
      </c>
      <c r="AA19" s="52">
        <f t="shared" si="9"/>
        <v>3.7107851295944183E-2</v>
      </c>
      <c r="AB19" s="52">
        <f t="shared" si="9"/>
        <v>7.1348781198226465E-3</v>
      </c>
      <c r="AC19" s="52">
        <f t="shared" si="9"/>
        <v>2.8484806845645093E-11</v>
      </c>
      <c r="AD19" s="52">
        <f t="shared" si="9"/>
        <v>2.8385681598903524E-11</v>
      </c>
      <c r="AE19" s="52">
        <f t="shared" si="9"/>
        <v>2.8549741267390757E-11</v>
      </c>
      <c r="AF19" s="52">
        <f t="shared" si="9"/>
        <v>2.8533471465457207E-11</v>
      </c>
      <c r="AG19" s="52">
        <f t="shared" si="9"/>
        <v>2.8547889110685701E-11</v>
      </c>
      <c r="AH19" s="52">
        <f t="shared" si="9"/>
        <v>5.9540267469083952E-4</v>
      </c>
      <c r="AI19" s="52">
        <f t="shared" si="9"/>
        <v>5.2616756480852775E-2</v>
      </c>
      <c r="AJ19" s="52">
        <f t="shared" si="9"/>
        <v>5.7839755758427898E-11</v>
      </c>
      <c r="AK19" s="52">
        <f t="shared" si="9"/>
        <v>5.8312948250879252E-11</v>
      </c>
      <c r="AL19" s="52">
        <f t="shared" si="9"/>
        <v>3.1493130122760012E-2</v>
      </c>
      <c r="AM19" s="52">
        <f t="shared" si="9"/>
        <v>3.7231651637938852E-2</v>
      </c>
      <c r="AN19" s="52">
        <f t="shared" si="9"/>
        <v>1.4633426631648131E-2</v>
      </c>
      <c r="AO19" s="52">
        <f t="shared" si="9"/>
        <v>3.1758830466663432E-2</v>
      </c>
      <c r="AP19" s="52">
        <f t="shared" si="9"/>
        <v>3.2005240753284508E-2</v>
      </c>
      <c r="AQ19" s="52">
        <f t="shared" si="9"/>
        <v>1.7894773989738943E-2</v>
      </c>
      <c r="AR19" s="52">
        <f t="shared" si="9"/>
        <v>1.9243777055545249E-2</v>
      </c>
      <c r="AS19" s="52">
        <f t="shared" si="9"/>
        <v>3.0416943004983793E-2</v>
      </c>
      <c r="AT19" s="52">
        <f t="shared" si="9"/>
        <v>4.3015923845604008E-2</v>
      </c>
      <c r="AU19" s="52">
        <f t="shared" si="9"/>
        <v>6.6626152416579404E-2</v>
      </c>
      <c r="AV19" s="52">
        <f t="shared" si="9"/>
        <v>6.1654222858774213E-2</v>
      </c>
      <c r="AW19" s="52">
        <f t="shared" si="9"/>
        <v>7.389381892733568E-2</v>
      </c>
      <c r="AX19" s="52">
        <f t="shared" si="9"/>
        <v>8.3374519298030608E-2</v>
      </c>
      <c r="AY19" s="52">
        <f t="shared" si="9"/>
        <v>0.12962606384206476</v>
      </c>
      <c r="AZ19" s="52">
        <f t="shared" si="9"/>
        <v>0.1070178670513996</v>
      </c>
      <c r="BA19" s="52">
        <f t="shared" si="9"/>
        <v>0.11747944513766645</v>
      </c>
      <c r="BB19" s="52">
        <f t="shared" si="9"/>
        <v>0.10598503356021602</v>
      </c>
      <c r="BC19" s="52">
        <f t="shared" si="9"/>
        <v>9.5547790916275771E-2</v>
      </c>
      <c r="BD19" s="52">
        <f t="shared" si="9"/>
        <v>9.8778268212239714E-2</v>
      </c>
      <c r="BE19" s="52">
        <f t="shared" si="9"/>
        <v>0</v>
      </c>
      <c r="BF19" s="52">
        <f>+BF10/BF14</f>
        <v>0</v>
      </c>
      <c r="BG19" s="52">
        <f t="shared" si="9"/>
        <v>5.9370472053559396E-12</v>
      </c>
      <c r="BH19" s="52">
        <f t="shared" si="9"/>
        <v>2.654336660621805E-2</v>
      </c>
      <c r="BI19" s="52">
        <f t="shared" si="9"/>
        <v>3.7374987376601963E-2</v>
      </c>
      <c r="BJ19" s="52">
        <f t="shared" si="9"/>
        <v>7.2748772425809766E-2</v>
      </c>
      <c r="BK19" s="52">
        <f t="shared" si="9"/>
        <v>6.9608404708042679E-2</v>
      </c>
      <c r="BL19" s="52">
        <f t="shared" ref="BL19:BW19" si="10">+BL10/BL14</f>
        <v>5.9336405419758154E-2</v>
      </c>
      <c r="BM19" s="52">
        <f t="shared" si="10"/>
        <v>9.7832311531272059E-2</v>
      </c>
      <c r="BN19" s="52">
        <f t="shared" si="10"/>
        <v>3.9341265348235559E-2</v>
      </c>
      <c r="BO19" s="52">
        <f t="shared" si="10"/>
        <v>5.5678052144989944E-3</v>
      </c>
      <c r="BP19" s="52">
        <f t="shared" si="10"/>
        <v>1.1287025729795645E-3</v>
      </c>
      <c r="BQ19" s="52">
        <f t="shared" si="10"/>
        <v>1.6976607173675698E-3</v>
      </c>
      <c r="BR19" s="52">
        <f t="shared" si="10"/>
        <v>1.137910609844201E-3</v>
      </c>
      <c r="BS19" s="52">
        <f t="shared" si="10"/>
        <v>1.1514764082625134E-3</v>
      </c>
      <c r="BT19" s="52">
        <f t="shared" si="10"/>
        <v>0</v>
      </c>
      <c r="BU19" s="52">
        <f t="shared" si="10"/>
        <v>0.10129536568994814</v>
      </c>
      <c r="BV19" s="52">
        <f t="shared" si="10"/>
        <v>0.11258292195141567</v>
      </c>
      <c r="BW19" s="52">
        <f t="shared" si="10"/>
        <v>0.11626013213356517</v>
      </c>
      <c r="BX19" s="52">
        <f t="shared" ref="BX19:BX22" si="11">((BK19/2)+SUM(BL19:BV19)+(BW19/2))/12</f>
        <v>4.2833841157032197E-2</v>
      </c>
    </row>
    <row r="20" spans="1:76" x14ac:dyDescent="0.2">
      <c r="A20" s="46">
        <f t="shared" si="2"/>
        <v>13</v>
      </c>
      <c r="B20" s="42" t="s">
        <v>568</v>
      </c>
      <c r="C20" s="52">
        <f t="shared" ref="C20:BK20" si="12">+C11/C14</f>
        <v>0</v>
      </c>
      <c r="D20" s="52">
        <f t="shared" si="12"/>
        <v>0</v>
      </c>
      <c r="E20" s="52">
        <f t="shared" si="12"/>
        <v>0</v>
      </c>
      <c r="F20" s="52">
        <f t="shared" si="12"/>
        <v>0</v>
      </c>
      <c r="G20" s="52">
        <f t="shared" si="12"/>
        <v>0</v>
      </c>
      <c r="H20" s="52">
        <f t="shared" si="12"/>
        <v>0</v>
      </c>
      <c r="I20" s="52">
        <f t="shared" si="12"/>
        <v>0</v>
      </c>
      <c r="J20" s="52">
        <f t="shared" si="12"/>
        <v>0</v>
      </c>
      <c r="K20" s="52">
        <f t="shared" si="12"/>
        <v>0</v>
      </c>
      <c r="L20" s="52">
        <f t="shared" si="12"/>
        <v>0</v>
      </c>
      <c r="M20" s="52">
        <f t="shared" si="12"/>
        <v>0</v>
      </c>
      <c r="N20" s="52">
        <f t="shared" si="12"/>
        <v>0</v>
      </c>
      <c r="O20" s="52">
        <f t="shared" si="12"/>
        <v>0</v>
      </c>
      <c r="P20" s="52">
        <f t="shared" si="12"/>
        <v>0</v>
      </c>
      <c r="Q20" s="52">
        <f t="shared" si="12"/>
        <v>0</v>
      </c>
      <c r="R20" s="52">
        <f t="shared" si="12"/>
        <v>0</v>
      </c>
      <c r="S20" s="52">
        <f t="shared" si="12"/>
        <v>0</v>
      </c>
      <c r="T20" s="52">
        <f t="shared" si="12"/>
        <v>0</v>
      </c>
      <c r="U20" s="52">
        <f t="shared" si="12"/>
        <v>0</v>
      </c>
      <c r="V20" s="52">
        <f t="shared" si="12"/>
        <v>0</v>
      </c>
      <c r="W20" s="52">
        <f t="shared" si="12"/>
        <v>0</v>
      </c>
      <c r="X20" s="52">
        <f t="shared" si="12"/>
        <v>0</v>
      </c>
      <c r="Y20" s="52">
        <f t="shared" si="12"/>
        <v>0</v>
      </c>
      <c r="Z20" s="52">
        <f t="shared" si="12"/>
        <v>0</v>
      </c>
      <c r="AA20" s="52">
        <f t="shared" si="12"/>
        <v>0</v>
      </c>
      <c r="AB20" s="52">
        <f t="shared" si="12"/>
        <v>0</v>
      </c>
      <c r="AC20" s="52">
        <f t="shared" si="12"/>
        <v>0</v>
      </c>
      <c r="AD20" s="52">
        <f t="shared" si="12"/>
        <v>0</v>
      </c>
      <c r="AE20" s="52">
        <f t="shared" si="12"/>
        <v>0</v>
      </c>
      <c r="AF20" s="52">
        <f t="shared" si="12"/>
        <v>0</v>
      </c>
      <c r="AG20" s="52">
        <f t="shared" si="12"/>
        <v>0</v>
      </c>
      <c r="AH20" s="52">
        <f t="shared" si="12"/>
        <v>0</v>
      </c>
      <c r="AI20" s="52">
        <f t="shared" si="12"/>
        <v>0</v>
      </c>
      <c r="AJ20" s="52">
        <f t="shared" si="12"/>
        <v>0</v>
      </c>
      <c r="AK20" s="52">
        <f t="shared" si="12"/>
        <v>0</v>
      </c>
      <c r="AL20" s="52">
        <f t="shared" si="12"/>
        <v>0</v>
      </c>
      <c r="AM20" s="52">
        <f t="shared" si="12"/>
        <v>0</v>
      </c>
      <c r="AN20" s="52">
        <f t="shared" si="12"/>
        <v>0</v>
      </c>
      <c r="AO20" s="52">
        <f t="shared" si="12"/>
        <v>0</v>
      </c>
      <c r="AP20" s="52">
        <f t="shared" si="12"/>
        <v>0</v>
      </c>
      <c r="AQ20" s="52">
        <f t="shared" si="12"/>
        <v>0</v>
      </c>
      <c r="AR20" s="52">
        <f t="shared" si="12"/>
        <v>0</v>
      </c>
      <c r="AS20" s="52">
        <f t="shared" si="12"/>
        <v>0</v>
      </c>
      <c r="AT20" s="52">
        <f t="shared" si="12"/>
        <v>0</v>
      </c>
      <c r="AU20" s="52">
        <f t="shared" si="12"/>
        <v>0</v>
      </c>
      <c r="AV20" s="52">
        <f t="shared" si="12"/>
        <v>0</v>
      </c>
      <c r="AW20" s="52">
        <f t="shared" si="12"/>
        <v>0</v>
      </c>
      <c r="AX20" s="52">
        <f t="shared" si="12"/>
        <v>0</v>
      </c>
      <c r="AY20" s="52">
        <f t="shared" si="12"/>
        <v>0</v>
      </c>
      <c r="AZ20" s="52">
        <f t="shared" si="12"/>
        <v>0</v>
      </c>
      <c r="BA20" s="52">
        <f t="shared" si="12"/>
        <v>0</v>
      </c>
      <c r="BB20" s="52">
        <f t="shared" si="12"/>
        <v>0</v>
      </c>
      <c r="BC20" s="52">
        <f t="shared" si="12"/>
        <v>0</v>
      </c>
      <c r="BD20" s="52">
        <f t="shared" si="12"/>
        <v>0</v>
      </c>
      <c r="BE20" s="52">
        <f t="shared" si="12"/>
        <v>0</v>
      </c>
      <c r="BF20" s="52">
        <f t="shared" si="12"/>
        <v>0</v>
      </c>
      <c r="BG20" s="52">
        <f t="shared" si="12"/>
        <v>0</v>
      </c>
      <c r="BH20" s="52">
        <f t="shared" si="12"/>
        <v>0</v>
      </c>
      <c r="BI20" s="52">
        <f t="shared" si="12"/>
        <v>0</v>
      </c>
      <c r="BJ20" s="52">
        <f t="shared" si="12"/>
        <v>0</v>
      </c>
      <c r="BK20" s="52">
        <f t="shared" si="12"/>
        <v>0</v>
      </c>
      <c r="BL20" s="52">
        <f t="shared" ref="BL20:BW20" si="13">+BL11/BL14</f>
        <v>0</v>
      </c>
      <c r="BM20" s="52">
        <f t="shared" si="13"/>
        <v>0</v>
      </c>
      <c r="BN20" s="52">
        <f t="shared" si="13"/>
        <v>0</v>
      </c>
      <c r="BO20" s="52">
        <f t="shared" si="13"/>
        <v>0</v>
      </c>
      <c r="BP20" s="52">
        <f t="shared" si="13"/>
        <v>0</v>
      </c>
      <c r="BQ20" s="52">
        <f t="shared" si="13"/>
        <v>0</v>
      </c>
      <c r="BR20" s="52">
        <f t="shared" si="13"/>
        <v>0</v>
      </c>
      <c r="BS20" s="52">
        <f t="shared" si="13"/>
        <v>0</v>
      </c>
      <c r="BT20" s="52">
        <f t="shared" si="13"/>
        <v>0</v>
      </c>
      <c r="BU20" s="52">
        <f t="shared" si="13"/>
        <v>0</v>
      </c>
      <c r="BV20" s="52">
        <f t="shared" si="13"/>
        <v>0</v>
      </c>
      <c r="BW20" s="52">
        <f t="shared" si="13"/>
        <v>0</v>
      </c>
      <c r="BX20" s="52">
        <f t="shared" si="11"/>
        <v>0</v>
      </c>
    </row>
    <row r="21" spans="1:76" x14ac:dyDescent="0.2">
      <c r="A21" s="46">
        <f t="shared" si="2"/>
        <v>14</v>
      </c>
      <c r="B21" s="42" t="s">
        <v>573</v>
      </c>
      <c r="C21" s="51">
        <f t="shared" ref="C21:BK21" si="14">+C12/C14</f>
        <v>0.51714688901964412</v>
      </c>
      <c r="D21" s="51">
        <f t="shared" si="14"/>
        <v>0.50196531297447633</v>
      </c>
      <c r="E21" s="51">
        <f t="shared" si="14"/>
        <v>0.50740441152382976</v>
      </c>
      <c r="F21" s="51">
        <f t="shared" si="14"/>
        <v>0.50839420011331649</v>
      </c>
      <c r="G21" s="51">
        <f t="shared" si="14"/>
        <v>0.5063407051582931</v>
      </c>
      <c r="H21" s="51">
        <f t="shared" si="14"/>
        <v>0.50638126790978533</v>
      </c>
      <c r="I21" s="51">
        <f t="shared" si="14"/>
        <v>0.52300192171844684</v>
      </c>
      <c r="J21" s="51">
        <f t="shared" si="14"/>
        <v>0.51714426731864938</v>
      </c>
      <c r="K21" s="51">
        <f t="shared" si="14"/>
        <v>0.51572084970536136</v>
      </c>
      <c r="L21" s="51">
        <f t="shared" si="14"/>
        <v>0.51481965376368932</v>
      </c>
      <c r="M21" s="51">
        <f t="shared" si="14"/>
        <v>0.51132748321616517</v>
      </c>
      <c r="N21" s="51">
        <f t="shared" si="14"/>
        <v>0.51545564134360866</v>
      </c>
      <c r="O21" s="51">
        <f t="shared" si="14"/>
        <v>0.46615823451953126</v>
      </c>
      <c r="P21" s="51">
        <f t="shared" si="14"/>
        <v>0.47463168129205502</v>
      </c>
      <c r="Q21" s="51">
        <f t="shared" si="14"/>
        <v>0.47964928061361056</v>
      </c>
      <c r="R21" s="51">
        <f t="shared" si="14"/>
        <v>0.4875652620803142</v>
      </c>
      <c r="S21" s="51">
        <f t="shared" si="14"/>
        <v>0.49416145142905354</v>
      </c>
      <c r="T21" s="51">
        <f t="shared" si="14"/>
        <v>0.49329025287397638</v>
      </c>
      <c r="U21" s="51">
        <f t="shared" si="14"/>
        <v>0.49406726320379152</v>
      </c>
      <c r="V21" s="51">
        <f t="shared" si="14"/>
        <v>0.4904538742821325</v>
      </c>
      <c r="W21" s="51">
        <f t="shared" si="14"/>
        <v>0.48559078902026226</v>
      </c>
      <c r="X21" s="51">
        <f t="shared" si="14"/>
        <v>0.48678506595385723</v>
      </c>
      <c r="Y21" s="51">
        <f t="shared" si="14"/>
        <v>0.4824497811783186</v>
      </c>
      <c r="Z21" s="51">
        <f t="shared" si="14"/>
        <v>0.4967340440078542</v>
      </c>
      <c r="AA21" s="51">
        <f t="shared" si="14"/>
        <v>0.4848065673733829</v>
      </c>
      <c r="AB21" s="51">
        <f t="shared" si="14"/>
        <v>0.50277916166968972</v>
      </c>
      <c r="AC21" s="51">
        <f t="shared" si="14"/>
        <v>0.51098707844890301</v>
      </c>
      <c r="AD21" s="51">
        <f t="shared" si="14"/>
        <v>0.51268881112243814</v>
      </c>
      <c r="AE21" s="51">
        <f t="shared" si="14"/>
        <v>0.50987231676351952</v>
      </c>
      <c r="AF21" s="51">
        <f t="shared" si="14"/>
        <v>0.51015162858822982</v>
      </c>
      <c r="AG21" s="51">
        <f t="shared" si="14"/>
        <v>0.50990411366375543</v>
      </c>
      <c r="AH21" s="51">
        <f t="shared" si="14"/>
        <v>0.50381308594768603</v>
      </c>
      <c r="AI21" s="51">
        <f t="shared" si="14"/>
        <v>0.4765936143918259</v>
      </c>
      <c r="AJ21" s="51">
        <f t="shared" si="14"/>
        <v>0.50351799645075479</v>
      </c>
      <c r="AK21" s="51">
        <f t="shared" si="14"/>
        <v>0.49945623039320231</v>
      </c>
      <c r="AL21" s="51">
        <f t="shared" si="14"/>
        <v>0.48792170527188922</v>
      </c>
      <c r="AM21" s="51">
        <f t="shared" si="14"/>
        <v>0.49105290711325239</v>
      </c>
      <c r="AN21" s="51">
        <f t="shared" si="14"/>
        <v>0.47143279049973913</v>
      </c>
      <c r="AO21" s="51">
        <f t="shared" si="14"/>
        <v>0.46854773097085428</v>
      </c>
      <c r="AP21" s="51">
        <f t="shared" si="14"/>
        <v>0.4785066071659822</v>
      </c>
      <c r="AQ21" s="51">
        <f t="shared" si="14"/>
        <v>0.48268428933291957</v>
      </c>
      <c r="AR21" s="51">
        <f t="shared" si="14"/>
        <v>0.48191838211738031</v>
      </c>
      <c r="AS21" s="51">
        <f t="shared" si="14"/>
        <v>0.47574364508215161</v>
      </c>
      <c r="AT21" s="51">
        <f t="shared" si="14"/>
        <v>0.46381650576449068</v>
      </c>
      <c r="AU21" s="51">
        <f t="shared" si="14"/>
        <v>0.45135853312270346</v>
      </c>
      <c r="AV21" s="51">
        <f t="shared" si="14"/>
        <v>0.43854781357850486</v>
      </c>
      <c r="AW21" s="51">
        <f t="shared" si="14"/>
        <v>0.44372401555999391</v>
      </c>
      <c r="AX21" s="51">
        <f t="shared" si="14"/>
        <v>0.44327899401924259</v>
      </c>
      <c r="AY21" s="51">
        <f t="shared" si="14"/>
        <v>0.42952612295759707</v>
      </c>
      <c r="AZ21" s="51">
        <f t="shared" si="14"/>
        <v>0.44700401353742664</v>
      </c>
      <c r="BA21" s="51">
        <f t="shared" si="14"/>
        <v>0.44363396132670552</v>
      </c>
      <c r="BB21" s="51">
        <f t="shared" si="14"/>
        <v>0.44933470849489993</v>
      </c>
      <c r="BC21" s="51">
        <f t="shared" si="14"/>
        <v>0.45628035784232157</v>
      </c>
      <c r="BD21" s="51">
        <f t="shared" si="14"/>
        <v>0.44991669783721228</v>
      </c>
      <c r="BE21" s="51">
        <f t="shared" si="14"/>
        <v>0.48551854502888125</v>
      </c>
      <c r="BF21" s="51">
        <f t="shared" si="14"/>
        <v>0.48361896333786791</v>
      </c>
      <c r="BG21" s="51">
        <f t="shared" si="14"/>
        <v>0.47771795733890093</v>
      </c>
      <c r="BH21" s="51">
        <f t="shared" si="14"/>
        <v>0.46609914037500694</v>
      </c>
      <c r="BI21" s="51">
        <f t="shared" si="14"/>
        <v>0.46177714634557476</v>
      </c>
      <c r="BJ21" s="51">
        <f t="shared" si="14"/>
        <v>0.44538064586263837</v>
      </c>
      <c r="BK21" s="51">
        <f t="shared" si="14"/>
        <v>0.45759973693525174</v>
      </c>
      <c r="BL21" s="51">
        <f t="shared" ref="BL21:BW21" si="15">+BL12/BL14</f>
        <v>0.46902520663805908</v>
      </c>
      <c r="BM21" s="51">
        <f t="shared" si="15"/>
        <v>0.47178329481877201</v>
      </c>
      <c r="BN21" s="51">
        <f t="shared" si="15"/>
        <v>0.46231807667053726</v>
      </c>
      <c r="BO21" s="51">
        <f t="shared" si="15"/>
        <v>0.47957725020476322</v>
      </c>
      <c r="BP21" s="51">
        <f t="shared" si="15"/>
        <v>0.47701566280991881</v>
      </c>
      <c r="BQ21" s="51">
        <f t="shared" si="15"/>
        <v>0.47502671749936848</v>
      </c>
      <c r="BR21" s="51">
        <f t="shared" si="15"/>
        <v>0.47274911892868948</v>
      </c>
      <c r="BS21" s="51">
        <f t="shared" si="15"/>
        <v>0.46646340623156429</v>
      </c>
      <c r="BT21" s="51">
        <f t="shared" si="15"/>
        <v>0.46556659111695403</v>
      </c>
      <c r="BU21" s="51">
        <f t="shared" si="15"/>
        <v>0.41841839073361281</v>
      </c>
      <c r="BV21" s="51">
        <f t="shared" si="15"/>
        <v>0.41426435484102808</v>
      </c>
      <c r="BW21" s="51">
        <f t="shared" si="15"/>
        <v>0.41940234846566021</v>
      </c>
      <c r="BX21" s="51">
        <f t="shared" si="11"/>
        <v>0.45922575943281024</v>
      </c>
    </row>
    <row r="22" spans="1:76" ht="13.5" thickBot="1" x14ac:dyDescent="0.25">
      <c r="A22" s="46">
        <f t="shared" si="2"/>
        <v>15</v>
      </c>
      <c r="C22" s="53">
        <v>1</v>
      </c>
      <c r="D22" s="53">
        <f t="shared" ref="D22:AY22" si="16">SUM(D18:D21)</f>
        <v>0.99999999999999989</v>
      </c>
      <c r="E22" s="53">
        <f t="shared" si="16"/>
        <v>1</v>
      </c>
      <c r="F22" s="53">
        <f t="shared" si="16"/>
        <v>1</v>
      </c>
      <c r="G22" s="53">
        <f t="shared" si="16"/>
        <v>1</v>
      </c>
      <c r="H22" s="53">
        <f t="shared" si="16"/>
        <v>1</v>
      </c>
      <c r="I22" s="53">
        <f t="shared" si="16"/>
        <v>1</v>
      </c>
      <c r="J22" s="53">
        <f t="shared" si="16"/>
        <v>0.99999999999999989</v>
      </c>
      <c r="K22" s="53">
        <f t="shared" si="16"/>
        <v>1</v>
      </c>
      <c r="L22" s="53">
        <f t="shared" si="16"/>
        <v>0.99999999999999978</v>
      </c>
      <c r="M22" s="53">
        <f t="shared" si="16"/>
        <v>0.99999999999999989</v>
      </c>
      <c r="N22" s="53">
        <f t="shared" si="16"/>
        <v>1</v>
      </c>
      <c r="O22" s="53">
        <f t="shared" si="16"/>
        <v>1</v>
      </c>
      <c r="P22" s="53">
        <f t="shared" si="16"/>
        <v>0.99999999999999989</v>
      </c>
      <c r="Q22" s="53">
        <f t="shared" si="16"/>
        <v>1</v>
      </c>
      <c r="R22" s="53">
        <f t="shared" si="16"/>
        <v>1</v>
      </c>
      <c r="S22" s="53">
        <f t="shared" si="16"/>
        <v>1</v>
      </c>
      <c r="T22" s="53">
        <f t="shared" si="16"/>
        <v>1.0000000000000002</v>
      </c>
      <c r="U22" s="53">
        <f t="shared" si="16"/>
        <v>0.99999999999999978</v>
      </c>
      <c r="V22" s="53">
        <f t="shared" si="16"/>
        <v>1</v>
      </c>
      <c r="W22" s="53">
        <f t="shared" si="16"/>
        <v>1</v>
      </c>
      <c r="X22" s="53">
        <f t="shared" si="16"/>
        <v>1</v>
      </c>
      <c r="Y22" s="53">
        <f t="shared" si="16"/>
        <v>0.99999999999999989</v>
      </c>
      <c r="Z22" s="53">
        <f t="shared" si="16"/>
        <v>1.0000000000000002</v>
      </c>
      <c r="AA22" s="53">
        <f t="shared" si="16"/>
        <v>1</v>
      </c>
      <c r="AB22" s="53">
        <f t="shared" si="16"/>
        <v>1</v>
      </c>
      <c r="AC22" s="53">
        <f t="shared" si="16"/>
        <v>1</v>
      </c>
      <c r="AD22" s="53">
        <f t="shared" si="16"/>
        <v>1</v>
      </c>
      <c r="AE22" s="53">
        <f t="shared" si="16"/>
        <v>1</v>
      </c>
      <c r="AF22" s="53">
        <f t="shared" si="16"/>
        <v>0.99999999999999989</v>
      </c>
      <c r="AG22" s="53">
        <f t="shared" si="16"/>
        <v>1</v>
      </c>
      <c r="AH22" s="53">
        <f t="shared" si="16"/>
        <v>0.99999999999999989</v>
      </c>
      <c r="AI22" s="53">
        <f t="shared" si="16"/>
        <v>1</v>
      </c>
      <c r="AJ22" s="53">
        <f t="shared" si="16"/>
        <v>1</v>
      </c>
      <c r="AK22" s="53">
        <f t="shared" si="16"/>
        <v>1</v>
      </c>
      <c r="AL22" s="53">
        <f t="shared" si="16"/>
        <v>1</v>
      </c>
      <c r="AM22" s="53">
        <f t="shared" si="16"/>
        <v>1</v>
      </c>
      <c r="AN22" s="53">
        <f t="shared" si="16"/>
        <v>1</v>
      </c>
      <c r="AO22" s="53">
        <f t="shared" si="16"/>
        <v>1</v>
      </c>
      <c r="AP22" s="53">
        <f t="shared" si="16"/>
        <v>1</v>
      </c>
      <c r="AQ22" s="53">
        <f t="shared" si="16"/>
        <v>1</v>
      </c>
      <c r="AR22" s="53">
        <f t="shared" si="16"/>
        <v>1</v>
      </c>
      <c r="AS22" s="53">
        <f t="shared" si="16"/>
        <v>1</v>
      </c>
      <c r="AT22" s="53">
        <f t="shared" si="16"/>
        <v>1</v>
      </c>
      <c r="AU22" s="53">
        <f t="shared" si="16"/>
        <v>1</v>
      </c>
      <c r="AV22" s="53">
        <f t="shared" si="16"/>
        <v>1</v>
      </c>
      <c r="AW22" s="53">
        <f t="shared" si="16"/>
        <v>1</v>
      </c>
      <c r="AX22" s="53">
        <f t="shared" si="16"/>
        <v>1</v>
      </c>
      <c r="AY22" s="53">
        <f t="shared" si="16"/>
        <v>1</v>
      </c>
      <c r="AZ22" s="53">
        <f t="shared" ref="AZ22:BK22" si="17">SUM(AZ18:AZ21)</f>
        <v>1</v>
      </c>
      <c r="BA22" s="53">
        <f t="shared" si="17"/>
        <v>1</v>
      </c>
      <c r="BB22" s="53">
        <f t="shared" si="17"/>
        <v>1</v>
      </c>
      <c r="BC22" s="53">
        <f t="shared" si="17"/>
        <v>0.99999999999999989</v>
      </c>
      <c r="BD22" s="53">
        <f t="shared" si="17"/>
        <v>1</v>
      </c>
      <c r="BE22" s="53">
        <f t="shared" si="17"/>
        <v>0.99999999999999989</v>
      </c>
      <c r="BF22" s="53">
        <f t="shared" si="17"/>
        <v>1</v>
      </c>
      <c r="BG22" s="53">
        <f t="shared" si="17"/>
        <v>1</v>
      </c>
      <c r="BH22" s="53">
        <f t="shared" si="17"/>
        <v>1</v>
      </c>
      <c r="BI22" s="53">
        <f t="shared" si="17"/>
        <v>0.99999999999999989</v>
      </c>
      <c r="BJ22" s="53">
        <f t="shared" si="17"/>
        <v>0.99999999999999989</v>
      </c>
      <c r="BK22" s="53">
        <f t="shared" si="17"/>
        <v>1</v>
      </c>
      <c r="BL22" s="53">
        <f t="shared" ref="BL22:BW22" si="18">SUM(BL18:BL21)</f>
        <v>1.0000000000000002</v>
      </c>
      <c r="BM22" s="53">
        <f t="shared" si="18"/>
        <v>1</v>
      </c>
      <c r="BN22" s="53">
        <f t="shared" si="18"/>
        <v>0.99999999999999989</v>
      </c>
      <c r="BO22" s="53">
        <f t="shared" si="18"/>
        <v>1</v>
      </c>
      <c r="BP22" s="53">
        <f t="shared" si="18"/>
        <v>1</v>
      </c>
      <c r="BQ22" s="53">
        <f t="shared" si="18"/>
        <v>1</v>
      </c>
      <c r="BR22" s="53">
        <f t="shared" si="18"/>
        <v>1</v>
      </c>
      <c r="BS22" s="53">
        <f t="shared" si="18"/>
        <v>1</v>
      </c>
      <c r="BT22" s="53">
        <f t="shared" si="18"/>
        <v>1</v>
      </c>
      <c r="BU22" s="53">
        <f t="shared" si="18"/>
        <v>1</v>
      </c>
      <c r="BV22" s="53">
        <f t="shared" si="18"/>
        <v>1</v>
      </c>
      <c r="BW22" s="53">
        <f t="shared" si="18"/>
        <v>1</v>
      </c>
      <c r="BX22" s="53">
        <f t="shared" si="11"/>
        <v>1</v>
      </c>
    </row>
    <row r="23" spans="1:76" ht="13.5" thickTop="1" x14ac:dyDescent="0.2">
      <c r="A23" s="46">
        <f t="shared" si="2"/>
        <v>16</v>
      </c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60"/>
    </row>
    <row r="24" spans="1:76" x14ac:dyDescent="0.2">
      <c r="A24" s="46">
        <f t="shared" si="2"/>
        <v>17</v>
      </c>
      <c r="B24" s="47" t="s">
        <v>574</v>
      </c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60"/>
    </row>
    <row r="25" spans="1:76" x14ac:dyDescent="0.2">
      <c r="A25" s="46">
        <f t="shared" si="2"/>
        <v>18</v>
      </c>
      <c r="B25" s="42" t="s">
        <v>572</v>
      </c>
      <c r="C25" s="54">
        <f>+'2018 OR'!AO22</f>
        <v>6.0690000000000001E-2</v>
      </c>
      <c r="D25" s="54">
        <f>+'2018 OR'!AP22</f>
        <v>6.0690000000000001E-2</v>
      </c>
      <c r="E25" s="54">
        <f>+'2018 OR'!AQ22</f>
        <v>6.0690000000000001E-2</v>
      </c>
      <c r="F25" s="54">
        <f>+'2018 OR'!AR22</f>
        <v>6.0690000000000001E-2</v>
      </c>
      <c r="G25" s="54">
        <f>+'2018 OR'!AS22</f>
        <v>6.0690000000000001E-2</v>
      </c>
      <c r="H25" s="54">
        <f>+'2018 OR'!AT22</f>
        <v>6.0690000000000001E-2</v>
      </c>
      <c r="I25" s="54">
        <f>+'2018 OR'!AU22</f>
        <v>6.1519999999999998E-2</v>
      </c>
      <c r="J25" s="54">
        <f>+'2018 OR'!AV22</f>
        <v>6.1519999999999998E-2</v>
      </c>
      <c r="K25" s="54">
        <f>+'2018 OR'!AW22</f>
        <v>6.1519999999999998E-2</v>
      </c>
      <c r="L25" s="54">
        <f>+'2018 OR'!AX22</f>
        <v>6.1519999999999998E-2</v>
      </c>
      <c r="M25" s="54">
        <f>+'2018 OR'!AY22</f>
        <v>6.1519999999999998E-2</v>
      </c>
      <c r="N25" s="54">
        <f>+'2018 OR'!AZ22</f>
        <v>6.1519999999999998E-2</v>
      </c>
      <c r="O25" s="54">
        <f>+'2018 OR'!BA22</f>
        <v>6.1519999999999998E-2</v>
      </c>
      <c r="P25" s="54">
        <f>+'2018 OR'!BB22</f>
        <v>6.1519999999999998E-2</v>
      </c>
      <c r="Q25" s="54">
        <f>+'2018 OR'!BC22</f>
        <v>6.1519999999999998E-2</v>
      </c>
      <c r="R25" s="54">
        <f>+'2018 OR'!BD22</f>
        <v>6.1519999999999998E-2</v>
      </c>
      <c r="S25" s="54">
        <f>+'2018 OR'!BE22</f>
        <v>6.1519999999999998E-2</v>
      </c>
      <c r="T25" s="54">
        <f>+'2018 OR'!BF22</f>
        <v>6.1519999999999998E-2</v>
      </c>
      <c r="U25" s="54">
        <f>+'2018 OR'!BG22</f>
        <v>6.1519999999999998E-2</v>
      </c>
      <c r="V25" s="54">
        <f>+'2018 OR'!BH22</f>
        <v>6.1519999999999998E-2</v>
      </c>
      <c r="W25" s="54">
        <f>+'2018 OR'!BI22</f>
        <v>6.1519999999999998E-2</v>
      </c>
      <c r="X25" s="54">
        <f>+'2018 OR'!BJ22</f>
        <v>6.1519999999999998E-2</v>
      </c>
      <c r="Y25" s="54">
        <f>+'2018 OR'!BK22</f>
        <v>6.1519999999999998E-2</v>
      </c>
      <c r="Z25" s="54">
        <f>+'2018 OR'!BL22</f>
        <v>6.1519999999999998E-2</v>
      </c>
      <c r="AA25" s="111">
        <f>+'2018 OR'!BM22</f>
        <v>5.5109999999999999E-2</v>
      </c>
      <c r="AB25" s="111">
        <f>+'2018 OR'!BN22</f>
        <v>5.5109999999999999E-2</v>
      </c>
      <c r="AC25" s="111">
        <f>+'2018 OR'!BO22</f>
        <v>5.5109999999999999E-2</v>
      </c>
      <c r="AD25" s="111">
        <f>+'2018 OR'!BP22</f>
        <v>5.5109999999999999E-2</v>
      </c>
      <c r="AE25" s="111">
        <f>+'2018 OR'!BQ22</f>
        <v>5.5109999999999999E-2</v>
      </c>
      <c r="AF25" s="111">
        <f>+'2018 OR'!BR22</f>
        <v>5.5109999999999999E-2</v>
      </c>
      <c r="AG25" s="111">
        <f>+'2018 OR'!BS22</f>
        <v>5.5109999999999999E-2</v>
      </c>
      <c r="AH25" s="111">
        <f>+'2018 OR'!BT22</f>
        <v>5.5109999999999999E-2</v>
      </c>
      <c r="AI25" s="111">
        <f>+'2018 OR'!BU22</f>
        <v>5.4190000000000002E-2</v>
      </c>
      <c r="AJ25" s="111">
        <f>+'2018 OR'!BV22</f>
        <v>5.1839999999999997E-2</v>
      </c>
      <c r="AK25" s="111">
        <f>+'2018 OR'!BW22</f>
        <v>5.1839999999999997E-2</v>
      </c>
      <c r="AL25" s="111">
        <f>+'2018 OR'!BX22</f>
        <v>5.1839999999999997E-2</v>
      </c>
      <c r="AM25" s="111">
        <f>+'2018 OR'!BY22</f>
        <v>5.1839999999999997E-2</v>
      </c>
      <c r="AN25" s="111">
        <f>+'2018 OR'!BZ22</f>
        <v>5.1830000000000001E-2</v>
      </c>
      <c r="AO25" s="111">
        <f>+'2018 OR'!CA22</f>
        <v>5.1830000000000001E-2</v>
      </c>
      <c r="AP25" s="111">
        <f>+'2018 OR'!CB22</f>
        <v>5.126E-2</v>
      </c>
      <c r="AQ25" s="111">
        <f>+'2018 OR'!CC22</f>
        <v>5.126E-2</v>
      </c>
      <c r="AR25" s="111">
        <f>+'2018 OR'!CD22</f>
        <v>5.126E-2</v>
      </c>
      <c r="AS25" s="111">
        <f>+'2018 OR'!CE22</f>
        <v>5.126E-2</v>
      </c>
      <c r="AT25" s="111">
        <f>+'2018 OR'!CF22</f>
        <v>5.126E-2</v>
      </c>
      <c r="AU25" s="111">
        <f>+'2018 OR'!CG22</f>
        <v>5.126E-2</v>
      </c>
      <c r="AV25" s="111">
        <f>+'2018 OR'!CH22</f>
        <v>5.0659999999999997E-2</v>
      </c>
      <c r="AW25" s="111">
        <f>+'2018 OR'!CI22</f>
        <v>5.0659999999999997E-2</v>
      </c>
      <c r="AX25" s="111">
        <f>+'2018 OR'!CJ22</f>
        <v>5.0659999999999997E-2</v>
      </c>
      <c r="AY25" s="111">
        <f>+'2018 OR'!CK22</f>
        <v>5.3789999999999998E-2</v>
      </c>
      <c r="AZ25" s="111">
        <f>'2019 OR'!CL22</f>
        <v>5.3789999999999998E-2</v>
      </c>
      <c r="BA25" s="111">
        <f>'2019 OR'!CM22</f>
        <v>5.3789999999999998E-2</v>
      </c>
      <c r="BB25" s="111">
        <f>'2019 OR'!CN22</f>
        <v>5.3789999999999998E-2</v>
      </c>
      <c r="BC25" s="111">
        <f>'2019 OR'!CO22</f>
        <v>5.3789999999999998E-2</v>
      </c>
      <c r="BD25" s="111">
        <f>'2019 OR'!CP22</f>
        <v>5.3789999999999998E-2</v>
      </c>
      <c r="BE25" s="111">
        <f>'2019 OR'!CQ22</f>
        <v>5.1110000000000003E-2</v>
      </c>
      <c r="BF25" s="111">
        <f>'2019 OR'!CR22</f>
        <v>5.1110000000000003E-2</v>
      </c>
      <c r="BG25" s="111">
        <f>'2019 OR'!CS22</f>
        <v>5.1119999999999999E-2</v>
      </c>
      <c r="BH25" s="111">
        <f>'2019 OR'!CT22</f>
        <v>5.0610000000000002E-2</v>
      </c>
      <c r="BI25" s="111">
        <f>'2019 OR'!CU22</f>
        <v>5.0610000000000002E-2</v>
      </c>
      <c r="BJ25" s="111">
        <f>'2019 OR'!CV22</f>
        <v>5.0610000000000002E-2</v>
      </c>
      <c r="BK25" s="111">
        <f>'2019 OR'!CW22</f>
        <v>4.999E-2</v>
      </c>
      <c r="BL25" s="111">
        <f>'2020 OR'!CX22</f>
        <v>4.9987240202424385E-2</v>
      </c>
      <c r="BM25" s="111">
        <f>'2020 OR'!CY22</f>
        <v>4.7733197366722602E-2</v>
      </c>
      <c r="BN25" s="111">
        <f>'2020 OR'!CZ22</f>
        <v>4.5977514869687465E-2</v>
      </c>
      <c r="BO25" s="111">
        <f>'2020 OR'!DA22</f>
        <v>4.5977514869687465E-2</v>
      </c>
      <c r="BP25" s="111">
        <f>'2020 OR'!DB22</f>
        <v>4.5975892721963882E-2</v>
      </c>
      <c r="BQ25" s="111">
        <f>'2020 OR'!DC22</f>
        <v>4.5974270574240292E-2</v>
      </c>
      <c r="BR25" s="111">
        <f>'2020 OR'!DD22</f>
        <v>4.5974270574240292E-2</v>
      </c>
      <c r="BS25" s="111">
        <f>'2020 OR'!DE22</f>
        <v>4.5974270574240292E-2</v>
      </c>
      <c r="BT25" s="111">
        <f>'2020 OR'!DF22</f>
        <v>4.5974270574240292E-2</v>
      </c>
      <c r="BU25" s="111">
        <f>'2020 OR'!DG22</f>
        <v>4.5974270574240292E-2</v>
      </c>
      <c r="BV25" s="111">
        <f>'2020 OR'!DH22</f>
        <v>4.5974270574240292E-2</v>
      </c>
      <c r="BW25" s="111">
        <f>'2020 OR'!DI22</f>
        <v>4.5974270574240292E-2</v>
      </c>
      <c r="BX25" s="119">
        <f t="shared" ref="BX25:BX28" si="19">((BK25/2)+SUM(BL25:BV25)+(BW25/2))/12</f>
        <v>4.6623259896920649E-2</v>
      </c>
    </row>
    <row r="26" spans="1:76" x14ac:dyDescent="0.2">
      <c r="A26" s="46">
        <f t="shared" si="2"/>
        <v>19</v>
      </c>
      <c r="B26" s="42" t="s">
        <v>1295</v>
      </c>
      <c r="C26" s="85">
        <v>2.8999999999999998E-3</v>
      </c>
      <c r="D26" s="85">
        <v>3.0100000000000001E-3</v>
      </c>
      <c r="E26" s="85">
        <v>3.1700000000000001E-3</v>
      </c>
      <c r="F26" s="85">
        <v>3.3E-3</v>
      </c>
      <c r="G26" s="85">
        <v>3.4099999999999998E-3</v>
      </c>
      <c r="H26" s="85">
        <v>3.5000000000000001E-3</v>
      </c>
      <c r="I26" s="85">
        <v>3.3999999999999998E-3</v>
      </c>
      <c r="J26" s="85">
        <v>3.3999999999999998E-3</v>
      </c>
      <c r="K26" s="85">
        <v>3.5100000000000001E-3</v>
      </c>
      <c r="L26" s="85">
        <v>3.5899999999999999E-3</v>
      </c>
      <c r="M26" s="85">
        <v>3.7000000000000002E-3</v>
      </c>
      <c r="N26" s="85">
        <v>3.8400000000000001E-3</v>
      </c>
      <c r="O26" s="85">
        <v>4.0099999999999997E-3</v>
      </c>
      <c r="P26" s="85">
        <v>4.2199999999999998E-3</v>
      </c>
      <c r="Q26" s="85">
        <v>4.47E-3</v>
      </c>
      <c r="R26" s="85">
        <v>4.7400000000000003E-3</v>
      </c>
      <c r="S26" s="85">
        <v>4.9699999999999996E-3</v>
      </c>
      <c r="T26" s="85">
        <v>5.3200000000000001E-3</v>
      </c>
      <c r="U26" s="85">
        <v>5.4900000000000001E-3</v>
      </c>
      <c r="V26" s="85">
        <v>5.7299999999999999E-3</v>
      </c>
      <c r="W26" s="85">
        <v>6.0099999999999997E-3</v>
      </c>
      <c r="X26" s="85">
        <v>6.28E-3</v>
      </c>
      <c r="Y26" s="85">
        <v>6.6400000000000001E-3</v>
      </c>
      <c r="Z26" s="85">
        <v>6.9499999999999996E-3</v>
      </c>
      <c r="AA26" s="85">
        <v>7.2199999999999999E-3</v>
      </c>
      <c r="AB26" s="85">
        <v>7.3699999999999998E-3</v>
      </c>
      <c r="AC26" s="85">
        <v>7.4000000000000003E-3</v>
      </c>
      <c r="AD26" s="85">
        <v>7.3899999999999999E-3</v>
      </c>
      <c r="AE26" s="85">
        <v>7.3699999999999998E-3</v>
      </c>
      <c r="AF26" s="85">
        <v>7.3800000000000003E-3</v>
      </c>
      <c r="AG26" s="85">
        <v>7.4200000000000004E-3</v>
      </c>
      <c r="AH26" s="85">
        <v>7.4599999999999996E-3</v>
      </c>
      <c r="AI26" s="85">
        <v>7.7099999999999998E-3</v>
      </c>
      <c r="AJ26" s="85">
        <v>8.1700000000000002E-3</v>
      </c>
      <c r="AK26" s="85">
        <v>8.6400000000000001E-3</v>
      </c>
      <c r="AL26" s="85">
        <v>9.5300000000000003E-3</v>
      </c>
      <c r="AM26" s="85">
        <v>1.176E-2</v>
      </c>
      <c r="AN26" s="85">
        <v>1.77E-2</v>
      </c>
      <c r="AO26" s="85">
        <v>1.8800000000000001E-2</v>
      </c>
      <c r="AP26" s="85">
        <v>2.0400000000000001E-2</v>
      </c>
      <c r="AQ26" s="85">
        <v>2.0400000000000001E-2</v>
      </c>
      <c r="AR26" s="85">
        <v>2.0400000000000001E-2</v>
      </c>
      <c r="AS26" s="85">
        <v>2.1299999999999999E-2</v>
      </c>
      <c r="AT26" s="85">
        <v>2.1600000000000001E-2</v>
      </c>
      <c r="AU26" s="85">
        <v>2.1399999999999999E-2</v>
      </c>
      <c r="AV26" s="85">
        <v>2.1860000000000001E-2</v>
      </c>
      <c r="AW26" s="85">
        <v>2.3900000000000001E-2</v>
      </c>
      <c r="AX26" s="85">
        <v>2.5000000000000001E-2</v>
      </c>
      <c r="AY26" s="85">
        <v>2.81E-2</v>
      </c>
      <c r="AZ26" s="85">
        <v>2.9360000000000001E-2</v>
      </c>
      <c r="BA26" s="85">
        <v>2.7640000000000001E-2</v>
      </c>
      <c r="BB26" s="85">
        <v>2.699E-2</v>
      </c>
      <c r="BC26" s="85">
        <v>2.691E-2</v>
      </c>
      <c r="BD26" s="85">
        <v>2.673E-2</v>
      </c>
      <c r="BE26" s="85">
        <v>2.598E-2</v>
      </c>
      <c r="BF26" s="85">
        <f>AVERAGE(0.0254,0.0229)</f>
        <v>2.4149999999999998E-2</v>
      </c>
      <c r="BG26" s="85">
        <v>2.2550000000000001E-2</v>
      </c>
      <c r="BH26" s="85">
        <v>2.2700000000000001E-2</v>
      </c>
      <c r="BI26" s="85">
        <v>2.0330000000000001E-2</v>
      </c>
      <c r="BJ26" s="85">
        <v>1.8100000000000002E-2</v>
      </c>
      <c r="BK26" s="85">
        <v>1.891E-2</v>
      </c>
      <c r="BL26" s="85">
        <v>1.8323318373827845E-2</v>
      </c>
      <c r="BM26" s="85">
        <v>1.7364238647405585E-2</v>
      </c>
      <c r="BN26" s="85">
        <v>1.654757554072625E-2</v>
      </c>
      <c r="BO26" s="85">
        <v>1.7437909116279071E-2</v>
      </c>
      <c r="BP26" s="85">
        <v>1.52E-2</v>
      </c>
      <c r="BQ26" s="85">
        <v>1.3354838236791204E-2</v>
      </c>
      <c r="BR26" s="85">
        <v>7.8156250844594582E-3</v>
      </c>
      <c r="BS26" s="85">
        <v>7.5855629032258063E-3</v>
      </c>
      <c r="BT26" s="85">
        <v>7.5592956348327061E-3</v>
      </c>
      <c r="BU26" s="85">
        <v>7.149335784487028E-3</v>
      </c>
      <c r="BV26" s="85">
        <v>3.9806407928131178E-3</v>
      </c>
      <c r="BW26" s="85">
        <v>3.8735365055745817E-3</v>
      </c>
      <c r="BX26" s="119">
        <f>((BK26/2)+SUM(BL26:BV26)+(BW26/2))/12</f>
        <v>1.1975842363969614E-2</v>
      </c>
    </row>
    <row r="27" spans="1:76" x14ac:dyDescent="0.2">
      <c r="A27" s="46">
        <f t="shared" si="2"/>
        <v>20</v>
      </c>
      <c r="B27" s="42" t="s">
        <v>568</v>
      </c>
      <c r="C27" s="85">
        <v>0</v>
      </c>
      <c r="D27" s="85">
        <v>0</v>
      </c>
      <c r="E27" s="85">
        <v>0</v>
      </c>
      <c r="F27" s="85">
        <v>0</v>
      </c>
      <c r="G27" s="85">
        <v>0</v>
      </c>
      <c r="H27" s="85">
        <v>0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85">
        <v>0</v>
      </c>
      <c r="AC27" s="85">
        <v>0</v>
      </c>
      <c r="AD27" s="85">
        <v>0</v>
      </c>
      <c r="AE27" s="85">
        <v>0</v>
      </c>
      <c r="AF27" s="85">
        <v>0</v>
      </c>
      <c r="AG27" s="85">
        <v>0</v>
      </c>
      <c r="AH27" s="85">
        <v>0</v>
      </c>
      <c r="AI27" s="85">
        <v>0</v>
      </c>
      <c r="AJ27" s="85">
        <v>0</v>
      </c>
      <c r="AK27" s="85">
        <v>0</v>
      </c>
      <c r="AL27" s="85">
        <v>0</v>
      </c>
      <c r="AM27" s="85">
        <v>0</v>
      </c>
      <c r="AN27" s="85">
        <v>0</v>
      </c>
      <c r="AO27" s="85">
        <v>0</v>
      </c>
      <c r="AP27" s="85">
        <v>0</v>
      </c>
      <c r="AQ27" s="85">
        <v>0</v>
      </c>
      <c r="AR27" s="85">
        <v>0</v>
      </c>
      <c r="AS27" s="85">
        <v>0</v>
      </c>
      <c r="AT27" s="85">
        <v>0</v>
      </c>
      <c r="AU27" s="85">
        <v>0</v>
      </c>
      <c r="AV27" s="85">
        <v>0</v>
      </c>
      <c r="AW27" s="85">
        <v>0</v>
      </c>
      <c r="AX27" s="85">
        <v>0</v>
      </c>
      <c r="AY27" s="85">
        <v>0</v>
      </c>
      <c r="AZ27" s="85">
        <v>0</v>
      </c>
      <c r="BA27" s="85">
        <v>0</v>
      </c>
      <c r="BB27" s="85">
        <v>0</v>
      </c>
      <c r="BC27" s="85">
        <v>0</v>
      </c>
      <c r="BD27" s="85">
        <v>0</v>
      </c>
      <c r="BE27" s="85">
        <v>0</v>
      </c>
      <c r="BF27" s="85">
        <v>0</v>
      </c>
      <c r="BG27" s="85">
        <v>0</v>
      </c>
      <c r="BH27" s="85">
        <v>0</v>
      </c>
      <c r="BI27" s="85">
        <v>0</v>
      </c>
      <c r="BJ27" s="85">
        <v>0</v>
      </c>
      <c r="BK27" s="85">
        <v>0</v>
      </c>
      <c r="BL27" s="85">
        <v>0</v>
      </c>
      <c r="BM27" s="85">
        <v>0</v>
      </c>
      <c r="BN27" s="85">
        <v>0</v>
      </c>
      <c r="BO27" s="85">
        <v>0</v>
      </c>
      <c r="BP27" s="85">
        <v>0</v>
      </c>
      <c r="BQ27" s="85">
        <v>0</v>
      </c>
      <c r="BR27" s="85">
        <v>0</v>
      </c>
      <c r="BS27" s="85">
        <v>0</v>
      </c>
      <c r="BT27" s="85">
        <v>0</v>
      </c>
      <c r="BU27" s="85">
        <v>0</v>
      </c>
      <c r="BV27" s="85">
        <v>0</v>
      </c>
      <c r="BW27" s="85">
        <v>0</v>
      </c>
      <c r="BX27" s="119">
        <f t="shared" si="19"/>
        <v>0</v>
      </c>
    </row>
    <row r="28" spans="1:76" x14ac:dyDescent="0.2">
      <c r="A28" s="46">
        <f t="shared" si="2"/>
        <v>21</v>
      </c>
      <c r="B28" s="42" t="s">
        <v>573</v>
      </c>
      <c r="C28" s="85">
        <v>0.10100000000000001</v>
      </c>
      <c r="D28" s="85">
        <v>0.10100000000000001</v>
      </c>
      <c r="E28" s="85">
        <v>0.10100000000000001</v>
      </c>
      <c r="F28" s="85">
        <v>0.10100000000000001</v>
      </c>
      <c r="G28" s="85">
        <v>0.10100000000000001</v>
      </c>
      <c r="H28" s="85">
        <v>0.10100000000000001</v>
      </c>
      <c r="I28" s="85">
        <v>0.10100000000000001</v>
      </c>
      <c r="J28" s="85">
        <v>0.10100000000000001</v>
      </c>
      <c r="K28" s="85">
        <v>0.10100000000000001</v>
      </c>
      <c r="L28" s="85">
        <v>0.10100000000000001</v>
      </c>
      <c r="M28" s="85">
        <v>0.10100000000000001</v>
      </c>
      <c r="N28" s="85">
        <v>0.10100000000000001</v>
      </c>
      <c r="O28" s="85">
        <v>0.10100000000000001</v>
      </c>
      <c r="P28" s="85">
        <v>0.10100000000000001</v>
      </c>
      <c r="Q28" s="85">
        <v>0.10100000000000001</v>
      </c>
      <c r="R28" s="85">
        <v>0.10100000000000001</v>
      </c>
      <c r="S28" s="85">
        <v>0.10100000000000001</v>
      </c>
      <c r="T28" s="85">
        <v>0.10100000000000001</v>
      </c>
      <c r="U28" s="85">
        <v>0.10100000000000001</v>
      </c>
      <c r="V28" s="85">
        <v>0.10100000000000001</v>
      </c>
      <c r="W28" s="85">
        <v>0.10100000000000001</v>
      </c>
      <c r="X28" s="85">
        <v>0.10100000000000001</v>
      </c>
      <c r="Y28" s="85">
        <v>0.10100000000000001</v>
      </c>
      <c r="Z28" s="85">
        <v>0.10100000000000001</v>
      </c>
      <c r="AA28" s="85">
        <v>0.10100000000000001</v>
      </c>
      <c r="AB28" s="85">
        <v>0.10100000000000001</v>
      </c>
      <c r="AC28" s="85">
        <v>0.10100000000000001</v>
      </c>
      <c r="AD28" s="85">
        <v>0.10100000000000001</v>
      </c>
      <c r="AE28" s="85">
        <v>0.10100000000000001</v>
      </c>
      <c r="AF28" s="85">
        <v>0.10100000000000001</v>
      </c>
      <c r="AG28" s="85">
        <v>0.10100000000000001</v>
      </c>
      <c r="AH28" s="85">
        <v>0.10100000000000001</v>
      </c>
      <c r="AI28" s="85">
        <v>0.10100000000000001</v>
      </c>
      <c r="AJ28" s="85">
        <v>0.10100000000000001</v>
      </c>
      <c r="AK28" s="85">
        <v>0.10100000000000001</v>
      </c>
      <c r="AL28" s="85">
        <v>0.10100000000000001</v>
      </c>
      <c r="AM28" s="85">
        <v>0.10100000000000001</v>
      </c>
      <c r="AN28" s="85">
        <v>0.10100000000000001</v>
      </c>
      <c r="AO28" s="85">
        <v>0.10100000000000001</v>
      </c>
      <c r="AP28" s="85">
        <v>0.10100000000000001</v>
      </c>
      <c r="AQ28" s="85">
        <v>0.10100000000000001</v>
      </c>
      <c r="AR28" s="85">
        <v>0.10100000000000001</v>
      </c>
      <c r="AS28" s="85">
        <v>0.10100000000000001</v>
      </c>
      <c r="AT28" s="85">
        <v>0.10100000000000001</v>
      </c>
      <c r="AU28" s="85">
        <v>0.10100000000000001</v>
      </c>
      <c r="AV28" s="85">
        <v>0.10100000000000001</v>
      </c>
      <c r="AW28" s="85">
        <v>0.10100000000000001</v>
      </c>
      <c r="AX28" s="85">
        <v>0.10100000000000001</v>
      </c>
      <c r="AY28" s="85">
        <v>0.10100000000000001</v>
      </c>
      <c r="AZ28" s="85">
        <f>AY28</f>
        <v>0.10100000000000001</v>
      </c>
      <c r="BA28" s="85">
        <f>AZ28</f>
        <v>0.10100000000000001</v>
      </c>
      <c r="BB28" s="85">
        <f>BA28</f>
        <v>0.10100000000000001</v>
      </c>
      <c r="BC28" s="85">
        <f t="shared" ref="BC28:BI28" si="20">BB28</f>
        <v>0.10100000000000001</v>
      </c>
      <c r="BD28" s="85">
        <f t="shared" si="20"/>
        <v>0.10100000000000001</v>
      </c>
      <c r="BE28" s="85">
        <f t="shared" si="20"/>
        <v>0.10100000000000001</v>
      </c>
      <c r="BF28" s="85">
        <f t="shared" si="20"/>
        <v>0.10100000000000001</v>
      </c>
      <c r="BG28" s="85">
        <f t="shared" si="20"/>
        <v>0.10100000000000001</v>
      </c>
      <c r="BH28" s="85">
        <f t="shared" si="20"/>
        <v>0.10100000000000001</v>
      </c>
      <c r="BI28" s="85">
        <f t="shared" si="20"/>
        <v>0.10100000000000001</v>
      </c>
      <c r="BJ28" s="85">
        <v>9.4E-2</v>
      </c>
      <c r="BK28" s="85">
        <f>BJ28</f>
        <v>9.4E-2</v>
      </c>
      <c r="BL28" s="85">
        <f>'2020 OR'!CX24</f>
        <v>9.4E-2</v>
      </c>
      <c r="BM28" s="85">
        <f>'2020 OR'!CY24</f>
        <v>9.4E-2</v>
      </c>
      <c r="BN28" s="85">
        <f>'2020 OR'!CZ24</f>
        <v>9.4E-2</v>
      </c>
      <c r="BO28" s="85">
        <f>'2020 OR'!DA24</f>
        <v>9.4E-2</v>
      </c>
      <c r="BP28" s="85">
        <f>'2020 OR'!DB24</f>
        <v>9.4E-2</v>
      </c>
      <c r="BQ28" s="85">
        <f>'2020 OR'!DC24</f>
        <v>9.4E-2</v>
      </c>
      <c r="BR28" s="85">
        <f>'2020 OR'!DD24</f>
        <v>9.4E-2</v>
      </c>
      <c r="BS28" s="85">
        <f>'2020 OR'!DE24</f>
        <v>9.4E-2</v>
      </c>
      <c r="BT28" s="85">
        <f>'2020 OR'!DF24</f>
        <v>9.4E-2</v>
      </c>
      <c r="BU28" s="85">
        <f>'2020 OR'!DG24</f>
        <v>9.4E-2</v>
      </c>
      <c r="BV28" s="85">
        <f>'2020 OR'!DH24</f>
        <v>9.4E-2</v>
      </c>
      <c r="BW28" s="85">
        <f>'2020 OR'!DI24</f>
        <v>9.4E-2</v>
      </c>
      <c r="BX28" s="119">
        <f t="shared" si="19"/>
        <v>9.3999999999999972E-2</v>
      </c>
    </row>
    <row r="29" spans="1:76" x14ac:dyDescent="0.2">
      <c r="A29" s="46">
        <f t="shared" si="2"/>
        <v>22</v>
      </c>
    </row>
    <row r="30" spans="1:76" x14ac:dyDescent="0.2">
      <c r="A30" s="46">
        <f t="shared" si="2"/>
        <v>23</v>
      </c>
    </row>
    <row r="31" spans="1:76" x14ac:dyDescent="0.2">
      <c r="A31" s="46">
        <f t="shared" si="2"/>
        <v>24</v>
      </c>
      <c r="B31" s="47" t="s">
        <v>575</v>
      </c>
    </row>
    <row r="32" spans="1:76" x14ac:dyDescent="0.2">
      <c r="A32" s="46">
        <f t="shared" si="2"/>
        <v>25</v>
      </c>
      <c r="B32" s="42" t="s">
        <v>572</v>
      </c>
      <c r="C32" s="55">
        <v>3.3300000000000003E-2</v>
      </c>
      <c r="D32" s="56">
        <f t="shared" ref="D32:AX35" si="21">ROUND((+D25*D18),4)</f>
        <v>2.9899999999999999E-2</v>
      </c>
      <c r="E32" s="56">
        <f t="shared" si="21"/>
        <v>2.9600000000000001E-2</v>
      </c>
      <c r="F32" s="56">
        <f t="shared" si="21"/>
        <v>2.9499999999999998E-2</v>
      </c>
      <c r="G32" s="56">
        <f t="shared" si="21"/>
        <v>2.98E-2</v>
      </c>
      <c r="H32" s="56">
        <f t="shared" si="21"/>
        <v>2.98E-2</v>
      </c>
      <c r="I32" s="56">
        <f t="shared" si="21"/>
        <v>2.9100000000000001E-2</v>
      </c>
      <c r="J32" s="56">
        <f t="shared" si="21"/>
        <v>2.9499999999999998E-2</v>
      </c>
      <c r="K32" s="56">
        <f t="shared" si="21"/>
        <v>2.9499999999999998E-2</v>
      </c>
      <c r="L32" s="56">
        <f t="shared" si="21"/>
        <v>2.9499999999999998E-2</v>
      </c>
      <c r="M32" s="56">
        <f t="shared" si="21"/>
        <v>2.9700000000000001E-2</v>
      </c>
      <c r="N32" s="56">
        <f t="shared" si="21"/>
        <v>2.93E-2</v>
      </c>
      <c r="O32" s="56">
        <f t="shared" si="21"/>
        <v>2.6200000000000001E-2</v>
      </c>
      <c r="P32" s="56">
        <f t="shared" si="21"/>
        <v>2.64E-2</v>
      </c>
      <c r="Q32" s="56">
        <f t="shared" si="21"/>
        <v>2.6200000000000001E-2</v>
      </c>
      <c r="R32" s="56">
        <f t="shared" si="21"/>
        <v>2.6200000000000001E-2</v>
      </c>
      <c r="S32" s="56">
        <f t="shared" si="21"/>
        <v>2.69E-2</v>
      </c>
      <c r="T32" s="56">
        <f t="shared" si="21"/>
        <v>2.6800000000000001E-2</v>
      </c>
      <c r="U32" s="56">
        <f t="shared" si="21"/>
        <v>2.6700000000000002E-2</v>
      </c>
      <c r="V32" s="56">
        <f t="shared" si="21"/>
        <v>2.7199999999999998E-2</v>
      </c>
      <c r="W32" s="56">
        <f t="shared" si="21"/>
        <v>2.7E-2</v>
      </c>
      <c r="X32" s="56">
        <f t="shared" si="21"/>
        <v>2.7199999999999998E-2</v>
      </c>
      <c r="Y32" s="56">
        <f t="shared" si="21"/>
        <v>2.7400000000000001E-2</v>
      </c>
      <c r="Z32" s="56">
        <f t="shared" si="21"/>
        <v>2.53E-2</v>
      </c>
      <c r="AA32" s="56">
        <f t="shared" si="21"/>
        <v>2.63E-2</v>
      </c>
      <c r="AB32" s="56">
        <f t="shared" si="21"/>
        <v>2.7E-2</v>
      </c>
      <c r="AC32" s="56">
        <f t="shared" si="21"/>
        <v>2.69E-2</v>
      </c>
      <c r="AD32" s="56">
        <f t="shared" si="21"/>
        <v>2.69E-2</v>
      </c>
      <c r="AE32" s="56">
        <f t="shared" si="21"/>
        <v>2.7E-2</v>
      </c>
      <c r="AF32" s="56">
        <f t="shared" si="21"/>
        <v>2.7E-2</v>
      </c>
      <c r="AG32" s="56">
        <f t="shared" si="21"/>
        <v>2.7E-2</v>
      </c>
      <c r="AH32" s="56">
        <f t="shared" si="21"/>
        <v>2.7300000000000001E-2</v>
      </c>
      <c r="AI32" s="56">
        <f t="shared" si="21"/>
        <v>2.5499999999999998E-2</v>
      </c>
      <c r="AJ32" s="56">
        <f t="shared" si="21"/>
        <v>2.5700000000000001E-2</v>
      </c>
      <c r="AK32" s="56">
        <f t="shared" si="21"/>
        <v>2.5899999999999999E-2</v>
      </c>
      <c r="AL32" s="56">
        <f t="shared" si="21"/>
        <v>2.4899999999999999E-2</v>
      </c>
      <c r="AM32" s="56">
        <f t="shared" si="21"/>
        <v>2.4500000000000001E-2</v>
      </c>
      <c r="AN32" s="56">
        <f t="shared" si="21"/>
        <v>2.6599999999999999E-2</v>
      </c>
      <c r="AO32" s="56">
        <f t="shared" si="21"/>
        <v>2.5899999999999999E-2</v>
      </c>
      <c r="AP32" s="56">
        <f t="shared" si="21"/>
        <v>2.5100000000000001E-2</v>
      </c>
      <c r="AQ32" s="56">
        <f t="shared" si="21"/>
        <v>2.5600000000000001E-2</v>
      </c>
      <c r="AR32" s="56">
        <f t="shared" si="21"/>
        <v>2.5600000000000001E-2</v>
      </c>
      <c r="AS32" s="56">
        <f t="shared" si="21"/>
        <v>2.53E-2</v>
      </c>
      <c r="AT32" s="56">
        <f t="shared" si="21"/>
        <v>2.53E-2</v>
      </c>
      <c r="AU32" s="56">
        <f t="shared" si="21"/>
        <v>2.47E-2</v>
      </c>
      <c r="AV32" s="56">
        <f t="shared" si="21"/>
        <v>2.53E-2</v>
      </c>
      <c r="AW32" s="56">
        <f t="shared" si="21"/>
        <v>2.4400000000000002E-2</v>
      </c>
      <c r="AX32" s="56">
        <f t="shared" si="21"/>
        <v>2.4E-2</v>
      </c>
      <c r="AY32" s="56">
        <f>ROUND((+AY25*AY18),4)</f>
        <v>2.3699999999999999E-2</v>
      </c>
      <c r="AZ32" s="56">
        <f t="shared" ref="AZ32:BK35" si="22">ROUND((+AZ25*AZ18),4)</f>
        <v>2.4E-2</v>
      </c>
      <c r="BA32" s="56">
        <f t="shared" si="22"/>
        <v>2.3599999999999999E-2</v>
      </c>
      <c r="BB32" s="56">
        <f t="shared" si="22"/>
        <v>2.3900000000000001E-2</v>
      </c>
      <c r="BC32" s="56">
        <f t="shared" si="22"/>
        <v>2.41E-2</v>
      </c>
      <c r="BD32" s="56">
        <f t="shared" si="22"/>
        <v>2.4299999999999999E-2</v>
      </c>
      <c r="BE32" s="56">
        <f t="shared" si="22"/>
        <v>2.63E-2</v>
      </c>
      <c r="BF32" s="56">
        <f t="shared" si="22"/>
        <v>2.64E-2</v>
      </c>
      <c r="BG32" s="56">
        <f t="shared" si="22"/>
        <v>2.6700000000000002E-2</v>
      </c>
      <c r="BH32" s="56">
        <f t="shared" si="22"/>
        <v>2.5700000000000001E-2</v>
      </c>
      <c r="BI32" s="56">
        <f t="shared" si="22"/>
        <v>2.53E-2</v>
      </c>
      <c r="BJ32" s="56">
        <f t="shared" si="22"/>
        <v>2.4400000000000002E-2</v>
      </c>
      <c r="BK32" s="56">
        <f t="shared" si="22"/>
        <v>2.3599999999999999E-2</v>
      </c>
      <c r="BL32" s="56">
        <f t="shared" ref="BL32:BW32" si="23">ROUND((+BL25*BL18),4)</f>
        <v>2.3599999999999999E-2</v>
      </c>
      <c r="BM32" s="56">
        <f t="shared" si="23"/>
        <v>2.0500000000000001E-2</v>
      </c>
      <c r="BN32" s="56">
        <f t="shared" si="23"/>
        <v>2.29E-2</v>
      </c>
      <c r="BO32" s="56">
        <f t="shared" si="23"/>
        <v>2.3699999999999999E-2</v>
      </c>
      <c r="BP32" s="56">
        <f t="shared" si="23"/>
        <v>2.4E-2</v>
      </c>
      <c r="BQ32" s="56">
        <f t="shared" si="23"/>
        <v>2.41E-2</v>
      </c>
      <c r="BR32" s="56">
        <f t="shared" si="23"/>
        <v>2.4199999999999999E-2</v>
      </c>
      <c r="BS32" s="56">
        <f t="shared" si="23"/>
        <v>2.4500000000000001E-2</v>
      </c>
      <c r="BT32" s="56">
        <f t="shared" si="23"/>
        <v>2.46E-2</v>
      </c>
      <c r="BU32" s="56">
        <f t="shared" si="23"/>
        <v>2.2100000000000002E-2</v>
      </c>
      <c r="BV32" s="56">
        <f t="shared" si="23"/>
        <v>2.18E-2</v>
      </c>
      <c r="BW32" s="56">
        <f t="shared" si="23"/>
        <v>2.1299999999999999E-2</v>
      </c>
      <c r="BX32" s="119">
        <f t="shared" ref="BX32:BX36" si="24">((BK32/2)+SUM(BL32:BV32)+(BW32/2))/12</f>
        <v>2.3204166666666665E-2</v>
      </c>
    </row>
    <row r="33" spans="1:76" x14ac:dyDescent="0.2">
      <c r="A33" s="46">
        <f t="shared" si="2"/>
        <v>26</v>
      </c>
      <c r="B33" s="42" t="s">
        <v>1295</v>
      </c>
      <c r="C33" s="55">
        <v>4.0000000000000002E-4</v>
      </c>
      <c r="D33" s="56">
        <f t="shared" si="21"/>
        <v>0</v>
      </c>
      <c r="E33" s="56">
        <f t="shared" si="21"/>
        <v>0</v>
      </c>
      <c r="F33" s="56">
        <f t="shared" si="21"/>
        <v>0</v>
      </c>
      <c r="G33" s="56">
        <f t="shared" si="21"/>
        <v>0</v>
      </c>
      <c r="H33" s="56">
        <f t="shared" si="21"/>
        <v>0</v>
      </c>
      <c r="I33" s="56">
        <f t="shared" si="21"/>
        <v>0</v>
      </c>
      <c r="J33" s="56">
        <f t="shared" si="21"/>
        <v>0</v>
      </c>
      <c r="K33" s="56">
        <f t="shared" si="21"/>
        <v>0</v>
      </c>
      <c r="L33" s="56">
        <f t="shared" si="21"/>
        <v>0</v>
      </c>
      <c r="M33" s="56">
        <f t="shared" si="21"/>
        <v>0</v>
      </c>
      <c r="N33" s="56">
        <f t="shared" si="21"/>
        <v>0</v>
      </c>
      <c r="O33" s="56">
        <f t="shared" si="21"/>
        <v>4.0000000000000002E-4</v>
      </c>
      <c r="P33" s="56">
        <f t="shared" si="21"/>
        <v>4.0000000000000002E-4</v>
      </c>
      <c r="Q33" s="56">
        <f t="shared" si="21"/>
        <v>4.0000000000000002E-4</v>
      </c>
      <c r="R33" s="56">
        <f t="shared" si="21"/>
        <v>4.0000000000000002E-4</v>
      </c>
      <c r="S33" s="56">
        <f t="shared" si="21"/>
        <v>2.9999999999999997E-4</v>
      </c>
      <c r="T33" s="56">
        <f t="shared" si="21"/>
        <v>4.0000000000000002E-4</v>
      </c>
      <c r="U33" s="56">
        <f t="shared" si="21"/>
        <v>4.0000000000000002E-4</v>
      </c>
      <c r="V33" s="56">
        <f t="shared" si="21"/>
        <v>4.0000000000000002E-4</v>
      </c>
      <c r="W33" s="56">
        <f t="shared" si="21"/>
        <v>5.0000000000000001E-4</v>
      </c>
      <c r="X33" s="56">
        <f t="shared" si="21"/>
        <v>4.0000000000000002E-4</v>
      </c>
      <c r="Y33" s="56">
        <f t="shared" si="21"/>
        <v>5.0000000000000001E-4</v>
      </c>
      <c r="Z33" s="56">
        <f t="shared" si="21"/>
        <v>5.9999999999999995E-4</v>
      </c>
      <c r="AA33" s="56">
        <f t="shared" si="21"/>
        <v>2.9999999999999997E-4</v>
      </c>
      <c r="AB33" s="56">
        <f t="shared" si="21"/>
        <v>1E-4</v>
      </c>
      <c r="AC33" s="56">
        <f t="shared" si="21"/>
        <v>0</v>
      </c>
      <c r="AD33" s="56">
        <f t="shared" si="21"/>
        <v>0</v>
      </c>
      <c r="AE33" s="56">
        <f t="shared" si="21"/>
        <v>0</v>
      </c>
      <c r="AF33" s="56">
        <f t="shared" si="21"/>
        <v>0</v>
      </c>
      <c r="AG33" s="56">
        <f t="shared" si="21"/>
        <v>0</v>
      </c>
      <c r="AH33" s="56">
        <f t="shared" si="21"/>
        <v>0</v>
      </c>
      <c r="AI33" s="56">
        <f t="shared" si="21"/>
        <v>4.0000000000000002E-4</v>
      </c>
      <c r="AJ33" s="56">
        <f t="shared" si="21"/>
        <v>0</v>
      </c>
      <c r="AK33" s="56">
        <f t="shared" si="21"/>
        <v>0</v>
      </c>
      <c r="AL33" s="56">
        <f t="shared" si="21"/>
        <v>2.9999999999999997E-4</v>
      </c>
      <c r="AM33" s="56">
        <f t="shared" si="21"/>
        <v>4.0000000000000002E-4</v>
      </c>
      <c r="AN33" s="56">
        <f t="shared" si="21"/>
        <v>2.9999999999999997E-4</v>
      </c>
      <c r="AO33" s="56">
        <f t="shared" si="21"/>
        <v>5.9999999999999995E-4</v>
      </c>
      <c r="AP33" s="56">
        <f t="shared" si="21"/>
        <v>6.9999999999999999E-4</v>
      </c>
      <c r="AQ33" s="56">
        <f t="shared" si="21"/>
        <v>4.0000000000000002E-4</v>
      </c>
      <c r="AR33" s="56">
        <f t="shared" si="21"/>
        <v>4.0000000000000002E-4</v>
      </c>
      <c r="AS33" s="56">
        <f t="shared" si="21"/>
        <v>5.9999999999999995E-4</v>
      </c>
      <c r="AT33" s="56">
        <f t="shared" si="21"/>
        <v>8.9999999999999998E-4</v>
      </c>
      <c r="AU33" s="56">
        <f t="shared" si="21"/>
        <v>1.4E-3</v>
      </c>
      <c r="AV33" s="56">
        <f t="shared" si="21"/>
        <v>1.2999999999999999E-3</v>
      </c>
      <c r="AW33" s="56">
        <f t="shared" si="21"/>
        <v>1.8E-3</v>
      </c>
      <c r="AX33" s="56">
        <f t="shared" si="21"/>
        <v>2.0999999999999999E-3</v>
      </c>
      <c r="AY33" s="56">
        <f>ROUND((+AY26*AY19),4)</f>
        <v>3.5999999999999999E-3</v>
      </c>
      <c r="AZ33" s="56">
        <f t="shared" si="22"/>
        <v>3.0999999999999999E-3</v>
      </c>
      <c r="BA33" s="56">
        <f t="shared" si="22"/>
        <v>3.2000000000000002E-3</v>
      </c>
      <c r="BB33" s="56">
        <f t="shared" si="22"/>
        <v>2.8999999999999998E-3</v>
      </c>
      <c r="BC33" s="56">
        <f t="shared" si="22"/>
        <v>2.5999999999999999E-3</v>
      </c>
      <c r="BD33" s="56">
        <f t="shared" si="22"/>
        <v>2.5999999999999999E-3</v>
      </c>
      <c r="BE33" s="56">
        <f t="shared" si="22"/>
        <v>0</v>
      </c>
      <c r="BF33" s="56">
        <f>ROUND((+BF26*BF19),4)</f>
        <v>0</v>
      </c>
      <c r="BG33" s="56">
        <f t="shared" si="22"/>
        <v>0</v>
      </c>
      <c r="BH33" s="56">
        <f t="shared" si="22"/>
        <v>5.9999999999999995E-4</v>
      </c>
      <c r="BI33" s="56">
        <f t="shared" si="22"/>
        <v>8.0000000000000004E-4</v>
      </c>
      <c r="BJ33" s="56">
        <f t="shared" si="22"/>
        <v>1.2999999999999999E-3</v>
      </c>
      <c r="BK33" s="56">
        <f t="shared" si="22"/>
        <v>1.2999999999999999E-3</v>
      </c>
      <c r="BL33" s="56">
        <f t="shared" ref="BL33:BW33" si="25">ROUND((+BL26*BL19),4)</f>
        <v>1.1000000000000001E-3</v>
      </c>
      <c r="BM33" s="56">
        <f t="shared" si="25"/>
        <v>1.6999999999999999E-3</v>
      </c>
      <c r="BN33" s="56">
        <f t="shared" si="25"/>
        <v>6.9999999999999999E-4</v>
      </c>
      <c r="BO33" s="56">
        <f t="shared" si="25"/>
        <v>1E-4</v>
      </c>
      <c r="BP33" s="56">
        <f t="shared" si="25"/>
        <v>0</v>
      </c>
      <c r="BQ33" s="56">
        <f t="shared" si="25"/>
        <v>0</v>
      </c>
      <c r="BR33" s="56">
        <f t="shared" si="25"/>
        <v>0</v>
      </c>
      <c r="BS33" s="56">
        <f t="shared" si="25"/>
        <v>0</v>
      </c>
      <c r="BT33" s="56">
        <f t="shared" si="25"/>
        <v>0</v>
      </c>
      <c r="BU33" s="56">
        <f t="shared" si="25"/>
        <v>6.9999999999999999E-4</v>
      </c>
      <c r="BV33" s="56">
        <f t="shared" si="25"/>
        <v>4.0000000000000002E-4</v>
      </c>
      <c r="BW33" s="56">
        <f t="shared" si="25"/>
        <v>5.0000000000000001E-4</v>
      </c>
      <c r="BX33" s="57">
        <f t="shared" si="24"/>
        <v>4.6666666666666672E-4</v>
      </c>
    </row>
    <row r="34" spans="1:76" x14ac:dyDescent="0.2">
      <c r="A34" s="46">
        <f t="shared" si="2"/>
        <v>27</v>
      </c>
      <c r="B34" s="42" t="s">
        <v>568</v>
      </c>
      <c r="C34" s="55">
        <v>0</v>
      </c>
      <c r="D34" s="56">
        <f t="shared" si="21"/>
        <v>0</v>
      </c>
      <c r="E34" s="56">
        <f t="shared" si="21"/>
        <v>0</v>
      </c>
      <c r="F34" s="56">
        <f t="shared" si="21"/>
        <v>0</v>
      </c>
      <c r="G34" s="56">
        <f t="shared" si="21"/>
        <v>0</v>
      </c>
      <c r="H34" s="56">
        <f t="shared" si="21"/>
        <v>0</v>
      </c>
      <c r="I34" s="56">
        <f t="shared" si="21"/>
        <v>0</v>
      </c>
      <c r="J34" s="56">
        <f t="shared" si="21"/>
        <v>0</v>
      </c>
      <c r="K34" s="56">
        <f t="shared" si="21"/>
        <v>0</v>
      </c>
      <c r="L34" s="56">
        <f t="shared" si="21"/>
        <v>0</v>
      </c>
      <c r="M34" s="56">
        <f t="shared" si="21"/>
        <v>0</v>
      </c>
      <c r="N34" s="56">
        <f t="shared" si="21"/>
        <v>0</v>
      </c>
      <c r="O34" s="56">
        <f t="shared" si="21"/>
        <v>0</v>
      </c>
      <c r="P34" s="56">
        <f t="shared" si="21"/>
        <v>0</v>
      </c>
      <c r="Q34" s="56">
        <f t="shared" si="21"/>
        <v>0</v>
      </c>
      <c r="R34" s="56">
        <f t="shared" si="21"/>
        <v>0</v>
      </c>
      <c r="S34" s="56">
        <f t="shared" si="21"/>
        <v>0</v>
      </c>
      <c r="T34" s="56">
        <f t="shared" si="21"/>
        <v>0</v>
      </c>
      <c r="U34" s="56">
        <f t="shared" si="21"/>
        <v>0</v>
      </c>
      <c r="V34" s="56">
        <f t="shared" si="21"/>
        <v>0</v>
      </c>
      <c r="W34" s="56">
        <f t="shared" si="21"/>
        <v>0</v>
      </c>
      <c r="X34" s="56">
        <f t="shared" si="21"/>
        <v>0</v>
      </c>
      <c r="Y34" s="56">
        <f t="shared" si="21"/>
        <v>0</v>
      </c>
      <c r="Z34" s="56">
        <f t="shared" si="21"/>
        <v>0</v>
      </c>
      <c r="AA34" s="56">
        <f t="shared" si="21"/>
        <v>0</v>
      </c>
      <c r="AB34" s="56">
        <f t="shared" si="21"/>
        <v>0</v>
      </c>
      <c r="AC34" s="56">
        <f t="shared" si="21"/>
        <v>0</v>
      </c>
      <c r="AD34" s="56">
        <f t="shared" si="21"/>
        <v>0</v>
      </c>
      <c r="AE34" s="56">
        <f t="shared" si="21"/>
        <v>0</v>
      </c>
      <c r="AF34" s="56">
        <f t="shared" si="21"/>
        <v>0</v>
      </c>
      <c r="AG34" s="56">
        <f t="shared" si="21"/>
        <v>0</v>
      </c>
      <c r="AH34" s="56">
        <f t="shared" si="21"/>
        <v>0</v>
      </c>
      <c r="AI34" s="56">
        <f t="shared" si="21"/>
        <v>0</v>
      </c>
      <c r="AJ34" s="56">
        <f t="shared" si="21"/>
        <v>0</v>
      </c>
      <c r="AK34" s="56">
        <f t="shared" si="21"/>
        <v>0</v>
      </c>
      <c r="AL34" s="56">
        <f t="shared" si="21"/>
        <v>0</v>
      </c>
      <c r="AM34" s="56">
        <f t="shared" si="21"/>
        <v>0</v>
      </c>
      <c r="AN34" s="56">
        <f t="shared" si="21"/>
        <v>0</v>
      </c>
      <c r="AO34" s="56">
        <f t="shared" si="21"/>
        <v>0</v>
      </c>
      <c r="AP34" s="56">
        <f t="shared" si="21"/>
        <v>0</v>
      </c>
      <c r="AQ34" s="56">
        <f t="shared" si="21"/>
        <v>0</v>
      </c>
      <c r="AR34" s="56">
        <f t="shared" si="21"/>
        <v>0</v>
      </c>
      <c r="AS34" s="56">
        <f t="shared" si="21"/>
        <v>0</v>
      </c>
      <c r="AT34" s="56">
        <f t="shared" si="21"/>
        <v>0</v>
      </c>
      <c r="AU34" s="56">
        <f t="shared" si="21"/>
        <v>0</v>
      </c>
      <c r="AV34" s="56">
        <f t="shared" si="21"/>
        <v>0</v>
      </c>
      <c r="AW34" s="56">
        <f t="shared" si="21"/>
        <v>0</v>
      </c>
      <c r="AX34" s="56">
        <f t="shared" si="21"/>
        <v>0</v>
      </c>
      <c r="AY34" s="56">
        <f>ROUND((+AY27*AY20),4)</f>
        <v>0</v>
      </c>
      <c r="AZ34" s="56">
        <f t="shared" si="22"/>
        <v>0</v>
      </c>
      <c r="BA34" s="56">
        <f t="shared" si="22"/>
        <v>0</v>
      </c>
      <c r="BB34" s="56">
        <f t="shared" si="22"/>
        <v>0</v>
      </c>
      <c r="BC34" s="56">
        <f t="shared" si="22"/>
        <v>0</v>
      </c>
      <c r="BD34" s="56">
        <f t="shared" si="22"/>
        <v>0</v>
      </c>
      <c r="BE34" s="56">
        <f t="shared" si="22"/>
        <v>0</v>
      </c>
      <c r="BF34" s="56">
        <f t="shared" si="22"/>
        <v>0</v>
      </c>
      <c r="BG34" s="56">
        <f t="shared" si="22"/>
        <v>0</v>
      </c>
      <c r="BH34" s="56">
        <f t="shared" si="22"/>
        <v>0</v>
      </c>
      <c r="BI34" s="56">
        <f t="shared" si="22"/>
        <v>0</v>
      </c>
      <c r="BJ34" s="56">
        <f t="shared" si="22"/>
        <v>0</v>
      </c>
      <c r="BK34" s="56">
        <f t="shared" si="22"/>
        <v>0</v>
      </c>
      <c r="BL34" s="56">
        <f t="shared" ref="BL34:BW34" si="26">ROUND((+BL27*BL20),4)</f>
        <v>0</v>
      </c>
      <c r="BM34" s="56">
        <f t="shared" si="26"/>
        <v>0</v>
      </c>
      <c r="BN34" s="56">
        <f t="shared" si="26"/>
        <v>0</v>
      </c>
      <c r="BO34" s="56">
        <f t="shared" si="26"/>
        <v>0</v>
      </c>
      <c r="BP34" s="56">
        <f t="shared" si="26"/>
        <v>0</v>
      </c>
      <c r="BQ34" s="56">
        <f t="shared" si="26"/>
        <v>0</v>
      </c>
      <c r="BR34" s="56">
        <f t="shared" si="26"/>
        <v>0</v>
      </c>
      <c r="BS34" s="56">
        <f t="shared" si="26"/>
        <v>0</v>
      </c>
      <c r="BT34" s="56">
        <f t="shared" si="26"/>
        <v>0</v>
      </c>
      <c r="BU34" s="56">
        <f t="shared" si="26"/>
        <v>0</v>
      </c>
      <c r="BV34" s="56">
        <f t="shared" si="26"/>
        <v>0</v>
      </c>
      <c r="BW34" s="56">
        <f t="shared" si="26"/>
        <v>0</v>
      </c>
      <c r="BX34" s="57">
        <f t="shared" si="24"/>
        <v>0</v>
      </c>
    </row>
    <row r="35" spans="1:76" x14ac:dyDescent="0.2">
      <c r="A35" s="46">
        <f t="shared" si="2"/>
        <v>28</v>
      </c>
      <c r="B35" s="42" t="s">
        <v>573</v>
      </c>
      <c r="C35" s="58">
        <v>4.1399999999999999E-2</v>
      </c>
      <c r="D35" s="58">
        <f t="shared" si="21"/>
        <v>5.0700000000000002E-2</v>
      </c>
      <c r="E35" s="58">
        <f t="shared" si="21"/>
        <v>5.1200000000000002E-2</v>
      </c>
      <c r="F35" s="58">
        <f t="shared" si="21"/>
        <v>5.1299999999999998E-2</v>
      </c>
      <c r="G35" s="58">
        <f t="shared" si="21"/>
        <v>5.11E-2</v>
      </c>
      <c r="H35" s="58">
        <f t="shared" si="21"/>
        <v>5.11E-2</v>
      </c>
      <c r="I35" s="58">
        <f t="shared" si="21"/>
        <v>5.28E-2</v>
      </c>
      <c r="J35" s="58">
        <f t="shared" si="21"/>
        <v>5.2200000000000003E-2</v>
      </c>
      <c r="K35" s="58">
        <f t="shared" si="21"/>
        <v>5.21E-2</v>
      </c>
      <c r="L35" s="58">
        <f t="shared" si="21"/>
        <v>5.1999999999999998E-2</v>
      </c>
      <c r="M35" s="58">
        <f t="shared" si="21"/>
        <v>5.16E-2</v>
      </c>
      <c r="N35" s="58">
        <f t="shared" si="21"/>
        <v>5.21E-2</v>
      </c>
      <c r="O35" s="58">
        <f t="shared" si="21"/>
        <v>4.7100000000000003E-2</v>
      </c>
      <c r="P35" s="58">
        <f t="shared" si="21"/>
        <v>4.7899999999999998E-2</v>
      </c>
      <c r="Q35" s="58">
        <f t="shared" si="21"/>
        <v>4.8399999999999999E-2</v>
      </c>
      <c r="R35" s="58">
        <f t="shared" si="21"/>
        <v>4.9200000000000001E-2</v>
      </c>
      <c r="S35" s="58">
        <f t="shared" si="21"/>
        <v>4.99E-2</v>
      </c>
      <c r="T35" s="58">
        <f t="shared" si="21"/>
        <v>4.9799999999999997E-2</v>
      </c>
      <c r="U35" s="58">
        <f t="shared" si="21"/>
        <v>4.99E-2</v>
      </c>
      <c r="V35" s="58">
        <f t="shared" si="21"/>
        <v>4.9500000000000002E-2</v>
      </c>
      <c r="W35" s="58">
        <f t="shared" si="21"/>
        <v>4.9000000000000002E-2</v>
      </c>
      <c r="X35" s="58">
        <f t="shared" si="21"/>
        <v>4.9200000000000001E-2</v>
      </c>
      <c r="Y35" s="58">
        <f t="shared" si="21"/>
        <v>4.87E-2</v>
      </c>
      <c r="Z35" s="58">
        <f t="shared" si="21"/>
        <v>5.0200000000000002E-2</v>
      </c>
      <c r="AA35" s="58">
        <f t="shared" si="21"/>
        <v>4.9000000000000002E-2</v>
      </c>
      <c r="AB35" s="58">
        <f t="shared" si="21"/>
        <v>5.0799999999999998E-2</v>
      </c>
      <c r="AC35" s="58">
        <f t="shared" si="21"/>
        <v>5.16E-2</v>
      </c>
      <c r="AD35" s="58">
        <f t="shared" si="21"/>
        <v>5.1799999999999999E-2</v>
      </c>
      <c r="AE35" s="58">
        <f t="shared" si="21"/>
        <v>5.1499999999999997E-2</v>
      </c>
      <c r="AF35" s="58">
        <f t="shared" si="21"/>
        <v>5.1499999999999997E-2</v>
      </c>
      <c r="AG35" s="58">
        <f t="shared" si="21"/>
        <v>5.1499999999999997E-2</v>
      </c>
      <c r="AH35" s="58">
        <f t="shared" si="21"/>
        <v>5.0900000000000001E-2</v>
      </c>
      <c r="AI35" s="58">
        <f t="shared" si="21"/>
        <v>4.8099999999999997E-2</v>
      </c>
      <c r="AJ35" s="58">
        <f t="shared" si="21"/>
        <v>5.0900000000000001E-2</v>
      </c>
      <c r="AK35" s="58">
        <f t="shared" si="21"/>
        <v>5.04E-2</v>
      </c>
      <c r="AL35" s="58">
        <f t="shared" si="21"/>
        <v>4.9299999999999997E-2</v>
      </c>
      <c r="AM35" s="58">
        <f t="shared" si="21"/>
        <v>4.9599999999999998E-2</v>
      </c>
      <c r="AN35" s="58">
        <f t="shared" si="21"/>
        <v>4.7600000000000003E-2</v>
      </c>
      <c r="AO35" s="58">
        <f t="shared" si="21"/>
        <v>4.7300000000000002E-2</v>
      </c>
      <c r="AP35" s="58">
        <f t="shared" si="21"/>
        <v>4.8300000000000003E-2</v>
      </c>
      <c r="AQ35" s="58">
        <f t="shared" si="21"/>
        <v>4.8800000000000003E-2</v>
      </c>
      <c r="AR35" s="58">
        <f t="shared" si="21"/>
        <v>4.87E-2</v>
      </c>
      <c r="AS35" s="58">
        <f t="shared" si="21"/>
        <v>4.8099999999999997E-2</v>
      </c>
      <c r="AT35" s="58">
        <f t="shared" si="21"/>
        <v>4.6800000000000001E-2</v>
      </c>
      <c r="AU35" s="58">
        <f t="shared" si="21"/>
        <v>4.5600000000000002E-2</v>
      </c>
      <c r="AV35" s="58">
        <f t="shared" si="21"/>
        <v>4.4299999999999999E-2</v>
      </c>
      <c r="AW35" s="58">
        <f t="shared" si="21"/>
        <v>4.48E-2</v>
      </c>
      <c r="AX35" s="58">
        <f t="shared" si="21"/>
        <v>4.48E-2</v>
      </c>
      <c r="AY35" s="58">
        <f>ROUND((+AY28*AY21),4)</f>
        <v>4.3400000000000001E-2</v>
      </c>
      <c r="AZ35" s="58">
        <f t="shared" si="22"/>
        <v>4.5100000000000001E-2</v>
      </c>
      <c r="BA35" s="58">
        <f t="shared" si="22"/>
        <v>4.48E-2</v>
      </c>
      <c r="BB35" s="58">
        <f t="shared" si="22"/>
        <v>4.5400000000000003E-2</v>
      </c>
      <c r="BC35" s="58">
        <f t="shared" si="22"/>
        <v>4.6100000000000002E-2</v>
      </c>
      <c r="BD35" s="58">
        <f t="shared" si="22"/>
        <v>4.5400000000000003E-2</v>
      </c>
      <c r="BE35" s="58">
        <f t="shared" si="22"/>
        <v>4.9000000000000002E-2</v>
      </c>
      <c r="BF35" s="58">
        <f>ROUND((+BF28*BF21),4)</f>
        <v>4.8800000000000003E-2</v>
      </c>
      <c r="BG35" s="58">
        <f t="shared" si="22"/>
        <v>4.82E-2</v>
      </c>
      <c r="BH35" s="58">
        <f t="shared" si="22"/>
        <v>4.7100000000000003E-2</v>
      </c>
      <c r="BI35" s="58">
        <f t="shared" si="22"/>
        <v>4.6600000000000003E-2</v>
      </c>
      <c r="BJ35" s="58">
        <f t="shared" si="22"/>
        <v>4.19E-2</v>
      </c>
      <c r="BK35" s="58">
        <f t="shared" si="22"/>
        <v>4.2999999999999997E-2</v>
      </c>
      <c r="BL35" s="58">
        <f t="shared" ref="BL35:BW35" si="27">ROUND((+BL28*BL21),4)</f>
        <v>4.41E-2</v>
      </c>
      <c r="BM35" s="58">
        <f t="shared" si="27"/>
        <v>4.4299999999999999E-2</v>
      </c>
      <c r="BN35" s="58">
        <f t="shared" si="27"/>
        <v>4.3499999999999997E-2</v>
      </c>
      <c r="BO35" s="58">
        <f t="shared" si="27"/>
        <v>4.5100000000000001E-2</v>
      </c>
      <c r="BP35" s="58">
        <f t="shared" si="27"/>
        <v>4.48E-2</v>
      </c>
      <c r="BQ35" s="58">
        <f t="shared" si="27"/>
        <v>4.4699999999999997E-2</v>
      </c>
      <c r="BR35" s="58">
        <f t="shared" si="27"/>
        <v>4.4400000000000002E-2</v>
      </c>
      <c r="BS35" s="58">
        <f t="shared" si="27"/>
        <v>4.3799999999999999E-2</v>
      </c>
      <c r="BT35" s="58">
        <f t="shared" si="27"/>
        <v>4.3799999999999999E-2</v>
      </c>
      <c r="BU35" s="58">
        <f t="shared" si="27"/>
        <v>3.9300000000000002E-2</v>
      </c>
      <c r="BV35" s="58">
        <f t="shared" si="27"/>
        <v>3.8899999999999997E-2</v>
      </c>
      <c r="BW35" s="58">
        <f t="shared" si="27"/>
        <v>3.9399999999999998E-2</v>
      </c>
      <c r="BX35" s="59">
        <f t="shared" si="24"/>
        <v>4.3158333333333333E-2</v>
      </c>
    </row>
    <row r="36" spans="1:76" x14ac:dyDescent="0.2">
      <c r="A36" s="46">
        <f t="shared" si="2"/>
        <v>29</v>
      </c>
      <c r="C36" s="60">
        <v>7.51E-2</v>
      </c>
      <c r="D36" s="60">
        <f t="shared" ref="D36:AA36" si="28">SUM(D32:D35)</f>
        <v>8.0600000000000005E-2</v>
      </c>
      <c r="E36" s="60">
        <f t="shared" si="28"/>
        <v>8.0800000000000011E-2</v>
      </c>
      <c r="F36" s="60">
        <f t="shared" si="28"/>
        <v>8.0799999999999997E-2</v>
      </c>
      <c r="G36" s="60">
        <f t="shared" si="28"/>
        <v>8.09E-2</v>
      </c>
      <c r="H36" s="60">
        <f t="shared" si="28"/>
        <v>8.09E-2</v>
      </c>
      <c r="I36" s="60">
        <f t="shared" si="28"/>
        <v>8.1900000000000001E-2</v>
      </c>
      <c r="J36" s="60">
        <f t="shared" si="28"/>
        <v>8.1699999999999995E-2</v>
      </c>
      <c r="K36" s="60">
        <f t="shared" si="28"/>
        <v>8.1600000000000006E-2</v>
      </c>
      <c r="L36" s="60">
        <f t="shared" si="28"/>
        <v>8.1499999999999989E-2</v>
      </c>
      <c r="M36" s="60">
        <f t="shared" si="28"/>
        <v>8.1299999999999997E-2</v>
      </c>
      <c r="N36" s="60">
        <f t="shared" si="28"/>
        <v>8.14E-2</v>
      </c>
      <c r="O36" s="60">
        <f t="shared" si="28"/>
        <v>7.3700000000000002E-2</v>
      </c>
      <c r="P36" s="60">
        <f t="shared" si="28"/>
        <v>7.4700000000000003E-2</v>
      </c>
      <c r="Q36" s="60">
        <f t="shared" si="28"/>
        <v>7.4999999999999997E-2</v>
      </c>
      <c r="R36" s="60">
        <f t="shared" si="28"/>
        <v>7.5800000000000006E-2</v>
      </c>
      <c r="S36" s="60">
        <f t="shared" si="28"/>
        <v>7.7100000000000002E-2</v>
      </c>
      <c r="T36" s="60">
        <f t="shared" si="28"/>
        <v>7.6999999999999999E-2</v>
      </c>
      <c r="U36" s="60">
        <f t="shared" si="28"/>
        <v>7.6999999999999999E-2</v>
      </c>
      <c r="V36" s="60">
        <f t="shared" si="28"/>
        <v>7.7100000000000002E-2</v>
      </c>
      <c r="W36" s="60">
        <f t="shared" si="28"/>
        <v>7.6499999999999999E-2</v>
      </c>
      <c r="X36" s="60">
        <f t="shared" si="28"/>
        <v>7.6800000000000007E-2</v>
      </c>
      <c r="Y36" s="60">
        <f t="shared" si="28"/>
        <v>7.6600000000000001E-2</v>
      </c>
      <c r="Z36" s="60">
        <f t="shared" si="28"/>
        <v>7.6100000000000001E-2</v>
      </c>
      <c r="AA36" s="60">
        <f t="shared" si="28"/>
        <v>7.5600000000000001E-2</v>
      </c>
      <c r="AB36" s="60">
        <f t="shared" ref="AB36:AX36" si="29">SUM(AB32:AB35)</f>
        <v>7.7899999999999997E-2</v>
      </c>
      <c r="AC36" s="60">
        <f t="shared" si="29"/>
        <v>7.85E-2</v>
      </c>
      <c r="AD36" s="60">
        <f t="shared" si="29"/>
        <v>7.8699999999999992E-2</v>
      </c>
      <c r="AE36" s="60">
        <f t="shared" si="29"/>
        <v>7.85E-2</v>
      </c>
      <c r="AF36" s="60">
        <f t="shared" si="29"/>
        <v>7.85E-2</v>
      </c>
      <c r="AG36" s="60">
        <f t="shared" si="29"/>
        <v>7.85E-2</v>
      </c>
      <c r="AH36" s="60">
        <f t="shared" si="29"/>
        <v>7.8200000000000006E-2</v>
      </c>
      <c r="AI36" s="60">
        <f t="shared" si="29"/>
        <v>7.3999999999999996E-2</v>
      </c>
      <c r="AJ36" s="60">
        <f t="shared" si="29"/>
        <v>7.6600000000000001E-2</v>
      </c>
      <c r="AK36" s="60">
        <f t="shared" si="29"/>
        <v>7.6300000000000007E-2</v>
      </c>
      <c r="AL36" s="60">
        <f t="shared" si="29"/>
        <v>7.4499999999999997E-2</v>
      </c>
      <c r="AM36" s="60">
        <f t="shared" si="29"/>
        <v>7.4499999999999997E-2</v>
      </c>
      <c r="AN36" s="60">
        <f t="shared" si="29"/>
        <v>7.4500000000000011E-2</v>
      </c>
      <c r="AO36" s="60">
        <f t="shared" si="29"/>
        <v>7.3800000000000004E-2</v>
      </c>
      <c r="AP36" s="60">
        <f t="shared" si="29"/>
        <v>7.4099999999999999E-2</v>
      </c>
      <c r="AQ36" s="60">
        <f t="shared" si="29"/>
        <v>7.4800000000000005E-2</v>
      </c>
      <c r="AR36" s="60">
        <f t="shared" si="29"/>
        <v>7.4700000000000003E-2</v>
      </c>
      <c r="AS36" s="60">
        <f t="shared" si="29"/>
        <v>7.3999999999999996E-2</v>
      </c>
      <c r="AT36" s="60">
        <f t="shared" si="29"/>
        <v>7.3000000000000009E-2</v>
      </c>
      <c r="AU36" s="60">
        <f t="shared" si="29"/>
        <v>7.17E-2</v>
      </c>
      <c r="AV36" s="60">
        <f t="shared" si="29"/>
        <v>7.0899999999999991E-2</v>
      </c>
      <c r="AW36" s="60">
        <f t="shared" si="29"/>
        <v>7.1000000000000008E-2</v>
      </c>
      <c r="AX36" s="60">
        <f t="shared" si="29"/>
        <v>7.0900000000000005E-2</v>
      </c>
      <c r="AY36" s="60">
        <f>SUM(AY32:AY35)</f>
        <v>7.0699999999999999E-2</v>
      </c>
      <c r="AZ36" s="60">
        <f t="shared" ref="AZ36:BK36" si="30">SUM(AZ32:AZ35)</f>
        <v>7.22E-2</v>
      </c>
      <c r="BA36" s="60">
        <f t="shared" si="30"/>
        <v>7.1599999999999997E-2</v>
      </c>
      <c r="BB36" s="60">
        <f t="shared" si="30"/>
        <v>7.22E-2</v>
      </c>
      <c r="BC36" s="60">
        <f t="shared" si="30"/>
        <v>7.2800000000000004E-2</v>
      </c>
      <c r="BD36" s="60">
        <f t="shared" si="30"/>
        <v>7.2300000000000003E-2</v>
      </c>
      <c r="BE36" s="60">
        <f t="shared" si="30"/>
        <v>7.5300000000000006E-2</v>
      </c>
      <c r="BF36" s="60">
        <f>SUM(BF32:BF35)</f>
        <v>7.5200000000000003E-2</v>
      </c>
      <c r="BG36" s="60">
        <f t="shared" si="30"/>
        <v>7.4899999999999994E-2</v>
      </c>
      <c r="BH36" s="60">
        <f t="shared" si="30"/>
        <v>7.3400000000000007E-2</v>
      </c>
      <c r="BI36" s="60">
        <f t="shared" si="30"/>
        <v>7.2700000000000001E-2</v>
      </c>
      <c r="BJ36" s="60">
        <f t="shared" si="30"/>
        <v>6.7599999999999993E-2</v>
      </c>
      <c r="BK36" s="60">
        <f t="shared" si="30"/>
        <v>6.7899999999999988E-2</v>
      </c>
      <c r="BL36" s="60">
        <f t="shared" ref="BL36:BW36" si="31">SUM(BL32:BL35)</f>
        <v>6.88E-2</v>
      </c>
      <c r="BM36" s="60">
        <f t="shared" si="31"/>
        <v>6.6500000000000004E-2</v>
      </c>
      <c r="BN36" s="60">
        <f t="shared" si="31"/>
        <v>6.7099999999999993E-2</v>
      </c>
      <c r="BO36" s="60">
        <f t="shared" si="31"/>
        <v>6.8900000000000003E-2</v>
      </c>
      <c r="BP36" s="60">
        <f t="shared" si="31"/>
        <v>6.88E-2</v>
      </c>
      <c r="BQ36" s="60">
        <f t="shared" si="31"/>
        <v>6.88E-2</v>
      </c>
      <c r="BR36" s="60">
        <f t="shared" si="31"/>
        <v>6.8599999999999994E-2</v>
      </c>
      <c r="BS36" s="60">
        <f t="shared" si="31"/>
        <v>6.83E-2</v>
      </c>
      <c r="BT36" s="60">
        <f t="shared" si="31"/>
        <v>6.8400000000000002E-2</v>
      </c>
      <c r="BU36" s="60">
        <f t="shared" si="31"/>
        <v>6.2100000000000002E-2</v>
      </c>
      <c r="BV36" s="60">
        <f t="shared" si="31"/>
        <v>6.1100000000000002E-2</v>
      </c>
      <c r="BW36" s="60">
        <f t="shared" si="31"/>
        <v>6.1199999999999997E-2</v>
      </c>
      <c r="BX36" s="60">
        <f t="shared" si="24"/>
        <v>6.6829166666666676E-2</v>
      </c>
    </row>
    <row r="37" spans="1:76" x14ac:dyDescent="0.2">
      <c r="A37" s="46">
        <f t="shared" si="2"/>
        <v>30</v>
      </c>
    </row>
    <row r="38" spans="1:76" x14ac:dyDescent="0.2">
      <c r="A38" s="46">
        <f t="shared" si="2"/>
        <v>31</v>
      </c>
    </row>
    <row r="39" spans="1:76" x14ac:dyDescent="0.2">
      <c r="A39" s="46">
        <f t="shared" si="2"/>
        <v>32</v>
      </c>
      <c r="H39" s="72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  <c r="BR39" s="66"/>
      <c r="BS39" s="66"/>
      <c r="BT39" s="66"/>
      <c r="BU39" s="66"/>
      <c r="BV39" s="66"/>
      <c r="BW39" s="66"/>
    </row>
    <row r="40" spans="1:76" x14ac:dyDescent="0.2">
      <c r="H40" s="72"/>
    </row>
    <row r="41" spans="1:76" x14ac:dyDescent="0.2">
      <c r="H41" s="72"/>
    </row>
    <row r="42" spans="1:76" x14ac:dyDescent="0.2">
      <c r="H42" s="72"/>
    </row>
    <row r="43" spans="1:76" x14ac:dyDescent="0.2">
      <c r="H43" s="72"/>
    </row>
    <row r="44" spans="1:76" x14ac:dyDescent="0.2">
      <c r="H44" s="72"/>
    </row>
    <row r="45" spans="1:76" x14ac:dyDescent="0.2">
      <c r="H45" s="72"/>
    </row>
    <row r="46" spans="1:76" x14ac:dyDescent="0.2">
      <c r="H46" s="72"/>
    </row>
    <row r="47" spans="1:76" x14ac:dyDescent="0.2">
      <c r="H47" s="72"/>
    </row>
    <row r="48" spans="1:76" x14ac:dyDescent="0.2">
      <c r="H48" s="72"/>
    </row>
    <row r="49" spans="8:8" x14ac:dyDescent="0.2">
      <c r="H49" s="72"/>
    </row>
    <row r="50" spans="8:8" x14ac:dyDescent="0.2">
      <c r="H50" s="72"/>
    </row>
    <row r="51" spans="8:8" x14ac:dyDescent="0.2">
      <c r="H51" s="72"/>
    </row>
  </sheetData>
  <printOptions horizontalCentered="1"/>
  <pageMargins left="0.5" right="0.5" top="0.5" bottom="0.5" header="0.25" footer="0.25"/>
  <pageSetup scale="45" orientation="landscape" r:id="rId1"/>
  <headerFooter alignWithMargins="0">
    <oddFooter>&amp;C&amp;Z&amp;F</oddFooter>
  </headerFooter>
  <colBreaks count="1" manualBreakCount="1">
    <brk id="10" max="3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0BDF2-3EB8-46D1-9AE8-219D9C898753}">
  <sheetPr>
    <tabColor rgb="FF92D050"/>
  </sheetPr>
  <dimension ref="A1:P1332"/>
  <sheetViews>
    <sheetView showGridLines="0" topLeftCell="A764" zoomScale="110" zoomScaleNormal="110" workbookViewId="0">
      <selection activeCell="L785" sqref="L785"/>
    </sheetView>
  </sheetViews>
  <sheetFormatPr defaultRowHeight="12.75" x14ac:dyDescent="0.2"/>
  <cols>
    <col min="1" max="1" width="34.140625" customWidth="1"/>
    <col min="2" max="2" width="13" customWidth="1"/>
    <col min="3" max="3" width="14.85546875" bestFit="1" customWidth="1"/>
    <col min="4" max="14" width="14.5703125" bestFit="1" customWidth="1"/>
    <col min="15" max="15" width="14.5703125" style="222" bestFit="1" customWidth="1"/>
    <col min="16" max="16" width="14.5703125" bestFit="1" customWidth="1"/>
  </cols>
  <sheetData>
    <row r="1" spans="1:16" x14ac:dyDescent="0.2">
      <c r="A1" s="121" t="s">
        <v>0</v>
      </c>
    </row>
    <row r="2" spans="1:16" ht="13.5" thickBot="1" x14ac:dyDescent="0.25">
      <c r="A2" s="238" t="s">
        <v>2694</v>
      </c>
    </row>
    <row r="3" spans="1:16" ht="13.5" thickBot="1" x14ac:dyDescent="0.25">
      <c r="A3" s="335"/>
      <c r="B3" s="336"/>
      <c r="C3" s="123"/>
      <c r="D3" s="124" t="s">
        <v>1</v>
      </c>
      <c r="E3" s="124" t="s">
        <v>1</v>
      </c>
      <c r="F3" s="124" t="s">
        <v>1</v>
      </c>
      <c r="G3" s="124" t="s">
        <v>1</v>
      </c>
      <c r="H3" s="124" t="s">
        <v>1</v>
      </c>
      <c r="I3" s="124" t="s">
        <v>1</v>
      </c>
      <c r="J3" s="124" t="s">
        <v>1</v>
      </c>
      <c r="K3" s="124" t="s">
        <v>1</v>
      </c>
      <c r="L3" s="124" t="s">
        <v>1</v>
      </c>
      <c r="M3" s="124" t="s">
        <v>1</v>
      </c>
      <c r="N3" s="124" t="s">
        <v>1</v>
      </c>
      <c r="O3" s="223" t="s">
        <v>1</v>
      </c>
      <c r="P3" s="124" t="s">
        <v>1</v>
      </c>
    </row>
    <row r="4" spans="1:16" ht="13.5" thickBot="1" x14ac:dyDescent="0.25">
      <c r="A4" s="337"/>
      <c r="B4" s="338"/>
      <c r="C4" s="123" t="s">
        <v>1310</v>
      </c>
      <c r="D4" s="124" t="s">
        <v>2542</v>
      </c>
      <c r="E4" s="124" t="s">
        <v>2543</v>
      </c>
      <c r="F4" s="124" t="s">
        <v>2544</v>
      </c>
      <c r="G4" s="124" t="s">
        <v>2545</v>
      </c>
      <c r="H4" s="124" t="s">
        <v>2546</v>
      </c>
      <c r="I4" s="124" t="s">
        <v>2547</v>
      </c>
      <c r="J4" s="124" t="s">
        <v>2548</v>
      </c>
      <c r="K4" s="124" t="s">
        <v>2549</v>
      </c>
      <c r="L4" s="124" t="s">
        <v>2550</v>
      </c>
      <c r="M4" s="124" t="s">
        <v>2551</v>
      </c>
      <c r="N4" s="124" t="s">
        <v>2552</v>
      </c>
      <c r="O4" s="223" t="s">
        <v>2681</v>
      </c>
      <c r="P4" s="125" t="s">
        <v>1291</v>
      </c>
    </row>
    <row r="5" spans="1:16" ht="13.5" thickBot="1" x14ac:dyDescent="0.25">
      <c r="A5" s="339" t="s">
        <v>2</v>
      </c>
      <c r="B5" s="340"/>
      <c r="C5" s="124" t="s">
        <v>1311</v>
      </c>
      <c r="D5" s="123" t="s">
        <v>1292</v>
      </c>
      <c r="E5" s="123" t="s">
        <v>1292</v>
      </c>
      <c r="F5" s="123" t="s">
        <v>1292</v>
      </c>
      <c r="G5" s="123" t="s">
        <v>1292</v>
      </c>
      <c r="H5" s="123" t="s">
        <v>1292</v>
      </c>
      <c r="I5" s="123" t="s">
        <v>1292</v>
      </c>
      <c r="J5" s="123" t="s">
        <v>1292</v>
      </c>
      <c r="K5" s="123" t="s">
        <v>1292</v>
      </c>
      <c r="L5" s="123" t="s">
        <v>1292</v>
      </c>
      <c r="M5" s="123" t="s">
        <v>1292</v>
      </c>
      <c r="N5" s="123" t="s">
        <v>1292</v>
      </c>
      <c r="O5" s="224" t="s">
        <v>1292</v>
      </c>
      <c r="P5" s="126" t="s">
        <v>1292</v>
      </c>
    </row>
    <row r="6" spans="1:16" ht="13.5" thickBot="1" x14ac:dyDescent="0.25">
      <c r="A6" s="341" t="s">
        <v>1291</v>
      </c>
      <c r="B6" s="342"/>
      <c r="C6" s="343"/>
      <c r="D6" s="127">
        <v>0</v>
      </c>
      <c r="E6" s="127">
        <v>0</v>
      </c>
      <c r="F6" s="127">
        <v>0</v>
      </c>
      <c r="G6" s="127">
        <v>0</v>
      </c>
      <c r="H6" s="127">
        <v>0</v>
      </c>
      <c r="I6" s="127">
        <v>0</v>
      </c>
      <c r="J6" s="127">
        <v>0</v>
      </c>
      <c r="K6" s="127">
        <v>0</v>
      </c>
      <c r="L6" s="127">
        <v>0</v>
      </c>
      <c r="M6" s="127">
        <v>0</v>
      </c>
      <c r="N6" s="127">
        <v>0</v>
      </c>
      <c r="O6" s="225">
        <v>0</v>
      </c>
      <c r="P6" s="127">
        <v>0</v>
      </c>
    </row>
    <row r="7" spans="1:16" ht="13.5" thickBot="1" x14ac:dyDescent="0.25">
      <c r="A7" s="128" t="s">
        <v>1312</v>
      </c>
      <c r="B7" s="128" t="s">
        <v>2243</v>
      </c>
      <c r="C7" s="129"/>
      <c r="D7" s="130">
        <v>3329220482.6700001</v>
      </c>
      <c r="E7" s="130">
        <v>3328927988.3899999</v>
      </c>
      <c r="F7" s="130">
        <v>3848614687.6500001</v>
      </c>
      <c r="G7" s="130">
        <v>3831128716.8800001</v>
      </c>
      <c r="H7" s="130">
        <v>3736909237.02</v>
      </c>
      <c r="I7" s="130">
        <v>3505135460.5799999</v>
      </c>
      <c r="J7" s="130">
        <v>3473455684.3600001</v>
      </c>
      <c r="K7" s="130">
        <v>3459233016.0799999</v>
      </c>
      <c r="L7" s="130">
        <v>3489514312.0500002</v>
      </c>
      <c r="M7" s="130">
        <v>3518315444.75</v>
      </c>
      <c r="N7" s="130">
        <v>3577663757.1500001</v>
      </c>
      <c r="O7" s="130">
        <v>3625713875.2600002</v>
      </c>
      <c r="P7" s="127">
        <v>3625713875.2600002</v>
      </c>
    </row>
    <row r="8" spans="1:16" ht="13.5" thickBot="1" x14ac:dyDescent="0.25">
      <c r="A8" s="131" t="s">
        <v>1313</v>
      </c>
      <c r="B8" s="162" t="s">
        <v>2244</v>
      </c>
      <c r="C8" s="141"/>
      <c r="D8" s="132">
        <v>2429202073.79</v>
      </c>
      <c r="E8" s="132">
        <v>2441717582.9099998</v>
      </c>
      <c r="F8" s="132">
        <v>2459913655.2800002</v>
      </c>
      <c r="G8" s="132">
        <v>2477533487.0999999</v>
      </c>
      <c r="H8" s="132">
        <v>2489387162.4200001</v>
      </c>
      <c r="I8" s="132">
        <v>2504634222</v>
      </c>
      <c r="J8" s="132">
        <v>2520107602.23</v>
      </c>
      <c r="K8" s="132">
        <v>2541173677.8800001</v>
      </c>
      <c r="L8" s="132">
        <v>2563165245.3499999</v>
      </c>
      <c r="M8" s="132">
        <v>2580286787.0599999</v>
      </c>
      <c r="N8" s="132">
        <v>2592887852.7199998</v>
      </c>
      <c r="O8" s="132">
        <v>2606007446.1300001</v>
      </c>
      <c r="P8" s="127">
        <v>2606007446.1300001</v>
      </c>
    </row>
    <row r="9" spans="1:16" ht="13.5" thickBot="1" x14ac:dyDescent="0.25">
      <c r="A9" s="133" t="s">
        <v>2245</v>
      </c>
      <c r="B9" s="134" t="s">
        <v>2246</v>
      </c>
      <c r="C9" s="142"/>
      <c r="D9" s="130">
        <v>445590.18</v>
      </c>
      <c r="E9" s="130">
        <v>617919.4</v>
      </c>
      <c r="F9" s="130">
        <v>676366.88</v>
      </c>
      <c r="G9" s="130">
        <v>674943.34</v>
      </c>
      <c r="H9" s="130">
        <v>703958.86</v>
      </c>
      <c r="I9" s="130">
        <v>834909.27</v>
      </c>
      <c r="J9" s="130">
        <v>833137.16</v>
      </c>
      <c r="K9" s="130">
        <v>831365</v>
      </c>
      <c r="L9" s="130">
        <v>1817178.39</v>
      </c>
      <c r="M9" s="130">
        <v>1040478.9</v>
      </c>
      <c r="N9" s="130">
        <v>1201064.72</v>
      </c>
      <c r="O9" s="130">
        <v>1809252.61</v>
      </c>
      <c r="P9" s="127">
        <v>1809252.61</v>
      </c>
    </row>
    <row r="10" spans="1:16" ht="13.5" thickBot="1" x14ac:dyDescent="0.25">
      <c r="A10" s="135" t="s">
        <v>2247</v>
      </c>
      <c r="B10" s="134" t="s">
        <v>2248</v>
      </c>
      <c r="C10" s="142"/>
      <c r="D10" s="132">
        <v>445590.18</v>
      </c>
      <c r="E10" s="132">
        <v>617919.4</v>
      </c>
      <c r="F10" s="132">
        <v>676366.88</v>
      </c>
      <c r="G10" s="132">
        <v>674943.34</v>
      </c>
      <c r="H10" s="132">
        <v>703958.86</v>
      </c>
      <c r="I10" s="132">
        <v>834909.27</v>
      </c>
      <c r="J10" s="132">
        <v>833137.16</v>
      </c>
      <c r="K10" s="132">
        <v>831365</v>
      </c>
      <c r="L10" s="132">
        <v>1817178.39</v>
      </c>
      <c r="M10" s="132">
        <v>1040478.9</v>
      </c>
      <c r="N10" s="132">
        <v>1201064.72</v>
      </c>
      <c r="O10" s="132">
        <v>1809252.61</v>
      </c>
      <c r="P10" s="127">
        <v>1809252.61</v>
      </c>
    </row>
    <row r="11" spans="1:16" ht="13.5" thickBot="1" x14ac:dyDescent="0.25">
      <c r="A11" s="136" t="s">
        <v>2249</v>
      </c>
      <c r="B11" s="134" t="s">
        <v>2250</v>
      </c>
      <c r="C11" s="134" t="s">
        <v>2078</v>
      </c>
      <c r="D11" s="130">
        <v>452618.94</v>
      </c>
      <c r="E11" s="130">
        <v>626150.93999999994</v>
      </c>
      <c r="F11" s="130">
        <v>686015.94</v>
      </c>
      <c r="G11" s="130">
        <v>686015.94</v>
      </c>
      <c r="H11" s="130">
        <v>716566.94</v>
      </c>
      <c r="I11" s="130">
        <v>849283.94</v>
      </c>
      <c r="J11" s="130">
        <v>849283.94</v>
      </c>
      <c r="K11" s="130">
        <v>849283.94</v>
      </c>
      <c r="L11" s="130">
        <v>1063757.94</v>
      </c>
      <c r="M11" s="130">
        <v>1063757.94</v>
      </c>
      <c r="N11" s="130">
        <v>1227473.94</v>
      </c>
      <c r="O11" s="130">
        <v>1227473.94</v>
      </c>
      <c r="P11" s="127">
        <v>1227473.94</v>
      </c>
    </row>
    <row r="12" spans="1:16" ht="13.5" thickBot="1" x14ac:dyDescent="0.25">
      <c r="A12" s="136" t="s">
        <v>2553</v>
      </c>
      <c r="B12" s="134" t="s">
        <v>2554</v>
      </c>
      <c r="C12" s="134" t="s">
        <v>2078</v>
      </c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774472</v>
      </c>
      <c r="M12" s="132">
        <v>0</v>
      </c>
      <c r="N12" s="132">
        <v>0</v>
      </c>
      <c r="O12" s="132">
        <v>610756</v>
      </c>
      <c r="P12" s="127">
        <v>610756</v>
      </c>
    </row>
    <row r="13" spans="1:16" ht="13.5" thickBot="1" x14ac:dyDescent="0.25">
      <c r="A13" s="136" t="s">
        <v>2251</v>
      </c>
      <c r="B13" s="134" t="s">
        <v>2252</v>
      </c>
      <c r="C13" s="134" t="s">
        <v>2078</v>
      </c>
      <c r="D13" s="130">
        <v>-7028.76</v>
      </c>
      <c r="E13" s="130">
        <v>-8231.5400000000009</v>
      </c>
      <c r="F13" s="130">
        <v>-9649.06</v>
      </c>
      <c r="G13" s="130">
        <v>-11072.6</v>
      </c>
      <c r="H13" s="130">
        <v>-12608.08</v>
      </c>
      <c r="I13" s="130">
        <v>-14374.67</v>
      </c>
      <c r="J13" s="130">
        <v>-16146.78</v>
      </c>
      <c r="K13" s="130">
        <v>-17918.939999999999</v>
      </c>
      <c r="L13" s="130">
        <v>-21051.55</v>
      </c>
      <c r="M13" s="130">
        <v>-23279.040000000001</v>
      </c>
      <c r="N13" s="130">
        <v>-26409.22</v>
      </c>
      <c r="O13" s="130">
        <v>-28977.33</v>
      </c>
      <c r="P13" s="127">
        <v>-28977.33</v>
      </c>
    </row>
    <row r="14" spans="1:16" ht="13.5" thickBot="1" x14ac:dyDescent="0.25">
      <c r="A14" s="133" t="s">
        <v>1314</v>
      </c>
      <c r="B14" s="134" t="s">
        <v>2253</v>
      </c>
      <c r="C14" s="142"/>
      <c r="D14" s="132">
        <v>2378424601.4400001</v>
      </c>
      <c r="E14" s="132">
        <v>2390819011.4899998</v>
      </c>
      <c r="F14" s="132">
        <v>2409000703.8400002</v>
      </c>
      <c r="G14" s="132">
        <v>2426677342.8899999</v>
      </c>
      <c r="H14" s="132">
        <v>2438223299.48</v>
      </c>
      <c r="I14" s="132">
        <v>2453284805.3200002</v>
      </c>
      <c r="J14" s="132">
        <v>2468716585.8499999</v>
      </c>
      <c r="K14" s="132">
        <v>2489746481.46</v>
      </c>
      <c r="L14" s="132">
        <v>2509962498.46</v>
      </c>
      <c r="M14" s="132">
        <v>2527369456.8099999</v>
      </c>
      <c r="N14" s="132">
        <v>2539857884.1999998</v>
      </c>
      <c r="O14" s="132">
        <v>2552503044.5700002</v>
      </c>
      <c r="P14" s="127">
        <v>2552503044.5700002</v>
      </c>
    </row>
    <row r="15" spans="1:16" ht="13.5" thickBot="1" x14ac:dyDescent="0.25">
      <c r="A15" s="135" t="s">
        <v>1315</v>
      </c>
      <c r="B15" s="134" t="s">
        <v>2254</v>
      </c>
      <c r="C15" s="142"/>
      <c r="D15" s="130">
        <v>3400744882.6700001</v>
      </c>
      <c r="E15" s="130">
        <v>3417851443.3200002</v>
      </c>
      <c r="F15" s="130">
        <v>3439224842.3099999</v>
      </c>
      <c r="G15" s="130">
        <v>3460641544.96</v>
      </c>
      <c r="H15" s="130">
        <v>3476663991.0100002</v>
      </c>
      <c r="I15" s="130">
        <v>3493886030.6900001</v>
      </c>
      <c r="J15" s="130">
        <v>3512221745.3499999</v>
      </c>
      <c r="K15" s="130">
        <v>3538098113.54</v>
      </c>
      <c r="L15" s="130">
        <v>3560959145.8899999</v>
      </c>
      <c r="M15" s="130">
        <v>3578187286.29</v>
      </c>
      <c r="N15" s="130">
        <v>3592244486.2800002</v>
      </c>
      <c r="O15" s="130">
        <v>3608282636.5900002</v>
      </c>
      <c r="P15" s="127">
        <v>3608282636.5900002</v>
      </c>
    </row>
    <row r="16" spans="1:16" ht="13.5" thickBot="1" x14ac:dyDescent="0.25">
      <c r="A16" s="136" t="s">
        <v>1316</v>
      </c>
      <c r="B16" s="134" t="s">
        <v>2255</v>
      </c>
      <c r="C16" s="142"/>
      <c r="D16" s="132">
        <v>3375337027.4200001</v>
      </c>
      <c r="E16" s="132">
        <v>3392445198.0100002</v>
      </c>
      <c r="F16" s="132">
        <v>3413819980.3800001</v>
      </c>
      <c r="G16" s="132">
        <v>3435238272.3800001</v>
      </c>
      <c r="H16" s="132">
        <v>3451262468.3099999</v>
      </c>
      <c r="I16" s="132">
        <v>3468486479.52</v>
      </c>
      <c r="J16" s="132">
        <v>3486824094.8899999</v>
      </c>
      <c r="K16" s="132">
        <v>3512702388.6399999</v>
      </c>
      <c r="L16" s="132">
        <v>3535565343.6900001</v>
      </c>
      <c r="M16" s="132">
        <v>3552794225.75</v>
      </c>
      <c r="N16" s="132">
        <v>3566852500.1300001</v>
      </c>
      <c r="O16" s="132">
        <v>3582892486.7199998</v>
      </c>
      <c r="P16" s="127">
        <v>3582892486.7199998</v>
      </c>
    </row>
    <row r="17" spans="1:16" ht="13.5" thickBot="1" x14ac:dyDescent="0.25">
      <c r="A17" s="137" t="s">
        <v>3</v>
      </c>
      <c r="B17" s="134" t="s">
        <v>1290</v>
      </c>
      <c r="C17" s="134" t="s">
        <v>2078</v>
      </c>
      <c r="D17" s="130">
        <v>2706196461.77</v>
      </c>
      <c r="E17" s="130">
        <v>2706992691.9000001</v>
      </c>
      <c r="F17" s="130">
        <v>2708171599.1799998</v>
      </c>
      <c r="G17" s="130">
        <v>2707471707.9299998</v>
      </c>
      <c r="H17" s="130">
        <v>2707881335.3899999</v>
      </c>
      <c r="I17" s="130">
        <v>2706777540.5300002</v>
      </c>
      <c r="J17" s="130">
        <v>2705213261.6100001</v>
      </c>
      <c r="K17" s="130">
        <v>2705332524.3400002</v>
      </c>
      <c r="L17" s="130">
        <v>2704880476.9200001</v>
      </c>
      <c r="M17" s="130">
        <v>2700314500.4099998</v>
      </c>
      <c r="N17" s="130">
        <v>2700625322.8600001</v>
      </c>
      <c r="O17" s="130">
        <v>2700781842.4499998</v>
      </c>
      <c r="P17" s="127">
        <v>2700781842.4499998</v>
      </c>
    </row>
    <row r="18" spans="1:16" ht="13.5" thickBot="1" x14ac:dyDescent="0.25">
      <c r="A18" s="137" t="s">
        <v>2079</v>
      </c>
      <c r="B18" s="134" t="s">
        <v>2080</v>
      </c>
      <c r="C18" s="134" t="s">
        <v>2078</v>
      </c>
      <c r="D18" s="132">
        <v>-1162110.4099999999</v>
      </c>
      <c r="E18" s="132">
        <v>-1162110.4099999999</v>
      </c>
      <c r="F18" s="132">
        <v>-1162110.4099999999</v>
      </c>
      <c r="G18" s="132">
        <v>-1162110.4099999999</v>
      </c>
      <c r="H18" s="132">
        <v>-1162110.4099999999</v>
      </c>
      <c r="I18" s="132">
        <v>-1162110.4099999999</v>
      </c>
      <c r="J18" s="132">
        <v>-1162110.4099999999</v>
      </c>
      <c r="K18" s="132">
        <v>-1162110.4099999999</v>
      </c>
      <c r="L18" s="132">
        <v>-1162110.4099999999</v>
      </c>
      <c r="M18" s="132">
        <v>-1162110.4099999999</v>
      </c>
      <c r="N18" s="132">
        <v>-1162110.4099999999</v>
      </c>
      <c r="O18" s="132">
        <v>-1162110.4099999999</v>
      </c>
      <c r="P18" s="127">
        <v>-1162110.4099999999</v>
      </c>
    </row>
    <row r="19" spans="1:16" ht="13.5" thickBot="1" x14ac:dyDescent="0.25">
      <c r="A19" s="137" t="s">
        <v>2256</v>
      </c>
      <c r="B19" s="134" t="s">
        <v>2257</v>
      </c>
      <c r="C19" s="134" t="s">
        <v>2078</v>
      </c>
      <c r="D19" s="130">
        <v>-148773000</v>
      </c>
      <c r="E19" s="130">
        <v>-148773000</v>
      </c>
      <c r="F19" s="130">
        <v>-148308811.09999999</v>
      </c>
      <c r="G19" s="130">
        <v>-148773000</v>
      </c>
      <c r="H19" s="130">
        <v>-148773000</v>
      </c>
      <c r="I19" s="130">
        <v>-148773000</v>
      </c>
      <c r="J19" s="130">
        <v>-148773000</v>
      </c>
      <c r="K19" s="130">
        <v>-148773000</v>
      </c>
      <c r="L19" s="130">
        <v>-148773000</v>
      </c>
      <c r="M19" s="130">
        <v>-148773000</v>
      </c>
      <c r="N19" s="130">
        <v>-148773000</v>
      </c>
      <c r="O19" s="130">
        <v>-148773000</v>
      </c>
      <c r="P19" s="127">
        <v>-148773000</v>
      </c>
    </row>
    <row r="20" spans="1:16" ht="13.5" thickBot="1" x14ac:dyDescent="0.25">
      <c r="A20" s="137" t="s">
        <v>2258</v>
      </c>
      <c r="B20" s="134" t="s">
        <v>2259</v>
      </c>
      <c r="C20" s="134" t="s">
        <v>2078</v>
      </c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27">
        <v>0</v>
      </c>
    </row>
    <row r="21" spans="1:16" ht="13.5" thickBot="1" x14ac:dyDescent="0.25">
      <c r="A21" s="137" t="s">
        <v>4</v>
      </c>
      <c r="B21" s="134" t="s">
        <v>1289</v>
      </c>
      <c r="C21" s="134" t="s">
        <v>2078</v>
      </c>
      <c r="D21" s="130">
        <v>970068.12</v>
      </c>
      <c r="E21" s="130">
        <v>970068.12</v>
      </c>
      <c r="F21" s="130">
        <v>970068.12</v>
      </c>
      <c r="G21" s="130">
        <v>970068.12</v>
      </c>
      <c r="H21" s="130">
        <v>970068.12</v>
      </c>
      <c r="I21" s="130">
        <v>970068.12</v>
      </c>
      <c r="J21" s="130">
        <v>970068.12</v>
      </c>
      <c r="K21" s="130">
        <v>970068.12</v>
      </c>
      <c r="L21" s="130">
        <v>970068.12</v>
      </c>
      <c r="M21" s="130">
        <v>970068.12</v>
      </c>
      <c r="N21" s="130">
        <v>970068.12</v>
      </c>
      <c r="O21" s="130">
        <v>970068.12</v>
      </c>
      <c r="P21" s="127">
        <v>970068.12</v>
      </c>
    </row>
    <row r="22" spans="1:16" ht="13.5" thickBot="1" x14ac:dyDescent="0.25">
      <c r="A22" s="137" t="s">
        <v>5</v>
      </c>
      <c r="B22" s="134" t="s">
        <v>1288</v>
      </c>
      <c r="C22" s="134" t="s">
        <v>2078</v>
      </c>
      <c r="D22" s="132">
        <v>583330813.26999998</v>
      </c>
      <c r="E22" s="132">
        <v>591176639.30999994</v>
      </c>
      <c r="F22" s="132">
        <v>612966017.64999998</v>
      </c>
      <c r="G22" s="132">
        <v>624596191</v>
      </c>
      <c r="H22" s="132">
        <v>657986654.38</v>
      </c>
      <c r="I22" s="132">
        <v>673439237.17999995</v>
      </c>
      <c r="J22" s="132">
        <v>681970515.72000003</v>
      </c>
      <c r="K22" s="132">
        <v>693601320.88</v>
      </c>
      <c r="L22" s="132">
        <v>712527291.63999999</v>
      </c>
      <c r="M22" s="132">
        <v>804076597.03999996</v>
      </c>
      <c r="N22" s="132">
        <v>809103890.26999998</v>
      </c>
      <c r="O22" s="132">
        <v>822775187.48000002</v>
      </c>
      <c r="P22" s="127">
        <v>822775187.48000002</v>
      </c>
    </row>
    <row r="23" spans="1:16" ht="13.5" thickBot="1" x14ac:dyDescent="0.25">
      <c r="A23" s="137" t="s">
        <v>2260</v>
      </c>
      <c r="B23" s="134" t="s">
        <v>2261</v>
      </c>
      <c r="C23" s="134" t="s">
        <v>2078</v>
      </c>
      <c r="D23" s="130">
        <v>145329333.63999999</v>
      </c>
      <c r="E23" s="130">
        <v>145342321.40000001</v>
      </c>
      <c r="F23" s="130">
        <v>145617475.81999999</v>
      </c>
      <c r="G23" s="130">
        <v>145628336.58000001</v>
      </c>
      <c r="H23" s="130">
        <v>145663930.87</v>
      </c>
      <c r="I23" s="130">
        <v>146332224.13</v>
      </c>
      <c r="J23" s="130">
        <v>146338576.78999999</v>
      </c>
      <c r="K23" s="130">
        <v>146358856.75999999</v>
      </c>
      <c r="L23" s="130">
        <v>146400979.12</v>
      </c>
      <c r="M23" s="130">
        <v>146404985.37</v>
      </c>
      <c r="N23" s="130">
        <v>146385594.99000001</v>
      </c>
      <c r="O23" s="130">
        <v>146722866.34</v>
      </c>
      <c r="P23" s="127">
        <v>146722866.34</v>
      </c>
    </row>
    <row r="24" spans="1:16" ht="13.5" thickBot="1" x14ac:dyDescent="0.25">
      <c r="A24" s="137" t="s">
        <v>6</v>
      </c>
      <c r="B24" s="134" t="s">
        <v>1287</v>
      </c>
      <c r="C24" s="134" t="s">
        <v>2078</v>
      </c>
      <c r="D24" s="132">
        <v>0</v>
      </c>
      <c r="E24" s="132">
        <v>0</v>
      </c>
      <c r="F24" s="132">
        <v>0</v>
      </c>
      <c r="G24" s="132">
        <v>0</v>
      </c>
      <c r="H24" s="132">
        <v>0</v>
      </c>
      <c r="I24" s="132">
        <v>0</v>
      </c>
      <c r="J24" s="132">
        <v>0</v>
      </c>
      <c r="K24" s="132">
        <v>0</v>
      </c>
      <c r="L24" s="132">
        <v>0</v>
      </c>
      <c r="M24" s="132">
        <v>0</v>
      </c>
      <c r="N24" s="132">
        <v>0</v>
      </c>
      <c r="O24" s="132">
        <v>0</v>
      </c>
      <c r="P24" s="127">
        <v>0</v>
      </c>
    </row>
    <row r="25" spans="1:16" ht="13.5" thickBot="1" x14ac:dyDescent="0.25">
      <c r="A25" s="137" t="s">
        <v>6</v>
      </c>
      <c r="B25" s="134" t="s">
        <v>1600</v>
      </c>
      <c r="C25" s="134" t="s">
        <v>2078</v>
      </c>
      <c r="D25" s="130">
        <v>145825</v>
      </c>
      <c r="E25" s="130">
        <v>226864.91</v>
      </c>
      <c r="F25" s="130">
        <v>-153.31</v>
      </c>
      <c r="G25" s="130">
        <v>-153.31</v>
      </c>
      <c r="H25" s="130">
        <v>-153.31</v>
      </c>
      <c r="I25" s="130">
        <v>-153.31</v>
      </c>
      <c r="J25" s="130">
        <v>-153.31</v>
      </c>
      <c r="K25" s="130">
        <v>-153.31</v>
      </c>
      <c r="L25" s="130">
        <v>-153.31</v>
      </c>
      <c r="M25" s="130">
        <v>-153.31</v>
      </c>
      <c r="N25" s="130">
        <v>-153.31</v>
      </c>
      <c r="O25" s="130">
        <v>-153.31</v>
      </c>
      <c r="P25" s="127">
        <v>-153.31</v>
      </c>
    </row>
    <row r="26" spans="1:16" ht="13.5" thickBot="1" x14ac:dyDescent="0.25">
      <c r="A26" s="137" t="s">
        <v>1996</v>
      </c>
      <c r="B26" s="134" t="s">
        <v>1997</v>
      </c>
      <c r="C26" s="134" t="s">
        <v>2078</v>
      </c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27">
        <v>0</v>
      </c>
    </row>
    <row r="27" spans="1:16" ht="13.5" thickBot="1" x14ac:dyDescent="0.25">
      <c r="A27" s="137" t="s">
        <v>7</v>
      </c>
      <c r="B27" s="134" t="s">
        <v>1286</v>
      </c>
      <c r="C27" s="134" t="s">
        <v>2078</v>
      </c>
      <c r="D27" s="130">
        <v>89299636.030000001</v>
      </c>
      <c r="E27" s="130">
        <v>97671722.780000001</v>
      </c>
      <c r="F27" s="130">
        <v>95565894.430000007</v>
      </c>
      <c r="G27" s="130">
        <v>106507232.47</v>
      </c>
      <c r="H27" s="130">
        <v>88695743.269999996</v>
      </c>
      <c r="I27" s="130">
        <v>90902673.280000001</v>
      </c>
      <c r="J27" s="130">
        <v>102266936.37</v>
      </c>
      <c r="K27" s="130">
        <v>116374882.26000001</v>
      </c>
      <c r="L27" s="130">
        <v>120721791.61</v>
      </c>
      <c r="M27" s="130">
        <v>50963338.530000001</v>
      </c>
      <c r="N27" s="130">
        <v>59702887.609999999</v>
      </c>
      <c r="O27" s="130">
        <v>61577786.049999997</v>
      </c>
      <c r="P27" s="127">
        <v>61577786.049999997</v>
      </c>
    </row>
    <row r="28" spans="1:16" ht="13.5" thickBot="1" x14ac:dyDescent="0.25">
      <c r="A28" s="136" t="s">
        <v>1317</v>
      </c>
      <c r="B28" s="134" t="s">
        <v>2268</v>
      </c>
      <c r="C28" s="142"/>
      <c r="D28" s="132">
        <v>25407855.25</v>
      </c>
      <c r="E28" s="132">
        <v>25406245.309999999</v>
      </c>
      <c r="F28" s="132">
        <v>25404861.93</v>
      </c>
      <c r="G28" s="132">
        <v>25403272.579999998</v>
      </c>
      <c r="H28" s="132">
        <v>25401522.699999999</v>
      </c>
      <c r="I28" s="132">
        <v>25399551.170000002</v>
      </c>
      <c r="J28" s="132">
        <v>25397650.460000001</v>
      </c>
      <c r="K28" s="132">
        <v>25395724.899999999</v>
      </c>
      <c r="L28" s="132">
        <v>25393802.199999999</v>
      </c>
      <c r="M28" s="132">
        <v>25393060.539999999</v>
      </c>
      <c r="N28" s="132">
        <v>25391986.149999999</v>
      </c>
      <c r="O28" s="132">
        <v>25390149.870000001</v>
      </c>
      <c r="P28" s="127">
        <v>25390149.870000001</v>
      </c>
    </row>
    <row r="29" spans="1:16" ht="13.5" thickBot="1" x14ac:dyDescent="0.25">
      <c r="A29" s="137" t="s">
        <v>8</v>
      </c>
      <c r="B29" s="134" t="s">
        <v>1285</v>
      </c>
      <c r="C29" s="134" t="s">
        <v>2078</v>
      </c>
      <c r="D29" s="130">
        <v>4513899.24</v>
      </c>
      <c r="E29" s="130">
        <v>4513899.24</v>
      </c>
      <c r="F29" s="130">
        <v>4513899.24</v>
      </c>
      <c r="G29" s="130">
        <v>4513899.24</v>
      </c>
      <c r="H29" s="130">
        <v>4513899.24</v>
      </c>
      <c r="I29" s="130">
        <v>4513899.24</v>
      </c>
      <c r="J29" s="130">
        <v>4513899.24</v>
      </c>
      <c r="K29" s="130">
        <v>4513899.24</v>
      </c>
      <c r="L29" s="130">
        <v>4513899.24</v>
      </c>
      <c r="M29" s="130">
        <v>4513899.24</v>
      </c>
      <c r="N29" s="130">
        <v>4513899.24</v>
      </c>
      <c r="O29" s="130">
        <v>4513899.24</v>
      </c>
      <c r="P29" s="127">
        <v>4513899.24</v>
      </c>
    </row>
    <row r="30" spans="1:16" ht="13.5" thickBot="1" x14ac:dyDescent="0.25">
      <c r="A30" s="137" t="s">
        <v>9</v>
      </c>
      <c r="B30" s="134" t="s">
        <v>1284</v>
      </c>
      <c r="C30" s="134" t="s">
        <v>2078</v>
      </c>
      <c r="D30" s="132">
        <v>6660213.9900000002</v>
      </c>
      <c r="E30" s="132">
        <v>6660213.9900000002</v>
      </c>
      <c r="F30" s="132">
        <v>6660213.9900000002</v>
      </c>
      <c r="G30" s="132">
        <v>6660213.9900000002</v>
      </c>
      <c r="H30" s="132">
        <v>6660213.9900000002</v>
      </c>
      <c r="I30" s="132">
        <v>6660213.9900000002</v>
      </c>
      <c r="J30" s="132">
        <v>6660213.9900000002</v>
      </c>
      <c r="K30" s="132">
        <v>6660213.9900000002</v>
      </c>
      <c r="L30" s="132">
        <v>6660213.9900000002</v>
      </c>
      <c r="M30" s="132">
        <v>6660213.9900000002</v>
      </c>
      <c r="N30" s="132">
        <v>6660213.9900000002</v>
      </c>
      <c r="O30" s="132">
        <v>6660213.9900000002</v>
      </c>
      <c r="P30" s="127">
        <v>6660213.9900000002</v>
      </c>
    </row>
    <row r="31" spans="1:16" ht="13.5" thickBot="1" x14ac:dyDescent="0.25">
      <c r="A31" s="137" t="s">
        <v>8</v>
      </c>
      <c r="B31" s="134" t="s">
        <v>1283</v>
      </c>
      <c r="C31" s="134" t="s">
        <v>2078</v>
      </c>
      <c r="D31" s="130">
        <v>1111928.98</v>
      </c>
      <c r="E31" s="130">
        <v>1111928.98</v>
      </c>
      <c r="F31" s="130">
        <v>1111928.98</v>
      </c>
      <c r="G31" s="130">
        <v>1111928.98</v>
      </c>
      <c r="H31" s="130">
        <v>1111928.98</v>
      </c>
      <c r="I31" s="130">
        <v>1111928.98</v>
      </c>
      <c r="J31" s="130">
        <v>1111928.98</v>
      </c>
      <c r="K31" s="130">
        <v>1111928.98</v>
      </c>
      <c r="L31" s="130">
        <v>1111928.98</v>
      </c>
      <c r="M31" s="130">
        <v>1111928.98</v>
      </c>
      <c r="N31" s="130">
        <v>1111928.98</v>
      </c>
      <c r="O31" s="130">
        <v>1111928.98</v>
      </c>
      <c r="P31" s="127">
        <v>1111928.98</v>
      </c>
    </row>
    <row r="32" spans="1:16" ht="13.5" thickBot="1" x14ac:dyDescent="0.25">
      <c r="A32" s="137" t="s">
        <v>9</v>
      </c>
      <c r="B32" s="134" t="s">
        <v>1282</v>
      </c>
      <c r="C32" s="134" t="s">
        <v>2078</v>
      </c>
      <c r="D32" s="132">
        <v>2691335.28</v>
      </c>
      <c r="E32" s="132">
        <v>2691335.28</v>
      </c>
      <c r="F32" s="132">
        <v>2691335.28</v>
      </c>
      <c r="G32" s="132">
        <v>2691335.28</v>
      </c>
      <c r="H32" s="132">
        <v>2691335.28</v>
      </c>
      <c r="I32" s="132">
        <v>2691335.28</v>
      </c>
      <c r="J32" s="132">
        <v>2691335.28</v>
      </c>
      <c r="K32" s="132">
        <v>2691335.28</v>
      </c>
      <c r="L32" s="132">
        <v>2691335.28</v>
      </c>
      <c r="M32" s="132">
        <v>2691335.28</v>
      </c>
      <c r="N32" s="132">
        <v>2691335.28</v>
      </c>
      <c r="O32" s="132">
        <v>2691335.28</v>
      </c>
      <c r="P32" s="127">
        <v>2691335.28</v>
      </c>
    </row>
    <row r="33" spans="1:16" ht="13.5" thickBot="1" x14ac:dyDescent="0.25">
      <c r="A33" s="137" t="s">
        <v>10</v>
      </c>
      <c r="B33" s="134" t="s">
        <v>1281</v>
      </c>
      <c r="C33" s="134" t="s">
        <v>2078</v>
      </c>
      <c r="D33" s="130">
        <v>8001510.9199999999</v>
      </c>
      <c r="E33" s="130">
        <v>8001510.9199999999</v>
      </c>
      <c r="F33" s="130">
        <v>8001510.9199999999</v>
      </c>
      <c r="G33" s="130">
        <v>8001510.9199999999</v>
      </c>
      <c r="H33" s="130">
        <v>8001510.9199999999</v>
      </c>
      <c r="I33" s="130">
        <v>8001510.9199999999</v>
      </c>
      <c r="J33" s="130">
        <v>8001510.9199999999</v>
      </c>
      <c r="K33" s="130">
        <v>8001510.9199999999</v>
      </c>
      <c r="L33" s="130">
        <v>8001510.9199999999</v>
      </c>
      <c r="M33" s="130">
        <v>8001510.9199999999</v>
      </c>
      <c r="N33" s="130">
        <v>8001510.9199999999</v>
      </c>
      <c r="O33" s="130">
        <v>8001510.9199999999</v>
      </c>
      <c r="P33" s="127">
        <v>8001510.9199999999</v>
      </c>
    </row>
    <row r="34" spans="1:16" ht="13.5" thickBot="1" x14ac:dyDescent="0.25">
      <c r="A34" s="137" t="s">
        <v>11</v>
      </c>
      <c r="B34" s="134" t="s">
        <v>1280</v>
      </c>
      <c r="C34" s="134" t="s">
        <v>2078</v>
      </c>
      <c r="D34" s="132">
        <v>1243759.1299999999</v>
      </c>
      <c r="E34" s="132">
        <v>1243759.1299999999</v>
      </c>
      <c r="F34" s="132">
        <v>1243759.1299999999</v>
      </c>
      <c r="G34" s="132">
        <v>1243759.1299999999</v>
      </c>
      <c r="H34" s="132">
        <v>1243759.1299999999</v>
      </c>
      <c r="I34" s="132">
        <v>1243759.1299999999</v>
      </c>
      <c r="J34" s="132">
        <v>1243759.1299999999</v>
      </c>
      <c r="K34" s="132">
        <v>1243759.1299999999</v>
      </c>
      <c r="L34" s="132">
        <v>1243759.1299999999</v>
      </c>
      <c r="M34" s="132">
        <v>1243759.1299999999</v>
      </c>
      <c r="N34" s="132">
        <v>1243759.1299999999</v>
      </c>
      <c r="O34" s="132">
        <v>1243759.1299999999</v>
      </c>
      <c r="P34" s="127">
        <v>1243759.1299999999</v>
      </c>
    </row>
    <row r="35" spans="1:16" ht="13.5" thickBot="1" x14ac:dyDescent="0.25">
      <c r="A35" s="137" t="s">
        <v>12</v>
      </c>
      <c r="B35" s="134" t="s">
        <v>1279</v>
      </c>
      <c r="C35" s="134" t="s">
        <v>2078</v>
      </c>
      <c r="D35" s="130">
        <v>1169762.17</v>
      </c>
      <c r="E35" s="130">
        <v>1169762.17</v>
      </c>
      <c r="F35" s="130">
        <v>1169762.17</v>
      </c>
      <c r="G35" s="130">
        <v>1169762.17</v>
      </c>
      <c r="H35" s="130">
        <v>1169762.17</v>
      </c>
      <c r="I35" s="130">
        <v>1169762.17</v>
      </c>
      <c r="J35" s="130">
        <v>1169762.17</v>
      </c>
      <c r="K35" s="130">
        <v>1169762.17</v>
      </c>
      <c r="L35" s="130">
        <v>1169762.17</v>
      </c>
      <c r="M35" s="130">
        <v>1169762.17</v>
      </c>
      <c r="N35" s="130">
        <v>1169762.17</v>
      </c>
      <c r="O35" s="130">
        <v>1169762.17</v>
      </c>
      <c r="P35" s="127">
        <v>1169762.17</v>
      </c>
    </row>
    <row r="36" spans="1:16" ht="13.5" thickBot="1" x14ac:dyDescent="0.25">
      <c r="A36" s="137" t="s">
        <v>13</v>
      </c>
      <c r="B36" s="134" t="s">
        <v>1278</v>
      </c>
      <c r="C36" s="134" t="s">
        <v>2078</v>
      </c>
      <c r="D36" s="132">
        <v>15445.54</v>
      </c>
      <c r="E36" s="132">
        <v>13835.6</v>
      </c>
      <c r="F36" s="132">
        <v>12452.22</v>
      </c>
      <c r="G36" s="132">
        <v>10862.87</v>
      </c>
      <c r="H36" s="132">
        <v>9112.99</v>
      </c>
      <c r="I36" s="132">
        <v>7141.46</v>
      </c>
      <c r="J36" s="132">
        <v>5240.75</v>
      </c>
      <c r="K36" s="132">
        <v>3315.19</v>
      </c>
      <c r="L36" s="132">
        <v>1392.49</v>
      </c>
      <c r="M36" s="132">
        <v>650.83000000000004</v>
      </c>
      <c r="N36" s="132">
        <v>-423.56</v>
      </c>
      <c r="O36" s="132">
        <v>-2259.84</v>
      </c>
      <c r="P36" s="127">
        <v>-2259.84</v>
      </c>
    </row>
    <row r="37" spans="1:16" ht="13.5" thickBot="1" x14ac:dyDescent="0.25">
      <c r="A37" s="135" t="s">
        <v>1318</v>
      </c>
      <c r="B37" s="134" t="s">
        <v>2269</v>
      </c>
      <c r="C37" s="142"/>
      <c r="D37" s="130">
        <v>-1022320281.23</v>
      </c>
      <c r="E37" s="130">
        <v>-1027032431.83</v>
      </c>
      <c r="F37" s="130">
        <v>-1030224138.47</v>
      </c>
      <c r="G37" s="130">
        <v>-1033964202.0700001</v>
      </c>
      <c r="H37" s="130">
        <v>-1038440691.53</v>
      </c>
      <c r="I37" s="130">
        <v>-1040601225.37</v>
      </c>
      <c r="J37" s="130">
        <v>-1043505159.5</v>
      </c>
      <c r="K37" s="130">
        <v>-1048351632.08</v>
      </c>
      <c r="L37" s="130">
        <v>-1050996647.4299999</v>
      </c>
      <c r="M37" s="130">
        <v>-1050817829.48</v>
      </c>
      <c r="N37" s="130">
        <v>-1052386602.08</v>
      </c>
      <c r="O37" s="130">
        <v>-1055779592.02</v>
      </c>
      <c r="P37" s="127">
        <v>-1055779592.02</v>
      </c>
    </row>
    <row r="38" spans="1:16" ht="13.5" thickBot="1" x14ac:dyDescent="0.25">
      <c r="A38" s="136" t="s">
        <v>14</v>
      </c>
      <c r="B38" s="134" t="s">
        <v>1277</v>
      </c>
      <c r="C38" s="134" t="s">
        <v>2078</v>
      </c>
      <c r="D38" s="132">
        <v>41832409.890000001</v>
      </c>
      <c r="E38" s="132">
        <v>42569611.710000001</v>
      </c>
      <c r="F38" s="132">
        <v>43625491.960000001</v>
      </c>
      <c r="G38" s="132">
        <v>44457436.549999997</v>
      </c>
      <c r="H38" s="132">
        <v>45273224.439999998</v>
      </c>
      <c r="I38" s="132">
        <v>46432731.270000003</v>
      </c>
      <c r="J38" s="132">
        <v>47556463.869999997</v>
      </c>
      <c r="K38" s="132">
        <v>48425884.780000001</v>
      </c>
      <c r="L38" s="132">
        <v>49342338.579999998</v>
      </c>
      <c r="M38" s="132">
        <v>50337887.590000004</v>
      </c>
      <c r="N38" s="132">
        <v>51374962.68</v>
      </c>
      <c r="O38" s="132">
        <v>52396592.840000004</v>
      </c>
      <c r="P38" s="127">
        <v>52396592.840000004</v>
      </c>
    </row>
    <row r="39" spans="1:16" ht="13.5" thickBot="1" x14ac:dyDescent="0.25">
      <c r="A39" s="136" t="s">
        <v>15</v>
      </c>
      <c r="B39" s="134" t="s">
        <v>1276</v>
      </c>
      <c r="C39" s="134" t="s">
        <v>2078</v>
      </c>
      <c r="D39" s="130">
        <v>9827675.4199999999</v>
      </c>
      <c r="E39" s="130">
        <v>9837972.6099999994</v>
      </c>
      <c r="F39" s="130">
        <v>9870790.5099999998</v>
      </c>
      <c r="G39" s="130">
        <v>9904167.4000000004</v>
      </c>
      <c r="H39" s="130">
        <v>9922197.1300000008</v>
      </c>
      <c r="I39" s="130">
        <v>9945431.8499999996</v>
      </c>
      <c r="J39" s="130">
        <v>9980619.5600000005</v>
      </c>
      <c r="K39" s="130">
        <v>9992460.4199999999</v>
      </c>
      <c r="L39" s="130">
        <v>10026175.869999999</v>
      </c>
      <c r="M39" s="130">
        <v>9984300.8800000008</v>
      </c>
      <c r="N39" s="130">
        <v>10019410.98</v>
      </c>
      <c r="O39" s="130">
        <v>10055330.93</v>
      </c>
      <c r="P39" s="127">
        <v>10055330.93</v>
      </c>
    </row>
    <row r="40" spans="1:16" ht="13.5" thickBot="1" x14ac:dyDescent="0.25">
      <c r="A40" s="136" t="s">
        <v>16</v>
      </c>
      <c r="B40" s="134" t="s">
        <v>1275</v>
      </c>
      <c r="C40" s="134" t="s">
        <v>2078</v>
      </c>
      <c r="D40" s="132">
        <v>10676.65</v>
      </c>
      <c r="E40" s="132">
        <v>-138973.76999999999</v>
      </c>
      <c r="F40" s="132">
        <v>-153105.57</v>
      </c>
      <c r="G40" s="132">
        <v>-127920.11</v>
      </c>
      <c r="H40" s="132">
        <v>-94986.14</v>
      </c>
      <c r="I40" s="132">
        <v>-62855.67</v>
      </c>
      <c r="J40" s="132">
        <v>-29628.720000000001</v>
      </c>
      <c r="K40" s="132">
        <v>-15494.08</v>
      </c>
      <c r="L40" s="132">
        <v>-38428.21</v>
      </c>
      <c r="M40" s="132">
        <v>-22765.62</v>
      </c>
      <c r="N40" s="132">
        <v>9896.6299999999992</v>
      </c>
      <c r="O40" s="132">
        <v>27435.61</v>
      </c>
      <c r="P40" s="127">
        <v>27435.61</v>
      </c>
    </row>
    <row r="41" spans="1:16" ht="13.5" thickBot="1" x14ac:dyDescent="0.25">
      <c r="A41" s="136" t="s">
        <v>17</v>
      </c>
      <c r="B41" s="134" t="s">
        <v>1274</v>
      </c>
      <c r="C41" s="134" t="s">
        <v>2078</v>
      </c>
      <c r="D41" s="130">
        <v>-641927.91</v>
      </c>
      <c r="E41" s="130">
        <v>-650006.49</v>
      </c>
      <c r="F41" s="130">
        <v>-641133.92000000004</v>
      </c>
      <c r="G41" s="130">
        <v>-632042.30000000005</v>
      </c>
      <c r="H41" s="130">
        <v>-622509.44999999995</v>
      </c>
      <c r="I41" s="130">
        <v>-613102.21</v>
      </c>
      <c r="J41" s="130">
        <v>-603359.49</v>
      </c>
      <c r="K41" s="130">
        <v>-593545.89</v>
      </c>
      <c r="L41" s="130">
        <v>-584035.19999999995</v>
      </c>
      <c r="M41" s="130">
        <v>-592262.21</v>
      </c>
      <c r="N41" s="130">
        <v>-582805.57999999996</v>
      </c>
      <c r="O41" s="130">
        <v>-573093.78</v>
      </c>
      <c r="P41" s="127">
        <v>-573093.78</v>
      </c>
    </row>
    <row r="42" spans="1:16" ht="13.5" thickBot="1" x14ac:dyDescent="0.25">
      <c r="A42" s="136" t="s">
        <v>2270</v>
      </c>
      <c r="B42" s="134" t="s">
        <v>2271</v>
      </c>
      <c r="C42" s="134" t="s">
        <v>2078</v>
      </c>
      <c r="D42" s="132">
        <v>50140.37</v>
      </c>
      <c r="E42" s="132">
        <v>55745.95</v>
      </c>
      <c r="F42" s="132">
        <v>61744.23</v>
      </c>
      <c r="G42" s="132">
        <v>67550.84</v>
      </c>
      <c r="H42" s="132">
        <v>73552.25</v>
      </c>
      <c r="I42" s="132">
        <v>79375.03</v>
      </c>
      <c r="J42" s="132">
        <v>85392.59</v>
      </c>
      <c r="K42" s="132">
        <v>91411.41</v>
      </c>
      <c r="L42" s="132">
        <v>97238.35</v>
      </c>
      <c r="M42" s="132">
        <v>103259.56</v>
      </c>
      <c r="N42" s="132">
        <v>95569.34</v>
      </c>
      <c r="O42" s="132">
        <v>101561.62</v>
      </c>
      <c r="P42" s="127">
        <v>101561.62</v>
      </c>
    </row>
    <row r="43" spans="1:16" ht="13.5" thickBot="1" x14ac:dyDescent="0.25">
      <c r="A43" s="136" t="s">
        <v>2081</v>
      </c>
      <c r="B43" s="134" t="s">
        <v>2082</v>
      </c>
      <c r="C43" s="134" t="s">
        <v>2078</v>
      </c>
      <c r="D43" s="130">
        <v>1551732.45</v>
      </c>
      <c r="E43" s="130">
        <v>1655181.28</v>
      </c>
      <c r="F43" s="130">
        <v>1758630.11</v>
      </c>
      <c r="G43" s="130">
        <v>1862078.94</v>
      </c>
      <c r="H43" s="130">
        <v>1965527.77</v>
      </c>
      <c r="I43" s="130">
        <v>2068976.6</v>
      </c>
      <c r="J43" s="130">
        <v>2172425.4300000002</v>
      </c>
      <c r="K43" s="130">
        <v>2275874.2599999998</v>
      </c>
      <c r="L43" s="130">
        <v>2379323.09</v>
      </c>
      <c r="M43" s="130">
        <v>2482771.92</v>
      </c>
      <c r="N43" s="130">
        <v>2586220.75</v>
      </c>
      <c r="O43" s="130">
        <v>2689669.58</v>
      </c>
      <c r="P43" s="127">
        <v>2689669.58</v>
      </c>
    </row>
    <row r="44" spans="1:16" ht="13.5" thickBot="1" x14ac:dyDescent="0.25">
      <c r="A44" s="136" t="s">
        <v>2272</v>
      </c>
      <c r="B44" s="134" t="s">
        <v>1273</v>
      </c>
      <c r="C44" s="134" t="s">
        <v>2078</v>
      </c>
      <c r="D44" s="132">
        <v>52425642.109999999</v>
      </c>
      <c r="E44" s="132">
        <v>52918407.560000002</v>
      </c>
      <c r="F44" s="132">
        <v>53370621.829999998</v>
      </c>
      <c r="G44" s="132">
        <v>54225715.030000001</v>
      </c>
      <c r="H44" s="132">
        <v>54821961.68</v>
      </c>
      <c r="I44" s="132">
        <v>55558357.43</v>
      </c>
      <c r="J44" s="132">
        <v>56739733.869999997</v>
      </c>
      <c r="K44" s="132">
        <v>57098525.280000001</v>
      </c>
      <c r="L44" s="132">
        <v>58030247.039999999</v>
      </c>
      <c r="M44" s="132">
        <v>60619567.939999998</v>
      </c>
      <c r="N44" s="132">
        <v>61247581.719999999</v>
      </c>
      <c r="O44" s="132">
        <v>61899447.649999999</v>
      </c>
      <c r="P44" s="127">
        <v>61899447.649999999</v>
      </c>
    </row>
    <row r="45" spans="1:16" ht="13.5" thickBot="1" x14ac:dyDescent="0.25">
      <c r="A45" s="136" t="s">
        <v>19</v>
      </c>
      <c r="B45" s="134" t="s">
        <v>1272</v>
      </c>
      <c r="C45" s="134" t="s">
        <v>2078</v>
      </c>
      <c r="D45" s="130">
        <v>-1113671868.5699999</v>
      </c>
      <c r="E45" s="130">
        <v>-1118972073.74</v>
      </c>
      <c r="F45" s="130">
        <v>-1124290796.6500001</v>
      </c>
      <c r="G45" s="130">
        <v>-1129362730.4100001</v>
      </c>
      <c r="H45" s="130">
        <v>-1134778781.03</v>
      </c>
      <c r="I45" s="130">
        <v>-1139364979.95</v>
      </c>
      <c r="J45" s="130">
        <v>-1144114210.5</v>
      </c>
      <c r="K45" s="130">
        <v>-1149883967.9400001</v>
      </c>
      <c r="L45" s="130">
        <v>-1155113772.71</v>
      </c>
      <c r="M45" s="130">
        <v>-1158083337.7</v>
      </c>
      <c r="N45" s="130">
        <v>-1160978139.6300001</v>
      </c>
      <c r="O45" s="130">
        <v>-1166724301.5</v>
      </c>
      <c r="P45" s="127">
        <v>-1166724301.5</v>
      </c>
    </row>
    <row r="46" spans="1:16" ht="13.5" thickBot="1" x14ac:dyDescent="0.25">
      <c r="A46" s="136" t="s">
        <v>20</v>
      </c>
      <c r="B46" s="134" t="s">
        <v>1271</v>
      </c>
      <c r="C46" s="134" t="s">
        <v>2078</v>
      </c>
      <c r="D46" s="132">
        <v>-15879089.01</v>
      </c>
      <c r="E46" s="132">
        <v>-16184954</v>
      </c>
      <c r="F46" s="132">
        <v>-16450174.869999999</v>
      </c>
      <c r="G46" s="132">
        <v>-16710375.35</v>
      </c>
      <c r="H46" s="132">
        <v>-17035976.280000001</v>
      </c>
      <c r="I46" s="132">
        <v>-17362902.010000002</v>
      </c>
      <c r="J46" s="132">
        <v>-17691062.149999999</v>
      </c>
      <c r="K46" s="132">
        <v>-17914068.629999999</v>
      </c>
      <c r="L46" s="132">
        <v>-18113764.120000001</v>
      </c>
      <c r="M46" s="132">
        <v>-18398963.190000001</v>
      </c>
      <c r="N46" s="132">
        <v>-18648149.739999998</v>
      </c>
      <c r="O46" s="132">
        <v>-18964818.260000002</v>
      </c>
      <c r="P46" s="127">
        <v>-18964818.260000002</v>
      </c>
    </row>
    <row r="47" spans="1:16" ht="13.5" thickBot="1" x14ac:dyDescent="0.25">
      <c r="A47" s="136" t="s">
        <v>21</v>
      </c>
      <c r="B47" s="134" t="s">
        <v>1270</v>
      </c>
      <c r="C47" s="134" t="s">
        <v>2078</v>
      </c>
      <c r="D47" s="130">
        <v>3836366</v>
      </c>
      <c r="E47" s="130">
        <v>3851026.74</v>
      </c>
      <c r="F47" s="130">
        <v>3910512.7</v>
      </c>
      <c r="G47" s="130">
        <v>3953827.3</v>
      </c>
      <c r="H47" s="130">
        <v>3953827.3</v>
      </c>
      <c r="I47" s="130">
        <v>3953827.3</v>
      </c>
      <c r="J47" s="130">
        <v>3953827.3</v>
      </c>
      <c r="K47" s="130">
        <v>4046122.42</v>
      </c>
      <c r="L47" s="130">
        <v>4171728.7</v>
      </c>
      <c r="M47" s="130">
        <v>4170778.6</v>
      </c>
      <c r="N47" s="130">
        <v>4227367.8499999996</v>
      </c>
      <c r="O47" s="130">
        <v>4269789.57</v>
      </c>
      <c r="P47" s="127">
        <v>4269789.57</v>
      </c>
    </row>
    <row r="48" spans="1:16" ht="13.5" thickBot="1" x14ac:dyDescent="0.25">
      <c r="A48" s="136" t="s">
        <v>22</v>
      </c>
      <c r="B48" s="134" t="s">
        <v>1269</v>
      </c>
      <c r="C48" s="134" t="s">
        <v>2078</v>
      </c>
      <c r="D48" s="132">
        <v>1036068.13</v>
      </c>
      <c r="E48" s="132">
        <v>1036068.13</v>
      </c>
      <c r="F48" s="132">
        <v>1036068.13</v>
      </c>
      <c r="G48" s="132">
        <v>1036068.13</v>
      </c>
      <c r="H48" s="132">
        <v>1036068.13</v>
      </c>
      <c r="I48" s="132">
        <v>1036068.13</v>
      </c>
      <c r="J48" s="132">
        <v>1036068.13</v>
      </c>
      <c r="K48" s="132">
        <v>1036068.13</v>
      </c>
      <c r="L48" s="132">
        <v>1036068.13</v>
      </c>
      <c r="M48" s="132">
        <v>1019569.47</v>
      </c>
      <c r="N48" s="132">
        <v>1019569.47</v>
      </c>
      <c r="O48" s="132">
        <v>1094550.83</v>
      </c>
      <c r="P48" s="127">
        <v>1094550.83</v>
      </c>
    </row>
    <row r="49" spans="1:16" ht="13.5" thickBot="1" x14ac:dyDescent="0.25">
      <c r="A49" s="136" t="s">
        <v>23</v>
      </c>
      <c r="B49" s="134" t="s">
        <v>1268</v>
      </c>
      <c r="C49" s="134" t="s">
        <v>2078</v>
      </c>
      <c r="D49" s="130">
        <v>-3095233.68</v>
      </c>
      <c r="E49" s="130">
        <v>-3140040.29</v>
      </c>
      <c r="F49" s="130">
        <v>-3185420.45</v>
      </c>
      <c r="G49" s="130">
        <v>-3232520.2</v>
      </c>
      <c r="H49" s="130">
        <v>-3281207.47</v>
      </c>
      <c r="I49" s="130">
        <v>-3330661.6</v>
      </c>
      <c r="J49" s="130">
        <v>-3380617.37</v>
      </c>
      <c r="K49" s="130">
        <v>-3430746.59</v>
      </c>
      <c r="L49" s="130">
        <v>-3481049.6</v>
      </c>
      <c r="M49" s="130">
        <v>-3420480.45</v>
      </c>
      <c r="N49" s="130">
        <v>-3470504.52</v>
      </c>
      <c r="O49" s="130">
        <v>-3495279.17</v>
      </c>
      <c r="P49" s="127">
        <v>-3495279.17</v>
      </c>
    </row>
    <row r="50" spans="1:16" ht="13.5" thickBot="1" x14ac:dyDescent="0.25">
      <c r="A50" s="136" t="s">
        <v>2273</v>
      </c>
      <c r="B50" s="134" t="s">
        <v>2274</v>
      </c>
      <c r="C50" s="134" t="s">
        <v>2078</v>
      </c>
      <c r="D50" s="132">
        <v>-2257232.4700000002</v>
      </c>
      <c r="E50" s="132">
        <v>-2524756.91</v>
      </c>
      <c r="F50" s="132">
        <v>-2792563.02</v>
      </c>
      <c r="G50" s="132">
        <v>-3060654.43</v>
      </c>
      <c r="H50" s="132">
        <v>-3328786.4</v>
      </c>
      <c r="I50" s="132">
        <v>-3597525.22</v>
      </c>
      <c r="J50" s="132">
        <v>-3866845.7</v>
      </c>
      <c r="K50" s="132">
        <v>-4136189.33</v>
      </c>
      <c r="L50" s="132">
        <v>-4405588.18</v>
      </c>
      <c r="M50" s="132">
        <v>-4675027.0999999996</v>
      </c>
      <c r="N50" s="132">
        <v>-4944452.8600000003</v>
      </c>
      <c r="O50" s="132">
        <v>-5214185.92</v>
      </c>
      <c r="P50" s="127">
        <v>-5214185.92</v>
      </c>
    </row>
    <row r="51" spans="1:16" ht="13.5" thickBot="1" x14ac:dyDescent="0.25">
      <c r="A51" s="136" t="s">
        <v>2083</v>
      </c>
      <c r="B51" s="134" t="s">
        <v>2084</v>
      </c>
      <c r="C51" s="134" t="s">
        <v>2078</v>
      </c>
      <c r="D51" s="130">
        <v>264663.01</v>
      </c>
      <c r="E51" s="130">
        <v>264663.01</v>
      </c>
      <c r="F51" s="130">
        <v>295503.96999999997</v>
      </c>
      <c r="G51" s="130">
        <v>295503.96999999997</v>
      </c>
      <c r="H51" s="130">
        <v>295503.96999999997</v>
      </c>
      <c r="I51" s="130">
        <v>326344.92</v>
      </c>
      <c r="J51" s="130">
        <v>326344.92</v>
      </c>
      <c r="K51" s="130">
        <v>326344.92</v>
      </c>
      <c r="L51" s="130">
        <v>357185.88</v>
      </c>
      <c r="M51" s="130">
        <v>357185.88</v>
      </c>
      <c r="N51" s="130">
        <v>357185.88</v>
      </c>
      <c r="O51" s="130">
        <v>388026.84</v>
      </c>
      <c r="P51" s="127">
        <v>388026.84</v>
      </c>
    </row>
    <row r="52" spans="1:16" ht="13.5" thickBot="1" x14ac:dyDescent="0.25">
      <c r="A52" s="136" t="s">
        <v>2275</v>
      </c>
      <c r="B52" s="134" t="s">
        <v>2276</v>
      </c>
      <c r="C52" s="134" t="s">
        <v>2078</v>
      </c>
      <c r="D52" s="132">
        <v>2389696.38</v>
      </c>
      <c r="E52" s="132">
        <v>2389696.38</v>
      </c>
      <c r="F52" s="132">
        <v>3359692.57</v>
      </c>
      <c r="G52" s="132">
        <v>3359692.57</v>
      </c>
      <c r="H52" s="132">
        <v>3359692.57</v>
      </c>
      <c r="I52" s="132">
        <v>4329688.76</v>
      </c>
      <c r="J52" s="132">
        <v>4329688.76</v>
      </c>
      <c r="K52" s="132">
        <v>4329688.76</v>
      </c>
      <c r="L52" s="132">
        <v>5299684.95</v>
      </c>
      <c r="M52" s="132">
        <v>5299684.95</v>
      </c>
      <c r="N52" s="132">
        <v>5299684.95</v>
      </c>
      <c r="O52" s="132">
        <v>6269681.1399999997</v>
      </c>
      <c r="P52" s="127">
        <v>6269681.1399999997</v>
      </c>
    </row>
    <row r="53" spans="1:16" ht="13.5" thickBot="1" x14ac:dyDescent="0.25">
      <c r="A53" s="136" t="s">
        <v>2555</v>
      </c>
      <c r="B53" s="134" t="s">
        <v>2556</v>
      </c>
      <c r="C53" s="134" t="s">
        <v>2078</v>
      </c>
      <c r="D53" s="130">
        <v>0</v>
      </c>
      <c r="E53" s="130">
        <v>0</v>
      </c>
      <c r="F53" s="130">
        <v>0</v>
      </c>
      <c r="G53" s="130">
        <v>0</v>
      </c>
      <c r="H53" s="130">
        <v>0</v>
      </c>
      <c r="I53" s="130">
        <v>0</v>
      </c>
      <c r="J53" s="130">
        <v>0</v>
      </c>
      <c r="K53" s="130">
        <v>0</v>
      </c>
      <c r="L53" s="130">
        <v>0</v>
      </c>
      <c r="M53" s="130">
        <v>0</v>
      </c>
      <c r="N53" s="130">
        <v>0</v>
      </c>
      <c r="O53" s="130">
        <v>0</v>
      </c>
      <c r="P53" s="127">
        <v>0</v>
      </c>
    </row>
    <row r="54" spans="1:16" ht="13.5" thickBot="1" x14ac:dyDescent="0.25">
      <c r="A54" s="133" t="s">
        <v>1319</v>
      </c>
      <c r="B54" s="134" t="s">
        <v>2277</v>
      </c>
      <c r="C54" s="142"/>
      <c r="D54" s="132">
        <v>50331882.170000002</v>
      </c>
      <c r="E54" s="132">
        <v>50280652.020000003</v>
      </c>
      <c r="F54" s="132">
        <v>50236584.560000002</v>
      </c>
      <c r="G54" s="132">
        <v>50181200.869999997</v>
      </c>
      <c r="H54" s="132">
        <v>50459904.079999998</v>
      </c>
      <c r="I54" s="132">
        <v>50514507.409999996</v>
      </c>
      <c r="J54" s="132">
        <v>50557879.219999999</v>
      </c>
      <c r="K54" s="132">
        <v>50595831.420000002</v>
      </c>
      <c r="L54" s="132">
        <v>51385568.5</v>
      </c>
      <c r="M54" s="132">
        <v>51876851.350000001</v>
      </c>
      <c r="N54" s="132">
        <v>51828903.799999997</v>
      </c>
      <c r="O54" s="132">
        <v>51695148.950000003</v>
      </c>
      <c r="P54" s="127">
        <v>51695148.950000003</v>
      </c>
    </row>
    <row r="55" spans="1:16" ht="13.5" thickBot="1" x14ac:dyDescent="0.25">
      <c r="A55" s="135" t="s">
        <v>1320</v>
      </c>
      <c r="B55" s="134" t="s">
        <v>2278</v>
      </c>
      <c r="C55" s="142"/>
      <c r="D55" s="130">
        <v>69073510.409999996</v>
      </c>
      <c r="E55" s="130">
        <v>69102025.060000002</v>
      </c>
      <c r="F55" s="130">
        <v>69138269.030000001</v>
      </c>
      <c r="G55" s="130">
        <v>69163821.879999995</v>
      </c>
      <c r="H55" s="130">
        <v>69523447.180000007</v>
      </c>
      <c r="I55" s="130">
        <v>69658990.019999996</v>
      </c>
      <c r="J55" s="130">
        <v>69783286.219999999</v>
      </c>
      <c r="K55" s="130">
        <v>69902172.599999994</v>
      </c>
      <c r="L55" s="130">
        <v>70772869.760000005</v>
      </c>
      <c r="M55" s="130">
        <v>71346504.120000005</v>
      </c>
      <c r="N55" s="130">
        <v>71382348.989999995</v>
      </c>
      <c r="O55" s="130">
        <v>71332439.840000004</v>
      </c>
      <c r="P55" s="127">
        <v>71332439.840000004</v>
      </c>
    </row>
    <row r="56" spans="1:16" ht="13.5" thickBot="1" x14ac:dyDescent="0.25">
      <c r="A56" s="136" t="s">
        <v>24</v>
      </c>
      <c r="B56" s="134" t="s">
        <v>1267</v>
      </c>
      <c r="C56" s="134" t="s">
        <v>2078</v>
      </c>
      <c r="D56" s="132">
        <v>1946033.46</v>
      </c>
      <c r="E56" s="132">
        <v>1946033.46</v>
      </c>
      <c r="F56" s="132">
        <v>1946033.46</v>
      </c>
      <c r="G56" s="132">
        <v>1946033.46</v>
      </c>
      <c r="H56" s="132">
        <v>1946033.46</v>
      </c>
      <c r="I56" s="132">
        <v>1946033.46</v>
      </c>
      <c r="J56" s="132">
        <v>1946033.46</v>
      </c>
      <c r="K56" s="132">
        <v>1946033.46</v>
      </c>
      <c r="L56" s="132">
        <v>1946033.46</v>
      </c>
      <c r="M56" s="132">
        <v>1946033.46</v>
      </c>
      <c r="N56" s="132">
        <v>1946033.46</v>
      </c>
      <c r="O56" s="132">
        <v>1946033.46</v>
      </c>
      <c r="P56" s="127">
        <v>1946033.46</v>
      </c>
    </row>
    <row r="57" spans="1:16" ht="13.5" thickBot="1" x14ac:dyDescent="0.25">
      <c r="A57" s="136" t="s">
        <v>25</v>
      </c>
      <c r="B57" s="134" t="s">
        <v>1266</v>
      </c>
      <c r="C57" s="134" t="s">
        <v>2078</v>
      </c>
      <c r="D57" s="130">
        <v>125101.86</v>
      </c>
      <c r="E57" s="130">
        <v>125101.86</v>
      </c>
      <c r="F57" s="130">
        <v>125101.86</v>
      </c>
      <c r="G57" s="130">
        <v>125101.86</v>
      </c>
      <c r="H57" s="130">
        <v>125101.86</v>
      </c>
      <c r="I57" s="130">
        <v>125101.86</v>
      </c>
      <c r="J57" s="130">
        <v>125101.86</v>
      </c>
      <c r="K57" s="130">
        <v>125101.86</v>
      </c>
      <c r="L57" s="130">
        <v>125101.86</v>
      </c>
      <c r="M57" s="130">
        <v>125101.86</v>
      </c>
      <c r="N57" s="130">
        <v>125101.86</v>
      </c>
      <c r="O57" s="130">
        <v>125101.86</v>
      </c>
      <c r="P57" s="127">
        <v>125101.86</v>
      </c>
    </row>
    <row r="58" spans="1:16" ht="13.5" thickBot="1" x14ac:dyDescent="0.25">
      <c r="A58" s="136" t="s">
        <v>26</v>
      </c>
      <c r="B58" s="134" t="s">
        <v>1265</v>
      </c>
      <c r="C58" s="134" t="s">
        <v>2078</v>
      </c>
      <c r="D58" s="132">
        <v>4635179.5599999996</v>
      </c>
      <c r="E58" s="132">
        <v>4635179.5599999996</v>
      </c>
      <c r="F58" s="132">
        <v>4635179.5599999996</v>
      </c>
      <c r="G58" s="132">
        <v>4635179.5599999996</v>
      </c>
      <c r="H58" s="132">
        <v>4635179.5599999996</v>
      </c>
      <c r="I58" s="132">
        <v>4635179.5599999996</v>
      </c>
      <c r="J58" s="132">
        <v>4635179.5599999996</v>
      </c>
      <c r="K58" s="132">
        <v>4635179.5599999996</v>
      </c>
      <c r="L58" s="132">
        <v>4635179.5599999996</v>
      </c>
      <c r="M58" s="132">
        <v>4635179.5599999996</v>
      </c>
      <c r="N58" s="132">
        <v>4635179.5599999996</v>
      </c>
      <c r="O58" s="132">
        <v>4676720.24</v>
      </c>
      <c r="P58" s="127">
        <v>4676720.24</v>
      </c>
    </row>
    <row r="59" spans="1:16" ht="13.5" thickBot="1" x14ac:dyDescent="0.25">
      <c r="A59" s="136" t="s">
        <v>27</v>
      </c>
      <c r="B59" s="134" t="s">
        <v>1264</v>
      </c>
      <c r="C59" s="134" t="s">
        <v>2078</v>
      </c>
      <c r="D59" s="130">
        <v>64906.32</v>
      </c>
      <c r="E59" s="130">
        <v>64906.32</v>
      </c>
      <c r="F59" s="130">
        <v>64906.32</v>
      </c>
      <c r="G59" s="130">
        <v>64906.32</v>
      </c>
      <c r="H59" s="130">
        <v>64906.32</v>
      </c>
      <c r="I59" s="130">
        <v>64906.32</v>
      </c>
      <c r="J59" s="130">
        <v>64906.32</v>
      </c>
      <c r="K59" s="130">
        <v>64906.32</v>
      </c>
      <c r="L59" s="130">
        <v>64906.32</v>
      </c>
      <c r="M59" s="130">
        <v>64906.32</v>
      </c>
      <c r="N59" s="130">
        <v>64906.32</v>
      </c>
      <c r="O59" s="130">
        <v>64906.32</v>
      </c>
      <c r="P59" s="127">
        <v>64906.32</v>
      </c>
    </row>
    <row r="60" spans="1:16" ht="13.5" thickBot="1" x14ac:dyDescent="0.25">
      <c r="A60" s="136" t="s">
        <v>28</v>
      </c>
      <c r="B60" s="134" t="s">
        <v>1263</v>
      </c>
      <c r="C60" s="134" t="s">
        <v>2078</v>
      </c>
      <c r="D60" s="132">
        <v>52332383.420000002</v>
      </c>
      <c r="E60" s="132">
        <v>52336077.82</v>
      </c>
      <c r="F60" s="132">
        <v>53132750.119999997</v>
      </c>
      <c r="G60" s="132">
        <v>53133740.090000004</v>
      </c>
      <c r="H60" s="132">
        <v>53134928.170000002</v>
      </c>
      <c r="I60" s="132">
        <v>53135793.729999997</v>
      </c>
      <c r="J60" s="132">
        <v>53135782.329999998</v>
      </c>
      <c r="K60" s="132">
        <v>53135771.07</v>
      </c>
      <c r="L60" s="132">
        <v>53135760.310000002</v>
      </c>
      <c r="M60" s="132">
        <v>55116861.539999999</v>
      </c>
      <c r="N60" s="132">
        <v>55128090.740000002</v>
      </c>
      <c r="O60" s="132">
        <v>55065792.710000001</v>
      </c>
      <c r="P60" s="127">
        <v>55065792.710000001</v>
      </c>
    </row>
    <row r="61" spans="1:16" ht="13.5" thickBot="1" x14ac:dyDescent="0.25">
      <c r="A61" s="136" t="s">
        <v>29</v>
      </c>
      <c r="B61" s="134" t="s">
        <v>1262</v>
      </c>
      <c r="C61" s="134" t="s">
        <v>2078</v>
      </c>
      <c r="D61" s="130">
        <v>438739</v>
      </c>
      <c r="E61" s="130">
        <v>438739</v>
      </c>
      <c r="F61" s="130">
        <v>438739</v>
      </c>
      <c r="G61" s="130">
        <v>438739</v>
      </c>
      <c r="H61" s="130">
        <v>438739</v>
      </c>
      <c r="I61" s="130">
        <v>438739</v>
      </c>
      <c r="J61" s="130">
        <v>438739</v>
      </c>
      <c r="K61" s="130">
        <v>438739</v>
      </c>
      <c r="L61" s="130">
        <v>438739</v>
      </c>
      <c r="M61" s="130">
        <v>438739</v>
      </c>
      <c r="N61" s="130">
        <v>438739</v>
      </c>
      <c r="O61" s="130">
        <v>438739</v>
      </c>
      <c r="P61" s="127">
        <v>438739</v>
      </c>
    </row>
    <row r="62" spans="1:16" ht="13.5" thickBot="1" x14ac:dyDescent="0.25">
      <c r="A62" s="136" t="s">
        <v>30</v>
      </c>
      <c r="B62" s="134" t="s">
        <v>1261</v>
      </c>
      <c r="C62" s="134" t="s">
        <v>2078</v>
      </c>
      <c r="D62" s="132">
        <v>464092.08</v>
      </c>
      <c r="E62" s="132">
        <v>464092.08</v>
      </c>
      <c r="F62" s="132">
        <v>464092.08</v>
      </c>
      <c r="G62" s="132">
        <v>464092.08</v>
      </c>
      <c r="H62" s="132">
        <v>464092.08</v>
      </c>
      <c r="I62" s="132">
        <v>464092.08</v>
      </c>
      <c r="J62" s="132">
        <v>464092.08</v>
      </c>
      <c r="K62" s="132">
        <v>475081.66</v>
      </c>
      <c r="L62" s="132">
        <v>475081.66</v>
      </c>
      <c r="M62" s="132">
        <v>475081.66</v>
      </c>
      <c r="N62" s="132">
        <v>475081.66</v>
      </c>
      <c r="O62" s="132">
        <v>475081.66</v>
      </c>
      <c r="P62" s="127">
        <v>475081.66</v>
      </c>
    </row>
    <row r="63" spans="1:16" ht="13.5" thickBot="1" x14ac:dyDescent="0.25">
      <c r="A63" s="136" t="s">
        <v>31</v>
      </c>
      <c r="B63" s="134" t="s">
        <v>1260</v>
      </c>
      <c r="C63" s="134" t="s">
        <v>2078</v>
      </c>
      <c r="D63" s="130">
        <v>0</v>
      </c>
      <c r="E63" s="130">
        <v>0</v>
      </c>
      <c r="F63" s="130">
        <v>0</v>
      </c>
      <c r="G63" s="130">
        <v>0</v>
      </c>
      <c r="H63" s="130">
        <v>0</v>
      </c>
      <c r="I63" s="130">
        <v>0</v>
      </c>
      <c r="J63" s="130">
        <v>0</v>
      </c>
      <c r="K63" s="130">
        <v>0</v>
      </c>
      <c r="L63" s="130">
        <v>0</v>
      </c>
      <c r="M63" s="130">
        <v>0</v>
      </c>
      <c r="N63" s="130">
        <v>0</v>
      </c>
      <c r="O63" s="130">
        <v>0</v>
      </c>
      <c r="P63" s="127">
        <v>0</v>
      </c>
    </row>
    <row r="64" spans="1:16" ht="13.5" thickBot="1" x14ac:dyDescent="0.25">
      <c r="A64" s="136" t="s">
        <v>32</v>
      </c>
      <c r="B64" s="134" t="s">
        <v>1259</v>
      </c>
      <c r="C64" s="134" t="s">
        <v>2078</v>
      </c>
      <c r="D64" s="132">
        <v>3507589.83</v>
      </c>
      <c r="E64" s="132">
        <v>3507589.83</v>
      </c>
      <c r="F64" s="132">
        <v>3507589.83</v>
      </c>
      <c r="G64" s="132">
        <v>3507589.83</v>
      </c>
      <c r="H64" s="132">
        <v>3507589.83</v>
      </c>
      <c r="I64" s="132">
        <v>3507589.83</v>
      </c>
      <c r="J64" s="132">
        <v>3507589.83</v>
      </c>
      <c r="K64" s="132">
        <v>3507589.83</v>
      </c>
      <c r="L64" s="132">
        <v>3507589.83</v>
      </c>
      <c r="M64" s="132">
        <v>3507589.83</v>
      </c>
      <c r="N64" s="132">
        <v>3507589.83</v>
      </c>
      <c r="O64" s="132">
        <v>3507589.83</v>
      </c>
      <c r="P64" s="127">
        <v>3507589.83</v>
      </c>
    </row>
    <row r="65" spans="1:16" ht="13.5" thickBot="1" x14ac:dyDescent="0.25">
      <c r="A65" s="136" t="s">
        <v>2085</v>
      </c>
      <c r="B65" s="134" t="s">
        <v>2086</v>
      </c>
      <c r="C65" s="134" t="s">
        <v>2078</v>
      </c>
      <c r="D65" s="130">
        <v>0</v>
      </c>
      <c r="E65" s="130">
        <v>0</v>
      </c>
      <c r="F65" s="130">
        <v>0</v>
      </c>
      <c r="G65" s="130">
        <v>0</v>
      </c>
      <c r="H65" s="130">
        <v>0</v>
      </c>
      <c r="I65" s="130">
        <v>0</v>
      </c>
      <c r="J65" s="130">
        <v>0</v>
      </c>
      <c r="K65" s="130">
        <v>0</v>
      </c>
      <c r="L65" s="130">
        <v>0</v>
      </c>
      <c r="M65" s="130">
        <v>0</v>
      </c>
      <c r="N65" s="130">
        <v>0</v>
      </c>
      <c r="O65" s="130">
        <v>0</v>
      </c>
      <c r="P65" s="127">
        <v>0</v>
      </c>
    </row>
    <row r="66" spans="1:16" ht="13.5" thickBot="1" x14ac:dyDescent="0.25">
      <c r="A66" s="136" t="s">
        <v>33</v>
      </c>
      <c r="B66" s="134" t="s">
        <v>1258</v>
      </c>
      <c r="C66" s="134" t="s">
        <v>2078</v>
      </c>
      <c r="D66" s="132">
        <v>5559484.8799999999</v>
      </c>
      <c r="E66" s="132">
        <v>5584305.1299999999</v>
      </c>
      <c r="F66" s="132">
        <v>4823876.8</v>
      </c>
      <c r="G66" s="132">
        <v>4848439.68</v>
      </c>
      <c r="H66" s="132">
        <v>5206876.9000000004</v>
      </c>
      <c r="I66" s="132">
        <v>5341554.18</v>
      </c>
      <c r="J66" s="132">
        <v>5465861.7800000003</v>
      </c>
      <c r="K66" s="132">
        <v>5573769.8399999999</v>
      </c>
      <c r="L66" s="132">
        <v>6444477.7599999998</v>
      </c>
      <c r="M66" s="132">
        <v>5037010.8899999997</v>
      </c>
      <c r="N66" s="132">
        <v>5061626.5599999996</v>
      </c>
      <c r="O66" s="132">
        <v>5032474.76</v>
      </c>
      <c r="P66" s="127">
        <v>5032474.76</v>
      </c>
    </row>
    <row r="67" spans="1:16" ht="13.5" thickBot="1" x14ac:dyDescent="0.25">
      <c r="A67" s="135" t="s">
        <v>1323</v>
      </c>
      <c r="B67" s="134" t="s">
        <v>2279</v>
      </c>
      <c r="C67" s="142"/>
      <c r="D67" s="130">
        <v>-18741628.239999998</v>
      </c>
      <c r="E67" s="130">
        <v>-18821373.039999999</v>
      </c>
      <c r="F67" s="130">
        <v>-18901684.469999999</v>
      </c>
      <c r="G67" s="130">
        <v>-18982621.010000002</v>
      </c>
      <c r="H67" s="130">
        <v>-19063543.100000001</v>
      </c>
      <c r="I67" s="130">
        <v>-19144482.609999999</v>
      </c>
      <c r="J67" s="130">
        <v>-19225407</v>
      </c>
      <c r="K67" s="130">
        <v>-19306341.18</v>
      </c>
      <c r="L67" s="130">
        <v>-19387301.260000002</v>
      </c>
      <c r="M67" s="130">
        <v>-19469652.77</v>
      </c>
      <c r="N67" s="130">
        <v>-19553445.190000001</v>
      </c>
      <c r="O67" s="130">
        <v>-19637290.890000001</v>
      </c>
      <c r="P67" s="127">
        <v>-19637290.890000001</v>
      </c>
    </row>
    <row r="68" spans="1:16" ht="13.5" thickBot="1" x14ac:dyDescent="0.25">
      <c r="A68" s="136" t="s">
        <v>34</v>
      </c>
      <c r="B68" s="134" t="s">
        <v>1257</v>
      </c>
      <c r="C68" s="134" t="s">
        <v>2078</v>
      </c>
      <c r="D68" s="132">
        <v>107084.35</v>
      </c>
      <c r="E68" s="132">
        <v>107531.2</v>
      </c>
      <c r="F68" s="132">
        <v>108022.36</v>
      </c>
      <c r="G68" s="132">
        <v>108497.69</v>
      </c>
      <c r="H68" s="132">
        <v>108988.88</v>
      </c>
      <c r="I68" s="132">
        <v>109464.23</v>
      </c>
      <c r="J68" s="132">
        <v>109955.43</v>
      </c>
      <c r="K68" s="132">
        <v>110446.64</v>
      </c>
      <c r="L68" s="132">
        <v>110922.01</v>
      </c>
      <c r="M68" s="132">
        <v>111426.51</v>
      </c>
      <c r="N68" s="132">
        <v>111914.94</v>
      </c>
      <c r="O68" s="132">
        <v>112419.79</v>
      </c>
      <c r="P68" s="127">
        <v>112419.79</v>
      </c>
    </row>
    <row r="69" spans="1:16" ht="13.5" thickBot="1" x14ac:dyDescent="0.25">
      <c r="A69" s="136" t="s">
        <v>37</v>
      </c>
      <c r="B69" s="134" t="s">
        <v>1324</v>
      </c>
      <c r="C69" s="134" t="s">
        <v>2078</v>
      </c>
      <c r="D69" s="130">
        <v>-1033.52</v>
      </c>
      <c r="E69" s="130">
        <v>-1033.52</v>
      </c>
      <c r="F69" s="130">
        <v>-1033.52</v>
      </c>
      <c r="G69" s="130">
        <v>-1033.52</v>
      </c>
      <c r="H69" s="130">
        <v>-1033.52</v>
      </c>
      <c r="I69" s="130">
        <v>-1033.52</v>
      </c>
      <c r="J69" s="130">
        <v>-1033.52</v>
      </c>
      <c r="K69" s="130">
        <v>-1033.52</v>
      </c>
      <c r="L69" s="130">
        <v>-1033.52</v>
      </c>
      <c r="M69" s="130">
        <v>-1033.52</v>
      </c>
      <c r="N69" s="130">
        <v>-1033.52</v>
      </c>
      <c r="O69" s="130">
        <v>-1033.52</v>
      </c>
      <c r="P69" s="127">
        <v>-1033.52</v>
      </c>
    </row>
    <row r="70" spans="1:16" ht="13.5" thickBot="1" x14ac:dyDescent="0.25">
      <c r="A70" s="136" t="s">
        <v>35</v>
      </c>
      <c r="B70" s="134" t="s">
        <v>1256</v>
      </c>
      <c r="C70" s="134" t="s">
        <v>2078</v>
      </c>
      <c r="D70" s="132">
        <v>-4439109.7</v>
      </c>
      <c r="E70" s="132">
        <v>-4442475.8899999997</v>
      </c>
      <c r="F70" s="132">
        <v>-4445842.0999999996</v>
      </c>
      <c r="G70" s="132">
        <v>-4449208.33</v>
      </c>
      <c r="H70" s="132">
        <v>-4452574.51</v>
      </c>
      <c r="I70" s="132">
        <v>-4455940.72</v>
      </c>
      <c r="J70" s="132">
        <v>-4459306.91</v>
      </c>
      <c r="K70" s="132">
        <v>-4462683.0999999996</v>
      </c>
      <c r="L70" s="132">
        <v>-4466069.26</v>
      </c>
      <c r="M70" s="132">
        <v>-4469455.4400000004</v>
      </c>
      <c r="N70" s="132">
        <v>-4472841.6100000003</v>
      </c>
      <c r="O70" s="132">
        <v>-4476241.82</v>
      </c>
      <c r="P70" s="127">
        <v>-4476241.82</v>
      </c>
    </row>
    <row r="71" spans="1:16" ht="13.5" thickBot="1" x14ac:dyDescent="0.25">
      <c r="A71" s="136" t="s">
        <v>36</v>
      </c>
      <c r="B71" s="134" t="s">
        <v>1255</v>
      </c>
      <c r="C71" s="134" t="s">
        <v>2078</v>
      </c>
      <c r="D71" s="130">
        <v>-15172964.33</v>
      </c>
      <c r="E71" s="130">
        <v>-15249789.789999999</v>
      </c>
      <c r="F71" s="130">
        <v>-15327226.17</v>
      </c>
      <c r="G71" s="130">
        <v>-15405271.810000001</v>
      </c>
      <c r="H71" s="130">
        <v>-15483318.91</v>
      </c>
      <c r="I71" s="130">
        <v>-15561367.560000001</v>
      </c>
      <c r="J71" s="130">
        <v>-15639416.960000001</v>
      </c>
      <c r="K71" s="130">
        <v>-15717466.16</v>
      </c>
      <c r="L71" s="130">
        <v>-15795515.449999999</v>
      </c>
      <c r="M71" s="130">
        <v>-15874985.279999999</v>
      </c>
      <c r="N71" s="130">
        <v>-15955879.960000001</v>
      </c>
      <c r="O71" s="130">
        <v>-16036830.300000001</v>
      </c>
      <c r="P71" s="127">
        <v>-16036830.300000001</v>
      </c>
    </row>
    <row r="72" spans="1:16" ht="13.5" thickBot="1" x14ac:dyDescent="0.25">
      <c r="A72" s="136" t="s">
        <v>37</v>
      </c>
      <c r="B72" s="134" t="s">
        <v>1254</v>
      </c>
      <c r="C72" s="134" t="s">
        <v>2078</v>
      </c>
      <c r="D72" s="132">
        <v>764394.96</v>
      </c>
      <c r="E72" s="132">
        <v>764394.96</v>
      </c>
      <c r="F72" s="132">
        <v>764394.96</v>
      </c>
      <c r="G72" s="132">
        <v>764394.96</v>
      </c>
      <c r="H72" s="132">
        <v>764394.96</v>
      </c>
      <c r="I72" s="132">
        <v>764394.96</v>
      </c>
      <c r="J72" s="132">
        <v>764394.96</v>
      </c>
      <c r="K72" s="132">
        <v>764394.96</v>
      </c>
      <c r="L72" s="132">
        <v>764394.96</v>
      </c>
      <c r="M72" s="132">
        <v>764394.96</v>
      </c>
      <c r="N72" s="132">
        <v>764394.96</v>
      </c>
      <c r="O72" s="132">
        <v>764394.96</v>
      </c>
      <c r="P72" s="127">
        <v>764394.96</v>
      </c>
    </row>
    <row r="73" spans="1:16" ht="13.5" thickBot="1" x14ac:dyDescent="0.25">
      <c r="A73" s="131" t="s">
        <v>1325</v>
      </c>
      <c r="B73" s="162" t="s">
        <v>2280</v>
      </c>
      <c r="C73" s="141"/>
      <c r="D73" s="130">
        <v>222738275.61000001</v>
      </c>
      <c r="E73" s="130">
        <v>216962682.41999999</v>
      </c>
      <c r="F73" s="130">
        <v>649818618.12</v>
      </c>
      <c r="G73" s="130">
        <v>623485862.86000001</v>
      </c>
      <c r="H73" s="130">
        <v>515369399.08999997</v>
      </c>
      <c r="I73" s="130">
        <v>266917790.52000001</v>
      </c>
      <c r="J73" s="130">
        <v>222985382.86000001</v>
      </c>
      <c r="K73" s="130">
        <v>188999780.49000001</v>
      </c>
      <c r="L73" s="130">
        <v>189252948.53</v>
      </c>
      <c r="M73" s="130">
        <v>200424826.56</v>
      </c>
      <c r="N73" s="130">
        <v>248668431.91999999</v>
      </c>
      <c r="O73" s="130">
        <v>268887507.23000002</v>
      </c>
      <c r="P73" s="127">
        <v>268887507.23000002</v>
      </c>
    </row>
    <row r="74" spans="1:16" ht="13.5" thickBot="1" x14ac:dyDescent="0.25">
      <c r="A74" s="133" t="s">
        <v>1326</v>
      </c>
      <c r="B74" s="134" t="s">
        <v>2281</v>
      </c>
      <c r="C74" s="142"/>
      <c r="D74" s="132">
        <v>7597663.5199999996</v>
      </c>
      <c r="E74" s="132">
        <v>8102571.7199999997</v>
      </c>
      <c r="F74" s="132">
        <v>431921412.57999998</v>
      </c>
      <c r="G74" s="132">
        <v>456859831.06999999</v>
      </c>
      <c r="H74" s="132">
        <v>364920657.83999997</v>
      </c>
      <c r="I74" s="132">
        <v>119822729.48999999</v>
      </c>
      <c r="J74" s="132">
        <v>92475964.969999999</v>
      </c>
      <c r="K74" s="132">
        <v>60569190.200000003</v>
      </c>
      <c r="L74" s="132">
        <v>26545059.25</v>
      </c>
      <c r="M74" s="132">
        <v>28210299.73</v>
      </c>
      <c r="N74" s="132">
        <v>14956874.27</v>
      </c>
      <c r="O74" s="132">
        <v>9901045</v>
      </c>
      <c r="P74" s="127">
        <v>9901045</v>
      </c>
    </row>
    <row r="75" spans="1:16" ht="13.5" thickBot="1" x14ac:dyDescent="0.25">
      <c r="A75" s="135" t="s">
        <v>38</v>
      </c>
      <c r="B75" s="134" t="s">
        <v>1253</v>
      </c>
      <c r="C75" s="134" t="s">
        <v>2078</v>
      </c>
      <c r="D75" s="130">
        <v>26071.49</v>
      </c>
      <c r="E75" s="130">
        <v>186613.56</v>
      </c>
      <c r="F75" s="130">
        <v>150970191.30000001</v>
      </c>
      <c r="G75" s="130">
        <v>174273.85</v>
      </c>
      <c r="H75" s="130">
        <v>166879.19</v>
      </c>
      <c r="I75" s="130">
        <v>56070773.259999998</v>
      </c>
      <c r="J75" s="130">
        <v>134253.04999999999</v>
      </c>
      <c r="K75" s="130">
        <v>132367.98000000001</v>
      </c>
      <c r="L75" s="130">
        <v>392922.27</v>
      </c>
      <c r="M75" s="130">
        <v>1610573.24</v>
      </c>
      <c r="N75" s="130">
        <v>1321907.25</v>
      </c>
      <c r="O75" s="130">
        <v>2013480.66</v>
      </c>
      <c r="P75" s="127">
        <v>2013480.66</v>
      </c>
    </row>
    <row r="76" spans="1:16" ht="13.5" thickBot="1" x14ac:dyDescent="0.25">
      <c r="A76" s="135" t="s">
        <v>39</v>
      </c>
      <c r="B76" s="134" t="s">
        <v>1252</v>
      </c>
      <c r="C76" s="134" t="s">
        <v>2078</v>
      </c>
      <c r="D76" s="132">
        <v>28362.42</v>
      </c>
      <c r="E76" s="132">
        <v>66859.850000000006</v>
      </c>
      <c r="F76" s="132">
        <v>626892.72</v>
      </c>
      <c r="G76" s="132">
        <v>33986.58</v>
      </c>
      <c r="H76" s="132">
        <v>40882.720000000001</v>
      </c>
      <c r="I76" s="132">
        <v>750676.59</v>
      </c>
      <c r="J76" s="132">
        <v>67865.600000000006</v>
      </c>
      <c r="K76" s="132">
        <v>128379.74</v>
      </c>
      <c r="L76" s="132">
        <v>53918.59</v>
      </c>
      <c r="M76" s="132">
        <v>308072.92</v>
      </c>
      <c r="N76" s="132">
        <v>165303.67999999999</v>
      </c>
      <c r="O76" s="132">
        <v>75986.720000000001</v>
      </c>
      <c r="P76" s="127">
        <v>75986.720000000001</v>
      </c>
    </row>
    <row r="77" spans="1:16" ht="13.5" thickBot="1" x14ac:dyDescent="0.25">
      <c r="A77" s="135" t="s">
        <v>1327</v>
      </c>
      <c r="B77" s="134" t="s">
        <v>1328</v>
      </c>
      <c r="C77" s="134" t="s">
        <v>2078</v>
      </c>
      <c r="D77" s="130">
        <v>0</v>
      </c>
      <c r="E77" s="130">
        <v>0</v>
      </c>
      <c r="F77" s="130">
        <v>0</v>
      </c>
      <c r="G77" s="130">
        <v>0</v>
      </c>
      <c r="H77" s="130">
        <v>0</v>
      </c>
      <c r="I77" s="130">
        <v>0</v>
      </c>
      <c r="J77" s="130">
        <v>0</v>
      </c>
      <c r="K77" s="130">
        <v>0</v>
      </c>
      <c r="L77" s="130">
        <v>0</v>
      </c>
      <c r="M77" s="130">
        <v>0</v>
      </c>
      <c r="N77" s="130">
        <v>0</v>
      </c>
      <c r="O77" s="130">
        <v>0</v>
      </c>
      <c r="P77" s="127">
        <v>0</v>
      </c>
    </row>
    <row r="78" spans="1:16" ht="13.5" thickBot="1" x14ac:dyDescent="0.25">
      <c r="A78" s="135" t="s">
        <v>40</v>
      </c>
      <c r="B78" s="134" t="s">
        <v>1251</v>
      </c>
      <c r="C78" s="134" t="s">
        <v>2078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27">
        <v>0</v>
      </c>
    </row>
    <row r="79" spans="1:16" ht="13.5" thickBot="1" x14ac:dyDescent="0.25">
      <c r="A79" s="135" t="s">
        <v>41</v>
      </c>
      <c r="B79" s="134" t="s">
        <v>1250</v>
      </c>
      <c r="C79" s="134" t="s">
        <v>2078</v>
      </c>
      <c r="D79" s="130">
        <v>0</v>
      </c>
      <c r="E79" s="130">
        <v>0</v>
      </c>
      <c r="F79" s="130">
        <v>0</v>
      </c>
      <c r="G79" s="130">
        <v>0</v>
      </c>
      <c r="H79" s="130">
        <v>0</v>
      </c>
      <c r="I79" s="130">
        <v>0</v>
      </c>
      <c r="J79" s="130">
        <v>0</v>
      </c>
      <c r="K79" s="130">
        <v>0</v>
      </c>
      <c r="L79" s="130">
        <v>0</v>
      </c>
      <c r="M79" s="130">
        <v>0</v>
      </c>
      <c r="N79" s="130">
        <v>0</v>
      </c>
      <c r="O79" s="130">
        <v>0</v>
      </c>
      <c r="P79" s="127">
        <v>0</v>
      </c>
    </row>
    <row r="80" spans="1:16" ht="13.5" thickBot="1" x14ac:dyDescent="0.25">
      <c r="A80" s="135" t="s">
        <v>42</v>
      </c>
      <c r="B80" s="134" t="s">
        <v>1249</v>
      </c>
      <c r="C80" s="134" t="s">
        <v>2078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27">
        <v>0</v>
      </c>
    </row>
    <row r="81" spans="1:16" ht="13.5" thickBot="1" x14ac:dyDescent="0.25">
      <c r="A81" s="135" t="s">
        <v>43</v>
      </c>
      <c r="B81" s="134" t="s">
        <v>1248</v>
      </c>
      <c r="C81" s="134" t="s">
        <v>2078</v>
      </c>
      <c r="D81" s="130">
        <v>0</v>
      </c>
      <c r="E81" s="130">
        <v>0</v>
      </c>
      <c r="F81" s="130">
        <v>0</v>
      </c>
      <c r="G81" s="130">
        <v>0</v>
      </c>
      <c r="H81" s="130">
        <v>0</v>
      </c>
      <c r="I81" s="130">
        <v>0</v>
      </c>
      <c r="J81" s="130">
        <v>0</v>
      </c>
      <c r="K81" s="130">
        <v>0</v>
      </c>
      <c r="L81" s="130">
        <v>0</v>
      </c>
      <c r="M81" s="130">
        <v>0</v>
      </c>
      <c r="N81" s="130">
        <v>0</v>
      </c>
      <c r="O81" s="130">
        <v>0</v>
      </c>
      <c r="P81" s="127">
        <v>0</v>
      </c>
    </row>
    <row r="82" spans="1:16" ht="13.5" thickBot="1" x14ac:dyDescent="0.25">
      <c r="A82" s="135" t="s">
        <v>44</v>
      </c>
      <c r="B82" s="134" t="s">
        <v>1247</v>
      </c>
      <c r="C82" s="134" t="s">
        <v>2078</v>
      </c>
      <c r="D82" s="132">
        <v>1010795.88</v>
      </c>
      <c r="E82" s="132">
        <v>1214772.6599999999</v>
      </c>
      <c r="F82" s="132">
        <v>1130859.72</v>
      </c>
      <c r="G82" s="132">
        <v>1041658.65</v>
      </c>
      <c r="H82" s="132">
        <v>494776.97</v>
      </c>
      <c r="I82" s="132">
        <v>728513.49</v>
      </c>
      <c r="J82" s="132">
        <v>400395.18</v>
      </c>
      <c r="K82" s="132">
        <v>503989.46</v>
      </c>
      <c r="L82" s="132">
        <v>568179.61</v>
      </c>
      <c r="M82" s="132">
        <v>526266.64</v>
      </c>
      <c r="N82" s="132">
        <v>1163461.73</v>
      </c>
      <c r="O82" s="132">
        <v>1762959.86</v>
      </c>
      <c r="P82" s="127">
        <v>1762959.86</v>
      </c>
    </row>
    <row r="83" spans="1:16" ht="13.5" thickBot="1" x14ac:dyDescent="0.25">
      <c r="A83" s="135" t="s">
        <v>45</v>
      </c>
      <c r="B83" s="134" t="s">
        <v>1246</v>
      </c>
      <c r="C83" s="134" t="s">
        <v>2078</v>
      </c>
      <c r="D83" s="130">
        <v>0</v>
      </c>
      <c r="E83" s="130">
        <v>0</v>
      </c>
      <c r="F83" s="130">
        <v>0</v>
      </c>
      <c r="G83" s="130">
        <v>0</v>
      </c>
      <c r="H83" s="130">
        <v>0</v>
      </c>
      <c r="I83" s="130">
        <v>0</v>
      </c>
      <c r="J83" s="130">
        <v>0</v>
      </c>
      <c r="K83" s="130">
        <v>0</v>
      </c>
      <c r="L83" s="130">
        <v>0</v>
      </c>
      <c r="M83" s="130">
        <v>0</v>
      </c>
      <c r="N83" s="130">
        <v>0</v>
      </c>
      <c r="O83" s="130">
        <v>0</v>
      </c>
      <c r="P83" s="127">
        <v>0</v>
      </c>
    </row>
    <row r="84" spans="1:16" ht="13.5" thickBot="1" x14ac:dyDescent="0.25">
      <c r="A84" s="135" t="s">
        <v>46</v>
      </c>
      <c r="B84" s="134" t="s">
        <v>1245</v>
      </c>
      <c r="C84" s="134" t="s">
        <v>2078</v>
      </c>
      <c r="D84" s="132">
        <v>455.75</v>
      </c>
      <c r="E84" s="132">
        <v>455.75</v>
      </c>
      <c r="F84" s="132">
        <v>455.75</v>
      </c>
      <c r="G84" s="132">
        <v>455.75</v>
      </c>
      <c r="H84" s="132">
        <v>455.75</v>
      </c>
      <c r="I84" s="132">
        <v>455.75</v>
      </c>
      <c r="J84" s="132">
        <v>455.75</v>
      </c>
      <c r="K84" s="132">
        <v>455.75</v>
      </c>
      <c r="L84" s="132">
        <v>455.75</v>
      </c>
      <c r="M84" s="132">
        <v>455.75</v>
      </c>
      <c r="N84" s="132">
        <v>455.75</v>
      </c>
      <c r="O84" s="132">
        <v>455.75</v>
      </c>
      <c r="P84" s="127">
        <v>455.75</v>
      </c>
    </row>
    <row r="85" spans="1:16" ht="13.5" thickBot="1" x14ac:dyDescent="0.25">
      <c r="A85" s="135" t="s">
        <v>47</v>
      </c>
      <c r="B85" s="134" t="s">
        <v>1244</v>
      </c>
      <c r="C85" s="134" t="s">
        <v>2078</v>
      </c>
      <c r="D85" s="130">
        <v>0</v>
      </c>
      <c r="E85" s="130">
        <v>0</v>
      </c>
      <c r="F85" s="130">
        <v>0</v>
      </c>
      <c r="G85" s="130">
        <v>0</v>
      </c>
      <c r="H85" s="130">
        <v>0</v>
      </c>
      <c r="I85" s="130">
        <v>0</v>
      </c>
      <c r="J85" s="130">
        <v>0</v>
      </c>
      <c r="K85" s="130">
        <v>0</v>
      </c>
      <c r="L85" s="130">
        <v>0</v>
      </c>
      <c r="M85" s="130">
        <v>0</v>
      </c>
      <c r="N85" s="130">
        <v>0</v>
      </c>
      <c r="O85" s="130">
        <v>0</v>
      </c>
      <c r="P85" s="127">
        <v>0</v>
      </c>
    </row>
    <row r="86" spans="1:16" ht="13.5" thickBot="1" x14ac:dyDescent="0.25">
      <c r="A86" s="135" t="s">
        <v>2282</v>
      </c>
      <c r="B86" s="134" t="s">
        <v>1330</v>
      </c>
      <c r="C86" s="134" t="s">
        <v>2078</v>
      </c>
      <c r="D86" s="132">
        <v>0.26</v>
      </c>
      <c r="E86" s="132">
        <v>0.26</v>
      </c>
      <c r="F86" s="132">
        <v>0.26</v>
      </c>
      <c r="G86" s="132">
        <v>0.26</v>
      </c>
      <c r="H86" s="132">
        <v>0.26</v>
      </c>
      <c r="I86" s="132">
        <v>-48699999.740000002</v>
      </c>
      <c r="J86" s="132">
        <v>0.26</v>
      </c>
      <c r="K86" s="132">
        <v>0.26</v>
      </c>
      <c r="L86" s="132">
        <v>0.26</v>
      </c>
      <c r="M86" s="132">
        <v>0.26</v>
      </c>
      <c r="N86" s="132">
        <v>0.26</v>
      </c>
      <c r="O86" s="132">
        <v>0.26</v>
      </c>
      <c r="P86" s="127">
        <v>0.26</v>
      </c>
    </row>
    <row r="87" spans="1:16" ht="13.5" thickBot="1" x14ac:dyDescent="0.25">
      <c r="A87" s="135" t="s">
        <v>2557</v>
      </c>
      <c r="B87" s="134" t="s">
        <v>2558</v>
      </c>
      <c r="C87" s="134" t="s">
        <v>2078</v>
      </c>
      <c r="D87" s="130">
        <v>0</v>
      </c>
      <c r="E87" s="130">
        <v>0</v>
      </c>
      <c r="F87" s="130">
        <v>0</v>
      </c>
      <c r="G87" s="130">
        <v>0</v>
      </c>
      <c r="H87" s="130">
        <v>0</v>
      </c>
      <c r="I87" s="130">
        <v>0</v>
      </c>
      <c r="J87" s="130">
        <v>0</v>
      </c>
      <c r="K87" s="130">
        <v>0</v>
      </c>
      <c r="L87" s="130">
        <v>0</v>
      </c>
      <c r="M87" s="130">
        <v>0</v>
      </c>
      <c r="N87" s="130">
        <v>0</v>
      </c>
      <c r="O87" s="130">
        <v>0</v>
      </c>
      <c r="P87" s="127">
        <v>0</v>
      </c>
    </row>
    <row r="88" spans="1:16" ht="13.5" thickBot="1" x14ac:dyDescent="0.25">
      <c r="A88" s="135" t="s">
        <v>1331</v>
      </c>
      <c r="B88" s="134" t="s">
        <v>1332</v>
      </c>
      <c r="C88" s="134" t="s">
        <v>2078</v>
      </c>
      <c r="D88" s="132">
        <v>-1049804.96</v>
      </c>
      <c r="E88" s="132">
        <v>-4457638.8</v>
      </c>
      <c r="F88" s="132">
        <v>-1074818.8899999999</v>
      </c>
      <c r="G88" s="132">
        <v>-1923999.73</v>
      </c>
      <c r="H88" s="132">
        <v>-2905052.81</v>
      </c>
      <c r="I88" s="132">
        <v>-1053066.1399999999</v>
      </c>
      <c r="J88" s="132">
        <v>-902448.7</v>
      </c>
      <c r="K88" s="132">
        <v>-695101.89</v>
      </c>
      <c r="L88" s="132">
        <v>-4941050.92</v>
      </c>
      <c r="M88" s="132">
        <v>-1938906.95</v>
      </c>
      <c r="N88" s="132">
        <v>-4901382.76</v>
      </c>
      <c r="O88" s="132">
        <v>-1669124.96</v>
      </c>
      <c r="P88" s="127">
        <v>-1669124.96</v>
      </c>
    </row>
    <row r="89" spans="1:16" ht="13.5" thickBot="1" x14ac:dyDescent="0.25">
      <c r="A89" s="135" t="s">
        <v>1333</v>
      </c>
      <c r="B89" s="134" t="s">
        <v>1334</v>
      </c>
      <c r="C89" s="134" t="s">
        <v>2078</v>
      </c>
      <c r="D89" s="130">
        <v>-1878387.91</v>
      </c>
      <c r="E89" s="130">
        <v>-3959780.97</v>
      </c>
      <c r="F89" s="130">
        <v>-2513177.73</v>
      </c>
      <c r="G89" s="130">
        <v>-3401606.09</v>
      </c>
      <c r="H89" s="130">
        <v>-2638008.14</v>
      </c>
      <c r="I89" s="130">
        <v>-2477272.37</v>
      </c>
      <c r="J89" s="130">
        <v>-3219817.9</v>
      </c>
      <c r="K89" s="130">
        <v>-1807088.27</v>
      </c>
      <c r="L89" s="130">
        <v>-2296392.12</v>
      </c>
      <c r="M89" s="130">
        <v>-2372582.88</v>
      </c>
      <c r="N89" s="130">
        <v>-8792154.3100000005</v>
      </c>
      <c r="O89" s="130">
        <v>-4405946.62</v>
      </c>
      <c r="P89" s="127">
        <v>-4405946.62</v>
      </c>
    </row>
    <row r="90" spans="1:16" ht="13.5" thickBot="1" x14ac:dyDescent="0.25">
      <c r="A90" s="135" t="s">
        <v>2283</v>
      </c>
      <c r="B90" s="134" t="s">
        <v>1336</v>
      </c>
      <c r="C90" s="134" t="s">
        <v>2078</v>
      </c>
      <c r="D90" s="132">
        <v>188609.97</v>
      </c>
      <c r="E90" s="132">
        <v>232832.64000000001</v>
      </c>
      <c r="F90" s="132">
        <v>232160.35</v>
      </c>
      <c r="G90" s="132">
        <v>236420.39</v>
      </c>
      <c r="H90" s="132">
        <v>167269.37</v>
      </c>
      <c r="I90" s="132">
        <v>234155.12</v>
      </c>
      <c r="J90" s="132">
        <v>209454.3</v>
      </c>
      <c r="K90" s="132">
        <v>239016.17</v>
      </c>
      <c r="L90" s="132">
        <v>220397.33</v>
      </c>
      <c r="M90" s="132">
        <v>238523.04</v>
      </c>
      <c r="N90" s="132">
        <v>243474.68</v>
      </c>
      <c r="O90" s="132">
        <v>223670.23</v>
      </c>
      <c r="P90" s="127">
        <v>223670.23</v>
      </c>
    </row>
    <row r="91" spans="1:16" ht="13.5" thickBot="1" x14ac:dyDescent="0.25">
      <c r="A91" s="135" t="s">
        <v>1337</v>
      </c>
      <c r="B91" s="134" t="s">
        <v>1338</v>
      </c>
      <c r="C91" s="134" t="s">
        <v>2078</v>
      </c>
      <c r="D91" s="130">
        <v>0</v>
      </c>
      <c r="E91" s="130">
        <v>139.77000000000001</v>
      </c>
      <c r="F91" s="130">
        <v>-1198.47</v>
      </c>
      <c r="G91" s="130">
        <v>-3915.23</v>
      </c>
      <c r="H91" s="130">
        <v>0</v>
      </c>
      <c r="I91" s="130">
        <v>-2340.36</v>
      </c>
      <c r="J91" s="130">
        <v>-1723.82</v>
      </c>
      <c r="K91" s="130">
        <v>-756.38</v>
      </c>
      <c r="L91" s="130">
        <v>-583.66</v>
      </c>
      <c r="M91" s="130">
        <v>-1160.8399999999999</v>
      </c>
      <c r="N91" s="130">
        <v>-569.79999999999995</v>
      </c>
      <c r="O91" s="130">
        <v>-1973.87</v>
      </c>
      <c r="P91" s="127">
        <v>-1973.87</v>
      </c>
    </row>
    <row r="92" spans="1:16" ht="13.5" thickBot="1" x14ac:dyDescent="0.25">
      <c r="A92" s="135" t="s">
        <v>2284</v>
      </c>
      <c r="B92" s="134" t="s">
        <v>1340</v>
      </c>
      <c r="C92" s="134" t="s">
        <v>2078</v>
      </c>
      <c r="D92" s="132">
        <v>467847.84</v>
      </c>
      <c r="E92" s="132">
        <v>760568.24</v>
      </c>
      <c r="F92" s="132">
        <v>-1816214.89</v>
      </c>
      <c r="G92" s="132">
        <v>472276.72</v>
      </c>
      <c r="H92" s="132">
        <v>339431.77</v>
      </c>
      <c r="I92" s="132">
        <v>172379.95</v>
      </c>
      <c r="J92" s="132">
        <v>243727.53</v>
      </c>
      <c r="K92" s="132">
        <v>240796.2</v>
      </c>
      <c r="L92" s="132">
        <v>184298.18</v>
      </c>
      <c r="M92" s="132">
        <v>-27945.279999999999</v>
      </c>
      <c r="N92" s="132">
        <v>-118244.75</v>
      </c>
      <c r="O92" s="132">
        <v>-50727.44</v>
      </c>
      <c r="P92" s="127">
        <v>-50727.44</v>
      </c>
    </row>
    <row r="93" spans="1:16" ht="13.5" thickBot="1" x14ac:dyDescent="0.25">
      <c r="A93" s="135" t="s">
        <v>1341</v>
      </c>
      <c r="B93" s="134" t="s">
        <v>1342</v>
      </c>
      <c r="C93" s="134" t="s">
        <v>2078</v>
      </c>
      <c r="D93" s="130">
        <v>-500589.83</v>
      </c>
      <c r="E93" s="130">
        <v>-512476.25</v>
      </c>
      <c r="F93" s="130">
        <v>-518629.12</v>
      </c>
      <c r="G93" s="130">
        <v>-579232.69999999995</v>
      </c>
      <c r="H93" s="130">
        <v>-547940.53</v>
      </c>
      <c r="I93" s="130">
        <v>-597140.89</v>
      </c>
      <c r="J93" s="130">
        <v>-577619.97</v>
      </c>
      <c r="K93" s="130">
        <v>-592015.53</v>
      </c>
      <c r="L93" s="130">
        <v>-682681.79</v>
      </c>
      <c r="M93" s="130">
        <v>-673208.44</v>
      </c>
      <c r="N93" s="130">
        <v>-676676.25</v>
      </c>
      <c r="O93" s="130">
        <v>-660562.27</v>
      </c>
      <c r="P93" s="127">
        <v>-660562.27</v>
      </c>
    </row>
    <row r="94" spans="1:16" ht="13.5" thickBot="1" x14ac:dyDescent="0.25">
      <c r="A94" s="135" t="s">
        <v>1343</v>
      </c>
      <c r="B94" s="134" t="s">
        <v>1344</v>
      </c>
      <c r="C94" s="134" t="s">
        <v>2078</v>
      </c>
      <c r="D94" s="132">
        <v>22967.71</v>
      </c>
      <c r="E94" s="132">
        <v>10834.82</v>
      </c>
      <c r="F94" s="132">
        <v>214.11</v>
      </c>
      <c r="G94" s="132">
        <v>15547.02</v>
      </c>
      <c r="H94" s="132">
        <v>11900.06</v>
      </c>
      <c r="I94" s="132">
        <v>12958.03</v>
      </c>
      <c r="J94" s="132">
        <v>8851.91</v>
      </c>
      <c r="K94" s="132">
        <v>0.91</v>
      </c>
      <c r="L94" s="132">
        <v>13367.1</v>
      </c>
      <c r="M94" s="132">
        <v>4344.75</v>
      </c>
      <c r="N94" s="132">
        <v>0.91</v>
      </c>
      <c r="O94" s="132">
        <v>28400.71</v>
      </c>
      <c r="P94" s="127">
        <v>28400.71</v>
      </c>
    </row>
    <row r="95" spans="1:16" ht="13.5" thickBot="1" x14ac:dyDescent="0.25">
      <c r="A95" s="135" t="s">
        <v>48</v>
      </c>
      <c r="B95" s="134" t="s">
        <v>1243</v>
      </c>
      <c r="C95" s="134" t="s">
        <v>2078</v>
      </c>
      <c r="D95" s="130">
        <v>2713055.4</v>
      </c>
      <c r="E95" s="130">
        <v>7997377.79</v>
      </c>
      <c r="F95" s="130">
        <v>0</v>
      </c>
      <c r="G95" s="130">
        <v>4918370.8</v>
      </c>
      <c r="H95" s="130">
        <v>5208456.38</v>
      </c>
      <c r="I95" s="130">
        <v>0</v>
      </c>
      <c r="J95" s="130">
        <v>3779827.06</v>
      </c>
      <c r="K95" s="130">
        <v>2131106.38</v>
      </c>
      <c r="L95" s="130">
        <v>6624251.0899999999</v>
      </c>
      <c r="M95" s="130">
        <v>2463098.38</v>
      </c>
      <c r="N95" s="130">
        <v>12128268.93</v>
      </c>
      <c r="O95" s="130">
        <v>3886889.99</v>
      </c>
      <c r="P95" s="127">
        <v>3886889.99</v>
      </c>
    </row>
    <row r="96" spans="1:16" ht="13.5" thickBot="1" x14ac:dyDescent="0.25">
      <c r="A96" s="135" t="s">
        <v>1345</v>
      </c>
      <c r="B96" s="134" t="s">
        <v>1242</v>
      </c>
      <c r="C96" s="134" t="s">
        <v>2078</v>
      </c>
      <c r="D96" s="132">
        <v>3066673.74</v>
      </c>
      <c r="E96" s="132">
        <v>3064139.09</v>
      </c>
      <c r="F96" s="132">
        <v>3064139.09</v>
      </c>
      <c r="G96" s="132">
        <v>3064139.09</v>
      </c>
      <c r="H96" s="132">
        <v>3070218.93</v>
      </c>
      <c r="I96" s="132">
        <v>3070218.93</v>
      </c>
      <c r="J96" s="132">
        <v>3072896.13</v>
      </c>
      <c r="K96" s="132">
        <v>3072896.13</v>
      </c>
      <c r="L96" s="132">
        <v>3072896.13</v>
      </c>
      <c r="M96" s="132">
        <v>3302986.65</v>
      </c>
      <c r="N96" s="132">
        <v>3302986.65</v>
      </c>
      <c r="O96" s="132">
        <v>4523118.87</v>
      </c>
      <c r="P96" s="127">
        <v>4523118.87</v>
      </c>
    </row>
    <row r="97" spans="1:16" ht="13.5" thickBot="1" x14ac:dyDescent="0.25">
      <c r="A97" s="135" t="s">
        <v>1346</v>
      </c>
      <c r="B97" s="134" t="s">
        <v>1347</v>
      </c>
      <c r="C97" s="134" t="s">
        <v>2078</v>
      </c>
      <c r="D97" s="130">
        <v>344498.71</v>
      </c>
      <c r="E97" s="130">
        <v>344481.14</v>
      </c>
      <c r="F97" s="130">
        <v>344481.14</v>
      </c>
      <c r="G97" s="130">
        <v>344481.14</v>
      </c>
      <c r="H97" s="130">
        <v>344872.13</v>
      </c>
      <c r="I97" s="130">
        <v>344872.13</v>
      </c>
      <c r="J97" s="130">
        <v>345172.86</v>
      </c>
      <c r="K97" s="130">
        <v>345172.86</v>
      </c>
      <c r="L97" s="130">
        <v>345172.86</v>
      </c>
      <c r="M97" s="130">
        <v>345207.97</v>
      </c>
      <c r="N97" s="130">
        <v>345207.97</v>
      </c>
      <c r="O97" s="130">
        <v>345207.97</v>
      </c>
      <c r="P97" s="127">
        <v>345207.97</v>
      </c>
    </row>
    <row r="98" spans="1:16" ht="13.5" thickBot="1" x14ac:dyDescent="0.25">
      <c r="A98" s="135" t="s">
        <v>1348</v>
      </c>
      <c r="B98" s="134" t="s">
        <v>1349</v>
      </c>
      <c r="C98" s="134" t="s">
        <v>2078</v>
      </c>
      <c r="D98" s="132">
        <v>2922629.05</v>
      </c>
      <c r="E98" s="132">
        <v>2919096.17</v>
      </c>
      <c r="F98" s="132">
        <v>2919096.17</v>
      </c>
      <c r="G98" s="132">
        <v>2919096.17</v>
      </c>
      <c r="H98" s="132">
        <v>2926293.69</v>
      </c>
      <c r="I98" s="132">
        <v>2926293.69</v>
      </c>
      <c r="J98" s="132">
        <v>2928879.41</v>
      </c>
      <c r="K98" s="132">
        <v>2928879.41</v>
      </c>
      <c r="L98" s="132">
        <v>2928879.41</v>
      </c>
      <c r="M98" s="132">
        <v>2929251.38</v>
      </c>
      <c r="N98" s="132">
        <v>2929251.38</v>
      </c>
      <c r="O98" s="132">
        <v>3621733.14</v>
      </c>
      <c r="P98" s="127">
        <v>3621733.14</v>
      </c>
    </row>
    <row r="99" spans="1:16" ht="13.5" thickBot="1" x14ac:dyDescent="0.25">
      <c r="A99" s="135" t="s">
        <v>2285</v>
      </c>
      <c r="B99" s="134" t="s">
        <v>2286</v>
      </c>
      <c r="C99" s="134" t="s">
        <v>2078</v>
      </c>
      <c r="D99" s="130">
        <v>25000</v>
      </c>
      <c r="E99" s="130">
        <v>25000</v>
      </c>
      <c r="F99" s="130">
        <v>25000</v>
      </c>
      <c r="G99" s="130">
        <v>25000</v>
      </c>
      <c r="H99" s="130">
        <v>25000</v>
      </c>
      <c r="I99" s="130">
        <v>0</v>
      </c>
      <c r="J99" s="130">
        <v>0</v>
      </c>
      <c r="K99" s="130">
        <v>0</v>
      </c>
      <c r="L99" s="130">
        <v>0</v>
      </c>
      <c r="M99" s="130">
        <v>0</v>
      </c>
      <c r="N99" s="130">
        <v>0</v>
      </c>
      <c r="O99" s="130">
        <v>0</v>
      </c>
      <c r="P99" s="127">
        <v>0</v>
      </c>
    </row>
    <row r="100" spans="1:16" ht="13.5" thickBot="1" x14ac:dyDescent="0.25">
      <c r="A100" s="135" t="s">
        <v>49</v>
      </c>
      <c r="B100" s="134" t="s">
        <v>1241</v>
      </c>
      <c r="C100" s="134" t="s">
        <v>2078</v>
      </c>
      <c r="D100" s="132">
        <v>5278</v>
      </c>
      <c r="E100" s="132">
        <v>5096</v>
      </c>
      <c r="F100" s="132">
        <v>4914</v>
      </c>
      <c r="G100" s="132">
        <v>5025.32</v>
      </c>
      <c r="H100" s="132">
        <v>4459</v>
      </c>
      <c r="I100" s="132">
        <v>4277</v>
      </c>
      <c r="J100" s="132">
        <v>4186</v>
      </c>
      <c r="K100" s="132">
        <v>4004</v>
      </c>
      <c r="L100" s="132">
        <v>3822</v>
      </c>
      <c r="M100" s="132">
        <v>3640</v>
      </c>
      <c r="N100" s="132">
        <v>3367</v>
      </c>
      <c r="O100" s="132">
        <v>3276</v>
      </c>
      <c r="P100" s="127">
        <v>3276</v>
      </c>
    </row>
    <row r="101" spans="1:16" ht="13.5" thickBot="1" x14ac:dyDescent="0.25">
      <c r="A101" s="135" t="s">
        <v>50</v>
      </c>
      <c r="B101" s="134" t="s">
        <v>1240</v>
      </c>
      <c r="C101" s="134" t="s">
        <v>2078</v>
      </c>
      <c r="D101" s="130">
        <v>0</v>
      </c>
      <c r="E101" s="130">
        <v>0</v>
      </c>
      <c r="F101" s="130">
        <v>0</v>
      </c>
      <c r="G101" s="130">
        <v>0</v>
      </c>
      <c r="H101" s="130">
        <v>0</v>
      </c>
      <c r="I101" s="130">
        <v>0</v>
      </c>
      <c r="J101" s="130">
        <v>0</v>
      </c>
      <c r="K101" s="130">
        <v>0</v>
      </c>
      <c r="L101" s="130">
        <v>0</v>
      </c>
      <c r="M101" s="130">
        <v>0</v>
      </c>
      <c r="N101" s="130">
        <v>0</v>
      </c>
      <c r="O101" s="130">
        <v>0</v>
      </c>
      <c r="P101" s="127">
        <v>0</v>
      </c>
    </row>
    <row r="102" spans="1:16" ht="13.5" thickBot="1" x14ac:dyDescent="0.25">
      <c r="A102" s="135" t="s">
        <v>1350</v>
      </c>
      <c r="B102" s="134" t="s">
        <v>1239</v>
      </c>
      <c r="C102" s="134" t="s">
        <v>2078</v>
      </c>
      <c r="D102" s="132">
        <v>300</v>
      </c>
      <c r="E102" s="132">
        <v>300</v>
      </c>
      <c r="F102" s="132">
        <v>300</v>
      </c>
      <c r="G102" s="132">
        <v>300</v>
      </c>
      <c r="H102" s="132">
        <v>300</v>
      </c>
      <c r="I102" s="132">
        <v>300</v>
      </c>
      <c r="J102" s="132">
        <v>300</v>
      </c>
      <c r="K102" s="132">
        <v>300</v>
      </c>
      <c r="L102" s="132">
        <v>300</v>
      </c>
      <c r="M102" s="132">
        <v>300</v>
      </c>
      <c r="N102" s="132">
        <v>300</v>
      </c>
      <c r="O102" s="132">
        <v>300</v>
      </c>
      <c r="P102" s="127">
        <v>300</v>
      </c>
    </row>
    <row r="103" spans="1:16" ht="13.5" thickBot="1" x14ac:dyDescent="0.25">
      <c r="A103" s="135" t="s">
        <v>51</v>
      </c>
      <c r="B103" s="134" t="s">
        <v>1238</v>
      </c>
      <c r="C103" s="134" t="s">
        <v>2078</v>
      </c>
      <c r="D103" s="130">
        <v>25000</v>
      </c>
      <c r="E103" s="130">
        <v>25000</v>
      </c>
      <c r="F103" s="130">
        <v>25000</v>
      </c>
      <c r="G103" s="130">
        <v>25000</v>
      </c>
      <c r="H103" s="130">
        <v>25000</v>
      </c>
      <c r="I103" s="130">
        <v>25000</v>
      </c>
      <c r="J103" s="130">
        <v>25000</v>
      </c>
      <c r="K103" s="130">
        <v>25000</v>
      </c>
      <c r="L103" s="130">
        <v>25000</v>
      </c>
      <c r="M103" s="130">
        <v>25000</v>
      </c>
      <c r="N103" s="130">
        <v>25000</v>
      </c>
      <c r="O103" s="130">
        <v>25000</v>
      </c>
      <c r="P103" s="127">
        <v>25000</v>
      </c>
    </row>
    <row r="104" spans="1:16" ht="13.5" thickBot="1" x14ac:dyDescent="0.25">
      <c r="A104" s="135" t="s">
        <v>52</v>
      </c>
      <c r="B104" s="134" t="s">
        <v>1237</v>
      </c>
      <c r="C104" s="134" t="s">
        <v>2078</v>
      </c>
      <c r="D104" s="132">
        <v>1900</v>
      </c>
      <c r="E104" s="132">
        <v>1900</v>
      </c>
      <c r="F104" s="132">
        <v>1900</v>
      </c>
      <c r="G104" s="132">
        <v>1900</v>
      </c>
      <c r="H104" s="132">
        <v>1900</v>
      </c>
      <c r="I104" s="132">
        <v>1900</v>
      </c>
      <c r="J104" s="132">
        <v>1900</v>
      </c>
      <c r="K104" s="132">
        <v>1900</v>
      </c>
      <c r="L104" s="132">
        <v>1900</v>
      </c>
      <c r="M104" s="132">
        <v>1900</v>
      </c>
      <c r="N104" s="132">
        <v>1900</v>
      </c>
      <c r="O104" s="132">
        <v>1900</v>
      </c>
      <c r="P104" s="127">
        <v>1900</v>
      </c>
    </row>
    <row r="105" spans="1:16" ht="13.5" thickBot="1" x14ac:dyDescent="0.25">
      <c r="A105" s="135" t="s">
        <v>52</v>
      </c>
      <c r="B105" s="134" t="s">
        <v>1236</v>
      </c>
      <c r="C105" s="134" t="s">
        <v>2078</v>
      </c>
      <c r="D105" s="130">
        <v>3000</v>
      </c>
      <c r="E105" s="130">
        <v>3000</v>
      </c>
      <c r="F105" s="130">
        <v>3000</v>
      </c>
      <c r="G105" s="130">
        <v>3000</v>
      </c>
      <c r="H105" s="130">
        <v>3000</v>
      </c>
      <c r="I105" s="130">
        <v>3000</v>
      </c>
      <c r="J105" s="130">
        <v>3000</v>
      </c>
      <c r="K105" s="130">
        <v>3000</v>
      </c>
      <c r="L105" s="130">
        <v>3000</v>
      </c>
      <c r="M105" s="130">
        <v>3000</v>
      </c>
      <c r="N105" s="130">
        <v>3000</v>
      </c>
      <c r="O105" s="130">
        <v>3000</v>
      </c>
      <c r="P105" s="127">
        <v>3000</v>
      </c>
    </row>
    <row r="106" spans="1:16" ht="13.5" thickBot="1" x14ac:dyDescent="0.25">
      <c r="A106" s="135" t="s">
        <v>53</v>
      </c>
      <c r="B106" s="134" t="s">
        <v>1235</v>
      </c>
      <c r="C106" s="134" t="s">
        <v>2078</v>
      </c>
      <c r="D106" s="132">
        <v>5000</v>
      </c>
      <c r="E106" s="132">
        <v>5000</v>
      </c>
      <c r="F106" s="132">
        <v>5000</v>
      </c>
      <c r="G106" s="132">
        <v>5000</v>
      </c>
      <c r="H106" s="132">
        <v>5000</v>
      </c>
      <c r="I106" s="132">
        <v>5000</v>
      </c>
      <c r="J106" s="132">
        <v>5000</v>
      </c>
      <c r="K106" s="132">
        <v>5000</v>
      </c>
      <c r="L106" s="132">
        <v>5000</v>
      </c>
      <c r="M106" s="132">
        <v>5000</v>
      </c>
      <c r="N106" s="132">
        <v>5000</v>
      </c>
      <c r="O106" s="132">
        <v>5000</v>
      </c>
      <c r="P106" s="127">
        <v>5000</v>
      </c>
    </row>
    <row r="107" spans="1:16" ht="13.5" thickBot="1" x14ac:dyDescent="0.25">
      <c r="A107" s="135" t="s">
        <v>55</v>
      </c>
      <c r="B107" s="134" t="s">
        <v>1233</v>
      </c>
      <c r="C107" s="134" t="s">
        <v>2078</v>
      </c>
      <c r="D107" s="130">
        <v>169000</v>
      </c>
      <c r="E107" s="130">
        <v>169000</v>
      </c>
      <c r="F107" s="130">
        <v>169000</v>
      </c>
      <c r="G107" s="130">
        <v>169000</v>
      </c>
      <c r="H107" s="130">
        <v>169000</v>
      </c>
      <c r="I107" s="130">
        <v>169000</v>
      </c>
      <c r="J107" s="130">
        <v>169000</v>
      </c>
      <c r="K107" s="130">
        <v>169000</v>
      </c>
      <c r="L107" s="130">
        <v>169000</v>
      </c>
      <c r="M107" s="130">
        <v>169000</v>
      </c>
      <c r="N107" s="130">
        <v>169000</v>
      </c>
      <c r="O107" s="130">
        <v>169000</v>
      </c>
      <c r="P107" s="127">
        <v>169000</v>
      </c>
    </row>
    <row r="108" spans="1:16" ht="13.5" thickBot="1" x14ac:dyDescent="0.25">
      <c r="A108" s="135" t="s">
        <v>56</v>
      </c>
      <c r="B108" s="134" t="s">
        <v>1232</v>
      </c>
      <c r="C108" s="134" t="s">
        <v>2078</v>
      </c>
      <c r="D108" s="132">
        <v>0</v>
      </c>
      <c r="E108" s="132">
        <v>0</v>
      </c>
      <c r="F108" s="132">
        <v>278322847.06999999</v>
      </c>
      <c r="G108" s="132">
        <v>449313653.07999998</v>
      </c>
      <c r="H108" s="132">
        <v>358006563.10000002</v>
      </c>
      <c r="I108" s="132">
        <v>108132775.05</v>
      </c>
      <c r="J108" s="132">
        <v>85777410.319999993</v>
      </c>
      <c r="K108" s="132">
        <v>53732887.020000003</v>
      </c>
      <c r="L108" s="132">
        <v>19853007.16</v>
      </c>
      <c r="M108" s="132">
        <v>21287483.140000001</v>
      </c>
      <c r="N108" s="132">
        <v>7638015.9500000002</v>
      </c>
      <c r="O108" s="132">
        <v>0</v>
      </c>
      <c r="P108" s="127">
        <v>0</v>
      </c>
    </row>
    <row r="109" spans="1:16" ht="13.5" thickBot="1" x14ac:dyDescent="0.25">
      <c r="A109" s="133" t="s">
        <v>1351</v>
      </c>
      <c r="B109" s="134" t="s">
        <v>2287</v>
      </c>
      <c r="C109" s="142"/>
      <c r="D109" s="130">
        <v>74690390.030000001</v>
      </c>
      <c r="E109" s="130">
        <v>76958755.010000005</v>
      </c>
      <c r="F109" s="130">
        <v>76780376.650000006</v>
      </c>
      <c r="G109" s="130">
        <v>63867797.579999998</v>
      </c>
      <c r="H109" s="130">
        <v>51449813.57</v>
      </c>
      <c r="I109" s="130">
        <v>33527437.609999999</v>
      </c>
      <c r="J109" s="130">
        <v>35382544.960000001</v>
      </c>
      <c r="K109" s="130">
        <v>31284552.77</v>
      </c>
      <c r="L109" s="130">
        <v>31004740.52</v>
      </c>
      <c r="M109" s="130">
        <v>34665385.490000002</v>
      </c>
      <c r="N109" s="130">
        <v>57264650.640000001</v>
      </c>
      <c r="O109" s="130">
        <v>78546784.189999998</v>
      </c>
      <c r="P109" s="127">
        <v>78546784.189999998</v>
      </c>
    </row>
    <row r="110" spans="1:16" ht="13.5" thickBot="1" x14ac:dyDescent="0.25">
      <c r="A110" s="135" t="s">
        <v>58</v>
      </c>
      <c r="B110" s="134" t="s">
        <v>1230</v>
      </c>
      <c r="C110" s="134" t="s">
        <v>2078</v>
      </c>
      <c r="D110" s="132">
        <v>44932364.170000002</v>
      </c>
      <c r="E110" s="132">
        <v>44319368.200000003</v>
      </c>
      <c r="F110" s="132">
        <v>39872535.210000001</v>
      </c>
      <c r="G110" s="132">
        <v>33413808.949999999</v>
      </c>
      <c r="H110" s="132">
        <v>26515519.82</v>
      </c>
      <c r="I110" s="132">
        <v>16258995.539999999</v>
      </c>
      <c r="J110" s="132">
        <v>15075985.23</v>
      </c>
      <c r="K110" s="132">
        <v>13120021.630000001</v>
      </c>
      <c r="L110" s="132">
        <v>12791015.859999999</v>
      </c>
      <c r="M110" s="132">
        <v>14952566.6</v>
      </c>
      <c r="N110" s="132">
        <v>30528186.059999999</v>
      </c>
      <c r="O110" s="132">
        <v>44379605.5</v>
      </c>
      <c r="P110" s="127">
        <v>44379605.5</v>
      </c>
    </row>
    <row r="111" spans="1:16" ht="13.5" thickBot="1" x14ac:dyDescent="0.25">
      <c r="A111" s="135" t="s">
        <v>1352</v>
      </c>
      <c r="B111" s="134" t="s">
        <v>1353</v>
      </c>
      <c r="C111" s="134" t="s">
        <v>2078</v>
      </c>
      <c r="D111" s="130">
        <v>0</v>
      </c>
      <c r="E111" s="130">
        <v>0</v>
      </c>
      <c r="F111" s="130">
        <v>0</v>
      </c>
      <c r="G111" s="130">
        <v>0</v>
      </c>
      <c r="H111" s="130">
        <v>0</v>
      </c>
      <c r="I111" s="130">
        <v>0</v>
      </c>
      <c r="J111" s="130">
        <v>0</v>
      </c>
      <c r="K111" s="130">
        <v>0</v>
      </c>
      <c r="L111" s="130">
        <v>0</v>
      </c>
      <c r="M111" s="130">
        <v>0</v>
      </c>
      <c r="N111" s="130">
        <v>0</v>
      </c>
      <c r="O111" s="130">
        <v>0</v>
      </c>
      <c r="P111" s="127">
        <v>0</v>
      </c>
    </row>
    <row r="112" spans="1:16" ht="13.5" thickBot="1" x14ac:dyDescent="0.25">
      <c r="A112" s="135" t="s">
        <v>59</v>
      </c>
      <c r="B112" s="134" t="s">
        <v>1229</v>
      </c>
      <c r="C112" s="134" t="s">
        <v>2078</v>
      </c>
      <c r="D112" s="132">
        <v>-91017.2</v>
      </c>
      <c r="E112" s="132">
        <v>-91242.89</v>
      </c>
      <c r="F112" s="132">
        <v>-89607.19</v>
      </c>
      <c r="G112" s="132">
        <v>-84596.55</v>
      </c>
      <c r="H112" s="132">
        <v>-135053.31</v>
      </c>
      <c r="I112" s="132">
        <v>-81732.740000000005</v>
      </c>
      <c r="J112" s="132">
        <v>-79565</v>
      </c>
      <c r="K112" s="132">
        <v>-77154.86</v>
      </c>
      <c r="L112" s="132">
        <v>-75210.990000000005</v>
      </c>
      <c r="M112" s="132">
        <v>-74117.850000000006</v>
      </c>
      <c r="N112" s="132">
        <v>-71871.8</v>
      </c>
      <c r="O112" s="132">
        <v>-74209.570000000007</v>
      </c>
      <c r="P112" s="127">
        <v>-74209.570000000007</v>
      </c>
    </row>
    <row r="113" spans="1:16" ht="13.5" thickBot="1" x14ac:dyDescent="0.25">
      <c r="A113" s="135" t="s">
        <v>60</v>
      </c>
      <c r="B113" s="134" t="s">
        <v>1228</v>
      </c>
      <c r="C113" s="134" t="s">
        <v>2078</v>
      </c>
      <c r="D113" s="130">
        <v>2175848.27</v>
      </c>
      <c r="E113" s="130">
        <v>6111391.5</v>
      </c>
      <c r="F113" s="130">
        <v>7577146.1200000001</v>
      </c>
      <c r="G113" s="130">
        <v>7740233.6200000001</v>
      </c>
      <c r="H113" s="130">
        <v>4345686.6500000004</v>
      </c>
      <c r="I113" s="130">
        <v>617688.48</v>
      </c>
      <c r="J113" s="130">
        <v>104694.37</v>
      </c>
      <c r="K113" s="130">
        <v>104694.37</v>
      </c>
      <c r="L113" s="130">
        <v>-0.01</v>
      </c>
      <c r="M113" s="130">
        <v>-0.01</v>
      </c>
      <c r="N113" s="130">
        <v>-0.01</v>
      </c>
      <c r="O113" s="130">
        <v>1723559.39</v>
      </c>
      <c r="P113" s="127">
        <v>1723559.39</v>
      </c>
    </row>
    <row r="114" spans="1:16" ht="13.5" thickBot="1" x14ac:dyDescent="0.25">
      <c r="A114" s="135" t="s">
        <v>61</v>
      </c>
      <c r="B114" s="134" t="s">
        <v>1227</v>
      </c>
      <c r="C114" s="134" t="s">
        <v>2078</v>
      </c>
      <c r="D114" s="132">
        <v>20345087.469999999</v>
      </c>
      <c r="E114" s="132">
        <v>18980725.879999999</v>
      </c>
      <c r="F114" s="132">
        <v>18889229.350000001</v>
      </c>
      <c r="G114" s="132">
        <v>12811391.060000001</v>
      </c>
      <c r="H114" s="132">
        <v>9893830.3599999994</v>
      </c>
      <c r="I114" s="132">
        <v>5538798.9500000002</v>
      </c>
      <c r="J114" s="132">
        <v>6935727.5999999996</v>
      </c>
      <c r="K114" s="132">
        <v>6767933.25</v>
      </c>
      <c r="L114" s="132">
        <v>6853360.7300000004</v>
      </c>
      <c r="M114" s="132">
        <v>8078622.6699999999</v>
      </c>
      <c r="N114" s="132">
        <v>14835895.119999999</v>
      </c>
      <c r="O114" s="132">
        <v>21381857.600000001</v>
      </c>
      <c r="P114" s="127">
        <v>21381857.600000001</v>
      </c>
    </row>
    <row r="115" spans="1:16" ht="13.5" thickBot="1" x14ac:dyDescent="0.25">
      <c r="A115" s="135" t="s">
        <v>62</v>
      </c>
      <c r="B115" s="134" t="s">
        <v>1226</v>
      </c>
      <c r="C115" s="134" t="s">
        <v>2078</v>
      </c>
      <c r="D115" s="130">
        <v>2341661.87</v>
      </c>
      <c r="E115" s="130">
        <v>2399690.89</v>
      </c>
      <c r="F115" s="130">
        <v>2090107.03</v>
      </c>
      <c r="G115" s="130">
        <v>1836407.95</v>
      </c>
      <c r="H115" s="130">
        <v>1703186.36</v>
      </c>
      <c r="I115" s="130">
        <v>1047101.12</v>
      </c>
      <c r="J115" s="130">
        <v>1387671.14</v>
      </c>
      <c r="K115" s="130">
        <v>1469523.32</v>
      </c>
      <c r="L115" s="130">
        <v>1530472.14</v>
      </c>
      <c r="M115" s="130">
        <v>1758044.84</v>
      </c>
      <c r="N115" s="130">
        <v>2274458.3199999998</v>
      </c>
      <c r="O115" s="130">
        <v>2687820.64</v>
      </c>
      <c r="P115" s="127">
        <v>2687820.64</v>
      </c>
    </row>
    <row r="116" spans="1:16" ht="13.5" thickBot="1" x14ac:dyDescent="0.25">
      <c r="A116" s="135" t="s">
        <v>63</v>
      </c>
      <c r="B116" s="134" t="s">
        <v>1225</v>
      </c>
      <c r="C116" s="134" t="s">
        <v>2078</v>
      </c>
      <c r="D116" s="132">
        <v>1471943.21</v>
      </c>
      <c r="E116" s="132">
        <v>1423062.47</v>
      </c>
      <c r="F116" s="132">
        <v>1896229.38</v>
      </c>
      <c r="G116" s="132">
        <v>1366225.86</v>
      </c>
      <c r="H116" s="132">
        <v>1447223.24</v>
      </c>
      <c r="I116" s="132">
        <v>1284680.5900000001</v>
      </c>
      <c r="J116" s="132">
        <v>1561885.03</v>
      </c>
      <c r="K116" s="132">
        <v>1704800.8</v>
      </c>
      <c r="L116" s="132">
        <v>1598062.68</v>
      </c>
      <c r="M116" s="132">
        <v>1724573.44</v>
      </c>
      <c r="N116" s="132">
        <v>1596527.22</v>
      </c>
      <c r="O116" s="132">
        <v>1455280.34</v>
      </c>
      <c r="P116" s="127">
        <v>1455280.34</v>
      </c>
    </row>
    <row r="117" spans="1:16" ht="13.5" thickBot="1" x14ac:dyDescent="0.25">
      <c r="A117" s="135" t="s">
        <v>64</v>
      </c>
      <c r="B117" s="134" t="s">
        <v>1224</v>
      </c>
      <c r="C117" s="134" t="s">
        <v>2078</v>
      </c>
      <c r="D117" s="130">
        <v>352047.81</v>
      </c>
      <c r="E117" s="130">
        <v>377682.44</v>
      </c>
      <c r="F117" s="130">
        <v>376012.97</v>
      </c>
      <c r="G117" s="130">
        <v>629747.46</v>
      </c>
      <c r="H117" s="130">
        <v>798860.09</v>
      </c>
      <c r="I117" s="130">
        <v>939499.99</v>
      </c>
      <c r="J117" s="130">
        <v>1076415.3700000001</v>
      </c>
      <c r="K117" s="130">
        <v>1221465.57</v>
      </c>
      <c r="L117" s="130">
        <v>1371472.98</v>
      </c>
      <c r="M117" s="130">
        <v>1688532.85</v>
      </c>
      <c r="N117" s="130">
        <v>2674184.4700000002</v>
      </c>
      <c r="O117" s="130">
        <v>3542556.15</v>
      </c>
      <c r="P117" s="127">
        <v>3542556.15</v>
      </c>
    </row>
    <row r="118" spans="1:16" ht="13.5" thickBot="1" x14ac:dyDescent="0.25">
      <c r="A118" s="135" t="s">
        <v>65</v>
      </c>
      <c r="B118" s="134" t="s">
        <v>1223</v>
      </c>
      <c r="C118" s="134" t="s">
        <v>2078</v>
      </c>
      <c r="D118" s="132">
        <v>291062.56</v>
      </c>
      <c r="E118" s="132">
        <v>337589.52</v>
      </c>
      <c r="F118" s="132">
        <v>373602.23</v>
      </c>
      <c r="G118" s="132">
        <v>415292.56</v>
      </c>
      <c r="H118" s="132">
        <v>353546.2</v>
      </c>
      <c r="I118" s="132">
        <v>1242930.03</v>
      </c>
      <c r="J118" s="132">
        <v>2183166.23</v>
      </c>
      <c r="K118" s="132">
        <v>482285.37</v>
      </c>
      <c r="L118" s="132">
        <v>1097801.6399999999</v>
      </c>
      <c r="M118" s="132">
        <v>1085154.55</v>
      </c>
      <c r="N118" s="132">
        <v>579135.9</v>
      </c>
      <c r="O118" s="132">
        <v>504141.16</v>
      </c>
      <c r="P118" s="127">
        <v>504141.16</v>
      </c>
    </row>
    <row r="119" spans="1:16" ht="13.5" thickBot="1" x14ac:dyDescent="0.25">
      <c r="A119" s="135" t="s">
        <v>66</v>
      </c>
      <c r="B119" s="134" t="s">
        <v>1222</v>
      </c>
      <c r="C119" s="134" t="s">
        <v>2078</v>
      </c>
      <c r="D119" s="130">
        <v>43906.79</v>
      </c>
      <c r="E119" s="130">
        <v>59541.79</v>
      </c>
      <c r="F119" s="130">
        <v>69746.789999999994</v>
      </c>
      <c r="G119" s="130">
        <v>18433.54</v>
      </c>
      <c r="H119" s="130">
        <v>18257.02</v>
      </c>
      <c r="I119" s="130">
        <v>23957.02</v>
      </c>
      <c r="J119" s="130">
        <v>56036.28</v>
      </c>
      <c r="K119" s="130">
        <v>62831.16</v>
      </c>
      <c r="L119" s="130">
        <v>13594.58</v>
      </c>
      <c r="M119" s="130">
        <v>15763.61</v>
      </c>
      <c r="N119" s="130">
        <v>19597.61</v>
      </c>
      <c r="O119" s="130">
        <v>19447.61</v>
      </c>
      <c r="P119" s="127">
        <v>19447.61</v>
      </c>
    </row>
    <row r="120" spans="1:16" ht="13.5" thickBot="1" x14ac:dyDescent="0.25">
      <c r="A120" s="135" t="s">
        <v>67</v>
      </c>
      <c r="B120" s="134" t="s">
        <v>1221</v>
      </c>
      <c r="C120" s="134" t="s">
        <v>2078</v>
      </c>
      <c r="D120" s="132">
        <v>756359.95</v>
      </c>
      <c r="E120" s="132">
        <v>959219.85</v>
      </c>
      <c r="F120" s="132">
        <v>678577.81</v>
      </c>
      <c r="G120" s="132">
        <v>759811.23</v>
      </c>
      <c r="H120" s="132">
        <v>694781.89</v>
      </c>
      <c r="I120" s="132">
        <v>-87669.57</v>
      </c>
      <c r="J120" s="132">
        <v>704527.02</v>
      </c>
      <c r="K120" s="132">
        <v>678891.68</v>
      </c>
      <c r="L120" s="132">
        <v>323316.98</v>
      </c>
      <c r="M120" s="132">
        <v>325646.73</v>
      </c>
      <c r="N120" s="132">
        <v>255716.73</v>
      </c>
      <c r="O120" s="132">
        <v>411135.78</v>
      </c>
      <c r="P120" s="127">
        <v>411135.78</v>
      </c>
    </row>
    <row r="121" spans="1:16" ht="13.5" thickBot="1" x14ac:dyDescent="0.25">
      <c r="A121" s="135" t="s">
        <v>68</v>
      </c>
      <c r="B121" s="134" t="s">
        <v>1220</v>
      </c>
      <c r="C121" s="134" t="s">
        <v>2078</v>
      </c>
      <c r="D121" s="130">
        <v>1479591.16</v>
      </c>
      <c r="E121" s="130">
        <v>1392241.25</v>
      </c>
      <c r="F121" s="130">
        <v>2211280.4700000002</v>
      </c>
      <c r="G121" s="130">
        <v>2121390.2999999998</v>
      </c>
      <c r="H121" s="130">
        <v>3072597.35</v>
      </c>
      <c r="I121" s="130">
        <v>3896777.01</v>
      </c>
      <c r="J121" s="130">
        <v>3486662.21</v>
      </c>
      <c r="K121" s="130">
        <v>2801562.4</v>
      </c>
      <c r="L121" s="130">
        <v>2531118.14</v>
      </c>
      <c r="M121" s="130">
        <v>2324029.16</v>
      </c>
      <c r="N121" s="130">
        <v>1772262.66</v>
      </c>
      <c r="O121" s="130">
        <v>1697803.69</v>
      </c>
      <c r="P121" s="127">
        <v>1697803.69</v>
      </c>
    </row>
    <row r="122" spans="1:16" ht="13.5" thickBot="1" x14ac:dyDescent="0.25">
      <c r="A122" s="135" t="s">
        <v>69</v>
      </c>
      <c r="B122" s="134" t="s">
        <v>1219</v>
      </c>
      <c r="C122" s="134" t="s">
        <v>2078</v>
      </c>
      <c r="D122" s="132">
        <v>0</v>
      </c>
      <c r="E122" s="132">
        <v>0</v>
      </c>
      <c r="F122" s="132">
        <v>0</v>
      </c>
      <c r="G122" s="132">
        <v>0</v>
      </c>
      <c r="H122" s="132">
        <v>0</v>
      </c>
      <c r="I122" s="132">
        <v>0</v>
      </c>
      <c r="J122" s="132">
        <v>0</v>
      </c>
      <c r="K122" s="132">
        <v>0</v>
      </c>
      <c r="L122" s="132">
        <v>0</v>
      </c>
      <c r="M122" s="132">
        <v>0</v>
      </c>
      <c r="N122" s="132">
        <v>0</v>
      </c>
      <c r="O122" s="132">
        <v>0</v>
      </c>
      <c r="P122" s="127">
        <v>0</v>
      </c>
    </row>
    <row r="123" spans="1:16" ht="13.5" thickBot="1" x14ac:dyDescent="0.25">
      <c r="A123" s="135" t="s">
        <v>1354</v>
      </c>
      <c r="B123" s="134" t="s">
        <v>1218</v>
      </c>
      <c r="C123" s="134" t="s">
        <v>2078</v>
      </c>
      <c r="D123" s="130">
        <v>0</v>
      </c>
      <c r="E123" s="130">
        <v>0</v>
      </c>
      <c r="F123" s="130">
        <v>0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0</v>
      </c>
      <c r="M123" s="130">
        <v>0</v>
      </c>
      <c r="N123" s="130">
        <v>0</v>
      </c>
      <c r="O123" s="130">
        <v>0</v>
      </c>
      <c r="P123" s="127">
        <v>0</v>
      </c>
    </row>
    <row r="124" spans="1:16" ht="13.5" thickBot="1" x14ac:dyDescent="0.25">
      <c r="A124" s="135" t="s">
        <v>1355</v>
      </c>
      <c r="B124" s="134" t="s">
        <v>1217</v>
      </c>
      <c r="C124" s="134" t="s">
        <v>2078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27">
        <v>0</v>
      </c>
    </row>
    <row r="125" spans="1:16" ht="13.5" thickBot="1" x14ac:dyDescent="0.25">
      <c r="A125" s="135" t="s">
        <v>70</v>
      </c>
      <c r="B125" s="134" t="s">
        <v>1216</v>
      </c>
      <c r="C125" s="134" t="s">
        <v>2078</v>
      </c>
      <c r="D125" s="130">
        <v>2241.13</v>
      </c>
      <c r="E125" s="130">
        <v>2477</v>
      </c>
      <c r="F125" s="130">
        <v>2758.59</v>
      </c>
      <c r="G125" s="130">
        <v>2014.19</v>
      </c>
      <c r="H125" s="130">
        <v>-5696.8</v>
      </c>
      <c r="I125" s="130">
        <v>495.52</v>
      </c>
      <c r="J125" s="130">
        <v>473.71</v>
      </c>
      <c r="K125" s="130">
        <v>473.71</v>
      </c>
      <c r="L125" s="130">
        <v>1540.52</v>
      </c>
      <c r="M125" s="130">
        <v>1549.4</v>
      </c>
      <c r="N125" s="130">
        <v>1596.4</v>
      </c>
      <c r="O125" s="130">
        <v>1541.69</v>
      </c>
      <c r="P125" s="127">
        <v>1541.69</v>
      </c>
    </row>
    <row r="126" spans="1:16" ht="13.5" thickBot="1" x14ac:dyDescent="0.25">
      <c r="A126" s="135" t="s">
        <v>71</v>
      </c>
      <c r="B126" s="134" t="s">
        <v>1215</v>
      </c>
      <c r="C126" s="134" t="s">
        <v>2078</v>
      </c>
      <c r="D126" s="132">
        <v>155636</v>
      </c>
      <c r="E126" s="132">
        <v>247074</v>
      </c>
      <c r="F126" s="132">
        <v>2370685</v>
      </c>
      <c r="G126" s="132">
        <v>2370685</v>
      </c>
      <c r="H126" s="132">
        <v>2272968</v>
      </c>
      <c r="I126" s="132">
        <v>2343499</v>
      </c>
      <c r="J126" s="132">
        <v>2343499</v>
      </c>
      <c r="K126" s="132">
        <v>2397342</v>
      </c>
      <c r="L126" s="132">
        <v>2397342</v>
      </c>
      <c r="M126" s="132">
        <v>2174334</v>
      </c>
      <c r="N126" s="132">
        <v>2174334</v>
      </c>
      <c r="O126" s="132">
        <v>181523.92</v>
      </c>
      <c r="P126" s="127">
        <v>181523.92</v>
      </c>
    </row>
    <row r="127" spans="1:16" ht="13.5" thickBot="1" x14ac:dyDescent="0.25">
      <c r="A127" s="135" t="s">
        <v>72</v>
      </c>
      <c r="B127" s="134" t="s">
        <v>1214</v>
      </c>
      <c r="C127" s="134" t="s">
        <v>2078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0</v>
      </c>
      <c r="M127" s="130">
        <v>0</v>
      </c>
      <c r="N127" s="130">
        <v>0</v>
      </c>
      <c r="O127" s="130">
        <v>0</v>
      </c>
      <c r="P127" s="127">
        <v>0</v>
      </c>
    </row>
    <row r="128" spans="1:16" ht="13.5" thickBot="1" x14ac:dyDescent="0.25">
      <c r="A128" s="135" t="s">
        <v>1356</v>
      </c>
      <c r="B128" s="134" t="s">
        <v>1213</v>
      </c>
      <c r="C128" s="134" t="s">
        <v>2078</v>
      </c>
      <c r="D128" s="132">
        <v>241442.42</v>
      </c>
      <c r="E128" s="132">
        <v>250042.14</v>
      </c>
      <c r="F128" s="132">
        <v>274246.56</v>
      </c>
      <c r="G128" s="132">
        <v>279622.15999999997</v>
      </c>
      <c r="H128" s="132">
        <v>286385.56</v>
      </c>
      <c r="I128" s="132">
        <v>315799.95</v>
      </c>
      <c r="J128" s="132">
        <v>357834.2</v>
      </c>
      <c r="K128" s="132">
        <v>363703.44</v>
      </c>
      <c r="L128" s="132">
        <v>382594.76</v>
      </c>
      <c r="M128" s="132">
        <v>419767.07</v>
      </c>
      <c r="N128" s="132">
        <v>425743.95</v>
      </c>
      <c r="O128" s="132">
        <v>434010.16</v>
      </c>
      <c r="P128" s="127">
        <v>434010.16</v>
      </c>
    </row>
    <row r="129" spans="1:16" ht="13.5" thickBot="1" x14ac:dyDescent="0.25">
      <c r="A129" s="135" t="s">
        <v>2089</v>
      </c>
      <c r="B129" s="134" t="s">
        <v>2090</v>
      </c>
      <c r="C129" s="134" t="s">
        <v>2078</v>
      </c>
      <c r="D129" s="130">
        <v>74914.45</v>
      </c>
      <c r="E129" s="130">
        <v>78960.73</v>
      </c>
      <c r="F129" s="130">
        <v>83257.009999999995</v>
      </c>
      <c r="G129" s="130">
        <v>88351.7</v>
      </c>
      <c r="H129" s="130">
        <v>92397.98</v>
      </c>
      <c r="I129" s="130">
        <v>93821.34</v>
      </c>
      <c r="J129" s="130">
        <v>95489.73</v>
      </c>
      <c r="K129" s="130">
        <v>95920.41</v>
      </c>
      <c r="L129" s="130">
        <v>99055.28</v>
      </c>
      <c r="M129" s="130">
        <v>100573.18</v>
      </c>
      <c r="N129" s="130">
        <v>108460.35</v>
      </c>
      <c r="O129" s="130">
        <v>113380.96</v>
      </c>
      <c r="P129" s="127">
        <v>113380.96</v>
      </c>
    </row>
    <row r="130" spans="1:16" ht="13.5" thickBot="1" x14ac:dyDescent="0.25">
      <c r="A130" s="135" t="s">
        <v>2559</v>
      </c>
      <c r="B130" s="134" t="s">
        <v>2560</v>
      </c>
      <c r="C130" s="134" t="s">
        <v>2078</v>
      </c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503.56</v>
      </c>
      <c r="M130" s="132">
        <v>3614.97</v>
      </c>
      <c r="N130" s="132">
        <v>6643.88</v>
      </c>
      <c r="O130" s="132">
        <v>9672.7900000000009</v>
      </c>
      <c r="P130" s="127">
        <v>9672.7900000000009</v>
      </c>
    </row>
    <row r="131" spans="1:16" ht="13.5" thickBot="1" x14ac:dyDescent="0.25">
      <c r="A131" s="135" t="s">
        <v>1998</v>
      </c>
      <c r="B131" s="134" t="s">
        <v>1999</v>
      </c>
      <c r="C131" s="134" t="s">
        <v>2078</v>
      </c>
      <c r="D131" s="130">
        <v>117299.97</v>
      </c>
      <c r="E131" s="130">
        <v>110930.24000000001</v>
      </c>
      <c r="F131" s="130">
        <v>104569.32</v>
      </c>
      <c r="G131" s="130">
        <v>98978.55</v>
      </c>
      <c r="H131" s="130">
        <v>95323.16</v>
      </c>
      <c r="I131" s="130">
        <v>92795.38</v>
      </c>
      <c r="J131" s="130">
        <v>92042.84</v>
      </c>
      <c r="K131" s="130">
        <v>90258.52</v>
      </c>
      <c r="L131" s="130">
        <v>88699.67</v>
      </c>
      <c r="M131" s="130">
        <v>86730.28</v>
      </c>
      <c r="N131" s="130">
        <v>83779.78</v>
      </c>
      <c r="O131" s="130">
        <v>77656.38</v>
      </c>
      <c r="P131" s="127">
        <v>77656.38</v>
      </c>
    </row>
    <row r="132" spans="1:16" ht="13.5" thickBot="1" x14ac:dyDescent="0.25">
      <c r="A132" s="133" t="s">
        <v>1357</v>
      </c>
      <c r="B132" s="134" t="s">
        <v>2288</v>
      </c>
      <c r="C132" s="142"/>
      <c r="D132" s="132">
        <v>48566933.579999998</v>
      </c>
      <c r="E132" s="132">
        <v>46258066.229999997</v>
      </c>
      <c r="F132" s="132">
        <v>41809374.18</v>
      </c>
      <c r="G132" s="132">
        <v>26732870.68</v>
      </c>
      <c r="H132" s="132">
        <v>19300032.890000001</v>
      </c>
      <c r="I132" s="132">
        <v>15235655.050000001</v>
      </c>
      <c r="J132" s="132">
        <v>12228529.99</v>
      </c>
      <c r="K132" s="132">
        <v>13570296.33</v>
      </c>
      <c r="L132" s="132">
        <v>14709116.57</v>
      </c>
      <c r="M132" s="132">
        <v>33466289.57</v>
      </c>
      <c r="N132" s="132">
        <v>53851903.840000004</v>
      </c>
      <c r="O132" s="132">
        <v>57890054.75</v>
      </c>
      <c r="P132" s="127">
        <v>57890054.75</v>
      </c>
    </row>
    <row r="133" spans="1:16" ht="13.5" thickBot="1" x14ac:dyDescent="0.25">
      <c r="A133" s="135" t="s">
        <v>73</v>
      </c>
      <c r="B133" s="134" t="s">
        <v>1212</v>
      </c>
      <c r="C133" s="134" t="s">
        <v>2078</v>
      </c>
      <c r="D133" s="130">
        <v>44653497.229999997</v>
      </c>
      <c r="E133" s="130">
        <v>46094483</v>
      </c>
      <c r="F133" s="130">
        <v>43394456.979999997</v>
      </c>
      <c r="G133" s="130">
        <v>24580263.23</v>
      </c>
      <c r="H133" s="130">
        <v>19300032.890000001</v>
      </c>
      <c r="I133" s="130">
        <v>15235655.050000001</v>
      </c>
      <c r="J133" s="130">
        <v>12228529.99</v>
      </c>
      <c r="K133" s="130">
        <v>13570296.33</v>
      </c>
      <c r="L133" s="130">
        <v>14709116.57</v>
      </c>
      <c r="M133" s="130">
        <v>33466289.57</v>
      </c>
      <c r="N133" s="130">
        <v>55114588.200000003</v>
      </c>
      <c r="O133" s="130">
        <v>55320513.590000004</v>
      </c>
      <c r="P133" s="127">
        <v>55320513.590000004</v>
      </c>
    </row>
    <row r="134" spans="1:16" ht="13.5" thickBot="1" x14ac:dyDescent="0.25">
      <c r="A134" s="135" t="s">
        <v>74</v>
      </c>
      <c r="B134" s="134" t="s">
        <v>1211</v>
      </c>
      <c r="C134" s="134" t="s">
        <v>2078</v>
      </c>
      <c r="D134" s="132">
        <v>3913436.35</v>
      </c>
      <c r="E134" s="132">
        <v>163583.23000000001</v>
      </c>
      <c r="F134" s="132">
        <v>-1585082.8</v>
      </c>
      <c r="G134" s="132">
        <v>2152607.4500000002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-1262684.3600000001</v>
      </c>
      <c r="O134" s="132">
        <v>2569541.16</v>
      </c>
      <c r="P134" s="127">
        <v>2569541.16</v>
      </c>
    </row>
    <row r="135" spans="1:16" ht="13.5" thickBot="1" x14ac:dyDescent="0.25">
      <c r="A135" s="133" t="s">
        <v>1358</v>
      </c>
      <c r="B135" s="134" t="s">
        <v>2289</v>
      </c>
      <c r="C135" s="142"/>
      <c r="D135" s="130">
        <v>-800943.76</v>
      </c>
      <c r="E135" s="130">
        <v>-884777.52</v>
      </c>
      <c r="F135" s="130">
        <v>-1333838.02</v>
      </c>
      <c r="G135" s="130">
        <v>-1284669.01</v>
      </c>
      <c r="H135" s="130">
        <v>-1227222.47</v>
      </c>
      <c r="I135" s="130">
        <v>-1591111.9</v>
      </c>
      <c r="J135" s="130">
        <v>-1504786.27</v>
      </c>
      <c r="K135" s="130">
        <v>-1417801.31</v>
      </c>
      <c r="L135" s="130">
        <v>-1784238.1</v>
      </c>
      <c r="M135" s="130">
        <v>-2143129.27</v>
      </c>
      <c r="N135" s="130">
        <v>-2211216.15</v>
      </c>
      <c r="O135" s="130">
        <v>-3106852.84</v>
      </c>
      <c r="P135" s="127">
        <v>-3106852.84</v>
      </c>
    </row>
    <row r="136" spans="1:16" ht="13.5" thickBot="1" x14ac:dyDescent="0.25">
      <c r="A136" s="135" t="s">
        <v>75</v>
      </c>
      <c r="B136" s="134" t="s">
        <v>1210</v>
      </c>
      <c r="C136" s="134" t="s">
        <v>2078</v>
      </c>
      <c r="D136" s="132">
        <v>-550646.89</v>
      </c>
      <c r="E136" s="132">
        <v>-625686.98</v>
      </c>
      <c r="F136" s="132">
        <v>-882915.2</v>
      </c>
      <c r="G136" s="132">
        <v>-865711.88</v>
      </c>
      <c r="H136" s="132">
        <v>-799569.49</v>
      </c>
      <c r="I136" s="132">
        <v>-1012782.9</v>
      </c>
      <c r="J136" s="132">
        <v>-947873.55</v>
      </c>
      <c r="K136" s="132">
        <v>-920644.86</v>
      </c>
      <c r="L136" s="132">
        <v>-1116887.3600000001</v>
      </c>
      <c r="M136" s="132">
        <v>-1312839.6299999999</v>
      </c>
      <c r="N136" s="132">
        <v>-1342844.47</v>
      </c>
      <c r="O136" s="132">
        <v>-2043022.28</v>
      </c>
      <c r="P136" s="127">
        <v>-2043022.28</v>
      </c>
    </row>
    <row r="137" spans="1:16" ht="13.5" thickBot="1" x14ac:dyDescent="0.25">
      <c r="A137" s="135" t="s">
        <v>76</v>
      </c>
      <c r="B137" s="134" t="s">
        <v>1209</v>
      </c>
      <c r="C137" s="134" t="s">
        <v>2078</v>
      </c>
      <c r="D137" s="130">
        <v>-72269.490000000005</v>
      </c>
      <c r="E137" s="130">
        <v>-83647.83</v>
      </c>
      <c r="F137" s="130">
        <v>-241902.78</v>
      </c>
      <c r="G137" s="130">
        <v>-231248.27</v>
      </c>
      <c r="H137" s="130">
        <v>-241248.75</v>
      </c>
      <c r="I137" s="130">
        <v>-337473.01</v>
      </c>
      <c r="J137" s="130">
        <v>-319912.21999999997</v>
      </c>
      <c r="K137" s="130">
        <v>-261815.48</v>
      </c>
      <c r="L137" s="130">
        <v>-461516.93</v>
      </c>
      <c r="M137" s="130">
        <v>-555578.42000000004</v>
      </c>
      <c r="N137" s="130">
        <v>-561999.62</v>
      </c>
      <c r="O137" s="130">
        <v>-703762.92</v>
      </c>
      <c r="P137" s="127">
        <v>-703762.92</v>
      </c>
    </row>
    <row r="138" spans="1:16" ht="13.5" thickBot="1" x14ac:dyDescent="0.25">
      <c r="A138" s="135" t="s">
        <v>77</v>
      </c>
      <c r="B138" s="134" t="s">
        <v>1208</v>
      </c>
      <c r="C138" s="134" t="s">
        <v>2078</v>
      </c>
      <c r="D138" s="132">
        <v>-42501.43</v>
      </c>
      <c r="E138" s="132">
        <v>-44262.99</v>
      </c>
      <c r="F138" s="132">
        <v>-62975.35</v>
      </c>
      <c r="G138" s="132">
        <v>-55498.91</v>
      </c>
      <c r="H138" s="132">
        <v>-60220.55</v>
      </c>
      <c r="I138" s="132">
        <v>-61010.02</v>
      </c>
      <c r="J138" s="132">
        <v>-62151.54</v>
      </c>
      <c r="K138" s="132">
        <v>-63366.85</v>
      </c>
      <c r="L138" s="132">
        <v>-16067.75</v>
      </c>
      <c r="M138" s="132">
        <v>-66109.66</v>
      </c>
      <c r="N138" s="132">
        <v>-67736.25</v>
      </c>
      <c r="O138" s="132">
        <v>-95122.240000000005</v>
      </c>
      <c r="P138" s="127">
        <v>-95122.240000000005</v>
      </c>
    </row>
    <row r="139" spans="1:16" ht="13.5" thickBot="1" x14ac:dyDescent="0.25">
      <c r="A139" s="135" t="s">
        <v>78</v>
      </c>
      <c r="B139" s="134" t="s">
        <v>1207</v>
      </c>
      <c r="C139" s="134" t="s">
        <v>2078</v>
      </c>
      <c r="D139" s="130">
        <v>-32770</v>
      </c>
      <c r="E139" s="130">
        <v>-34254.089999999997</v>
      </c>
      <c r="F139" s="130">
        <v>-35856.14</v>
      </c>
      <c r="G139" s="130">
        <v>-37024.83</v>
      </c>
      <c r="H139" s="130">
        <v>-38141.300000000003</v>
      </c>
      <c r="I139" s="130">
        <v>-38742.589999999997</v>
      </c>
      <c r="J139" s="130">
        <v>-39813.42</v>
      </c>
      <c r="K139" s="130">
        <v>-40907.75</v>
      </c>
      <c r="L139" s="130">
        <v>-42016.53</v>
      </c>
      <c r="M139" s="130">
        <v>-43377.75</v>
      </c>
      <c r="N139" s="130">
        <v>-44872.08</v>
      </c>
      <c r="O139" s="130">
        <v>-46459.95</v>
      </c>
      <c r="P139" s="127">
        <v>-46459.95</v>
      </c>
    </row>
    <row r="140" spans="1:16" ht="13.5" thickBot="1" x14ac:dyDescent="0.25">
      <c r="A140" s="135" t="s">
        <v>79</v>
      </c>
      <c r="B140" s="134" t="s">
        <v>1206</v>
      </c>
      <c r="C140" s="134" t="s">
        <v>2078</v>
      </c>
      <c r="D140" s="132">
        <v>-45968.83</v>
      </c>
      <c r="E140" s="132">
        <v>-47451.83</v>
      </c>
      <c r="F140" s="132">
        <v>-44672.83</v>
      </c>
      <c r="G140" s="132">
        <v>-25304.83</v>
      </c>
      <c r="H140" s="132">
        <v>-19868.830000000002</v>
      </c>
      <c r="I140" s="132">
        <v>-15684.83</v>
      </c>
      <c r="J140" s="132">
        <v>-12588.83</v>
      </c>
      <c r="K140" s="132">
        <v>-13969.83</v>
      </c>
      <c r="L140" s="132">
        <v>-15141.83</v>
      </c>
      <c r="M140" s="132">
        <v>-34450.83</v>
      </c>
      <c r="N140" s="132">
        <v>-64840.83</v>
      </c>
      <c r="O140" s="132">
        <v>-65082.83</v>
      </c>
      <c r="P140" s="127">
        <v>-65082.83</v>
      </c>
    </row>
    <row r="141" spans="1:16" ht="13.5" thickBot="1" x14ac:dyDescent="0.25">
      <c r="A141" s="135" t="s">
        <v>79</v>
      </c>
      <c r="B141" s="134" t="s">
        <v>1205</v>
      </c>
      <c r="C141" s="134" t="s">
        <v>2078</v>
      </c>
      <c r="D141" s="130">
        <v>-4109.1099999999997</v>
      </c>
      <c r="E141" s="130">
        <v>-171.76</v>
      </c>
      <c r="F141" s="130">
        <v>1664.34</v>
      </c>
      <c r="G141" s="130">
        <v>-2260.23</v>
      </c>
      <c r="H141" s="130">
        <v>0.01</v>
      </c>
      <c r="I141" s="130">
        <v>0.01</v>
      </c>
      <c r="J141" s="130">
        <v>0.01</v>
      </c>
      <c r="K141" s="130">
        <v>0.01</v>
      </c>
      <c r="L141" s="130">
        <v>0.01</v>
      </c>
      <c r="M141" s="130">
        <v>0.01</v>
      </c>
      <c r="N141" s="130">
        <v>1515.23</v>
      </c>
      <c r="O141" s="130">
        <v>-3083.44</v>
      </c>
      <c r="P141" s="127">
        <v>-3083.44</v>
      </c>
    </row>
    <row r="142" spans="1:16" ht="13.5" thickBot="1" x14ac:dyDescent="0.25">
      <c r="A142" s="135" t="s">
        <v>80</v>
      </c>
      <c r="B142" s="134" t="s">
        <v>1204</v>
      </c>
      <c r="C142" s="134" t="s">
        <v>2078</v>
      </c>
      <c r="D142" s="132">
        <v>-52678.01</v>
      </c>
      <c r="E142" s="132">
        <v>-49302.04</v>
      </c>
      <c r="F142" s="132">
        <v>-67180.06</v>
      </c>
      <c r="G142" s="132">
        <v>-67620.06</v>
      </c>
      <c r="H142" s="132">
        <v>-68173.56</v>
      </c>
      <c r="I142" s="132">
        <v>-125418.56</v>
      </c>
      <c r="J142" s="132">
        <v>-122446.72</v>
      </c>
      <c r="K142" s="132">
        <v>-117096.55</v>
      </c>
      <c r="L142" s="132">
        <v>-132607.71</v>
      </c>
      <c r="M142" s="132">
        <v>-130772.99</v>
      </c>
      <c r="N142" s="132">
        <v>-130438.13</v>
      </c>
      <c r="O142" s="132">
        <v>-150319.18</v>
      </c>
      <c r="P142" s="127">
        <v>-150319.18</v>
      </c>
    </row>
    <row r="143" spans="1:16" ht="13.5" thickBot="1" x14ac:dyDescent="0.25">
      <c r="A143" s="133" t="s">
        <v>1359</v>
      </c>
      <c r="B143" s="134" t="s">
        <v>2290</v>
      </c>
      <c r="C143" s="142"/>
      <c r="D143" s="130">
        <v>10484213.91</v>
      </c>
      <c r="E143" s="130">
        <v>10758543.91</v>
      </c>
      <c r="F143" s="130">
        <v>37815453.32</v>
      </c>
      <c r="G143" s="130">
        <v>13028111.91</v>
      </c>
      <c r="H143" s="130">
        <v>13150469.91</v>
      </c>
      <c r="I143" s="130">
        <v>30021236.850000001</v>
      </c>
      <c r="J143" s="130">
        <v>11919645</v>
      </c>
      <c r="K143" s="130">
        <v>11919645</v>
      </c>
      <c r="L143" s="130">
        <v>29740330.77</v>
      </c>
      <c r="M143" s="130">
        <v>10798243</v>
      </c>
      <c r="N143" s="130">
        <v>10798243</v>
      </c>
      <c r="O143" s="130">
        <v>31744845.079999998</v>
      </c>
      <c r="P143" s="127">
        <v>31744845.079999998</v>
      </c>
    </row>
    <row r="144" spans="1:16" ht="13.5" thickBot="1" x14ac:dyDescent="0.25">
      <c r="A144" s="135" t="s">
        <v>1360</v>
      </c>
      <c r="B144" s="134" t="s">
        <v>2291</v>
      </c>
      <c r="C144" s="142"/>
      <c r="D144" s="132">
        <v>2208426</v>
      </c>
      <c r="E144" s="132">
        <v>2208426</v>
      </c>
      <c r="F144" s="132">
        <v>27179571.41</v>
      </c>
      <c r="G144" s="132">
        <v>2208426</v>
      </c>
      <c r="H144" s="132">
        <v>2208426</v>
      </c>
      <c r="I144" s="132">
        <v>20310017.850000001</v>
      </c>
      <c r="J144" s="132">
        <v>2208426</v>
      </c>
      <c r="K144" s="132">
        <v>2208426</v>
      </c>
      <c r="L144" s="132">
        <v>21150513.77</v>
      </c>
      <c r="M144" s="132">
        <v>2208426</v>
      </c>
      <c r="N144" s="132">
        <v>2208426</v>
      </c>
      <c r="O144" s="132">
        <v>20416157.079999998</v>
      </c>
      <c r="P144" s="127">
        <v>20416157.079999998</v>
      </c>
    </row>
    <row r="145" spans="1:16" ht="13.5" thickBot="1" x14ac:dyDescent="0.25">
      <c r="A145" s="136" t="s">
        <v>81</v>
      </c>
      <c r="B145" s="134" t="s">
        <v>1203</v>
      </c>
      <c r="C145" s="134" t="s">
        <v>2078</v>
      </c>
      <c r="D145" s="130">
        <v>0</v>
      </c>
      <c r="E145" s="130">
        <v>0</v>
      </c>
      <c r="F145" s="130">
        <v>20512633.600000001</v>
      </c>
      <c r="G145" s="130">
        <v>0</v>
      </c>
      <c r="H145" s="130">
        <v>0</v>
      </c>
      <c r="I145" s="130">
        <v>13926059.25</v>
      </c>
      <c r="J145" s="130">
        <v>0</v>
      </c>
      <c r="K145" s="130">
        <v>0</v>
      </c>
      <c r="L145" s="130">
        <v>14502033.18</v>
      </c>
      <c r="M145" s="130">
        <v>0</v>
      </c>
      <c r="N145" s="130">
        <v>0</v>
      </c>
      <c r="O145" s="130">
        <v>13215324.439999999</v>
      </c>
      <c r="P145" s="127">
        <v>13215324.439999999</v>
      </c>
    </row>
    <row r="146" spans="1:16" ht="13.5" thickBot="1" x14ac:dyDescent="0.25">
      <c r="A146" s="136" t="s">
        <v>1293</v>
      </c>
      <c r="B146" s="134" t="s">
        <v>1361</v>
      </c>
      <c r="C146" s="134" t="s">
        <v>2078</v>
      </c>
      <c r="D146" s="132">
        <v>2208426</v>
      </c>
      <c r="E146" s="132">
        <v>2208426</v>
      </c>
      <c r="F146" s="132">
        <v>2208426</v>
      </c>
      <c r="G146" s="132">
        <v>2208426</v>
      </c>
      <c r="H146" s="132">
        <v>2208426</v>
      </c>
      <c r="I146" s="132">
        <v>2208426</v>
      </c>
      <c r="J146" s="132">
        <v>2208426</v>
      </c>
      <c r="K146" s="132">
        <v>2208426</v>
      </c>
      <c r="L146" s="132">
        <v>2208426</v>
      </c>
      <c r="M146" s="132">
        <v>2208426</v>
      </c>
      <c r="N146" s="132">
        <v>2208426</v>
      </c>
      <c r="O146" s="132">
        <v>2208426</v>
      </c>
      <c r="P146" s="127">
        <v>2208426</v>
      </c>
    </row>
    <row r="147" spans="1:16" ht="13.5" thickBot="1" x14ac:dyDescent="0.25">
      <c r="A147" s="136" t="s">
        <v>1362</v>
      </c>
      <c r="B147" s="134" t="s">
        <v>1363</v>
      </c>
      <c r="C147" s="134" t="s">
        <v>2078</v>
      </c>
      <c r="D147" s="130">
        <v>0</v>
      </c>
      <c r="E147" s="130">
        <v>0</v>
      </c>
      <c r="F147" s="130">
        <v>4458511.8099999996</v>
      </c>
      <c r="G147" s="130">
        <v>0</v>
      </c>
      <c r="H147" s="130">
        <v>0</v>
      </c>
      <c r="I147" s="130">
        <v>4175532.6</v>
      </c>
      <c r="J147" s="130">
        <v>0</v>
      </c>
      <c r="K147" s="130">
        <v>0</v>
      </c>
      <c r="L147" s="130">
        <v>4440054.59</v>
      </c>
      <c r="M147" s="130">
        <v>0</v>
      </c>
      <c r="N147" s="130">
        <v>0</v>
      </c>
      <c r="O147" s="130">
        <v>4992406.6399999997</v>
      </c>
      <c r="P147" s="127">
        <v>4992406.6399999997</v>
      </c>
    </row>
    <row r="148" spans="1:16" ht="13.5" thickBot="1" x14ac:dyDescent="0.25">
      <c r="A148" s="135" t="s">
        <v>2292</v>
      </c>
      <c r="B148" s="134" t="s">
        <v>2293</v>
      </c>
      <c r="C148" s="142"/>
      <c r="D148" s="132">
        <v>6275992.9100000001</v>
      </c>
      <c r="E148" s="132">
        <v>6550322.9100000001</v>
      </c>
      <c r="F148" s="132">
        <v>6794080.9100000001</v>
      </c>
      <c r="G148" s="132">
        <v>6977884.9100000001</v>
      </c>
      <c r="H148" s="132">
        <v>7100242.9100000001</v>
      </c>
      <c r="I148" s="132">
        <v>7131059</v>
      </c>
      <c r="J148" s="132">
        <v>7131059</v>
      </c>
      <c r="K148" s="132">
        <v>7131059</v>
      </c>
      <c r="L148" s="132">
        <v>7131059</v>
      </c>
      <c r="M148" s="132">
        <v>7131059</v>
      </c>
      <c r="N148" s="132">
        <v>7131059</v>
      </c>
      <c r="O148" s="132">
        <v>7131059</v>
      </c>
      <c r="P148" s="127">
        <v>7131059</v>
      </c>
    </row>
    <row r="149" spans="1:16" ht="13.5" thickBot="1" x14ac:dyDescent="0.25">
      <c r="A149" s="136" t="s">
        <v>2294</v>
      </c>
      <c r="B149" s="134" t="s">
        <v>2295</v>
      </c>
      <c r="C149" s="134" t="s">
        <v>2078</v>
      </c>
      <c r="D149" s="130">
        <v>7131059</v>
      </c>
      <c r="E149" s="130">
        <v>7131059</v>
      </c>
      <c r="F149" s="130">
        <v>7131059</v>
      </c>
      <c r="G149" s="130">
        <v>7131059</v>
      </c>
      <c r="H149" s="130">
        <v>7131059</v>
      </c>
      <c r="I149" s="130">
        <v>7131059</v>
      </c>
      <c r="J149" s="130">
        <v>7131059</v>
      </c>
      <c r="K149" s="130">
        <v>7131059</v>
      </c>
      <c r="L149" s="130">
        <v>7131059</v>
      </c>
      <c r="M149" s="130">
        <v>7131059</v>
      </c>
      <c r="N149" s="130">
        <v>7131059</v>
      </c>
      <c r="O149" s="130">
        <v>7131059</v>
      </c>
      <c r="P149" s="127">
        <v>7131059</v>
      </c>
    </row>
    <row r="150" spans="1:16" ht="13.5" thickBot="1" x14ac:dyDescent="0.25">
      <c r="A150" s="136" t="s">
        <v>2296</v>
      </c>
      <c r="B150" s="134" t="s">
        <v>2297</v>
      </c>
      <c r="C150" s="134" t="s">
        <v>2078</v>
      </c>
      <c r="D150" s="132">
        <v>-855066.09</v>
      </c>
      <c r="E150" s="132">
        <v>-580736.09</v>
      </c>
      <c r="F150" s="132">
        <v>-336978.09</v>
      </c>
      <c r="G150" s="132">
        <v>-153174.09</v>
      </c>
      <c r="H150" s="132">
        <v>-30816.09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27">
        <v>0</v>
      </c>
    </row>
    <row r="151" spans="1:16" ht="13.5" thickBot="1" x14ac:dyDescent="0.25">
      <c r="A151" s="135" t="s">
        <v>1364</v>
      </c>
      <c r="B151" s="134" t="s">
        <v>2298</v>
      </c>
      <c r="C151" s="142"/>
      <c r="D151" s="130">
        <v>1999795</v>
      </c>
      <c r="E151" s="130">
        <v>1999795</v>
      </c>
      <c r="F151" s="130">
        <v>3841801</v>
      </c>
      <c r="G151" s="130">
        <v>3841801</v>
      </c>
      <c r="H151" s="130">
        <v>3841801</v>
      </c>
      <c r="I151" s="130">
        <v>2580160</v>
      </c>
      <c r="J151" s="130">
        <v>2580160</v>
      </c>
      <c r="K151" s="130">
        <v>2580160</v>
      </c>
      <c r="L151" s="130">
        <v>1458758</v>
      </c>
      <c r="M151" s="130">
        <v>1458758</v>
      </c>
      <c r="N151" s="130">
        <v>1458758</v>
      </c>
      <c r="O151" s="130">
        <v>4197629</v>
      </c>
      <c r="P151" s="127">
        <v>4197629</v>
      </c>
    </row>
    <row r="152" spans="1:16" ht="13.5" thickBot="1" x14ac:dyDescent="0.25">
      <c r="A152" s="136" t="s">
        <v>82</v>
      </c>
      <c r="B152" s="134" t="s">
        <v>1202</v>
      </c>
      <c r="C152" s="134" t="s">
        <v>2078</v>
      </c>
      <c r="D152" s="132">
        <v>1038649</v>
      </c>
      <c r="E152" s="132">
        <v>1038649</v>
      </c>
      <c r="F152" s="132">
        <v>3324058</v>
      </c>
      <c r="G152" s="132">
        <v>3324058</v>
      </c>
      <c r="H152" s="132">
        <v>3324058</v>
      </c>
      <c r="I152" s="132">
        <v>1842658</v>
      </c>
      <c r="J152" s="132">
        <v>1842658</v>
      </c>
      <c r="K152" s="132">
        <v>1842658</v>
      </c>
      <c r="L152" s="132">
        <v>79738</v>
      </c>
      <c r="M152" s="132">
        <v>79738</v>
      </c>
      <c r="N152" s="132">
        <v>79738</v>
      </c>
      <c r="O152" s="132">
        <v>2779378</v>
      </c>
      <c r="P152" s="127">
        <v>2779378</v>
      </c>
    </row>
    <row r="153" spans="1:16" ht="13.5" thickBot="1" x14ac:dyDescent="0.25">
      <c r="A153" s="136" t="s">
        <v>82</v>
      </c>
      <c r="B153" s="134" t="s">
        <v>1201</v>
      </c>
      <c r="C153" s="134" t="s">
        <v>2078</v>
      </c>
      <c r="D153" s="130">
        <v>580266</v>
      </c>
      <c r="E153" s="130">
        <v>580266</v>
      </c>
      <c r="F153" s="130">
        <v>128487</v>
      </c>
      <c r="G153" s="130">
        <v>128487</v>
      </c>
      <c r="H153" s="130">
        <v>128487</v>
      </c>
      <c r="I153" s="130">
        <v>521142</v>
      </c>
      <c r="J153" s="130">
        <v>521142</v>
      </c>
      <c r="K153" s="130">
        <v>521142</v>
      </c>
      <c r="L153" s="130">
        <v>1117140</v>
      </c>
      <c r="M153" s="130">
        <v>1117140</v>
      </c>
      <c r="N153" s="130">
        <v>1117140</v>
      </c>
      <c r="O153" s="130">
        <v>728781</v>
      </c>
      <c r="P153" s="127">
        <v>728781</v>
      </c>
    </row>
    <row r="154" spans="1:16" ht="13.5" thickBot="1" x14ac:dyDescent="0.25">
      <c r="A154" s="136" t="s">
        <v>83</v>
      </c>
      <c r="B154" s="134" t="s">
        <v>1200</v>
      </c>
      <c r="C154" s="134" t="s">
        <v>2078</v>
      </c>
      <c r="D154" s="132">
        <v>380880</v>
      </c>
      <c r="E154" s="132">
        <v>380880</v>
      </c>
      <c r="F154" s="132">
        <v>389256</v>
      </c>
      <c r="G154" s="132">
        <v>389256</v>
      </c>
      <c r="H154" s="132">
        <v>389256</v>
      </c>
      <c r="I154" s="132">
        <v>216360</v>
      </c>
      <c r="J154" s="132">
        <v>216360</v>
      </c>
      <c r="K154" s="132">
        <v>216360</v>
      </c>
      <c r="L154" s="132">
        <v>261880</v>
      </c>
      <c r="M154" s="132">
        <v>261880</v>
      </c>
      <c r="N154" s="132">
        <v>261880</v>
      </c>
      <c r="O154" s="132">
        <v>689470</v>
      </c>
      <c r="P154" s="127">
        <v>689470</v>
      </c>
    </row>
    <row r="155" spans="1:16" ht="13.5" thickBot="1" x14ac:dyDescent="0.25">
      <c r="A155" s="133" t="s">
        <v>1365</v>
      </c>
      <c r="B155" s="134" t="s">
        <v>2299</v>
      </c>
      <c r="C155" s="142"/>
      <c r="D155" s="130">
        <v>6801603</v>
      </c>
      <c r="E155" s="130">
        <v>6801603</v>
      </c>
      <c r="F155" s="130">
        <v>2256799</v>
      </c>
      <c r="G155" s="130">
        <v>2256799</v>
      </c>
      <c r="H155" s="130">
        <v>2256799</v>
      </c>
      <c r="I155" s="130">
        <v>5996204</v>
      </c>
      <c r="J155" s="130">
        <v>5996204</v>
      </c>
      <c r="K155" s="130">
        <v>5996204</v>
      </c>
      <c r="L155" s="130">
        <v>24094361</v>
      </c>
      <c r="M155" s="130">
        <v>24094361</v>
      </c>
      <c r="N155" s="130">
        <v>24094361</v>
      </c>
      <c r="O155" s="130">
        <v>13678268.939999999</v>
      </c>
      <c r="P155" s="127">
        <v>13678268.939999999</v>
      </c>
    </row>
    <row r="156" spans="1:16" ht="13.5" thickBot="1" x14ac:dyDescent="0.25">
      <c r="A156" s="135" t="s">
        <v>84</v>
      </c>
      <c r="B156" s="134" t="s">
        <v>1199</v>
      </c>
      <c r="C156" s="134" t="s">
        <v>2078</v>
      </c>
      <c r="D156" s="132">
        <v>4313553</v>
      </c>
      <c r="E156" s="132">
        <v>4313553</v>
      </c>
      <c r="F156" s="132">
        <v>1444539</v>
      </c>
      <c r="G156" s="132">
        <v>1444539</v>
      </c>
      <c r="H156" s="132">
        <v>1444539</v>
      </c>
      <c r="I156" s="132">
        <v>4810619</v>
      </c>
      <c r="J156" s="132">
        <v>4810619</v>
      </c>
      <c r="K156" s="132">
        <v>4810619</v>
      </c>
      <c r="L156" s="132">
        <v>22216948</v>
      </c>
      <c r="M156" s="132">
        <v>22216948</v>
      </c>
      <c r="N156" s="132">
        <v>22216948</v>
      </c>
      <c r="O156" s="132">
        <v>12635447.939999999</v>
      </c>
      <c r="P156" s="127">
        <v>12635447.939999999</v>
      </c>
    </row>
    <row r="157" spans="1:16" ht="13.5" thickBot="1" x14ac:dyDescent="0.25">
      <c r="A157" s="135" t="s">
        <v>85</v>
      </c>
      <c r="B157" s="134" t="s">
        <v>1198</v>
      </c>
      <c r="C157" s="134" t="s">
        <v>2078</v>
      </c>
      <c r="D157" s="130">
        <v>1159201</v>
      </c>
      <c r="E157" s="130">
        <v>1159201</v>
      </c>
      <c r="F157" s="130">
        <v>812260</v>
      </c>
      <c r="G157" s="130">
        <v>812260</v>
      </c>
      <c r="H157" s="130">
        <v>812260</v>
      </c>
      <c r="I157" s="130">
        <v>1067466</v>
      </c>
      <c r="J157" s="130">
        <v>1067466</v>
      </c>
      <c r="K157" s="130">
        <v>1067466</v>
      </c>
      <c r="L157" s="130">
        <v>1221967</v>
      </c>
      <c r="M157" s="130">
        <v>1221967</v>
      </c>
      <c r="N157" s="130">
        <v>1221967</v>
      </c>
      <c r="O157" s="130">
        <v>919244</v>
      </c>
      <c r="P157" s="127">
        <v>919244</v>
      </c>
    </row>
    <row r="158" spans="1:16" ht="13.5" thickBot="1" x14ac:dyDescent="0.25">
      <c r="A158" s="135" t="s">
        <v>86</v>
      </c>
      <c r="B158" s="134" t="s">
        <v>1197</v>
      </c>
      <c r="C158" s="134" t="s">
        <v>2078</v>
      </c>
      <c r="D158" s="132">
        <v>1328849</v>
      </c>
      <c r="E158" s="132">
        <v>1328849</v>
      </c>
      <c r="F158" s="132">
        <v>0</v>
      </c>
      <c r="G158" s="132">
        <v>0</v>
      </c>
      <c r="H158" s="132">
        <v>0</v>
      </c>
      <c r="I158" s="132">
        <v>118119</v>
      </c>
      <c r="J158" s="132">
        <v>118119</v>
      </c>
      <c r="K158" s="132">
        <v>118119</v>
      </c>
      <c r="L158" s="132">
        <v>655446</v>
      </c>
      <c r="M158" s="132">
        <v>655446</v>
      </c>
      <c r="N158" s="132">
        <v>655446</v>
      </c>
      <c r="O158" s="132">
        <v>123577</v>
      </c>
      <c r="P158" s="127">
        <v>123577</v>
      </c>
    </row>
    <row r="159" spans="1:16" ht="13.5" thickBot="1" x14ac:dyDescent="0.25">
      <c r="A159" s="133" t="s">
        <v>1366</v>
      </c>
      <c r="B159" s="134" t="s">
        <v>2300</v>
      </c>
      <c r="C159" s="142"/>
      <c r="D159" s="130">
        <v>41392910.619999997</v>
      </c>
      <c r="E159" s="130">
        <v>36481304.799999997</v>
      </c>
      <c r="F159" s="130">
        <v>34278751.82</v>
      </c>
      <c r="G159" s="130">
        <v>35204976.75</v>
      </c>
      <c r="H159" s="130">
        <v>40277917.619999997</v>
      </c>
      <c r="I159" s="130">
        <v>43618801.259999998</v>
      </c>
      <c r="J159" s="130">
        <v>43364740.719999999</v>
      </c>
      <c r="K159" s="130">
        <v>43954186.850000001</v>
      </c>
      <c r="L159" s="130">
        <v>44708493.079999998</v>
      </c>
      <c r="M159" s="130">
        <v>43542740.530000001</v>
      </c>
      <c r="N159" s="130">
        <v>47197540.789999999</v>
      </c>
      <c r="O159" s="130">
        <v>42324556.719999999</v>
      </c>
      <c r="P159" s="127">
        <v>42324556.719999999</v>
      </c>
    </row>
    <row r="160" spans="1:16" ht="13.5" thickBot="1" x14ac:dyDescent="0.25">
      <c r="A160" s="135" t="s">
        <v>1367</v>
      </c>
      <c r="B160" s="134" t="s">
        <v>2301</v>
      </c>
      <c r="C160" s="142"/>
      <c r="D160" s="132">
        <v>24551102.440000001</v>
      </c>
      <c r="E160" s="132">
        <v>19503281.68</v>
      </c>
      <c r="F160" s="132">
        <v>17532328.399999999</v>
      </c>
      <c r="G160" s="132">
        <v>17783913.23</v>
      </c>
      <c r="H160" s="132">
        <v>21385509.460000001</v>
      </c>
      <c r="I160" s="132">
        <v>25425333.16</v>
      </c>
      <c r="J160" s="132">
        <v>25984968.93</v>
      </c>
      <c r="K160" s="132">
        <v>26650544.899999999</v>
      </c>
      <c r="L160" s="132">
        <v>27165945.75</v>
      </c>
      <c r="M160" s="132">
        <v>26196571.550000001</v>
      </c>
      <c r="N160" s="132">
        <v>30012692.699999999</v>
      </c>
      <c r="O160" s="132">
        <v>24716064.420000002</v>
      </c>
      <c r="P160" s="127">
        <v>24716064.420000002</v>
      </c>
    </row>
    <row r="161" spans="1:16" ht="13.5" thickBot="1" x14ac:dyDescent="0.25">
      <c r="A161" s="136" t="s">
        <v>87</v>
      </c>
      <c r="B161" s="134" t="s">
        <v>1196</v>
      </c>
      <c r="C161" s="134" t="s">
        <v>2078</v>
      </c>
      <c r="D161" s="130">
        <v>22296376.739999998</v>
      </c>
      <c r="E161" s="130">
        <v>21756980.27</v>
      </c>
      <c r="F161" s="130">
        <v>21732695.940000001</v>
      </c>
      <c r="G161" s="130">
        <v>21998694.510000002</v>
      </c>
      <c r="H161" s="130">
        <v>22099751.550000001</v>
      </c>
      <c r="I161" s="130">
        <v>22137225.640000001</v>
      </c>
      <c r="J161" s="130">
        <v>22154284.010000002</v>
      </c>
      <c r="K161" s="130">
        <v>22660468.859999999</v>
      </c>
      <c r="L161" s="130">
        <v>22664736.969999999</v>
      </c>
      <c r="M161" s="130">
        <v>22156347.210000001</v>
      </c>
      <c r="N161" s="130">
        <v>24549592.260000002</v>
      </c>
      <c r="O161" s="130">
        <v>21049415.530000001</v>
      </c>
      <c r="P161" s="127">
        <v>21049415.530000001</v>
      </c>
    </row>
    <row r="162" spans="1:16" ht="13.5" thickBot="1" x14ac:dyDescent="0.25">
      <c r="A162" s="136" t="s">
        <v>2091</v>
      </c>
      <c r="B162" s="134" t="s">
        <v>2092</v>
      </c>
      <c r="C162" s="134" t="s">
        <v>2078</v>
      </c>
      <c r="D162" s="132">
        <v>0</v>
      </c>
      <c r="E162" s="132">
        <v>0</v>
      </c>
      <c r="F162" s="132">
        <v>0</v>
      </c>
      <c r="G162" s="132">
        <v>0</v>
      </c>
      <c r="H162" s="132">
        <v>0</v>
      </c>
      <c r="I162" s="132">
        <v>0</v>
      </c>
      <c r="J162" s="132">
        <v>0</v>
      </c>
      <c r="K162" s="132">
        <v>0</v>
      </c>
      <c r="L162" s="132">
        <v>0</v>
      </c>
      <c r="M162" s="132">
        <v>0</v>
      </c>
      <c r="N162" s="132">
        <v>0</v>
      </c>
      <c r="O162" s="132">
        <v>0</v>
      </c>
      <c r="P162" s="127">
        <v>0</v>
      </c>
    </row>
    <row r="163" spans="1:16" ht="13.5" thickBot="1" x14ac:dyDescent="0.25">
      <c r="A163" s="136" t="s">
        <v>88</v>
      </c>
      <c r="B163" s="134" t="s">
        <v>1195</v>
      </c>
      <c r="C163" s="134" t="s">
        <v>2078</v>
      </c>
      <c r="D163" s="130">
        <v>1797536.42</v>
      </c>
      <c r="E163" s="130">
        <v>1797536.41</v>
      </c>
      <c r="F163" s="130">
        <v>1520873.95</v>
      </c>
      <c r="G163" s="130">
        <v>1575974.48</v>
      </c>
      <c r="H163" s="130">
        <v>1575974.47</v>
      </c>
      <c r="I163" s="130">
        <v>1575974.47</v>
      </c>
      <c r="J163" s="130">
        <v>1664249.82</v>
      </c>
      <c r="K163" s="130">
        <v>1783697.3</v>
      </c>
      <c r="L163" s="130">
        <v>2182120.02</v>
      </c>
      <c r="M163" s="130">
        <v>1345120.75</v>
      </c>
      <c r="N163" s="130">
        <v>2390249.9700000002</v>
      </c>
      <c r="O163" s="130">
        <v>2390249.96</v>
      </c>
      <c r="P163" s="127">
        <v>2390249.96</v>
      </c>
    </row>
    <row r="164" spans="1:16" ht="13.5" thickBot="1" x14ac:dyDescent="0.25">
      <c r="A164" s="136" t="s">
        <v>1368</v>
      </c>
      <c r="B164" s="134" t="s">
        <v>1369</v>
      </c>
      <c r="C164" s="134" t="s">
        <v>2078</v>
      </c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27">
        <v>0</v>
      </c>
    </row>
    <row r="165" spans="1:16" ht="13.5" thickBot="1" x14ac:dyDescent="0.25">
      <c r="A165" s="136" t="s">
        <v>89</v>
      </c>
      <c r="B165" s="134" t="s">
        <v>1194</v>
      </c>
      <c r="C165" s="134" t="s">
        <v>2078</v>
      </c>
      <c r="D165" s="130">
        <v>635232.56000000006</v>
      </c>
      <c r="E165" s="130">
        <v>614132.5</v>
      </c>
      <c r="F165" s="130">
        <v>591427.41</v>
      </c>
      <c r="G165" s="130">
        <v>578541.15</v>
      </c>
      <c r="H165" s="130">
        <v>559983.11</v>
      </c>
      <c r="I165" s="130">
        <v>542076.81999999995</v>
      </c>
      <c r="J165" s="130">
        <v>523192.61</v>
      </c>
      <c r="K165" s="130">
        <v>603546.09</v>
      </c>
      <c r="L165" s="130">
        <v>676275.12</v>
      </c>
      <c r="M165" s="130">
        <v>749433.27</v>
      </c>
      <c r="N165" s="130">
        <v>733105.82</v>
      </c>
      <c r="O165" s="130">
        <v>713738.17</v>
      </c>
      <c r="P165" s="127">
        <v>713738.17</v>
      </c>
    </row>
    <row r="166" spans="1:16" ht="13.5" thickBot="1" x14ac:dyDescent="0.25">
      <c r="A166" s="136" t="s">
        <v>90</v>
      </c>
      <c r="B166" s="134" t="s">
        <v>1193</v>
      </c>
      <c r="C166" s="134" t="s">
        <v>2078</v>
      </c>
      <c r="D166" s="132">
        <v>0</v>
      </c>
      <c r="E166" s="132">
        <v>0</v>
      </c>
      <c r="F166" s="132">
        <v>0</v>
      </c>
      <c r="G166" s="132">
        <v>0</v>
      </c>
      <c r="H166" s="132">
        <v>0</v>
      </c>
      <c r="I166" s="132">
        <v>0</v>
      </c>
      <c r="J166" s="132">
        <v>0</v>
      </c>
      <c r="K166" s="132">
        <v>0</v>
      </c>
      <c r="L166" s="132">
        <v>0</v>
      </c>
      <c r="M166" s="132">
        <v>0</v>
      </c>
      <c r="N166" s="132">
        <v>0</v>
      </c>
      <c r="O166" s="132">
        <v>0</v>
      </c>
      <c r="P166" s="127">
        <v>0</v>
      </c>
    </row>
    <row r="167" spans="1:16" ht="13.5" thickBot="1" x14ac:dyDescent="0.25">
      <c r="A167" s="136" t="s">
        <v>91</v>
      </c>
      <c r="B167" s="134" t="s">
        <v>1192</v>
      </c>
      <c r="C167" s="134" t="s">
        <v>2078</v>
      </c>
      <c r="D167" s="130">
        <v>1997804.99</v>
      </c>
      <c r="E167" s="130">
        <v>1446024</v>
      </c>
      <c r="F167" s="130">
        <v>1264477.22</v>
      </c>
      <c r="G167" s="130">
        <v>1370936.71</v>
      </c>
      <c r="H167" s="130">
        <v>1495486.98</v>
      </c>
      <c r="I167" s="130">
        <v>1787744.71</v>
      </c>
      <c r="J167" s="130">
        <v>1747936.86</v>
      </c>
      <c r="K167" s="130">
        <v>1707527.02</v>
      </c>
      <c r="L167" s="130">
        <v>1642813.63</v>
      </c>
      <c r="M167" s="130">
        <v>1945670.31</v>
      </c>
      <c r="N167" s="130">
        <v>2339744.64</v>
      </c>
      <c r="O167" s="130">
        <v>2286220.15</v>
      </c>
      <c r="P167" s="127">
        <v>2286220.15</v>
      </c>
    </row>
    <row r="168" spans="1:16" ht="13.5" thickBot="1" x14ac:dyDescent="0.25">
      <c r="A168" s="136" t="s">
        <v>92</v>
      </c>
      <c r="B168" s="134" t="s">
        <v>1191</v>
      </c>
      <c r="C168" s="134" t="s">
        <v>2078</v>
      </c>
      <c r="D168" s="132">
        <v>-2175848.27</v>
      </c>
      <c r="E168" s="132">
        <v>-6111391.5</v>
      </c>
      <c r="F168" s="132">
        <v>-7577146.1200000001</v>
      </c>
      <c r="G168" s="132">
        <v>-7740233.6200000001</v>
      </c>
      <c r="H168" s="132">
        <v>-4345686.6500000004</v>
      </c>
      <c r="I168" s="132">
        <v>-617688.48</v>
      </c>
      <c r="J168" s="132">
        <v>-104694.37</v>
      </c>
      <c r="K168" s="132">
        <v>-104694.37</v>
      </c>
      <c r="L168" s="132">
        <v>0.01</v>
      </c>
      <c r="M168" s="132">
        <v>0.01</v>
      </c>
      <c r="N168" s="132">
        <v>0.01</v>
      </c>
      <c r="O168" s="132">
        <v>-1723559.39</v>
      </c>
      <c r="P168" s="127">
        <v>-1723559.39</v>
      </c>
    </row>
    <row r="169" spans="1:16" ht="13.5" thickBot="1" x14ac:dyDescent="0.25">
      <c r="A169" s="135" t="s">
        <v>1370</v>
      </c>
      <c r="B169" s="134" t="s">
        <v>2302</v>
      </c>
      <c r="C169" s="142"/>
      <c r="D169" s="130">
        <v>16841808.18</v>
      </c>
      <c r="E169" s="130">
        <v>16978023.120000001</v>
      </c>
      <c r="F169" s="130">
        <v>16746423.42</v>
      </c>
      <c r="G169" s="130">
        <v>17421063.52</v>
      </c>
      <c r="H169" s="130">
        <v>18892408.16</v>
      </c>
      <c r="I169" s="130">
        <v>18193468.100000001</v>
      </c>
      <c r="J169" s="130">
        <v>17379771.789999999</v>
      </c>
      <c r="K169" s="130">
        <v>17303641.949999999</v>
      </c>
      <c r="L169" s="130">
        <v>17542547.329999998</v>
      </c>
      <c r="M169" s="130">
        <v>17346168.98</v>
      </c>
      <c r="N169" s="130">
        <v>17184848.09</v>
      </c>
      <c r="O169" s="130">
        <v>17608492.300000001</v>
      </c>
      <c r="P169" s="127">
        <v>17608492.300000001</v>
      </c>
    </row>
    <row r="170" spans="1:16" ht="13.5" thickBot="1" x14ac:dyDescent="0.25">
      <c r="A170" s="136" t="s">
        <v>93</v>
      </c>
      <c r="B170" s="134" t="s">
        <v>1190</v>
      </c>
      <c r="C170" s="134" t="s">
        <v>2078</v>
      </c>
      <c r="D170" s="132">
        <v>14970129.470000001</v>
      </c>
      <c r="E170" s="132">
        <v>15181541.9</v>
      </c>
      <c r="F170" s="132">
        <v>14989593.109999999</v>
      </c>
      <c r="G170" s="132">
        <v>15569216.039999999</v>
      </c>
      <c r="H170" s="132">
        <v>16868309.09</v>
      </c>
      <c r="I170" s="132">
        <v>16717824.390000001</v>
      </c>
      <c r="J170" s="132">
        <v>15942777.119999999</v>
      </c>
      <c r="K170" s="132">
        <v>15835472</v>
      </c>
      <c r="L170" s="132">
        <v>16163540.939999999</v>
      </c>
      <c r="M170" s="132">
        <v>15866717.16</v>
      </c>
      <c r="N170" s="132">
        <v>15586077.279999999</v>
      </c>
      <c r="O170" s="132">
        <v>15568878.630000001</v>
      </c>
      <c r="P170" s="127">
        <v>15568878.630000001</v>
      </c>
    </row>
    <row r="171" spans="1:16" ht="13.5" thickBot="1" x14ac:dyDescent="0.25">
      <c r="A171" s="136" t="s">
        <v>94</v>
      </c>
      <c r="B171" s="134" t="s">
        <v>1189</v>
      </c>
      <c r="C171" s="134" t="s">
        <v>2078</v>
      </c>
      <c r="D171" s="130">
        <v>1041470.98</v>
      </c>
      <c r="E171" s="130">
        <v>970844.59</v>
      </c>
      <c r="F171" s="130">
        <v>984261.08</v>
      </c>
      <c r="G171" s="130">
        <v>912366.05</v>
      </c>
      <c r="H171" s="130">
        <v>886352.11</v>
      </c>
      <c r="I171" s="130">
        <v>822873.81</v>
      </c>
      <c r="J171" s="130">
        <v>888960.33</v>
      </c>
      <c r="K171" s="130">
        <v>866963.2</v>
      </c>
      <c r="L171" s="130">
        <v>915956.34</v>
      </c>
      <c r="M171" s="130">
        <v>850480.44</v>
      </c>
      <c r="N171" s="130">
        <v>1026476.98</v>
      </c>
      <c r="O171" s="130">
        <v>968529.25</v>
      </c>
      <c r="P171" s="127">
        <v>968529.25</v>
      </c>
    </row>
    <row r="172" spans="1:16" ht="13.5" thickBot="1" x14ac:dyDescent="0.25">
      <c r="A172" s="136" t="s">
        <v>95</v>
      </c>
      <c r="B172" s="134" t="s">
        <v>1188</v>
      </c>
      <c r="C172" s="134" t="s">
        <v>2078</v>
      </c>
      <c r="D172" s="132">
        <v>0</v>
      </c>
      <c r="E172" s="132">
        <v>0</v>
      </c>
      <c r="F172" s="132">
        <v>0</v>
      </c>
      <c r="G172" s="132">
        <v>0</v>
      </c>
      <c r="H172" s="132">
        <v>0</v>
      </c>
      <c r="I172" s="132">
        <v>0</v>
      </c>
      <c r="J172" s="132">
        <v>0</v>
      </c>
      <c r="K172" s="132">
        <v>0</v>
      </c>
      <c r="L172" s="132">
        <v>0</v>
      </c>
      <c r="M172" s="132">
        <v>0</v>
      </c>
      <c r="N172" s="132">
        <v>0</v>
      </c>
      <c r="O172" s="132">
        <v>0</v>
      </c>
      <c r="P172" s="127">
        <v>0</v>
      </c>
    </row>
    <row r="173" spans="1:16" ht="13.5" thickBot="1" x14ac:dyDescent="0.25">
      <c r="A173" s="136" t="s">
        <v>96</v>
      </c>
      <c r="B173" s="134" t="s">
        <v>1187</v>
      </c>
      <c r="C173" s="134" t="s">
        <v>2078</v>
      </c>
      <c r="D173" s="130">
        <v>0</v>
      </c>
      <c r="E173" s="130">
        <v>0</v>
      </c>
      <c r="F173" s="130">
        <v>0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0</v>
      </c>
      <c r="M173" s="130">
        <v>0</v>
      </c>
      <c r="N173" s="130">
        <v>0</v>
      </c>
      <c r="O173" s="130">
        <v>0</v>
      </c>
      <c r="P173" s="127">
        <v>0</v>
      </c>
    </row>
    <row r="174" spans="1:16" ht="13.5" thickBot="1" x14ac:dyDescent="0.25">
      <c r="A174" s="136" t="s">
        <v>97</v>
      </c>
      <c r="B174" s="134" t="s">
        <v>1186</v>
      </c>
      <c r="C174" s="134" t="s">
        <v>2078</v>
      </c>
      <c r="D174" s="132">
        <v>310937.09000000003</v>
      </c>
      <c r="E174" s="132">
        <v>242314.75</v>
      </c>
      <c r="F174" s="132">
        <v>153125.09</v>
      </c>
      <c r="G174" s="132">
        <v>301710.7</v>
      </c>
      <c r="H174" s="132">
        <v>370201.88</v>
      </c>
      <c r="I174" s="132">
        <v>298071.07</v>
      </c>
      <c r="J174" s="132">
        <v>201479.43</v>
      </c>
      <c r="K174" s="132">
        <v>242887.54</v>
      </c>
      <c r="L174" s="132">
        <v>112473.12</v>
      </c>
      <c r="M174" s="132">
        <v>187352.91</v>
      </c>
      <c r="N174" s="132">
        <v>172533.01</v>
      </c>
      <c r="O174" s="132">
        <v>192656.54</v>
      </c>
      <c r="P174" s="127">
        <v>192656.54</v>
      </c>
    </row>
    <row r="175" spans="1:16" ht="13.5" thickBot="1" x14ac:dyDescent="0.25">
      <c r="A175" s="136" t="s">
        <v>2093</v>
      </c>
      <c r="B175" s="134" t="s">
        <v>2094</v>
      </c>
      <c r="C175" s="134" t="s">
        <v>2078</v>
      </c>
      <c r="D175" s="130">
        <v>0</v>
      </c>
      <c r="E175" s="130">
        <v>0</v>
      </c>
      <c r="F175" s="130">
        <v>0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0</v>
      </c>
      <c r="M175" s="130">
        <v>0</v>
      </c>
      <c r="N175" s="130">
        <v>0</v>
      </c>
      <c r="O175" s="130">
        <v>610448.48</v>
      </c>
      <c r="P175" s="127">
        <v>610448.48</v>
      </c>
    </row>
    <row r="176" spans="1:16" ht="13.5" thickBot="1" x14ac:dyDescent="0.25">
      <c r="A176" s="136" t="s">
        <v>2095</v>
      </c>
      <c r="B176" s="134" t="s">
        <v>1185</v>
      </c>
      <c r="C176" s="134" t="s">
        <v>2078</v>
      </c>
      <c r="D176" s="132">
        <v>-5222.6000000000004</v>
      </c>
      <c r="E176" s="132">
        <v>-5222.6000000000004</v>
      </c>
      <c r="F176" s="132">
        <v>-5222.6000000000004</v>
      </c>
      <c r="G176" s="132">
        <v>-5222.6000000000004</v>
      </c>
      <c r="H176" s="132">
        <v>-5222.6000000000004</v>
      </c>
      <c r="I176" s="132">
        <v>-5222.6000000000004</v>
      </c>
      <c r="J176" s="132">
        <v>-5222.6000000000004</v>
      </c>
      <c r="K176" s="132">
        <v>-5222.6000000000004</v>
      </c>
      <c r="L176" s="132">
        <v>-5222.6000000000004</v>
      </c>
      <c r="M176" s="132">
        <v>-5222.6000000000004</v>
      </c>
      <c r="N176" s="132">
        <v>-5222.6000000000004</v>
      </c>
      <c r="O176" s="132">
        <v>-5222.6000000000004</v>
      </c>
      <c r="P176" s="127">
        <v>-5222.6000000000004</v>
      </c>
    </row>
    <row r="177" spans="1:16" ht="13.5" thickBot="1" x14ac:dyDescent="0.25">
      <c r="A177" s="136" t="s">
        <v>98</v>
      </c>
      <c r="B177" s="134" t="s">
        <v>1184</v>
      </c>
      <c r="C177" s="134" t="s">
        <v>2078</v>
      </c>
      <c r="D177" s="130">
        <v>210905.03</v>
      </c>
      <c r="E177" s="130">
        <v>174260.87</v>
      </c>
      <c r="F177" s="130">
        <v>146745.82999999999</v>
      </c>
      <c r="G177" s="130">
        <v>130253.83</v>
      </c>
      <c r="H177" s="130">
        <v>223885.06</v>
      </c>
      <c r="I177" s="130">
        <v>212649.22</v>
      </c>
      <c r="J177" s="130">
        <v>202434.82</v>
      </c>
      <c r="K177" s="130">
        <v>192050.18</v>
      </c>
      <c r="L177" s="130">
        <v>181325.06</v>
      </c>
      <c r="M177" s="130">
        <v>271859.84000000003</v>
      </c>
      <c r="N177" s="130">
        <v>246132.32</v>
      </c>
      <c r="O177" s="130">
        <v>210336.7</v>
      </c>
      <c r="P177" s="127">
        <v>210336.7</v>
      </c>
    </row>
    <row r="178" spans="1:16" ht="13.5" thickBot="1" x14ac:dyDescent="0.25">
      <c r="A178" s="136" t="s">
        <v>99</v>
      </c>
      <c r="B178" s="134" t="s">
        <v>1183</v>
      </c>
      <c r="C178" s="134" t="s">
        <v>2078</v>
      </c>
      <c r="D178" s="132">
        <v>45777.48</v>
      </c>
      <c r="E178" s="132">
        <v>45777.48</v>
      </c>
      <c r="F178" s="132">
        <v>45777.48</v>
      </c>
      <c r="G178" s="132">
        <v>45777.48</v>
      </c>
      <c r="H178" s="132">
        <v>45777.48</v>
      </c>
      <c r="I178" s="132">
        <v>45777.48</v>
      </c>
      <c r="J178" s="132">
        <v>45777.48</v>
      </c>
      <c r="K178" s="132">
        <v>45777.48</v>
      </c>
      <c r="L178" s="132">
        <v>45777.48</v>
      </c>
      <c r="M178" s="132">
        <v>45777.48</v>
      </c>
      <c r="N178" s="132">
        <v>45777.48</v>
      </c>
      <c r="O178" s="132">
        <v>15192.12</v>
      </c>
      <c r="P178" s="127">
        <v>15192.12</v>
      </c>
    </row>
    <row r="179" spans="1:16" ht="13.5" thickBot="1" x14ac:dyDescent="0.25">
      <c r="A179" s="136" t="s">
        <v>100</v>
      </c>
      <c r="B179" s="134" t="s">
        <v>1182</v>
      </c>
      <c r="C179" s="134" t="s">
        <v>2078</v>
      </c>
      <c r="D179" s="130">
        <v>91129.89</v>
      </c>
      <c r="E179" s="130">
        <v>138766.15</v>
      </c>
      <c r="F179" s="130">
        <v>164179.72</v>
      </c>
      <c r="G179" s="130">
        <v>192077.11</v>
      </c>
      <c r="H179" s="130">
        <v>212020.85</v>
      </c>
      <c r="I179" s="130">
        <v>10280.1</v>
      </c>
      <c r="J179" s="130">
        <v>10832.85</v>
      </c>
      <c r="K179" s="130">
        <v>9144.06</v>
      </c>
      <c r="L179" s="130">
        <v>11920.69</v>
      </c>
      <c r="M179" s="130">
        <v>11296.64</v>
      </c>
      <c r="N179" s="130">
        <v>15367.58</v>
      </c>
      <c r="O179" s="130">
        <v>12995.97</v>
      </c>
      <c r="P179" s="127">
        <v>12995.97</v>
      </c>
    </row>
    <row r="180" spans="1:16" ht="13.5" thickBot="1" x14ac:dyDescent="0.25">
      <c r="A180" s="136" t="s">
        <v>101</v>
      </c>
      <c r="B180" s="134" t="s">
        <v>1181</v>
      </c>
      <c r="C180" s="134" t="s">
        <v>2078</v>
      </c>
      <c r="D180" s="132">
        <v>176680.84</v>
      </c>
      <c r="E180" s="132">
        <v>229739.98</v>
      </c>
      <c r="F180" s="132">
        <v>267963.71000000002</v>
      </c>
      <c r="G180" s="132">
        <v>274884.90999999997</v>
      </c>
      <c r="H180" s="132">
        <v>291084.28999999998</v>
      </c>
      <c r="I180" s="132">
        <v>91214.63</v>
      </c>
      <c r="J180" s="132">
        <v>92732.36</v>
      </c>
      <c r="K180" s="132">
        <v>116570.09</v>
      </c>
      <c r="L180" s="132">
        <v>116776.3</v>
      </c>
      <c r="M180" s="132">
        <v>117907.11</v>
      </c>
      <c r="N180" s="132">
        <v>97706.04</v>
      </c>
      <c r="O180" s="132">
        <v>34677.21</v>
      </c>
      <c r="P180" s="127">
        <v>34677.21</v>
      </c>
    </row>
    <row r="181" spans="1:16" ht="13.5" thickBot="1" x14ac:dyDescent="0.25">
      <c r="A181" s="136" t="s">
        <v>102</v>
      </c>
      <c r="B181" s="134" t="s">
        <v>1180</v>
      </c>
      <c r="C181" s="134" t="s">
        <v>2078</v>
      </c>
      <c r="D181" s="130">
        <v>0</v>
      </c>
      <c r="E181" s="130">
        <v>0</v>
      </c>
      <c r="F181" s="130">
        <v>0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0</v>
      </c>
      <c r="M181" s="130">
        <v>0</v>
      </c>
      <c r="N181" s="130">
        <v>0</v>
      </c>
      <c r="O181" s="130">
        <v>0</v>
      </c>
      <c r="P181" s="127">
        <v>0</v>
      </c>
    </row>
    <row r="182" spans="1:16" ht="13.5" thickBot="1" x14ac:dyDescent="0.25">
      <c r="A182" s="136" t="s">
        <v>103</v>
      </c>
      <c r="B182" s="134" t="s">
        <v>1179</v>
      </c>
      <c r="C182" s="134" t="s">
        <v>2078</v>
      </c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27">
        <v>0</v>
      </c>
    </row>
    <row r="183" spans="1:16" ht="13.5" thickBot="1" x14ac:dyDescent="0.25">
      <c r="A183" s="136" t="s">
        <v>104</v>
      </c>
      <c r="B183" s="134" t="s">
        <v>1178</v>
      </c>
      <c r="C183" s="134" t="s">
        <v>2078</v>
      </c>
      <c r="D183" s="130">
        <v>0</v>
      </c>
      <c r="E183" s="130">
        <v>0</v>
      </c>
      <c r="F183" s="130">
        <v>0</v>
      </c>
      <c r="G183" s="130">
        <v>0</v>
      </c>
      <c r="H183" s="130">
        <v>0</v>
      </c>
      <c r="I183" s="130">
        <v>0</v>
      </c>
      <c r="J183" s="130">
        <v>0</v>
      </c>
      <c r="K183" s="130">
        <v>0</v>
      </c>
      <c r="L183" s="130">
        <v>0</v>
      </c>
      <c r="M183" s="130">
        <v>0</v>
      </c>
      <c r="N183" s="130">
        <v>0</v>
      </c>
      <c r="O183" s="130">
        <v>0</v>
      </c>
      <c r="P183" s="127">
        <v>0</v>
      </c>
    </row>
    <row r="184" spans="1:16" ht="13.5" thickBot="1" x14ac:dyDescent="0.25">
      <c r="A184" s="136" t="s">
        <v>105</v>
      </c>
      <c r="B184" s="134" t="s">
        <v>1177</v>
      </c>
      <c r="C184" s="134" t="s">
        <v>2078</v>
      </c>
      <c r="D184" s="132">
        <v>0</v>
      </c>
      <c r="E184" s="132">
        <v>0</v>
      </c>
      <c r="F184" s="132">
        <v>0</v>
      </c>
      <c r="G184" s="132">
        <v>0</v>
      </c>
      <c r="H184" s="132">
        <v>0</v>
      </c>
      <c r="I184" s="132">
        <v>0</v>
      </c>
      <c r="J184" s="132">
        <v>0</v>
      </c>
      <c r="K184" s="132">
        <v>0</v>
      </c>
      <c r="L184" s="132">
        <v>0</v>
      </c>
      <c r="M184" s="132">
        <v>0</v>
      </c>
      <c r="N184" s="132">
        <v>0</v>
      </c>
      <c r="O184" s="132">
        <v>0</v>
      </c>
      <c r="P184" s="127">
        <v>0</v>
      </c>
    </row>
    <row r="185" spans="1:16" ht="13.5" thickBot="1" x14ac:dyDescent="0.25">
      <c r="A185" s="133" t="s">
        <v>1372</v>
      </c>
      <c r="B185" s="134" t="s">
        <v>2305</v>
      </c>
      <c r="C185" s="142"/>
      <c r="D185" s="130">
        <v>34005504.710000001</v>
      </c>
      <c r="E185" s="130">
        <v>32486615.27</v>
      </c>
      <c r="F185" s="130">
        <v>26290288.59</v>
      </c>
      <c r="G185" s="130">
        <v>26820144.879999999</v>
      </c>
      <c r="H185" s="130">
        <v>25240930.73</v>
      </c>
      <c r="I185" s="130">
        <v>20286838.16</v>
      </c>
      <c r="J185" s="130">
        <v>23122539.489999998</v>
      </c>
      <c r="K185" s="130">
        <v>23123506.649999999</v>
      </c>
      <c r="L185" s="130">
        <v>20235085.440000001</v>
      </c>
      <c r="M185" s="130">
        <v>27790636.510000002</v>
      </c>
      <c r="N185" s="130">
        <v>42716074.530000001</v>
      </c>
      <c r="O185" s="130">
        <v>37908805.390000001</v>
      </c>
      <c r="P185" s="127">
        <v>37908805.390000001</v>
      </c>
    </row>
    <row r="186" spans="1:16" ht="13.5" thickBot="1" x14ac:dyDescent="0.25">
      <c r="A186" s="135" t="s">
        <v>1373</v>
      </c>
      <c r="B186" s="134" t="s">
        <v>2306</v>
      </c>
      <c r="C186" s="142"/>
      <c r="D186" s="132">
        <v>23337198.739999998</v>
      </c>
      <c r="E186" s="132">
        <v>21328969.719999999</v>
      </c>
      <c r="F186" s="132">
        <v>14487076.119999999</v>
      </c>
      <c r="G186" s="132">
        <v>14820970.68</v>
      </c>
      <c r="H186" s="132">
        <v>12918290.09</v>
      </c>
      <c r="I186" s="132">
        <v>7826969.5599999996</v>
      </c>
      <c r="J186" s="132">
        <v>11015960.84</v>
      </c>
      <c r="K186" s="132">
        <v>10987547.99</v>
      </c>
      <c r="L186" s="132">
        <v>8077793.1500000004</v>
      </c>
      <c r="M186" s="132">
        <v>15731341.24</v>
      </c>
      <c r="N186" s="132">
        <v>30986630.780000001</v>
      </c>
      <c r="O186" s="132">
        <v>25766982.09</v>
      </c>
      <c r="P186" s="127">
        <v>25766982.09</v>
      </c>
    </row>
    <row r="187" spans="1:16" ht="13.5" thickBot="1" x14ac:dyDescent="0.25">
      <c r="A187" s="136" t="s">
        <v>106</v>
      </c>
      <c r="B187" s="134" t="s">
        <v>1176</v>
      </c>
      <c r="C187" s="134" t="s">
        <v>2078</v>
      </c>
      <c r="D187" s="130">
        <v>85163.42</v>
      </c>
      <c r="E187" s="130">
        <v>51254.51</v>
      </c>
      <c r="F187" s="130">
        <v>76583.34</v>
      </c>
      <c r="G187" s="130">
        <v>11041.67</v>
      </c>
      <c r="H187" s="130">
        <v>1780.49</v>
      </c>
      <c r="I187" s="130">
        <v>2849.93</v>
      </c>
      <c r="J187" s="130">
        <v>1250</v>
      </c>
      <c r="K187" s="130">
        <v>216.67</v>
      </c>
      <c r="L187" s="130">
        <v>0</v>
      </c>
      <c r="M187" s="130">
        <v>338874.62</v>
      </c>
      <c r="N187" s="130">
        <v>277947.19</v>
      </c>
      <c r="O187" s="130">
        <v>207024.17</v>
      </c>
      <c r="P187" s="127">
        <v>207024.17</v>
      </c>
    </row>
    <row r="188" spans="1:16" ht="13.5" thickBot="1" x14ac:dyDescent="0.25">
      <c r="A188" s="136" t="s">
        <v>1993</v>
      </c>
      <c r="B188" s="134" t="s">
        <v>1175</v>
      </c>
      <c r="C188" s="134" t="s">
        <v>2078</v>
      </c>
      <c r="D188" s="132">
        <v>0</v>
      </c>
      <c r="E188" s="132">
        <v>0</v>
      </c>
      <c r="F188" s="132">
        <v>0</v>
      </c>
      <c r="G188" s="132">
        <v>0</v>
      </c>
      <c r="H188" s="132">
        <v>0</v>
      </c>
      <c r="I188" s="132">
        <v>0</v>
      </c>
      <c r="J188" s="132">
        <v>0</v>
      </c>
      <c r="K188" s="132">
        <v>0</v>
      </c>
      <c r="L188" s="132">
        <v>0</v>
      </c>
      <c r="M188" s="132">
        <v>0</v>
      </c>
      <c r="N188" s="132">
        <v>0</v>
      </c>
      <c r="O188" s="132">
        <v>0</v>
      </c>
      <c r="P188" s="127">
        <v>0</v>
      </c>
    </row>
    <row r="189" spans="1:16" ht="13.5" thickBot="1" x14ac:dyDescent="0.25">
      <c r="A189" s="136" t="s">
        <v>107</v>
      </c>
      <c r="B189" s="134" t="s">
        <v>1174</v>
      </c>
      <c r="C189" s="134" t="s">
        <v>2078</v>
      </c>
      <c r="D189" s="130">
        <v>0</v>
      </c>
      <c r="E189" s="130">
        <v>0</v>
      </c>
      <c r="F189" s="130">
        <v>0</v>
      </c>
      <c r="G189" s="130">
        <v>0</v>
      </c>
      <c r="H189" s="130">
        <v>0</v>
      </c>
      <c r="I189" s="130">
        <v>0</v>
      </c>
      <c r="J189" s="130">
        <v>0</v>
      </c>
      <c r="K189" s="130">
        <v>0</v>
      </c>
      <c r="L189" s="130">
        <v>0</v>
      </c>
      <c r="M189" s="130">
        <v>0</v>
      </c>
      <c r="N189" s="130">
        <v>0</v>
      </c>
      <c r="O189" s="130">
        <v>0</v>
      </c>
      <c r="P189" s="127">
        <v>0</v>
      </c>
    </row>
    <row r="190" spans="1:16" ht="13.5" thickBot="1" x14ac:dyDescent="0.25">
      <c r="A190" s="136" t="s">
        <v>108</v>
      </c>
      <c r="B190" s="134" t="s">
        <v>1173</v>
      </c>
      <c r="C190" s="134" t="s">
        <v>2078</v>
      </c>
      <c r="D190" s="132">
        <v>10044558.119999999</v>
      </c>
      <c r="E190" s="132">
        <v>7972952.5</v>
      </c>
      <c r="F190" s="132">
        <v>5979714.3799999999</v>
      </c>
      <c r="G190" s="132">
        <v>3986476.26</v>
      </c>
      <c r="H190" s="132">
        <v>1993238.14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15709207.74</v>
      </c>
      <c r="O190" s="132">
        <v>13404211.369999999</v>
      </c>
      <c r="P190" s="127">
        <v>13404211.369999999</v>
      </c>
    </row>
    <row r="191" spans="1:16" ht="13.5" thickBot="1" x14ac:dyDescent="0.25">
      <c r="A191" s="136" t="s">
        <v>109</v>
      </c>
      <c r="B191" s="134" t="s">
        <v>1172</v>
      </c>
      <c r="C191" s="134" t="s">
        <v>2078</v>
      </c>
      <c r="D191" s="130">
        <v>0</v>
      </c>
      <c r="E191" s="130">
        <v>954448.55</v>
      </c>
      <c r="F191" s="130">
        <v>859003.69</v>
      </c>
      <c r="G191" s="130">
        <v>763558.83</v>
      </c>
      <c r="H191" s="130">
        <v>668113.97</v>
      </c>
      <c r="I191" s="130">
        <v>572669.11</v>
      </c>
      <c r="J191" s="130">
        <v>477224.25</v>
      </c>
      <c r="K191" s="130">
        <v>381779.39</v>
      </c>
      <c r="L191" s="130">
        <v>286334.53000000003</v>
      </c>
      <c r="M191" s="130">
        <v>190889.67</v>
      </c>
      <c r="N191" s="130">
        <v>95444.81</v>
      </c>
      <c r="O191" s="130">
        <v>0</v>
      </c>
      <c r="P191" s="127">
        <v>0</v>
      </c>
    </row>
    <row r="192" spans="1:16" ht="13.5" thickBot="1" x14ac:dyDescent="0.25">
      <c r="A192" s="136" t="s">
        <v>1374</v>
      </c>
      <c r="B192" s="134" t="s">
        <v>1375</v>
      </c>
      <c r="C192" s="134" t="s">
        <v>2078</v>
      </c>
      <c r="D192" s="132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27">
        <v>0</v>
      </c>
    </row>
    <row r="193" spans="1:16" ht="13.5" thickBot="1" x14ac:dyDescent="0.25">
      <c r="A193" s="136" t="s">
        <v>1376</v>
      </c>
      <c r="B193" s="134" t="s">
        <v>1377</v>
      </c>
      <c r="C193" s="134" t="s">
        <v>2078</v>
      </c>
      <c r="D193" s="130">
        <v>0</v>
      </c>
      <c r="E193" s="130">
        <v>0</v>
      </c>
      <c r="F193" s="130">
        <v>0</v>
      </c>
      <c r="G193" s="130">
        <v>0</v>
      </c>
      <c r="H193" s="130">
        <v>0</v>
      </c>
      <c r="I193" s="130">
        <v>0</v>
      </c>
      <c r="J193" s="130">
        <v>0</v>
      </c>
      <c r="K193" s="130">
        <v>0</v>
      </c>
      <c r="L193" s="130">
        <v>0</v>
      </c>
      <c r="M193" s="130">
        <v>0</v>
      </c>
      <c r="N193" s="130">
        <v>0</v>
      </c>
      <c r="O193" s="130">
        <v>0</v>
      </c>
      <c r="P193" s="127">
        <v>0</v>
      </c>
    </row>
    <row r="194" spans="1:16" ht="13.5" thickBot="1" x14ac:dyDescent="0.25">
      <c r="A194" s="136" t="s">
        <v>110</v>
      </c>
      <c r="B194" s="134" t="s">
        <v>1171</v>
      </c>
      <c r="C194" s="134" t="s">
        <v>2078</v>
      </c>
      <c r="D194" s="132">
        <v>233203.23</v>
      </c>
      <c r="E194" s="132">
        <v>256409.65</v>
      </c>
      <c r="F194" s="132">
        <v>223716.12</v>
      </c>
      <c r="G194" s="132">
        <v>191022.54</v>
      </c>
      <c r="H194" s="132">
        <v>165583.46</v>
      </c>
      <c r="I194" s="132">
        <v>140144.38</v>
      </c>
      <c r="J194" s="132">
        <v>114705.3</v>
      </c>
      <c r="K194" s="132">
        <v>89266.22</v>
      </c>
      <c r="L194" s="132">
        <v>87879.64</v>
      </c>
      <c r="M194" s="132">
        <v>59768</v>
      </c>
      <c r="N194" s="132">
        <v>280479.96999999997</v>
      </c>
      <c r="O194" s="132">
        <v>287906.55</v>
      </c>
      <c r="P194" s="127">
        <v>287906.55</v>
      </c>
    </row>
    <row r="195" spans="1:16" ht="13.5" thickBot="1" x14ac:dyDescent="0.25">
      <c r="A195" s="136" t="s">
        <v>1378</v>
      </c>
      <c r="B195" s="134" t="s">
        <v>1170</v>
      </c>
      <c r="C195" s="134" t="s">
        <v>2078</v>
      </c>
      <c r="D195" s="130">
        <v>4632416.72</v>
      </c>
      <c r="E195" s="130">
        <v>4601634.6500000004</v>
      </c>
      <c r="F195" s="130">
        <v>2524395.36</v>
      </c>
      <c r="G195" s="130">
        <v>4243170.88</v>
      </c>
      <c r="H195" s="130">
        <v>4643501.16</v>
      </c>
      <c r="I195" s="130">
        <v>2964258.66</v>
      </c>
      <c r="J195" s="130">
        <v>4508603.53</v>
      </c>
      <c r="K195" s="130">
        <v>4529050.45</v>
      </c>
      <c r="L195" s="130">
        <v>2880548</v>
      </c>
      <c r="M195" s="130">
        <v>4764784.3899999997</v>
      </c>
      <c r="N195" s="130">
        <v>4644614.37</v>
      </c>
      <c r="O195" s="130">
        <v>3446238.27</v>
      </c>
      <c r="P195" s="127">
        <v>3446238.27</v>
      </c>
    </row>
    <row r="196" spans="1:16" ht="13.5" thickBot="1" x14ac:dyDescent="0.25">
      <c r="A196" s="136" t="s">
        <v>1379</v>
      </c>
      <c r="B196" s="134" t="s">
        <v>1380</v>
      </c>
      <c r="C196" s="134" t="s">
        <v>2078</v>
      </c>
      <c r="D196" s="132">
        <v>112413.91</v>
      </c>
      <c r="E196" s="132">
        <v>158194.47</v>
      </c>
      <c r="F196" s="132">
        <v>162341.71</v>
      </c>
      <c r="G196" s="132">
        <v>178780.61</v>
      </c>
      <c r="H196" s="132">
        <v>166069.51</v>
      </c>
      <c r="I196" s="132">
        <v>143733.41</v>
      </c>
      <c r="J196" s="132">
        <v>185487.57</v>
      </c>
      <c r="K196" s="132">
        <v>162479.23000000001</v>
      </c>
      <c r="L196" s="132">
        <v>143550.04999999999</v>
      </c>
      <c r="M196" s="132">
        <v>124620.87</v>
      </c>
      <c r="N196" s="132">
        <v>105325.03</v>
      </c>
      <c r="O196" s="132">
        <v>104362.53</v>
      </c>
      <c r="P196" s="127">
        <v>104362.53</v>
      </c>
    </row>
    <row r="197" spans="1:16" ht="13.5" thickBot="1" x14ac:dyDescent="0.25">
      <c r="A197" s="136" t="s">
        <v>111</v>
      </c>
      <c r="B197" s="134" t="s">
        <v>1169</v>
      </c>
      <c r="C197" s="134" t="s">
        <v>2078</v>
      </c>
      <c r="D197" s="130">
        <v>0</v>
      </c>
      <c r="E197" s="130">
        <v>0</v>
      </c>
      <c r="F197" s="130">
        <v>0</v>
      </c>
      <c r="G197" s="130">
        <v>0</v>
      </c>
      <c r="H197" s="130">
        <v>0</v>
      </c>
      <c r="I197" s="130">
        <v>0</v>
      </c>
      <c r="J197" s="130">
        <v>0</v>
      </c>
      <c r="K197" s="130">
        <v>0</v>
      </c>
      <c r="L197" s="130">
        <v>0</v>
      </c>
      <c r="M197" s="130">
        <v>0</v>
      </c>
      <c r="N197" s="130">
        <v>0</v>
      </c>
      <c r="O197" s="130">
        <v>0</v>
      </c>
      <c r="P197" s="127">
        <v>0</v>
      </c>
    </row>
    <row r="198" spans="1:16" ht="13.5" thickBot="1" x14ac:dyDescent="0.25">
      <c r="A198" s="136" t="s">
        <v>1381</v>
      </c>
      <c r="B198" s="134" t="s">
        <v>1382</v>
      </c>
      <c r="C198" s="134" t="s">
        <v>2078</v>
      </c>
      <c r="D198" s="132">
        <v>108386.94</v>
      </c>
      <c r="E198" s="132">
        <v>92903.07</v>
      </c>
      <c r="F198" s="132">
        <v>77992.06</v>
      </c>
      <c r="G198" s="132">
        <v>61935.33</v>
      </c>
      <c r="H198" s="132">
        <v>46451.519999999997</v>
      </c>
      <c r="I198" s="132">
        <v>30967.65</v>
      </c>
      <c r="J198" s="132">
        <v>15483.78</v>
      </c>
      <c r="K198" s="132">
        <v>-0.09</v>
      </c>
      <c r="L198" s="132">
        <v>98023.91</v>
      </c>
      <c r="M198" s="132">
        <v>100570.98</v>
      </c>
      <c r="N198" s="132">
        <v>90513.88</v>
      </c>
      <c r="O198" s="132">
        <v>80456.78</v>
      </c>
      <c r="P198" s="127">
        <v>80456.78</v>
      </c>
    </row>
    <row r="199" spans="1:16" ht="13.5" thickBot="1" x14ac:dyDescent="0.25">
      <c r="A199" s="136" t="s">
        <v>112</v>
      </c>
      <c r="B199" s="134" t="s">
        <v>1168</v>
      </c>
      <c r="C199" s="134" t="s">
        <v>2078</v>
      </c>
      <c r="D199" s="130">
        <v>3210987.74</v>
      </c>
      <c r="E199" s="130">
        <v>2859842.89</v>
      </c>
      <c r="F199" s="130">
        <v>2508698.04</v>
      </c>
      <c r="G199" s="130">
        <v>2157553.19</v>
      </c>
      <c r="H199" s="130">
        <v>1806408.34</v>
      </c>
      <c r="I199" s="130">
        <v>1455263.49</v>
      </c>
      <c r="J199" s="130">
        <v>1104118.6399999999</v>
      </c>
      <c r="K199" s="130">
        <v>702289.79</v>
      </c>
      <c r="L199" s="130">
        <v>351144.94</v>
      </c>
      <c r="M199" s="130">
        <v>4624430.58</v>
      </c>
      <c r="N199" s="130">
        <v>4290052.92</v>
      </c>
      <c r="O199" s="130">
        <v>3922539.14</v>
      </c>
      <c r="P199" s="127">
        <v>3922539.14</v>
      </c>
    </row>
    <row r="200" spans="1:16" ht="13.5" thickBot="1" x14ac:dyDescent="0.25">
      <c r="A200" s="136" t="s">
        <v>113</v>
      </c>
      <c r="B200" s="134" t="s">
        <v>1167</v>
      </c>
      <c r="C200" s="134" t="s">
        <v>2078</v>
      </c>
      <c r="D200" s="132">
        <v>0</v>
      </c>
      <c r="E200" s="132">
        <v>0</v>
      </c>
      <c r="F200" s="132">
        <v>125000</v>
      </c>
      <c r="G200" s="132">
        <v>0</v>
      </c>
      <c r="H200" s="132">
        <v>0</v>
      </c>
      <c r="I200" s="132">
        <v>415214.94</v>
      </c>
      <c r="J200" s="132">
        <v>354384.61</v>
      </c>
      <c r="K200" s="132">
        <v>293554.28000000003</v>
      </c>
      <c r="L200" s="132">
        <v>322722.53999999998</v>
      </c>
      <c r="M200" s="132">
        <v>171893.62</v>
      </c>
      <c r="N200" s="132">
        <v>111063.29</v>
      </c>
      <c r="O200" s="132">
        <v>50232.94</v>
      </c>
      <c r="P200" s="127">
        <v>50232.94</v>
      </c>
    </row>
    <row r="201" spans="1:16" ht="13.5" thickBot="1" x14ac:dyDescent="0.25">
      <c r="A201" s="136" t="s">
        <v>1383</v>
      </c>
      <c r="B201" s="134" t="s">
        <v>1384</v>
      </c>
      <c r="C201" s="134" t="s">
        <v>2078</v>
      </c>
      <c r="D201" s="130">
        <v>444865.19</v>
      </c>
      <c r="E201" s="130">
        <v>418513.73</v>
      </c>
      <c r="F201" s="130">
        <v>392162.27</v>
      </c>
      <c r="G201" s="130">
        <v>365810.81</v>
      </c>
      <c r="H201" s="130">
        <v>339459.35</v>
      </c>
      <c r="I201" s="130">
        <v>313107.89</v>
      </c>
      <c r="J201" s="130">
        <v>286756.43</v>
      </c>
      <c r="K201" s="130">
        <v>260404.97</v>
      </c>
      <c r="L201" s="130">
        <v>234053.51</v>
      </c>
      <c r="M201" s="130">
        <v>207702.05</v>
      </c>
      <c r="N201" s="130">
        <v>181350.59</v>
      </c>
      <c r="O201" s="130">
        <v>469336.95</v>
      </c>
      <c r="P201" s="127">
        <v>469336.95</v>
      </c>
    </row>
    <row r="202" spans="1:16" ht="13.5" thickBot="1" x14ac:dyDescent="0.25">
      <c r="A202" s="136" t="s">
        <v>114</v>
      </c>
      <c r="B202" s="134" t="s">
        <v>1166</v>
      </c>
      <c r="C202" s="134" t="s">
        <v>2078</v>
      </c>
      <c r="D202" s="132">
        <v>937000</v>
      </c>
      <c r="E202" s="132">
        <v>359000</v>
      </c>
      <c r="F202" s="132">
        <v>49000</v>
      </c>
      <c r="G202" s="132">
        <v>0</v>
      </c>
      <c r="H202" s="132">
        <v>327000</v>
      </c>
      <c r="I202" s="132">
        <v>1031000</v>
      </c>
      <c r="J202" s="132">
        <v>1749000</v>
      </c>
      <c r="K202" s="132">
        <v>2465000</v>
      </c>
      <c r="L202" s="132">
        <v>3181000</v>
      </c>
      <c r="M202" s="132">
        <v>3411000</v>
      </c>
      <c r="N202" s="132">
        <v>3021000</v>
      </c>
      <c r="O202" s="132">
        <v>2044000</v>
      </c>
      <c r="P202" s="127">
        <v>2044000</v>
      </c>
    </row>
    <row r="203" spans="1:16" ht="13.5" thickBot="1" x14ac:dyDescent="0.25">
      <c r="A203" s="136" t="s">
        <v>115</v>
      </c>
      <c r="B203" s="134" t="s">
        <v>1165</v>
      </c>
      <c r="C203" s="134" t="s">
        <v>2078</v>
      </c>
      <c r="D203" s="130">
        <v>1583799.11</v>
      </c>
      <c r="E203" s="130">
        <v>1672057.34</v>
      </c>
      <c r="F203" s="130">
        <v>1296771.49</v>
      </c>
      <c r="G203" s="130">
        <v>968833.19</v>
      </c>
      <c r="H203" s="130">
        <v>878706.46</v>
      </c>
      <c r="I203" s="130">
        <v>547791.16</v>
      </c>
      <c r="J203" s="130">
        <v>411509.43</v>
      </c>
      <c r="K203" s="130">
        <v>302369.7</v>
      </c>
      <c r="L203" s="130">
        <v>257160.4</v>
      </c>
      <c r="M203" s="130">
        <v>0.45</v>
      </c>
      <c r="N203" s="130">
        <v>459717.94</v>
      </c>
      <c r="O203" s="130">
        <v>1492736.07</v>
      </c>
      <c r="P203" s="127">
        <v>1492736.07</v>
      </c>
    </row>
    <row r="204" spans="1:16" ht="13.5" thickBot="1" x14ac:dyDescent="0.25">
      <c r="A204" s="136" t="s">
        <v>2307</v>
      </c>
      <c r="B204" s="134" t="s">
        <v>2308</v>
      </c>
      <c r="C204" s="134" t="s">
        <v>2078</v>
      </c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27">
        <v>0</v>
      </c>
    </row>
    <row r="205" spans="1:16" ht="13.5" thickBot="1" x14ac:dyDescent="0.25">
      <c r="A205" s="136" t="s">
        <v>2000</v>
      </c>
      <c r="B205" s="134" t="s">
        <v>2001</v>
      </c>
      <c r="C205" s="134" t="s">
        <v>2078</v>
      </c>
      <c r="D205" s="130">
        <v>1944404.36</v>
      </c>
      <c r="E205" s="130">
        <v>1931758.36</v>
      </c>
      <c r="F205" s="130">
        <v>211697.66</v>
      </c>
      <c r="G205" s="130">
        <v>1892787.37</v>
      </c>
      <c r="H205" s="130">
        <v>1881977.69</v>
      </c>
      <c r="I205" s="130">
        <v>209968.94</v>
      </c>
      <c r="J205" s="130">
        <v>1807437.3</v>
      </c>
      <c r="K205" s="130">
        <v>1801137.38</v>
      </c>
      <c r="L205" s="130">
        <v>235375.63</v>
      </c>
      <c r="M205" s="130">
        <v>1736806.01</v>
      </c>
      <c r="N205" s="130">
        <v>1719913.05</v>
      </c>
      <c r="O205" s="130">
        <v>257937.32</v>
      </c>
      <c r="P205" s="127">
        <v>257937.32</v>
      </c>
    </row>
    <row r="206" spans="1:16" ht="13.5" thickBot="1" x14ac:dyDescent="0.25">
      <c r="A206" s="135" t="s">
        <v>1385</v>
      </c>
      <c r="B206" s="134" t="s">
        <v>2309</v>
      </c>
      <c r="C206" s="142"/>
      <c r="D206" s="132">
        <v>10668305.970000001</v>
      </c>
      <c r="E206" s="132">
        <v>11157645.550000001</v>
      </c>
      <c r="F206" s="132">
        <v>11803212.470000001</v>
      </c>
      <c r="G206" s="132">
        <v>11999174.199999999</v>
      </c>
      <c r="H206" s="132">
        <v>12322640.640000001</v>
      </c>
      <c r="I206" s="132">
        <v>12459868.6</v>
      </c>
      <c r="J206" s="132">
        <v>12106578.65</v>
      </c>
      <c r="K206" s="132">
        <v>12135958.66</v>
      </c>
      <c r="L206" s="132">
        <v>12157292.289999999</v>
      </c>
      <c r="M206" s="132">
        <v>12059295.27</v>
      </c>
      <c r="N206" s="132">
        <v>11729443.75</v>
      </c>
      <c r="O206" s="132">
        <v>12141823.300000001</v>
      </c>
      <c r="P206" s="127">
        <v>12141823.300000001</v>
      </c>
    </row>
    <row r="207" spans="1:16" ht="13.5" thickBot="1" x14ac:dyDescent="0.25">
      <c r="A207" s="136" t="s">
        <v>2096</v>
      </c>
      <c r="B207" s="134" t="s">
        <v>2097</v>
      </c>
      <c r="C207" s="134" t="s">
        <v>2078</v>
      </c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27">
        <v>0</v>
      </c>
    </row>
    <row r="208" spans="1:16" ht="13.5" thickBot="1" x14ac:dyDescent="0.25">
      <c r="A208" s="136" t="s">
        <v>116</v>
      </c>
      <c r="B208" s="134" t="s">
        <v>1164</v>
      </c>
      <c r="C208" s="134" t="s">
        <v>2078</v>
      </c>
      <c r="D208" s="132">
        <v>1076799.3600000001</v>
      </c>
      <c r="E208" s="132">
        <v>1108634.3899999999</v>
      </c>
      <c r="F208" s="132">
        <v>1235844.42</v>
      </c>
      <c r="G208" s="132">
        <v>1352925.1</v>
      </c>
      <c r="H208" s="132">
        <v>1598152.22</v>
      </c>
      <c r="I208" s="132">
        <v>1752935.56</v>
      </c>
      <c r="J208" s="132">
        <v>1373740.64</v>
      </c>
      <c r="K208" s="132">
        <v>1320783.1399999999</v>
      </c>
      <c r="L208" s="132">
        <v>1310551.1499999999</v>
      </c>
      <c r="M208" s="132">
        <v>1278410.55</v>
      </c>
      <c r="N208" s="132">
        <v>1111701.29</v>
      </c>
      <c r="O208" s="132">
        <v>1238172.83</v>
      </c>
      <c r="P208" s="127">
        <v>1238172.83</v>
      </c>
    </row>
    <row r="209" spans="1:16" ht="13.5" thickBot="1" x14ac:dyDescent="0.25">
      <c r="A209" s="136" t="s">
        <v>117</v>
      </c>
      <c r="B209" s="134" t="s">
        <v>1163</v>
      </c>
      <c r="C209" s="134" t="s">
        <v>2078</v>
      </c>
      <c r="D209" s="130">
        <v>2031033.05</v>
      </c>
      <c r="E209" s="130">
        <v>2544640.62</v>
      </c>
      <c r="F209" s="130">
        <v>3091074.99</v>
      </c>
      <c r="G209" s="130">
        <v>3232953.98</v>
      </c>
      <c r="H209" s="130">
        <v>3372676.43</v>
      </c>
      <c r="I209" s="130">
        <v>3509519.83</v>
      </c>
      <c r="J209" s="130">
        <v>3563180.15</v>
      </c>
      <c r="K209" s="130">
        <v>3669287.27</v>
      </c>
      <c r="L209" s="130">
        <v>3771369.52</v>
      </c>
      <c r="M209" s="130">
        <v>3703735.75</v>
      </c>
      <c r="N209" s="130">
        <v>3521426.59</v>
      </c>
      <c r="O209" s="130">
        <v>3714745.99</v>
      </c>
      <c r="P209" s="127">
        <v>3714745.99</v>
      </c>
    </row>
    <row r="210" spans="1:16" ht="13.5" thickBot="1" x14ac:dyDescent="0.25">
      <c r="A210" s="136" t="s">
        <v>118</v>
      </c>
      <c r="B210" s="134" t="s">
        <v>1162</v>
      </c>
      <c r="C210" s="134" t="s">
        <v>2078</v>
      </c>
      <c r="D210" s="132">
        <v>441045.83</v>
      </c>
      <c r="E210" s="132">
        <v>414942.81</v>
      </c>
      <c r="F210" s="132">
        <v>458356.54</v>
      </c>
      <c r="G210" s="132">
        <v>395358.6</v>
      </c>
      <c r="H210" s="132">
        <v>333875.46999999997</v>
      </c>
      <c r="I210" s="132">
        <v>228138.93</v>
      </c>
      <c r="J210" s="132">
        <v>200383.58</v>
      </c>
      <c r="K210" s="132">
        <v>176613.97</v>
      </c>
      <c r="L210" s="132">
        <v>163032.51</v>
      </c>
      <c r="M210" s="132">
        <v>164809.85999999999</v>
      </c>
      <c r="N210" s="132">
        <v>183976.76</v>
      </c>
      <c r="O210" s="132">
        <v>333500.53999999998</v>
      </c>
      <c r="P210" s="127">
        <v>333500.53999999998</v>
      </c>
    </row>
    <row r="211" spans="1:16" ht="13.5" thickBot="1" x14ac:dyDescent="0.25">
      <c r="A211" s="136" t="s">
        <v>2310</v>
      </c>
      <c r="B211" s="134" t="s">
        <v>2311</v>
      </c>
      <c r="C211" s="134" t="s">
        <v>2078</v>
      </c>
      <c r="D211" s="130">
        <v>5287248.54</v>
      </c>
      <c r="E211" s="130">
        <v>5287248.54</v>
      </c>
      <c r="F211" s="130">
        <v>5215757.33</v>
      </c>
      <c r="G211" s="130">
        <v>5215757.33</v>
      </c>
      <c r="H211" s="130">
        <v>5215757.33</v>
      </c>
      <c r="I211" s="130">
        <v>5167095.09</v>
      </c>
      <c r="J211" s="130">
        <v>5167095.09</v>
      </c>
      <c r="K211" s="130">
        <v>5167095.09</v>
      </c>
      <c r="L211" s="130">
        <v>5110159.92</v>
      </c>
      <c r="M211" s="130">
        <v>5110159.92</v>
      </c>
      <c r="N211" s="130">
        <v>5110159.92</v>
      </c>
      <c r="O211" s="130">
        <v>5053224.75</v>
      </c>
      <c r="P211" s="127">
        <v>5053224.75</v>
      </c>
    </row>
    <row r="212" spans="1:16" ht="13.5" thickBot="1" x14ac:dyDescent="0.25">
      <c r="A212" s="136" t="s">
        <v>2098</v>
      </c>
      <c r="B212" s="134" t="s">
        <v>2099</v>
      </c>
      <c r="C212" s="134" t="s">
        <v>2078</v>
      </c>
      <c r="D212" s="132">
        <v>1832179.19</v>
      </c>
      <c r="E212" s="132">
        <v>1802179.19</v>
      </c>
      <c r="F212" s="132">
        <v>1802179.19</v>
      </c>
      <c r="G212" s="132">
        <v>1802179.19</v>
      </c>
      <c r="H212" s="132">
        <v>1802179.19</v>
      </c>
      <c r="I212" s="132">
        <v>1802179.19</v>
      </c>
      <c r="J212" s="132">
        <v>1802179.19</v>
      </c>
      <c r="K212" s="132">
        <v>1802179.19</v>
      </c>
      <c r="L212" s="132">
        <v>1802179.19</v>
      </c>
      <c r="M212" s="132">
        <v>1802179.19</v>
      </c>
      <c r="N212" s="132">
        <v>1802179.19</v>
      </c>
      <c r="O212" s="132">
        <v>1802179.19</v>
      </c>
      <c r="P212" s="127">
        <v>1802179.19</v>
      </c>
    </row>
    <row r="213" spans="1:16" ht="13.5" thickBot="1" x14ac:dyDescent="0.25">
      <c r="A213" s="131" t="s">
        <v>1386</v>
      </c>
      <c r="B213" s="162" t="s">
        <v>2312</v>
      </c>
      <c r="C213" s="141"/>
      <c r="D213" s="130">
        <v>86849381.810000002</v>
      </c>
      <c r="E213" s="130">
        <v>85470871.569999993</v>
      </c>
      <c r="F213" s="130">
        <v>86414323.439999998</v>
      </c>
      <c r="G213" s="130">
        <v>82933339.980000004</v>
      </c>
      <c r="H213" s="130">
        <v>81860209.840000004</v>
      </c>
      <c r="I213" s="130">
        <v>81019182.909999996</v>
      </c>
      <c r="J213" s="130">
        <v>79560175.159999996</v>
      </c>
      <c r="K213" s="130">
        <v>78437401.769999996</v>
      </c>
      <c r="L213" s="130">
        <v>77992699.879999995</v>
      </c>
      <c r="M213" s="130">
        <v>76673475.030000001</v>
      </c>
      <c r="N213" s="130">
        <v>76995267.230000004</v>
      </c>
      <c r="O213" s="130">
        <v>77294450.189999998</v>
      </c>
      <c r="P213" s="127">
        <v>77294450.189999998</v>
      </c>
    </row>
    <row r="214" spans="1:16" ht="13.5" thickBot="1" x14ac:dyDescent="0.25">
      <c r="A214" s="133" t="s">
        <v>1387</v>
      </c>
      <c r="B214" s="134" t="s">
        <v>2313</v>
      </c>
      <c r="C214" s="142"/>
      <c r="D214" s="132">
        <v>226426.37</v>
      </c>
      <c r="E214" s="132">
        <v>243443.13</v>
      </c>
      <c r="F214" s="132">
        <v>2717540</v>
      </c>
      <c r="G214" s="132">
        <v>359994.54</v>
      </c>
      <c r="H214" s="132">
        <v>228352.4</v>
      </c>
      <c r="I214" s="132">
        <v>562881.47</v>
      </c>
      <c r="J214" s="132">
        <v>238262.72</v>
      </c>
      <c r="K214" s="132">
        <v>252258.33</v>
      </c>
      <c r="L214" s="132">
        <v>641265.43999999994</v>
      </c>
      <c r="M214" s="132">
        <v>301148.59000000003</v>
      </c>
      <c r="N214" s="132">
        <v>1328655.79</v>
      </c>
      <c r="O214" s="132">
        <v>660306.63</v>
      </c>
      <c r="P214" s="127">
        <v>660306.63</v>
      </c>
    </row>
    <row r="215" spans="1:16" ht="13.5" thickBot="1" x14ac:dyDescent="0.25">
      <c r="A215" s="135" t="s">
        <v>2108</v>
      </c>
      <c r="B215" s="134" t="s">
        <v>2109</v>
      </c>
      <c r="C215" s="134" t="s">
        <v>2078</v>
      </c>
      <c r="D215" s="130">
        <v>12244.62</v>
      </c>
      <c r="E215" s="130">
        <v>6989.18</v>
      </c>
      <c r="F215" s="130">
        <v>2172114.7400000002</v>
      </c>
      <c r="G215" s="130">
        <v>20908.84</v>
      </c>
      <c r="H215" s="130">
        <v>26917.84</v>
      </c>
      <c r="I215" s="130">
        <v>145330.48000000001</v>
      </c>
      <c r="J215" s="130">
        <v>27236.17</v>
      </c>
      <c r="K215" s="130">
        <v>5916.69</v>
      </c>
      <c r="L215" s="130">
        <v>344540.84</v>
      </c>
      <c r="M215" s="130">
        <v>84985.63</v>
      </c>
      <c r="N215" s="130">
        <v>350876.55</v>
      </c>
      <c r="O215" s="130">
        <v>338500.51</v>
      </c>
      <c r="P215" s="127">
        <v>338500.51</v>
      </c>
    </row>
    <row r="216" spans="1:16" ht="13.5" thickBot="1" x14ac:dyDescent="0.25">
      <c r="A216" s="135" t="s">
        <v>2315</v>
      </c>
      <c r="B216" s="134" t="s">
        <v>2316</v>
      </c>
      <c r="C216" s="134" t="s">
        <v>2078</v>
      </c>
      <c r="D216" s="132">
        <v>0</v>
      </c>
      <c r="E216" s="132">
        <v>-5576.92</v>
      </c>
      <c r="F216" s="132">
        <v>0</v>
      </c>
      <c r="G216" s="132">
        <v>0</v>
      </c>
      <c r="H216" s="132">
        <v>0</v>
      </c>
      <c r="I216" s="132">
        <v>0</v>
      </c>
      <c r="J216" s="132">
        <v>0</v>
      </c>
      <c r="K216" s="132">
        <v>0</v>
      </c>
      <c r="L216" s="132">
        <v>0</v>
      </c>
      <c r="M216" s="132">
        <v>0</v>
      </c>
      <c r="N216" s="132">
        <v>0</v>
      </c>
      <c r="O216" s="132">
        <v>4848.75</v>
      </c>
      <c r="P216" s="127">
        <v>4848.75</v>
      </c>
    </row>
    <row r="217" spans="1:16" ht="13.5" thickBot="1" x14ac:dyDescent="0.25">
      <c r="A217" s="135" t="s">
        <v>2317</v>
      </c>
      <c r="B217" s="134" t="s">
        <v>2318</v>
      </c>
      <c r="C217" s="134" t="s">
        <v>2078</v>
      </c>
      <c r="D217" s="130">
        <v>0</v>
      </c>
      <c r="E217" s="130">
        <v>0</v>
      </c>
      <c r="F217" s="130">
        <v>0</v>
      </c>
      <c r="G217" s="130">
        <v>0</v>
      </c>
      <c r="H217" s="130">
        <v>0</v>
      </c>
      <c r="I217" s="130">
        <v>0</v>
      </c>
      <c r="J217" s="130">
        <v>0</v>
      </c>
      <c r="K217" s="130">
        <v>0</v>
      </c>
      <c r="L217" s="130">
        <v>0</v>
      </c>
      <c r="M217" s="130">
        <v>0</v>
      </c>
      <c r="N217" s="130">
        <v>0</v>
      </c>
      <c r="O217" s="130">
        <v>4848.75</v>
      </c>
      <c r="P217" s="127">
        <v>4848.75</v>
      </c>
    </row>
    <row r="218" spans="1:16" ht="13.5" thickBot="1" x14ac:dyDescent="0.25">
      <c r="A218" s="135" t="s">
        <v>2110</v>
      </c>
      <c r="B218" s="134" t="s">
        <v>1155</v>
      </c>
      <c r="C218" s="134" t="s">
        <v>2078</v>
      </c>
      <c r="D218" s="132">
        <v>-25525.71</v>
      </c>
      <c r="E218" s="132">
        <v>-19906.009999999998</v>
      </c>
      <c r="F218" s="132">
        <v>-33147.410000000003</v>
      </c>
      <c r="G218" s="132">
        <v>-13856.96</v>
      </c>
      <c r="H218" s="132">
        <v>-32545.15</v>
      </c>
      <c r="I218" s="132">
        <v>-39605.68</v>
      </c>
      <c r="J218" s="132">
        <v>-12936.88</v>
      </c>
      <c r="K218" s="132">
        <v>-22955.25</v>
      </c>
      <c r="L218" s="132">
        <v>-33266.980000000003</v>
      </c>
      <c r="M218" s="132">
        <v>-12373.84</v>
      </c>
      <c r="N218" s="132">
        <v>-6638.3</v>
      </c>
      <c r="O218" s="132">
        <v>-18999.38</v>
      </c>
      <c r="P218" s="127">
        <v>-18999.38</v>
      </c>
    </row>
    <row r="219" spans="1:16" ht="13.5" thickBot="1" x14ac:dyDescent="0.25">
      <c r="A219" s="135" t="s">
        <v>2682</v>
      </c>
      <c r="B219" s="134" t="s">
        <v>2683</v>
      </c>
      <c r="C219" s="134" t="s">
        <v>2078</v>
      </c>
      <c r="D219" s="130">
        <v>0</v>
      </c>
      <c r="E219" s="130">
        <v>0</v>
      </c>
      <c r="F219" s="130">
        <v>0</v>
      </c>
      <c r="G219" s="130">
        <v>0</v>
      </c>
      <c r="H219" s="130">
        <v>0</v>
      </c>
      <c r="I219" s="130">
        <v>0</v>
      </c>
      <c r="J219" s="130">
        <v>0</v>
      </c>
      <c r="K219" s="130">
        <v>0</v>
      </c>
      <c r="L219" s="130">
        <v>0</v>
      </c>
      <c r="M219" s="130">
        <v>0</v>
      </c>
      <c r="N219" s="130">
        <v>0</v>
      </c>
      <c r="O219" s="130">
        <v>0</v>
      </c>
      <c r="P219" s="127">
        <v>0</v>
      </c>
    </row>
    <row r="220" spans="1:16" ht="13.5" thickBot="1" x14ac:dyDescent="0.25">
      <c r="A220" s="135" t="s">
        <v>2100</v>
      </c>
      <c r="B220" s="134" t="s">
        <v>1160</v>
      </c>
      <c r="C220" s="134" t="s">
        <v>2078</v>
      </c>
      <c r="D220" s="132">
        <v>5576.92</v>
      </c>
      <c r="E220" s="132">
        <v>5627.16</v>
      </c>
      <c r="F220" s="132">
        <v>165.28</v>
      </c>
      <c r="G220" s="132">
        <v>330.56</v>
      </c>
      <c r="H220" s="132">
        <v>495.83</v>
      </c>
      <c r="I220" s="132">
        <v>2939.16</v>
      </c>
      <c r="J220" s="132">
        <v>547.08000000000004</v>
      </c>
      <c r="K220" s="132">
        <v>651.75</v>
      </c>
      <c r="L220" s="132">
        <v>444.78</v>
      </c>
      <c r="M220" s="132">
        <v>228.26</v>
      </c>
      <c r="N220" s="132">
        <v>7198.15</v>
      </c>
      <c r="O220" s="132">
        <v>8349.73</v>
      </c>
      <c r="P220" s="127">
        <v>8349.73</v>
      </c>
    </row>
    <row r="221" spans="1:16" ht="13.5" thickBot="1" x14ac:dyDescent="0.25">
      <c r="A221" s="135" t="s">
        <v>2101</v>
      </c>
      <c r="B221" s="134" t="s">
        <v>2102</v>
      </c>
      <c r="C221" s="134" t="s">
        <v>2078</v>
      </c>
      <c r="D221" s="130">
        <v>85219.16</v>
      </c>
      <c r="E221" s="130">
        <v>150175.87</v>
      </c>
      <c r="F221" s="130">
        <v>197204.33</v>
      </c>
      <c r="G221" s="130">
        <v>241466.31</v>
      </c>
      <c r="H221" s="130">
        <v>124852.58</v>
      </c>
      <c r="I221" s="130">
        <v>321948.71000000002</v>
      </c>
      <c r="J221" s="130">
        <v>106678.53</v>
      </c>
      <c r="K221" s="130">
        <v>162634.9</v>
      </c>
      <c r="L221" s="130">
        <v>215454.64</v>
      </c>
      <c r="M221" s="130">
        <v>115980.6</v>
      </c>
      <c r="N221" s="130">
        <v>611699.72</v>
      </c>
      <c r="O221" s="130">
        <v>189269.11</v>
      </c>
      <c r="P221" s="127">
        <v>189269.11</v>
      </c>
    </row>
    <row r="222" spans="1:16" ht="13.5" thickBot="1" x14ac:dyDescent="0.25">
      <c r="A222" s="135" t="s">
        <v>2103</v>
      </c>
      <c r="B222" s="134" t="s">
        <v>1159</v>
      </c>
      <c r="C222" s="134" t="s">
        <v>2078</v>
      </c>
      <c r="D222" s="132">
        <v>44024.05</v>
      </c>
      <c r="E222" s="132">
        <v>42959.43</v>
      </c>
      <c r="F222" s="132">
        <v>49172.92</v>
      </c>
      <c r="G222" s="132">
        <v>51159.44</v>
      </c>
      <c r="H222" s="132">
        <v>50645.06</v>
      </c>
      <c r="I222" s="132">
        <v>70062.990000000005</v>
      </c>
      <c r="J222" s="132">
        <v>55729.33</v>
      </c>
      <c r="K222" s="132">
        <v>50259.26</v>
      </c>
      <c r="L222" s="132">
        <v>56136.01</v>
      </c>
      <c r="M222" s="132">
        <v>55510.91</v>
      </c>
      <c r="N222" s="132">
        <v>51595.519999999997</v>
      </c>
      <c r="O222" s="132">
        <v>0</v>
      </c>
      <c r="P222" s="127">
        <v>0</v>
      </c>
    </row>
    <row r="223" spans="1:16" ht="13.5" thickBot="1" x14ac:dyDescent="0.25">
      <c r="A223" s="135" t="s">
        <v>2104</v>
      </c>
      <c r="B223" s="134" t="s">
        <v>1158</v>
      </c>
      <c r="C223" s="134" t="s">
        <v>2078</v>
      </c>
      <c r="D223" s="130">
        <v>104887.33</v>
      </c>
      <c r="E223" s="130">
        <v>63174.42</v>
      </c>
      <c r="F223" s="130">
        <v>332030.14</v>
      </c>
      <c r="G223" s="130">
        <v>59986.35</v>
      </c>
      <c r="H223" s="130">
        <v>57986.239999999998</v>
      </c>
      <c r="I223" s="130">
        <v>62205.81</v>
      </c>
      <c r="J223" s="130">
        <v>61008.49</v>
      </c>
      <c r="K223" s="130">
        <v>55750.98</v>
      </c>
      <c r="L223" s="130">
        <v>57956.15</v>
      </c>
      <c r="M223" s="130">
        <v>56817.03</v>
      </c>
      <c r="N223" s="130">
        <v>313924.15000000002</v>
      </c>
      <c r="O223" s="130">
        <v>133489.16</v>
      </c>
      <c r="P223" s="127">
        <v>133489.16</v>
      </c>
    </row>
    <row r="224" spans="1:16" ht="13.5" thickBot="1" x14ac:dyDescent="0.25">
      <c r="A224" s="135" t="s">
        <v>120</v>
      </c>
      <c r="B224" s="134" t="s">
        <v>1157</v>
      </c>
      <c r="C224" s="134" t="s">
        <v>2078</v>
      </c>
      <c r="D224" s="132">
        <v>0</v>
      </c>
      <c r="E224" s="132">
        <v>0</v>
      </c>
      <c r="F224" s="132">
        <v>0</v>
      </c>
      <c r="G224" s="132">
        <v>0</v>
      </c>
      <c r="H224" s="132">
        <v>0</v>
      </c>
      <c r="I224" s="132">
        <v>0</v>
      </c>
      <c r="J224" s="132">
        <v>0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27">
        <v>0</v>
      </c>
    </row>
    <row r="225" spans="1:16" ht="13.5" thickBot="1" x14ac:dyDescent="0.25">
      <c r="A225" s="135" t="s">
        <v>121</v>
      </c>
      <c r="B225" s="134" t="s">
        <v>1156</v>
      </c>
      <c r="C225" s="134" t="s">
        <v>2078</v>
      </c>
      <c r="D225" s="130">
        <v>0</v>
      </c>
      <c r="E225" s="130">
        <v>0</v>
      </c>
      <c r="F225" s="130">
        <v>0</v>
      </c>
      <c r="G225" s="130">
        <v>0</v>
      </c>
      <c r="H225" s="130">
        <v>0</v>
      </c>
      <c r="I225" s="130">
        <v>0</v>
      </c>
      <c r="J225" s="130">
        <v>0</v>
      </c>
      <c r="K225" s="130">
        <v>0</v>
      </c>
      <c r="L225" s="130">
        <v>0</v>
      </c>
      <c r="M225" s="130">
        <v>0</v>
      </c>
      <c r="N225" s="130">
        <v>0</v>
      </c>
      <c r="O225" s="130">
        <v>0</v>
      </c>
      <c r="P225" s="127">
        <v>0</v>
      </c>
    </row>
    <row r="226" spans="1:16" ht="13.5" thickBot="1" x14ac:dyDescent="0.25">
      <c r="A226" s="135" t="s">
        <v>2112</v>
      </c>
      <c r="B226" s="134" t="s">
        <v>2113</v>
      </c>
      <c r="C226" s="134" t="s">
        <v>2078</v>
      </c>
      <c r="D226" s="132"/>
      <c r="E226" s="132"/>
      <c r="F226" s="132"/>
      <c r="G226" s="132"/>
      <c r="H226" s="132"/>
      <c r="I226" s="132"/>
      <c r="J226" s="132"/>
      <c r="K226" s="132"/>
      <c r="L226" s="132"/>
      <c r="M226" s="132"/>
      <c r="N226" s="132"/>
      <c r="O226" s="132"/>
      <c r="P226" s="127">
        <v>0</v>
      </c>
    </row>
    <row r="227" spans="1:16" ht="13.5" thickBot="1" x14ac:dyDescent="0.25">
      <c r="A227" s="133" t="s">
        <v>1386</v>
      </c>
      <c r="B227" s="134" t="s">
        <v>2320</v>
      </c>
      <c r="C227" s="142"/>
      <c r="D227" s="130">
        <v>86622955.439999998</v>
      </c>
      <c r="E227" s="130">
        <v>85227428.439999998</v>
      </c>
      <c r="F227" s="130">
        <v>83696783.439999998</v>
      </c>
      <c r="G227" s="130">
        <v>82573345.439999998</v>
      </c>
      <c r="H227" s="130">
        <v>81631857.439999998</v>
      </c>
      <c r="I227" s="130">
        <v>80456301.439999998</v>
      </c>
      <c r="J227" s="130">
        <v>79321912.439999998</v>
      </c>
      <c r="K227" s="130">
        <v>78185143.439999998</v>
      </c>
      <c r="L227" s="130">
        <v>77351434.439999998</v>
      </c>
      <c r="M227" s="130">
        <v>76372326.439999998</v>
      </c>
      <c r="N227" s="130">
        <v>75666611.439999998</v>
      </c>
      <c r="O227" s="130">
        <v>76634143.560000002</v>
      </c>
      <c r="P227" s="127">
        <v>76634143.560000002</v>
      </c>
    </row>
    <row r="228" spans="1:16" ht="13.5" thickBot="1" x14ac:dyDescent="0.25">
      <c r="A228" s="135" t="s">
        <v>1297</v>
      </c>
      <c r="B228" s="134" t="s">
        <v>1389</v>
      </c>
      <c r="C228" s="134" t="s">
        <v>2078</v>
      </c>
      <c r="D228" s="132">
        <v>86622955.439999998</v>
      </c>
      <c r="E228" s="132">
        <v>85227428.439999998</v>
      </c>
      <c r="F228" s="132">
        <v>83696783.439999998</v>
      </c>
      <c r="G228" s="132">
        <v>82573345.439999998</v>
      </c>
      <c r="H228" s="132">
        <v>81631857.439999998</v>
      </c>
      <c r="I228" s="132">
        <v>80456301.439999998</v>
      </c>
      <c r="J228" s="132">
        <v>79321912.439999998</v>
      </c>
      <c r="K228" s="132">
        <v>78185143.439999998</v>
      </c>
      <c r="L228" s="132">
        <v>77351434.439999998</v>
      </c>
      <c r="M228" s="132">
        <v>76372326.439999998</v>
      </c>
      <c r="N228" s="132">
        <v>75666611.439999998</v>
      </c>
      <c r="O228" s="132">
        <v>73952232.439999998</v>
      </c>
      <c r="P228" s="127">
        <v>73952232.439999998</v>
      </c>
    </row>
    <row r="229" spans="1:16" ht="13.5" thickBot="1" x14ac:dyDescent="0.25">
      <c r="A229" s="135" t="s">
        <v>2690</v>
      </c>
      <c r="B229" s="134" t="s">
        <v>2691</v>
      </c>
      <c r="C229" s="134" t="s">
        <v>2078</v>
      </c>
      <c r="D229" s="130">
        <v>0</v>
      </c>
      <c r="E229" s="130">
        <v>0</v>
      </c>
      <c r="F229" s="130">
        <v>0</v>
      </c>
      <c r="G229" s="130">
        <v>0</v>
      </c>
      <c r="H229" s="130">
        <v>0</v>
      </c>
      <c r="I229" s="130">
        <v>0</v>
      </c>
      <c r="J229" s="130">
        <v>0</v>
      </c>
      <c r="K229" s="130">
        <v>0</v>
      </c>
      <c r="L229" s="130">
        <v>0</v>
      </c>
      <c r="M229" s="130">
        <v>0</v>
      </c>
      <c r="N229" s="130">
        <v>0</v>
      </c>
      <c r="O229" s="130">
        <v>2681911.12</v>
      </c>
      <c r="P229" s="127">
        <v>2681911.12</v>
      </c>
    </row>
    <row r="230" spans="1:16" ht="13.5" thickBot="1" x14ac:dyDescent="0.25">
      <c r="A230" s="135" t="s">
        <v>124</v>
      </c>
      <c r="B230" s="134" t="s">
        <v>1151</v>
      </c>
      <c r="C230" s="134" t="s">
        <v>2078</v>
      </c>
      <c r="D230" s="132">
        <v>0</v>
      </c>
      <c r="E230" s="132">
        <v>0</v>
      </c>
      <c r="F230" s="132">
        <v>0</v>
      </c>
      <c r="G230" s="132">
        <v>0</v>
      </c>
      <c r="H230" s="132">
        <v>0</v>
      </c>
      <c r="I230" s="132">
        <v>0</v>
      </c>
      <c r="J230" s="132">
        <v>0</v>
      </c>
      <c r="K230" s="132">
        <v>0</v>
      </c>
      <c r="L230" s="132">
        <v>0</v>
      </c>
      <c r="M230" s="132">
        <v>0</v>
      </c>
      <c r="N230" s="132">
        <v>0</v>
      </c>
      <c r="O230" s="132">
        <v>0</v>
      </c>
      <c r="P230" s="127">
        <v>0</v>
      </c>
    </row>
    <row r="231" spans="1:16" ht="13.5" thickBot="1" x14ac:dyDescent="0.25">
      <c r="A231" s="131" t="s">
        <v>1390</v>
      </c>
      <c r="B231" s="162" t="s">
        <v>2321</v>
      </c>
      <c r="C231" s="141"/>
      <c r="D231" s="130">
        <v>590430751.46000004</v>
      </c>
      <c r="E231" s="130">
        <v>584776851.49000001</v>
      </c>
      <c r="F231" s="130">
        <v>652468090.80999994</v>
      </c>
      <c r="G231" s="130">
        <v>647176026.94000006</v>
      </c>
      <c r="H231" s="130">
        <v>650292465.66999996</v>
      </c>
      <c r="I231" s="130">
        <v>652564265.14999998</v>
      </c>
      <c r="J231" s="130">
        <v>650802524.11000001</v>
      </c>
      <c r="K231" s="130">
        <v>650622155.94000006</v>
      </c>
      <c r="L231" s="130">
        <v>659103418.28999996</v>
      </c>
      <c r="M231" s="130">
        <v>660930356.10000002</v>
      </c>
      <c r="N231" s="130">
        <v>659112205.27999997</v>
      </c>
      <c r="O231" s="130">
        <v>673524471.71000004</v>
      </c>
      <c r="P231" s="127">
        <v>673524471.71000004</v>
      </c>
    </row>
    <row r="232" spans="1:16" ht="13.5" thickBot="1" x14ac:dyDescent="0.25">
      <c r="A232" s="133" t="s">
        <v>2322</v>
      </c>
      <c r="B232" s="134" t="s">
        <v>2323</v>
      </c>
      <c r="C232" s="142"/>
      <c r="D232" s="132">
        <v>2465626.2200000002</v>
      </c>
      <c r="E232" s="132">
        <v>2619561.37</v>
      </c>
      <c r="F232" s="132">
        <v>79382534.25</v>
      </c>
      <c r="G232" s="132">
        <v>78863220.620000005</v>
      </c>
      <c r="H232" s="132">
        <v>78669782.609999999</v>
      </c>
      <c r="I232" s="132">
        <v>78464292.569999993</v>
      </c>
      <c r="J232" s="132">
        <v>78258712.969999999</v>
      </c>
      <c r="K232" s="132">
        <v>78156422.760000005</v>
      </c>
      <c r="L232" s="132">
        <v>77949473.640000001</v>
      </c>
      <c r="M232" s="132">
        <v>77742438.430000007</v>
      </c>
      <c r="N232" s="132">
        <v>77535316.780000001</v>
      </c>
      <c r="O232" s="132">
        <v>77328108.349999994</v>
      </c>
      <c r="P232" s="127">
        <v>77328108.349999994</v>
      </c>
    </row>
    <row r="233" spans="1:16" ht="13.5" thickBot="1" x14ac:dyDescent="0.25">
      <c r="A233" s="135" t="s">
        <v>2324</v>
      </c>
      <c r="B233" s="134" t="s">
        <v>2325</v>
      </c>
      <c r="C233" s="134" t="s">
        <v>2078</v>
      </c>
      <c r="D233" s="130">
        <v>7291504.1200000001</v>
      </c>
      <c r="E233" s="130">
        <v>7847759.2599999998</v>
      </c>
      <c r="F233" s="130">
        <v>7847759.2599999998</v>
      </c>
      <c r="G233" s="130">
        <v>7905582.4400000004</v>
      </c>
      <c r="H233" s="130">
        <v>85637608.359999999</v>
      </c>
      <c r="I233" s="130">
        <v>85637608.359999999</v>
      </c>
      <c r="J233" s="130">
        <v>85637608.359999999</v>
      </c>
      <c r="K233" s="130">
        <v>85743380.459999993</v>
      </c>
      <c r="L233" s="130">
        <v>85743380.459999993</v>
      </c>
      <c r="M233" s="130">
        <v>85743380.459999993</v>
      </c>
      <c r="N233" s="130">
        <v>85743380.459999993</v>
      </c>
      <c r="O233" s="130">
        <v>85743380.459999993</v>
      </c>
      <c r="P233" s="127">
        <v>85743380.459999993</v>
      </c>
    </row>
    <row r="234" spans="1:16" ht="13.5" thickBot="1" x14ac:dyDescent="0.25">
      <c r="A234" s="135" t="s">
        <v>2561</v>
      </c>
      <c r="B234" s="134" t="s">
        <v>2562</v>
      </c>
      <c r="C234" s="134" t="s">
        <v>2078</v>
      </c>
      <c r="D234" s="132">
        <v>0</v>
      </c>
      <c r="E234" s="132">
        <v>0</v>
      </c>
      <c r="F234" s="132">
        <v>77344344.629999995</v>
      </c>
      <c r="G234" s="132">
        <v>77344344.629999995</v>
      </c>
      <c r="H234" s="132">
        <v>0</v>
      </c>
      <c r="I234" s="132">
        <v>0</v>
      </c>
      <c r="J234" s="132">
        <v>0</v>
      </c>
      <c r="K234" s="132">
        <v>0</v>
      </c>
      <c r="L234" s="132">
        <v>0</v>
      </c>
      <c r="M234" s="132">
        <v>0</v>
      </c>
      <c r="N234" s="132">
        <v>0</v>
      </c>
      <c r="O234" s="132">
        <v>0</v>
      </c>
      <c r="P234" s="127">
        <v>0</v>
      </c>
    </row>
    <row r="235" spans="1:16" ht="13.5" thickBot="1" x14ac:dyDescent="0.25">
      <c r="A235" s="135" t="s">
        <v>2326</v>
      </c>
      <c r="B235" s="134" t="s">
        <v>2327</v>
      </c>
      <c r="C235" s="134" t="s">
        <v>2078</v>
      </c>
      <c r="D235" s="130">
        <v>-4825877.9000000004</v>
      </c>
      <c r="E235" s="130">
        <v>-5228197.8899999997</v>
      </c>
      <c r="F235" s="130">
        <v>-5621821.21</v>
      </c>
      <c r="G235" s="130">
        <v>-6019347.6200000001</v>
      </c>
      <c r="H235" s="130">
        <v>-6967825.75</v>
      </c>
      <c r="I235" s="130">
        <v>-7173315.79</v>
      </c>
      <c r="J235" s="130">
        <v>-7378895.3899999997</v>
      </c>
      <c r="K235" s="130">
        <v>-7586957.7000000002</v>
      </c>
      <c r="L235" s="130">
        <v>-7793906.8200000003</v>
      </c>
      <c r="M235" s="130">
        <v>-8000942.0300000003</v>
      </c>
      <c r="N235" s="130">
        <v>-8208063.6799999997</v>
      </c>
      <c r="O235" s="130">
        <v>-8415272.1099999994</v>
      </c>
      <c r="P235" s="127">
        <v>-8415272.1099999994</v>
      </c>
    </row>
    <row r="236" spans="1:16" ht="13.5" thickBot="1" x14ac:dyDescent="0.25">
      <c r="A236" s="135" t="s">
        <v>2563</v>
      </c>
      <c r="B236" s="134" t="s">
        <v>2564</v>
      </c>
      <c r="C236" s="134" t="s">
        <v>2078</v>
      </c>
      <c r="D236" s="132">
        <v>0</v>
      </c>
      <c r="E236" s="132">
        <v>0</v>
      </c>
      <c r="F236" s="132">
        <v>-187748.43</v>
      </c>
      <c r="G236" s="132">
        <v>-367358.83</v>
      </c>
      <c r="H236" s="132">
        <v>0</v>
      </c>
      <c r="I236" s="132">
        <v>0</v>
      </c>
      <c r="J236" s="132">
        <v>0</v>
      </c>
      <c r="K236" s="132">
        <v>0</v>
      </c>
      <c r="L236" s="132">
        <v>0</v>
      </c>
      <c r="M236" s="132">
        <v>0</v>
      </c>
      <c r="N236" s="132">
        <v>0</v>
      </c>
      <c r="O236" s="132">
        <v>0</v>
      </c>
      <c r="P236" s="127">
        <v>0</v>
      </c>
    </row>
    <row r="237" spans="1:16" ht="13.5" thickBot="1" x14ac:dyDescent="0.25">
      <c r="A237" s="133" t="s">
        <v>1391</v>
      </c>
      <c r="B237" s="134" t="s">
        <v>2328</v>
      </c>
      <c r="C237" s="142"/>
      <c r="D237" s="130">
        <v>346772789.66000003</v>
      </c>
      <c r="E237" s="130">
        <v>338924518.31</v>
      </c>
      <c r="F237" s="130">
        <v>328024516.41000003</v>
      </c>
      <c r="G237" s="130">
        <v>325402792.38</v>
      </c>
      <c r="H237" s="130">
        <v>327490606.87</v>
      </c>
      <c r="I237" s="130">
        <v>324320225.98000002</v>
      </c>
      <c r="J237" s="130">
        <v>326485047.86000001</v>
      </c>
      <c r="K237" s="130">
        <v>327035952.06999999</v>
      </c>
      <c r="L237" s="130">
        <v>324135581.18000001</v>
      </c>
      <c r="M237" s="130">
        <v>328463266.13999999</v>
      </c>
      <c r="N237" s="130">
        <v>330498331.81</v>
      </c>
      <c r="O237" s="130">
        <v>348887283.38</v>
      </c>
      <c r="P237" s="127">
        <v>348887283.38</v>
      </c>
    </row>
    <row r="238" spans="1:16" ht="13.5" thickBot="1" x14ac:dyDescent="0.25">
      <c r="A238" s="135" t="s">
        <v>1392</v>
      </c>
      <c r="B238" s="134" t="s">
        <v>2329</v>
      </c>
      <c r="C238" s="142"/>
      <c r="D238" s="132">
        <v>1497675</v>
      </c>
      <c r="E238" s="132">
        <v>1476206</v>
      </c>
      <c r="F238" s="132">
        <v>1454737</v>
      </c>
      <c r="G238" s="132">
        <v>1433268</v>
      </c>
      <c r="H238" s="132">
        <v>1411799</v>
      </c>
      <c r="I238" s="132">
        <v>1390330</v>
      </c>
      <c r="J238" s="132">
        <v>1368861</v>
      </c>
      <c r="K238" s="132">
        <v>1347392</v>
      </c>
      <c r="L238" s="132">
        <v>1325923</v>
      </c>
      <c r="M238" s="132">
        <v>1304454</v>
      </c>
      <c r="N238" s="132">
        <v>1282985</v>
      </c>
      <c r="O238" s="132">
        <v>1261516</v>
      </c>
      <c r="P238" s="127">
        <v>1261516</v>
      </c>
    </row>
    <row r="239" spans="1:16" ht="13.5" thickBot="1" x14ac:dyDescent="0.25">
      <c r="A239" s="136" t="s">
        <v>125</v>
      </c>
      <c r="B239" s="134" t="s">
        <v>1150</v>
      </c>
      <c r="C239" s="134" t="s">
        <v>2078</v>
      </c>
      <c r="D239" s="130"/>
      <c r="E239" s="130"/>
      <c r="F239" s="130"/>
      <c r="G239" s="130"/>
      <c r="H239" s="130"/>
      <c r="I239" s="130"/>
      <c r="J239" s="130"/>
      <c r="K239" s="130"/>
      <c r="L239" s="130"/>
      <c r="M239" s="130"/>
      <c r="N239" s="130"/>
      <c r="O239" s="130"/>
      <c r="P239" s="127">
        <v>0</v>
      </c>
    </row>
    <row r="240" spans="1:16" ht="13.5" thickBot="1" x14ac:dyDescent="0.25">
      <c r="A240" s="136" t="s">
        <v>127</v>
      </c>
      <c r="B240" s="134" t="s">
        <v>1148</v>
      </c>
      <c r="C240" s="134" t="s">
        <v>2078</v>
      </c>
      <c r="D240" s="132">
        <v>943995</v>
      </c>
      <c r="E240" s="132">
        <v>934830</v>
      </c>
      <c r="F240" s="132">
        <v>925665</v>
      </c>
      <c r="G240" s="132">
        <v>916500</v>
      </c>
      <c r="H240" s="132">
        <v>907335</v>
      </c>
      <c r="I240" s="132">
        <v>898170</v>
      </c>
      <c r="J240" s="132">
        <v>889005</v>
      </c>
      <c r="K240" s="132">
        <v>879840</v>
      </c>
      <c r="L240" s="132">
        <v>870675</v>
      </c>
      <c r="M240" s="132">
        <v>861510</v>
      </c>
      <c r="N240" s="132">
        <v>852345</v>
      </c>
      <c r="O240" s="132">
        <v>843180</v>
      </c>
      <c r="P240" s="127">
        <v>843180</v>
      </c>
    </row>
    <row r="241" spans="1:16" ht="13.5" thickBot="1" x14ac:dyDescent="0.25">
      <c r="A241" s="136" t="s">
        <v>128</v>
      </c>
      <c r="B241" s="134" t="s">
        <v>1147</v>
      </c>
      <c r="C241" s="134" t="s">
        <v>2078</v>
      </c>
      <c r="D241" s="130">
        <v>553680</v>
      </c>
      <c r="E241" s="130">
        <v>541376</v>
      </c>
      <c r="F241" s="130">
        <v>529072</v>
      </c>
      <c r="G241" s="130">
        <v>516768</v>
      </c>
      <c r="H241" s="130">
        <v>504464</v>
      </c>
      <c r="I241" s="130">
        <v>492160</v>
      </c>
      <c r="J241" s="130">
        <v>479856</v>
      </c>
      <c r="K241" s="130">
        <v>467552</v>
      </c>
      <c r="L241" s="130">
        <v>455248</v>
      </c>
      <c r="M241" s="130">
        <v>442944</v>
      </c>
      <c r="N241" s="130">
        <v>430640</v>
      </c>
      <c r="O241" s="130">
        <v>418336</v>
      </c>
      <c r="P241" s="127">
        <v>418336</v>
      </c>
    </row>
    <row r="242" spans="1:16" ht="13.5" thickBot="1" x14ac:dyDescent="0.25">
      <c r="A242" s="135" t="s">
        <v>1364</v>
      </c>
      <c r="B242" s="134" t="s">
        <v>2330</v>
      </c>
      <c r="C242" s="142"/>
      <c r="D242" s="132">
        <v>608623</v>
      </c>
      <c r="E242" s="132">
        <v>608623</v>
      </c>
      <c r="F242" s="132">
        <v>939277</v>
      </c>
      <c r="G242" s="132">
        <v>939277</v>
      </c>
      <c r="H242" s="132">
        <v>939277</v>
      </c>
      <c r="I242" s="132">
        <v>1658260</v>
      </c>
      <c r="J242" s="132">
        <v>1658260</v>
      </c>
      <c r="K242" s="132">
        <v>1658260</v>
      </c>
      <c r="L242" s="132">
        <v>920647</v>
      </c>
      <c r="M242" s="132">
        <v>920647</v>
      </c>
      <c r="N242" s="132">
        <v>920647</v>
      </c>
      <c r="O242" s="132">
        <v>2851643</v>
      </c>
      <c r="P242" s="127">
        <v>2851643</v>
      </c>
    </row>
    <row r="243" spans="1:16" ht="13.5" thickBot="1" x14ac:dyDescent="0.25">
      <c r="A243" s="136" t="s">
        <v>129</v>
      </c>
      <c r="B243" s="134" t="s">
        <v>1146</v>
      </c>
      <c r="C243" s="134" t="s">
        <v>2078</v>
      </c>
      <c r="D243" s="130">
        <v>608623</v>
      </c>
      <c r="E243" s="130">
        <v>608623</v>
      </c>
      <c r="F243" s="130">
        <v>930104</v>
      </c>
      <c r="G243" s="130">
        <v>930104</v>
      </c>
      <c r="H243" s="130">
        <v>930104</v>
      </c>
      <c r="I243" s="130">
        <v>1483088</v>
      </c>
      <c r="J243" s="130">
        <v>1483088</v>
      </c>
      <c r="K243" s="130">
        <v>1483088</v>
      </c>
      <c r="L243" s="130">
        <v>853933</v>
      </c>
      <c r="M243" s="130">
        <v>853933</v>
      </c>
      <c r="N243" s="130">
        <v>853933</v>
      </c>
      <c r="O243" s="130">
        <v>2851643</v>
      </c>
      <c r="P243" s="127">
        <v>2851643</v>
      </c>
    </row>
    <row r="244" spans="1:16" ht="13.5" thickBot="1" x14ac:dyDescent="0.25">
      <c r="A244" s="136" t="s">
        <v>129</v>
      </c>
      <c r="B244" s="134" t="s">
        <v>1145</v>
      </c>
      <c r="C244" s="134" t="s">
        <v>2078</v>
      </c>
      <c r="D244" s="132">
        <v>0</v>
      </c>
      <c r="E244" s="132">
        <v>0</v>
      </c>
      <c r="F244" s="132">
        <v>9173</v>
      </c>
      <c r="G244" s="132">
        <v>9173</v>
      </c>
      <c r="H244" s="132">
        <v>9173</v>
      </c>
      <c r="I244" s="132">
        <v>23458</v>
      </c>
      <c r="J244" s="132">
        <v>23458</v>
      </c>
      <c r="K244" s="132">
        <v>23458</v>
      </c>
      <c r="L244" s="132">
        <v>27062</v>
      </c>
      <c r="M244" s="132">
        <v>27062</v>
      </c>
      <c r="N244" s="132">
        <v>27062</v>
      </c>
      <c r="O244" s="132">
        <v>0</v>
      </c>
      <c r="P244" s="127">
        <v>0</v>
      </c>
    </row>
    <row r="245" spans="1:16" ht="13.5" thickBot="1" x14ac:dyDescent="0.25">
      <c r="A245" s="136" t="s">
        <v>130</v>
      </c>
      <c r="B245" s="134" t="s">
        <v>1144</v>
      </c>
      <c r="C245" s="134" t="s">
        <v>2078</v>
      </c>
      <c r="D245" s="130">
        <v>0</v>
      </c>
      <c r="E245" s="130">
        <v>0</v>
      </c>
      <c r="F245" s="130">
        <v>0</v>
      </c>
      <c r="G245" s="130">
        <v>0</v>
      </c>
      <c r="H245" s="130">
        <v>0</v>
      </c>
      <c r="I245" s="130">
        <v>151714</v>
      </c>
      <c r="J245" s="130">
        <v>151714</v>
      </c>
      <c r="K245" s="130">
        <v>151714</v>
      </c>
      <c r="L245" s="130">
        <v>39652</v>
      </c>
      <c r="M245" s="130">
        <v>39652</v>
      </c>
      <c r="N245" s="130">
        <v>39652</v>
      </c>
      <c r="O245" s="130">
        <v>0</v>
      </c>
      <c r="P245" s="127">
        <v>0</v>
      </c>
    </row>
    <row r="246" spans="1:16" ht="13.5" thickBot="1" x14ac:dyDescent="0.25">
      <c r="A246" s="135" t="s">
        <v>1393</v>
      </c>
      <c r="B246" s="134" t="s">
        <v>2331</v>
      </c>
      <c r="C246" s="142"/>
      <c r="D246" s="132">
        <v>17173258.02</v>
      </c>
      <c r="E246" s="132">
        <v>17173258.02</v>
      </c>
      <c r="F246" s="132">
        <v>15698877.02</v>
      </c>
      <c r="G246" s="132">
        <v>15698877.02</v>
      </c>
      <c r="H246" s="132">
        <v>15698877.02</v>
      </c>
      <c r="I246" s="132">
        <v>15698877.02</v>
      </c>
      <c r="J246" s="132">
        <v>15698877.02</v>
      </c>
      <c r="K246" s="132">
        <v>15698877.02</v>
      </c>
      <c r="L246" s="132">
        <v>15698877.02</v>
      </c>
      <c r="M246" s="132">
        <v>15698877.02</v>
      </c>
      <c r="N246" s="132">
        <v>15698877.02</v>
      </c>
      <c r="O246" s="132">
        <v>14895361.02</v>
      </c>
      <c r="P246" s="127">
        <v>14895361.02</v>
      </c>
    </row>
    <row r="247" spans="1:16" ht="13.5" thickBot="1" x14ac:dyDescent="0.25">
      <c r="A247" s="136" t="s">
        <v>131</v>
      </c>
      <c r="B247" s="134" t="s">
        <v>1143</v>
      </c>
      <c r="C247" s="134" t="s">
        <v>2078</v>
      </c>
      <c r="D247" s="130">
        <v>14640107.380000001</v>
      </c>
      <c r="E247" s="130">
        <v>14640107.380000001</v>
      </c>
      <c r="F247" s="130">
        <v>13204707.380000001</v>
      </c>
      <c r="G247" s="130">
        <v>13204707.380000001</v>
      </c>
      <c r="H247" s="130">
        <v>13204707.380000001</v>
      </c>
      <c r="I247" s="130">
        <v>13204707.380000001</v>
      </c>
      <c r="J247" s="130">
        <v>13204707.380000001</v>
      </c>
      <c r="K247" s="130">
        <v>13204707.380000001</v>
      </c>
      <c r="L247" s="130">
        <v>13204707.380000001</v>
      </c>
      <c r="M247" s="130">
        <v>13204707.380000001</v>
      </c>
      <c r="N247" s="130">
        <v>13204707.380000001</v>
      </c>
      <c r="O247" s="130">
        <v>12431681.380000001</v>
      </c>
      <c r="P247" s="127">
        <v>12431681.380000001</v>
      </c>
    </row>
    <row r="248" spans="1:16" ht="13.5" thickBot="1" x14ac:dyDescent="0.25">
      <c r="A248" s="136" t="s">
        <v>2003</v>
      </c>
      <c r="B248" s="134" t="s">
        <v>2004</v>
      </c>
      <c r="C248" s="134" t="s">
        <v>2078</v>
      </c>
      <c r="D248" s="132">
        <v>1128855.6399999999</v>
      </c>
      <c r="E248" s="132">
        <v>1128855.6399999999</v>
      </c>
      <c r="F248" s="132">
        <v>1107791.6399999999</v>
      </c>
      <c r="G248" s="132">
        <v>1107791.6399999999</v>
      </c>
      <c r="H248" s="132">
        <v>1107791.6399999999</v>
      </c>
      <c r="I248" s="132">
        <v>1107791.6399999999</v>
      </c>
      <c r="J248" s="132">
        <v>1107791.6399999999</v>
      </c>
      <c r="K248" s="132">
        <v>1107791.6399999999</v>
      </c>
      <c r="L248" s="132">
        <v>1107791.6399999999</v>
      </c>
      <c r="M248" s="132">
        <v>1107791.6399999999</v>
      </c>
      <c r="N248" s="132">
        <v>1107791.6399999999</v>
      </c>
      <c r="O248" s="132">
        <v>1087383.6399999999</v>
      </c>
      <c r="P248" s="127">
        <v>1087383.6399999999</v>
      </c>
    </row>
    <row r="249" spans="1:16" ht="13.5" thickBot="1" x14ac:dyDescent="0.25">
      <c r="A249" s="136" t="s">
        <v>2332</v>
      </c>
      <c r="B249" s="134" t="s">
        <v>2333</v>
      </c>
      <c r="C249" s="134" t="s">
        <v>2078</v>
      </c>
      <c r="D249" s="130">
        <v>1404295</v>
      </c>
      <c r="E249" s="130">
        <v>1404295</v>
      </c>
      <c r="F249" s="130">
        <v>1386378</v>
      </c>
      <c r="G249" s="130">
        <v>1386378</v>
      </c>
      <c r="H249" s="130">
        <v>1386378</v>
      </c>
      <c r="I249" s="130">
        <v>1386378</v>
      </c>
      <c r="J249" s="130">
        <v>1386378</v>
      </c>
      <c r="K249" s="130">
        <v>1386378</v>
      </c>
      <c r="L249" s="130">
        <v>1386378</v>
      </c>
      <c r="M249" s="130">
        <v>1386378</v>
      </c>
      <c r="N249" s="130">
        <v>1386378</v>
      </c>
      <c r="O249" s="130">
        <v>1376296</v>
      </c>
      <c r="P249" s="127">
        <v>1376296</v>
      </c>
    </row>
    <row r="250" spans="1:16" ht="13.5" thickBot="1" x14ac:dyDescent="0.25">
      <c r="A250" s="135" t="s">
        <v>1394</v>
      </c>
      <c r="B250" s="134" t="s">
        <v>2334</v>
      </c>
      <c r="C250" s="142"/>
      <c r="D250" s="132">
        <v>100997820.05</v>
      </c>
      <c r="E250" s="132">
        <v>100244403.48</v>
      </c>
      <c r="F250" s="132">
        <v>95150089.290000007</v>
      </c>
      <c r="G250" s="132">
        <v>96040097.75</v>
      </c>
      <c r="H250" s="132">
        <v>97702517.459999993</v>
      </c>
      <c r="I250" s="132">
        <v>94187786.269999996</v>
      </c>
      <c r="J250" s="132">
        <v>97178807.730000004</v>
      </c>
      <c r="K250" s="132">
        <v>98420307.560000002</v>
      </c>
      <c r="L250" s="132">
        <v>92529959.129999995</v>
      </c>
      <c r="M250" s="132">
        <v>94715510.530000001</v>
      </c>
      <c r="N250" s="132">
        <v>97550927.719999999</v>
      </c>
      <c r="O250" s="132">
        <v>99162712.400000006</v>
      </c>
      <c r="P250" s="127">
        <v>99162712.400000006</v>
      </c>
    </row>
    <row r="251" spans="1:16" ht="13.5" thickBot="1" x14ac:dyDescent="0.25">
      <c r="A251" s="136" t="s">
        <v>2335</v>
      </c>
      <c r="B251" s="134" t="s">
        <v>2336</v>
      </c>
      <c r="C251" s="134" t="s">
        <v>2078</v>
      </c>
      <c r="D251" s="130"/>
      <c r="E251" s="130"/>
      <c r="F251" s="130"/>
      <c r="G251" s="130"/>
      <c r="H251" s="130"/>
      <c r="I251" s="130"/>
      <c r="J251" s="130"/>
      <c r="K251" s="130"/>
      <c r="L251" s="130"/>
      <c r="M251" s="130"/>
      <c r="N251" s="130"/>
      <c r="O251" s="130"/>
      <c r="P251" s="127">
        <v>0</v>
      </c>
    </row>
    <row r="252" spans="1:16" ht="13.5" thickBot="1" x14ac:dyDescent="0.25">
      <c r="A252" s="136" t="s">
        <v>132</v>
      </c>
      <c r="B252" s="134" t="s">
        <v>1142</v>
      </c>
      <c r="C252" s="134" t="s">
        <v>2078</v>
      </c>
      <c r="D252" s="132">
        <v>132058861.84999999</v>
      </c>
      <c r="E252" s="132">
        <v>132625834.54000001</v>
      </c>
      <c r="F252" s="132">
        <v>128939143.88</v>
      </c>
      <c r="G252" s="132">
        <v>130595797.59</v>
      </c>
      <c r="H252" s="132">
        <v>132631277.97</v>
      </c>
      <c r="I252" s="132">
        <v>129020760.94</v>
      </c>
      <c r="J252" s="132">
        <v>130534614.79000001</v>
      </c>
      <c r="K252" s="132">
        <v>131736613.64</v>
      </c>
      <c r="L252" s="132">
        <v>115342454.61</v>
      </c>
      <c r="M252" s="132">
        <v>116549476.7</v>
      </c>
      <c r="N252" s="132">
        <v>117208209.77</v>
      </c>
      <c r="O252" s="132">
        <v>124242127.89</v>
      </c>
      <c r="P252" s="127">
        <v>124242127.89</v>
      </c>
    </row>
    <row r="253" spans="1:16" ht="13.5" thickBot="1" x14ac:dyDescent="0.25">
      <c r="A253" s="136" t="s">
        <v>133</v>
      </c>
      <c r="B253" s="134" t="s">
        <v>1141</v>
      </c>
      <c r="C253" s="134" t="s">
        <v>2078</v>
      </c>
      <c r="D253" s="130">
        <v>0</v>
      </c>
      <c r="E253" s="130">
        <v>0</v>
      </c>
      <c r="F253" s="130">
        <v>0</v>
      </c>
      <c r="G253" s="130">
        <v>0</v>
      </c>
      <c r="H253" s="130">
        <v>0</v>
      </c>
      <c r="I253" s="130">
        <v>0</v>
      </c>
      <c r="J253" s="130">
        <v>0</v>
      </c>
      <c r="K253" s="130">
        <v>0</v>
      </c>
      <c r="L253" s="130">
        <v>0</v>
      </c>
      <c r="M253" s="130">
        <v>0</v>
      </c>
      <c r="N253" s="130">
        <v>0</v>
      </c>
      <c r="O253" s="130">
        <v>0</v>
      </c>
      <c r="P253" s="127">
        <v>0</v>
      </c>
    </row>
    <row r="254" spans="1:16" ht="13.5" thickBot="1" x14ac:dyDescent="0.25">
      <c r="A254" s="136" t="s">
        <v>134</v>
      </c>
      <c r="B254" s="134" t="s">
        <v>1140</v>
      </c>
      <c r="C254" s="134" t="s">
        <v>2078</v>
      </c>
      <c r="D254" s="132">
        <v>0.01</v>
      </c>
      <c r="E254" s="132">
        <v>0.01</v>
      </c>
      <c r="F254" s="132">
        <v>0.01</v>
      </c>
      <c r="G254" s="132">
        <v>0.01</v>
      </c>
      <c r="H254" s="132">
        <v>0.01</v>
      </c>
      <c r="I254" s="132">
        <v>0.01</v>
      </c>
      <c r="J254" s="132">
        <v>0.01</v>
      </c>
      <c r="K254" s="132">
        <v>0.01</v>
      </c>
      <c r="L254" s="132">
        <v>0.01</v>
      </c>
      <c r="M254" s="132">
        <v>0.01</v>
      </c>
      <c r="N254" s="132">
        <v>0.01</v>
      </c>
      <c r="O254" s="132">
        <v>0.01</v>
      </c>
      <c r="P254" s="127">
        <v>0.01</v>
      </c>
    </row>
    <row r="255" spans="1:16" ht="13.5" thickBot="1" x14ac:dyDescent="0.25">
      <c r="A255" s="136" t="s">
        <v>135</v>
      </c>
      <c r="B255" s="134" t="s">
        <v>1139</v>
      </c>
      <c r="C255" s="134" t="s">
        <v>2078</v>
      </c>
      <c r="D255" s="130">
        <v>10392744.359999999</v>
      </c>
      <c r="E255" s="130">
        <v>10549473.609999999</v>
      </c>
      <c r="F255" s="130">
        <v>10448020.68</v>
      </c>
      <c r="G255" s="130">
        <v>10573800.32</v>
      </c>
      <c r="H255" s="130">
        <v>10692874.029999999</v>
      </c>
      <c r="I255" s="130">
        <v>10505662.300000001</v>
      </c>
      <c r="J255" s="130">
        <v>10565848.029999999</v>
      </c>
      <c r="K255" s="130">
        <v>10656965.73</v>
      </c>
      <c r="L255" s="130">
        <v>9501360.0099999998</v>
      </c>
      <c r="M255" s="130">
        <v>9642277.8499999996</v>
      </c>
      <c r="N255" s="130">
        <v>9750398.8200000003</v>
      </c>
      <c r="O255" s="130">
        <v>10035612.98</v>
      </c>
      <c r="P255" s="127">
        <v>10035612.98</v>
      </c>
    </row>
    <row r="256" spans="1:16" ht="13.5" thickBot="1" x14ac:dyDescent="0.25">
      <c r="A256" s="136" t="s">
        <v>136</v>
      </c>
      <c r="B256" s="134" t="s">
        <v>1138</v>
      </c>
      <c r="C256" s="134" t="s">
        <v>2078</v>
      </c>
      <c r="D256" s="132">
        <v>12031106.9</v>
      </c>
      <c r="E256" s="132">
        <v>12064993.52</v>
      </c>
      <c r="F256" s="132">
        <v>12035975.869999999</v>
      </c>
      <c r="G256" s="132">
        <v>12105978.99</v>
      </c>
      <c r="H256" s="132">
        <v>12194762.380000001</v>
      </c>
      <c r="I256" s="132">
        <v>12931508.6</v>
      </c>
      <c r="J256" s="132">
        <v>14716091.189999999</v>
      </c>
      <c r="K256" s="132">
        <v>15009598.23</v>
      </c>
      <c r="L256" s="132">
        <v>14263710.220000001</v>
      </c>
      <c r="M256" s="132">
        <v>15670695.720000001</v>
      </c>
      <c r="N256" s="132">
        <v>18813317.350000001</v>
      </c>
      <c r="O256" s="132">
        <v>14542985.550000001</v>
      </c>
      <c r="P256" s="127">
        <v>14542985.550000001</v>
      </c>
    </row>
    <row r="257" spans="1:16" ht="13.5" thickBot="1" x14ac:dyDescent="0.25">
      <c r="A257" s="136" t="s">
        <v>1395</v>
      </c>
      <c r="B257" s="134" t="s">
        <v>1137</v>
      </c>
      <c r="C257" s="134" t="s">
        <v>2078</v>
      </c>
      <c r="D257" s="130">
        <v>0</v>
      </c>
      <c r="E257" s="130">
        <v>0</v>
      </c>
      <c r="F257" s="130">
        <v>0</v>
      </c>
      <c r="G257" s="130">
        <v>0</v>
      </c>
      <c r="H257" s="130">
        <v>0</v>
      </c>
      <c r="I257" s="130">
        <v>0</v>
      </c>
      <c r="J257" s="130">
        <v>0</v>
      </c>
      <c r="K257" s="130">
        <v>0</v>
      </c>
      <c r="L257" s="130">
        <v>0</v>
      </c>
      <c r="M257" s="130">
        <v>0</v>
      </c>
      <c r="N257" s="130">
        <v>0</v>
      </c>
      <c r="O257" s="130">
        <v>0</v>
      </c>
      <c r="P257" s="127">
        <v>0</v>
      </c>
    </row>
    <row r="258" spans="1:16" ht="13.5" thickBot="1" x14ac:dyDescent="0.25">
      <c r="A258" s="136" t="s">
        <v>137</v>
      </c>
      <c r="B258" s="134" t="s">
        <v>1136</v>
      </c>
      <c r="C258" s="134" t="s">
        <v>2078</v>
      </c>
      <c r="D258" s="132">
        <v>179077.21</v>
      </c>
      <c r="E258" s="132">
        <v>179077.21</v>
      </c>
      <c r="F258" s="132">
        <v>179077.21</v>
      </c>
      <c r="G258" s="132">
        <v>179077.21</v>
      </c>
      <c r="H258" s="132">
        <v>179077.21</v>
      </c>
      <c r="I258" s="132">
        <v>179077.21</v>
      </c>
      <c r="J258" s="132">
        <v>179077.21</v>
      </c>
      <c r="K258" s="132">
        <v>179077.21</v>
      </c>
      <c r="L258" s="132">
        <v>179077.21</v>
      </c>
      <c r="M258" s="132">
        <v>179077.21</v>
      </c>
      <c r="N258" s="132">
        <v>179077.21</v>
      </c>
      <c r="O258" s="132">
        <v>179077.21</v>
      </c>
      <c r="P258" s="127">
        <v>179077.21</v>
      </c>
    </row>
    <row r="259" spans="1:16" ht="13.5" thickBot="1" x14ac:dyDescent="0.25">
      <c r="A259" s="136" t="s">
        <v>138</v>
      </c>
      <c r="B259" s="134" t="s">
        <v>1135</v>
      </c>
      <c r="C259" s="134" t="s">
        <v>2078</v>
      </c>
      <c r="D259" s="130">
        <v>2536.92</v>
      </c>
      <c r="E259" s="130">
        <v>2552.39</v>
      </c>
      <c r="F259" s="130">
        <v>2567.9499999999998</v>
      </c>
      <c r="G259" s="130">
        <v>2583.61</v>
      </c>
      <c r="H259" s="130">
        <v>2599.36</v>
      </c>
      <c r="I259" s="130">
        <v>2615.21</v>
      </c>
      <c r="J259" s="130">
        <v>2631.16</v>
      </c>
      <c r="K259" s="130">
        <v>2647.2</v>
      </c>
      <c r="L259" s="130">
        <v>0.03</v>
      </c>
      <c r="M259" s="130">
        <v>0.03</v>
      </c>
      <c r="N259" s="130">
        <v>0.03</v>
      </c>
      <c r="O259" s="130">
        <v>0.03</v>
      </c>
      <c r="P259" s="127">
        <v>0.03</v>
      </c>
    </row>
    <row r="260" spans="1:16" ht="13.5" thickBot="1" x14ac:dyDescent="0.25">
      <c r="A260" s="136" t="s">
        <v>139</v>
      </c>
      <c r="B260" s="134" t="s">
        <v>1134</v>
      </c>
      <c r="C260" s="134" t="s">
        <v>2078</v>
      </c>
      <c r="D260" s="132">
        <v>0</v>
      </c>
      <c r="E260" s="132">
        <v>0</v>
      </c>
      <c r="F260" s="132">
        <v>0</v>
      </c>
      <c r="G260" s="132">
        <v>0</v>
      </c>
      <c r="H260" s="132">
        <v>0</v>
      </c>
      <c r="I260" s="132">
        <v>0</v>
      </c>
      <c r="J260" s="132">
        <v>0</v>
      </c>
      <c r="K260" s="132">
        <v>0</v>
      </c>
      <c r="L260" s="132">
        <v>0</v>
      </c>
      <c r="M260" s="132">
        <v>0</v>
      </c>
      <c r="N260" s="132">
        <v>0</v>
      </c>
      <c r="O260" s="132">
        <v>0</v>
      </c>
      <c r="P260" s="127">
        <v>0</v>
      </c>
    </row>
    <row r="261" spans="1:16" ht="13.5" thickBot="1" x14ac:dyDescent="0.25">
      <c r="A261" s="136" t="s">
        <v>140</v>
      </c>
      <c r="B261" s="134" t="s">
        <v>1133</v>
      </c>
      <c r="C261" s="134" t="s">
        <v>2078</v>
      </c>
      <c r="D261" s="130">
        <v>0</v>
      </c>
      <c r="E261" s="130">
        <v>0</v>
      </c>
      <c r="F261" s="130">
        <v>0</v>
      </c>
      <c r="G261" s="130">
        <v>0</v>
      </c>
      <c r="H261" s="130">
        <v>0</v>
      </c>
      <c r="I261" s="130">
        <v>0</v>
      </c>
      <c r="J261" s="130">
        <v>0</v>
      </c>
      <c r="K261" s="130">
        <v>0</v>
      </c>
      <c r="L261" s="130">
        <v>0</v>
      </c>
      <c r="M261" s="130">
        <v>0</v>
      </c>
      <c r="N261" s="130">
        <v>0</v>
      </c>
      <c r="O261" s="130">
        <v>0</v>
      </c>
      <c r="P261" s="127">
        <v>0</v>
      </c>
    </row>
    <row r="262" spans="1:16" ht="13.5" thickBot="1" x14ac:dyDescent="0.25">
      <c r="A262" s="136" t="s">
        <v>1396</v>
      </c>
      <c r="B262" s="134" t="s">
        <v>1132</v>
      </c>
      <c r="C262" s="134" t="s">
        <v>2078</v>
      </c>
      <c r="D262" s="132">
        <v>0</v>
      </c>
      <c r="E262" s="132">
        <v>0</v>
      </c>
      <c r="F262" s="132">
        <v>0</v>
      </c>
      <c r="G262" s="132">
        <v>0</v>
      </c>
      <c r="H262" s="132">
        <v>0</v>
      </c>
      <c r="I262" s="132">
        <v>0</v>
      </c>
      <c r="J262" s="132">
        <v>0</v>
      </c>
      <c r="K262" s="132">
        <v>0</v>
      </c>
      <c r="L262" s="132">
        <v>0</v>
      </c>
      <c r="M262" s="132">
        <v>0</v>
      </c>
      <c r="N262" s="132">
        <v>0</v>
      </c>
      <c r="O262" s="132">
        <v>0</v>
      </c>
      <c r="P262" s="127">
        <v>0</v>
      </c>
    </row>
    <row r="263" spans="1:16" ht="13.5" thickBot="1" x14ac:dyDescent="0.25">
      <c r="A263" s="136" t="s">
        <v>1303</v>
      </c>
      <c r="B263" s="134" t="s">
        <v>1397</v>
      </c>
      <c r="C263" s="134" t="s">
        <v>2078</v>
      </c>
      <c r="D263" s="130">
        <v>0</v>
      </c>
      <c r="E263" s="130">
        <v>0</v>
      </c>
      <c r="F263" s="130">
        <v>0</v>
      </c>
      <c r="G263" s="130">
        <v>0</v>
      </c>
      <c r="H263" s="130">
        <v>0</v>
      </c>
      <c r="I263" s="130">
        <v>0</v>
      </c>
      <c r="J263" s="130">
        <v>0</v>
      </c>
      <c r="K263" s="130">
        <v>0</v>
      </c>
      <c r="L263" s="130">
        <v>0</v>
      </c>
      <c r="M263" s="130">
        <v>0</v>
      </c>
      <c r="N263" s="130">
        <v>0</v>
      </c>
      <c r="O263" s="130">
        <v>0</v>
      </c>
      <c r="P263" s="127">
        <v>0</v>
      </c>
    </row>
    <row r="264" spans="1:16" ht="13.5" thickBot="1" x14ac:dyDescent="0.25">
      <c r="A264" s="136" t="s">
        <v>1398</v>
      </c>
      <c r="B264" s="134" t="s">
        <v>1131</v>
      </c>
      <c r="C264" s="134" t="s">
        <v>2078</v>
      </c>
      <c r="D264" s="132">
        <v>-69873337.709999993</v>
      </c>
      <c r="E264" s="132">
        <v>-70147306.420000002</v>
      </c>
      <c r="F264" s="132">
        <v>-70322214.120000005</v>
      </c>
      <c r="G264" s="132">
        <v>-70479267.069999993</v>
      </c>
      <c r="H264" s="132">
        <v>-70636652.269999996</v>
      </c>
      <c r="I264" s="132">
        <v>-70800036.299999997</v>
      </c>
      <c r="J264" s="132">
        <v>-70958156.420000002</v>
      </c>
      <c r="K264" s="132">
        <v>-71116629.680000007</v>
      </c>
      <c r="L264" s="132">
        <v>-63524254.200000003</v>
      </c>
      <c r="M264" s="132">
        <v>-63666125.079999998</v>
      </c>
      <c r="N264" s="132">
        <v>-63808312.799999997</v>
      </c>
      <c r="O264" s="132">
        <v>-63959446.460000001</v>
      </c>
      <c r="P264" s="127">
        <v>-63959446.460000001</v>
      </c>
    </row>
    <row r="265" spans="1:16" ht="13.5" thickBot="1" x14ac:dyDescent="0.25">
      <c r="A265" s="136" t="s">
        <v>1399</v>
      </c>
      <c r="B265" s="134" t="s">
        <v>1400</v>
      </c>
      <c r="C265" s="134" t="s">
        <v>2078</v>
      </c>
      <c r="D265" s="130">
        <v>-5771132.7199999997</v>
      </c>
      <c r="E265" s="130">
        <v>-6408137.4400000004</v>
      </c>
      <c r="F265" s="130">
        <v>-6977644.4299999997</v>
      </c>
      <c r="G265" s="130">
        <v>-7397472.3499999996</v>
      </c>
      <c r="H265" s="130">
        <v>-7667814.1200000001</v>
      </c>
      <c r="I265" s="130">
        <v>-7851961.4000000004</v>
      </c>
      <c r="J265" s="130">
        <v>-7996757.7699999996</v>
      </c>
      <c r="K265" s="130">
        <v>-8141043.1200000001</v>
      </c>
      <c r="L265" s="130">
        <v>-3294816.94</v>
      </c>
      <c r="M265" s="130">
        <v>-3628115.51</v>
      </c>
      <c r="N265" s="130">
        <v>-4204577.2</v>
      </c>
      <c r="O265" s="130">
        <v>-5000000</v>
      </c>
      <c r="P265" s="127">
        <v>-5000000</v>
      </c>
    </row>
    <row r="266" spans="1:16" ht="13.5" thickBot="1" x14ac:dyDescent="0.25">
      <c r="A266" s="136" t="s">
        <v>141</v>
      </c>
      <c r="B266" s="134" t="s">
        <v>1130</v>
      </c>
      <c r="C266" s="134" t="s">
        <v>2078</v>
      </c>
      <c r="D266" s="132">
        <v>583511.02</v>
      </c>
      <c r="E266" s="132">
        <v>600781.53</v>
      </c>
      <c r="F266" s="132">
        <v>653363.52</v>
      </c>
      <c r="G266" s="132">
        <v>707914.81</v>
      </c>
      <c r="H266" s="132">
        <v>775144.39</v>
      </c>
      <c r="I266" s="132">
        <v>829178.2</v>
      </c>
      <c r="J266" s="132">
        <v>877776.93</v>
      </c>
      <c r="K266" s="132">
        <v>915383.07</v>
      </c>
      <c r="L266" s="132">
        <v>970251.12</v>
      </c>
      <c r="M266" s="132">
        <v>1009722.58</v>
      </c>
      <c r="N266" s="132">
        <v>505054.71999999997</v>
      </c>
      <c r="O266" s="132">
        <v>592188.72</v>
      </c>
      <c r="P266" s="127">
        <v>592188.72</v>
      </c>
    </row>
    <row r="267" spans="1:16" ht="13.5" thickBot="1" x14ac:dyDescent="0.25">
      <c r="A267" s="136" t="s">
        <v>142</v>
      </c>
      <c r="B267" s="134" t="s">
        <v>1129</v>
      </c>
      <c r="C267" s="134" t="s">
        <v>2078</v>
      </c>
      <c r="D267" s="130">
        <v>328.72</v>
      </c>
      <c r="E267" s="130">
        <v>328.72</v>
      </c>
      <c r="F267" s="130">
        <v>328.72</v>
      </c>
      <c r="G267" s="130">
        <v>328.72</v>
      </c>
      <c r="H267" s="130">
        <v>328.72</v>
      </c>
      <c r="I267" s="130">
        <v>328.72</v>
      </c>
      <c r="J267" s="130">
        <v>328.72</v>
      </c>
      <c r="K267" s="130">
        <v>328.72</v>
      </c>
      <c r="L267" s="130">
        <v>328.72</v>
      </c>
      <c r="M267" s="130">
        <v>328.72</v>
      </c>
      <c r="N267" s="130">
        <v>0</v>
      </c>
      <c r="O267" s="130">
        <v>0</v>
      </c>
      <c r="P267" s="127">
        <v>0</v>
      </c>
    </row>
    <row r="268" spans="1:16" ht="13.5" thickBot="1" x14ac:dyDescent="0.25">
      <c r="A268" s="136" t="s">
        <v>143</v>
      </c>
      <c r="B268" s="134" t="s">
        <v>1128</v>
      </c>
      <c r="C268" s="134" t="s">
        <v>2078</v>
      </c>
      <c r="D268" s="132">
        <v>0.28000000000000003</v>
      </c>
      <c r="E268" s="132">
        <v>0.28000000000000003</v>
      </c>
      <c r="F268" s="132">
        <v>0.28000000000000003</v>
      </c>
      <c r="G268" s="132">
        <v>0.28000000000000003</v>
      </c>
      <c r="H268" s="132">
        <v>0.28000000000000003</v>
      </c>
      <c r="I268" s="132">
        <v>0.28000000000000003</v>
      </c>
      <c r="J268" s="132">
        <v>0.28000000000000003</v>
      </c>
      <c r="K268" s="132">
        <v>0.28000000000000003</v>
      </c>
      <c r="L268" s="132">
        <v>0.28000000000000003</v>
      </c>
      <c r="M268" s="132">
        <v>0.28000000000000003</v>
      </c>
      <c r="N268" s="132">
        <v>0</v>
      </c>
      <c r="O268" s="132">
        <v>0</v>
      </c>
      <c r="P268" s="127">
        <v>0</v>
      </c>
    </row>
    <row r="269" spans="1:16" ht="13.5" thickBot="1" x14ac:dyDescent="0.25">
      <c r="A269" s="136" t="s">
        <v>144</v>
      </c>
      <c r="B269" s="134" t="s">
        <v>1127</v>
      </c>
      <c r="C269" s="134" t="s">
        <v>2078</v>
      </c>
      <c r="D269" s="130">
        <v>44302.76</v>
      </c>
      <c r="E269" s="130">
        <v>49542.37</v>
      </c>
      <c r="F269" s="130">
        <v>54974.94</v>
      </c>
      <c r="G269" s="130">
        <v>59137.31</v>
      </c>
      <c r="H269" s="130">
        <v>63043.839999999997</v>
      </c>
      <c r="I269" s="130">
        <v>67347.75</v>
      </c>
      <c r="J269" s="130">
        <v>69193.55</v>
      </c>
      <c r="K269" s="130">
        <v>72085.759999999995</v>
      </c>
      <c r="L269" s="130">
        <v>74724.070000000007</v>
      </c>
      <c r="M269" s="130">
        <v>79433.740000000005</v>
      </c>
      <c r="N269" s="130">
        <v>40380.199999999997</v>
      </c>
      <c r="O269" s="130">
        <v>42475.53</v>
      </c>
      <c r="P269" s="127">
        <v>42475.53</v>
      </c>
    </row>
    <row r="270" spans="1:16" ht="13.5" thickBot="1" x14ac:dyDescent="0.25">
      <c r="A270" s="136" t="s">
        <v>145</v>
      </c>
      <c r="B270" s="134" t="s">
        <v>1126</v>
      </c>
      <c r="C270" s="134" t="s">
        <v>2078</v>
      </c>
      <c r="D270" s="132">
        <v>-0.48</v>
      </c>
      <c r="E270" s="132">
        <v>-0.48</v>
      </c>
      <c r="F270" s="132">
        <v>-0.48</v>
      </c>
      <c r="G270" s="132">
        <v>-0.48</v>
      </c>
      <c r="H270" s="132">
        <v>-0.48</v>
      </c>
      <c r="I270" s="132">
        <v>-0.48</v>
      </c>
      <c r="J270" s="132">
        <v>-0.48</v>
      </c>
      <c r="K270" s="132">
        <v>-0.48</v>
      </c>
      <c r="L270" s="132">
        <v>-0.48</v>
      </c>
      <c r="M270" s="132">
        <v>-0.48</v>
      </c>
      <c r="N270" s="132">
        <v>0</v>
      </c>
      <c r="O270" s="132">
        <v>0</v>
      </c>
      <c r="P270" s="127">
        <v>0</v>
      </c>
    </row>
    <row r="271" spans="1:16" ht="13.5" thickBot="1" x14ac:dyDescent="0.25">
      <c r="A271" s="136" t="s">
        <v>1294</v>
      </c>
      <c r="B271" s="134" t="s">
        <v>1401</v>
      </c>
      <c r="C271" s="134" t="s">
        <v>2078</v>
      </c>
      <c r="D271" s="130">
        <v>-2085739.3</v>
      </c>
      <c r="E271" s="130">
        <v>-2089784.11</v>
      </c>
      <c r="F271" s="130">
        <v>-2090409.96</v>
      </c>
      <c r="G271" s="130">
        <v>-2090409.96</v>
      </c>
      <c r="H271" s="130">
        <v>-2090409.96</v>
      </c>
      <c r="I271" s="130">
        <v>-2090603.04</v>
      </c>
      <c r="J271" s="130">
        <v>-2090603.04</v>
      </c>
      <c r="K271" s="130">
        <v>-2090603.04</v>
      </c>
      <c r="L271" s="130">
        <v>-2090951.08</v>
      </c>
      <c r="M271" s="130">
        <v>-2090951.08</v>
      </c>
      <c r="N271" s="130">
        <v>-1743496.49</v>
      </c>
      <c r="O271" s="130">
        <v>-1746356.81</v>
      </c>
      <c r="P271" s="127">
        <v>-1746356.81</v>
      </c>
    </row>
    <row r="272" spans="1:16" ht="13.5" thickBot="1" x14ac:dyDescent="0.25">
      <c r="A272" s="136" t="s">
        <v>1402</v>
      </c>
      <c r="B272" s="134" t="s">
        <v>1403</v>
      </c>
      <c r="C272" s="134" t="s">
        <v>2078</v>
      </c>
      <c r="D272" s="132">
        <v>0.01</v>
      </c>
      <c r="E272" s="132">
        <v>0.01</v>
      </c>
      <c r="F272" s="132">
        <v>0.01</v>
      </c>
      <c r="G272" s="132">
        <v>0.01</v>
      </c>
      <c r="H272" s="132">
        <v>0.01</v>
      </c>
      <c r="I272" s="132">
        <v>0.01</v>
      </c>
      <c r="J272" s="132">
        <v>0.01</v>
      </c>
      <c r="K272" s="132">
        <v>0.01</v>
      </c>
      <c r="L272" s="132">
        <v>0.01</v>
      </c>
      <c r="M272" s="132">
        <v>0.01</v>
      </c>
      <c r="N272" s="132">
        <v>0.01</v>
      </c>
      <c r="O272" s="132">
        <v>0.01</v>
      </c>
      <c r="P272" s="127">
        <v>0.01</v>
      </c>
    </row>
    <row r="273" spans="1:16" ht="13.5" thickBot="1" x14ac:dyDescent="0.25">
      <c r="A273" s="136" t="s">
        <v>1404</v>
      </c>
      <c r="B273" s="134" t="s">
        <v>1405</v>
      </c>
      <c r="C273" s="134" t="s">
        <v>2078</v>
      </c>
      <c r="D273" s="130">
        <v>20455980.34</v>
      </c>
      <c r="E273" s="130">
        <v>20501665.420000002</v>
      </c>
      <c r="F273" s="130">
        <v>20547452.530000001</v>
      </c>
      <c r="G273" s="130">
        <v>20593341.899999999</v>
      </c>
      <c r="H273" s="130">
        <v>20638923.690000001</v>
      </c>
      <c r="I273" s="130">
        <v>20685428.329999998</v>
      </c>
      <c r="J273" s="130">
        <v>20731625.850000001</v>
      </c>
      <c r="K273" s="130">
        <v>20777926.539999999</v>
      </c>
      <c r="L273" s="130">
        <v>20824331.66</v>
      </c>
      <c r="M273" s="130">
        <v>20870839.390000001</v>
      </c>
      <c r="N273" s="130">
        <v>16733961.15</v>
      </c>
      <c r="O273" s="130">
        <v>16771333.710000001</v>
      </c>
      <c r="P273" s="127">
        <v>16771333.710000001</v>
      </c>
    </row>
    <row r="274" spans="1:16" ht="13.5" thickBot="1" x14ac:dyDescent="0.25">
      <c r="A274" s="136" t="s">
        <v>1406</v>
      </c>
      <c r="B274" s="134" t="s">
        <v>1407</v>
      </c>
      <c r="C274" s="134" t="s">
        <v>2078</v>
      </c>
      <c r="D274" s="132">
        <v>2979579.88</v>
      </c>
      <c r="E274" s="132">
        <v>2315382.3199999998</v>
      </c>
      <c r="F274" s="132">
        <v>1679452.68</v>
      </c>
      <c r="G274" s="132">
        <v>1189286.8500000001</v>
      </c>
      <c r="H274" s="132">
        <v>919362.4</v>
      </c>
      <c r="I274" s="132">
        <v>708479.93</v>
      </c>
      <c r="J274" s="132">
        <v>547137.71</v>
      </c>
      <c r="K274" s="132">
        <v>417957.48</v>
      </c>
      <c r="L274" s="132">
        <v>283743.88</v>
      </c>
      <c r="M274" s="132">
        <v>98850.44</v>
      </c>
      <c r="N274" s="132">
        <v>3864393.76</v>
      </c>
      <c r="O274" s="132">
        <v>3281476.15</v>
      </c>
      <c r="P274" s="127">
        <v>3281476.15</v>
      </c>
    </row>
    <row r="275" spans="1:16" ht="13.5" thickBot="1" x14ac:dyDescent="0.25">
      <c r="A275" s="136" t="s">
        <v>2565</v>
      </c>
      <c r="B275" s="134" t="s">
        <v>2566</v>
      </c>
      <c r="C275" s="134" t="s">
        <v>2078</v>
      </c>
      <c r="D275" s="130">
        <v>0</v>
      </c>
      <c r="E275" s="130">
        <v>0</v>
      </c>
      <c r="F275" s="130">
        <v>0</v>
      </c>
      <c r="G275" s="130">
        <v>0</v>
      </c>
      <c r="H275" s="130">
        <v>0</v>
      </c>
      <c r="I275" s="130">
        <v>0</v>
      </c>
      <c r="J275" s="130">
        <v>0</v>
      </c>
      <c r="K275" s="130">
        <v>0</v>
      </c>
      <c r="L275" s="130">
        <v>0</v>
      </c>
      <c r="M275" s="130">
        <v>0</v>
      </c>
      <c r="N275" s="130">
        <v>212521.18</v>
      </c>
      <c r="O275" s="130">
        <v>181237.88</v>
      </c>
      <c r="P275" s="127">
        <v>181237.88</v>
      </c>
    </row>
    <row r="276" spans="1:16" ht="13.5" thickBot="1" x14ac:dyDescent="0.25">
      <c r="A276" s="135" t="s">
        <v>1408</v>
      </c>
      <c r="B276" s="134" t="s">
        <v>2337</v>
      </c>
      <c r="C276" s="142"/>
      <c r="D276" s="132">
        <v>171733490.87</v>
      </c>
      <c r="E276" s="132">
        <v>170204990.87</v>
      </c>
      <c r="F276" s="132">
        <v>168676490.87</v>
      </c>
      <c r="G276" s="132">
        <v>167147990.87</v>
      </c>
      <c r="H276" s="132">
        <v>165619490.87</v>
      </c>
      <c r="I276" s="132">
        <v>164090990.87</v>
      </c>
      <c r="J276" s="132">
        <v>162562490.87</v>
      </c>
      <c r="K276" s="132">
        <v>161033990.87</v>
      </c>
      <c r="L276" s="132">
        <v>159206990.87</v>
      </c>
      <c r="M276" s="132">
        <v>157623657.53</v>
      </c>
      <c r="N276" s="132">
        <v>156058493.53</v>
      </c>
      <c r="O276" s="132">
        <v>170812126.11000001</v>
      </c>
      <c r="P276" s="127">
        <v>170812126.11000001</v>
      </c>
    </row>
    <row r="277" spans="1:16" ht="13.5" thickBot="1" x14ac:dyDescent="0.25">
      <c r="A277" s="136" t="s">
        <v>146</v>
      </c>
      <c r="B277" s="134" t="s">
        <v>1125</v>
      </c>
      <c r="C277" s="134" t="s">
        <v>2078</v>
      </c>
      <c r="D277" s="130">
        <v>165382728</v>
      </c>
      <c r="E277" s="130">
        <v>163862728</v>
      </c>
      <c r="F277" s="130">
        <v>162342728</v>
      </c>
      <c r="G277" s="130">
        <v>160822728</v>
      </c>
      <c r="H277" s="130">
        <v>159302728</v>
      </c>
      <c r="I277" s="130">
        <v>157782728</v>
      </c>
      <c r="J277" s="130">
        <v>156262728</v>
      </c>
      <c r="K277" s="130">
        <v>154742728</v>
      </c>
      <c r="L277" s="130">
        <v>152952728</v>
      </c>
      <c r="M277" s="130">
        <v>151369394.66</v>
      </c>
      <c r="N277" s="130">
        <v>149826001</v>
      </c>
      <c r="O277" s="130">
        <v>164446111</v>
      </c>
      <c r="P277" s="127">
        <v>164446111</v>
      </c>
    </row>
    <row r="278" spans="1:16" ht="13.5" thickBot="1" x14ac:dyDescent="0.25">
      <c r="A278" s="136" t="s">
        <v>147</v>
      </c>
      <c r="B278" s="134" t="s">
        <v>1124</v>
      </c>
      <c r="C278" s="134" t="s">
        <v>2078</v>
      </c>
      <c r="D278" s="132">
        <v>6350762.8700000001</v>
      </c>
      <c r="E278" s="132">
        <v>6342262.8700000001</v>
      </c>
      <c r="F278" s="132">
        <v>6333762.8700000001</v>
      </c>
      <c r="G278" s="132">
        <v>6325262.8700000001</v>
      </c>
      <c r="H278" s="132">
        <v>6316762.8700000001</v>
      </c>
      <c r="I278" s="132">
        <v>6308262.8700000001</v>
      </c>
      <c r="J278" s="132">
        <v>6299762.8700000001</v>
      </c>
      <c r="K278" s="132">
        <v>6291262.8700000001</v>
      </c>
      <c r="L278" s="132">
        <v>6254262.8700000001</v>
      </c>
      <c r="M278" s="132">
        <v>6254262.8700000001</v>
      </c>
      <c r="N278" s="132">
        <v>6232492.5300000003</v>
      </c>
      <c r="O278" s="132">
        <v>6366015.1100000003</v>
      </c>
      <c r="P278" s="127">
        <v>6366015.1100000003</v>
      </c>
    </row>
    <row r="279" spans="1:16" ht="13.5" thickBot="1" x14ac:dyDescent="0.25">
      <c r="A279" s="135" t="s">
        <v>1409</v>
      </c>
      <c r="B279" s="134" t="s">
        <v>2338</v>
      </c>
      <c r="C279" s="142"/>
      <c r="D279" s="130">
        <v>15521532.810000001</v>
      </c>
      <c r="E279" s="130">
        <v>11306152.859999999</v>
      </c>
      <c r="F279" s="130">
        <v>5874175.6600000001</v>
      </c>
      <c r="G279" s="130">
        <v>2926292.3</v>
      </c>
      <c r="H279" s="130">
        <v>2289428.5699999998</v>
      </c>
      <c r="I279" s="130">
        <v>1834658.41</v>
      </c>
      <c r="J279" s="130">
        <v>2226979.2599999998</v>
      </c>
      <c r="K279" s="130">
        <v>3044967.41</v>
      </c>
      <c r="L279" s="130">
        <v>3622455.56</v>
      </c>
      <c r="M279" s="130">
        <v>2767185.56</v>
      </c>
      <c r="N279" s="130">
        <v>2912678.81</v>
      </c>
      <c r="O279" s="130">
        <v>4471411.08</v>
      </c>
      <c r="P279" s="127">
        <v>4471411.08</v>
      </c>
    </row>
    <row r="280" spans="1:16" ht="13.5" thickBot="1" x14ac:dyDescent="0.25">
      <c r="A280" s="136" t="s">
        <v>148</v>
      </c>
      <c r="B280" s="134" t="s">
        <v>1123</v>
      </c>
      <c r="C280" s="134" t="s">
        <v>2078</v>
      </c>
      <c r="D280" s="132">
        <v>2563174.83</v>
      </c>
      <c r="E280" s="132">
        <v>1687161.15</v>
      </c>
      <c r="F280" s="132">
        <v>-14255.94</v>
      </c>
      <c r="G280" s="132">
        <v>-1685736.65</v>
      </c>
      <c r="H280" s="132">
        <v>-1890385.56</v>
      </c>
      <c r="I280" s="132">
        <v>-1710982.12</v>
      </c>
      <c r="J280" s="132">
        <v>-988923.67</v>
      </c>
      <c r="K280" s="132">
        <v>-74290.47</v>
      </c>
      <c r="L280" s="132">
        <v>588309.4</v>
      </c>
      <c r="M280" s="132">
        <v>612230.06999999995</v>
      </c>
      <c r="N280" s="132">
        <v>3682088.26</v>
      </c>
      <c r="O280" s="132">
        <v>4122669.01</v>
      </c>
      <c r="P280" s="127">
        <v>4122669.01</v>
      </c>
    </row>
    <row r="281" spans="1:16" ht="13.5" thickBot="1" x14ac:dyDescent="0.25">
      <c r="A281" s="136" t="s">
        <v>1410</v>
      </c>
      <c r="B281" s="134" t="s">
        <v>1122</v>
      </c>
      <c r="C281" s="134" t="s">
        <v>2078</v>
      </c>
      <c r="D281" s="130">
        <v>13715026.76</v>
      </c>
      <c r="E281" s="130">
        <v>11091714.310000001</v>
      </c>
      <c r="F281" s="130">
        <v>8579550.5</v>
      </c>
      <c r="G281" s="130">
        <v>6660214.3300000001</v>
      </c>
      <c r="H281" s="130">
        <v>5585174.21</v>
      </c>
      <c r="I281" s="130">
        <v>4719185.24</v>
      </c>
      <c r="J281" s="130">
        <v>4041534.16</v>
      </c>
      <c r="K281" s="130">
        <v>3484318.69</v>
      </c>
      <c r="L281" s="130">
        <v>2910488.21</v>
      </c>
      <c r="M281" s="130">
        <v>2128715.7400000002</v>
      </c>
      <c r="N281" s="130">
        <v>-519504.85</v>
      </c>
      <c r="O281" s="130">
        <v>-476528.28</v>
      </c>
      <c r="P281" s="127">
        <v>-476528.28</v>
      </c>
    </row>
    <row r="282" spans="1:16" ht="13.5" thickBot="1" x14ac:dyDescent="0.25">
      <c r="A282" s="136" t="s">
        <v>2005</v>
      </c>
      <c r="B282" s="134" t="s">
        <v>2006</v>
      </c>
      <c r="C282" s="134" t="s">
        <v>2078</v>
      </c>
      <c r="D282" s="132">
        <v>-8829.5400000000009</v>
      </c>
      <c r="E282" s="132">
        <v>-13281.41</v>
      </c>
      <c r="F282" s="132">
        <v>0</v>
      </c>
      <c r="G282" s="132">
        <v>0</v>
      </c>
      <c r="H282" s="132">
        <v>0</v>
      </c>
      <c r="I282" s="132">
        <v>0</v>
      </c>
      <c r="J282" s="132">
        <v>0</v>
      </c>
      <c r="K282" s="132">
        <v>0</v>
      </c>
      <c r="L282" s="132">
        <v>-580.78</v>
      </c>
      <c r="M282" s="132">
        <v>-1937.26</v>
      </c>
      <c r="N282" s="132">
        <v>-5949.52</v>
      </c>
      <c r="O282" s="132">
        <v>-13623.6</v>
      </c>
      <c r="P282" s="127">
        <v>-13623.6</v>
      </c>
    </row>
    <row r="283" spans="1:16" ht="13.5" thickBot="1" x14ac:dyDescent="0.25">
      <c r="A283" s="136" t="s">
        <v>149</v>
      </c>
      <c r="B283" s="134" t="s">
        <v>1121</v>
      </c>
      <c r="C283" s="134" t="s">
        <v>2078</v>
      </c>
      <c r="D283" s="130">
        <v>-209948.09</v>
      </c>
      <c r="E283" s="130">
        <v>-279546.71000000002</v>
      </c>
      <c r="F283" s="130">
        <v>-365197.55</v>
      </c>
      <c r="G283" s="130">
        <v>-449189.75</v>
      </c>
      <c r="H283" s="130">
        <v>-516920</v>
      </c>
      <c r="I283" s="130">
        <v>-625587.06999999995</v>
      </c>
      <c r="J283" s="130">
        <v>-806827.48</v>
      </c>
      <c r="K283" s="130">
        <v>-878361.38</v>
      </c>
      <c r="L283" s="130">
        <v>-1026685.24</v>
      </c>
      <c r="M283" s="130">
        <v>-1215022.3799999999</v>
      </c>
      <c r="N283" s="130">
        <v>-498199.36</v>
      </c>
      <c r="O283" s="130">
        <v>-283194.40999999997</v>
      </c>
      <c r="P283" s="127">
        <v>-283194.40999999997</v>
      </c>
    </row>
    <row r="284" spans="1:16" ht="13.5" thickBot="1" x14ac:dyDescent="0.25">
      <c r="A284" s="136" t="s">
        <v>1411</v>
      </c>
      <c r="B284" s="134" t="s">
        <v>1120</v>
      </c>
      <c r="C284" s="134" t="s">
        <v>2078</v>
      </c>
      <c r="D284" s="132">
        <v>20764.509999999998</v>
      </c>
      <c r="E284" s="132">
        <v>60762</v>
      </c>
      <c r="F284" s="132">
        <v>98975.18</v>
      </c>
      <c r="G284" s="132">
        <v>128378.57</v>
      </c>
      <c r="H284" s="132">
        <v>144683.4</v>
      </c>
      <c r="I284" s="132">
        <v>157536.01999999999</v>
      </c>
      <c r="J284" s="132">
        <v>167652.46</v>
      </c>
      <c r="K284" s="132">
        <v>175844.96</v>
      </c>
      <c r="L284" s="132">
        <v>184433.65</v>
      </c>
      <c r="M284" s="132">
        <v>195898.79</v>
      </c>
      <c r="N284" s="132">
        <v>-334173.11</v>
      </c>
      <c r="O284" s="132">
        <v>-285208.25</v>
      </c>
      <c r="P284" s="127">
        <v>-285208.25</v>
      </c>
    </row>
    <row r="285" spans="1:16" ht="13.5" thickBot="1" x14ac:dyDescent="0.25">
      <c r="A285" s="136" t="s">
        <v>150</v>
      </c>
      <c r="B285" s="134" t="s">
        <v>1119</v>
      </c>
      <c r="C285" s="134" t="s">
        <v>2078</v>
      </c>
      <c r="D285" s="130">
        <v>102873.28</v>
      </c>
      <c r="E285" s="130">
        <v>110955.85</v>
      </c>
      <c r="F285" s="130">
        <v>119097.06</v>
      </c>
      <c r="G285" s="130">
        <v>128421.35</v>
      </c>
      <c r="H285" s="130">
        <v>140212.72</v>
      </c>
      <c r="I285" s="130">
        <v>151790.03</v>
      </c>
      <c r="J285" s="130">
        <v>165384.14000000001</v>
      </c>
      <c r="K285" s="130">
        <v>178876.3</v>
      </c>
      <c r="L285" s="130">
        <v>192280.34</v>
      </c>
      <c r="M285" s="130">
        <v>205104.57</v>
      </c>
      <c r="N285" s="130">
        <v>64118.35</v>
      </c>
      <c r="O285" s="130">
        <v>24139.86</v>
      </c>
      <c r="P285" s="127">
        <v>24139.86</v>
      </c>
    </row>
    <row r="286" spans="1:16" ht="13.5" thickBot="1" x14ac:dyDescent="0.25">
      <c r="A286" s="136" t="s">
        <v>151</v>
      </c>
      <c r="B286" s="134" t="s">
        <v>1118</v>
      </c>
      <c r="C286" s="134" t="s">
        <v>2078</v>
      </c>
      <c r="D286" s="132">
        <v>1162743.3500000001</v>
      </c>
      <c r="E286" s="132">
        <v>1147353.6599999999</v>
      </c>
      <c r="F286" s="132">
        <v>963443.16</v>
      </c>
      <c r="G286" s="132">
        <v>672734.49</v>
      </c>
      <c r="H286" s="132">
        <v>566158</v>
      </c>
      <c r="I286" s="132">
        <v>426233.21</v>
      </c>
      <c r="J286" s="132">
        <v>327781.13</v>
      </c>
      <c r="K286" s="132">
        <v>270333.56</v>
      </c>
      <c r="L286" s="132">
        <v>295124.64</v>
      </c>
      <c r="M286" s="132">
        <v>423101.01</v>
      </c>
      <c r="N286" s="132">
        <v>343612.23</v>
      </c>
      <c r="O286" s="132">
        <v>378250.12</v>
      </c>
      <c r="P286" s="127">
        <v>378250.12</v>
      </c>
    </row>
    <row r="287" spans="1:16" ht="13.5" thickBot="1" x14ac:dyDescent="0.25">
      <c r="A287" s="136" t="s">
        <v>1412</v>
      </c>
      <c r="B287" s="134" t="s">
        <v>1117</v>
      </c>
      <c r="C287" s="134" t="s">
        <v>2078</v>
      </c>
      <c r="D287" s="130">
        <v>1910204.3</v>
      </c>
      <c r="E287" s="130">
        <v>1552452.05</v>
      </c>
      <c r="F287" s="130">
        <v>1204567.68</v>
      </c>
      <c r="G287" s="130">
        <v>939876.86</v>
      </c>
      <c r="H287" s="130">
        <v>796408.51</v>
      </c>
      <c r="I287" s="130">
        <v>685062.54</v>
      </c>
      <c r="J287" s="130">
        <v>595932.53</v>
      </c>
      <c r="K287" s="130">
        <v>524213.5</v>
      </c>
      <c r="L287" s="130">
        <v>448689.52</v>
      </c>
      <c r="M287" s="130">
        <v>350692.35</v>
      </c>
      <c r="N287" s="130">
        <v>464466.93</v>
      </c>
      <c r="O287" s="130">
        <v>387357.3</v>
      </c>
      <c r="P287" s="127">
        <v>387357.3</v>
      </c>
    </row>
    <row r="288" spans="1:16" ht="13.5" thickBot="1" x14ac:dyDescent="0.25">
      <c r="A288" s="136" t="s">
        <v>152</v>
      </c>
      <c r="B288" s="134" t="s">
        <v>1116</v>
      </c>
      <c r="C288" s="134" t="s">
        <v>2078</v>
      </c>
      <c r="D288" s="132">
        <v>-987724.24</v>
      </c>
      <c r="E288" s="132">
        <v>-1454652.78</v>
      </c>
      <c r="F288" s="132">
        <v>-1752837.99</v>
      </c>
      <c r="G288" s="132">
        <v>-1635671.62</v>
      </c>
      <c r="H288" s="132">
        <v>-1294507.21</v>
      </c>
      <c r="I288" s="132">
        <v>-917307.77</v>
      </c>
      <c r="J288" s="132">
        <v>-467745.37</v>
      </c>
      <c r="K288" s="132">
        <v>-362.67</v>
      </c>
      <c r="L288" s="132">
        <v>437778.71</v>
      </c>
      <c r="M288" s="132">
        <v>573699.75</v>
      </c>
      <c r="N288" s="132">
        <v>288078.11</v>
      </c>
      <c r="O288" s="132">
        <v>-140877.89000000001</v>
      </c>
      <c r="P288" s="127">
        <v>-140877.89000000001</v>
      </c>
    </row>
    <row r="289" spans="1:16" ht="13.5" thickBot="1" x14ac:dyDescent="0.25">
      <c r="A289" s="136" t="s">
        <v>1413</v>
      </c>
      <c r="B289" s="134" t="s">
        <v>1115</v>
      </c>
      <c r="C289" s="134" t="s">
        <v>2078</v>
      </c>
      <c r="D289" s="130">
        <v>-1845128.83</v>
      </c>
      <c r="E289" s="130">
        <v>-1555071.36</v>
      </c>
      <c r="F289" s="130">
        <v>-1272974.6399999999</v>
      </c>
      <c r="G289" s="130">
        <v>-1058748.55</v>
      </c>
      <c r="H289" s="130">
        <v>-943774.99</v>
      </c>
      <c r="I289" s="130">
        <v>-855009.72</v>
      </c>
      <c r="J289" s="130">
        <v>-784119.76</v>
      </c>
      <c r="K289" s="130">
        <v>-727457.66</v>
      </c>
      <c r="L289" s="130">
        <v>-667708.62</v>
      </c>
      <c r="M289" s="130">
        <v>-589819.04</v>
      </c>
      <c r="N289" s="130">
        <v>-429910.98</v>
      </c>
      <c r="O289" s="130">
        <v>-246441.38</v>
      </c>
      <c r="P289" s="127">
        <v>-246441.38</v>
      </c>
    </row>
    <row r="290" spans="1:16" ht="13.5" thickBot="1" x14ac:dyDescent="0.25">
      <c r="A290" s="136" t="s">
        <v>1414</v>
      </c>
      <c r="B290" s="134" t="s">
        <v>1114</v>
      </c>
      <c r="C290" s="134" t="s">
        <v>2078</v>
      </c>
      <c r="D290" s="132">
        <v>-1150528.52</v>
      </c>
      <c r="E290" s="132">
        <v>-1389023.9</v>
      </c>
      <c r="F290" s="132">
        <v>-1968701.8</v>
      </c>
      <c r="G290" s="132">
        <v>-738446.73</v>
      </c>
      <c r="H290" s="132">
        <v>-145109.51</v>
      </c>
      <c r="I290" s="132">
        <v>-67645.95</v>
      </c>
      <c r="J290" s="132">
        <v>924.12</v>
      </c>
      <c r="K290" s="132">
        <v>16770.57</v>
      </c>
      <c r="L290" s="132">
        <v>122340.9</v>
      </c>
      <c r="M290" s="132">
        <v>84933.33</v>
      </c>
      <c r="N290" s="132">
        <v>-169563.25</v>
      </c>
      <c r="O290" s="132">
        <v>787806.84</v>
      </c>
      <c r="P290" s="127">
        <v>787806.84</v>
      </c>
    </row>
    <row r="291" spans="1:16" ht="13.5" thickBot="1" x14ac:dyDescent="0.25">
      <c r="A291" s="136" t="s">
        <v>1415</v>
      </c>
      <c r="B291" s="134" t="s">
        <v>1113</v>
      </c>
      <c r="C291" s="134" t="s">
        <v>2078</v>
      </c>
      <c r="D291" s="130">
        <v>248905</v>
      </c>
      <c r="E291" s="130">
        <v>347330</v>
      </c>
      <c r="F291" s="130">
        <v>282510</v>
      </c>
      <c r="G291" s="130">
        <v>-35540</v>
      </c>
      <c r="H291" s="130">
        <v>-152511</v>
      </c>
      <c r="I291" s="130">
        <v>-128616</v>
      </c>
      <c r="J291" s="130">
        <v>-24613</v>
      </c>
      <c r="K291" s="130">
        <v>75102</v>
      </c>
      <c r="L291" s="130">
        <v>138162</v>
      </c>
      <c r="M291" s="130">
        <v>0</v>
      </c>
      <c r="N291" s="130">
        <v>27616</v>
      </c>
      <c r="O291" s="130">
        <v>217670</v>
      </c>
      <c r="P291" s="127">
        <v>217670</v>
      </c>
    </row>
    <row r="292" spans="1:16" ht="13.5" thickBot="1" x14ac:dyDescent="0.25">
      <c r="A292" s="136" t="s">
        <v>1304</v>
      </c>
      <c r="B292" s="134" t="s">
        <v>1416</v>
      </c>
      <c r="C292" s="134" t="s">
        <v>2078</v>
      </c>
      <c r="D292" s="132">
        <v>0</v>
      </c>
      <c r="E292" s="132">
        <v>0</v>
      </c>
      <c r="F292" s="132">
        <v>0</v>
      </c>
      <c r="G292" s="132">
        <v>0</v>
      </c>
      <c r="H292" s="132">
        <v>0</v>
      </c>
      <c r="I292" s="132">
        <v>0</v>
      </c>
      <c r="J292" s="132">
        <v>0</v>
      </c>
      <c r="K292" s="132">
        <v>-19.989999999999998</v>
      </c>
      <c r="L292" s="132">
        <v>-177.17</v>
      </c>
      <c r="M292" s="132">
        <v>-411.37</v>
      </c>
      <c r="N292" s="132">
        <v>0</v>
      </c>
      <c r="O292" s="132">
        <v>-608.24</v>
      </c>
      <c r="P292" s="127">
        <v>-608.24</v>
      </c>
    </row>
    <row r="293" spans="1:16" ht="13.5" thickBot="1" x14ac:dyDescent="0.25">
      <c r="A293" s="135" t="s">
        <v>1417</v>
      </c>
      <c r="B293" s="134" t="s">
        <v>2339</v>
      </c>
      <c r="C293" s="142"/>
      <c r="D293" s="130">
        <v>39240389.909999996</v>
      </c>
      <c r="E293" s="130">
        <v>37910884.079999998</v>
      </c>
      <c r="F293" s="130">
        <v>40230869.57</v>
      </c>
      <c r="G293" s="130">
        <v>41216989.439999998</v>
      </c>
      <c r="H293" s="130">
        <v>43829216.950000003</v>
      </c>
      <c r="I293" s="130">
        <v>45459323.409999996</v>
      </c>
      <c r="J293" s="130">
        <v>45790771.979999997</v>
      </c>
      <c r="K293" s="130">
        <v>45832157.210000001</v>
      </c>
      <c r="L293" s="130">
        <v>50830728.600000001</v>
      </c>
      <c r="M293" s="130">
        <v>55432934.5</v>
      </c>
      <c r="N293" s="130">
        <v>56073722.729999997</v>
      </c>
      <c r="O293" s="130">
        <v>55432513.770000003</v>
      </c>
      <c r="P293" s="127">
        <v>55432513.770000003</v>
      </c>
    </row>
    <row r="294" spans="1:16" ht="13.5" thickBot="1" x14ac:dyDescent="0.25">
      <c r="A294" s="136" t="s">
        <v>153</v>
      </c>
      <c r="B294" s="134" t="s">
        <v>1112</v>
      </c>
      <c r="C294" s="134" t="s">
        <v>2078</v>
      </c>
      <c r="D294" s="132">
        <v>-1581390</v>
      </c>
      <c r="E294" s="132">
        <v>-1634379</v>
      </c>
      <c r="F294" s="132">
        <v>-1536089</v>
      </c>
      <c r="G294" s="132">
        <v>-816185</v>
      </c>
      <c r="H294" s="132">
        <v>-613915</v>
      </c>
      <c r="I294" s="132">
        <v>-462360</v>
      </c>
      <c r="J294" s="132">
        <v>-349645</v>
      </c>
      <c r="K294" s="132">
        <v>-405758</v>
      </c>
      <c r="L294" s="132">
        <v>-456920</v>
      </c>
      <c r="M294" s="132">
        <v>-1164290</v>
      </c>
      <c r="N294" s="132">
        <v>1008148</v>
      </c>
      <c r="O294" s="132">
        <v>1044506</v>
      </c>
      <c r="P294" s="127">
        <v>1044506</v>
      </c>
    </row>
    <row r="295" spans="1:16" ht="13.5" thickBot="1" x14ac:dyDescent="0.25">
      <c r="A295" s="136" t="s">
        <v>2567</v>
      </c>
      <c r="B295" s="134" t="s">
        <v>2568</v>
      </c>
      <c r="C295" s="134" t="s">
        <v>2078</v>
      </c>
      <c r="D295" s="130">
        <v>0</v>
      </c>
      <c r="E295" s="130">
        <v>0</v>
      </c>
      <c r="F295" s="130">
        <v>632826.21</v>
      </c>
      <c r="G295" s="130">
        <v>1265652.42</v>
      </c>
      <c r="H295" s="130">
        <v>1900098.33</v>
      </c>
      <c r="I295" s="130">
        <v>2411680.31</v>
      </c>
      <c r="J295" s="130">
        <v>3014600.39</v>
      </c>
      <c r="K295" s="130">
        <v>3596069.71</v>
      </c>
      <c r="L295" s="130">
        <v>3716109.94</v>
      </c>
      <c r="M295" s="130">
        <v>3836150.17</v>
      </c>
      <c r="N295" s="130">
        <v>3956190.4</v>
      </c>
      <c r="O295" s="130">
        <v>4247324.59</v>
      </c>
      <c r="P295" s="127">
        <v>4247324.59</v>
      </c>
    </row>
    <row r="296" spans="1:16" ht="13.5" thickBot="1" x14ac:dyDescent="0.25">
      <c r="A296" s="136" t="s">
        <v>2569</v>
      </c>
      <c r="B296" s="134" t="s">
        <v>2570</v>
      </c>
      <c r="C296" s="134" t="s">
        <v>2078</v>
      </c>
      <c r="D296" s="132">
        <v>0</v>
      </c>
      <c r="E296" s="132">
        <v>0</v>
      </c>
      <c r="F296" s="132">
        <v>2022482</v>
      </c>
      <c r="G296" s="132">
        <v>2022482</v>
      </c>
      <c r="H296" s="132">
        <v>2124968</v>
      </c>
      <c r="I296" s="132">
        <v>1729633.51</v>
      </c>
      <c r="J296" s="132">
        <v>1829244.66</v>
      </c>
      <c r="K296" s="132">
        <v>1840667.29</v>
      </c>
      <c r="L296" s="132">
        <v>2035150.77</v>
      </c>
      <c r="M296" s="132">
        <v>2238476.39</v>
      </c>
      <c r="N296" s="132">
        <v>482704.34</v>
      </c>
      <c r="O296" s="132">
        <v>472358.46</v>
      </c>
      <c r="P296" s="127">
        <v>472358.46</v>
      </c>
    </row>
    <row r="297" spans="1:16" ht="13.5" thickBot="1" x14ac:dyDescent="0.25">
      <c r="A297" s="136" t="s">
        <v>2571</v>
      </c>
      <c r="B297" s="134" t="s">
        <v>2572</v>
      </c>
      <c r="C297" s="134" t="s">
        <v>2078</v>
      </c>
      <c r="D297" s="130">
        <v>0</v>
      </c>
      <c r="E297" s="130">
        <v>0</v>
      </c>
      <c r="F297" s="130">
        <v>0</v>
      </c>
      <c r="G297" s="130">
        <v>0</v>
      </c>
      <c r="H297" s="130">
        <v>0</v>
      </c>
      <c r="I297" s="130">
        <v>0</v>
      </c>
      <c r="J297" s="130">
        <v>0</v>
      </c>
      <c r="K297" s="130">
        <v>0</v>
      </c>
      <c r="L297" s="130">
        <v>0</v>
      </c>
      <c r="M297" s="130">
        <v>-111237</v>
      </c>
      <c r="N297" s="130">
        <v>1511843.69</v>
      </c>
      <c r="O297" s="130">
        <v>1275988.69</v>
      </c>
      <c r="P297" s="127">
        <v>1275988.69</v>
      </c>
    </row>
    <row r="298" spans="1:16" ht="13.5" thickBot="1" x14ac:dyDescent="0.25">
      <c r="A298" s="136" t="s">
        <v>2573</v>
      </c>
      <c r="B298" s="134" t="s">
        <v>2574</v>
      </c>
      <c r="C298" s="134" t="s">
        <v>2078</v>
      </c>
      <c r="D298" s="132">
        <v>0</v>
      </c>
      <c r="E298" s="132">
        <v>0</v>
      </c>
      <c r="F298" s="132">
        <v>0</v>
      </c>
      <c r="G298" s="132">
        <v>0</v>
      </c>
      <c r="H298" s="132">
        <v>0</v>
      </c>
      <c r="I298" s="132">
        <v>179078</v>
      </c>
      <c r="J298" s="132">
        <v>-250931</v>
      </c>
      <c r="K298" s="132">
        <v>-535641</v>
      </c>
      <c r="L298" s="132">
        <v>-941552</v>
      </c>
      <c r="M298" s="132">
        <v>0</v>
      </c>
      <c r="N298" s="132">
        <v>0</v>
      </c>
      <c r="O298" s="132">
        <v>0</v>
      </c>
      <c r="P298" s="127">
        <v>0</v>
      </c>
    </row>
    <row r="299" spans="1:16" ht="13.5" thickBot="1" x14ac:dyDescent="0.25">
      <c r="A299" s="136" t="s">
        <v>1305</v>
      </c>
      <c r="B299" s="134" t="s">
        <v>1418</v>
      </c>
      <c r="C299" s="134" t="s">
        <v>2078</v>
      </c>
      <c r="D299" s="130">
        <v>-13237.86</v>
      </c>
      <c r="E299" s="130">
        <v>-19661.2</v>
      </c>
      <c r="F299" s="130">
        <v>-19661.2</v>
      </c>
      <c r="G299" s="130">
        <v>-19661.2</v>
      </c>
      <c r="H299" s="130">
        <v>-19661.2</v>
      </c>
      <c r="I299" s="130">
        <v>-19661.2</v>
      </c>
      <c r="J299" s="130">
        <v>-21240.91</v>
      </c>
      <c r="K299" s="130">
        <v>-24409.96</v>
      </c>
      <c r="L299" s="130">
        <v>-27598.34</v>
      </c>
      <c r="M299" s="130">
        <v>-32385.87</v>
      </c>
      <c r="N299" s="130">
        <v>-5568.66</v>
      </c>
      <c r="O299" s="130">
        <v>-11169.64</v>
      </c>
      <c r="P299" s="127">
        <v>-11169.64</v>
      </c>
    </row>
    <row r="300" spans="1:16" ht="13.5" thickBot="1" x14ac:dyDescent="0.25">
      <c r="A300" s="136" t="s">
        <v>155</v>
      </c>
      <c r="B300" s="134" t="s">
        <v>1110</v>
      </c>
      <c r="C300" s="134" t="s">
        <v>2078</v>
      </c>
      <c r="D300" s="132">
        <v>2332946.0299999998</v>
      </c>
      <c r="E300" s="132">
        <v>3745282.71</v>
      </c>
      <c r="F300" s="132">
        <v>3745282.71</v>
      </c>
      <c r="G300" s="132">
        <v>3745282.71</v>
      </c>
      <c r="H300" s="132">
        <v>3745282.71</v>
      </c>
      <c r="I300" s="132">
        <v>3745282.71</v>
      </c>
      <c r="J300" s="132">
        <v>5143394.25</v>
      </c>
      <c r="K300" s="132">
        <v>5151919.24</v>
      </c>
      <c r="L300" s="132">
        <v>5160496.21</v>
      </c>
      <c r="M300" s="132">
        <v>6567237.0099999998</v>
      </c>
      <c r="N300" s="132">
        <v>2838333.39</v>
      </c>
      <c r="O300" s="132">
        <v>2854807.55</v>
      </c>
      <c r="P300" s="127">
        <v>2854807.55</v>
      </c>
    </row>
    <row r="301" spans="1:16" ht="13.5" thickBot="1" x14ac:dyDescent="0.25">
      <c r="A301" s="136" t="s">
        <v>1419</v>
      </c>
      <c r="B301" s="134" t="s">
        <v>1109</v>
      </c>
      <c r="C301" s="134" t="s">
        <v>2078</v>
      </c>
      <c r="D301" s="130">
        <v>1527424.06</v>
      </c>
      <c r="E301" s="130">
        <v>1231865.55</v>
      </c>
      <c r="F301" s="130">
        <v>942127.04</v>
      </c>
      <c r="G301" s="130">
        <v>713527.71</v>
      </c>
      <c r="H301" s="130">
        <v>539680.79</v>
      </c>
      <c r="I301" s="130">
        <v>369280.26</v>
      </c>
      <c r="J301" s="130">
        <v>215862.72</v>
      </c>
      <c r="K301" s="130">
        <v>70022.94</v>
      </c>
      <c r="L301" s="130">
        <v>-77068.22</v>
      </c>
      <c r="M301" s="130">
        <v>-263771.71000000002</v>
      </c>
      <c r="N301" s="130">
        <v>3203775.23</v>
      </c>
      <c r="O301" s="130">
        <v>2851486.39</v>
      </c>
      <c r="P301" s="127">
        <v>2851486.39</v>
      </c>
    </row>
    <row r="302" spans="1:16" ht="13.5" thickBot="1" x14ac:dyDescent="0.25">
      <c r="A302" s="136" t="s">
        <v>156</v>
      </c>
      <c r="B302" s="134" t="s">
        <v>1108</v>
      </c>
      <c r="C302" s="134" t="s">
        <v>2078</v>
      </c>
      <c r="D302" s="132">
        <v>129179.46</v>
      </c>
      <c r="E302" s="132">
        <v>169204.55</v>
      </c>
      <c r="F302" s="132">
        <v>210832.93</v>
      </c>
      <c r="G302" s="132">
        <v>231153.57</v>
      </c>
      <c r="H302" s="132">
        <v>264517.3</v>
      </c>
      <c r="I302" s="132">
        <v>305259.57</v>
      </c>
      <c r="J302" s="132">
        <v>338963.41</v>
      </c>
      <c r="K302" s="132">
        <v>367415.08</v>
      </c>
      <c r="L302" s="132">
        <v>389004.83</v>
      </c>
      <c r="M302" s="132">
        <v>391738.77</v>
      </c>
      <c r="N302" s="132">
        <v>38193.57</v>
      </c>
      <c r="O302" s="132">
        <v>101401.04</v>
      </c>
      <c r="P302" s="127">
        <v>101401.04</v>
      </c>
    </row>
    <row r="303" spans="1:16" ht="13.5" thickBot="1" x14ac:dyDescent="0.25">
      <c r="A303" s="136" t="s">
        <v>157</v>
      </c>
      <c r="B303" s="134" t="s">
        <v>1107</v>
      </c>
      <c r="C303" s="134" t="s">
        <v>2078</v>
      </c>
      <c r="D303" s="130">
        <v>161605.98000000001</v>
      </c>
      <c r="E303" s="130">
        <v>125766.42</v>
      </c>
      <c r="F303" s="130">
        <v>90943.9</v>
      </c>
      <c r="G303" s="130">
        <v>64417.1</v>
      </c>
      <c r="H303" s="130">
        <v>50077.16</v>
      </c>
      <c r="I303" s="130">
        <v>38982.79</v>
      </c>
      <c r="J303" s="130">
        <v>30285.62</v>
      </c>
      <c r="K303" s="130">
        <v>23344.46</v>
      </c>
      <c r="L303" s="130">
        <v>16019.05</v>
      </c>
      <c r="M303" s="130">
        <v>6490.43</v>
      </c>
      <c r="N303" s="130">
        <v>349125.56</v>
      </c>
      <c r="O303" s="130">
        <v>295744.92</v>
      </c>
      <c r="P303" s="127">
        <v>295744.92</v>
      </c>
    </row>
    <row r="304" spans="1:16" ht="13.5" thickBot="1" x14ac:dyDescent="0.25">
      <c r="A304" s="136" t="s">
        <v>158</v>
      </c>
      <c r="B304" s="134" t="s">
        <v>1106</v>
      </c>
      <c r="C304" s="134" t="s">
        <v>2078</v>
      </c>
      <c r="D304" s="132">
        <v>0</v>
      </c>
      <c r="E304" s="132">
        <v>0</v>
      </c>
      <c r="F304" s="132">
        <v>321079.69</v>
      </c>
      <c r="G304" s="132">
        <v>323037.46999999997</v>
      </c>
      <c r="H304" s="132">
        <v>325007.19</v>
      </c>
      <c r="I304" s="132">
        <v>326988.92</v>
      </c>
      <c r="J304" s="132">
        <v>328982.73</v>
      </c>
      <c r="K304" s="132">
        <v>330988.7</v>
      </c>
      <c r="L304" s="132">
        <v>333006.90000000002</v>
      </c>
      <c r="M304" s="132">
        <v>335037.40999999997</v>
      </c>
      <c r="N304" s="132">
        <v>0</v>
      </c>
      <c r="O304" s="132">
        <v>0</v>
      </c>
      <c r="P304" s="127">
        <v>0</v>
      </c>
    </row>
    <row r="305" spans="1:16" ht="13.5" thickBot="1" x14ac:dyDescent="0.25">
      <c r="A305" s="136" t="s">
        <v>159</v>
      </c>
      <c r="B305" s="134" t="s">
        <v>1105</v>
      </c>
      <c r="C305" s="134" t="s">
        <v>2078</v>
      </c>
      <c r="D305" s="130">
        <v>78092.479999999996</v>
      </c>
      <c r="E305" s="130">
        <v>59941.54</v>
      </c>
      <c r="F305" s="130">
        <v>42560.57</v>
      </c>
      <c r="G305" s="130">
        <v>29247.93</v>
      </c>
      <c r="H305" s="130">
        <v>21868.75</v>
      </c>
      <c r="I305" s="130">
        <v>16043.69</v>
      </c>
      <c r="J305" s="130">
        <v>11504.41</v>
      </c>
      <c r="K305" s="130">
        <v>7811.67</v>
      </c>
      <c r="L305" s="130">
        <v>3996.69</v>
      </c>
      <c r="M305" s="130">
        <v>-1241.55</v>
      </c>
      <c r="N305" s="130">
        <v>313484.75</v>
      </c>
      <c r="O305" s="130">
        <v>267384.81</v>
      </c>
      <c r="P305" s="127">
        <v>267384.81</v>
      </c>
    </row>
    <row r="306" spans="1:16" ht="13.5" thickBot="1" x14ac:dyDescent="0.25">
      <c r="A306" s="136" t="s">
        <v>1420</v>
      </c>
      <c r="B306" s="134" t="s">
        <v>1421</v>
      </c>
      <c r="C306" s="134" t="s">
        <v>2078</v>
      </c>
      <c r="D306" s="132">
        <v>233262.24</v>
      </c>
      <c r="E306" s="132">
        <v>415932.56</v>
      </c>
      <c r="F306" s="132">
        <v>371900.39</v>
      </c>
      <c r="G306" s="132">
        <v>330066.53000000003</v>
      </c>
      <c r="H306" s="132">
        <v>701744.64000000001</v>
      </c>
      <c r="I306" s="132">
        <v>704182.95</v>
      </c>
      <c r="J306" s="132">
        <v>706224.21</v>
      </c>
      <c r="K306" s="132">
        <v>708289.53</v>
      </c>
      <c r="L306" s="132">
        <v>710365.56</v>
      </c>
      <c r="M306" s="132">
        <v>712448.97</v>
      </c>
      <c r="N306" s="132">
        <v>-313.93</v>
      </c>
      <c r="O306" s="132">
        <v>23434.78</v>
      </c>
      <c r="P306" s="127">
        <v>23434.78</v>
      </c>
    </row>
    <row r="307" spans="1:16" ht="13.5" thickBot="1" x14ac:dyDescent="0.25">
      <c r="A307" s="136" t="s">
        <v>2007</v>
      </c>
      <c r="B307" s="134" t="s">
        <v>2008</v>
      </c>
      <c r="C307" s="134" t="s">
        <v>2078</v>
      </c>
      <c r="D307" s="130">
        <v>-353843.3</v>
      </c>
      <c r="E307" s="130">
        <v>-285088.58</v>
      </c>
      <c r="F307" s="130">
        <v>-219232.28</v>
      </c>
      <c r="G307" s="130">
        <v>-167680.51</v>
      </c>
      <c r="H307" s="130">
        <v>-140246.53</v>
      </c>
      <c r="I307" s="130">
        <v>-119657.3</v>
      </c>
      <c r="J307" s="130">
        <v>-105240.87</v>
      </c>
      <c r="K307" s="130">
        <v>-94618.68</v>
      </c>
      <c r="L307" s="130">
        <v>-83482.05</v>
      </c>
      <c r="M307" s="130">
        <v>-67091.350000000006</v>
      </c>
      <c r="N307" s="130">
        <v>642366.29</v>
      </c>
      <c r="O307" s="130">
        <v>543015.12</v>
      </c>
      <c r="P307" s="127">
        <v>543015.12</v>
      </c>
    </row>
    <row r="308" spans="1:16" ht="13.5" thickBot="1" x14ac:dyDescent="0.25">
      <c r="A308" s="136" t="s">
        <v>1422</v>
      </c>
      <c r="B308" s="134" t="s">
        <v>1423</v>
      </c>
      <c r="C308" s="134" t="s">
        <v>2078</v>
      </c>
      <c r="D308" s="132">
        <v>314178.86</v>
      </c>
      <c r="E308" s="132">
        <v>561464.86</v>
      </c>
      <c r="F308" s="132">
        <v>491835.52</v>
      </c>
      <c r="G308" s="132">
        <v>434140.69</v>
      </c>
      <c r="H308" s="132">
        <v>766664.66</v>
      </c>
      <c r="I308" s="132">
        <v>769033.66</v>
      </c>
      <c r="J308" s="132">
        <v>771212.07</v>
      </c>
      <c r="K308" s="132">
        <v>773544.94</v>
      </c>
      <c r="L308" s="132">
        <v>775751.94</v>
      </c>
      <c r="M308" s="132">
        <v>778036.9</v>
      </c>
      <c r="N308" s="132">
        <v>-398.22</v>
      </c>
      <c r="O308" s="132">
        <v>32642.33</v>
      </c>
      <c r="P308" s="127">
        <v>32642.33</v>
      </c>
    </row>
    <row r="309" spans="1:16" ht="13.5" thickBot="1" x14ac:dyDescent="0.25">
      <c r="A309" s="136" t="s">
        <v>2009</v>
      </c>
      <c r="B309" s="134" t="s">
        <v>2010</v>
      </c>
      <c r="C309" s="134" t="s">
        <v>2078</v>
      </c>
      <c r="D309" s="130">
        <v>-102794.11</v>
      </c>
      <c r="E309" s="130">
        <v>-87928.29</v>
      </c>
      <c r="F309" s="130">
        <v>-73905.78</v>
      </c>
      <c r="G309" s="130">
        <v>-63959.13</v>
      </c>
      <c r="H309" s="130">
        <v>-59004.28</v>
      </c>
      <c r="I309" s="130">
        <v>-55094.879999999997</v>
      </c>
      <c r="J309" s="130">
        <v>-51800.69</v>
      </c>
      <c r="K309" s="130">
        <v>-49064.08</v>
      </c>
      <c r="L309" s="130">
        <v>-46255.519999999997</v>
      </c>
      <c r="M309" s="130">
        <v>-42636.46</v>
      </c>
      <c r="N309" s="130">
        <v>714358.69</v>
      </c>
      <c r="O309" s="130">
        <v>613248.63</v>
      </c>
      <c r="P309" s="127">
        <v>613248.63</v>
      </c>
    </row>
    <row r="310" spans="1:16" ht="13.5" thickBot="1" x14ac:dyDescent="0.25">
      <c r="A310" s="136" t="s">
        <v>160</v>
      </c>
      <c r="B310" s="134" t="s">
        <v>1104</v>
      </c>
      <c r="C310" s="134" t="s">
        <v>2078</v>
      </c>
      <c r="D310" s="132">
        <v>0</v>
      </c>
      <c r="E310" s="132">
        <v>0</v>
      </c>
      <c r="F310" s="132">
        <v>0</v>
      </c>
      <c r="G310" s="132">
        <v>0</v>
      </c>
      <c r="H310" s="132">
        <v>0</v>
      </c>
      <c r="I310" s="132">
        <v>0</v>
      </c>
      <c r="J310" s="132">
        <v>0</v>
      </c>
      <c r="K310" s="132">
        <v>0</v>
      </c>
      <c r="L310" s="132">
        <v>0</v>
      </c>
      <c r="M310" s="132">
        <v>0</v>
      </c>
      <c r="N310" s="132">
        <v>0</v>
      </c>
      <c r="O310" s="132">
        <v>0</v>
      </c>
      <c r="P310" s="127">
        <v>0</v>
      </c>
    </row>
    <row r="311" spans="1:16" ht="13.5" thickBot="1" x14ac:dyDescent="0.25">
      <c r="A311" s="136" t="s">
        <v>1424</v>
      </c>
      <c r="B311" s="134" t="s">
        <v>1425</v>
      </c>
      <c r="C311" s="134" t="s">
        <v>2078</v>
      </c>
      <c r="D311" s="130">
        <v>5483833</v>
      </c>
      <c r="E311" s="130">
        <v>5483833</v>
      </c>
      <c r="F311" s="130">
        <v>5402631</v>
      </c>
      <c r="G311" s="130">
        <v>5402631</v>
      </c>
      <c r="H311" s="130">
        <v>5402631</v>
      </c>
      <c r="I311" s="130">
        <v>5320699</v>
      </c>
      <c r="J311" s="130">
        <v>5320699</v>
      </c>
      <c r="K311" s="130">
        <v>5320699</v>
      </c>
      <c r="L311" s="130">
        <v>5238029</v>
      </c>
      <c r="M311" s="130">
        <v>5238029</v>
      </c>
      <c r="N311" s="130">
        <v>5238029</v>
      </c>
      <c r="O311" s="130">
        <v>5154614</v>
      </c>
      <c r="P311" s="127">
        <v>5154614</v>
      </c>
    </row>
    <row r="312" spans="1:16" ht="13.5" thickBot="1" x14ac:dyDescent="0.25">
      <c r="A312" s="136" t="s">
        <v>1426</v>
      </c>
      <c r="B312" s="134" t="s">
        <v>1427</v>
      </c>
      <c r="C312" s="134" t="s">
        <v>2078</v>
      </c>
      <c r="D312" s="132">
        <v>317628</v>
      </c>
      <c r="E312" s="132">
        <v>317628</v>
      </c>
      <c r="F312" s="132">
        <v>320487</v>
      </c>
      <c r="G312" s="132">
        <v>320487</v>
      </c>
      <c r="H312" s="132">
        <v>320487</v>
      </c>
      <c r="I312" s="132">
        <v>323371</v>
      </c>
      <c r="J312" s="132">
        <v>323371</v>
      </c>
      <c r="K312" s="132">
        <v>323371</v>
      </c>
      <c r="L312" s="132">
        <v>326281</v>
      </c>
      <c r="M312" s="132">
        <v>326281</v>
      </c>
      <c r="N312" s="132">
        <v>326281</v>
      </c>
      <c r="O312" s="132">
        <v>329218</v>
      </c>
      <c r="P312" s="127">
        <v>329218</v>
      </c>
    </row>
    <row r="313" spans="1:16" ht="13.5" thickBot="1" x14ac:dyDescent="0.25">
      <c r="A313" s="136" t="s">
        <v>1428</v>
      </c>
      <c r="B313" s="134" t="s">
        <v>1429</v>
      </c>
      <c r="C313" s="134" t="s">
        <v>2078</v>
      </c>
      <c r="D313" s="130">
        <v>633103</v>
      </c>
      <c r="E313" s="130">
        <v>633103</v>
      </c>
      <c r="F313" s="130">
        <v>623728</v>
      </c>
      <c r="G313" s="130">
        <v>623728</v>
      </c>
      <c r="H313" s="130">
        <v>623728</v>
      </c>
      <c r="I313" s="130">
        <v>614269</v>
      </c>
      <c r="J313" s="130">
        <v>614269</v>
      </c>
      <c r="K313" s="130">
        <v>614269</v>
      </c>
      <c r="L313" s="130">
        <v>604725</v>
      </c>
      <c r="M313" s="130">
        <v>604725</v>
      </c>
      <c r="N313" s="130">
        <v>604725</v>
      </c>
      <c r="O313" s="130">
        <v>595095</v>
      </c>
      <c r="P313" s="127">
        <v>595095</v>
      </c>
    </row>
    <row r="314" spans="1:16" ht="13.5" thickBot="1" x14ac:dyDescent="0.25">
      <c r="A314" s="136" t="s">
        <v>1430</v>
      </c>
      <c r="B314" s="134" t="s">
        <v>1431</v>
      </c>
      <c r="C314" s="134" t="s">
        <v>2078</v>
      </c>
      <c r="D314" s="132">
        <v>36669</v>
      </c>
      <c r="E314" s="132">
        <v>36669</v>
      </c>
      <c r="F314" s="132">
        <v>36999</v>
      </c>
      <c r="G314" s="132">
        <v>36999</v>
      </c>
      <c r="H314" s="132">
        <v>36999</v>
      </c>
      <c r="I314" s="132">
        <v>37332</v>
      </c>
      <c r="J314" s="132">
        <v>37332</v>
      </c>
      <c r="K314" s="132">
        <v>37332</v>
      </c>
      <c r="L314" s="132">
        <v>37668</v>
      </c>
      <c r="M314" s="132">
        <v>37668</v>
      </c>
      <c r="N314" s="132">
        <v>37668</v>
      </c>
      <c r="O314" s="132">
        <v>38007</v>
      </c>
      <c r="P314" s="127">
        <v>38007</v>
      </c>
    </row>
    <row r="315" spans="1:16" ht="13.5" thickBot="1" x14ac:dyDescent="0.25">
      <c r="A315" s="136" t="s">
        <v>2119</v>
      </c>
      <c r="B315" s="134" t="s">
        <v>2120</v>
      </c>
      <c r="C315" s="134" t="s">
        <v>2078</v>
      </c>
      <c r="D315" s="130">
        <v>-230335.72</v>
      </c>
      <c r="E315" s="130">
        <v>-305439.53999999998</v>
      </c>
      <c r="F315" s="130">
        <v>-308517.03999999998</v>
      </c>
      <c r="G315" s="130">
        <v>-244387.11</v>
      </c>
      <c r="H315" s="130">
        <v>-130068.76</v>
      </c>
      <c r="I315" s="130">
        <v>-32107.33</v>
      </c>
      <c r="J315" s="130">
        <v>13837.85</v>
      </c>
      <c r="K315" s="130">
        <v>50592.27</v>
      </c>
      <c r="L315" s="130">
        <v>87270.56</v>
      </c>
      <c r="M315" s="130">
        <v>114592.93</v>
      </c>
      <c r="N315" s="130">
        <v>133539.28</v>
      </c>
      <c r="O315" s="130">
        <v>138045.04999999999</v>
      </c>
      <c r="P315" s="127">
        <v>138045.04999999999</v>
      </c>
    </row>
    <row r="316" spans="1:16" ht="13.5" thickBot="1" x14ac:dyDescent="0.25">
      <c r="A316" s="136" t="s">
        <v>2340</v>
      </c>
      <c r="B316" s="134" t="s">
        <v>2341</v>
      </c>
      <c r="C316" s="134" t="s">
        <v>2078</v>
      </c>
      <c r="D316" s="132">
        <v>-26675.21</v>
      </c>
      <c r="E316" s="132">
        <v>-21328.29</v>
      </c>
      <c r="F316" s="132">
        <v>-16158.23</v>
      </c>
      <c r="G316" s="132">
        <v>-12414.28</v>
      </c>
      <c r="H316" s="132">
        <v>-10421.91</v>
      </c>
      <c r="I316" s="132">
        <v>-8983.93</v>
      </c>
      <c r="J316" s="132">
        <v>-7805.98</v>
      </c>
      <c r="K316" s="132">
        <v>-6852.12</v>
      </c>
      <c r="L316" s="132">
        <v>-5882.19</v>
      </c>
      <c r="M316" s="132">
        <v>-4481.0600000000004</v>
      </c>
      <c r="N316" s="132">
        <v>-34233.58</v>
      </c>
      <c r="O316" s="132">
        <v>-29688.04</v>
      </c>
      <c r="P316" s="127">
        <v>-29688.04</v>
      </c>
    </row>
    <row r="317" spans="1:16" ht="13.5" thickBot="1" x14ac:dyDescent="0.25">
      <c r="A317" s="136" t="s">
        <v>2121</v>
      </c>
      <c r="B317" s="134" t="s">
        <v>2122</v>
      </c>
      <c r="C317" s="134" t="s">
        <v>2078</v>
      </c>
      <c r="D317" s="130">
        <v>0</v>
      </c>
      <c r="E317" s="130">
        <v>0</v>
      </c>
      <c r="F317" s="130">
        <v>0</v>
      </c>
      <c r="G317" s="130">
        <v>0</v>
      </c>
      <c r="H317" s="130">
        <v>0</v>
      </c>
      <c r="I317" s="130">
        <v>0</v>
      </c>
      <c r="J317" s="130">
        <v>0</v>
      </c>
      <c r="K317" s="130">
        <v>-72.8</v>
      </c>
      <c r="L317" s="130">
        <v>-228.57</v>
      </c>
      <c r="M317" s="130">
        <v>-456.65</v>
      </c>
      <c r="N317" s="130">
        <v>-276.48</v>
      </c>
      <c r="O317" s="130">
        <v>-543.66999999999996</v>
      </c>
      <c r="P317" s="127">
        <v>-543.66999999999996</v>
      </c>
    </row>
    <row r="318" spans="1:16" ht="13.5" thickBot="1" x14ac:dyDescent="0.25">
      <c r="A318" s="136" t="s">
        <v>2342</v>
      </c>
      <c r="B318" s="134" t="s">
        <v>2343</v>
      </c>
      <c r="C318" s="134" t="s">
        <v>2078</v>
      </c>
      <c r="D318" s="132">
        <v>-1937752.84</v>
      </c>
      <c r="E318" s="132">
        <v>-1516968.02</v>
      </c>
      <c r="F318" s="132">
        <v>-1119876.03</v>
      </c>
      <c r="G318" s="132">
        <v>-837331.19</v>
      </c>
      <c r="H318" s="132">
        <v>-695076.97</v>
      </c>
      <c r="I318" s="132">
        <v>-582196.87</v>
      </c>
      <c r="J318" s="132">
        <v>-486598.6</v>
      </c>
      <c r="K318" s="132">
        <v>-406662.15</v>
      </c>
      <c r="L318" s="132">
        <v>-324694.11</v>
      </c>
      <c r="M318" s="132">
        <v>-219936.62</v>
      </c>
      <c r="N318" s="132">
        <v>-3219996.69</v>
      </c>
      <c r="O318" s="132">
        <v>-2762801.39</v>
      </c>
      <c r="P318" s="127">
        <v>-2762801.39</v>
      </c>
    </row>
    <row r="319" spans="1:16" ht="13.5" thickBot="1" x14ac:dyDescent="0.25">
      <c r="A319" s="136" t="s">
        <v>2123</v>
      </c>
      <c r="B319" s="134" t="s">
        <v>1103</v>
      </c>
      <c r="C319" s="134" t="s">
        <v>2078</v>
      </c>
      <c r="D319" s="130">
        <v>-4036942.27</v>
      </c>
      <c r="E319" s="130">
        <v>-4997707.49</v>
      </c>
      <c r="F319" s="130">
        <v>-4771332.43</v>
      </c>
      <c r="G319" s="130">
        <v>-4181220.95</v>
      </c>
      <c r="H319" s="130">
        <v>-3443695.2</v>
      </c>
      <c r="I319" s="130">
        <v>-3184077.5</v>
      </c>
      <c r="J319" s="130">
        <v>-2849152.45</v>
      </c>
      <c r="K319" s="130">
        <v>-2708064.31</v>
      </c>
      <c r="L319" s="130">
        <v>-2438045.7200000002</v>
      </c>
      <c r="M319" s="130">
        <v>-2499666.61</v>
      </c>
      <c r="N319" s="130">
        <v>903305.63</v>
      </c>
      <c r="O319" s="130">
        <v>1258207.23</v>
      </c>
      <c r="P319" s="127">
        <v>1258207.23</v>
      </c>
    </row>
    <row r="320" spans="1:16" ht="13.5" thickBot="1" x14ac:dyDescent="0.25">
      <c r="A320" s="136" t="s">
        <v>2344</v>
      </c>
      <c r="B320" s="134" t="s">
        <v>1102</v>
      </c>
      <c r="C320" s="134" t="s">
        <v>2078</v>
      </c>
      <c r="D320" s="132">
        <v>1453515.28</v>
      </c>
      <c r="E320" s="132">
        <v>1020306.84</v>
      </c>
      <c r="F320" s="132">
        <v>610233.43999999994</v>
      </c>
      <c r="G320" s="132">
        <v>317341.21999999997</v>
      </c>
      <c r="H320" s="132">
        <v>168012.98</v>
      </c>
      <c r="I320" s="132">
        <v>50484.81</v>
      </c>
      <c r="J320" s="132">
        <v>-48951.5</v>
      </c>
      <c r="K320" s="132">
        <v>-132100.17000000001</v>
      </c>
      <c r="L320" s="132">
        <v>-217246.8</v>
      </c>
      <c r="M320" s="132">
        <v>-327084.78999999998</v>
      </c>
      <c r="N320" s="132">
        <v>-458355.29</v>
      </c>
      <c r="O320" s="132">
        <v>-394441.25</v>
      </c>
      <c r="P320" s="127">
        <v>-394441.25</v>
      </c>
    </row>
    <row r="321" spans="1:16" ht="13.5" thickBot="1" x14ac:dyDescent="0.25">
      <c r="A321" s="136" t="s">
        <v>1306</v>
      </c>
      <c r="B321" s="134" t="s">
        <v>1432</v>
      </c>
      <c r="C321" s="134" t="s">
        <v>2078</v>
      </c>
      <c r="D321" s="130">
        <v>0</v>
      </c>
      <c r="E321" s="130">
        <v>0</v>
      </c>
      <c r="F321" s="130">
        <v>0</v>
      </c>
      <c r="G321" s="130">
        <v>0</v>
      </c>
      <c r="H321" s="130">
        <v>0</v>
      </c>
      <c r="I321" s="130">
        <v>0</v>
      </c>
      <c r="J321" s="130">
        <v>0</v>
      </c>
      <c r="K321" s="130">
        <v>0</v>
      </c>
      <c r="L321" s="130">
        <v>0</v>
      </c>
      <c r="M321" s="130">
        <v>0</v>
      </c>
      <c r="N321" s="130">
        <v>-1639.12</v>
      </c>
      <c r="O321" s="130">
        <v>-3765.64</v>
      </c>
      <c r="P321" s="127">
        <v>-3765.64</v>
      </c>
    </row>
    <row r="322" spans="1:16" ht="13.5" thickBot="1" x14ac:dyDescent="0.25">
      <c r="A322" s="136" t="s">
        <v>1307</v>
      </c>
      <c r="B322" s="134" t="s">
        <v>1433</v>
      </c>
      <c r="C322" s="134" t="s">
        <v>2078</v>
      </c>
      <c r="D322" s="132"/>
      <c r="E322" s="132"/>
      <c r="F322" s="132"/>
      <c r="G322" s="132"/>
      <c r="H322" s="132"/>
      <c r="I322" s="132"/>
      <c r="J322" s="132"/>
      <c r="K322" s="132"/>
      <c r="L322" s="132"/>
      <c r="M322" s="132"/>
      <c r="N322" s="132"/>
      <c r="O322" s="132"/>
      <c r="P322" s="127">
        <v>0</v>
      </c>
    </row>
    <row r="323" spans="1:16" ht="13.5" thickBot="1" x14ac:dyDescent="0.25">
      <c r="A323" s="136" t="s">
        <v>1308</v>
      </c>
      <c r="B323" s="134" t="s">
        <v>1434</v>
      </c>
      <c r="C323" s="134" t="s">
        <v>2078</v>
      </c>
      <c r="D323" s="130">
        <v>-219999.06</v>
      </c>
      <c r="E323" s="130">
        <v>-180934.22</v>
      </c>
      <c r="F323" s="130">
        <v>-144053.32</v>
      </c>
      <c r="G323" s="130">
        <v>-114759.26</v>
      </c>
      <c r="H323" s="130">
        <v>-92398.24</v>
      </c>
      <c r="I323" s="130">
        <v>-74321.740000000005</v>
      </c>
      <c r="J323" s="130">
        <v>-58219.44</v>
      </c>
      <c r="K323" s="130">
        <v>-42192.46</v>
      </c>
      <c r="L323" s="130">
        <v>-25618.1</v>
      </c>
      <c r="M323" s="130">
        <v>0</v>
      </c>
      <c r="N323" s="130">
        <v>-31515.18</v>
      </c>
      <c r="O323" s="130">
        <v>-26843.47</v>
      </c>
      <c r="P323" s="127">
        <v>-26843.47</v>
      </c>
    </row>
    <row r="324" spans="1:16" ht="13.5" thickBot="1" x14ac:dyDescent="0.25">
      <c r="A324" s="136" t="s">
        <v>1435</v>
      </c>
      <c r="B324" s="134" t="s">
        <v>1101</v>
      </c>
      <c r="C324" s="134" t="s">
        <v>2078</v>
      </c>
      <c r="D324" s="132">
        <v>-8714586.4399999995</v>
      </c>
      <c r="E324" s="132">
        <v>-10255516.609999999</v>
      </c>
      <c r="F324" s="132">
        <v>-9697594.8800000008</v>
      </c>
      <c r="G324" s="132">
        <v>-9766564.4199999999</v>
      </c>
      <c r="H324" s="132">
        <v>-9133928.8800000008</v>
      </c>
      <c r="I324" s="132">
        <v>-9797906.3300000001</v>
      </c>
      <c r="J324" s="132">
        <v>-10379790.060000001</v>
      </c>
      <c r="K324" s="132">
        <v>-10540066.109999999</v>
      </c>
      <c r="L324" s="132">
        <v>-10590099.689999999</v>
      </c>
      <c r="M324" s="132">
        <v>-10967766.619999999</v>
      </c>
      <c r="N324" s="132">
        <v>-1791664.06</v>
      </c>
      <c r="O324" s="132">
        <v>-2326291.34</v>
      </c>
      <c r="P324" s="127">
        <v>-2326291.34</v>
      </c>
    </row>
    <row r="325" spans="1:16" ht="13.5" thickBot="1" x14ac:dyDescent="0.25">
      <c r="A325" s="136" t="s">
        <v>161</v>
      </c>
      <c r="B325" s="134" t="s">
        <v>1100</v>
      </c>
      <c r="C325" s="134" t="s">
        <v>2078</v>
      </c>
      <c r="D325" s="130">
        <v>101125</v>
      </c>
      <c r="E325" s="130">
        <v>101125</v>
      </c>
      <c r="F325" s="130">
        <v>101125</v>
      </c>
      <c r="G325" s="130">
        <v>101125</v>
      </c>
      <c r="H325" s="130">
        <v>101125</v>
      </c>
      <c r="I325" s="130">
        <v>101125</v>
      </c>
      <c r="J325" s="130">
        <v>101125</v>
      </c>
      <c r="K325" s="130">
        <v>101125</v>
      </c>
      <c r="L325" s="130">
        <v>101125</v>
      </c>
      <c r="M325" s="130">
        <v>101125</v>
      </c>
      <c r="N325" s="130">
        <v>0</v>
      </c>
      <c r="O325" s="130">
        <v>0</v>
      </c>
      <c r="P325" s="127">
        <v>0</v>
      </c>
    </row>
    <row r="326" spans="1:16" ht="13.5" thickBot="1" x14ac:dyDescent="0.25">
      <c r="A326" s="136" t="s">
        <v>1436</v>
      </c>
      <c r="B326" s="134" t="s">
        <v>1099</v>
      </c>
      <c r="C326" s="134" t="s">
        <v>2078</v>
      </c>
      <c r="D326" s="132">
        <v>-218725.67</v>
      </c>
      <c r="E326" s="132">
        <v>-144750.46</v>
      </c>
      <c r="F326" s="132">
        <v>-73871.25</v>
      </c>
      <c r="G326" s="132">
        <v>-18277.77</v>
      </c>
      <c r="H326" s="132">
        <v>11542.53</v>
      </c>
      <c r="I326" s="132">
        <v>34049.4</v>
      </c>
      <c r="J326" s="132">
        <v>49960.95</v>
      </c>
      <c r="K326" s="132">
        <v>61819.15</v>
      </c>
      <c r="L326" s="132">
        <v>74228.72</v>
      </c>
      <c r="M326" s="132">
        <v>92254.9</v>
      </c>
      <c r="N326" s="132">
        <v>-9495191.4800000004</v>
      </c>
      <c r="O326" s="132">
        <v>-8002817.0999999996</v>
      </c>
      <c r="P326" s="127">
        <v>-8002817.0999999996</v>
      </c>
    </row>
    <row r="327" spans="1:16" ht="13.5" thickBot="1" x14ac:dyDescent="0.25">
      <c r="A327" s="136" t="s">
        <v>162</v>
      </c>
      <c r="B327" s="134" t="s">
        <v>1098</v>
      </c>
      <c r="C327" s="134" t="s">
        <v>2078</v>
      </c>
      <c r="D327" s="130">
        <v>10202.07</v>
      </c>
      <c r="E327" s="130">
        <v>10202.07</v>
      </c>
      <c r="F327" s="130">
        <v>10202.07</v>
      </c>
      <c r="G327" s="130">
        <v>14652.4</v>
      </c>
      <c r="H327" s="130">
        <v>14652.4</v>
      </c>
      <c r="I327" s="130">
        <v>14652.4</v>
      </c>
      <c r="J327" s="130">
        <v>14652.4</v>
      </c>
      <c r="K327" s="130">
        <v>14652.4</v>
      </c>
      <c r="L327" s="130">
        <v>14652.4</v>
      </c>
      <c r="M327" s="130">
        <v>14652.4</v>
      </c>
      <c r="N327" s="130">
        <v>0</v>
      </c>
      <c r="O327" s="130">
        <v>0</v>
      </c>
      <c r="P327" s="127">
        <v>0</v>
      </c>
    </row>
    <row r="328" spans="1:16" ht="13.5" thickBot="1" x14ac:dyDescent="0.25">
      <c r="A328" s="136" t="s">
        <v>1437</v>
      </c>
      <c r="B328" s="134" t="s">
        <v>1438</v>
      </c>
      <c r="C328" s="134" t="s">
        <v>2078</v>
      </c>
      <c r="D328" s="132">
        <v>-689755.32</v>
      </c>
      <c r="E328" s="132">
        <v>-690748.88</v>
      </c>
      <c r="F328" s="132">
        <v>-701777.3</v>
      </c>
      <c r="G328" s="132">
        <v>-704002.24</v>
      </c>
      <c r="H328" s="132">
        <v>-706855.53</v>
      </c>
      <c r="I328" s="132">
        <v>-742892.64</v>
      </c>
      <c r="J328" s="132">
        <v>-803747.18</v>
      </c>
      <c r="K328" s="132">
        <v>-813177.09</v>
      </c>
      <c r="L328" s="132">
        <v>-912059</v>
      </c>
      <c r="M328" s="132">
        <v>-959641.74</v>
      </c>
      <c r="N328" s="132">
        <v>-1066385.1299999999</v>
      </c>
      <c r="O328" s="132">
        <v>-1156190.77</v>
      </c>
      <c r="P328" s="127">
        <v>-1156190.77</v>
      </c>
    </row>
    <row r="329" spans="1:16" ht="13.5" thickBot="1" x14ac:dyDescent="0.25">
      <c r="A329" s="136" t="s">
        <v>1439</v>
      </c>
      <c r="B329" s="134" t="s">
        <v>1440</v>
      </c>
      <c r="C329" s="134" t="s">
        <v>2078</v>
      </c>
      <c r="D329" s="130">
        <v>689755.32</v>
      </c>
      <c r="E329" s="130">
        <v>690748.88</v>
      </c>
      <c r="F329" s="130">
        <v>701777.3</v>
      </c>
      <c r="G329" s="130">
        <v>704002.24</v>
      </c>
      <c r="H329" s="130">
        <v>706855.53</v>
      </c>
      <c r="I329" s="130">
        <v>742892.64</v>
      </c>
      <c r="J329" s="130">
        <v>803747.18</v>
      </c>
      <c r="K329" s="130">
        <v>813177.09</v>
      </c>
      <c r="L329" s="130">
        <v>912059</v>
      </c>
      <c r="M329" s="130">
        <v>959641.74</v>
      </c>
      <c r="N329" s="130">
        <v>1066385.1299999999</v>
      </c>
      <c r="O329" s="130">
        <v>1156190.77</v>
      </c>
      <c r="P329" s="127">
        <v>1156190.77</v>
      </c>
    </row>
    <row r="330" spans="1:16" ht="13.5" thickBot="1" x14ac:dyDescent="0.25">
      <c r="A330" s="136" t="s">
        <v>1441</v>
      </c>
      <c r="B330" s="134" t="s">
        <v>1442</v>
      </c>
      <c r="C330" s="134" t="s">
        <v>2078</v>
      </c>
      <c r="D330" s="132">
        <v>-8163707.0199999996</v>
      </c>
      <c r="E330" s="132">
        <v>-8181939.2999999998</v>
      </c>
      <c r="F330" s="132">
        <v>-8200212.2999999998</v>
      </c>
      <c r="G330" s="132">
        <v>-8218526.1100000003</v>
      </c>
      <c r="H330" s="132">
        <v>-8236880.8200000003</v>
      </c>
      <c r="I330" s="132">
        <v>-8255276.5199999996</v>
      </c>
      <c r="J330" s="132">
        <v>-8273713.2999999998</v>
      </c>
      <c r="K330" s="132">
        <v>-8292191.2599999998</v>
      </c>
      <c r="L330" s="132">
        <v>-3523214.83</v>
      </c>
      <c r="M330" s="132">
        <v>-3531083.34</v>
      </c>
      <c r="N330" s="132">
        <v>-3538969.43</v>
      </c>
      <c r="O330" s="132">
        <v>-3546873.13</v>
      </c>
      <c r="P330" s="127">
        <v>-3546873.13</v>
      </c>
    </row>
    <row r="331" spans="1:16" ht="13.5" thickBot="1" x14ac:dyDescent="0.25">
      <c r="A331" s="136" t="s">
        <v>163</v>
      </c>
      <c r="B331" s="134" t="s">
        <v>1097</v>
      </c>
      <c r="C331" s="134" t="s">
        <v>2078</v>
      </c>
      <c r="D331" s="130">
        <v>8768.7000000000007</v>
      </c>
      <c r="E331" s="130">
        <v>8768.7000000000007</v>
      </c>
      <c r="F331" s="130">
        <v>8768.7000000000007</v>
      </c>
      <c r="G331" s="130">
        <v>8768.7000000000007</v>
      </c>
      <c r="H331" s="130">
        <v>8768.7000000000007</v>
      </c>
      <c r="I331" s="130">
        <v>8768.7000000000007</v>
      </c>
      <c r="J331" s="130">
        <v>59463.7</v>
      </c>
      <c r="K331" s="130">
        <v>73477.7</v>
      </c>
      <c r="L331" s="130">
        <v>73477.7</v>
      </c>
      <c r="M331" s="130">
        <v>73477.7</v>
      </c>
      <c r="N331" s="130">
        <v>118808.96000000001</v>
      </c>
      <c r="O331" s="130">
        <v>136123.96</v>
      </c>
      <c r="P331" s="127">
        <v>136123.96</v>
      </c>
    </row>
    <row r="332" spans="1:16" ht="13.5" thickBot="1" x14ac:dyDescent="0.25">
      <c r="A332" s="136" t="s">
        <v>1443</v>
      </c>
      <c r="B332" s="134" t="s">
        <v>1444</v>
      </c>
      <c r="C332" s="134" t="s">
        <v>2078</v>
      </c>
      <c r="D332" s="132">
        <v>79194.75</v>
      </c>
      <c r="E332" s="132">
        <v>79194.75</v>
      </c>
      <c r="F332" s="132">
        <v>79194.75</v>
      </c>
      <c r="G332" s="132">
        <v>79194.75</v>
      </c>
      <c r="H332" s="132">
        <v>79194.75</v>
      </c>
      <c r="I332" s="132">
        <v>79194.75</v>
      </c>
      <c r="J332" s="132">
        <v>79194.75</v>
      </c>
      <c r="K332" s="132">
        <v>79194.75</v>
      </c>
      <c r="L332" s="132">
        <v>79194.75</v>
      </c>
      <c r="M332" s="132">
        <v>79194.75</v>
      </c>
      <c r="N332" s="132">
        <v>79194.75</v>
      </c>
      <c r="O332" s="132">
        <v>0</v>
      </c>
      <c r="P332" s="127">
        <v>0</v>
      </c>
    </row>
    <row r="333" spans="1:16" ht="13.5" thickBot="1" x14ac:dyDescent="0.25">
      <c r="A333" s="136" t="s">
        <v>164</v>
      </c>
      <c r="B333" s="134" t="s">
        <v>1096</v>
      </c>
      <c r="C333" s="134" t="s">
        <v>2078</v>
      </c>
      <c r="D333" s="130">
        <v>117620.36</v>
      </c>
      <c r="E333" s="130">
        <v>91323.76</v>
      </c>
      <c r="F333" s="130">
        <v>66133.259999999995</v>
      </c>
      <c r="G333" s="130">
        <v>46402.34</v>
      </c>
      <c r="H333" s="130">
        <v>35876.51</v>
      </c>
      <c r="I333" s="130">
        <v>27963.01</v>
      </c>
      <c r="J333" s="130">
        <v>22405.37</v>
      </c>
      <c r="K333" s="130">
        <v>18295.740000000002</v>
      </c>
      <c r="L333" s="130">
        <v>13989.58</v>
      </c>
      <c r="M333" s="130">
        <v>7677.88</v>
      </c>
      <c r="N333" s="130">
        <v>94868.72</v>
      </c>
      <c r="O333" s="130">
        <v>79482.98</v>
      </c>
      <c r="P333" s="127">
        <v>79482.98</v>
      </c>
    </row>
    <row r="334" spans="1:16" ht="13.5" thickBot="1" x14ac:dyDescent="0.25">
      <c r="A334" s="136" t="s">
        <v>1445</v>
      </c>
      <c r="B334" s="134" t="s">
        <v>1446</v>
      </c>
      <c r="C334" s="134" t="s">
        <v>2078</v>
      </c>
      <c r="D334" s="132">
        <v>-79194.75</v>
      </c>
      <c r="E334" s="132">
        <v>-79194.75</v>
      </c>
      <c r="F334" s="132">
        <v>-79194.75</v>
      </c>
      <c r="G334" s="132">
        <v>-79194.75</v>
      </c>
      <c r="H334" s="132">
        <v>-79194.75</v>
      </c>
      <c r="I334" s="132">
        <v>-79194.75</v>
      </c>
      <c r="J334" s="132">
        <v>-79194.75</v>
      </c>
      <c r="K334" s="132">
        <v>-79194.75</v>
      </c>
      <c r="L334" s="132">
        <v>-79194.75</v>
      </c>
      <c r="M334" s="132">
        <v>-79194.75</v>
      </c>
      <c r="N334" s="132">
        <v>-79194.75</v>
      </c>
      <c r="O334" s="132">
        <v>0</v>
      </c>
      <c r="P334" s="127">
        <v>0</v>
      </c>
    </row>
    <row r="335" spans="1:16" ht="13.5" thickBot="1" x14ac:dyDescent="0.25">
      <c r="A335" s="136" t="s">
        <v>165</v>
      </c>
      <c r="B335" s="134" t="s">
        <v>1095</v>
      </c>
      <c r="C335" s="134" t="s">
        <v>2078</v>
      </c>
      <c r="D335" s="130">
        <v>112108.9</v>
      </c>
      <c r="E335" s="130">
        <v>99350.31</v>
      </c>
      <c r="F335" s="130">
        <v>85692.38</v>
      </c>
      <c r="G335" s="130">
        <v>73991.47</v>
      </c>
      <c r="H335" s="130">
        <v>63339.75</v>
      </c>
      <c r="I335" s="130">
        <v>52462.29</v>
      </c>
      <c r="J335" s="130">
        <v>41725.040000000001</v>
      </c>
      <c r="K335" s="130">
        <v>30559</v>
      </c>
      <c r="L335" s="130">
        <v>20516.48</v>
      </c>
      <c r="M335" s="130">
        <v>7580.43</v>
      </c>
      <c r="N335" s="130">
        <v>28035.03</v>
      </c>
      <c r="O335" s="130">
        <v>25596.74</v>
      </c>
      <c r="P335" s="127">
        <v>25596.74</v>
      </c>
    </row>
    <row r="336" spans="1:16" ht="13.5" thickBot="1" x14ac:dyDescent="0.25">
      <c r="A336" s="136" t="s">
        <v>166</v>
      </c>
      <c r="B336" s="134" t="s">
        <v>1094</v>
      </c>
      <c r="C336" s="134" t="s">
        <v>2078</v>
      </c>
      <c r="D336" s="132">
        <v>0</v>
      </c>
      <c r="E336" s="132">
        <v>0</v>
      </c>
      <c r="F336" s="132">
        <v>0</v>
      </c>
      <c r="G336" s="132">
        <v>0</v>
      </c>
      <c r="H336" s="132">
        <v>0</v>
      </c>
      <c r="I336" s="132">
        <v>0</v>
      </c>
      <c r="J336" s="132">
        <v>0</v>
      </c>
      <c r="K336" s="132">
        <v>0</v>
      </c>
      <c r="L336" s="132">
        <v>0</v>
      </c>
      <c r="M336" s="132">
        <v>0</v>
      </c>
      <c r="N336" s="132">
        <v>0</v>
      </c>
      <c r="O336" s="132">
        <v>0</v>
      </c>
      <c r="P336" s="127">
        <v>0</v>
      </c>
    </row>
    <row r="337" spans="1:16" ht="13.5" thickBot="1" x14ac:dyDescent="0.25">
      <c r="A337" s="136" t="s">
        <v>167</v>
      </c>
      <c r="B337" s="134" t="s">
        <v>1093</v>
      </c>
      <c r="C337" s="134" t="s">
        <v>2078</v>
      </c>
      <c r="D337" s="130">
        <v>0</v>
      </c>
      <c r="E337" s="130">
        <v>0</v>
      </c>
      <c r="F337" s="130">
        <v>0</v>
      </c>
      <c r="G337" s="130">
        <v>0</v>
      </c>
      <c r="H337" s="130">
        <v>0</v>
      </c>
      <c r="I337" s="130">
        <v>0</v>
      </c>
      <c r="J337" s="130">
        <v>0</v>
      </c>
      <c r="K337" s="130">
        <v>1411.55</v>
      </c>
      <c r="L337" s="130">
        <v>604.95000000000005</v>
      </c>
      <c r="M337" s="130">
        <v>604.95000000000005</v>
      </c>
      <c r="N337" s="130">
        <v>604.95000000000005</v>
      </c>
      <c r="O337" s="130">
        <v>604.95000000000005</v>
      </c>
      <c r="P337" s="127">
        <v>604.95000000000005</v>
      </c>
    </row>
    <row r="338" spans="1:16" ht="13.5" thickBot="1" x14ac:dyDescent="0.25">
      <c r="A338" s="136" t="s">
        <v>1447</v>
      </c>
      <c r="B338" s="134" t="s">
        <v>1448</v>
      </c>
      <c r="C338" s="134" t="s">
        <v>2078</v>
      </c>
      <c r="D338" s="132">
        <v>4899.2700000000004</v>
      </c>
      <c r="E338" s="132">
        <v>4899.2700000000004</v>
      </c>
      <c r="F338" s="132">
        <v>4899.2700000000004</v>
      </c>
      <c r="G338" s="132">
        <v>4899.2700000000004</v>
      </c>
      <c r="H338" s="132">
        <v>4899.2700000000004</v>
      </c>
      <c r="I338" s="132">
        <v>4899.2700000000004</v>
      </c>
      <c r="J338" s="132">
        <v>4899.2700000000004</v>
      </c>
      <c r="K338" s="132">
        <v>4899.2700000000004</v>
      </c>
      <c r="L338" s="132">
        <v>4899.2700000000004</v>
      </c>
      <c r="M338" s="132">
        <v>4899.2700000000004</v>
      </c>
      <c r="N338" s="132">
        <v>4899.2700000000004</v>
      </c>
      <c r="O338" s="132">
        <v>4899.2700000000004</v>
      </c>
      <c r="P338" s="127">
        <v>4899.2700000000004</v>
      </c>
    </row>
    <row r="339" spans="1:16" ht="13.5" thickBot="1" x14ac:dyDescent="0.25">
      <c r="A339" s="136" t="s">
        <v>168</v>
      </c>
      <c r="B339" s="134" t="s">
        <v>1092</v>
      </c>
      <c r="C339" s="134" t="s">
        <v>2078</v>
      </c>
      <c r="D339" s="130"/>
      <c r="E339" s="130"/>
      <c r="F339" s="130"/>
      <c r="G339" s="130"/>
      <c r="H339" s="130"/>
      <c r="I339" s="130"/>
      <c r="J339" s="130"/>
      <c r="K339" s="130"/>
      <c r="L339" s="130"/>
      <c r="M339" s="130"/>
      <c r="N339" s="130"/>
      <c r="O339" s="130"/>
      <c r="P339" s="127">
        <v>0</v>
      </c>
    </row>
    <row r="340" spans="1:16" ht="13.5" thickBot="1" x14ac:dyDescent="0.25">
      <c r="A340" s="136" t="s">
        <v>169</v>
      </c>
      <c r="B340" s="134" t="s">
        <v>1091</v>
      </c>
      <c r="C340" s="134" t="s">
        <v>2078</v>
      </c>
      <c r="D340" s="132">
        <v>329223.75</v>
      </c>
      <c r="E340" s="132">
        <v>333741.84000000003</v>
      </c>
      <c r="F340" s="132">
        <v>336258.75</v>
      </c>
      <c r="G340" s="132">
        <v>349282.3</v>
      </c>
      <c r="H340" s="132">
        <v>350783.03</v>
      </c>
      <c r="I340" s="132">
        <v>357038.04</v>
      </c>
      <c r="J340" s="132">
        <v>358324.27</v>
      </c>
      <c r="K340" s="132">
        <v>360104.97</v>
      </c>
      <c r="L340" s="132">
        <v>370034.94</v>
      </c>
      <c r="M340" s="132">
        <v>371568.48</v>
      </c>
      <c r="N340" s="132">
        <v>60334.17</v>
      </c>
      <c r="O340" s="132">
        <v>61109.919999999998</v>
      </c>
      <c r="P340" s="127">
        <v>61109.919999999998</v>
      </c>
    </row>
    <row r="341" spans="1:16" ht="13.5" thickBot="1" x14ac:dyDescent="0.25">
      <c r="A341" s="136" t="s">
        <v>170</v>
      </c>
      <c r="B341" s="134" t="s">
        <v>1090</v>
      </c>
      <c r="C341" s="134" t="s">
        <v>2078</v>
      </c>
      <c r="D341" s="130">
        <v>62645.06</v>
      </c>
      <c r="E341" s="130">
        <v>49323.74</v>
      </c>
      <c r="F341" s="130">
        <v>36380.74</v>
      </c>
      <c r="G341" s="130">
        <v>26523.38</v>
      </c>
      <c r="H341" s="130">
        <v>21199.39</v>
      </c>
      <c r="I341" s="130">
        <v>17082.599999999999</v>
      </c>
      <c r="J341" s="130">
        <v>13854.17</v>
      </c>
      <c r="K341" s="130">
        <v>11278.98</v>
      </c>
      <c r="L341" s="130">
        <v>8560.82</v>
      </c>
      <c r="M341" s="130">
        <v>5022.87</v>
      </c>
      <c r="N341" s="130">
        <v>300486.88</v>
      </c>
      <c r="O341" s="130">
        <v>254928.73</v>
      </c>
      <c r="P341" s="127">
        <v>254928.73</v>
      </c>
    </row>
    <row r="342" spans="1:16" ht="13.5" thickBot="1" x14ac:dyDescent="0.25">
      <c r="A342" s="136" t="s">
        <v>1449</v>
      </c>
      <c r="B342" s="134" t="s">
        <v>1089</v>
      </c>
      <c r="C342" s="134" t="s">
        <v>2078</v>
      </c>
      <c r="D342" s="132">
        <v>872774.48</v>
      </c>
      <c r="E342" s="132">
        <v>679972.21</v>
      </c>
      <c r="F342" s="132">
        <v>492790.51</v>
      </c>
      <c r="G342" s="132">
        <v>350487.15</v>
      </c>
      <c r="H342" s="132">
        <v>273994.88</v>
      </c>
      <c r="I342" s="132">
        <v>214981.54</v>
      </c>
      <c r="J342" s="132">
        <v>169098.69</v>
      </c>
      <c r="K342" s="132">
        <v>132745</v>
      </c>
      <c r="L342" s="132">
        <v>94339.33</v>
      </c>
      <c r="M342" s="132">
        <v>44176.82</v>
      </c>
      <c r="N342" s="132">
        <v>1583292.67</v>
      </c>
      <c r="O342" s="132">
        <v>1336195.56</v>
      </c>
      <c r="P342" s="127">
        <v>1336195.56</v>
      </c>
    </row>
    <row r="343" spans="1:16" ht="13.5" thickBot="1" x14ac:dyDescent="0.25">
      <c r="A343" s="136" t="s">
        <v>2345</v>
      </c>
      <c r="B343" s="134" t="s">
        <v>2346</v>
      </c>
      <c r="C343" s="134" t="s">
        <v>2078</v>
      </c>
      <c r="D343" s="130">
        <v>3930605.75</v>
      </c>
      <c r="E343" s="130">
        <v>3946852.25</v>
      </c>
      <c r="F343" s="130">
        <v>3963165.91</v>
      </c>
      <c r="G343" s="130">
        <v>3978853.44</v>
      </c>
      <c r="H343" s="130">
        <v>3994603.07</v>
      </c>
      <c r="I343" s="130">
        <v>4010415.04</v>
      </c>
      <c r="J343" s="130">
        <v>4021878.14</v>
      </c>
      <c r="K343" s="130">
        <v>4033374.01</v>
      </c>
      <c r="L343" s="130">
        <v>4044902.74</v>
      </c>
      <c r="M343" s="130">
        <v>4055857.68</v>
      </c>
      <c r="N343" s="130">
        <v>2694527.73</v>
      </c>
      <c r="O343" s="130">
        <v>2701825.37</v>
      </c>
      <c r="P343" s="127">
        <v>2701825.37</v>
      </c>
    </row>
    <row r="344" spans="1:16" ht="13.5" thickBot="1" x14ac:dyDescent="0.25">
      <c r="A344" s="136" t="s">
        <v>2347</v>
      </c>
      <c r="B344" s="134" t="s">
        <v>2348</v>
      </c>
      <c r="C344" s="134" t="s">
        <v>2078</v>
      </c>
      <c r="D344" s="132">
        <v>-1018271.59</v>
      </c>
      <c r="E344" s="132">
        <v>-447509.37</v>
      </c>
      <c r="F344" s="132">
        <v>-747657.67</v>
      </c>
      <c r="G344" s="132">
        <v>-911645.17</v>
      </c>
      <c r="H344" s="132">
        <v>-1014168.3</v>
      </c>
      <c r="I344" s="132">
        <v>-1067096.8700000001</v>
      </c>
      <c r="J344" s="132">
        <v>-283754.17</v>
      </c>
      <c r="K344" s="132">
        <v>-348720.07</v>
      </c>
      <c r="L344" s="132">
        <v>-395086.35</v>
      </c>
      <c r="M344" s="132">
        <v>292715.38</v>
      </c>
      <c r="N344" s="132">
        <v>-354802.95</v>
      </c>
      <c r="O344" s="132">
        <v>-788638.87</v>
      </c>
      <c r="P344" s="127">
        <v>-788638.87</v>
      </c>
    </row>
    <row r="345" spans="1:16" ht="13.5" thickBot="1" x14ac:dyDescent="0.25">
      <c r="A345" s="136" t="s">
        <v>171</v>
      </c>
      <c r="B345" s="134" t="s">
        <v>1088</v>
      </c>
      <c r="C345" s="134" t="s">
        <v>2078</v>
      </c>
      <c r="D345" s="130">
        <v>47344280.189999998</v>
      </c>
      <c r="E345" s="130">
        <v>46638723.189999998</v>
      </c>
      <c r="F345" s="130">
        <v>46031021.189999998</v>
      </c>
      <c r="G345" s="130">
        <v>45618000.189999998</v>
      </c>
      <c r="H345" s="130">
        <v>45405257.189999998</v>
      </c>
      <c r="I345" s="130">
        <v>45315453.189999998</v>
      </c>
      <c r="J345" s="130">
        <v>45281440.189999998</v>
      </c>
      <c r="K345" s="130">
        <v>45248568.189999998</v>
      </c>
      <c r="L345" s="130">
        <v>45203237.189999998</v>
      </c>
      <c r="M345" s="130">
        <v>44917736.189999998</v>
      </c>
      <c r="N345" s="130">
        <v>44300671.189999998</v>
      </c>
      <c r="O345" s="130">
        <v>43383122.189999998</v>
      </c>
      <c r="P345" s="127">
        <v>43383122.189999998</v>
      </c>
    </row>
    <row r="346" spans="1:16" ht="13.5" thickBot="1" x14ac:dyDescent="0.25">
      <c r="A346" s="136" t="s">
        <v>1309</v>
      </c>
      <c r="B346" s="134" t="s">
        <v>1450</v>
      </c>
      <c r="C346" s="134" t="s">
        <v>2078</v>
      </c>
      <c r="D346" s="132"/>
      <c r="E346" s="132"/>
      <c r="F346" s="132"/>
      <c r="G346" s="132"/>
      <c r="H346" s="132"/>
      <c r="I346" s="132"/>
      <c r="J346" s="132"/>
      <c r="K346" s="132"/>
      <c r="L346" s="132"/>
      <c r="M346" s="132"/>
      <c r="N346" s="132"/>
      <c r="O346" s="132"/>
      <c r="P346" s="127">
        <v>0</v>
      </c>
    </row>
    <row r="347" spans="1:16" ht="13.5" thickBot="1" x14ac:dyDescent="0.25">
      <c r="A347" s="136" t="s">
        <v>2349</v>
      </c>
      <c r="B347" s="134" t="s">
        <v>2350</v>
      </c>
      <c r="C347" s="134" t="s">
        <v>2078</v>
      </c>
      <c r="D347" s="130">
        <v>63424.95</v>
      </c>
      <c r="E347" s="130">
        <v>66480.399999999994</v>
      </c>
      <c r="F347" s="130">
        <v>68030.259999999995</v>
      </c>
      <c r="G347" s="130">
        <v>68030.259999999995</v>
      </c>
      <c r="H347" s="130">
        <v>69587.399999999994</v>
      </c>
      <c r="I347" s="130">
        <v>71145.72</v>
      </c>
      <c r="J347" s="130">
        <v>72533.19</v>
      </c>
      <c r="K347" s="130">
        <v>72533.19</v>
      </c>
      <c r="L347" s="130">
        <v>72533.19</v>
      </c>
      <c r="M347" s="130">
        <v>72533.19</v>
      </c>
      <c r="N347" s="130">
        <v>72533.19</v>
      </c>
      <c r="O347" s="130">
        <v>72533.19</v>
      </c>
      <c r="P347" s="127">
        <v>72533.19</v>
      </c>
    </row>
    <row r="348" spans="1:16" ht="13.5" thickBot="1" x14ac:dyDescent="0.25">
      <c r="A348" s="136" t="s">
        <v>2351</v>
      </c>
      <c r="B348" s="134" t="s">
        <v>2352</v>
      </c>
      <c r="C348" s="134" t="s">
        <v>2078</v>
      </c>
      <c r="D348" s="132">
        <v>-1184.4000000000001</v>
      </c>
      <c r="E348" s="132">
        <v>-1371.93</v>
      </c>
      <c r="F348" s="132">
        <v>-1582.49</v>
      </c>
      <c r="G348" s="132">
        <v>-1835.82</v>
      </c>
      <c r="H348" s="132">
        <v>-2082.5700000000002</v>
      </c>
      <c r="I348" s="132">
        <v>-2362.2199999999998</v>
      </c>
      <c r="J348" s="132">
        <v>-2664.9</v>
      </c>
      <c r="K348" s="132">
        <v>-2993.9</v>
      </c>
      <c r="L348" s="132">
        <v>-3342.64</v>
      </c>
      <c r="M348" s="132">
        <v>-3701.25</v>
      </c>
      <c r="N348" s="132">
        <v>-4063.15</v>
      </c>
      <c r="O348" s="132">
        <v>-4421.6899999999996</v>
      </c>
      <c r="P348" s="127">
        <v>-4421.6899999999996</v>
      </c>
    </row>
    <row r="349" spans="1:16" ht="13.5" thickBot="1" x14ac:dyDescent="0.25">
      <c r="A349" s="136" t="s">
        <v>2011</v>
      </c>
      <c r="B349" s="134" t="s">
        <v>2012</v>
      </c>
      <c r="C349" s="134" t="s">
        <v>2078</v>
      </c>
      <c r="D349" s="130"/>
      <c r="E349" s="130"/>
      <c r="F349" s="130"/>
      <c r="G349" s="130"/>
      <c r="H349" s="130"/>
      <c r="I349" s="130"/>
      <c r="J349" s="130"/>
      <c r="K349" s="130"/>
      <c r="L349" s="130"/>
      <c r="M349" s="130"/>
      <c r="N349" s="130"/>
      <c r="O349" s="130"/>
      <c r="P349" s="127">
        <v>0</v>
      </c>
    </row>
    <row r="350" spans="1:16" ht="13.5" thickBot="1" x14ac:dyDescent="0.25">
      <c r="A350" s="136" t="s">
        <v>2692</v>
      </c>
      <c r="B350" s="134" t="s">
        <v>2354</v>
      </c>
      <c r="C350" s="134" t="s">
        <v>2078</v>
      </c>
      <c r="D350" s="132">
        <v>200719.53</v>
      </c>
      <c r="E350" s="132">
        <v>159645.60999999999</v>
      </c>
      <c r="F350" s="132">
        <v>120302.26</v>
      </c>
      <c r="G350" s="132">
        <v>90227.11</v>
      </c>
      <c r="H350" s="132">
        <v>73368.98</v>
      </c>
      <c r="I350" s="132">
        <v>59781.34</v>
      </c>
      <c r="J350" s="132">
        <v>49137.15</v>
      </c>
      <c r="K350" s="132">
        <v>40383.300000000003</v>
      </c>
      <c r="L350" s="132">
        <v>31374.400000000001</v>
      </c>
      <c r="M350" s="132">
        <v>19109.36</v>
      </c>
      <c r="N350" s="132">
        <v>0</v>
      </c>
      <c r="O350" s="132">
        <v>0</v>
      </c>
      <c r="P350" s="127">
        <v>0</v>
      </c>
    </row>
    <row r="351" spans="1:16" ht="13.5" thickBot="1" x14ac:dyDescent="0.25">
      <c r="A351" s="136" t="s">
        <v>2575</v>
      </c>
      <c r="B351" s="134" t="s">
        <v>2576</v>
      </c>
      <c r="C351" s="134" t="s">
        <v>2078</v>
      </c>
      <c r="D351" s="130">
        <v>0</v>
      </c>
      <c r="E351" s="130">
        <v>0</v>
      </c>
      <c r="F351" s="130">
        <v>326810.90000000002</v>
      </c>
      <c r="G351" s="130">
        <v>326810.90000000002</v>
      </c>
      <c r="H351" s="130">
        <v>326810.90000000002</v>
      </c>
      <c r="I351" s="130">
        <v>648516.82999999996</v>
      </c>
      <c r="J351" s="130">
        <v>648516.82999999996</v>
      </c>
      <c r="K351" s="130">
        <v>648516.82999999996</v>
      </c>
      <c r="L351" s="130">
        <v>1013876.69</v>
      </c>
      <c r="M351" s="130">
        <v>1247003.02</v>
      </c>
      <c r="N351" s="130">
        <v>1247003.02</v>
      </c>
      <c r="O351" s="130">
        <v>2093760.5</v>
      </c>
      <c r="P351" s="127">
        <v>2093760.5</v>
      </c>
    </row>
    <row r="352" spans="1:16" ht="13.5" thickBot="1" x14ac:dyDescent="0.25">
      <c r="A352" s="136" t="s">
        <v>2577</v>
      </c>
      <c r="B352" s="134" t="s">
        <v>2578</v>
      </c>
      <c r="C352" s="134" t="s">
        <v>2078</v>
      </c>
      <c r="D352" s="132">
        <v>0</v>
      </c>
      <c r="E352" s="132">
        <v>0</v>
      </c>
      <c r="F352" s="132">
        <v>0</v>
      </c>
      <c r="G352" s="132">
        <v>0</v>
      </c>
      <c r="H352" s="132">
        <v>0</v>
      </c>
      <c r="I352" s="132">
        <v>0</v>
      </c>
      <c r="J352" s="132">
        <v>0</v>
      </c>
      <c r="K352" s="132">
        <v>0</v>
      </c>
      <c r="L352" s="132">
        <v>0</v>
      </c>
      <c r="M352" s="132">
        <v>0</v>
      </c>
      <c r="N352" s="132">
        <v>1183857.75</v>
      </c>
      <c r="O352" s="132">
        <v>1254486.8400000001</v>
      </c>
      <c r="P352" s="127">
        <v>1254486.8400000001</v>
      </c>
    </row>
    <row r="353" spans="1:16" ht="13.5" thickBot="1" x14ac:dyDescent="0.25">
      <c r="A353" s="136" t="s">
        <v>2579</v>
      </c>
      <c r="B353" s="134" t="s">
        <v>2580</v>
      </c>
      <c r="C353" s="134" t="s">
        <v>2078</v>
      </c>
      <c r="D353" s="130">
        <v>0</v>
      </c>
      <c r="E353" s="130">
        <v>0</v>
      </c>
      <c r="F353" s="130">
        <v>292669.46999999997</v>
      </c>
      <c r="G353" s="130">
        <v>710282.33</v>
      </c>
      <c r="H353" s="130">
        <v>1259938.74</v>
      </c>
      <c r="I353" s="130">
        <v>2728250.18</v>
      </c>
      <c r="J353" s="130">
        <v>3025016.19</v>
      </c>
      <c r="K353" s="130">
        <v>3239729.67</v>
      </c>
      <c r="L353" s="130">
        <v>3163910.78</v>
      </c>
      <c r="M353" s="130">
        <v>3408469.17</v>
      </c>
      <c r="N353" s="130">
        <v>2395312.9700000002</v>
      </c>
      <c r="O353" s="130">
        <v>2517468.94</v>
      </c>
      <c r="P353" s="127">
        <v>2517468.94</v>
      </c>
    </row>
    <row r="354" spans="1:16" ht="13.5" thickBot="1" x14ac:dyDescent="0.25">
      <c r="A354" s="136" t="s">
        <v>2581</v>
      </c>
      <c r="B354" s="134" t="s">
        <v>2582</v>
      </c>
      <c r="C354" s="134" t="s">
        <v>2078</v>
      </c>
      <c r="D354" s="132">
        <v>0</v>
      </c>
      <c r="E354" s="132">
        <v>0</v>
      </c>
      <c r="F354" s="132">
        <v>32546.85</v>
      </c>
      <c r="G354" s="132">
        <v>32546.85</v>
      </c>
      <c r="H354" s="132">
        <v>32546.85</v>
      </c>
      <c r="I354" s="132">
        <v>84467.13</v>
      </c>
      <c r="J354" s="132">
        <v>84467.13</v>
      </c>
      <c r="K354" s="132">
        <v>84467.13</v>
      </c>
      <c r="L354" s="132">
        <v>127256.89</v>
      </c>
      <c r="M354" s="132">
        <v>155814.41</v>
      </c>
      <c r="N354" s="132">
        <v>155814.41</v>
      </c>
      <c r="O354" s="132">
        <v>261934.43</v>
      </c>
      <c r="P354" s="127">
        <v>261934.43</v>
      </c>
    </row>
    <row r="355" spans="1:16" ht="13.5" thickBot="1" x14ac:dyDescent="0.25">
      <c r="A355" s="136" t="s">
        <v>2583</v>
      </c>
      <c r="B355" s="134" t="s">
        <v>2584</v>
      </c>
      <c r="C355" s="134" t="s">
        <v>2078</v>
      </c>
      <c r="D355" s="130">
        <v>0</v>
      </c>
      <c r="E355" s="130">
        <v>0</v>
      </c>
      <c r="F355" s="130">
        <v>0</v>
      </c>
      <c r="G355" s="130">
        <v>0</v>
      </c>
      <c r="H355" s="130">
        <v>0</v>
      </c>
      <c r="I355" s="130">
        <v>0</v>
      </c>
      <c r="J355" s="130">
        <v>0</v>
      </c>
      <c r="K355" s="130">
        <v>0</v>
      </c>
      <c r="L355" s="130">
        <v>0</v>
      </c>
      <c r="M355" s="130">
        <v>0</v>
      </c>
      <c r="N355" s="130">
        <v>50329.77</v>
      </c>
      <c r="O355" s="130">
        <v>57728.14</v>
      </c>
      <c r="P355" s="127">
        <v>57728.14</v>
      </c>
    </row>
    <row r="356" spans="1:16" ht="13.5" thickBot="1" x14ac:dyDescent="0.25">
      <c r="A356" s="136" t="s">
        <v>2585</v>
      </c>
      <c r="B356" s="134" t="s">
        <v>2586</v>
      </c>
      <c r="C356" s="134" t="s">
        <v>2078</v>
      </c>
      <c r="D356" s="132">
        <v>0</v>
      </c>
      <c r="E356" s="132">
        <v>0</v>
      </c>
      <c r="F356" s="132">
        <v>37582.699999999997</v>
      </c>
      <c r="G356" s="132">
        <v>52663.46</v>
      </c>
      <c r="H356" s="132">
        <v>102114.57</v>
      </c>
      <c r="I356" s="132">
        <v>269470.68</v>
      </c>
      <c r="J356" s="132">
        <v>296562.55</v>
      </c>
      <c r="K356" s="132">
        <v>315593.33</v>
      </c>
      <c r="L356" s="132">
        <v>318612.83</v>
      </c>
      <c r="M356" s="132">
        <v>343344.12</v>
      </c>
      <c r="N356" s="132">
        <v>307953.14</v>
      </c>
      <c r="O356" s="132">
        <v>318237.67</v>
      </c>
      <c r="P356" s="127">
        <v>318237.67</v>
      </c>
    </row>
    <row r="357" spans="1:16" ht="13.5" thickBot="1" x14ac:dyDescent="0.25">
      <c r="A357" s="136" t="s">
        <v>2587</v>
      </c>
      <c r="B357" s="134" t="s">
        <v>2588</v>
      </c>
      <c r="C357" s="134" t="s">
        <v>2078</v>
      </c>
      <c r="D357" s="130">
        <v>0</v>
      </c>
      <c r="E357" s="130">
        <v>0</v>
      </c>
      <c r="F357" s="130">
        <v>-326810.90000000002</v>
      </c>
      <c r="G357" s="130">
        <v>-326810.90000000002</v>
      </c>
      <c r="H357" s="130">
        <v>-326810.90000000002</v>
      </c>
      <c r="I357" s="130">
        <v>-648516.82999999996</v>
      </c>
      <c r="J357" s="130">
        <v>-648516.82999999996</v>
      </c>
      <c r="K357" s="130">
        <v>-648516.82999999996</v>
      </c>
      <c r="L357" s="130">
        <v>-0.02</v>
      </c>
      <c r="M357" s="130">
        <v>-0.02</v>
      </c>
      <c r="N357" s="130">
        <v>-0.02</v>
      </c>
      <c r="O357" s="130">
        <v>0</v>
      </c>
      <c r="P357" s="127">
        <v>0</v>
      </c>
    </row>
    <row r="358" spans="1:16" ht="13.5" thickBot="1" x14ac:dyDescent="0.25">
      <c r="A358" s="136" t="s">
        <v>2589</v>
      </c>
      <c r="B358" s="134" t="s">
        <v>2590</v>
      </c>
      <c r="C358" s="134" t="s">
        <v>2078</v>
      </c>
      <c r="D358" s="132">
        <v>0</v>
      </c>
      <c r="E358" s="132">
        <v>0</v>
      </c>
      <c r="F358" s="132">
        <v>-292669.46999999997</v>
      </c>
      <c r="G358" s="132">
        <v>-710282.33</v>
      </c>
      <c r="H358" s="132">
        <v>-1259938.74</v>
      </c>
      <c r="I358" s="132">
        <v>-2728250.18</v>
      </c>
      <c r="J358" s="132">
        <v>-3025016.19</v>
      </c>
      <c r="K358" s="132">
        <v>-3239729.67</v>
      </c>
      <c r="L358" s="132">
        <v>-1018908.84</v>
      </c>
      <c r="M358" s="132">
        <v>-1095445.83</v>
      </c>
      <c r="N358" s="132">
        <v>0</v>
      </c>
      <c r="O358" s="132">
        <v>0</v>
      </c>
      <c r="P358" s="127">
        <v>0</v>
      </c>
    </row>
    <row r="359" spans="1:16" ht="13.5" thickBot="1" x14ac:dyDescent="0.25">
      <c r="A359" s="136" t="s">
        <v>2591</v>
      </c>
      <c r="B359" s="134" t="s">
        <v>2592</v>
      </c>
      <c r="C359" s="134" t="s">
        <v>2078</v>
      </c>
      <c r="D359" s="130">
        <v>0</v>
      </c>
      <c r="E359" s="130">
        <v>0</v>
      </c>
      <c r="F359" s="130">
        <v>-32546.85</v>
      </c>
      <c r="G359" s="130">
        <v>-32546.85</v>
      </c>
      <c r="H359" s="130">
        <v>-32546.85</v>
      </c>
      <c r="I359" s="130">
        <v>-84467.13</v>
      </c>
      <c r="J359" s="130">
        <v>-84467.13</v>
      </c>
      <c r="K359" s="130">
        <v>-84467.13</v>
      </c>
      <c r="L359" s="130">
        <v>-127256.89</v>
      </c>
      <c r="M359" s="130">
        <v>-155814.41</v>
      </c>
      <c r="N359" s="130">
        <v>-155814.41</v>
      </c>
      <c r="O359" s="130">
        <v>0</v>
      </c>
      <c r="P359" s="127">
        <v>0</v>
      </c>
    </row>
    <row r="360" spans="1:16" ht="13.5" thickBot="1" x14ac:dyDescent="0.25">
      <c r="A360" s="136" t="s">
        <v>2593</v>
      </c>
      <c r="B360" s="134" t="s">
        <v>2594</v>
      </c>
      <c r="C360" s="134" t="s">
        <v>2078</v>
      </c>
      <c r="D360" s="132">
        <v>0</v>
      </c>
      <c r="E360" s="132">
        <v>0</v>
      </c>
      <c r="F360" s="132">
        <v>-37582.699999999997</v>
      </c>
      <c r="G360" s="132">
        <v>-52663.46</v>
      </c>
      <c r="H360" s="132">
        <v>-102114.57</v>
      </c>
      <c r="I360" s="132">
        <v>-269470.68</v>
      </c>
      <c r="J360" s="132">
        <v>-296562.55</v>
      </c>
      <c r="K360" s="132">
        <v>-315593.33</v>
      </c>
      <c r="L360" s="132">
        <v>-227705.87</v>
      </c>
      <c r="M360" s="132">
        <v>-233823.45</v>
      </c>
      <c r="N360" s="132">
        <v>-185494.12</v>
      </c>
      <c r="O360" s="132">
        <v>0</v>
      </c>
      <c r="P360" s="127">
        <v>0</v>
      </c>
    </row>
    <row r="361" spans="1:16" ht="13.5" thickBot="1" x14ac:dyDescent="0.25">
      <c r="A361" s="136" t="s">
        <v>2595</v>
      </c>
      <c r="B361" s="134" t="s">
        <v>2596</v>
      </c>
      <c r="C361" s="134" t="s">
        <v>2078</v>
      </c>
      <c r="D361" s="130">
        <v>0</v>
      </c>
      <c r="E361" s="130">
        <v>0</v>
      </c>
      <c r="F361" s="130">
        <v>0</v>
      </c>
      <c r="G361" s="130">
        <v>0</v>
      </c>
      <c r="H361" s="130">
        <v>0</v>
      </c>
      <c r="I361" s="130">
        <v>0</v>
      </c>
      <c r="J361" s="130">
        <v>0</v>
      </c>
      <c r="K361" s="130">
        <v>0</v>
      </c>
      <c r="L361" s="130">
        <v>-121253.78</v>
      </c>
      <c r="M361" s="130">
        <v>-158165.44</v>
      </c>
      <c r="N361" s="130">
        <v>-192739.6</v>
      </c>
      <c r="O361" s="130">
        <v>-237839.11</v>
      </c>
      <c r="P361" s="127">
        <v>-237839.11</v>
      </c>
    </row>
    <row r="362" spans="1:16" ht="13.5" thickBot="1" x14ac:dyDescent="0.25">
      <c r="A362" s="136" t="s">
        <v>2597</v>
      </c>
      <c r="B362" s="134" t="s">
        <v>2598</v>
      </c>
      <c r="C362" s="134" t="s">
        <v>2078</v>
      </c>
      <c r="D362" s="132">
        <v>0</v>
      </c>
      <c r="E362" s="132">
        <v>0</v>
      </c>
      <c r="F362" s="132">
        <v>0</v>
      </c>
      <c r="G362" s="132">
        <v>0</v>
      </c>
      <c r="H362" s="132">
        <v>0</v>
      </c>
      <c r="I362" s="132">
        <v>0</v>
      </c>
      <c r="J362" s="132">
        <v>0</v>
      </c>
      <c r="K362" s="132">
        <v>0</v>
      </c>
      <c r="L362" s="132">
        <v>-90906.96</v>
      </c>
      <c r="M362" s="132">
        <v>-109520.67</v>
      </c>
      <c r="N362" s="132">
        <v>-122459.02</v>
      </c>
      <c r="O362" s="132">
        <v>-132771.26999999999</v>
      </c>
      <c r="P362" s="127">
        <v>-132771.26999999999</v>
      </c>
    </row>
    <row r="363" spans="1:16" ht="13.5" thickBot="1" x14ac:dyDescent="0.25">
      <c r="A363" s="136" t="s">
        <v>2599</v>
      </c>
      <c r="B363" s="134" t="s">
        <v>2600</v>
      </c>
      <c r="C363" s="134" t="s">
        <v>2078</v>
      </c>
      <c r="D363" s="130">
        <v>0</v>
      </c>
      <c r="E363" s="130">
        <v>0</v>
      </c>
      <c r="F363" s="130">
        <v>0</v>
      </c>
      <c r="G363" s="130">
        <v>0</v>
      </c>
      <c r="H363" s="130">
        <v>0</v>
      </c>
      <c r="I363" s="130">
        <v>0</v>
      </c>
      <c r="J363" s="130">
        <v>0</v>
      </c>
      <c r="K363" s="130">
        <v>0</v>
      </c>
      <c r="L363" s="130">
        <v>0</v>
      </c>
      <c r="M363" s="130">
        <v>0</v>
      </c>
      <c r="N363" s="130">
        <v>-1183857.75</v>
      </c>
      <c r="O363" s="130">
        <v>-1254486.8400000001</v>
      </c>
      <c r="P363" s="127">
        <v>-1254486.8400000001</v>
      </c>
    </row>
    <row r="364" spans="1:16" ht="13.5" thickBot="1" x14ac:dyDescent="0.25">
      <c r="A364" s="136" t="s">
        <v>2601</v>
      </c>
      <c r="B364" s="134" t="s">
        <v>2602</v>
      </c>
      <c r="C364" s="134" t="s">
        <v>2078</v>
      </c>
      <c r="D364" s="132">
        <v>0</v>
      </c>
      <c r="E364" s="132">
        <v>0</v>
      </c>
      <c r="F364" s="132">
        <v>0</v>
      </c>
      <c r="G364" s="132">
        <v>0</v>
      </c>
      <c r="H364" s="132">
        <v>0</v>
      </c>
      <c r="I364" s="132">
        <v>0</v>
      </c>
      <c r="J364" s="132">
        <v>0</v>
      </c>
      <c r="K364" s="132">
        <v>0</v>
      </c>
      <c r="L364" s="132">
        <v>0</v>
      </c>
      <c r="M364" s="132">
        <v>0</v>
      </c>
      <c r="N364" s="132">
        <v>-50329.77</v>
      </c>
      <c r="O364" s="132">
        <v>-57728.14</v>
      </c>
      <c r="P364" s="127">
        <v>-57728.14</v>
      </c>
    </row>
    <row r="365" spans="1:16" ht="13.5" thickBot="1" x14ac:dyDescent="0.25">
      <c r="A365" s="136" t="s">
        <v>2684</v>
      </c>
      <c r="B365" s="134" t="s">
        <v>2685</v>
      </c>
      <c r="C365" s="134" t="s">
        <v>2078</v>
      </c>
      <c r="D365" s="130">
        <v>0</v>
      </c>
      <c r="E365" s="130">
        <v>0</v>
      </c>
      <c r="F365" s="130">
        <v>0</v>
      </c>
      <c r="G365" s="130">
        <v>0</v>
      </c>
      <c r="H365" s="130">
        <v>0</v>
      </c>
      <c r="I365" s="130">
        <v>0</v>
      </c>
      <c r="J365" s="130">
        <v>0</v>
      </c>
      <c r="K365" s="130">
        <v>0</v>
      </c>
      <c r="L365" s="130">
        <v>0</v>
      </c>
      <c r="M365" s="130">
        <v>0</v>
      </c>
      <c r="N365" s="130">
        <v>0</v>
      </c>
      <c r="O365" s="130">
        <v>552402.68999999994</v>
      </c>
      <c r="P365" s="127">
        <v>552402.68999999994</v>
      </c>
    </row>
    <row r="366" spans="1:16" ht="13.5" thickBot="1" x14ac:dyDescent="0.25">
      <c r="A366" s="136" t="s">
        <v>2686</v>
      </c>
      <c r="B366" s="134" t="s">
        <v>2687</v>
      </c>
      <c r="C366" s="134" t="s">
        <v>2078</v>
      </c>
      <c r="D366" s="132">
        <v>0</v>
      </c>
      <c r="E366" s="132">
        <v>0</v>
      </c>
      <c r="F366" s="132">
        <v>0</v>
      </c>
      <c r="G366" s="132">
        <v>0</v>
      </c>
      <c r="H366" s="132">
        <v>0</v>
      </c>
      <c r="I366" s="132">
        <v>0</v>
      </c>
      <c r="J366" s="132">
        <v>0</v>
      </c>
      <c r="K366" s="132">
        <v>0</v>
      </c>
      <c r="L366" s="132">
        <v>0</v>
      </c>
      <c r="M366" s="132">
        <v>0</v>
      </c>
      <c r="N366" s="132">
        <v>0</v>
      </c>
      <c r="O366" s="132">
        <v>188625.32</v>
      </c>
      <c r="P366" s="127">
        <v>188625.32</v>
      </c>
    </row>
    <row r="367" spans="1:16" ht="13.5" thickBot="1" x14ac:dyDescent="0.25">
      <c r="A367" s="136" t="s">
        <v>81</v>
      </c>
      <c r="B367" s="134" t="s">
        <v>1087</v>
      </c>
      <c r="C367" s="134" t="s">
        <v>2078</v>
      </c>
      <c r="D367" s="130">
        <v>0</v>
      </c>
      <c r="E367" s="130">
        <v>0</v>
      </c>
      <c r="F367" s="130">
        <v>-30106.23</v>
      </c>
      <c r="G367" s="130">
        <v>0</v>
      </c>
      <c r="H367" s="130">
        <v>0</v>
      </c>
      <c r="I367" s="130">
        <v>1889006.38</v>
      </c>
      <c r="J367" s="130">
        <v>0</v>
      </c>
      <c r="K367" s="130">
        <v>0</v>
      </c>
      <c r="L367" s="130">
        <v>-2612913.2599999998</v>
      </c>
      <c r="M367" s="130">
        <v>0</v>
      </c>
      <c r="N367" s="130">
        <v>0</v>
      </c>
      <c r="O367" s="130">
        <v>-2423962.62</v>
      </c>
      <c r="P367" s="127">
        <v>-2423962.62</v>
      </c>
    </row>
    <row r="368" spans="1:16" ht="13.5" thickBot="1" x14ac:dyDescent="0.25">
      <c r="A368" s="133" t="s">
        <v>1365</v>
      </c>
      <c r="B368" s="134" t="s">
        <v>2355</v>
      </c>
      <c r="C368" s="142"/>
      <c r="D368" s="132">
        <v>3336883</v>
      </c>
      <c r="E368" s="132">
        <v>3336883</v>
      </c>
      <c r="F368" s="132">
        <v>2451319</v>
      </c>
      <c r="G368" s="132">
        <v>2451319</v>
      </c>
      <c r="H368" s="132">
        <v>2451319</v>
      </c>
      <c r="I368" s="132">
        <v>3957506</v>
      </c>
      <c r="J368" s="132">
        <v>3957506</v>
      </c>
      <c r="K368" s="132">
        <v>3957506</v>
      </c>
      <c r="L368" s="132">
        <v>12921125</v>
      </c>
      <c r="M368" s="132">
        <v>12921125</v>
      </c>
      <c r="N368" s="132">
        <v>12921125</v>
      </c>
      <c r="O368" s="132">
        <v>6134724</v>
      </c>
      <c r="P368" s="127">
        <v>6134724</v>
      </c>
    </row>
    <row r="369" spans="1:16" ht="13.5" thickBot="1" x14ac:dyDescent="0.25">
      <c r="A369" s="135" t="s">
        <v>172</v>
      </c>
      <c r="B369" s="134" t="s">
        <v>1086</v>
      </c>
      <c r="C369" s="134" t="s">
        <v>2078</v>
      </c>
      <c r="D369" s="130">
        <v>3047254</v>
      </c>
      <c r="E369" s="130">
        <v>3047254</v>
      </c>
      <c r="F369" s="130">
        <v>2228097</v>
      </c>
      <c r="G369" s="130">
        <v>2228097</v>
      </c>
      <c r="H369" s="130">
        <v>2228097</v>
      </c>
      <c r="I369" s="130">
        <v>3742654</v>
      </c>
      <c r="J369" s="130">
        <v>3742654</v>
      </c>
      <c r="K369" s="130">
        <v>3742654</v>
      </c>
      <c r="L369" s="130">
        <v>12847599</v>
      </c>
      <c r="M369" s="130">
        <v>12847599</v>
      </c>
      <c r="N369" s="130">
        <v>12847599</v>
      </c>
      <c r="O369" s="130">
        <v>6126534</v>
      </c>
      <c r="P369" s="127">
        <v>6126534</v>
      </c>
    </row>
    <row r="370" spans="1:16" ht="13.5" thickBot="1" x14ac:dyDescent="0.25">
      <c r="A370" s="135" t="s">
        <v>173</v>
      </c>
      <c r="B370" s="134" t="s">
        <v>1085</v>
      </c>
      <c r="C370" s="134" t="s">
        <v>2078</v>
      </c>
      <c r="D370" s="132">
        <v>289629</v>
      </c>
      <c r="E370" s="132">
        <v>289629</v>
      </c>
      <c r="F370" s="132">
        <v>223222</v>
      </c>
      <c r="G370" s="132">
        <v>223222</v>
      </c>
      <c r="H370" s="132">
        <v>223222</v>
      </c>
      <c r="I370" s="132">
        <v>214852</v>
      </c>
      <c r="J370" s="132">
        <v>214852</v>
      </c>
      <c r="K370" s="132">
        <v>214852</v>
      </c>
      <c r="L370" s="132">
        <v>73526</v>
      </c>
      <c r="M370" s="132">
        <v>73526</v>
      </c>
      <c r="N370" s="132">
        <v>73526</v>
      </c>
      <c r="O370" s="132">
        <v>0</v>
      </c>
      <c r="P370" s="127">
        <v>0</v>
      </c>
    </row>
    <row r="371" spans="1:16" ht="13.5" thickBot="1" x14ac:dyDescent="0.25">
      <c r="A371" s="135" t="s">
        <v>2013</v>
      </c>
      <c r="B371" s="134" t="s">
        <v>2014</v>
      </c>
      <c r="C371" s="134" t="s">
        <v>2078</v>
      </c>
      <c r="D371" s="130">
        <v>0</v>
      </c>
      <c r="E371" s="130">
        <v>0</v>
      </c>
      <c r="F371" s="130">
        <v>0</v>
      </c>
      <c r="G371" s="130">
        <v>0</v>
      </c>
      <c r="H371" s="130">
        <v>0</v>
      </c>
      <c r="I371" s="130">
        <v>0</v>
      </c>
      <c r="J371" s="130">
        <v>0</v>
      </c>
      <c r="K371" s="130">
        <v>0</v>
      </c>
      <c r="L371" s="130">
        <v>0</v>
      </c>
      <c r="M371" s="130">
        <v>0</v>
      </c>
      <c r="N371" s="130">
        <v>0</v>
      </c>
      <c r="O371" s="130">
        <v>8190</v>
      </c>
      <c r="P371" s="127">
        <v>8190</v>
      </c>
    </row>
    <row r="372" spans="1:16" ht="13.5" thickBot="1" x14ac:dyDescent="0.25">
      <c r="A372" s="133" t="s">
        <v>2356</v>
      </c>
      <c r="B372" s="134" t="s">
        <v>2357</v>
      </c>
      <c r="C372" s="142"/>
      <c r="D372" s="132">
        <v>148597031.80000001</v>
      </c>
      <c r="E372" s="132">
        <v>148597031.80000001</v>
      </c>
      <c r="F372" s="132">
        <v>146937329.47999999</v>
      </c>
      <c r="G372" s="132">
        <v>147401518.38</v>
      </c>
      <c r="H372" s="132">
        <v>147401518.38</v>
      </c>
      <c r="I372" s="132">
        <v>146207894.06</v>
      </c>
      <c r="J372" s="132">
        <v>146207894.06</v>
      </c>
      <c r="K372" s="132">
        <v>146207894.06</v>
      </c>
      <c r="L372" s="132">
        <v>144970751.16999999</v>
      </c>
      <c r="M372" s="132">
        <v>144970751.16999999</v>
      </c>
      <c r="N372" s="132">
        <v>144970751.16999999</v>
      </c>
      <c r="O372" s="132">
        <v>143759204.56</v>
      </c>
      <c r="P372" s="127">
        <v>143759204.56</v>
      </c>
    </row>
    <row r="373" spans="1:16" ht="13.5" thickBot="1" x14ac:dyDescent="0.25">
      <c r="A373" s="135" t="s">
        <v>2127</v>
      </c>
      <c r="B373" s="134" t="s">
        <v>2128</v>
      </c>
      <c r="C373" s="134" t="s">
        <v>2078</v>
      </c>
      <c r="D373" s="130">
        <v>897447.4</v>
      </c>
      <c r="E373" s="130">
        <v>897447.4</v>
      </c>
      <c r="F373" s="130">
        <v>866606.44</v>
      </c>
      <c r="G373" s="130">
        <v>866606.44</v>
      </c>
      <c r="H373" s="130">
        <v>866606.44</v>
      </c>
      <c r="I373" s="130">
        <v>835765.49</v>
      </c>
      <c r="J373" s="130">
        <v>835765.49</v>
      </c>
      <c r="K373" s="130">
        <v>835765.49</v>
      </c>
      <c r="L373" s="130">
        <v>804924.53</v>
      </c>
      <c r="M373" s="130">
        <v>804924.53</v>
      </c>
      <c r="N373" s="130">
        <v>804924.53</v>
      </c>
      <c r="O373" s="130">
        <v>774083.57</v>
      </c>
      <c r="P373" s="127">
        <v>774083.57</v>
      </c>
    </row>
    <row r="374" spans="1:16" ht="13.5" thickBot="1" x14ac:dyDescent="0.25">
      <c r="A374" s="135" t="s">
        <v>2358</v>
      </c>
      <c r="B374" s="134" t="s">
        <v>2359</v>
      </c>
      <c r="C374" s="134" t="s">
        <v>2078</v>
      </c>
      <c r="D374" s="132">
        <v>147699584.40000001</v>
      </c>
      <c r="E374" s="132">
        <v>147699584.40000001</v>
      </c>
      <c r="F374" s="132">
        <v>146070723.03999999</v>
      </c>
      <c r="G374" s="132">
        <v>146534911.94</v>
      </c>
      <c r="H374" s="132">
        <v>146534911.94</v>
      </c>
      <c r="I374" s="132">
        <v>145372128.56999999</v>
      </c>
      <c r="J374" s="132">
        <v>145372128.56999999</v>
      </c>
      <c r="K374" s="132">
        <v>145372128.56999999</v>
      </c>
      <c r="L374" s="132">
        <v>144165826.63999999</v>
      </c>
      <c r="M374" s="132">
        <v>144165826.63999999</v>
      </c>
      <c r="N374" s="132">
        <v>144165826.63999999</v>
      </c>
      <c r="O374" s="132">
        <v>142985120.99000001</v>
      </c>
      <c r="P374" s="127">
        <v>142985120.99000001</v>
      </c>
    </row>
    <row r="375" spans="1:16" ht="13.5" thickBot="1" x14ac:dyDescent="0.25">
      <c r="A375" s="133" t="s">
        <v>1451</v>
      </c>
      <c r="B375" s="134" t="s">
        <v>2360</v>
      </c>
      <c r="C375" s="142"/>
      <c r="D375" s="130">
        <v>49949022.369999997</v>
      </c>
      <c r="E375" s="130">
        <v>50000111.100000001</v>
      </c>
      <c r="F375" s="130">
        <v>48450139.090000004</v>
      </c>
      <c r="G375" s="130">
        <v>48559553.619999997</v>
      </c>
      <c r="H375" s="130">
        <v>48619003.43</v>
      </c>
      <c r="I375" s="130">
        <v>48672525.479999997</v>
      </c>
      <c r="J375" s="130">
        <v>48758115.859999999</v>
      </c>
      <c r="K375" s="130">
        <v>48819543.359999999</v>
      </c>
      <c r="L375" s="130">
        <v>48929130.280000001</v>
      </c>
      <c r="M375" s="130">
        <v>49038717.200000003</v>
      </c>
      <c r="N375" s="130">
        <v>49148304.119999997</v>
      </c>
      <c r="O375" s="130">
        <v>49241333.490000002</v>
      </c>
      <c r="P375" s="127">
        <v>49241333.490000002</v>
      </c>
    </row>
    <row r="376" spans="1:16" ht="13.5" thickBot="1" x14ac:dyDescent="0.25">
      <c r="A376" s="135" t="s">
        <v>1451</v>
      </c>
      <c r="B376" s="134" t="s">
        <v>2361</v>
      </c>
      <c r="C376" s="142"/>
      <c r="D376" s="132">
        <v>0</v>
      </c>
      <c r="E376" s="132">
        <v>0</v>
      </c>
      <c r="F376" s="132">
        <v>0</v>
      </c>
      <c r="G376" s="132">
        <v>0</v>
      </c>
      <c r="H376" s="132">
        <v>0</v>
      </c>
      <c r="I376" s="132">
        <v>0</v>
      </c>
      <c r="J376" s="132">
        <v>0</v>
      </c>
      <c r="K376" s="132">
        <v>0</v>
      </c>
      <c r="L376" s="132">
        <v>0</v>
      </c>
      <c r="M376" s="132">
        <v>0</v>
      </c>
      <c r="N376" s="132">
        <v>0</v>
      </c>
      <c r="O376" s="132">
        <v>0</v>
      </c>
      <c r="P376" s="127">
        <v>0</v>
      </c>
    </row>
    <row r="377" spans="1:16" ht="13.5" thickBot="1" x14ac:dyDescent="0.25">
      <c r="A377" s="136" t="s">
        <v>175</v>
      </c>
      <c r="B377" s="134" t="s">
        <v>1083</v>
      </c>
      <c r="C377" s="134" t="s">
        <v>2078</v>
      </c>
      <c r="D377" s="130">
        <v>0</v>
      </c>
      <c r="E377" s="130">
        <v>0</v>
      </c>
      <c r="F377" s="130">
        <v>0</v>
      </c>
      <c r="G377" s="130">
        <v>0</v>
      </c>
      <c r="H377" s="130">
        <v>0</v>
      </c>
      <c r="I377" s="130">
        <v>0</v>
      </c>
      <c r="J377" s="130">
        <v>0</v>
      </c>
      <c r="K377" s="130">
        <v>0</v>
      </c>
      <c r="L377" s="130">
        <v>0</v>
      </c>
      <c r="M377" s="130">
        <v>0</v>
      </c>
      <c r="N377" s="130">
        <v>0</v>
      </c>
      <c r="O377" s="130">
        <v>0</v>
      </c>
      <c r="P377" s="127">
        <v>0</v>
      </c>
    </row>
    <row r="378" spans="1:16" ht="13.5" thickBot="1" x14ac:dyDescent="0.25">
      <c r="A378" s="136" t="s">
        <v>176</v>
      </c>
      <c r="B378" s="134" t="s">
        <v>1082</v>
      </c>
      <c r="C378" s="134" t="s">
        <v>2078</v>
      </c>
      <c r="D378" s="132">
        <v>0</v>
      </c>
      <c r="E378" s="132">
        <v>0</v>
      </c>
      <c r="F378" s="132">
        <v>0</v>
      </c>
      <c r="G378" s="132">
        <v>0</v>
      </c>
      <c r="H378" s="132">
        <v>0</v>
      </c>
      <c r="I378" s="132">
        <v>0</v>
      </c>
      <c r="J378" s="132">
        <v>0</v>
      </c>
      <c r="K378" s="132">
        <v>0</v>
      </c>
      <c r="L378" s="132">
        <v>0</v>
      </c>
      <c r="M378" s="132">
        <v>0</v>
      </c>
      <c r="N378" s="132">
        <v>0</v>
      </c>
      <c r="O378" s="132">
        <v>0</v>
      </c>
      <c r="P378" s="127">
        <v>0</v>
      </c>
    </row>
    <row r="379" spans="1:16" ht="13.5" thickBot="1" x14ac:dyDescent="0.25">
      <c r="A379" s="136" t="s">
        <v>177</v>
      </c>
      <c r="B379" s="134" t="s">
        <v>1081</v>
      </c>
      <c r="C379" s="134" t="s">
        <v>2078</v>
      </c>
      <c r="D379" s="130"/>
      <c r="E379" s="130"/>
      <c r="F379" s="130"/>
      <c r="G379" s="130"/>
      <c r="H379" s="130"/>
      <c r="I379" s="130"/>
      <c r="J379" s="130"/>
      <c r="K379" s="130"/>
      <c r="L379" s="130"/>
      <c r="M379" s="130"/>
      <c r="N379" s="130"/>
      <c r="O379" s="130"/>
      <c r="P379" s="127">
        <v>0</v>
      </c>
    </row>
    <row r="380" spans="1:16" ht="13.5" thickBot="1" x14ac:dyDescent="0.25">
      <c r="A380" s="135" t="s">
        <v>1452</v>
      </c>
      <c r="B380" s="134" t="s">
        <v>2362</v>
      </c>
      <c r="C380" s="142"/>
      <c r="D380" s="132">
        <v>49949022.369999997</v>
      </c>
      <c r="E380" s="132">
        <v>50000111.100000001</v>
      </c>
      <c r="F380" s="132">
        <v>48450139.090000004</v>
      </c>
      <c r="G380" s="132">
        <v>48559553.619999997</v>
      </c>
      <c r="H380" s="132">
        <v>48619003.43</v>
      </c>
      <c r="I380" s="132">
        <v>48672525.479999997</v>
      </c>
      <c r="J380" s="132">
        <v>48758115.859999999</v>
      </c>
      <c r="K380" s="132">
        <v>48819543.359999999</v>
      </c>
      <c r="L380" s="132">
        <v>48929130.280000001</v>
      </c>
      <c r="M380" s="132">
        <v>49038717.200000003</v>
      </c>
      <c r="N380" s="132">
        <v>49148304.119999997</v>
      </c>
      <c r="O380" s="132">
        <v>49241333.490000002</v>
      </c>
      <c r="P380" s="127">
        <v>49241333.490000002</v>
      </c>
    </row>
    <row r="381" spans="1:16" ht="13.5" thickBot="1" x14ac:dyDescent="0.25">
      <c r="A381" s="136" t="s">
        <v>1453</v>
      </c>
      <c r="B381" s="134" t="s">
        <v>1080</v>
      </c>
      <c r="C381" s="134" t="s">
        <v>2078</v>
      </c>
      <c r="D381" s="130">
        <v>1097744.25</v>
      </c>
      <c r="E381" s="130">
        <v>1099723.5</v>
      </c>
      <c r="F381" s="130">
        <v>1101702.75</v>
      </c>
      <c r="G381" s="130">
        <v>1103682</v>
      </c>
      <c r="H381" s="130">
        <v>1105661.25</v>
      </c>
      <c r="I381" s="130">
        <v>1107640.5</v>
      </c>
      <c r="J381" s="130">
        <v>1109619.75</v>
      </c>
      <c r="K381" s="130">
        <v>1111599</v>
      </c>
      <c r="L381" s="130">
        <v>1113578.25</v>
      </c>
      <c r="M381" s="130">
        <v>1115557.5</v>
      </c>
      <c r="N381" s="130">
        <v>1117536.75</v>
      </c>
      <c r="O381" s="130">
        <v>1119194</v>
      </c>
      <c r="P381" s="127">
        <v>1119194</v>
      </c>
    </row>
    <row r="382" spans="1:16" ht="13.5" thickBot="1" x14ac:dyDescent="0.25">
      <c r="A382" s="136" t="s">
        <v>1454</v>
      </c>
      <c r="B382" s="134" t="s">
        <v>1079</v>
      </c>
      <c r="C382" s="134" t="s">
        <v>2078</v>
      </c>
      <c r="D382" s="132">
        <v>2159389.83</v>
      </c>
      <c r="E382" s="132">
        <v>2162764.66</v>
      </c>
      <c r="F382" s="132">
        <v>2166139.4900000002</v>
      </c>
      <c r="G382" s="132">
        <v>2169514.3199999998</v>
      </c>
      <c r="H382" s="132">
        <v>2172889.15</v>
      </c>
      <c r="I382" s="132">
        <v>2176263.98</v>
      </c>
      <c r="J382" s="132">
        <v>2179638.81</v>
      </c>
      <c r="K382" s="132">
        <v>2183013.64</v>
      </c>
      <c r="L382" s="132">
        <v>2186388.4700000002</v>
      </c>
      <c r="M382" s="132">
        <v>2189763.2999999998</v>
      </c>
      <c r="N382" s="132">
        <v>2193138.13</v>
      </c>
      <c r="O382" s="132">
        <v>2196514</v>
      </c>
      <c r="P382" s="127">
        <v>2196514</v>
      </c>
    </row>
    <row r="383" spans="1:16" ht="13.5" thickBot="1" x14ac:dyDescent="0.25">
      <c r="A383" s="136" t="s">
        <v>1455</v>
      </c>
      <c r="B383" s="134" t="s">
        <v>1078</v>
      </c>
      <c r="C383" s="134" t="s">
        <v>2078</v>
      </c>
      <c r="D383" s="130">
        <v>8677717.4499999993</v>
      </c>
      <c r="E383" s="130">
        <v>8635977.8399999999</v>
      </c>
      <c r="F383" s="130">
        <v>8655223.0899999999</v>
      </c>
      <c r="G383" s="130">
        <v>8674468.3399999999</v>
      </c>
      <c r="H383" s="130">
        <v>8643748.8699999992</v>
      </c>
      <c r="I383" s="130">
        <v>8607101.6400000006</v>
      </c>
      <c r="J383" s="130">
        <v>8622064.7200000007</v>
      </c>
      <c r="K383" s="130">
        <v>8592893.2200000007</v>
      </c>
      <c r="L383" s="130">
        <v>8611881.1400000006</v>
      </c>
      <c r="M383" s="130">
        <v>8630869.0600000005</v>
      </c>
      <c r="N383" s="130">
        <v>8649856.9800000004</v>
      </c>
      <c r="O383" s="130">
        <v>8668844.9000000004</v>
      </c>
      <c r="P383" s="127">
        <v>8668844.9000000004</v>
      </c>
    </row>
    <row r="384" spans="1:16" ht="13.5" thickBot="1" x14ac:dyDescent="0.25">
      <c r="A384" s="136" t="s">
        <v>1457</v>
      </c>
      <c r="B384" s="134" t="s">
        <v>1076</v>
      </c>
      <c r="C384" s="134" t="s">
        <v>2078</v>
      </c>
      <c r="D384" s="132">
        <v>5105355.9400000004</v>
      </c>
      <c r="E384" s="132">
        <v>5116323.3600000003</v>
      </c>
      <c r="F384" s="132">
        <v>4433964.83</v>
      </c>
      <c r="G384" s="132">
        <v>4443711.04</v>
      </c>
      <c r="H384" s="132">
        <v>4453457.25</v>
      </c>
      <c r="I384" s="132">
        <v>4463203.46</v>
      </c>
      <c r="J384" s="132">
        <v>4464892.67</v>
      </c>
      <c r="K384" s="132">
        <v>4474459.34</v>
      </c>
      <c r="L384" s="132">
        <v>4484026.01</v>
      </c>
      <c r="M384" s="132">
        <v>4493592.68</v>
      </c>
      <c r="N384" s="132">
        <v>4503159.3499999996</v>
      </c>
      <c r="O384" s="132">
        <v>4512726.0199999996</v>
      </c>
      <c r="P384" s="127">
        <v>4512726.0199999996</v>
      </c>
    </row>
    <row r="385" spans="1:16" ht="13.5" thickBot="1" x14ac:dyDescent="0.25">
      <c r="A385" s="136" t="s">
        <v>1453</v>
      </c>
      <c r="B385" s="134" t="s">
        <v>1075</v>
      </c>
      <c r="C385" s="134" t="s">
        <v>2078</v>
      </c>
      <c r="D385" s="130">
        <v>361210</v>
      </c>
      <c r="E385" s="130">
        <v>361957</v>
      </c>
      <c r="F385" s="130">
        <v>362704</v>
      </c>
      <c r="G385" s="130">
        <v>363451</v>
      </c>
      <c r="H385" s="130">
        <v>364198</v>
      </c>
      <c r="I385" s="130">
        <v>364945</v>
      </c>
      <c r="J385" s="130">
        <v>414030.75</v>
      </c>
      <c r="K385" s="130">
        <v>414673.5</v>
      </c>
      <c r="L385" s="130">
        <v>415316.25</v>
      </c>
      <c r="M385" s="130">
        <v>318467</v>
      </c>
      <c r="N385" s="130">
        <v>319109.75</v>
      </c>
      <c r="O385" s="130">
        <v>319752.5</v>
      </c>
      <c r="P385" s="127">
        <v>319752.5</v>
      </c>
    </row>
    <row r="386" spans="1:16" ht="13.5" thickBot="1" x14ac:dyDescent="0.25">
      <c r="A386" s="136" t="s">
        <v>1457</v>
      </c>
      <c r="B386" s="134" t="s">
        <v>1074</v>
      </c>
      <c r="C386" s="134" t="s">
        <v>2078</v>
      </c>
      <c r="D386" s="132">
        <v>9146246.0199999996</v>
      </c>
      <c r="E386" s="132">
        <v>9167748.1899999995</v>
      </c>
      <c r="F386" s="132">
        <v>8941974.7100000009</v>
      </c>
      <c r="G386" s="132">
        <v>8963038.2899999991</v>
      </c>
      <c r="H386" s="132">
        <v>8984101.8699999992</v>
      </c>
      <c r="I386" s="132">
        <v>9005165.4499999993</v>
      </c>
      <c r="J386" s="132">
        <v>9015786</v>
      </c>
      <c r="K386" s="132">
        <v>9036515.75</v>
      </c>
      <c r="L386" s="132">
        <v>9057245.5</v>
      </c>
      <c r="M386" s="132">
        <v>9077975.25</v>
      </c>
      <c r="N386" s="132">
        <v>9098705</v>
      </c>
      <c r="O386" s="132">
        <v>9119434.75</v>
      </c>
      <c r="P386" s="127">
        <v>9119434.75</v>
      </c>
    </row>
    <row r="387" spans="1:16" ht="13.5" thickBot="1" x14ac:dyDescent="0.25">
      <c r="A387" s="136" t="s">
        <v>1458</v>
      </c>
      <c r="B387" s="134" t="s">
        <v>1073</v>
      </c>
      <c r="C387" s="134" t="s">
        <v>2078</v>
      </c>
      <c r="D387" s="130">
        <v>10585242.52</v>
      </c>
      <c r="E387" s="130">
        <v>10612456.85</v>
      </c>
      <c r="F387" s="130">
        <v>10474980.93</v>
      </c>
      <c r="G387" s="130">
        <v>10502125.59</v>
      </c>
      <c r="H387" s="130">
        <v>10529270.25</v>
      </c>
      <c r="I387" s="130">
        <v>10556414.91</v>
      </c>
      <c r="J387" s="130">
        <v>10583629.24</v>
      </c>
      <c r="K387" s="130">
        <v>10610843.57</v>
      </c>
      <c r="L387" s="130">
        <v>10638057.9</v>
      </c>
      <c r="M387" s="130">
        <v>10665272.23</v>
      </c>
      <c r="N387" s="130">
        <v>10692486.560000001</v>
      </c>
      <c r="O387" s="130">
        <v>10710846.82</v>
      </c>
      <c r="P387" s="127">
        <v>10710846.82</v>
      </c>
    </row>
    <row r="388" spans="1:16" ht="13.5" thickBot="1" x14ac:dyDescent="0.25">
      <c r="A388" s="136" t="s">
        <v>1459</v>
      </c>
      <c r="B388" s="134" t="s">
        <v>1460</v>
      </c>
      <c r="C388" s="134" t="s">
        <v>2078</v>
      </c>
      <c r="D388" s="132">
        <v>7176093.6699999999</v>
      </c>
      <c r="E388" s="132">
        <v>7191435.3399999999</v>
      </c>
      <c r="F388" s="132">
        <v>6994644</v>
      </c>
      <c r="G388" s="132">
        <v>7009631.4500000002</v>
      </c>
      <c r="H388" s="132">
        <v>7024618.9000000004</v>
      </c>
      <c r="I388" s="132">
        <v>7039606.3499999996</v>
      </c>
      <c r="J388" s="132">
        <v>7054948.0199999996</v>
      </c>
      <c r="K388" s="132">
        <v>7070289.6900000004</v>
      </c>
      <c r="L388" s="132">
        <v>7085631.3600000003</v>
      </c>
      <c r="M388" s="132">
        <v>7100973.0300000003</v>
      </c>
      <c r="N388" s="132">
        <v>7116314.7000000002</v>
      </c>
      <c r="O388" s="132">
        <v>7128392</v>
      </c>
      <c r="P388" s="127">
        <v>7128392</v>
      </c>
    </row>
    <row r="389" spans="1:16" ht="13.5" thickBot="1" x14ac:dyDescent="0.25">
      <c r="A389" s="136" t="s">
        <v>1459</v>
      </c>
      <c r="B389" s="134" t="s">
        <v>1461</v>
      </c>
      <c r="C389" s="134" t="s">
        <v>2078</v>
      </c>
      <c r="D389" s="130">
        <v>1337563.5</v>
      </c>
      <c r="E389" s="130">
        <v>1340895</v>
      </c>
      <c r="F389" s="130">
        <v>1344226.5</v>
      </c>
      <c r="G389" s="130">
        <v>1347558</v>
      </c>
      <c r="H389" s="130">
        <v>1350889.5</v>
      </c>
      <c r="I389" s="130">
        <v>1354221</v>
      </c>
      <c r="J389" s="130">
        <v>1356221.17</v>
      </c>
      <c r="K389" s="130">
        <v>1359519.34</v>
      </c>
      <c r="L389" s="130">
        <v>1362817.51</v>
      </c>
      <c r="M389" s="130">
        <v>1366115.68</v>
      </c>
      <c r="N389" s="130">
        <v>1369413.85</v>
      </c>
      <c r="O389" s="130">
        <v>1372712.02</v>
      </c>
      <c r="P389" s="127">
        <v>1372712.02</v>
      </c>
    </row>
    <row r="390" spans="1:16" ht="13.5" thickBot="1" x14ac:dyDescent="0.25">
      <c r="A390" s="136" t="s">
        <v>1462</v>
      </c>
      <c r="B390" s="134" t="s">
        <v>1463</v>
      </c>
      <c r="C390" s="134" t="s">
        <v>2078</v>
      </c>
      <c r="D390" s="132">
        <v>3953737</v>
      </c>
      <c r="E390" s="132">
        <v>3961197</v>
      </c>
      <c r="F390" s="132">
        <v>3624036.26</v>
      </c>
      <c r="G390" s="132">
        <v>3630920.89</v>
      </c>
      <c r="H390" s="132">
        <v>3637805.52</v>
      </c>
      <c r="I390" s="132">
        <v>3644690.15</v>
      </c>
      <c r="J390" s="132">
        <v>3652150.15</v>
      </c>
      <c r="K390" s="132">
        <v>3659610.15</v>
      </c>
      <c r="L390" s="132">
        <v>3667070.15</v>
      </c>
      <c r="M390" s="132">
        <v>3674530.15</v>
      </c>
      <c r="N390" s="132">
        <v>3681990.15</v>
      </c>
      <c r="O390" s="132">
        <v>3685332</v>
      </c>
      <c r="P390" s="127">
        <v>3685332</v>
      </c>
    </row>
    <row r="391" spans="1:16" ht="13.5" thickBot="1" x14ac:dyDescent="0.25">
      <c r="A391" s="136" t="s">
        <v>1462</v>
      </c>
      <c r="B391" s="134" t="s">
        <v>1464</v>
      </c>
      <c r="C391" s="134" t="s">
        <v>2078</v>
      </c>
      <c r="D391" s="130">
        <v>348722.19</v>
      </c>
      <c r="E391" s="130">
        <v>349632.36</v>
      </c>
      <c r="F391" s="130">
        <v>350542.53</v>
      </c>
      <c r="G391" s="130">
        <v>351452.7</v>
      </c>
      <c r="H391" s="130">
        <v>352362.87</v>
      </c>
      <c r="I391" s="130">
        <v>353273.04</v>
      </c>
      <c r="J391" s="130">
        <v>305134.58</v>
      </c>
      <c r="K391" s="130">
        <v>306126.15999999997</v>
      </c>
      <c r="L391" s="130">
        <v>307117.74</v>
      </c>
      <c r="M391" s="130">
        <v>405601.32</v>
      </c>
      <c r="N391" s="130">
        <v>406592.9</v>
      </c>
      <c r="O391" s="130">
        <v>407584.48</v>
      </c>
      <c r="P391" s="127">
        <v>407584.48</v>
      </c>
    </row>
    <row r="392" spans="1:16" ht="13.5" thickBot="1" x14ac:dyDescent="0.25">
      <c r="A392" s="133" t="s">
        <v>1465</v>
      </c>
      <c r="B392" s="134" t="s">
        <v>2363</v>
      </c>
      <c r="C392" s="142"/>
      <c r="D392" s="132">
        <v>39309398.409999996</v>
      </c>
      <c r="E392" s="132">
        <v>41298745.909999996</v>
      </c>
      <c r="F392" s="132">
        <v>47222252.579999998</v>
      </c>
      <c r="G392" s="132">
        <v>44497622.939999998</v>
      </c>
      <c r="H392" s="132">
        <v>45660235.380000003</v>
      </c>
      <c r="I392" s="132">
        <v>50941821.060000002</v>
      </c>
      <c r="J392" s="132">
        <v>47135247.359999999</v>
      </c>
      <c r="K392" s="132">
        <v>46444837.689999998</v>
      </c>
      <c r="L392" s="132">
        <v>50197357.020000003</v>
      </c>
      <c r="M392" s="132">
        <v>47794058.159999996</v>
      </c>
      <c r="N392" s="132">
        <v>44038376.399999999</v>
      </c>
      <c r="O392" s="132">
        <v>48173817.93</v>
      </c>
      <c r="P392" s="127">
        <v>48173817.93</v>
      </c>
    </row>
    <row r="393" spans="1:16" ht="13.5" thickBot="1" x14ac:dyDescent="0.25">
      <c r="A393" s="135" t="s">
        <v>1466</v>
      </c>
      <c r="B393" s="134" t="s">
        <v>2364</v>
      </c>
      <c r="C393" s="142"/>
      <c r="D393" s="130">
        <v>10133205.630000001</v>
      </c>
      <c r="E393" s="130">
        <v>10517042.630000001</v>
      </c>
      <c r="F393" s="130">
        <v>13779126.800000001</v>
      </c>
      <c r="G393" s="130">
        <v>10768616.76</v>
      </c>
      <c r="H393" s="130">
        <v>11358692.029999999</v>
      </c>
      <c r="I393" s="130">
        <v>15530885.35</v>
      </c>
      <c r="J393" s="130">
        <v>12202320.84</v>
      </c>
      <c r="K393" s="130">
        <v>12195457.859999999</v>
      </c>
      <c r="L393" s="130">
        <v>15259338.01</v>
      </c>
      <c r="M393" s="130">
        <v>13567973.25</v>
      </c>
      <c r="N393" s="130">
        <v>14768936.210000001</v>
      </c>
      <c r="O393" s="130">
        <v>17260424.829999998</v>
      </c>
      <c r="P393" s="127">
        <v>17260424.829999998</v>
      </c>
    </row>
    <row r="394" spans="1:16" ht="13.5" thickBot="1" x14ac:dyDescent="0.25">
      <c r="A394" s="136" t="s">
        <v>2603</v>
      </c>
      <c r="B394" s="134" t="s">
        <v>2604</v>
      </c>
      <c r="C394" s="134" t="s">
        <v>2078</v>
      </c>
      <c r="D394" s="132">
        <v>923390.03</v>
      </c>
      <c r="E394" s="132">
        <v>923390.03</v>
      </c>
      <c r="F394" s="132">
        <v>923390.03</v>
      </c>
      <c r="G394" s="132">
        <v>923390.03</v>
      </c>
      <c r="H394" s="132">
        <v>923390.03</v>
      </c>
      <c r="I394" s="132">
        <v>1495231.56</v>
      </c>
      <c r="J394" s="132">
        <v>1682502.37</v>
      </c>
      <c r="K394" s="132">
        <v>1713392.84</v>
      </c>
      <c r="L394" s="132">
        <v>1957510.72</v>
      </c>
      <c r="M394" s="132">
        <v>3256390.31</v>
      </c>
      <c r="N394" s="132">
        <v>4441900.7</v>
      </c>
      <c r="O394" s="132">
        <v>4264625</v>
      </c>
      <c r="P394" s="127">
        <v>4264625</v>
      </c>
    </row>
    <row r="395" spans="1:16" ht="13.5" thickBot="1" x14ac:dyDescent="0.25">
      <c r="A395" s="136" t="s">
        <v>2605</v>
      </c>
      <c r="B395" s="134" t="s">
        <v>2606</v>
      </c>
      <c r="C395" s="134" t="s">
        <v>2078</v>
      </c>
      <c r="D395" s="130">
        <v>-39590.39</v>
      </c>
      <c r="E395" s="130">
        <v>-54570.05</v>
      </c>
      <c r="F395" s="130">
        <v>-69549.7</v>
      </c>
      <c r="G395" s="130">
        <v>-84529.36</v>
      </c>
      <c r="H395" s="130">
        <v>-99509.02</v>
      </c>
      <c r="I395" s="130">
        <v>-123893.36</v>
      </c>
      <c r="J395" s="130">
        <v>-154772.06</v>
      </c>
      <c r="K395" s="130">
        <v>-183948.12</v>
      </c>
      <c r="L395" s="130">
        <v>-218835.53</v>
      </c>
      <c r="M395" s="130">
        <v>-398022.93</v>
      </c>
      <c r="N395" s="130">
        <v>-372165.97</v>
      </c>
      <c r="O395" s="130">
        <v>-455689.89</v>
      </c>
      <c r="P395" s="127">
        <v>-455689.89</v>
      </c>
    </row>
    <row r="396" spans="1:16" ht="13.5" thickBot="1" x14ac:dyDescent="0.25">
      <c r="A396" s="136" t="s">
        <v>2365</v>
      </c>
      <c r="B396" s="134" t="s">
        <v>2366</v>
      </c>
      <c r="C396" s="134" t="s">
        <v>2078</v>
      </c>
      <c r="D396" s="132"/>
      <c r="E396" s="132"/>
      <c r="F396" s="132"/>
      <c r="G396" s="132"/>
      <c r="H396" s="132"/>
      <c r="I396" s="132"/>
      <c r="J396" s="132"/>
      <c r="K396" s="132"/>
      <c r="L396" s="132"/>
      <c r="M396" s="132"/>
      <c r="N396" s="132"/>
      <c r="O396" s="132"/>
      <c r="P396" s="127">
        <v>0</v>
      </c>
    </row>
    <row r="397" spans="1:16" ht="13.5" thickBot="1" x14ac:dyDescent="0.25">
      <c r="A397" s="136" t="s">
        <v>2125</v>
      </c>
      <c r="B397" s="134" t="s">
        <v>2126</v>
      </c>
      <c r="C397" s="134" t="s">
        <v>2078</v>
      </c>
      <c r="D397" s="130">
        <v>0</v>
      </c>
      <c r="E397" s="130">
        <v>0</v>
      </c>
      <c r="F397" s="130">
        <v>1529474.07</v>
      </c>
      <c r="G397" s="130">
        <v>0</v>
      </c>
      <c r="H397" s="130">
        <v>0</v>
      </c>
      <c r="I397" s="130">
        <v>1598379</v>
      </c>
      <c r="J397" s="130">
        <v>0</v>
      </c>
      <c r="K397" s="130">
        <v>0</v>
      </c>
      <c r="L397" s="130">
        <v>1272220.1499999999</v>
      </c>
      <c r="M397" s="130">
        <v>0</v>
      </c>
      <c r="N397" s="130">
        <v>0</v>
      </c>
      <c r="O397" s="130">
        <v>1436288.67</v>
      </c>
      <c r="P397" s="127">
        <v>1436288.67</v>
      </c>
    </row>
    <row r="398" spans="1:16" ht="13.5" thickBot="1" x14ac:dyDescent="0.25">
      <c r="A398" s="136" t="s">
        <v>2015</v>
      </c>
      <c r="B398" s="134" t="s">
        <v>2016</v>
      </c>
      <c r="C398" s="134" t="s">
        <v>2078</v>
      </c>
      <c r="D398" s="132">
        <v>0</v>
      </c>
      <c r="E398" s="132">
        <v>0</v>
      </c>
      <c r="F398" s="132">
        <v>1691560</v>
      </c>
      <c r="G398" s="132">
        <v>0</v>
      </c>
      <c r="H398" s="132">
        <v>0</v>
      </c>
      <c r="I398" s="132">
        <v>1641171</v>
      </c>
      <c r="J398" s="132">
        <v>0</v>
      </c>
      <c r="K398" s="132">
        <v>0</v>
      </c>
      <c r="L398" s="132">
        <v>1543232</v>
      </c>
      <c r="M398" s="132">
        <v>0</v>
      </c>
      <c r="N398" s="132">
        <v>0</v>
      </c>
      <c r="O398" s="132">
        <v>1445760</v>
      </c>
      <c r="P398" s="127">
        <v>1445760</v>
      </c>
    </row>
    <row r="399" spans="1:16" ht="13.5" thickBot="1" x14ac:dyDescent="0.25">
      <c r="A399" s="136" t="s">
        <v>195</v>
      </c>
      <c r="B399" s="134" t="s">
        <v>1053</v>
      </c>
      <c r="C399" s="134" t="s">
        <v>2078</v>
      </c>
      <c r="D399" s="130">
        <v>996232.74</v>
      </c>
      <c r="E399" s="130">
        <v>973692.02</v>
      </c>
      <c r="F399" s="130">
        <v>951151.3</v>
      </c>
      <c r="G399" s="130">
        <v>928610.58</v>
      </c>
      <c r="H399" s="130">
        <v>906069.86</v>
      </c>
      <c r="I399" s="130">
        <v>883529.14</v>
      </c>
      <c r="J399" s="130">
        <v>860988.42</v>
      </c>
      <c r="K399" s="130">
        <v>838447.7</v>
      </c>
      <c r="L399" s="130">
        <v>815906.98</v>
      </c>
      <c r="M399" s="130">
        <v>793366.26</v>
      </c>
      <c r="N399" s="130">
        <v>770825.54</v>
      </c>
      <c r="O399" s="130">
        <v>748284.82</v>
      </c>
      <c r="P399" s="127">
        <v>748284.82</v>
      </c>
    </row>
    <row r="400" spans="1:16" ht="13.5" thickBot="1" x14ac:dyDescent="0.25">
      <c r="A400" s="136" t="s">
        <v>2129</v>
      </c>
      <c r="B400" s="134" t="s">
        <v>2130</v>
      </c>
      <c r="C400" s="134" t="s">
        <v>2078</v>
      </c>
      <c r="D400" s="132">
        <v>87509.25</v>
      </c>
      <c r="E400" s="132">
        <v>83704.5</v>
      </c>
      <c r="F400" s="132">
        <v>79899.75</v>
      </c>
      <c r="G400" s="132">
        <v>76095</v>
      </c>
      <c r="H400" s="132">
        <v>72290.25</v>
      </c>
      <c r="I400" s="132">
        <v>68485.5</v>
      </c>
      <c r="J400" s="132">
        <v>64680.75</v>
      </c>
      <c r="K400" s="132">
        <v>60876</v>
      </c>
      <c r="L400" s="132">
        <v>57071.25</v>
      </c>
      <c r="M400" s="132">
        <v>53266.5</v>
      </c>
      <c r="N400" s="132">
        <v>49461.75</v>
      </c>
      <c r="O400" s="132">
        <v>45657</v>
      </c>
      <c r="P400" s="127">
        <v>45657</v>
      </c>
    </row>
    <row r="401" spans="1:16" ht="13.5" thickBot="1" x14ac:dyDescent="0.25">
      <c r="A401" s="136" t="s">
        <v>2131</v>
      </c>
      <c r="B401" s="134" t="s">
        <v>2132</v>
      </c>
      <c r="C401" s="134" t="s">
        <v>2078</v>
      </c>
      <c r="D401" s="130">
        <v>1163060</v>
      </c>
      <c r="E401" s="130">
        <v>1261360</v>
      </c>
      <c r="F401" s="130">
        <v>1355860</v>
      </c>
      <c r="G401" s="130">
        <v>1408860</v>
      </c>
      <c r="H401" s="130">
        <v>1463660</v>
      </c>
      <c r="I401" s="130">
        <v>1511660</v>
      </c>
      <c r="J401" s="130">
        <v>1554960</v>
      </c>
      <c r="K401" s="130">
        <v>1632960</v>
      </c>
      <c r="L401" s="130">
        <v>1707460</v>
      </c>
      <c r="M401" s="130">
        <v>1763960</v>
      </c>
      <c r="N401" s="130">
        <v>1886260</v>
      </c>
      <c r="O401" s="130">
        <v>1991760</v>
      </c>
      <c r="P401" s="127">
        <v>1991760</v>
      </c>
    </row>
    <row r="402" spans="1:16" ht="13.5" thickBot="1" x14ac:dyDescent="0.25">
      <c r="A402" s="136" t="s">
        <v>2133</v>
      </c>
      <c r="B402" s="134" t="s">
        <v>2134</v>
      </c>
      <c r="C402" s="134" t="s">
        <v>2078</v>
      </c>
      <c r="D402" s="132">
        <v>-26312.62</v>
      </c>
      <c r="E402" s="132">
        <v>-26312.62</v>
      </c>
      <c r="F402" s="132">
        <v>-35232.75</v>
      </c>
      <c r="G402" s="132">
        <v>-35232.75</v>
      </c>
      <c r="H402" s="132">
        <v>-35232.75</v>
      </c>
      <c r="I402" s="132">
        <v>-45177.88</v>
      </c>
      <c r="J402" s="132">
        <v>-45177.88</v>
      </c>
      <c r="K402" s="132">
        <v>-45177.88</v>
      </c>
      <c r="L402" s="132">
        <v>-56411.17</v>
      </c>
      <c r="M402" s="132">
        <v>-56411.17</v>
      </c>
      <c r="N402" s="132">
        <v>-56411.17</v>
      </c>
      <c r="O402" s="132">
        <v>-69514.850000000006</v>
      </c>
      <c r="P402" s="127">
        <v>-69514.850000000006</v>
      </c>
    </row>
    <row r="403" spans="1:16" ht="13.5" thickBot="1" x14ac:dyDescent="0.25">
      <c r="A403" s="136" t="s">
        <v>2135</v>
      </c>
      <c r="B403" s="134" t="s">
        <v>2136</v>
      </c>
      <c r="C403" s="134" t="s">
        <v>2078</v>
      </c>
      <c r="D403" s="130">
        <v>927260</v>
      </c>
      <c r="E403" s="130">
        <v>1268900</v>
      </c>
      <c r="F403" s="130">
        <v>1268900</v>
      </c>
      <c r="G403" s="130">
        <v>1268900</v>
      </c>
      <c r="H403" s="130">
        <v>1493900</v>
      </c>
      <c r="I403" s="130">
        <v>1604900</v>
      </c>
      <c r="J403" s="130">
        <v>1748690</v>
      </c>
      <c r="K403" s="130">
        <v>1748690</v>
      </c>
      <c r="L403" s="130">
        <v>1791890</v>
      </c>
      <c r="M403" s="130">
        <v>1791890</v>
      </c>
      <c r="N403" s="130">
        <v>1889560</v>
      </c>
      <c r="O403" s="130">
        <v>1889560</v>
      </c>
      <c r="P403" s="127">
        <v>1889560</v>
      </c>
    </row>
    <row r="404" spans="1:16" ht="13.5" thickBot="1" x14ac:dyDescent="0.25">
      <c r="A404" s="136" t="s">
        <v>2137</v>
      </c>
      <c r="B404" s="134" t="s">
        <v>2138</v>
      </c>
      <c r="C404" s="134" t="s">
        <v>2078</v>
      </c>
      <c r="D404" s="132">
        <v>-16477.7</v>
      </c>
      <c r="E404" s="132">
        <v>-16477.7</v>
      </c>
      <c r="F404" s="132">
        <v>-24825.73</v>
      </c>
      <c r="G404" s="132">
        <v>-24825.73</v>
      </c>
      <c r="H404" s="132">
        <v>-24825.73</v>
      </c>
      <c r="I404" s="132">
        <v>-35384.28</v>
      </c>
      <c r="J404" s="132">
        <v>-35384.28</v>
      </c>
      <c r="K404" s="132">
        <v>-35384.28</v>
      </c>
      <c r="L404" s="132">
        <v>-47173.03</v>
      </c>
      <c r="M404" s="132">
        <v>-47173.03</v>
      </c>
      <c r="N404" s="132">
        <v>-47173.03</v>
      </c>
      <c r="O404" s="132">
        <v>-59604.35</v>
      </c>
      <c r="P404" s="127">
        <v>-59604.35</v>
      </c>
    </row>
    <row r="405" spans="1:16" ht="13.5" thickBot="1" x14ac:dyDescent="0.25">
      <c r="A405" s="136" t="s">
        <v>2139</v>
      </c>
      <c r="B405" s="134" t="s">
        <v>1050</v>
      </c>
      <c r="C405" s="134" t="s">
        <v>2078</v>
      </c>
      <c r="D405" s="130">
        <v>1226981.55</v>
      </c>
      <c r="E405" s="130">
        <v>1226981.55</v>
      </c>
      <c r="F405" s="130">
        <v>1226981.55</v>
      </c>
      <c r="G405" s="130">
        <v>1226981.55</v>
      </c>
      <c r="H405" s="130">
        <v>1226981.55</v>
      </c>
      <c r="I405" s="130">
        <v>1226981.55</v>
      </c>
      <c r="J405" s="130">
        <v>1226981.55</v>
      </c>
      <c r="K405" s="130">
        <v>1226981.55</v>
      </c>
      <c r="L405" s="130">
        <v>1226981.55</v>
      </c>
      <c r="M405" s="130">
        <v>1226981.55</v>
      </c>
      <c r="N405" s="130">
        <v>1226981.55</v>
      </c>
      <c r="O405" s="130">
        <v>1226981.55</v>
      </c>
      <c r="P405" s="127">
        <v>1226981.55</v>
      </c>
    </row>
    <row r="406" spans="1:16" ht="13.5" thickBot="1" x14ac:dyDescent="0.25">
      <c r="A406" s="136" t="s">
        <v>2140</v>
      </c>
      <c r="B406" s="134" t="s">
        <v>1049</v>
      </c>
      <c r="C406" s="134" t="s">
        <v>2078</v>
      </c>
      <c r="D406" s="132">
        <v>-1226981.55</v>
      </c>
      <c r="E406" s="132">
        <v>-1226981.55</v>
      </c>
      <c r="F406" s="132">
        <v>-1226981.55</v>
      </c>
      <c r="G406" s="132">
        <v>-1226981.55</v>
      </c>
      <c r="H406" s="132">
        <v>-1226981.55</v>
      </c>
      <c r="I406" s="132">
        <v>-1226981.55</v>
      </c>
      <c r="J406" s="132">
        <v>-1226981.55</v>
      </c>
      <c r="K406" s="132">
        <v>-1226981.55</v>
      </c>
      <c r="L406" s="132">
        <v>-1226981.55</v>
      </c>
      <c r="M406" s="132">
        <v>-1226981.55</v>
      </c>
      <c r="N406" s="132">
        <v>-1226981.55</v>
      </c>
      <c r="O406" s="132">
        <v>-1226981.55</v>
      </c>
      <c r="P406" s="127">
        <v>-1226981.55</v>
      </c>
    </row>
    <row r="407" spans="1:16" ht="13.5" thickBot="1" x14ac:dyDescent="0.25">
      <c r="A407" s="136" t="s">
        <v>2017</v>
      </c>
      <c r="B407" s="134" t="s">
        <v>2018</v>
      </c>
      <c r="C407" s="134" t="s">
        <v>2078</v>
      </c>
      <c r="D407" s="130">
        <v>1259941.01</v>
      </c>
      <c r="E407" s="130">
        <v>1259941.01</v>
      </c>
      <c r="F407" s="130">
        <v>1259941.01</v>
      </c>
      <c r="G407" s="130">
        <v>1259941.01</v>
      </c>
      <c r="H407" s="130">
        <v>1259941.01</v>
      </c>
      <c r="I407" s="130">
        <v>1259941.01</v>
      </c>
      <c r="J407" s="130">
        <v>1259941.01</v>
      </c>
      <c r="K407" s="130">
        <v>1259941.01</v>
      </c>
      <c r="L407" s="130">
        <v>1259941.01</v>
      </c>
      <c r="M407" s="130">
        <v>1259941.01</v>
      </c>
      <c r="N407" s="130">
        <v>1259941.01</v>
      </c>
      <c r="O407" s="130">
        <v>1259941.01</v>
      </c>
      <c r="P407" s="127">
        <v>1259941.01</v>
      </c>
    </row>
    <row r="408" spans="1:16" ht="13.5" thickBot="1" x14ac:dyDescent="0.25">
      <c r="A408" s="136" t="s">
        <v>2141</v>
      </c>
      <c r="B408" s="134" t="s">
        <v>2019</v>
      </c>
      <c r="C408" s="134" t="s">
        <v>2078</v>
      </c>
      <c r="D408" s="132">
        <v>-564836.87</v>
      </c>
      <c r="E408" s="132">
        <v>-585893.77</v>
      </c>
      <c r="F408" s="132">
        <v>-606950.67000000004</v>
      </c>
      <c r="G408" s="132">
        <v>-628007.56999999995</v>
      </c>
      <c r="H408" s="132">
        <v>-649064.47</v>
      </c>
      <c r="I408" s="132">
        <v>-670121.37</v>
      </c>
      <c r="J408" s="132">
        <v>-691178.27</v>
      </c>
      <c r="K408" s="132">
        <v>-712235.17</v>
      </c>
      <c r="L408" s="132">
        <v>-733292.07</v>
      </c>
      <c r="M408" s="132">
        <v>-754348.97</v>
      </c>
      <c r="N408" s="132">
        <v>-775405.87</v>
      </c>
      <c r="O408" s="132">
        <v>-796462.77</v>
      </c>
      <c r="P408" s="127">
        <v>-796462.77</v>
      </c>
    </row>
    <row r="409" spans="1:16" ht="13.5" thickBot="1" x14ac:dyDescent="0.25">
      <c r="A409" s="136" t="s">
        <v>2142</v>
      </c>
      <c r="B409" s="134" t="s">
        <v>2143</v>
      </c>
      <c r="C409" s="134" t="s">
        <v>2078</v>
      </c>
      <c r="D409" s="130">
        <v>204968.21</v>
      </c>
      <c r="E409" s="130">
        <v>204968.21</v>
      </c>
      <c r="F409" s="130">
        <v>204968.21</v>
      </c>
      <c r="G409" s="130">
        <v>204968.21</v>
      </c>
      <c r="H409" s="130">
        <v>204968.21</v>
      </c>
      <c r="I409" s="130">
        <v>204968.21</v>
      </c>
      <c r="J409" s="130">
        <v>204968.21</v>
      </c>
      <c r="K409" s="130">
        <v>204968.21</v>
      </c>
      <c r="L409" s="130">
        <v>204968.21</v>
      </c>
      <c r="M409" s="130">
        <v>204968.21</v>
      </c>
      <c r="N409" s="130">
        <v>204968.21</v>
      </c>
      <c r="O409" s="130">
        <v>204968.21</v>
      </c>
      <c r="P409" s="127">
        <v>204968.21</v>
      </c>
    </row>
    <row r="410" spans="1:16" ht="13.5" thickBot="1" x14ac:dyDescent="0.25">
      <c r="A410" s="136" t="s">
        <v>2144</v>
      </c>
      <c r="B410" s="134" t="s">
        <v>2145</v>
      </c>
      <c r="C410" s="134" t="s">
        <v>2078</v>
      </c>
      <c r="D410" s="132">
        <v>-58049.06</v>
      </c>
      <c r="E410" s="132">
        <v>-61465.64</v>
      </c>
      <c r="F410" s="132">
        <v>-64882.22</v>
      </c>
      <c r="G410" s="132">
        <v>-68298.8</v>
      </c>
      <c r="H410" s="132">
        <v>-71715.38</v>
      </c>
      <c r="I410" s="132">
        <v>-75131.960000000006</v>
      </c>
      <c r="J410" s="132">
        <v>-78548.539999999994</v>
      </c>
      <c r="K410" s="132">
        <v>-81965.119999999995</v>
      </c>
      <c r="L410" s="132">
        <v>-85381.7</v>
      </c>
      <c r="M410" s="132">
        <v>-88798.28</v>
      </c>
      <c r="N410" s="132">
        <v>-92214.86</v>
      </c>
      <c r="O410" s="132">
        <v>-95631.44</v>
      </c>
      <c r="P410" s="127">
        <v>-95631.44</v>
      </c>
    </row>
    <row r="411" spans="1:16" ht="13.5" thickBot="1" x14ac:dyDescent="0.25">
      <c r="A411" s="136" t="s">
        <v>2146</v>
      </c>
      <c r="B411" s="134" t="s">
        <v>2147</v>
      </c>
      <c r="C411" s="134" t="s">
        <v>2078</v>
      </c>
      <c r="D411" s="130">
        <v>639068</v>
      </c>
      <c r="E411" s="130">
        <v>640885.76000000001</v>
      </c>
      <c r="F411" s="130">
        <v>642812.63</v>
      </c>
      <c r="G411" s="130">
        <v>644661.81999999995</v>
      </c>
      <c r="H411" s="130">
        <v>646539.81999999995</v>
      </c>
      <c r="I411" s="130">
        <v>648325.32999999996</v>
      </c>
      <c r="J411" s="130">
        <v>650142.41</v>
      </c>
      <c r="K411" s="130">
        <v>651936.98</v>
      </c>
      <c r="L411" s="130">
        <v>653651.67000000004</v>
      </c>
      <c r="M411" s="130">
        <v>655394.86</v>
      </c>
      <c r="N411" s="130">
        <v>735437.18</v>
      </c>
      <c r="O411" s="130">
        <v>735437.18</v>
      </c>
      <c r="P411" s="127">
        <v>735437.18</v>
      </c>
    </row>
    <row r="412" spans="1:16" ht="13.5" thickBot="1" x14ac:dyDescent="0.25">
      <c r="A412" s="136" t="s">
        <v>2607</v>
      </c>
      <c r="B412" s="134" t="s">
        <v>2608</v>
      </c>
      <c r="C412" s="134" t="s">
        <v>2078</v>
      </c>
      <c r="D412" s="132">
        <v>0</v>
      </c>
      <c r="E412" s="132">
        <v>0</v>
      </c>
      <c r="F412" s="132">
        <v>0</v>
      </c>
      <c r="G412" s="132">
        <v>0</v>
      </c>
      <c r="H412" s="132">
        <v>0</v>
      </c>
      <c r="I412" s="132">
        <v>0</v>
      </c>
      <c r="J412" s="132">
        <v>0</v>
      </c>
      <c r="K412" s="132">
        <v>0</v>
      </c>
      <c r="L412" s="132">
        <v>0</v>
      </c>
      <c r="M412" s="132">
        <v>-10923.11</v>
      </c>
      <c r="N412" s="132">
        <v>-21874.240000000002</v>
      </c>
      <c r="O412" s="132">
        <v>-34177.21</v>
      </c>
      <c r="P412" s="127">
        <v>-34177.21</v>
      </c>
    </row>
    <row r="413" spans="1:16" ht="13.5" thickBot="1" x14ac:dyDescent="0.25">
      <c r="A413" s="136" t="s">
        <v>2148</v>
      </c>
      <c r="B413" s="134" t="s">
        <v>2149</v>
      </c>
      <c r="C413" s="134" t="s">
        <v>2078</v>
      </c>
      <c r="D413" s="130">
        <v>91090.29</v>
      </c>
      <c r="E413" s="130">
        <v>91090.29</v>
      </c>
      <c r="F413" s="130">
        <v>91090.29</v>
      </c>
      <c r="G413" s="130">
        <v>91090.29</v>
      </c>
      <c r="H413" s="130">
        <v>91090.29</v>
      </c>
      <c r="I413" s="130">
        <v>91090.29</v>
      </c>
      <c r="J413" s="130">
        <v>91090.29</v>
      </c>
      <c r="K413" s="130">
        <v>91090.29</v>
      </c>
      <c r="L413" s="130">
        <v>91090.29</v>
      </c>
      <c r="M413" s="130">
        <v>91090.29</v>
      </c>
      <c r="N413" s="130">
        <v>91090.29</v>
      </c>
      <c r="O413" s="130">
        <v>91090.29</v>
      </c>
      <c r="P413" s="127">
        <v>91090.29</v>
      </c>
    </row>
    <row r="414" spans="1:16" ht="13.5" thickBot="1" x14ac:dyDescent="0.25">
      <c r="A414" s="136" t="s">
        <v>2150</v>
      </c>
      <c r="B414" s="134" t="s">
        <v>2151</v>
      </c>
      <c r="C414" s="134" t="s">
        <v>2078</v>
      </c>
      <c r="D414" s="132">
        <v>-28832.17</v>
      </c>
      <c r="E414" s="132">
        <v>-30350.66</v>
      </c>
      <c r="F414" s="132">
        <v>-31869.15</v>
      </c>
      <c r="G414" s="132">
        <v>-33387.64</v>
      </c>
      <c r="H414" s="132">
        <v>-34906.129999999997</v>
      </c>
      <c r="I414" s="132">
        <v>-36424.620000000003</v>
      </c>
      <c r="J414" s="132">
        <v>-37943.11</v>
      </c>
      <c r="K414" s="132">
        <v>-39461.599999999999</v>
      </c>
      <c r="L414" s="132">
        <v>-40980.089999999997</v>
      </c>
      <c r="M414" s="132">
        <v>-42498.58</v>
      </c>
      <c r="N414" s="132">
        <v>-44017.07</v>
      </c>
      <c r="O414" s="132">
        <v>-45535.56</v>
      </c>
      <c r="P414" s="127">
        <v>-45535.56</v>
      </c>
    </row>
    <row r="415" spans="1:16" ht="13.5" thickBot="1" x14ac:dyDescent="0.25">
      <c r="A415" s="136" t="s">
        <v>2148</v>
      </c>
      <c r="B415" s="134" t="s">
        <v>2152</v>
      </c>
      <c r="C415" s="134" t="s">
        <v>2078</v>
      </c>
      <c r="D415" s="130">
        <v>182108.56</v>
      </c>
      <c r="E415" s="130">
        <v>182108.56</v>
      </c>
      <c r="F415" s="130">
        <v>182108.56</v>
      </c>
      <c r="G415" s="130">
        <v>182108.56</v>
      </c>
      <c r="H415" s="130">
        <v>182108.56</v>
      </c>
      <c r="I415" s="130">
        <v>182108.56</v>
      </c>
      <c r="J415" s="130">
        <v>182108.56</v>
      </c>
      <c r="K415" s="130">
        <v>182108.56</v>
      </c>
      <c r="L415" s="130">
        <v>182108.56</v>
      </c>
      <c r="M415" s="130">
        <v>182108.56</v>
      </c>
      <c r="N415" s="130">
        <v>182108.56</v>
      </c>
      <c r="O415" s="130">
        <v>182108.56</v>
      </c>
      <c r="P415" s="127">
        <v>182108.56</v>
      </c>
    </row>
    <row r="416" spans="1:16" ht="13.5" thickBot="1" x14ac:dyDescent="0.25">
      <c r="A416" s="136" t="s">
        <v>2150</v>
      </c>
      <c r="B416" s="134" t="s">
        <v>2153</v>
      </c>
      <c r="C416" s="134" t="s">
        <v>2078</v>
      </c>
      <c r="D416" s="132">
        <v>-57786.64</v>
      </c>
      <c r="E416" s="132">
        <v>-60818.879999999997</v>
      </c>
      <c r="F416" s="132">
        <v>-63851.12</v>
      </c>
      <c r="G416" s="132">
        <v>-66883.360000000001</v>
      </c>
      <c r="H416" s="132">
        <v>-69915.600000000006</v>
      </c>
      <c r="I416" s="132">
        <v>-72947.839999999997</v>
      </c>
      <c r="J416" s="132">
        <v>-75980.08</v>
      </c>
      <c r="K416" s="132">
        <v>-79012.320000000007</v>
      </c>
      <c r="L416" s="132">
        <v>-82044.56</v>
      </c>
      <c r="M416" s="132">
        <v>-85076.800000000003</v>
      </c>
      <c r="N416" s="132">
        <v>-88109.04</v>
      </c>
      <c r="O416" s="132">
        <v>-91141.28</v>
      </c>
      <c r="P416" s="127">
        <v>-91141.28</v>
      </c>
    </row>
    <row r="417" spans="1:16" ht="13.5" thickBot="1" x14ac:dyDescent="0.25">
      <c r="A417" s="136" t="s">
        <v>2367</v>
      </c>
      <c r="B417" s="134" t="s">
        <v>2368</v>
      </c>
      <c r="C417" s="134" t="s">
        <v>2078</v>
      </c>
      <c r="D417" s="130">
        <v>938914.01</v>
      </c>
      <c r="E417" s="130">
        <v>824459.48</v>
      </c>
      <c r="F417" s="130">
        <v>945334.4</v>
      </c>
      <c r="G417" s="130">
        <v>947974.97</v>
      </c>
      <c r="H417" s="130">
        <v>950656.67</v>
      </c>
      <c r="I417" s="130">
        <v>953206.31</v>
      </c>
      <c r="J417" s="130">
        <v>955801.03</v>
      </c>
      <c r="K417" s="130">
        <v>958048.15</v>
      </c>
      <c r="L417" s="130">
        <v>958048.15</v>
      </c>
      <c r="M417" s="130">
        <v>958048.15</v>
      </c>
      <c r="N417" s="130">
        <v>958048.15</v>
      </c>
      <c r="O417" s="130">
        <v>958048.15</v>
      </c>
      <c r="P417" s="127">
        <v>958048.15</v>
      </c>
    </row>
    <row r="418" spans="1:16" ht="13.5" thickBot="1" x14ac:dyDescent="0.25">
      <c r="A418" s="136" t="s">
        <v>2369</v>
      </c>
      <c r="B418" s="134" t="s">
        <v>2370</v>
      </c>
      <c r="C418" s="134" t="s">
        <v>2078</v>
      </c>
      <c r="D418" s="132">
        <v>-43472.51</v>
      </c>
      <c r="E418" s="132">
        <v>-57173.8</v>
      </c>
      <c r="F418" s="132">
        <v>-73033.850000000006</v>
      </c>
      <c r="G418" s="132">
        <v>-88941.89</v>
      </c>
      <c r="H418" s="132">
        <v>-104899.63</v>
      </c>
      <c r="I418" s="132">
        <v>-120905.23</v>
      </c>
      <c r="J418" s="132">
        <v>-136960.84</v>
      </c>
      <c r="K418" s="132">
        <v>-153060.65</v>
      </c>
      <c r="L418" s="132">
        <v>-169160.4</v>
      </c>
      <c r="M418" s="132">
        <v>-185260.15</v>
      </c>
      <c r="N418" s="132">
        <v>-201359.9</v>
      </c>
      <c r="O418" s="132">
        <v>-217459.65</v>
      </c>
      <c r="P418" s="127">
        <v>-217459.65</v>
      </c>
    </row>
    <row r="419" spans="1:16" ht="13.5" thickBot="1" x14ac:dyDescent="0.25">
      <c r="A419" s="136" t="s">
        <v>2371</v>
      </c>
      <c r="B419" s="134" t="s">
        <v>2372</v>
      </c>
      <c r="C419" s="134" t="s">
        <v>2078</v>
      </c>
      <c r="D419" s="130">
        <v>932009.16</v>
      </c>
      <c r="E419" s="130">
        <v>935350.42</v>
      </c>
      <c r="F419" s="130">
        <v>996956.55</v>
      </c>
      <c r="G419" s="130">
        <v>999822.43</v>
      </c>
      <c r="H419" s="130">
        <v>1002732.96</v>
      </c>
      <c r="I419" s="130">
        <v>1131149.44</v>
      </c>
      <c r="J419" s="130">
        <v>1134317.73</v>
      </c>
      <c r="K419" s="130">
        <v>1105425.47</v>
      </c>
      <c r="L419" s="130">
        <v>1146262.25</v>
      </c>
      <c r="M419" s="130">
        <v>1146262.25</v>
      </c>
      <c r="N419" s="130">
        <v>1146262.25</v>
      </c>
      <c r="O419" s="130">
        <v>1121687.8500000001</v>
      </c>
      <c r="P419" s="127">
        <v>1121687.8500000001</v>
      </c>
    </row>
    <row r="420" spans="1:16" ht="13.5" thickBot="1" x14ac:dyDescent="0.25">
      <c r="A420" s="136" t="s">
        <v>2373</v>
      </c>
      <c r="B420" s="134" t="s">
        <v>2374</v>
      </c>
      <c r="C420" s="134" t="s">
        <v>2078</v>
      </c>
      <c r="D420" s="132">
        <v>-39409.14</v>
      </c>
      <c r="E420" s="132">
        <v>-55127.3</v>
      </c>
      <c r="F420" s="132">
        <v>-71945.649999999994</v>
      </c>
      <c r="G420" s="132">
        <v>-88815.97</v>
      </c>
      <c r="H420" s="132">
        <v>-105740.29</v>
      </c>
      <c r="I420" s="132">
        <v>-125087.76</v>
      </c>
      <c r="J420" s="132">
        <v>-144495.96</v>
      </c>
      <c r="K420" s="132">
        <v>-163337.47</v>
      </c>
      <c r="L420" s="132">
        <v>-182995.75</v>
      </c>
      <c r="M420" s="132">
        <v>-202654.25</v>
      </c>
      <c r="N420" s="132">
        <v>-222312.75</v>
      </c>
      <c r="O420" s="132">
        <v>-241971.25</v>
      </c>
      <c r="P420" s="127">
        <v>-241971.25</v>
      </c>
    </row>
    <row r="421" spans="1:16" ht="13.5" thickBot="1" x14ac:dyDescent="0.25">
      <c r="A421" s="136" t="s">
        <v>2375</v>
      </c>
      <c r="B421" s="134" t="s">
        <v>2376</v>
      </c>
      <c r="C421" s="134" t="s">
        <v>2078</v>
      </c>
      <c r="D421" s="130">
        <v>2311969.23</v>
      </c>
      <c r="E421" s="130">
        <v>2260582.2799999998</v>
      </c>
      <c r="F421" s="130">
        <v>2181175.52</v>
      </c>
      <c r="G421" s="130">
        <v>2422741.94</v>
      </c>
      <c r="H421" s="130">
        <v>2812558.97</v>
      </c>
      <c r="I421" s="130">
        <v>2674349.7599999998</v>
      </c>
      <c r="J421" s="130">
        <v>2631241.86</v>
      </c>
      <c r="K421" s="130">
        <v>2645541.41</v>
      </c>
      <c r="L421" s="130">
        <v>2652377.09</v>
      </c>
      <c r="M421" s="130">
        <v>2659326.42</v>
      </c>
      <c r="N421" s="130">
        <v>2618855.5699999998</v>
      </c>
      <c r="O421" s="130">
        <v>2611237.89</v>
      </c>
      <c r="P421" s="127">
        <v>2611237.89</v>
      </c>
    </row>
    <row r="422" spans="1:16" ht="13.5" thickBot="1" x14ac:dyDescent="0.25">
      <c r="A422" s="136" t="s">
        <v>2609</v>
      </c>
      <c r="B422" s="134" t="s">
        <v>2610</v>
      </c>
      <c r="C422" s="134" t="s">
        <v>2078</v>
      </c>
      <c r="D422" s="132">
        <v>0</v>
      </c>
      <c r="E422" s="132">
        <v>0</v>
      </c>
      <c r="F422" s="132">
        <v>0</v>
      </c>
      <c r="G422" s="132">
        <v>0</v>
      </c>
      <c r="H422" s="132">
        <v>0</v>
      </c>
      <c r="I422" s="132">
        <v>0</v>
      </c>
      <c r="J422" s="132">
        <v>0</v>
      </c>
      <c r="K422" s="132">
        <v>0</v>
      </c>
      <c r="L422" s="132">
        <v>0</v>
      </c>
      <c r="M422" s="132">
        <v>-44321.93</v>
      </c>
      <c r="N422" s="132">
        <v>-87958.29</v>
      </c>
      <c r="O422" s="132">
        <v>-131594.45000000001</v>
      </c>
      <c r="P422" s="127">
        <v>-131594.45000000001</v>
      </c>
    </row>
    <row r="423" spans="1:16" ht="13.5" thickBot="1" x14ac:dyDescent="0.25">
      <c r="A423" s="136" t="s">
        <v>2377</v>
      </c>
      <c r="B423" s="134" t="s">
        <v>2378</v>
      </c>
      <c r="C423" s="134" t="s">
        <v>2078</v>
      </c>
      <c r="D423" s="130">
        <v>366174.67</v>
      </c>
      <c r="E423" s="130">
        <v>367199.67</v>
      </c>
      <c r="F423" s="130">
        <v>368286.2</v>
      </c>
      <c r="G423" s="130">
        <v>369328.93</v>
      </c>
      <c r="H423" s="130">
        <v>370387.89</v>
      </c>
      <c r="I423" s="130">
        <v>371394.71</v>
      </c>
      <c r="J423" s="130">
        <v>372419.33</v>
      </c>
      <c r="K423" s="130">
        <v>373835.5</v>
      </c>
      <c r="L423" s="130">
        <v>374803.45</v>
      </c>
      <c r="M423" s="130">
        <v>433193.09</v>
      </c>
      <c r="N423" s="130">
        <v>375787.49</v>
      </c>
      <c r="O423" s="130">
        <v>375787.49</v>
      </c>
      <c r="P423" s="127">
        <v>375787.49</v>
      </c>
    </row>
    <row r="424" spans="1:16" ht="13.5" thickBot="1" x14ac:dyDescent="0.25">
      <c r="A424" s="136" t="s">
        <v>2611</v>
      </c>
      <c r="B424" s="134" t="s">
        <v>2612</v>
      </c>
      <c r="C424" s="134" t="s">
        <v>2078</v>
      </c>
      <c r="D424" s="132">
        <v>0</v>
      </c>
      <c r="E424" s="132">
        <v>0</v>
      </c>
      <c r="F424" s="132">
        <v>0</v>
      </c>
      <c r="G424" s="132">
        <v>0</v>
      </c>
      <c r="H424" s="132">
        <v>0</v>
      </c>
      <c r="I424" s="132">
        <v>0</v>
      </c>
      <c r="J424" s="132">
        <v>0</v>
      </c>
      <c r="K424" s="132">
        <v>-6230.59</v>
      </c>
      <c r="L424" s="132">
        <v>-12477.35</v>
      </c>
      <c r="M424" s="132">
        <v>-19219.97</v>
      </c>
      <c r="N424" s="132">
        <v>-25475.47</v>
      </c>
      <c r="O424" s="132">
        <v>-31731.040000000001</v>
      </c>
      <c r="P424" s="127">
        <v>-31731.040000000001</v>
      </c>
    </row>
    <row r="425" spans="1:16" ht="13.5" thickBot="1" x14ac:dyDescent="0.25">
      <c r="A425" s="136" t="s">
        <v>2379</v>
      </c>
      <c r="B425" s="134" t="s">
        <v>2380</v>
      </c>
      <c r="C425" s="134" t="s">
        <v>2078</v>
      </c>
      <c r="D425" s="130">
        <v>171675.98</v>
      </c>
      <c r="E425" s="130">
        <v>172180.83</v>
      </c>
      <c r="F425" s="130">
        <v>172715.99</v>
      </c>
      <c r="G425" s="130">
        <v>173229.57</v>
      </c>
      <c r="H425" s="130">
        <v>173751.16</v>
      </c>
      <c r="I425" s="130">
        <v>174247.06</v>
      </c>
      <c r="J425" s="130">
        <v>174751.73</v>
      </c>
      <c r="K425" s="130">
        <v>175449.26</v>
      </c>
      <c r="L425" s="130">
        <v>175926.01</v>
      </c>
      <c r="M425" s="130">
        <v>204685.08</v>
      </c>
      <c r="N425" s="130">
        <v>176410.68</v>
      </c>
      <c r="O425" s="130">
        <v>176410.68</v>
      </c>
      <c r="P425" s="127">
        <v>176410.68</v>
      </c>
    </row>
    <row r="426" spans="1:16" ht="13.5" thickBot="1" x14ac:dyDescent="0.25">
      <c r="A426" s="136" t="s">
        <v>2613</v>
      </c>
      <c r="B426" s="134" t="s">
        <v>2614</v>
      </c>
      <c r="C426" s="134" t="s">
        <v>2078</v>
      </c>
      <c r="D426" s="132">
        <v>0</v>
      </c>
      <c r="E426" s="132">
        <v>0</v>
      </c>
      <c r="F426" s="132">
        <v>0</v>
      </c>
      <c r="G426" s="132">
        <v>0</v>
      </c>
      <c r="H426" s="132">
        <v>0</v>
      </c>
      <c r="I426" s="132">
        <v>0</v>
      </c>
      <c r="J426" s="132">
        <v>0</v>
      </c>
      <c r="K426" s="132">
        <v>-2924.15</v>
      </c>
      <c r="L426" s="132">
        <v>-5856.41</v>
      </c>
      <c r="M426" s="132">
        <v>-9795.24</v>
      </c>
      <c r="N426" s="132">
        <v>-12718.5</v>
      </c>
      <c r="O426" s="132">
        <v>-15641.57</v>
      </c>
      <c r="P426" s="127">
        <v>-15641.57</v>
      </c>
    </row>
    <row r="427" spans="1:16" ht="13.5" thickBot="1" x14ac:dyDescent="0.25">
      <c r="A427" s="136" t="s">
        <v>2615</v>
      </c>
      <c r="B427" s="134" t="s">
        <v>2616</v>
      </c>
      <c r="C427" s="134" t="s">
        <v>2078</v>
      </c>
      <c r="D427" s="130">
        <v>0</v>
      </c>
      <c r="E427" s="130">
        <v>0</v>
      </c>
      <c r="F427" s="130">
        <v>0</v>
      </c>
      <c r="G427" s="130">
        <v>0</v>
      </c>
      <c r="H427" s="130">
        <v>1604.85</v>
      </c>
      <c r="I427" s="130">
        <v>1609.28</v>
      </c>
      <c r="J427" s="130">
        <v>1613.79</v>
      </c>
      <c r="K427" s="130">
        <v>32359.21</v>
      </c>
      <c r="L427" s="130">
        <v>32444.32</v>
      </c>
      <c r="M427" s="130">
        <v>32530.85</v>
      </c>
      <c r="N427" s="130">
        <v>32612.400000000001</v>
      </c>
      <c r="O427" s="130">
        <v>30440.05</v>
      </c>
      <c r="P427" s="127">
        <v>30440.05</v>
      </c>
    </row>
    <row r="428" spans="1:16" ht="13.5" thickBot="1" x14ac:dyDescent="0.25">
      <c r="A428" s="136" t="s">
        <v>198</v>
      </c>
      <c r="B428" s="134" t="s">
        <v>1048</v>
      </c>
      <c r="C428" s="134" t="s">
        <v>2078</v>
      </c>
      <c r="D428" s="132">
        <v>-0.02</v>
      </c>
      <c r="E428" s="132">
        <v>-0.02</v>
      </c>
      <c r="F428" s="132">
        <v>-0.02</v>
      </c>
      <c r="G428" s="132">
        <v>-0.02</v>
      </c>
      <c r="H428" s="132">
        <v>-0.02</v>
      </c>
      <c r="I428" s="132">
        <v>-0.02</v>
      </c>
      <c r="J428" s="132">
        <v>-0.02</v>
      </c>
      <c r="K428" s="132">
        <v>-0.02</v>
      </c>
      <c r="L428" s="132">
        <v>-0.02</v>
      </c>
      <c r="M428" s="132">
        <v>-0.02</v>
      </c>
      <c r="N428" s="132">
        <v>-0.02</v>
      </c>
      <c r="O428" s="132">
        <v>-0.02</v>
      </c>
      <c r="P428" s="127">
        <v>-0.02</v>
      </c>
    </row>
    <row r="429" spans="1:16" ht="13.5" thickBot="1" x14ac:dyDescent="0.25">
      <c r="A429" s="136" t="s">
        <v>2381</v>
      </c>
      <c r="B429" s="134" t="s">
        <v>2382</v>
      </c>
      <c r="C429" s="134" t="s">
        <v>2078</v>
      </c>
      <c r="D429" s="130">
        <v>-191759</v>
      </c>
      <c r="E429" s="130">
        <v>0</v>
      </c>
      <c r="F429" s="130">
        <v>0</v>
      </c>
      <c r="G429" s="130">
        <v>0</v>
      </c>
      <c r="H429" s="130">
        <v>0</v>
      </c>
      <c r="I429" s="130">
        <v>312908</v>
      </c>
      <c r="J429" s="130">
        <v>-131.24</v>
      </c>
      <c r="K429" s="130">
        <v>0</v>
      </c>
      <c r="L429" s="130">
        <v>0</v>
      </c>
      <c r="M429" s="130">
        <v>0</v>
      </c>
      <c r="N429" s="130">
        <v>0</v>
      </c>
      <c r="O429" s="130">
        <v>0</v>
      </c>
      <c r="P429" s="127">
        <v>0</v>
      </c>
    </row>
    <row r="430" spans="1:16" ht="13.5" thickBot="1" x14ac:dyDescent="0.25">
      <c r="A430" s="136" t="s">
        <v>2383</v>
      </c>
      <c r="B430" s="134" t="s">
        <v>2384</v>
      </c>
      <c r="C430" s="134" t="s">
        <v>2078</v>
      </c>
      <c r="D430" s="132">
        <v>0</v>
      </c>
      <c r="E430" s="132">
        <v>0</v>
      </c>
      <c r="F430" s="132">
        <v>0</v>
      </c>
      <c r="G430" s="132">
        <v>0</v>
      </c>
      <c r="H430" s="132">
        <v>0</v>
      </c>
      <c r="I430" s="132">
        <v>0</v>
      </c>
      <c r="J430" s="132">
        <v>0</v>
      </c>
      <c r="K430" s="132">
        <v>0</v>
      </c>
      <c r="L430" s="132">
        <v>0</v>
      </c>
      <c r="M430" s="132">
        <v>0</v>
      </c>
      <c r="N430" s="132">
        <v>0</v>
      </c>
      <c r="O430" s="132">
        <v>0</v>
      </c>
      <c r="P430" s="127">
        <v>0</v>
      </c>
    </row>
    <row r="431" spans="1:16" ht="13.5" thickBot="1" x14ac:dyDescent="0.25">
      <c r="A431" s="136" t="s">
        <v>199</v>
      </c>
      <c r="B431" s="134" t="s">
        <v>1047</v>
      </c>
      <c r="C431" s="134" t="s">
        <v>2078</v>
      </c>
      <c r="D431" s="130">
        <v>4360.6099999999997</v>
      </c>
      <c r="E431" s="130">
        <v>15420.01</v>
      </c>
      <c r="F431" s="130">
        <v>-24356.85</v>
      </c>
      <c r="G431" s="130">
        <v>-14183.49</v>
      </c>
      <c r="H431" s="130">
        <v>-1149.48</v>
      </c>
      <c r="I431" s="130">
        <v>27305.51</v>
      </c>
      <c r="J431" s="130">
        <v>32675.63</v>
      </c>
      <c r="K431" s="130">
        <v>23124.639999999999</v>
      </c>
      <c r="L431" s="130">
        <v>17033.98</v>
      </c>
      <c r="M431" s="130">
        <v>26055.84</v>
      </c>
      <c r="N431" s="130">
        <v>-3397.39</v>
      </c>
      <c r="O431" s="130">
        <v>-22512.69</v>
      </c>
      <c r="P431" s="127">
        <v>-22512.69</v>
      </c>
    </row>
    <row r="432" spans="1:16" ht="13.5" thickBot="1" x14ac:dyDescent="0.25">
      <c r="A432" s="136" t="s">
        <v>200</v>
      </c>
      <c r="B432" s="134" t="s">
        <v>1046</v>
      </c>
      <c r="C432" s="134" t="s">
        <v>2078</v>
      </c>
      <c r="D432" s="132">
        <v>0</v>
      </c>
      <c r="E432" s="132">
        <v>0</v>
      </c>
      <c r="F432" s="132">
        <v>0</v>
      </c>
      <c r="G432" s="132">
        <v>0</v>
      </c>
      <c r="H432" s="132">
        <v>0</v>
      </c>
      <c r="I432" s="132">
        <v>0</v>
      </c>
      <c r="J432" s="132">
        <v>0</v>
      </c>
      <c r="K432" s="132">
        <v>0</v>
      </c>
      <c r="L432" s="132">
        <v>0</v>
      </c>
      <c r="M432" s="132">
        <v>0</v>
      </c>
      <c r="N432" s="132">
        <v>0</v>
      </c>
      <c r="O432" s="132">
        <v>0</v>
      </c>
      <c r="P432" s="127">
        <v>0</v>
      </c>
    </row>
    <row r="433" spans="1:16" ht="13.5" thickBot="1" x14ac:dyDescent="0.25">
      <c r="A433" s="135" t="s">
        <v>1467</v>
      </c>
      <c r="B433" s="134" t="s">
        <v>2385</v>
      </c>
      <c r="C433" s="142"/>
      <c r="D433" s="130">
        <v>29176192.780000001</v>
      </c>
      <c r="E433" s="130">
        <v>30781703.280000001</v>
      </c>
      <c r="F433" s="130">
        <v>33443125.780000001</v>
      </c>
      <c r="G433" s="130">
        <v>33729006.18</v>
      </c>
      <c r="H433" s="130">
        <v>34301543.350000001</v>
      </c>
      <c r="I433" s="130">
        <v>35410935.710000001</v>
      </c>
      <c r="J433" s="130">
        <v>34932926.520000003</v>
      </c>
      <c r="K433" s="130">
        <v>34249379.829999998</v>
      </c>
      <c r="L433" s="130">
        <v>34938019.009999998</v>
      </c>
      <c r="M433" s="130">
        <v>34226084.909999996</v>
      </c>
      <c r="N433" s="130">
        <v>29269440.190000001</v>
      </c>
      <c r="O433" s="130">
        <v>30913393.100000001</v>
      </c>
      <c r="P433" s="127">
        <v>30913393.100000001</v>
      </c>
    </row>
    <row r="434" spans="1:16" ht="13.5" thickBot="1" x14ac:dyDescent="0.25">
      <c r="A434" s="136" t="s">
        <v>1468</v>
      </c>
      <c r="B434" s="134" t="s">
        <v>1469</v>
      </c>
      <c r="C434" s="134" t="s">
        <v>2078</v>
      </c>
      <c r="D434" s="132">
        <v>1486198.5</v>
      </c>
      <c r="E434" s="132">
        <v>1882563.18</v>
      </c>
      <c r="F434" s="132">
        <v>2338992.5099999998</v>
      </c>
      <c r="G434" s="132">
        <v>3062228.86</v>
      </c>
      <c r="H434" s="132">
        <v>3841103.17</v>
      </c>
      <c r="I434" s="132">
        <v>4464639.76</v>
      </c>
      <c r="J434" s="132">
        <v>4679311.55</v>
      </c>
      <c r="K434" s="132">
        <v>4892054.4800000004</v>
      </c>
      <c r="L434" s="132">
        <v>4714252.9000000004</v>
      </c>
      <c r="M434" s="132">
        <v>4947380.01</v>
      </c>
      <c r="N434" s="132">
        <v>4414735.2</v>
      </c>
      <c r="O434" s="132">
        <v>4407522.46</v>
      </c>
      <c r="P434" s="127">
        <v>4407522.46</v>
      </c>
    </row>
    <row r="435" spans="1:16" ht="13.5" thickBot="1" x14ac:dyDescent="0.25">
      <c r="A435" s="136" t="s">
        <v>201</v>
      </c>
      <c r="B435" s="134" t="s">
        <v>1045</v>
      </c>
      <c r="C435" s="134" t="s">
        <v>2078</v>
      </c>
      <c r="D435" s="130">
        <v>85721.29</v>
      </c>
      <c r="E435" s="130">
        <v>-31043.49</v>
      </c>
      <c r="F435" s="130">
        <v>1424805.91</v>
      </c>
      <c r="G435" s="130">
        <v>757021.44</v>
      </c>
      <c r="H435" s="130">
        <v>43325.56</v>
      </c>
      <c r="I435" s="130">
        <v>560843.68999999994</v>
      </c>
      <c r="J435" s="130">
        <v>-287777.09000000003</v>
      </c>
      <c r="K435" s="130">
        <v>-1095241.68</v>
      </c>
      <c r="L435" s="130">
        <v>-19283.13</v>
      </c>
      <c r="M435" s="130">
        <v>-827678.23</v>
      </c>
      <c r="N435" s="130">
        <v>-1654131.85</v>
      </c>
      <c r="O435" s="130">
        <v>0</v>
      </c>
      <c r="P435" s="127">
        <v>0</v>
      </c>
    </row>
    <row r="436" spans="1:16" ht="13.5" thickBot="1" x14ac:dyDescent="0.25">
      <c r="A436" s="136" t="s">
        <v>2693</v>
      </c>
      <c r="B436" s="134" t="s">
        <v>1044</v>
      </c>
      <c r="C436" s="134" t="s">
        <v>2078</v>
      </c>
      <c r="D436" s="132">
        <v>-39334.5</v>
      </c>
      <c r="E436" s="132">
        <v>-94095.6</v>
      </c>
      <c r="F436" s="132">
        <v>-13981.36</v>
      </c>
      <c r="G436" s="132">
        <v>-51344.19</v>
      </c>
      <c r="H436" s="132">
        <v>-74871.509999999995</v>
      </c>
      <c r="I436" s="132">
        <v>-83730.33</v>
      </c>
      <c r="J436" s="132">
        <v>-97656.2</v>
      </c>
      <c r="K436" s="132">
        <v>-110844.15</v>
      </c>
      <c r="L436" s="132">
        <v>-124174.8</v>
      </c>
      <c r="M436" s="132">
        <v>-140448.56</v>
      </c>
      <c r="N436" s="132">
        <v>-177872.86</v>
      </c>
      <c r="O436" s="132">
        <v>-83555.94</v>
      </c>
      <c r="P436" s="127">
        <v>-83555.94</v>
      </c>
    </row>
    <row r="437" spans="1:16" ht="13.5" thickBot="1" x14ac:dyDescent="0.25">
      <c r="A437" s="136" t="s">
        <v>203</v>
      </c>
      <c r="B437" s="134" t="s">
        <v>1043</v>
      </c>
      <c r="C437" s="134" t="s">
        <v>2078</v>
      </c>
      <c r="D437" s="130">
        <v>1.57</v>
      </c>
      <c r="E437" s="130">
        <v>1.83</v>
      </c>
      <c r="F437" s="130">
        <v>0</v>
      </c>
      <c r="G437" s="130">
        <v>170.9</v>
      </c>
      <c r="H437" s="130">
        <v>2289.12</v>
      </c>
      <c r="I437" s="130">
        <v>0</v>
      </c>
      <c r="J437" s="130">
        <v>48.38</v>
      </c>
      <c r="K437" s="130">
        <v>48.38</v>
      </c>
      <c r="L437" s="130">
        <v>0</v>
      </c>
      <c r="M437" s="130">
        <v>0</v>
      </c>
      <c r="N437" s="130">
        <v>-27</v>
      </c>
      <c r="O437" s="130">
        <v>0</v>
      </c>
      <c r="P437" s="127">
        <v>0</v>
      </c>
    </row>
    <row r="438" spans="1:16" ht="13.5" thickBot="1" x14ac:dyDescent="0.25">
      <c r="A438" s="136" t="s">
        <v>204</v>
      </c>
      <c r="B438" s="134" t="s">
        <v>1042</v>
      </c>
      <c r="C438" s="134" t="s">
        <v>2078</v>
      </c>
      <c r="D438" s="132">
        <v>0</v>
      </c>
      <c r="E438" s="132">
        <v>0</v>
      </c>
      <c r="F438" s="132">
        <v>0</v>
      </c>
      <c r="G438" s="132">
        <v>0</v>
      </c>
      <c r="H438" s="132">
        <v>0</v>
      </c>
      <c r="I438" s="132">
        <v>0</v>
      </c>
      <c r="J438" s="132">
        <v>0</v>
      </c>
      <c r="K438" s="132">
        <v>0</v>
      </c>
      <c r="L438" s="132">
        <v>0</v>
      </c>
      <c r="M438" s="132">
        <v>0</v>
      </c>
      <c r="N438" s="132">
        <v>0</v>
      </c>
      <c r="O438" s="132">
        <v>0</v>
      </c>
      <c r="P438" s="127">
        <v>0</v>
      </c>
    </row>
    <row r="439" spans="1:16" ht="13.5" thickBot="1" x14ac:dyDescent="0.25">
      <c r="A439" s="136" t="s">
        <v>205</v>
      </c>
      <c r="B439" s="134" t="s">
        <v>1041</v>
      </c>
      <c r="C439" s="134" t="s">
        <v>2078</v>
      </c>
      <c r="D439" s="130">
        <v>1044677.33</v>
      </c>
      <c r="E439" s="130">
        <v>1044677.33</v>
      </c>
      <c r="F439" s="130">
        <v>1044677.33</v>
      </c>
      <c r="G439" s="130">
        <v>1044677.33</v>
      </c>
      <c r="H439" s="130">
        <v>1044677.33</v>
      </c>
      <c r="I439" s="130">
        <v>1057835.8600000001</v>
      </c>
      <c r="J439" s="130">
        <v>1068118.8600000001</v>
      </c>
      <c r="K439" s="130">
        <v>1068118.8600000001</v>
      </c>
      <c r="L439" s="130">
        <v>1077617.6399999999</v>
      </c>
      <c r="M439" s="130">
        <v>1077617.6399999999</v>
      </c>
      <c r="N439" s="130">
        <v>1077617.6399999999</v>
      </c>
      <c r="O439" s="130">
        <v>1077617.6399999999</v>
      </c>
      <c r="P439" s="127">
        <v>1077617.6399999999</v>
      </c>
    </row>
    <row r="440" spans="1:16" ht="13.5" thickBot="1" x14ac:dyDescent="0.25">
      <c r="A440" s="136" t="s">
        <v>206</v>
      </c>
      <c r="B440" s="134" t="s">
        <v>1040</v>
      </c>
      <c r="C440" s="134" t="s">
        <v>2078</v>
      </c>
      <c r="D440" s="132">
        <v>-898804.16</v>
      </c>
      <c r="E440" s="132">
        <v>-905697.11</v>
      </c>
      <c r="F440" s="132">
        <v>-912590.06</v>
      </c>
      <c r="G440" s="132">
        <v>-919483.01</v>
      </c>
      <c r="H440" s="132">
        <v>-926375.96</v>
      </c>
      <c r="I440" s="132">
        <v>-933268.91</v>
      </c>
      <c r="J440" s="132">
        <v>-940710.13</v>
      </c>
      <c r="K440" s="132">
        <v>-948598.38</v>
      </c>
      <c r="L440" s="132">
        <v>-954029.22</v>
      </c>
      <c r="M440" s="132">
        <v>-959912.37</v>
      </c>
      <c r="N440" s="132">
        <v>-965795.53</v>
      </c>
      <c r="O440" s="132">
        <v>-971678.69</v>
      </c>
      <c r="P440" s="127">
        <v>-971678.69</v>
      </c>
    </row>
    <row r="441" spans="1:16" ht="13.5" thickBot="1" x14ac:dyDescent="0.25">
      <c r="A441" s="136" t="s">
        <v>1470</v>
      </c>
      <c r="B441" s="134" t="s">
        <v>1471</v>
      </c>
      <c r="C441" s="134" t="s">
        <v>2078</v>
      </c>
      <c r="D441" s="130">
        <v>0</v>
      </c>
      <c r="E441" s="130">
        <v>0</v>
      </c>
      <c r="F441" s="130">
        <v>0</v>
      </c>
      <c r="G441" s="130">
        <v>0</v>
      </c>
      <c r="H441" s="130">
        <v>0</v>
      </c>
      <c r="I441" s="130">
        <v>0</v>
      </c>
      <c r="J441" s="130">
        <v>0</v>
      </c>
      <c r="K441" s="130">
        <v>0</v>
      </c>
      <c r="L441" s="130">
        <v>0</v>
      </c>
      <c r="M441" s="130">
        <v>0</v>
      </c>
      <c r="N441" s="130">
        <v>0</v>
      </c>
      <c r="O441" s="130">
        <v>0</v>
      </c>
      <c r="P441" s="127">
        <v>0</v>
      </c>
    </row>
    <row r="442" spans="1:16" ht="13.5" thickBot="1" x14ac:dyDescent="0.25">
      <c r="A442" s="136" t="s">
        <v>2617</v>
      </c>
      <c r="B442" s="134" t="s">
        <v>2618</v>
      </c>
      <c r="C442" s="134" t="s">
        <v>2078</v>
      </c>
      <c r="D442" s="132">
        <v>0</v>
      </c>
      <c r="E442" s="132">
        <v>0</v>
      </c>
      <c r="F442" s="132">
        <v>0</v>
      </c>
      <c r="G442" s="132">
        <v>0</v>
      </c>
      <c r="H442" s="132">
        <v>0</v>
      </c>
      <c r="I442" s="132">
        <v>0</v>
      </c>
      <c r="J442" s="132">
        <v>0</v>
      </c>
      <c r="K442" s="132">
        <v>0</v>
      </c>
      <c r="L442" s="132">
        <v>0</v>
      </c>
      <c r="M442" s="132">
        <v>0</v>
      </c>
      <c r="N442" s="132">
        <v>-3400229.21</v>
      </c>
      <c r="O442" s="132">
        <v>-3400229.21</v>
      </c>
      <c r="P442" s="127">
        <v>-3400229.21</v>
      </c>
    </row>
    <row r="443" spans="1:16" ht="13.5" thickBot="1" x14ac:dyDescent="0.25">
      <c r="A443" s="136" t="s">
        <v>2020</v>
      </c>
      <c r="B443" s="134" t="s">
        <v>2021</v>
      </c>
      <c r="C443" s="134" t="s">
        <v>2078</v>
      </c>
      <c r="D443" s="130">
        <v>27126853.77</v>
      </c>
      <c r="E443" s="130">
        <v>28351108.489999998</v>
      </c>
      <c r="F443" s="130">
        <v>29137082.690000001</v>
      </c>
      <c r="G443" s="130">
        <v>29530357.690000001</v>
      </c>
      <c r="H443" s="130">
        <v>29872620.829999998</v>
      </c>
      <c r="I443" s="130">
        <v>30090082.760000002</v>
      </c>
      <c r="J443" s="130">
        <v>30382438.600000001</v>
      </c>
      <c r="K443" s="130">
        <v>30446877.969999999</v>
      </c>
      <c r="L443" s="130">
        <v>30371507.809999999</v>
      </c>
      <c r="M443" s="130">
        <v>30373428.59</v>
      </c>
      <c r="N443" s="130">
        <v>30374487.16</v>
      </c>
      <c r="O443" s="130">
        <v>30415875.949999999</v>
      </c>
      <c r="P443" s="127">
        <v>30415875.949999999</v>
      </c>
    </row>
    <row r="444" spans="1:16" ht="13.5" thickBot="1" x14ac:dyDescent="0.25">
      <c r="A444" s="136" t="s">
        <v>2619</v>
      </c>
      <c r="B444" s="134" t="s">
        <v>2620</v>
      </c>
      <c r="C444" s="134" t="s">
        <v>2078</v>
      </c>
      <c r="D444" s="132">
        <v>0</v>
      </c>
      <c r="E444" s="132">
        <v>0</v>
      </c>
      <c r="F444" s="132">
        <v>-121276.91</v>
      </c>
      <c r="G444" s="132">
        <v>-244326.79</v>
      </c>
      <c r="H444" s="132">
        <v>-368345.21</v>
      </c>
      <c r="I444" s="132">
        <v>-493752.28</v>
      </c>
      <c r="J444" s="132">
        <v>-619160.46</v>
      </c>
      <c r="K444" s="132">
        <v>-746086.33</v>
      </c>
      <c r="L444" s="132">
        <v>-872689.6</v>
      </c>
      <c r="M444" s="132">
        <v>-999293.97</v>
      </c>
      <c r="N444" s="132">
        <v>-1125899.48</v>
      </c>
      <c r="O444" s="132">
        <v>-1252687.8999999999</v>
      </c>
      <c r="P444" s="127">
        <v>-1252687.8999999999</v>
      </c>
    </row>
    <row r="445" spans="1:16" ht="13.5" thickBot="1" x14ac:dyDescent="0.25">
      <c r="A445" s="136" t="s">
        <v>207</v>
      </c>
      <c r="B445" s="134" t="s">
        <v>1039</v>
      </c>
      <c r="C445" s="134" t="s">
        <v>2078</v>
      </c>
      <c r="D445" s="130">
        <v>3487744.66</v>
      </c>
      <c r="E445" s="130">
        <v>3506014.35</v>
      </c>
      <c r="F445" s="130">
        <v>3521756.39</v>
      </c>
      <c r="G445" s="130">
        <v>3540530.21</v>
      </c>
      <c r="H445" s="130">
        <v>3556026.74</v>
      </c>
      <c r="I445" s="130">
        <v>3556928.85</v>
      </c>
      <c r="J445" s="130">
        <v>3559742.28</v>
      </c>
      <c r="K445" s="130">
        <v>3560654.21</v>
      </c>
      <c r="L445" s="130">
        <v>3561706.45</v>
      </c>
      <c r="M445" s="130">
        <v>3574762.67</v>
      </c>
      <c r="N445" s="130">
        <v>3577675.63</v>
      </c>
      <c r="O445" s="130">
        <v>3576023.48</v>
      </c>
      <c r="P445" s="127">
        <v>3576023.48</v>
      </c>
    </row>
    <row r="446" spans="1:16" ht="13.5" thickBot="1" x14ac:dyDescent="0.25">
      <c r="A446" s="136" t="s">
        <v>2621</v>
      </c>
      <c r="B446" s="134" t="s">
        <v>2622</v>
      </c>
      <c r="C446" s="134" t="s">
        <v>2078</v>
      </c>
      <c r="D446" s="132">
        <v>0</v>
      </c>
      <c r="E446" s="132">
        <v>0</v>
      </c>
      <c r="F446" s="132">
        <v>0</v>
      </c>
      <c r="G446" s="132">
        <v>0</v>
      </c>
      <c r="H446" s="132">
        <v>0</v>
      </c>
      <c r="I446" s="132">
        <v>0</v>
      </c>
      <c r="J446" s="132">
        <v>0</v>
      </c>
      <c r="K446" s="132">
        <v>0</v>
      </c>
      <c r="L446" s="132">
        <v>0</v>
      </c>
      <c r="M446" s="132">
        <v>0</v>
      </c>
      <c r="N446" s="132">
        <v>14656.25</v>
      </c>
      <c r="O446" s="132">
        <v>29312.41</v>
      </c>
      <c r="P446" s="127">
        <v>29312.41</v>
      </c>
    </row>
    <row r="447" spans="1:16" ht="13.5" thickBot="1" x14ac:dyDescent="0.25">
      <c r="A447" s="136" t="s">
        <v>208</v>
      </c>
      <c r="B447" s="134" t="s">
        <v>1038</v>
      </c>
      <c r="C447" s="134" t="s">
        <v>2078</v>
      </c>
      <c r="D447" s="130">
        <v>-3217941.46</v>
      </c>
      <c r="E447" s="130">
        <v>-3221627.99</v>
      </c>
      <c r="F447" s="130">
        <v>-3225314.52</v>
      </c>
      <c r="G447" s="130">
        <v>-3229001.05</v>
      </c>
      <c r="H447" s="130">
        <v>-3232687.7</v>
      </c>
      <c r="I447" s="130">
        <v>-3232687.7</v>
      </c>
      <c r="J447" s="130">
        <v>-3232687.7</v>
      </c>
      <c r="K447" s="130">
        <v>-3232687.7</v>
      </c>
      <c r="L447" s="130">
        <v>-3232687.7</v>
      </c>
      <c r="M447" s="130">
        <v>-3232687.7</v>
      </c>
      <c r="N447" s="130">
        <v>-3275781.51</v>
      </c>
      <c r="O447" s="130">
        <v>-3282963.83</v>
      </c>
      <c r="P447" s="127">
        <v>-3282963.83</v>
      </c>
    </row>
    <row r="448" spans="1:16" ht="13.5" thickBot="1" x14ac:dyDescent="0.25">
      <c r="A448" s="136" t="s">
        <v>209</v>
      </c>
      <c r="B448" s="134" t="s">
        <v>1037</v>
      </c>
      <c r="C448" s="134" t="s">
        <v>2078</v>
      </c>
      <c r="D448" s="132">
        <v>2722.5</v>
      </c>
      <c r="E448" s="132">
        <v>2722.5</v>
      </c>
      <c r="F448" s="132">
        <v>2722.5</v>
      </c>
      <c r="G448" s="132">
        <v>2722.5</v>
      </c>
      <c r="H448" s="132">
        <v>2722.5</v>
      </c>
      <c r="I448" s="132">
        <v>2722.5</v>
      </c>
      <c r="J448" s="132">
        <v>2722.5</v>
      </c>
      <c r="K448" s="132">
        <v>2722.5</v>
      </c>
      <c r="L448" s="132">
        <v>2722.5</v>
      </c>
      <c r="M448" s="132">
        <v>2722.5</v>
      </c>
      <c r="N448" s="132">
        <v>2722.5</v>
      </c>
      <c r="O448" s="132">
        <v>2722.5</v>
      </c>
      <c r="P448" s="127">
        <v>2722.5</v>
      </c>
    </row>
    <row r="449" spans="1:16" ht="13.5" thickBot="1" x14ac:dyDescent="0.25">
      <c r="A449" s="136" t="s">
        <v>210</v>
      </c>
      <c r="B449" s="134" t="s">
        <v>1036</v>
      </c>
      <c r="C449" s="134" t="s">
        <v>2078</v>
      </c>
      <c r="D449" s="130">
        <v>-2722.5</v>
      </c>
      <c r="E449" s="130">
        <v>-2722.5</v>
      </c>
      <c r="F449" s="130">
        <v>-2722.5</v>
      </c>
      <c r="G449" s="130">
        <v>-2722.5</v>
      </c>
      <c r="H449" s="130">
        <v>-2722.5</v>
      </c>
      <c r="I449" s="130">
        <v>-2722.5</v>
      </c>
      <c r="J449" s="130">
        <v>-2722.5</v>
      </c>
      <c r="K449" s="130">
        <v>-2722.5</v>
      </c>
      <c r="L449" s="130">
        <v>-2722.5</v>
      </c>
      <c r="M449" s="130">
        <v>-2722.5</v>
      </c>
      <c r="N449" s="130">
        <v>-2722.5</v>
      </c>
      <c r="O449" s="130">
        <v>-2722.5</v>
      </c>
      <c r="P449" s="127">
        <v>-2722.5</v>
      </c>
    </row>
    <row r="450" spans="1:16" ht="13.5" thickBot="1" x14ac:dyDescent="0.25">
      <c r="A450" s="136" t="s">
        <v>2389</v>
      </c>
      <c r="B450" s="134" t="s">
        <v>2390</v>
      </c>
      <c r="C450" s="134" t="s">
        <v>2078</v>
      </c>
      <c r="D450" s="132">
        <v>102732.75</v>
      </c>
      <c r="E450" s="132">
        <v>102732.75</v>
      </c>
      <c r="F450" s="132">
        <v>102732.75</v>
      </c>
      <c r="G450" s="132">
        <v>102732.75</v>
      </c>
      <c r="H450" s="132">
        <v>102732.75</v>
      </c>
      <c r="I450" s="132">
        <v>102732.75</v>
      </c>
      <c r="J450" s="132">
        <v>102732.75</v>
      </c>
      <c r="K450" s="132">
        <v>102732.75</v>
      </c>
      <c r="L450" s="132">
        <v>102732.75</v>
      </c>
      <c r="M450" s="132">
        <v>102732.75</v>
      </c>
      <c r="N450" s="132">
        <v>102732.75</v>
      </c>
      <c r="O450" s="132">
        <v>102732.75</v>
      </c>
      <c r="P450" s="127">
        <v>102732.75</v>
      </c>
    </row>
    <row r="451" spans="1:16" ht="13.5" thickBot="1" x14ac:dyDescent="0.25">
      <c r="A451" s="136" t="s">
        <v>2391</v>
      </c>
      <c r="B451" s="134" t="s">
        <v>2392</v>
      </c>
      <c r="C451" s="134" t="s">
        <v>2078</v>
      </c>
      <c r="D451" s="130">
        <v>-1656.97</v>
      </c>
      <c r="E451" s="130">
        <v>-2485.46</v>
      </c>
      <c r="F451" s="130">
        <v>-3313.95</v>
      </c>
      <c r="G451" s="130">
        <v>-4142.4399999999996</v>
      </c>
      <c r="H451" s="130">
        <v>-4970.93</v>
      </c>
      <c r="I451" s="130">
        <v>-5799.42</v>
      </c>
      <c r="J451" s="130">
        <v>-6627.91</v>
      </c>
      <c r="K451" s="130">
        <v>-7456.4</v>
      </c>
      <c r="L451" s="130">
        <v>-8284.89</v>
      </c>
      <c r="M451" s="130">
        <v>-9113.3799999999992</v>
      </c>
      <c r="N451" s="130">
        <v>-9941.8700000000008</v>
      </c>
      <c r="O451" s="130">
        <v>-10770.36</v>
      </c>
      <c r="P451" s="127">
        <v>-10770.36</v>
      </c>
    </row>
    <row r="452" spans="1:16" ht="13.5" thickBot="1" x14ac:dyDescent="0.25">
      <c r="A452" s="136" t="s">
        <v>2623</v>
      </c>
      <c r="B452" s="134" t="s">
        <v>2624</v>
      </c>
      <c r="C452" s="134" t="s">
        <v>2078</v>
      </c>
      <c r="D452" s="132">
        <v>0</v>
      </c>
      <c r="E452" s="132">
        <v>149555</v>
      </c>
      <c r="F452" s="132">
        <v>149555</v>
      </c>
      <c r="G452" s="132">
        <v>149555</v>
      </c>
      <c r="H452" s="132">
        <v>149555</v>
      </c>
      <c r="I452" s="132">
        <v>149555</v>
      </c>
      <c r="J452" s="132">
        <v>149555</v>
      </c>
      <c r="K452" s="132">
        <v>149555</v>
      </c>
      <c r="L452" s="132">
        <v>153159.73000000001</v>
      </c>
      <c r="M452" s="132">
        <v>153159.73000000001</v>
      </c>
      <c r="N452" s="132">
        <v>153159.73000000001</v>
      </c>
      <c r="O452" s="132">
        <v>153159.73000000001</v>
      </c>
      <c r="P452" s="127">
        <v>153159.73000000001</v>
      </c>
    </row>
    <row r="453" spans="1:16" ht="13.5" thickBot="1" x14ac:dyDescent="0.25">
      <c r="A453" s="136" t="s">
        <v>2625</v>
      </c>
      <c r="B453" s="134" t="s">
        <v>2626</v>
      </c>
      <c r="C453" s="134" t="s">
        <v>2078</v>
      </c>
      <c r="D453" s="130">
        <v>0</v>
      </c>
      <c r="E453" s="130">
        <v>0</v>
      </c>
      <c r="F453" s="130">
        <v>0</v>
      </c>
      <c r="G453" s="130">
        <v>-9970.52</v>
      </c>
      <c r="H453" s="130">
        <v>-12463.1</v>
      </c>
      <c r="I453" s="130">
        <v>-14955.68</v>
      </c>
      <c r="J453" s="130">
        <v>-17448.259999999998</v>
      </c>
      <c r="K453" s="130">
        <v>-19940.84</v>
      </c>
      <c r="L453" s="130">
        <v>-22502.83</v>
      </c>
      <c r="M453" s="130">
        <v>-25064.73</v>
      </c>
      <c r="N453" s="130">
        <v>-27626.63</v>
      </c>
      <c r="O453" s="130">
        <v>-30188.53</v>
      </c>
      <c r="P453" s="127">
        <v>-30188.53</v>
      </c>
    </row>
    <row r="454" spans="1:16" ht="13.5" thickBot="1" x14ac:dyDescent="0.25">
      <c r="A454" s="136" t="s">
        <v>2627</v>
      </c>
      <c r="B454" s="134" t="s">
        <v>2628</v>
      </c>
      <c r="C454" s="134" t="s">
        <v>2078</v>
      </c>
      <c r="D454" s="132">
        <v>0</v>
      </c>
      <c r="E454" s="132">
        <v>0</v>
      </c>
      <c r="F454" s="132">
        <v>0</v>
      </c>
      <c r="G454" s="132">
        <v>0</v>
      </c>
      <c r="H454" s="132">
        <v>308927.26</v>
      </c>
      <c r="I454" s="132">
        <v>168283.41</v>
      </c>
      <c r="J454" s="132">
        <v>168755.06</v>
      </c>
      <c r="K454" s="132">
        <v>169220.87</v>
      </c>
      <c r="L454" s="132">
        <v>169665.95</v>
      </c>
      <c r="M454" s="132">
        <v>170118.43</v>
      </c>
      <c r="N454" s="132">
        <v>170544.89</v>
      </c>
      <c r="O454" s="132">
        <v>162033.84</v>
      </c>
      <c r="P454" s="127">
        <v>162033.84</v>
      </c>
    </row>
    <row r="455" spans="1:16" ht="13.5" thickBot="1" x14ac:dyDescent="0.25">
      <c r="A455" s="136" t="s">
        <v>2629</v>
      </c>
      <c r="B455" s="134" t="s">
        <v>2630</v>
      </c>
      <c r="C455" s="134" t="s">
        <v>2078</v>
      </c>
      <c r="D455" s="130">
        <v>0</v>
      </c>
      <c r="E455" s="130">
        <v>0</v>
      </c>
      <c r="F455" s="130">
        <v>0</v>
      </c>
      <c r="G455" s="130">
        <v>0</v>
      </c>
      <c r="H455" s="130">
        <v>0</v>
      </c>
      <c r="I455" s="130">
        <v>24227.95</v>
      </c>
      <c r="J455" s="130">
        <v>24291.79</v>
      </c>
      <c r="K455" s="130">
        <v>20972.79</v>
      </c>
      <c r="L455" s="130">
        <v>21027.95</v>
      </c>
      <c r="M455" s="130">
        <v>21084.03</v>
      </c>
      <c r="N455" s="130">
        <v>21136.880000000001</v>
      </c>
      <c r="O455" s="130">
        <v>21189.3</v>
      </c>
      <c r="P455" s="127">
        <v>21189.3</v>
      </c>
    </row>
    <row r="456" spans="1:16" ht="13.5" thickBot="1" x14ac:dyDescent="0.25">
      <c r="A456" s="128" t="s">
        <v>1472</v>
      </c>
      <c r="B456" s="128" t="s">
        <v>2393</v>
      </c>
      <c r="C456" s="129"/>
      <c r="D456" s="132">
        <v>-3329220482.6700001</v>
      </c>
      <c r="E456" s="132">
        <v>-3328927988.3899999</v>
      </c>
      <c r="F456" s="132">
        <v>-3848614687.6500001</v>
      </c>
      <c r="G456" s="132">
        <v>-3831128716.8800001</v>
      </c>
      <c r="H456" s="132">
        <v>-3736909237.02</v>
      </c>
      <c r="I456" s="132">
        <v>-3505135460.5799999</v>
      </c>
      <c r="J456" s="132">
        <v>-3473455684.3600001</v>
      </c>
      <c r="K456" s="132">
        <v>-3459233016.0799999</v>
      </c>
      <c r="L456" s="132">
        <v>-3489514312.0500002</v>
      </c>
      <c r="M456" s="132">
        <v>-3518315444.75</v>
      </c>
      <c r="N456" s="132">
        <v>-3577663757.1500001</v>
      </c>
      <c r="O456" s="132">
        <v>-3625713875.2600002</v>
      </c>
      <c r="P456" s="127">
        <v>-3625713875.2600002</v>
      </c>
    </row>
    <row r="457" spans="1:16" ht="13.5" thickBot="1" x14ac:dyDescent="0.25">
      <c r="A457" s="131" t="s">
        <v>1473</v>
      </c>
      <c r="B457" s="162" t="s">
        <v>2394</v>
      </c>
      <c r="C457" s="141"/>
      <c r="D457" s="130">
        <v>-21605751.719999999</v>
      </c>
      <c r="E457" s="130">
        <v>-25496419.789999999</v>
      </c>
      <c r="F457" s="130">
        <v>-38917225.799999997</v>
      </c>
      <c r="G457" s="130">
        <v>-36537083.329999998</v>
      </c>
      <c r="H457" s="130">
        <v>-35632838.840000004</v>
      </c>
      <c r="I457" s="130">
        <v>-35102028.25</v>
      </c>
      <c r="J457" s="130">
        <v>-31040397.190000001</v>
      </c>
      <c r="K457" s="130">
        <v>-27921289.43</v>
      </c>
      <c r="L457" s="130">
        <v>-25680179.219999999</v>
      </c>
      <c r="M457" s="130">
        <v>-25830470.190000001</v>
      </c>
      <c r="N457" s="130">
        <v>-31924651.670000002</v>
      </c>
      <c r="O457" s="130">
        <v>-29465381.050000001</v>
      </c>
      <c r="P457" s="127">
        <v>-29465381.050000001</v>
      </c>
    </row>
    <row r="458" spans="1:16" ht="13.5" thickBot="1" x14ac:dyDescent="0.25">
      <c r="A458" s="133" t="s">
        <v>2154</v>
      </c>
      <c r="B458" s="134" t="s">
        <v>2155</v>
      </c>
      <c r="C458" s="134" t="s">
        <v>2078</v>
      </c>
      <c r="D458" s="132">
        <v>-112173</v>
      </c>
      <c r="E458" s="132">
        <v>-115199</v>
      </c>
      <c r="F458" s="132">
        <v>-3463431.21</v>
      </c>
      <c r="G458" s="132">
        <v>-113902.81</v>
      </c>
      <c r="H458" s="132">
        <v>-113897.81</v>
      </c>
      <c r="I458" s="132">
        <v>-390934.7</v>
      </c>
      <c r="J458" s="132">
        <v>-101982</v>
      </c>
      <c r="K458" s="132">
        <v>-107513</v>
      </c>
      <c r="L458" s="132">
        <v>-338246.03</v>
      </c>
      <c r="M458" s="132">
        <v>-96413</v>
      </c>
      <c r="N458" s="132">
        <v>-96413</v>
      </c>
      <c r="O458" s="132">
        <v>-580301.86</v>
      </c>
      <c r="P458" s="127">
        <v>-580301.86</v>
      </c>
    </row>
    <row r="459" spans="1:16" ht="13.5" thickBot="1" x14ac:dyDescent="0.25">
      <c r="A459" s="133" t="s">
        <v>2156</v>
      </c>
      <c r="B459" s="134" t="s">
        <v>1035</v>
      </c>
      <c r="C459" s="134" t="s">
        <v>2078</v>
      </c>
      <c r="D459" s="130">
        <v>-8954.5300000000007</v>
      </c>
      <c r="E459" s="130">
        <v>-9212.6</v>
      </c>
      <c r="F459" s="130">
        <v>-9196.4</v>
      </c>
      <c r="G459" s="130">
        <v>-816.33</v>
      </c>
      <c r="H459" s="130">
        <v>-1127.8399999999999</v>
      </c>
      <c r="I459" s="130">
        <v>-841.36</v>
      </c>
      <c r="J459" s="130">
        <v>0</v>
      </c>
      <c r="K459" s="130">
        <v>-143.24</v>
      </c>
      <c r="L459" s="130">
        <v>0</v>
      </c>
      <c r="M459" s="130">
        <v>0</v>
      </c>
      <c r="N459" s="130">
        <v>-286.48</v>
      </c>
      <c r="O459" s="130">
        <v>0</v>
      </c>
      <c r="P459" s="127">
        <v>0</v>
      </c>
    </row>
    <row r="460" spans="1:16" ht="13.5" thickBot="1" x14ac:dyDescent="0.25">
      <c r="A460" s="133" t="s">
        <v>2688</v>
      </c>
      <c r="B460" s="134" t="s">
        <v>2689</v>
      </c>
      <c r="C460" s="134" t="s">
        <v>2078</v>
      </c>
      <c r="D460" s="132">
        <v>0</v>
      </c>
      <c r="E460" s="132">
        <v>0</v>
      </c>
      <c r="F460" s="132">
        <v>0</v>
      </c>
      <c r="G460" s="132">
        <v>0</v>
      </c>
      <c r="H460" s="132">
        <v>0</v>
      </c>
      <c r="I460" s="132">
        <v>0</v>
      </c>
      <c r="J460" s="132">
        <v>0</v>
      </c>
      <c r="K460" s="132">
        <v>0</v>
      </c>
      <c r="L460" s="132">
        <v>0</v>
      </c>
      <c r="M460" s="132">
        <v>0</v>
      </c>
      <c r="N460" s="132">
        <v>0</v>
      </c>
      <c r="O460" s="132">
        <v>-64833</v>
      </c>
      <c r="P460" s="127">
        <v>-64833</v>
      </c>
    </row>
    <row r="461" spans="1:16" ht="13.5" thickBot="1" x14ac:dyDescent="0.25">
      <c r="A461" s="133" t="s">
        <v>2157</v>
      </c>
      <c r="B461" s="134" t="s">
        <v>2158</v>
      </c>
      <c r="C461" s="134" t="s">
        <v>2078</v>
      </c>
      <c r="D461" s="130">
        <v>-4999959.1900000004</v>
      </c>
      <c r="E461" s="130">
        <v>-8843807.1899999995</v>
      </c>
      <c r="F461" s="130">
        <v>-17880329.190000001</v>
      </c>
      <c r="G461" s="130">
        <v>-18911715.190000001</v>
      </c>
      <c r="H461" s="130">
        <v>-18392857.190000001</v>
      </c>
      <c r="I461" s="130">
        <v>-18058399.190000001</v>
      </c>
      <c r="J461" s="130">
        <v>-14939313.189999999</v>
      </c>
      <c r="K461" s="130">
        <v>-11633960.189999999</v>
      </c>
      <c r="L461" s="130">
        <v>-10795609.189999999</v>
      </c>
      <c r="M461" s="130">
        <v>-11417655.189999999</v>
      </c>
      <c r="N461" s="130">
        <v>-16887267.190000001</v>
      </c>
      <c r="O461" s="130">
        <v>-13175210.189999999</v>
      </c>
      <c r="P461" s="127">
        <v>-13175210.189999999</v>
      </c>
    </row>
    <row r="462" spans="1:16" ht="13.5" thickBot="1" x14ac:dyDescent="0.25">
      <c r="A462" s="133" t="s">
        <v>1474</v>
      </c>
      <c r="B462" s="134" t="s">
        <v>1475</v>
      </c>
      <c r="C462" s="134" t="s">
        <v>2078</v>
      </c>
      <c r="D462" s="132">
        <v>-16484665</v>
      </c>
      <c r="E462" s="132">
        <v>-16528201</v>
      </c>
      <c r="F462" s="132">
        <v>-17564269</v>
      </c>
      <c r="G462" s="132">
        <v>-17510649</v>
      </c>
      <c r="H462" s="132">
        <v>-17124956</v>
      </c>
      <c r="I462" s="132">
        <v>-16651853</v>
      </c>
      <c r="J462" s="132">
        <v>-15999102</v>
      </c>
      <c r="K462" s="132">
        <v>-16179673</v>
      </c>
      <c r="L462" s="132">
        <v>-14546324</v>
      </c>
      <c r="M462" s="132">
        <v>-14316402</v>
      </c>
      <c r="N462" s="132">
        <v>-14940685</v>
      </c>
      <c r="O462" s="132">
        <v>-15645036</v>
      </c>
      <c r="P462" s="127">
        <v>-15645036</v>
      </c>
    </row>
    <row r="463" spans="1:16" ht="13.5" thickBot="1" x14ac:dyDescent="0.25">
      <c r="A463" s="131" t="s">
        <v>1479</v>
      </c>
      <c r="B463" s="162" t="s">
        <v>2395</v>
      </c>
      <c r="C463" s="141"/>
      <c r="D463" s="130">
        <v>-1614026115.8800001</v>
      </c>
      <c r="E463" s="130">
        <v>-1543300393.9100001</v>
      </c>
      <c r="F463" s="130">
        <v>-1774884637.29</v>
      </c>
      <c r="G463" s="130">
        <v>-1778228061.5799999</v>
      </c>
      <c r="H463" s="130">
        <v>-1762163497.3</v>
      </c>
      <c r="I463" s="130">
        <v>-1756380834.04</v>
      </c>
      <c r="J463" s="130">
        <v>-1747914684.96</v>
      </c>
      <c r="K463" s="130">
        <v>-1737235492.77</v>
      </c>
      <c r="L463" s="130">
        <v>-1662678627.9000001</v>
      </c>
      <c r="M463" s="130">
        <v>-1662765281.6400001</v>
      </c>
      <c r="N463" s="130">
        <v>-1666824849.5799999</v>
      </c>
      <c r="O463" s="130">
        <v>-1692448627.4000001</v>
      </c>
      <c r="P463" s="127">
        <v>-1692448627.4000001</v>
      </c>
    </row>
    <row r="464" spans="1:16" ht="13.5" thickBot="1" x14ac:dyDescent="0.25">
      <c r="A464" s="133" t="s">
        <v>1480</v>
      </c>
      <c r="B464" s="134" t="s">
        <v>2396</v>
      </c>
      <c r="C464" s="142"/>
      <c r="D464" s="132">
        <v>-844821859.54999995</v>
      </c>
      <c r="E464" s="132">
        <v>-849072373.78999996</v>
      </c>
      <c r="F464" s="132">
        <v>-857738505.63</v>
      </c>
      <c r="G464" s="132">
        <v>-861241733.35000002</v>
      </c>
      <c r="H464" s="132">
        <v>-845164192.77999997</v>
      </c>
      <c r="I464" s="132">
        <v>-839368945.73000002</v>
      </c>
      <c r="J464" s="132">
        <v>-830849301.86000001</v>
      </c>
      <c r="K464" s="132">
        <v>-810151912.38</v>
      </c>
      <c r="L464" s="132">
        <v>-805504652.22000003</v>
      </c>
      <c r="M464" s="132">
        <v>-805561251.66999996</v>
      </c>
      <c r="N464" s="132">
        <v>-809584000.88999999</v>
      </c>
      <c r="O464" s="132">
        <v>-835183392.35000002</v>
      </c>
      <c r="P464" s="127">
        <v>-835183392.35000002</v>
      </c>
    </row>
    <row r="465" spans="1:16" ht="13.5" thickBot="1" x14ac:dyDescent="0.25">
      <c r="A465" s="135" t="s">
        <v>1481</v>
      </c>
      <c r="B465" s="134" t="s">
        <v>2397</v>
      </c>
      <c r="C465" s="142"/>
      <c r="D465" s="130">
        <v>-319678263.22000003</v>
      </c>
      <c r="E465" s="130">
        <v>-319845396.33999997</v>
      </c>
      <c r="F465" s="130">
        <v>-319557079.82999998</v>
      </c>
      <c r="G465" s="130">
        <v>-319642752.55000001</v>
      </c>
      <c r="H465" s="130">
        <v>-319749631.13999999</v>
      </c>
      <c r="I465" s="130">
        <v>-319557079.82999998</v>
      </c>
      <c r="J465" s="130">
        <v>-319622722.88</v>
      </c>
      <c r="K465" s="130">
        <v>-319629655.06999999</v>
      </c>
      <c r="L465" s="130">
        <v>-319557079.82999998</v>
      </c>
      <c r="M465" s="130">
        <v>-319419582.38999999</v>
      </c>
      <c r="N465" s="130">
        <v>-319580058.45999998</v>
      </c>
      <c r="O465" s="130">
        <v>-319505501.81</v>
      </c>
      <c r="P465" s="127">
        <v>-319505501.81</v>
      </c>
    </row>
    <row r="466" spans="1:16" ht="13.5" thickBot="1" x14ac:dyDescent="0.25">
      <c r="A466" s="136" t="s">
        <v>211</v>
      </c>
      <c r="B466" s="134" t="s">
        <v>2398</v>
      </c>
      <c r="C466" s="142"/>
      <c r="D466" s="132">
        <v>-538940994.92999995</v>
      </c>
      <c r="E466" s="132">
        <v>-538922753.92999995</v>
      </c>
      <c r="F466" s="132">
        <v>-538891454.52999997</v>
      </c>
      <c r="G466" s="132">
        <v>-538891454.52999997</v>
      </c>
      <c r="H466" s="132">
        <v>-538891454.52999997</v>
      </c>
      <c r="I466" s="132">
        <v>-538891454.52999997</v>
      </c>
      <c r="J466" s="132">
        <v>-538891454.52999997</v>
      </c>
      <c r="K466" s="132">
        <v>-538891454.52999997</v>
      </c>
      <c r="L466" s="132">
        <v>-538891454.52999997</v>
      </c>
      <c r="M466" s="132">
        <v>-538891454.52999997</v>
      </c>
      <c r="N466" s="132">
        <v>-538891454.52999997</v>
      </c>
      <c r="O466" s="132">
        <v>-538891454.52999997</v>
      </c>
      <c r="P466" s="127">
        <v>-538891454.52999997</v>
      </c>
    </row>
    <row r="467" spans="1:16" ht="13.5" thickBot="1" x14ac:dyDescent="0.25">
      <c r="A467" s="137" t="s">
        <v>211</v>
      </c>
      <c r="B467" s="134" t="s">
        <v>1034</v>
      </c>
      <c r="C467" s="134" t="s">
        <v>2078</v>
      </c>
      <c r="D467" s="130">
        <v>0</v>
      </c>
      <c r="E467" s="130">
        <v>0</v>
      </c>
      <c r="F467" s="130">
        <v>0</v>
      </c>
      <c r="G467" s="130">
        <v>0</v>
      </c>
      <c r="H467" s="130">
        <v>0</v>
      </c>
      <c r="I467" s="130">
        <v>0</v>
      </c>
      <c r="J467" s="130">
        <v>0</v>
      </c>
      <c r="K467" s="130">
        <v>0</v>
      </c>
      <c r="L467" s="130">
        <v>0</v>
      </c>
      <c r="M467" s="130">
        <v>0</v>
      </c>
      <c r="N467" s="130">
        <v>0</v>
      </c>
      <c r="O467" s="130">
        <v>0</v>
      </c>
      <c r="P467" s="127">
        <v>0</v>
      </c>
    </row>
    <row r="468" spans="1:16" ht="13.5" thickBot="1" x14ac:dyDescent="0.25">
      <c r="A468" s="137" t="s">
        <v>212</v>
      </c>
      <c r="B468" s="134" t="s">
        <v>1033</v>
      </c>
      <c r="C468" s="134" t="s">
        <v>2078</v>
      </c>
      <c r="D468" s="132">
        <v>-449904224.92000002</v>
      </c>
      <c r="E468" s="132">
        <v>-449904224.92000002</v>
      </c>
      <c r="F468" s="132">
        <v>-449904224.92000002</v>
      </c>
      <c r="G468" s="132">
        <v>-449904224.92000002</v>
      </c>
      <c r="H468" s="132">
        <v>-449904224.92000002</v>
      </c>
      <c r="I468" s="132">
        <v>-449904224.92000002</v>
      </c>
      <c r="J468" s="132">
        <v>-449904224.92000002</v>
      </c>
      <c r="K468" s="132">
        <v>-449904224.92000002</v>
      </c>
      <c r="L468" s="132">
        <v>-449904224.92000002</v>
      </c>
      <c r="M468" s="132">
        <v>-449904224.92000002</v>
      </c>
      <c r="N468" s="132">
        <v>-449904224.92000002</v>
      </c>
      <c r="O468" s="132">
        <v>-449904224.92000002</v>
      </c>
      <c r="P468" s="127">
        <v>-449904224.92000002</v>
      </c>
    </row>
    <row r="469" spans="1:16" ht="13.5" thickBot="1" x14ac:dyDescent="0.25">
      <c r="A469" s="137" t="s">
        <v>2222</v>
      </c>
      <c r="B469" s="134" t="s">
        <v>2399</v>
      </c>
      <c r="C469" s="134" t="s">
        <v>2078</v>
      </c>
      <c r="D469" s="130">
        <v>-93182343.75</v>
      </c>
      <c r="E469" s="130">
        <v>-93182343.75</v>
      </c>
      <c r="F469" s="130">
        <v>-93182343.75</v>
      </c>
      <c r="G469" s="130">
        <v>-93182343.75</v>
      </c>
      <c r="H469" s="130">
        <v>-93182343.75</v>
      </c>
      <c r="I469" s="130">
        <v>-93182343.75</v>
      </c>
      <c r="J469" s="130">
        <v>-93182343.75</v>
      </c>
      <c r="K469" s="130">
        <v>-93182343.75</v>
      </c>
      <c r="L469" s="130">
        <v>-93182343.75</v>
      </c>
      <c r="M469" s="130">
        <v>-93182343.75</v>
      </c>
      <c r="N469" s="130">
        <v>-93182343.75</v>
      </c>
      <c r="O469" s="130">
        <v>-93182343.75</v>
      </c>
      <c r="P469" s="127">
        <v>-93182343.75</v>
      </c>
    </row>
    <row r="470" spans="1:16" ht="13.5" thickBot="1" x14ac:dyDescent="0.25">
      <c r="A470" s="137" t="s">
        <v>213</v>
      </c>
      <c r="B470" s="134" t="s">
        <v>1032</v>
      </c>
      <c r="C470" s="134" t="s">
        <v>2078</v>
      </c>
      <c r="D470" s="132">
        <v>6880.06</v>
      </c>
      <c r="E470" s="132">
        <v>6880.06</v>
      </c>
      <c r="F470" s="132">
        <v>6880.06</v>
      </c>
      <c r="G470" s="132">
        <v>6880.06</v>
      </c>
      <c r="H470" s="132">
        <v>6880.06</v>
      </c>
      <c r="I470" s="132">
        <v>6880.06</v>
      </c>
      <c r="J470" s="132">
        <v>6880.06</v>
      </c>
      <c r="K470" s="132">
        <v>6880.06</v>
      </c>
      <c r="L470" s="132">
        <v>6880.06</v>
      </c>
      <c r="M470" s="132">
        <v>6880.06</v>
      </c>
      <c r="N470" s="132">
        <v>6880.06</v>
      </c>
      <c r="O470" s="132">
        <v>6880.06</v>
      </c>
      <c r="P470" s="127">
        <v>6880.06</v>
      </c>
    </row>
    <row r="471" spans="1:16" ht="13.5" thickBot="1" x14ac:dyDescent="0.25">
      <c r="A471" s="137" t="s">
        <v>2223</v>
      </c>
      <c r="B471" s="134" t="s">
        <v>1602</v>
      </c>
      <c r="C471" s="134" t="s">
        <v>2078</v>
      </c>
      <c r="D471" s="130">
        <v>4138693.68</v>
      </c>
      <c r="E471" s="130">
        <v>4156934.68</v>
      </c>
      <c r="F471" s="130">
        <v>4188234.08</v>
      </c>
      <c r="G471" s="130">
        <v>4188234.08</v>
      </c>
      <c r="H471" s="130">
        <v>4188234.08</v>
      </c>
      <c r="I471" s="130">
        <v>4188234.08</v>
      </c>
      <c r="J471" s="130">
        <v>4188234.08</v>
      </c>
      <c r="K471" s="130">
        <v>4188234.08</v>
      </c>
      <c r="L471" s="130">
        <v>4188234.08</v>
      </c>
      <c r="M471" s="130">
        <v>4188234.08</v>
      </c>
      <c r="N471" s="130">
        <v>4188234.08</v>
      </c>
      <c r="O471" s="130">
        <v>4188234.08</v>
      </c>
      <c r="P471" s="127">
        <v>4188234.08</v>
      </c>
    </row>
    <row r="472" spans="1:16" ht="13.5" thickBot="1" x14ac:dyDescent="0.25">
      <c r="A472" s="136" t="s">
        <v>1482</v>
      </c>
      <c r="B472" s="134" t="s">
        <v>2400</v>
      </c>
      <c r="C472" s="142"/>
      <c r="D472" s="132">
        <v>219262731.71000001</v>
      </c>
      <c r="E472" s="132">
        <v>219077357.59</v>
      </c>
      <c r="F472" s="132">
        <v>219334374.69999999</v>
      </c>
      <c r="G472" s="132">
        <v>219248701.97999999</v>
      </c>
      <c r="H472" s="132">
        <v>219141823.38999999</v>
      </c>
      <c r="I472" s="132">
        <v>219334374.69999999</v>
      </c>
      <c r="J472" s="132">
        <v>219268731.65000001</v>
      </c>
      <c r="K472" s="132">
        <v>219261799.46000001</v>
      </c>
      <c r="L472" s="132">
        <v>219334374.69999999</v>
      </c>
      <c r="M472" s="132">
        <v>219471872.13999999</v>
      </c>
      <c r="N472" s="132">
        <v>219311396.06999999</v>
      </c>
      <c r="O472" s="132">
        <v>219385952.72</v>
      </c>
      <c r="P472" s="127">
        <v>219385952.72</v>
      </c>
    </row>
    <row r="473" spans="1:16" ht="13.5" thickBot="1" x14ac:dyDescent="0.25">
      <c r="A473" s="137" t="s">
        <v>214</v>
      </c>
      <c r="B473" s="134" t="s">
        <v>1031</v>
      </c>
      <c r="C473" s="134" t="s">
        <v>2078</v>
      </c>
      <c r="D473" s="130">
        <v>-293561404.88999999</v>
      </c>
      <c r="E473" s="130">
        <v>-293561404.88999999</v>
      </c>
      <c r="F473" s="130">
        <v>-293561404.88999999</v>
      </c>
      <c r="G473" s="130">
        <v>-293561404.88999999</v>
      </c>
      <c r="H473" s="130">
        <v>-293561404.88999999</v>
      </c>
      <c r="I473" s="130">
        <v>-293561404.88999999</v>
      </c>
      <c r="J473" s="130">
        <v>-293561404.88999999</v>
      </c>
      <c r="K473" s="130">
        <v>-293561404.88999999</v>
      </c>
      <c r="L473" s="130">
        <v>-293561404.88999999</v>
      </c>
      <c r="M473" s="130">
        <v>-293561404.88999999</v>
      </c>
      <c r="N473" s="130">
        <v>-293561404.88999999</v>
      </c>
      <c r="O473" s="130">
        <v>-293561404.88999999</v>
      </c>
      <c r="P473" s="127">
        <v>-293561404.88999999</v>
      </c>
    </row>
    <row r="474" spans="1:16" ht="13.5" thickBot="1" x14ac:dyDescent="0.25">
      <c r="A474" s="137" t="s">
        <v>215</v>
      </c>
      <c r="B474" s="134" t="s">
        <v>1030</v>
      </c>
      <c r="C474" s="134" t="s">
        <v>2078</v>
      </c>
      <c r="D474" s="132">
        <v>-2914607.47</v>
      </c>
      <c r="E474" s="132">
        <v>-2914607.47</v>
      </c>
      <c r="F474" s="132">
        <v>-2914607.47</v>
      </c>
      <c r="G474" s="132">
        <v>-2914607.47</v>
      </c>
      <c r="H474" s="132">
        <v>-2914607.47</v>
      </c>
      <c r="I474" s="132">
        <v>-2914607.47</v>
      </c>
      <c r="J474" s="132">
        <v>-2914607.47</v>
      </c>
      <c r="K474" s="132">
        <v>-2914607.47</v>
      </c>
      <c r="L474" s="132">
        <v>-2914607.47</v>
      </c>
      <c r="M474" s="132">
        <v>-2914607.47</v>
      </c>
      <c r="N474" s="132">
        <v>-2914607.47</v>
      </c>
      <c r="O474" s="132">
        <v>-2914607.47</v>
      </c>
      <c r="P474" s="127">
        <v>-2914607.47</v>
      </c>
    </row>
    <row r="475" spans="1:16" ht="13.5" thickBot="1" x14ac:dyDescent="0.25">
      <c r="A475" s="137" t="s">
        <v>216</v>
      </c>
      <c r="B475" s="134" t="s">
        <v>1029</v>
      </c>
      <c r="C475" s="134" t="s">
        <v>2078</v>
      </c>
      <c r="D475" s="130">
        <v>-3698477.62</v>
      </c>
      <c r="E475" s="130">
        <v>-3698477.62</v>
      </c>
      <c r="F475" s="130">
        <v>-3698477.62</v>
      </c>
      <c r="G475" s="130">
        <v>-3698477.62</v>
      </c>
      <c r="H475" s="130">
        <v>-3698477.62</v>
      </c>
      <c r="I475" s="130">
        <v>-3698477.62</v>
      </c>
      <c r="J475" s="130">
        <v>-3698477.62</v>
      </c>
      <c r="K475" s="130">
        <v>-3698477.62</v>
      </c>
      <c r="L475" s="130">
        <v>-3698477.62</v>
      </c>
      <c r="M475" s="130">
        <v>-3698477.62</v>
      </c>
      <c r="N475" s="130">
        <v>-3698477.62</v>
      </c>
      <c r="O475" s="130">
        <v>-3698477.62</v>
      </c>
      <c r="P475" s="127">
        <v>-3698477.62</v>
      </c>
    </row>
    <row r="476" spans="1:16" ht="13.5" thickBot="1" x14ac:dyDescent="0.25">
      <c r="A476" s="137" t="s">
        <v>2162</v>
      </c>
      <c r="B476" s="134" t="s">
        <v>2163</v>
      </c>
      <c r="C476" s="134" t="s">
        <v>2078</v>
      </c>
      <c r="D476" s="132">
        <v>227648901.40000001</v>
      </c>
      <c r="E476" s="132">
        <v>227648901.40000001</v>
      </c>
      <c r="F476" s="132">
        <v>227648901.40000001</v>
      </c>
      <c r="G476" s="132">
        <v>227648901.40000001</v>
      </c>
      <c r="H476" s="132">
        <v>227648901.40000001</v>
      </c>
      <c r="I476" s="132">
        <v>227648901.40000001</v>
      </c>
      <c r="J476" s="132">
        <v>227648901.40000001</v>
      </c>
      <c r="K476" s="132">
        <v>227648901.40000001</v>
      </c>
      <c r="L476" s="132">
        <v>227648901.40000001</v>
      </c>
      <c r="M476" s="132">
        <v>227648901.40000001</v>
      </c>
      <c r="N476" s="132">
        <v>227648901.40000001</v>
      </c>
      <c r="O476" s="132">
        <v>227648901.40000001</v>
      </c>
      <c r="P476" s="127">
        <v>227648901.40000001</v>
      </c>
    </row>
    <row r="477" spans="1:16" ht="13.5" thickBot="1" x14ac:dyDescent="0.25">
      <c r="A477" s="137" t="s">
        <v>217</v>
      </c>
      <c r="B477" s="134" t="s">
        <v>1028</v>
      </c>
      <c r="C477" s="134" t="s">
        <v>2078</v>
      </c>
      <c r="D477" s="130">
        <v>293561404.88999999</v>
      </c>
      <c r="E477" s="130">
        <v>293561404.88999999</v>
      </c>
      <c r="F477" s="130">
        <v>293561404.88999999</v>
      </c>
      <c r="G477" s="130">
        <v>293561404.88999999</v>
      </c>
      <c r="H477" s="130">
        <v>293561404.88999999</v>
      </c>
      <c r="I477" s="130">
        <v>293561404.88999999</v>
      </c>
      <c r="J477" s="130">
        <v>293561404.88999999</v>
      </c>
      <c r="K477" s="130">
        <v>293561404.88999999</v>
      </c>
      <c r="L477" s="130">
        <v>293561404.88999999</v>
      </c>
      <c r="M477" s="130">
        <v>293561404.88999999</v>
      </c>
      <c r="N477" s="130">
        <v>293561404.88999999</v>
      </c>
      <c r="O477" s="130">
        <v>293561404.88999999</v>
      </c>
      <c r="P477" s="127">
        <v>293561404.88999999</v>
      </c>
    </row>
    <row r="478" spans="1:16" ht="13.5" thickBot="1" x14ac:dyDescent="0.25">
      <c r="A478" s="137" t="s">
        <v>218</v>
      </c>
      <c r="B478" s="134" t="s">
        <v>1027</v>
      </c>
      <c r="C478" s="134" t="s">
        <v>2078</v>
      </c>
      <c r="D478" s="132">
        <v>-1649863.59</v>
      </c>
      <c r="E478" s="132">
        <v>-1649863.59</v>
      </c>
      <c r="F478" s="132">
        <v>-1649863.59</v>
      </c>
      <c r="G478" s="132">
        <v>-1649863.59</v>
      </c>
      <c r="H478" s="132">
        <v>-1649863.59</v>
      </c>
      <c r="I478" s="132">
        <v>-1649863.59</v>
      </c>
      <c r="J478" s="132">
        <v>-1649863.59</v>
      </c>
      <c r="K478" s="132">
        <v>-1649863.59</v>
      </c>
      <c r="L478" s="132">
        <v>-1649863.59</v>
      </c>
      <c r="M478" s="132">
        <v>-1649863.59</v>
      </c>
      <c r="N478" s="132">
        <v>-1649863.59</v>
      </c>
      <c r="O478" s="132">
        <v>-1649863.59</v>
      </c>
      <c r="P478" s="127">
        <v>-1649863.59</v>
      </c>
    </row>
    <row r="479" spans="1:16" ht="13.5" thickBot="1" x14ac:dyDescent="0.25">
      <c r="A479" s="137" t="s">
        <v>219</v>
      </c>
      <c r="B479" s="134" t="s">
        <v>1026</v>
      </c>
      <c r="C479" s="134" t="s">
        <v>2078</v>
      </c>
      <c r="D479" s="130">
        <v>-123221.01</v>
      </c>
      <c r="E479" s="130">
        <v>-308595.13</v>
      </c>
      <c r="F479" s="130">
        <v>-51578.02</v>
      </c>
      <c r="G479" s="130">
        <v>-137250.74</v>
      </c>
      <c r="H479" s="130">
        <v>-244129.33</v>
      </c>
      <c r="I479" s="130">
        <v>-51578.02</v>
      </c>
      <c r="J479" s="130">
        <v>-117221.07</v>
      </c>
      <c r="K479" s="130">
        <v>-124153.26</v>
      </c>
      <c r="L479" s="130">
        <v>-51578.02</v>
      </c>
      <c r="M479" s="130">
        <v>85919.42</v>
      </c>
      <c r="N479" s="130">
        <v>-74556.649999999994</v>
      </c>
      <c r="O479" s="130">
        <v>0</v>
      </c>
      <c r="P479" s="127">
        <v>0</v>
      </c>
    </row>
    <row r="480" spans="1:16" ht="13.5" thickBot="1" x14ac:dyDescent="0.25">
      <c r="A480" s="135" t="s">
        <v>1483</v>
      </c>
      <c r="B480" s="134" t="s">
        <v>2401</v>
      </c>
      <c r="C480" s="142"/>
      <c r="D480" s="132">
        <v>10679917.609999999</v>
      </c>
      <c r="E480" s="132">
        <v>10626442.02</v>
      </c>
      <c r="F480" s="132">
        <v>10572966.43</v>
      </c>
      <c r="G480" s="132">
        <v>10519490.84</v>
      </c>
      <c r="H480" s="132">
        <v>10466015.25</v>
      </c>
      <c r="I480" s="132">
        <v>10412539.66</v>
      </c>
      <c r="J480" s="132">
        <v>10359064.07</v>
      </c>
      <c r="K480" s="132">
        <v>10305588.48</v>
      </c>
      <c r="L480" s="132">
        <v>10227297.779999999</v>
      </c>
      <c r="M480" s="132">
        <v>10186995.859999999</v>
      </c>
      <c r="N480" s="132">
        <v>10084922.42</v>
      </c>
      <c r="O480" s="132">
        <v>12902263.34</v>
      </c>
      <c r="P480" s="127">
        <v>12902263.34</v>
      </c>
    </row>
    <row r="481" spans="1:16" ht="13.5" thickBot="1" x14ac:dyDescent="0.25">
      <c r="A481" s="136" t="s">
        <v>220</v>
      </c>
      <c r="B481" s="134" t="s">
        <v>1025</v>
      </c>
      <c r="C481" s="134" t="s">
        <v>2078</v>
      </c>
      <c r="D481" s="130">
        <v>10679917.609999999</v>
      </c>
      <c r="E481" s="130">
        <v>10626442.02</v>
      </c>
      <c r="F481" s="130">
        <v>10572966.43</v>
      </c>
      <c r="G481" s="130">
        <v>10519490.84</v>
      </c>
      <c r="H481" s="130">
        <v>10466015.25</v>
      </c>
      <c r="I481" s="130">
        <v>10412539.66</v>
      </c>
      <c r="J481" s="130">
        <v>10359064.07</v>
      </c>
      <c r="K481" s="130">
        <v>10305588.48</v>
      </c>
      <c r="L481" s="130">
        <v>10227297.779999999</v>
      </c>
      <c r="M481" s="130">
        <v>10186995.859999999</v>
      </c>
      <c r="N481" s="130">
        <v>10084922.42</v>
      </c>
      <c r="O481" s="130">
        <v>12902263.34</v>
      </c>
      <c r="P481" s="127">
        <v>12902263.34</v>
      </c>
    </row>
    <row r="482" spans="1:16" ht="13.5" thickBot="1" x14ac:dyDescent="0.25">
      <c r="A482" s="135" t="s">
        <v>221</v>
      </c>
      <c r="B482" s="134" t="s">
        <v>2402</v>
      </c>
      <c r="C482" s="142"/>
      <c r="D482" s="132">
        <v>-535823513.94</v>
      </c>
      <c r="E482" s="132">
        <v>-539853419.47000003</v>
      </c>
      <c r="F482" s="132">
        <v>-548754392.23000002</v>
      </c>
      <c r="G482" s="132">
        <v>-552118471.63999999</v>
      </c>
      <c r="H482" s="132">
        <v>-535880576.88999999</v>
      </c>
      <c r="I482" s="132">
        <v>-530224405.56</v>
      </c>
      <c r="J482" s="132">
        <v>-521585643.05000001</v>
      </c>
      <c r="K482" s="132">
        <v>-500827845.79000002</v>
      </c>
      <c r="L482" s="132">
        <v>-496174870.17000002</v>
      </c>
      <c r="M482" s="132">
        <v>-496328665.13999999</v>
      </c>
      <c r="N482" s="132">
        <v>-500088864.85000002</v>
      </c>
      <c r="O482" s="132">
        <v>-528580153.88</v>
      </c>
      <c r="P482" s="127">
        <v>-528580153.88</v>
      </c>
    </row>
    <row r="483" spans="1:16" ht="13.5" thickBot="1" x14ac:dyDescent="0.25">
      <c r="A483" s="136" t="s">
        <v>221</v>
      </c>
      <c r="B483" s="134" t="s">
        <v>2403</v>
      </c>
      <c r="C483" s="142"/>
      <c r="D483" s="130">
        <v>-513372097.52999997</v>
      </c>
      <c r="E483" s="130">
        <v>-513372097.52999997</v>
      </c>
      <c r="F483" s="130">
        <v>-513372097.52999997</v>
      </c>
      <c r="G483" s="130">
        <v>-513372097.52999997</v>
      </c>
      <c r="H483" s="130">
        <v>-513372097.52999997</v>
      </c>
      <c r="I483" s="130">
        <v>-513372097.52999997</v>
      </c>
      <c r="J483" s="130">
        <v>-513372097.52999997</v>
      </c>
      <c r="K483" s="130">
        <v>-513372097.52999997</v>
      </c>
      <c r="L483" s="130">
        <v>-513372097.52999997</v>
      </c>
      <c r="M483" s="130">
        <v>-513372097.52999997</v>
      </c>
      <c r="N483" s="130">
        <v>-513372097.52999997</v>
      </c>
      <c r="O483" s="130">
        <v>-513372097.52999997</v>
      </c>
      <c r="P483" s="127">
        <v>-513372097.52999997</v>
      </c>
    </row>
    <row r="484" spans="1:16" ht="13.5" thickBot="1" x14ac:dyDescent="0.25">
      <c r="A484" s="137" t="s">
        <v>221</v>
      </c>
      <c r="B484" s="134" t="s">
        <v>1024</v>
      </c>
      <c r="C484" s="134" t="s">
        <v>2078</v>
      </c>
      <c r="D484" s="132">
        <v>-488954489.36000001</v>
      </c>
      <c r="E484" s="132">
        <v>-488954489.36000001</v>
      </c>
      <c r="F484" s="132">
        <v>-488954489.36000001</v>
      </c>
      <c r="G484" s="132">
        <v>-488954489.36000001</v>
      </c>
      <c r="H484" s="132">
        <v>-488954489.36000001</v>
      </c>
      <c r="I484" s="132">
        <v>-488954489.36000001</v>
      </c>
      <c r="J484" s="132">
        <v>-488954489.36000001</v>
      </c>
      <c r="K484" s="132">
        <v>-488954489.36000001</v>
      </c>
      <c r="L484" s="132">
        <v>-488954489.36000001</v>
      </c>
      <c r="M484" s="132">
        <v>-488954489.36000001</v>
      </c>
      <c r="N484" s="132">
        <v>-488954489.36000001</v>
      </c>
      <c r="O484" s="132">
        <v>-488954489.36000001</v>
      </c>
      <c r="P484" s="127">
        <v>-488954489.36000001</v>
      </c>
    </row>
    <row r="485" spans="1:16" ht="13.5" thickBot="1" x14ac:dyDescent="0.25">
      <c r="A485" s="137" t="s">
        <v>222</v>
      </c>
      <c r="B485" s="134" t="s">
        <v>1023</v>
      </c>
      <c r="C485" s="134" t="s">
        <v>2078</v>
      </c>
      <c r="D485" s="130">
        <v>2562211.71</v>
      </c>
      <c r="E485" s="130">
        <v>2562211.71</v>
      </c>
      <c r="F485" s="130">
        <v>2562211.71</v>
      </c>
      <c r="G485" s="130">
        <v>2562211.71</v>
      </c>
      <c r="H485" s="130">
        <v>2562211.71</v>
      </c>
      <c r="I485" s="130">
        <v>2562211.71</v>
      </c>
      <c r="J485" s="130">
        <v>2562211.71</v>
      </c>
      <c r="K485" s="130">
        <v>2562211.71</v>
      </c>
      <c r="L485" s="130">
        <v>2562211.71</v>
      </c>
      <c r="M485" s="130">
        <v>2562211.71</v>
      </c>
      <c r="N485" s="130">
        <v>2562211.71</v>
      </c>
      <c r="O485" s="130">
        <v>2562211.71</v>
      </c>
      <c r="P485" s="127">
        <v>2562211.71</v>
      </c>
    </row>
    <row r="486" spans="1:16" ht="13.5" thickBot="1" x14ac:dyDescent="0.25">
      <c r="A486" s="137" t="s">
        <v>223</v>
      </c>
      <c r="B486" s="134" t="s">
        <v>1022</v>
      </c>
      <c r="C486" s="134" t="s">
        <v>2078</v>
      </c>
      <c r="D486" s="132">
        <v>8436924.7599999998</v>
      </c>
      <c r="E486" s="132">
        <v>8436924.7599999998</v>
      </c>
      <c r="F486" s="132">
        <v>8436924.7599999998</v>
      </c>
      <c r="G486" s="132">
        <v>8436924.7599999998</v>
      </c>
      <c r="H486" s="132">
        <v>8436924.7599999998</v>
      </c>
      <c r="I486" s="132">
        <v>8436924.7599999998</v>
      </c>
      <c r="J486" s="132">
        <v>8436924.7599999998</v>
      </c>
      <c r="K486" s="132">
        <v>8436924.7599999998</v>
      </c>
      <c r="L486" s="132">
        <v>8436924.7599999998</v>
      </c>
      <c r="M486" s="132">
        <v>8436924.7599999998</v>
      </c>
      <c r="N486" s="132">
        <v>8436924.7599999998</v>
      </c>
      <c r="O486" s="132">
        <v>8436924.7599999998</v>
      </c>
      <c r="P486" s="127">
        <v>8436924.7599999998</v>
      </c>
    </row>
    <row r="487" spans="1:16" ht="13.5" thickBot="1" x14ac:dyDescent="0.25">
      <c r="A487" s="137" t="s">
        <v>224</v>
      </c>
      <c r="B487" s="134" t="s">
        <v>1021</v>
      </c>
      <c r="C487" s="134" t="s">
        <v>2078</v>
      </c>
      <c r="D487" s="130">
        <v>933350.75</v>
      </c>
      <c r="E487" s="130">
        <v>933350.75</v>
      </c>
      <c r="F487" s="130">
        <v>933350.75</v>
      </c>
      <c r="G487" s="130">
        <v>933350.75</v>
      </c>
      <c r="H487" s="130">
        <v>933350.75</v>
      </c>
      <c r="I487" s="130">
        <v>933350.75</v>
      </c>
      <c r="J487" s="130">
        <v>933350.75</v>
      </c>
      <c r="K487" s="130">
        <v>933350.75</v>
      </c>
      <c r="L487" s="130">
        <v>933350.75</v>
      </c>
      <c r="M487" s="130">
        <v>933350.75</v>
      </c>
      <c r="N487" s="130">
        <v>933350.75</v>
      </c>
      <c r="O487" s="130">
        <v>933350.75</v>
      </c>
      <c r="P487" s="127">
        <v>933350.75</v>
      </c>
    </row>
    <row r="488" spans="1:16" ht="13.5" thickBot="1" x14ac:dyDescent="0.25">
      <c r="A488" s="137" t="s">
        <v>225</v>
      </c>
      <c r="B488" s="134" t="s">
        <v>1020</v>
      </c>
      <c r="C488" s="134" t="s">
        <v>2078</v>
      </c>
      <c r="D488" s="132">
        <v>-36350095.390000001</v>
      </c>
      <c r="E488" s="132">
        <v>-36350095.390000001</v>
      </c>
      <c r="F488" s="132">
        <v>-36350095.390000001</v>
      </c>
      <c r="G488" s="132">
        <v>-36350095.390000001</v>
      </c>
      <c r="H488" s="132">
        <v>-36350095.390000001</v>
      </c>
      <c r="I488" s="132">
        <v>-36350095.390000001</v>
      </c>
      <c r="J488" s="132">
        <v>-36350095.390000001</v>
      </c>
      <c r="K488" s="132">
        <v>-36350095.390000001</v>
      </c>
      <c r="L488" s="132">
        <v>-36350095.390000001</v>
      </c>
      <c r="M488" s="132">
        <v>-36350095.390000001</v>
      </c>
      <c r="N488" s="132">
        <v>-36350095.390000001</v>
      </c>
      <c r="O488" s="132">
        <v>-36350095.390000001</v>
      </c>
      <c r="P488" s="127">
        <v>-36350095.390000001</v>
      </c>
    </row>
    <row r="489" spans="1:16" ht="13.5" thickBot="1" x14ac:dyDescent="0.25">
      <c r="A489" s="136" t="s">
        <v>226</v>
      </c>
      <c r="B489" s="134" t="s">
        <v>2404</v>
      </c>
      <c r="C489" s="142"/>
      <c r="D489" s="130">
        <v>-22451416.41</v>
      </c>
      <c r="E489" s="130">
        <v>-26481321.940000001</v>
      </c>
      <c r="F489" s="130">
        <v>-35382294.700000003</v>
      </c>
      <c r="G489" s="130">
        <v>-38746374.109999999</v>
      </c>
      <c r="H489" s="130">
        <v>-22508479.359999999</v>
      </c>
      <c r="I489" s="130">
        <v>-16852308.030000001</v>
      </c>
      <c r="J489" s="130">
        <v>-8213545.5199999996</v>
      </c>
      <c r="K489" s="130">
        <v>12544251.74</v>
      </c>
      <c r="L489" s="130">
        <v>17197227.359999999</v>
      </c>
      <c r="M489" s="130">
        <v>17043432.390000001</v>
      </c>
      <c r="N489" s="130">
        <v>13283232.68</v>
      </c>
      <c r="O489" s="130">
        <v>-15208056.35</v>
      </c>
      <c r="P489" s="127">
        <v>-15208056.35</v>
      </c>
    </row>
    <row r="490" spans="1:16" ht="13.5" thickBot="1" x14ac:dyDescent="0.25">
      <c r="A490" s="137" t="s">
        <v>1603</v>
      </c>
      <c r="B490" s="134" t="s">
        <v>1604</v>
      </c>
      <c r="C490" s="134" t="s">
        <v>1298</v>
      </c>
      <c r="D490" s="132">
        <v>-73697226.280000001</v>
      </c>
      <c r="E490" s="132">
        <v>-135555449.83000001</v>
      </c>
      <c r="F490" s="132">
        <v>-190501304.65000001</v>
      </c>
      <c r="G490" s="132">
        <v>-234896426.5</v>
      </c>
      <c r="H490" s="132">
        <v>-263714677.31999999</v>
      </c>
      <c r="I490" s="132">
        <v>-276292099.79000002</v>
      </c>
      <c r="J490" s="132">
        <v>-292259699.88999999</v>
      </c>
      <c r="K490" s="132">
        <v>-306369669.72000003</v>
      </c>
      <c r="L490" s="132">
        <v>-320862388.92000002</v>
      </c>
      <c r="M490" s="132">
        <v>-339236934.49000001</v>
      </c>
      <c r="N490" s="132">
        <v>-382389857.39999998</v>
      </c>
      <c r="O490" s="132">
        <v>-451619373.97000003</v>
      </c>
      <c r="P490" s="127">
        <v>-451619373.97000003</v>
      </c>
    </row>
    <row r="491" spans="1:16" ht="13.5" thickBot="1" x14ac:dyDescent="0.25">
      <c r="A491" s="137" t="s">
        <v>1605</v>
      </c>
      <c r="B491" s="134" t="s">
        <v>1606</v>
      </c>
      <c r="C491" s="134" t="s">
        <v>1298</v>
      </c>
      <c r="D491" s="130">
        <v>-32700123.940000001</v>
      </c>
      <c r="E491" s="130">
        <v>-60519693.68</v>
      </c>
      <c r="F491" s="130">
        <v>-85558156.409999996</v>
      </c>
      <c r="G491" s="130">
        <v>-104089532.92</v>
      </c>
      <c r="H491" s="130">
        <v>-115471732.43000001</v>
      </c>
      <c r="I491" s="130">
        <v>-118862399.84999999</v>
      </c>
      <c r="J491" s="130">
        <v>-126122555.41</v>
      </c>
      <c r="K491" s="130">
        <v>-132912567.26000001</v>
      </c>
      <c r="L491" s="130">
        <v>-139841522.56999999</v>
      </c>
      <c r="M491" s="130">
        <v>-148178546.66999999</v>
      </c>
      <c r="N491" s="130">
        <v>-165756452.37</v>
      </c>
      <c r="O491" s="130">
        <v>-194046310.16999999</v>
      </c>
      <c r="P491" s="127">
        <v>-194046310.16999999</v>
      </c>
    </row>
    <row r="492" spans="1:16" ht="13.5" thickBot="1" x14ac:dyDescent="0.25">
      <c r="A492" s="137" t="s">
        <v>1607</v>
      </c>
      <c r="B492" s="134" t="s">
        <v>1608</v>
      </c>
      <c r="C492" s="134" t="s">
        <v>1298</v>
      </c>
      <c r="D492" s="132">
        <v>-2143136.0499999998</v>
      </c>
      <c r="E492" s="132">
        <v>-4203391.87</v>
      </c>
      <c r="F492" s="132">
        <v>-6177694.7199999997</v>
      </c>
      <c r="G492" s="132">
        <v>-7952692.0599999996</v>
      </c>
      <c r="H492" s="132">
        <v>-9459200.7100000009</v>
      </c>
      <c r="I492" s="132">
        <v>-10145202.630000001</v>
      </c>
      <c r="J492" s="132">
        <v>-11497336.1</v>
      </c>
      <c r="K492" s="132">
        <v>-12807065.01</v>
      </c>
      <c r="L492" s="132">
        <v>-14287459.640000001</v>
      </c>
      <c r="M492" s="132">
        <v>-16011585.460000001</v>
      </c>
      <c r="N492" s="132">
        <v>-17993973.59</v>
      </c>
      <c r="O492" s="132">
        <v>-20151208.940000001</v>
      </c>
      <c r="P492" s="127">
        <v>-20151208.940000001</v>
      </c>
    </row>
    <row r="493" spans="1:16" ht="13.5" thickBot="1" x14ac:dyDescent="0.25">
      <c r="A493" s="137" t="s">
        <v>1609</v>
      </c>
      <c r="B493" s="134" t="s">
        <v>1610</v>
      </c>
      <c r="C493" s="134" t="s">
        <v>1298</v>
      </c>
      <c r="D493" s="130">
        <v>-2020876.64</v>
      </c>
      <c r="E493" s="130">
        <v>-4023916.72</v>
      </c>
      <c r="F493" s="130">
        <v>-6054268.7300000004</v>
      </c>
      <c r="G493" s="130">
        <v>-7441574.1200000001</v>
      </c>
      <c r="H493" s="130">
        <v>-8728460.3200000003</v>
      </c>
      <c r="I493" s="130">
        <v>-9134225.6699999999</v>
      </c>
      <c r="J493" s="130">
        <v>-10337736.380000001</v>
      </c>
      <c r="K493" s="130">
        <v>-11580864.640000001</v>
      </c>
      <c r="L493" s="130">
        <v>-12810335.4</v>
      </c>
      <c r="M493" s="130">
        <v>-14421918.689999999</v>
      </c>
      <c r="N493" s="130">
        <v>-16420653.779999999</v>
      </c>
      <c r="O493" s="130">
        <v>-18578161.41</v>
      </c>
      <c r="P493" s="127">
        <v>-18578161.41</v>
      </c>
    </row>
    <row r="494" spans="1:16" ht="13.5" thickBot="1" x14ac:dyDescent="0.25">
      <c r="A494" s="137" t="s">
        <v>1611</v>
      </c>
      <c r="B494" s="134" t="s">
        <v>1612</v>
      </c>
      <c r="C494" s="134" t="s">
        <v>1298</v>
      </c>
      <c r="D494" s="132">
        <v>7282634.6799999997</v>
      </c>
      <c r="E494" s="132">
        <v>9636893.0299999993</v>
      </c>
      <c r="F494" s="132">
        <v>14002739.08</v>
      </c>
      <c r="G494" s="132">
        <v>28477262.579999998</v>
      </c>
      <c r="H494" s="132">
        <v>35741434.369999997</v>
      </c>
      <c r="I494" s="132">
        <v>39679841.210000001</v>
      </c>
      <c r="J494" s="132">
        <v>42591683.270000003</v>
      </c>
      <c r="K494" s="132">
        <v>41299666.93</v>
      </c>
      <c r="L494" s="132">
        <v>40204650.689999998</v>
      </c>
      <c r="M494" s="132">
        <v>22039144.690000001</v>
      </c>
      <c r="N494" s="132">
        <v>334876.42</v>
      </c>
      <c r="O494" s="132">
        <v>-3722173.49</v>
      </c>
      <c r="P494" s="127">
        <v>-3722173.49</v>
      </c>
    </row>
    <row r="495" spans="1:16" ht="13.5" thickBot="1" x14ac:dyDescent="0.25">
      <c r="A495" s="137" t="s">
        <v>1605</v>
      </c>
      <c r="B495" s="134" t="s">
        <v>1613</v>
      </c>
      <c r="C495" s="134" t="s">
        <v>1298</v>
      </c>
      <c r="D495" s="130">
        <v>-321590.21999999997</v>
      </c>
      <c r="E495" s="130">
        <v>-638787.07999999996</v>
      </c>
      <c r="F495" s="130">
        <v>-941540.02</v>
      </c>
      <c r="G495" s="130">
        <v>-1179459.46</v>
      </c>
      <c r="H495" s="130">
        <v>-1389801.74</v>
      </c>
      <c r="I495" s="130">
        <v>-1582880.29</v>
      </c>
      <c r="J495" s="130">
        <v>-1765871.14</v>
      </c>
      <c r="K495" s="130">
        <v>-1948067.86</v>
      </c>
      <c r="L495" s="130">
        <v>-2138973.89</v>
      </c>
      <c r="M495" s="130">
        <v>-2376457.63</v>
      </c>
      <c r="N495" s="130">
        <v>-2656151.0499999998</v>
      </c>
      <c r="O495" s="130">
        <v>-2943599.51</v>
      </c>
      <c r="P495" s="127">
        <v>-2943599.51</v>
      </c>
    </row>
    <row r="496" spans="1:16" ht="13.5" thickBot="1" x14ac:dyDescent="0.25">
      <c r="A496" s="137" t="s">
        <v>1607</v>
      </c>
      <c r="B496" s="134" t="s">
        <v>1614</v>
      </c>
      <c r="C496" s="134" t="s">
        <v>1298</v>
      </c>
      <c r="D496" s="132">
        <v>-2467049.15</v>
      </c>
      <c r="E496" s="132">
        <v>-4922474.12</v>
      </c>
      <c r="F496" s="132">
        <v>-7383609.1600000001</v>
      </c>
      <c r="G496" s="132">
        <v>-9762872.7599999998</v>
      </c>
      <c r="H496" s="132">
        <v>-12123879.060000001</v>
      </c>
      <c r="I496" s="132">
        <v>-14477970.1</v>
      </c>
      <c r="J496" s="132">
        <v>-16814876.300000001</v>
      </c>
      <c r="K496" s="132">
        <v>-19148857.789999999</v>
      </c>
      <c r="L496" s="132">
        <v>-21470751.960000001</v>
      </c>
      <c r="M496" s="132">
        <v>-23840493.18</v>
      </c>
      <c r="N496" s="132">
        <v>-26260897.66</v>
      </c>
      <c r="O496" s="132">
        <v>-28700721.710000001</v>
      </c>
      <c r="P496" s="127">
        <v>-28700721.710000001</v>
      </c>
    </row>
    <row r="497" spans="1:16" ht="13.5" thickBot="1" x14ac:dyDescent="0.25">
      <c r="A497" s="137" t="s">
        <v>1615</v>
      </c>
      <c r="B497" s="134" t="s">
        <v>1616</v>
      </c>
      <c r="C497" s="134" t="s">
        <v>1298</v>
      </c>
      <c r="D497" s="130">
        <v>-679477.93</v>
      </c>
      <c r="E497" s="130">
        <v>-1347515.24</v>
      </c>
      <c r="F497" s="130">
        <v>-2052697.32</v>
      </c>
      <c r="G497" s="130">
        <v>-2686683.46</v>
      </c>
      <c r="H497" s="130">
        <v>-3300575.57</v>
      </c>
      <c r="I497" s="130">
        <v>-3918830.57</v>
      </c>
      <c r="J497" s="130">
        <v>-4539903.59</v>
      </c>
      <c r="K497" s="130">
        <v>-5184462.43</v>
      </c>
      <c r="L497" s="130">
        <v>-5803189.0700000003</v>
      </c>
      <c r="M497" s="130">
        <v>-6525986.04</v>
      </c>
      <c r="N497" s="130">
        <v>-7202660.6699999999</v>
      </c>
      <c r="O497" s="130">
        <v>-7893088.6900000004</v>
      </c>
      <c r="P497" s="127">
        <v>-7893088.6900000004</v>
      </c>
    </row>
    <row r="498" spans="1:16" ht="13.5" thickBot="1" x14ac:dyDescent="0.25">
      <c r="A498" s="137" t="s">
        <v>1617</v>
      </c>
      <c r="B498" s="134" t="s">
        <v>1618</v>
      </c>
      <c r="C498" s="134" t="s">
        <v>1298</v>
      </c>
      <c r="D498" s="132">
        <v>-972</v>
      </c>
      <c r="E498" s="132">
        <v>-21995</v>
      </c>
      <c r="F498" s="132">
        <v>-22029</v>
      </c>
      <c r="G498" s="132">
        <v>-22294</v>
      </c>
      <c r="H498" s="132">
        <v>-23093</v>
      </c>
      <c r="I498" s="132">
        <v>-23093</v>
      </c>
      <c r="J498" s="132">
        <v>-23726</v>
      </c>
      <c r="K498" s="132">
        <v>-23957</v>
      </c>
      <c r="L498" s="132">
        <v>-24829</v>
      </c>
      <c r="M498" s="132">
        <v>-26018</v>
      </c>
      <c r="N498" s="132">
        <v>-27877</v>
      </c>
      <c r="O498" s="132">
        <v>-27877</v>
      </c>
      <c r="P498" s="127">
        <v>-27877</v>
      </c>
    </row>
    <row r="499" spans="1:16" ht="13.5" thickBot="1" x14ac:dyDescent="0.25">
      <c r="A499" s="137" t="s">
        <v>1619</v>
      </c>
      <c r="B499" s="134" t="s">
        <v>1620</v>
      </c>
      <c r="C499" s="134" t="s">
        <v>1298</v>
      </c>
      <c r="D499" s="130">
        <v>-22995</v>
      </c>
      <c r="E499" s="130">
        <v>-24049</v>
      </c>
      <c r="F499" s="130">
        <v>-85589</v>
      </c>
      <c r="G499" s="130">
        <v>-85584</v>
      </c>
      <c r="H499" s="130">
        <v>-85589</v>
      </c>
      <c r="I499" s="130">
        <v>-85589</v>
      </c>
      <c r="J499" s="130">
        <v>-85589</v>
      </c>
      <c r="K499" s="130">
        <v>-85589</v>
      </c>
      <c r="L499" s="130">
        <v>-165414</v>
      </c>
      <c r="M499" s="130">
        <v>-189031</v>
      </c>
      <c r="N499" s="130">
        <v>-189031</v>
      </c>
      <c r="O499" s="130">
        <v>-189031</v>
      </c>
      <c r="P499" s="127">
        <v>-189031</v>
      </c>
    </row>
    <row r="500" spans="1:16" ht="13.5" thickBot="1" x14ac:dyDescent="0.25">
      <c r="A500" s="137" t="s">
        <v>1621</v>
      </c>
      <c r="B500" s="134" t="s">
        <v>1622</v>
      </c>
      <c r="C500" s="134" t="s">
        <v>1298</v>
      </c>
      <c r="D500" s="132">
        <v>6480473.4900000002</v>
      </c>
      <c r="E500" s="132">
        <v>10759092.859999999</v>
      </c>
      <c r="F500" s="132">
        <v>11506955.49</v>
      </c>
      <c r="G500" s="132">
        <v>11893107.09</v>
      </c>
      <c r="H500" s="132">
        <v>11052148.970000001</v>
      </c>
      <c r="I500" s="132">
        <v>-3615784.39</v>
      </c>
      <c r="J500" s="132">
        <v>-4517906.5999999996</v>
      </c>
      <c r="K500" s="132">
        <v>-4064780.86</v>
      </c>
      <c r="L500" s="132">
        <v>-3872456.28</v>
      </c>
      <c r="M500" s="132">
        <v>-2530737.9500000002</v>
      </c>
      <c r="N500" s="132">
        <v>-1739420.49</v>
      </c>
      <c r="O500" s="132">
        <v>-1459201.56</v>
      </c>
      <c r="P500" s="127">
        <v>-1459201.56</v>
      </c>
    </row>
    <row r="501" spans="1:16" ht="13.5" thickBot="1" x14ac:dyDescent="0.25">
      <c r="A501" s="137" t="s">
        <v>1623</v>
      </c>
      <c r="B501" s="134" t="s">
        <v>1624</v>
      </c>
      <c r="C501" s="134" t="s">
        <v>1298</v>
      </c>
      <c r="D501" s="130">
        <v>-411982.62</v>
      </c>
      <c r="E501" s="130">
        <v>-881849.98</v>
      </c>
      <c r="F501" s="130">
        <v>-1140347.0900000001</v>
      </c>
      <c r="G501" s="130">
        <v>-1186919.25</v>
      </c>
      <c r="H501" s="130">
        <v>-1222807.3600000001</v>
      </c>
      <c r="I501" s="130">
        <v>-1259913.72</v>
      </c>
      <c r="J501" s="130">
        <v>-1293903.6499999999</v>
      </c>
      <c r="K501" s="130">
        <v>-1328391.19</v>
      </c>
      <c r="L501" s="130">
        <v>-1359604.83</v>
      </c>
      <c r="M501" s="130">
        <v>-1395000.24</v>
      </c>
      <c r="N501" s="130">
        <v>-1458421.15</v>
      </c>
      <c r="O501" s="130">
        <v>-1636894.75</v>
      </c>
      <c r="P501" s="127">
        <v>-1636894.75</v>
      </c>
    </row>
    <row r="502" spans="1:16" ht="13.5" thickBot="1" x14ac:dyDescent="0.25">
      <c r="A502" s="137" t="s">
        <v>1625</v>
      </c>
      <c r="B502" s="134" t="s">
        <v>1626</v>
      </c>
      <c r="C502" s="134" t="s">
        <v>1298</v>
      </c>
      <c r="D502" s="132">
        <v>-584318.21</v>
      </c>
      <c r="E502" s="132">
        <v>-1025893.92</v>
      </c>
      <c r="F502" s="132">
        <v>-1437998.15</v>
      </c>
      <c r="G502" s="132">
        <v>-1823334.44</v>
      </c>
      <c r="H502" s="132">
        <v>-2115654.0299999998</v>
      </c>
      <c r="I502" s="132">
        <v>-2304166.0299999998</v>
      </c>
      <c r="J502" s="132">
        <v>-2459778.46</v>
      </c>
      <c r="K502" s="132">
        <v>-2628939.75</v>
      </c>
      <c r="L502" s="132">
        <v>-2594131.42</v>
      </c>
      <c r="M502" s="132">
        <v>-2755221.51</v>
      </c>
      <c r="N502" s="132">
        <v>-2957138.43</v>
      </c>
      <c r="O502" s="132">
        <v>-3211259.79</v>
      </c>
      <c r="P502" s="127">
        <v>-3211259.79</v>
      </c>
    </row>
    <row r="503" spans="1:16" ht="13.5" thickBot="1" x14ac:dyDescent="0.25">
      <c r="A503" s="137" t="s">
        <v>1627</v>
      </c>
      <c r="B503" s="134" t="s">
        <v>1628</v>
      </c>
      <c r="C503" s="134" t="s">
        <v>1298</v>
      </c>
      <c r="D503" s="130">
        <v>-233030.36</v>
      </c>
      <c r="E503" s="130">
        <v>-463988.22</v>
      </c>
      <c r="F503" s="130">
        <v>-722556.62</v>
      </c>
      <c r="G503" s="130">
        <v>-971787.34</v>
      </c>
      <c r="H503" s="130">
        <v>-1089118.6000000001</v>
      </c>
      <c r="I503" s="130">
        <v>-1244947.72</v>
      </c>
      <c r="J503" s="130">
        <v>-1406038.55</v>
      </c>
      <c r="K503" s="130">
        <v>-1582451.44</v>
      </c>
      <c r="L503" s="130">
        <v>-1748483.49</v>
      </c>
      <c r="M503" s="130">
        <v>-1916901.97</v>
      </c>
      <c r="N503" s="130">
        <v>-1991424.2</v>
      </c>
      <c r="O503" s="130">
        <v>-2060364.72</v>
      </c>
      <c r="P503" s="127">
        <v>-2060364.72</v>
      </c>
    </row>
    <row r="504" spans="1:16" ht="13.5" thickBot="1" x14ac:dyDescent="0.25">
      <c r="A504" s="137" t="s">
        <v>1629</v>
      </c>
      <c r="B504" s="134" t="s">
        <v>1630</v>
      </c>
      <c r="C504" s="134" t="s">
        <v>1298</v>
      </c>
      <c r="D504" s="132">
        <v>17.52</v>
      </c>
      <c r="E504" s="132">
        <v>17.52</v>
      </c>
      <c r="F504" s="132">
        <v>17.52</v>
      </c>
      <c r="G504" s="132">
        <v>17.52</v>
      </c>
      <c r="H504" s="132">
        <v>17.52</v>
      </c>
      <c r="I504" s="132">
        <v>17.52</v>
      </c>
      <c r="J504" s="132">
        <v>17.52</v>
      </c>
      <c r="K504" s="132">
        <v>17.52</v>
      </c>
      <c r="L504" s="132">
        <v>17.52</v>
      </c>
      <c r="M504" s="132">
        <v>17.52</v>
      </c>
      <c r="N504" s="132">
        <v>17.52</v>
      </c>
      <c r="O504" s="132">
        <v>17.52</v>
      </c>
      <c r="P504" s="127">
        <v>17.52</v>
      </c>
    </row>
    <row r="505" spans="1:16" ht="13.5" thickBot="1" x14ac:dyDescent="0.25">
      <c r="A505" s="137" t="s">
        <v>1631</v>
      </c>
      <c r="B505" s="134" t="s">
        <v>1632</v>
      </c>
      <c r="C505" s="134" t="s">
        <v>1298</v>
      </c>
      <c r="D505" s="130">
        <v>-644001</v>
      </c>
      <c r="E505" s="130">
        <v>-1090529</v>
      </c>
      <c r="F505" s="130">
        <v>-1556457</v>
      </c>
      <c r="G505" s="130">
        <v>-1807335</v>
      </c>
      <c r="H505" s="130">
        <v>-2029542</v>
      </c>
      <c r="I505" s="130">
        <v>-2362495</v>
      </c>
      <c r="J505" s="130">
        <v>-2680879</v>
      </c>
      <c r="K505" s="130">
        <v>-3158276</v>
      </c>
      <c r="L505" s="130">
        <v>-3547148</v>
      </c>
      <c r="M505" s="130">
        <v>-4130501</v>
      </c>
      <c r="N505" s="130">
        <v>-4689751</v>
      </c>
      <c r="O505" s="130">
        <v>-5384772</v>
      </c>
      <c r="P505" s="127">
        <v>-5384772</v>
      </c>
    </row>
    <row r="506" spans="1:16" ht="13.5" thickBot="1" x14ac:dyDescent="0.25">
      <c r="A506" s="137" t="s">
        <v>1633</v>
      </c>
      <c r="B506" s="134" t="s">
        <v>1634</v>
      </c>
      <c r="C506" s="134" t="s">
        <v>1298</v>
      </c>
      <c r="D506" s="132">
        <v>-55126.54</v>
      </c>
      <c r="E506" s="132">
        <v>-145820.70000000001</v>
      </c>
      <c r="F506" s="132">
        <v>-217663.25</v>
      </c>
      <c r="G506" s="132">
        <v>-289539.44</v>
      </c>
      <c r="H506" s="132">
        <v>-361297.58</v>
      </c>
      <c r="I506" s="132">
        <v>-429545.72</v>
      </c>
      <c r="J506" s="132">
        <v>-498003.41</v>
      </c>
      <c r="K506" s="132">
        <v>-566461.1</v>
      </c>
      <c r="L506" s="132">
        <v>-634918.79</v>
      </c>
      <c r="M506" s="132">
        <v>-704958.32</v>
      </c>
      <c r="N506" s="132">
        <v>-773260.55</v>
      </c>
      <c r="O506" s="132">
        <v>-841562.78</v>
      </c>
      <c r="P506" s="127">
        <v>-841562.78</v>
      </c>
    </row>
    <row r="507" spans="1:16" ht="13.5" thickBot="1" x14ac:dyDescent="0.25">
      <c r="A507" s="137" t="s">
        <v>1635</v>
      </c>
      <c r="B507" s="134" t="s">
        <v>1636</v>
      </c>
      <c r="C507" s="134" t="s">
        <v>1298</v>
      </c>
      <c r="D507" s="130">
        <v>-1635307.46</v>
      </c>
      <c r="E507" s="130">
        <v>-3292342.93</v>
      </c>
      <c r="F507" s="130">
        <v>-4570078.55</v>
      </c>
      <c r="G507" s="130">
        <v>-6719630.3799999999</v>
      </c>
      <c r="H507" s="130">
        <v>-8972159.8300000001</v>
      </c>
      <c r="I507" s="130">
        <v>-11281425.710000001</v>
      </c>
      <c r="J507" s="130">
        <v>-13518466.529999999</v>
      </c>
      <c r="K507" s="130">
        <v>-15794191.43</v>
      </c>
      <c r="L507" s="130">
        <v>-18161501.27</v>
      </c>
      <c r="M507" s="130">
        <v>-20249659.379999999</v>
      </c>
      <c r="N507" s="130">
        <v>-21916091</v>
      </c>
      <c r="O507" s="130">
        <v>-23637868.5</v>
      </c>
      <c r="P507" s="127">
        <v>-23637868.5</v>
      </c>
    </row>
    <row r="508" spans="1:16" ht="13.5" thickBot="1" x14ac:dyDescent="0.25">
      <c r="A508" s="137" t="s">
        <v>1637</v>
      </c>
      <c r="B508" s="134" t="s">
        <v>1638</v>
      </c>
      <c r="C508" s="134" t="s">
        <v>1298</v>
      </c>
      <c r="D508" s="132">
        <v>-122447.71</v>
      </c>
      <c r="E508" s="132">
        <v>-395669.59</v>
      </c>
      <c r="F508" s="132">
        <v>-430633.57</v>
      </c>
      <c r="G508" s="132">
        <v>-572572.56999999995</v>
      </c>
      <c r="H508" s="132">
        <v>-616956.42000000004</v>
      </c>
      <c r="I508" s="132">
        <v>-688246.05</v>
      </c>
      <c r="J508" s="132">
        <v>-729036.3</v>
      </c>
      <c r="K508" s="132">
        <v>-834494.54</v>
      </c>
      <c r="L508" s="132">
        <v>-898084.52</v>
      </c>
      <c r="M508" s="132">
        <v>-1014056.86</v>
      </c>
      <c r="N508" s="132">
        <v>-1078485.08</v>
      </c>
      <c r="O508" s="132">
        <v>-1165996.43</v>
      </c>
      <c r="P508" s="127">
        <v>-1165996.43</v>
      </c>
    </row>
    <row r="509" spans="1:16" ht="13.5" thickBot="1" x14ac:dyDescent="0.25">
      <c r="A509" s="137" t="s">
        <v>1639</v>
      </c>
      <c r="B509" s="134" t="s">
        <v>1640</v>
      </c>
      <c r="C509" s="134" t="s">
        <v>1298</v>
      </c>
      <c r="D509" s="130">
        <v>54018.58</v>
      </c>
      <c r="E509" s="130">
        <v>100823.82</v>
      </c>
      <c r="F509" s="130">
        <v>176639.27</v>
      </c>
      <c r="G509" s="130">
        <v>258592.39</v>
      </c>
      <c r="H509" s="130">
        <v>201080.72</v>
      </c>
      <c r="I509" s="130">
        <v>106779.64</v>
      </c>
      <c r="J509" s="130">
        <v>-22103.02</v>
      </c>
      <c r="K509" s="130">
        <v>-166562.39000000001</v>
      </c>
      <c r="L509" s="130">
        <v>-300373.34999999998</v>
      </c>
      <c r="M509" s="130">
        <v>-279366.8</v>
      </c>
      <c r="N509" s="130">
        <v>-232639.82</v>
      </c>
      <c r="O509" s="130">
        <v>-146998.84</v>
      </c>
      <c r="P509" s="127">
        <v>-146998.84</v>
      </c>
    </row>
    <row r="510" spans="1:16" ht="13.5" thickBot="1" x14ac:dyDescent="0.25">
      <c r="A510" s="137" t="s">
        <v>1603</v>
      </c>
      <c r="B510" s="134" t="s">
        <v>1641</v>
      </c>
      <c r="C510" s="134" t="s">
        <v>1298</v>
      </c>
      <c r="D510" s="132">
        <v>0</v>
      </c>
      <c r="E510" s="132">
        <v>0</v>
      </c>
      <c r="F510" s="132">
        <v>0</v>
      </c>
      <c r="G510" s="132">
        <v>0</v>
      </c>
      <c r="H510" s="132">
        <v>0</v>
      </c>
      <c r="I510" s="132">
        <v>0</v>
      </c>
      <c r="J510" s="132">
        <v>0</v>
      </c>
      <c r="K510" s="132">
        <v>0</v>
      </c>
      <c r="L510" s="132">
        <v>0</v>
      </c>
      <c r="M510" s="132">
        <v>0</v>
      </c>
      <c r="N510" s="132">
        <v>0</v>
      </c>
      <c r="O510" s="132">
        <v>0</v>
      </c>
      <c r="P510" s="127">
        <v>0</v>
      </c>
    </row>
    <row r="511" spans="1:16" ht="13.5" thickBot="1" x14ac:dyDescent="0.25">
      <c r="A511" s="137" t="s">
        <v>1605</v>
      </c>
      <c r="B511" s="134" t="s">
        <v>1642</v>
      </c>
      <c r="C511" s="134" t="s">
        <v>1298</v>
      </c>
      <c r="D511" s="130">
        <v>0</v>
      </c>
      <c r="E511" s="130">
        <v>0</v>
      </c>
      <c r="F511" s="130">
        <v>0</v>
      </c>
      <c r="G511" s="130">
        <v>0</v>
      </c>
      <c r="H511" s="130">
        <v>0</v>
      </c>
      <c r="I511" s="130">
        <v>0</v>
      </c>
      <c r="J511" s="130">
        <v>0</v>
      </c>
      <c r="K511" s="130">
        <v>0</v>
      </c>
      <c r="L511" s="130">
        <v>0</v>
      </c>
      <c r="M511" s="130">
        <v>0</v>
      </c>
      <c r="N511" s="130">
        <v>0</v>
      </c>
      <c r="O511" s="130">
        <v>0</v>
      </c>
      <c r="P511" s="127">
        <v>0</v>
      </c>
    </row>
    <row r="512" spans="1:16" ht="13.5" thickBot="1" x14ac:dyDescent="0.25">
      <c r="A512" s="137" t="s">
        <v>1643</v>
      </c>
      <c r="B512" s="134" t="s">
        <v>1644</v>
      </c>
      <c r="C512" s="134" t="s">
        <v>1298</v>
      </c>
      <c r="D512" s="132">
        <v>0</v>
      </c>
      <c r="E512" s="132">
        <v>0</v>
      </c>
      <c r="F512" s="132">
        <v>0</v>
      </c>
      <c r="G512" s="132">
        <v>0</v>
      </c>
      <c r="H512" s="132">
        <v>0</v>
      </c>
      <c r="I512" s="132">
        <v>0</v>
      </c>
      <c r="J512" s="132">
        <v>0</v>
      </c>
      <c r="K512" s="132">
        <v>0</v>
      </c>
      <c r="L512" s="132">
        <v>0</v>
      </c>
      <c r="M512" s="132">
        <v>0</v>
      </c>
      <c r="N512" s="132">
        <v>0</v>
      </c>
      <c r="O512" s="132">
        <v>0</v>
      </c>
      <c r="P512" s="127">
        <v>0</v>
      </c>
    </row>
    <row r="513" spans="1:16" ht="13.5" thickBot="1" x14ac:dyDescent="0.25">
      <c r="A513" s="137" t="s">
        <v>1645</v>
      </c>
      <c r="B513" s="134" t="s">
        <v>1646</v>
      </c>
      <c r="C513" s="134" t="s">
        <v>1298</v>
      </c>
      <c r="D513" s="130">
        <v>0</v>
      </c>
      <c r="E513" s="130">
        <v>0</v>
      </c>
      <c r="F513" s="130">
        <v>0</v>
      </c>
      <c r="G513" s="130">
        <v>0</v>
      </c>
      <c r="H513" s="130">
        <v>0</v>
      </c>
      <c r="I513" s="130">
        <v>0</v>
      </c>
      <c r="J513" s="130">
        <v>0</v>
      </c>
      <c r="K513" s="130">
        <v>0</v>
      </c>
      <c r="L513" s="130">
        <v>0</v>
      </c>
      <c r="M513" s="130">
        <v>0</v>
      </c>
      <c r="N513" s="130">
        <v>0</v>
      </c>
      <c r="O513" s="130">
        <v>0</v>
      </c>
      <c r="P513" s="127">
        <v>0</v>
      </c>
    </row>
    <row r="514" spans="1:16" ht="13.5" thickBot="1" x14ac:dyDescent="0.25">
      <c r="A514" s="137" t="s">
        <v>1603</v>
      </c>
      <c r="B514" s="134" t="s">
        <v>1647</v>
      </c>
      <c r="C514" s="134" t="s">
        <v>1298</v>
      </c>
      <c r="D514" s="132">
        <v>0</v>
      </c>
      <c r="E514" s="132">
        <v>0</v>
      </c>
      <c r="F514" s="132">
        <v>0</v>
      </c>
      <c r="G514" s="132">
        <v>0</v>
      </c>
      <c r="H514" s="132">
        <v>0</v>
      </c>
      <c r="I514" s="132">
        <v>0</v>
      </c>
      <c r="J514" s="132">
        <v>0</v>
      </c>
      <c r="K514" s="132">
        <v>0</v>
      </c>
      <c r="L514" s="132">
        <v>0</v>
      </c>
      <c r="M514" s="132">
        <v>0</v>
      </c>
      <c r="N514" s="132">
        <v>0</v>
      </c>
      <c r="O514" s="132">
        <v>0</v>
      </c>
      <c r="P514" s="127">
        <v>0</v>
      </c>
    </row>
    <row r="515" spans="1:16" ht="13.5" thickBot="1" x14ac:dyDescent="0.25">
      <c r="A515" s="137" t="s">
        <v>1605</v>
      </c>
      <c r="B515" s="134" t="s">
        <v>1648</v>
      </c>
      <c r="C515" s="134" t="s">
        <v>1298</v>
      </c>
      <c r="D515" s="130">
        <v>0</v>
      </c>
      <c r="E515" s="130">
        <v>0</v>
      </c>
      <c r="F515" s="130">
        <v>0</v>
      </c>
      <c r="G515" s="130">
        <v>0</v>
      </c>
      <c r="H515" s="130">
        <v>0</v>
      </c>
      <c r="I515" s="130">
        <v>0</v>
      </c>
      <c r="J515" s="130">
        <v>0</v>
      </c>
      <c r="K515" s="130">
        <v>0</v>
      </c>
      <c r="L515" s="130">
        <v>0</v>
      </c>
      <c r="M515" s="130">
        <v>0</v>
      </c>
      <c r="N515" s="130">
        <v>0</v>
      </c>
      <c r="O515" s="130">
        <v>0</v>
      </c>
      <c r="P515" s="127">
        <v>0</v>
      </c>
    </row>
    <row r="516" spans="1:16" ht="13.5" thickBot="1" x14ac:dyDescent="0.25">
      <c r="A516" s="137" t="s">
        <v>1643</v>
      </c>
      <c r="B516" s="134" t="s">
        <v>1649</v>
      </c>
      <c r="C516" s="134" t="s">
        <v>1298</v>
      </c>
      <c r="D516" s="132">
        <v>0</v>
      </c>
      <c r="E516" s="132">
        <v>0</v>
      </c>
      <c r="F516" s="132">
        <v>0</v>
      </c>
      <c r="G516" s="132">
        <v>0</v>
      </c>
      <c r="H516" s="132">
        <v>0</v>
      </c>
      <c r="I516" s="132">
        <v>0</v>
      </c>
      <c r="J516" s="132">
        <v>0</v>
      </c>
      <c r="K516" s="132">
        <v>0</v>
      </c>
      <c r="L516" s="132">
        <v>0</v>
      </c>
      <c r="M516" s="132">
        <v>0</v>
      </c>
      <c r="N516" s="132">
        <v>0</v>
      </c>
      <c r="O516" s="132">
        <v>0</v>
      </c>
      <c r="P516" s="127">
        <v>0</v>
      </c>
    </row>
    <row r="517" spans="1:16" ht="13.5" thickBot="1" x14ac:dyDescent="0.25">
      <c r="A517" s="137" t="s">
        <v>1645</v>
      </c>
      <c r="B517" s="134" t="s">
        <v>1650</v>
      </c>
      <c r="C517" s="134" t="s">
        <v>1298</v>
      </c>
      <c r="D517" s="130">
        <v>0</v>
      </c>
      <c r="E517" s="130">
        <v>0</v>
      </c>
      <c r="F517" s="130">
        <v>0</v>
      </c>
      <c r="G517" s="130">
        <v>0</v>
      </c>
      <c r="H517" s="130">
        <v>0</v>
      </c>
      <c r="I517" s="130">
        <v>0</v>
      </c>
      <c r="J517" s="130">
        <v>0</v>
      </c>
      <c r="K517" s="130">
        <v>0</v>
      </c>
      <c r="L517" s="130">
        <v>0</v>
      </c>
      <c r="M517" s="130">
        <v>0</v>
      </c>
      <c r="N517" s="130">
        <v>0</v>
      </c>
      <c r="O517" s="130">
        <v>0</v>
      </c>
      <c r="P517" s="127">
        <v>0</v>
      </c>
    </row>
    <row r="518" spans="1:16" ht="13.5" thickBot="1" x14ac:dyDescent="0.25">
      <c r="A518" s="137" t="s">
        <v>1605</v>
      </c>
      <c r="B518" s="134" t="s">
        <v>1651</v>
      </c>
      <c r="C518" s="134" t="s">
        <v>1298</v>
      </c>
      <c r="D518" s="132">
        <v>0</v>
      </c>
      <c r="E518" s="132">
        <v>0</v>
      </c>
      <c r="F518" s="132">
        <v>0</v>
      </c>
      <c r="G518" s="132">
        <v>0</v>
      </c>
      <c r="H518" s="132">
        <v>0</v>
      </c>
      <c r="I518" s="132">
        <v>0</v>
      </c>
      <c r="J518" s="132">
        <v>0</v>
      </c>
      <c r="K518" s="132">
        <v>0</v>
      </c>
      <c r="L518" s="132">
        <v>0</v>
      </c>
      <c r="M518" s="132">
        <v>0</v>
      </c>
      <c r="N518" s="132">
        <v>0</v>
      </c>
      <c r="O518" s="132">
        <v>0</v>
      </c>
      <c r="P518" s="127">
        <v>0</v>
      </c>
    </row>
    <row r="519" spans="1:16" ht="13.5" thickBot="1" x14ac:dyDescent="0.25">
      <c r="A519" s="137" t="s">
        <v>1643</v>
      </c>
      <c r="B519" s="134" t="s">
        <v>1652</v>
      </c>
      <c r="C519" s="134" t="s">
        <v>1298</v>
      </c>
      <c r="D519" s="130">
        <v>0</v>
      </c>
      <c r="E519" s="130">
        <v>0</v>
      </c>
      <c r="F519" s="130">
        <v>0</v>
      </c>
      <c r="G519" s="130">
        <v>0</v>
      </c>
      <c r="H519" s="130">
        <v>0</v>
      </c>
      <c r="I519" s="130">
        <v>0</v>
      </c>
      <c r="J519" s="130">
        <v>0</v>
      </c>
      <c r="K519" s="130">
        <v>0</v>
      </c>
      <c r="L519" s="130">
        <v>0</v>
      </c>
      <c r="M519" s="130">
        <v>0</v>
      </c>
      <c r="N519" s="130">
        <v>0</v>
      </c>
      <c r="O519" s="130">
        <v>0</v>
      </c>
      <c r="P519" s="127">
        <v>0</v>
      </c>
    </row>
    <row r="520" spans="1:16" ht="13.5" thickBot="1" x14ac:dyDescent="0.25">
      <c r="A520" s="137" t="s">
        <v>1645</v>
      </c>
      <c r="B520" s="134" t="s">
        <v>1653</v>
      </c>
      <c r="C520" s="134" t="s">
        <v>1298</v>
      </c>
      <c r="D520" s="132">
        <v>0</v>
      </c>
      <c r="E520" s="132">
        <v>0</v>
      </c>
      <c r="F520" s="132">
        <v>0</v>
      </c>
      <c r="G520" s="132">
        <v>0</v>
      </c>
      <c r="H520" s="132">
        <v>0</v>
      </c>
      <c r="I520" s="132">
        <v>0</v>
      </c>
      <c r="J520" s="132">
        <v>0</v>
      </c>
      <c r="K520" s="132">
        <v>0</v>
      </c>
      <c r="L520" s="132">
        <v>0</v>
      </c>
      <c r="M520" s="132">
        <v>0</v>
      </c>
      <c r="N520" s="132">
        <v>0</v>
      </c>
      <c r="O520" s="132">
        <v>0</v>
      </c>
      <c r="P520" s="127">
        <v>0</v>
      </c>
    </row>
    <row r="521" spans="1:16" ht="13.5" thickBot="1" x14ac:dyDescent="0.25">
      <c r="A521" s="137" t="s">
        <v>2405</v>
      </c>
      <c r="B521" s="134" t="s">
        <v>2406</v>
      </c>
      <c r="C521" s="134" t="s">
        <v>2078</v>
      </c>
      <c r="D521" s="130"/>
      <c r="E521" s="130"/>
      <c r="F521" s="130"/>
      <c r="G521" s="130"/>
      <c r="H521" s="130"/>
      <c r="I521" s="130"/>
      <c r="J521" s="130"/>
      <c r="K521" s="130"/>
      <c r="L521" s="130"/>
      <c r="M521" s="130"/>
      <c r="N521" s="130"/>
      <c r="O521" s="130"/>
      <c r="P521" s="127">
        <v>0</v>
      </c>
    </row>
    <row r="522" spans="1:16" ht="13.5" thickBot="1" x14ac:dyDescent="0.25">
      <c r="A522" s="137" t="s">
        <v>1654</v>
      </c>
      <c r="B522" s="134" t="s">
        <v>1655</v>
      </c>
      <c r="C522" s="134" t="s">
        <v>1298</v>
      </c>
      <c r="D522" s="132">
        <v>4339655.43</v>
      </c>
      <c r="E522" s="132">
        <v>8974868.1799999997</v>
      </c>
      <c r="F522" s="132">
        <v>13860677.439999999</v>
      </c>
      <c r="G522" s="132">
        <v>18883836.949999999</v>
      </c>
      <c r="H522" s="132">
        <v>23630430.190000001</v>
      </c>
      <c r="I522" s="132">
        <v>28456011.629999999</v>
      </c>
      <c r="J522" s="132">
        <v>32855165.27</v>
      </c>
      <c r="K522" s="132">
        <v>37273807.630000003</v>
      </c>
      <c r="L522" s="132">
        <v>41665343.789999999</v>
      </c>
      <c r="M522" s="132">
        <v>46213089.340000004</v>
      </c>
      <c r="N522" s="132">
        <v>50150187.159999996</v>
      </c>
      <c r="O522" s="132">
        <v>53805110.969999999</v>
      </c>
      <c r="P522" s="127">
        <v>53805110.969999999</v>
      </c>
    </row>
    <row r="523" spans="1:16" ht="13.5" thickBot="1" x14ac:dyDescent="0.25">
      <c r="A523" s="137" t="s">
        <v>1656</v>
      </c>
      <c r="B523" s="134" t="s">
        <v>1657</v>
      </c>
      <c r="C523" s="134" t="s">
        <v>1298</v>
      </c>
      <c r="D523" s="130">
        <v>111.87</v>
      </c>
      <c r="E523" s="130">
        <v>1964.37</v>
      </c>
      <c r="F523" s="130">
        <v>3145.81</v>
      </c>
      <c r="G523" s="130">
        <v>5738.23</v>
      </c>
      <c r="H523" s="130">
        <v>9635.4699999999993</v>
      </c>
      <c r="I523" s="130">
        <v>11248.54</v>
      </c>
      <c r="J523" s="130">
        <v>12443.95</v>
      </c>
      <c r="K523" s="130">
        <v>13063.23</v>
      </c>
      <c r="L523" s="130">
        <v>13221.66</v>
      </c>
      <c r="M523" s="130">
        <v>13221.66</v>
      </c>
      <c r="N523" s="130">
        <v>13221.66</v>
      </c>
      <c r="O523" s="130">
        <v>14360.72</v>
      </c>
      <c r="P523" s="127">
        <v>14360.72</v>
      </c>
    </row>
    <row r="524" spans="1:16" ht="13.5" thickBot="1" x14ac:dyDescent="0.25">
      <c r="A524" s="137" t="s">
        <v>2407</v>
      </c>
      <c r="B524" s="134" t="s">
        <v>2408</v>
      </c>
      <c r="C524" s="134" t="s">
        <v>1298</v>
      </c>
      <c r="D524" s="132"/>
      <c r="E524" s="132"/>
      <c r="F524" s="132"/>
      <c r="G524" s="132"/>
      <c r="H524" s="132"/>
      <c r="I524" s="132"/>
      <c r="J524" s="132"/>
      <c r="K524" s="132"/>
      <c r="L524" s="132"/>
      <c r="M524" s="132"/>
      <c r="N524" s="132"/>
      <c r="O524" s="132"/>
      <c r="P524" s="127">
        <v>0</v>
      </c>
    </row>
    <row r="525" spans="1:16" ht="13.5" thickBot="1" x14ac:dyDescent="0.25">
      <c r="A525" s="137" t="s">
        <v>1658</v>
      </c>
      <c r="B525" s="134" t="s">
        <v>1659</v>
      </c>
      <c r="C525" s="134" t="s">
        <v>1298</v>
      </c>
      <c r="D525" s="130">
        <v>0</v>
      </c>
      <c r="E525" s="130">
        <v>0</v>
      </c>
      <c r="F525" s="130">
        <v>0</v>
      </c>
      <c r="G525" s="130">
        <v>0</v>
      </c>
      <c r="H525" s="130">
        <v>0</v>
      </c>
      <c r="I525" s="130">
        <v>0</v>
      </c>
      <c r="J525" s="130">
        <v>0</v>
      </c>
      <c r="K525" s="130">
        <v>0</v>
      </c>
      <c r="L525" s="130">
        <v>0</v>
      </c>
      <c r="M525" s="130">
        <v>0</v>
      </c>
      <c r="N525" s="130">
        <v>261.75</v>
      </c>
      <c r="O525" s="130">
        <v>261.75</v>
      </c>
      <c r="P525" s="127">
        <v>261.75</v>
      </c>
    </row>
    <row r="526" spans="1:16" ht="13.5" thickBot="1" x14ac:dyDescent="0.25">
      <c r="A526" s="137" t="s">
        <v>1660</v>
      </c>
      <c r="B526" s="134" t="s">
        <v>1661</v>
      </c>
      <c r="C526" s="134" t="s">
        <v>1298</v>
      </c>
      <c r="D526" s="132">
        <v>82920.17</v>
      </c>
      <c r="E526" s="132">
        <v>178308.48000000001</v>
      </c>
      <c r="F526" s="132">
        <v>258666.44</v>
      </c>
      <c r="G526" s="132">
        <v>327022.53999999998</v>
      </c>
      <c r="H526" s="132">
        <v>452266.25</v>
      </c>
      <c r="I526" s="132">
        <v>516353.1</v>
      </c>
      <c r="J526" s="132">
        <v>618668.80000000005</v>
      </c>
      <c r="K526" s="132">
        <v>730980.86</v>
      </c>
      <c r="L526" s="132">
        <v>904745.76</v>
      </c>
      <c r="M526" s="132">
        <v>1067952.78</v>
      </c>
      <c r="N526" s="132">
        <v>1199741.1100000001</v>
      </c>
      <c r="O526" s="132">
        <v>1387802.98</v>
      </c>
      <c r="P526" s="127">
        <v>1387802.98</v>
      </c>
    </row>
    <row r="527" spans="1:16" ht="13.5" thickBot="1" x14ac:dyDescent="0.25">
      <c r="A527" s="137" t="s">
        <v>1662</v>
      </c>
      <c r="B527" s="134" t="s">
        <v>1663</v>
      </c>
      <c r="C527" s="134" t="s">
        <v>1298</v>
      </c>
      <c r="D527" s="130">
        <v>3560978.68</v>
      </c>
      <c r="E527" s="130">
        <v>6814114.0300000003</v>
      </c>
      <c r="F527" s="130">
        <v>10430336.09</v>
      </c>
      <c r="G527" s="130">
        <v>14120562.35</v>
      </c>
      <c r="H527" s="130">
        <v>17366597.25</v>
      </c>
      <c r="I527" s="130">
        <v>20879705.120000001</v>
      </c>
      <c r="J527" s="130">
        <v>24243960.609999999</v>
      </c>
      <c r="K527" s="130">
        <v>27447284</v>
      </c>
      <c r="L527" s="130">
        <v>30667416.800000001</v>
      </c>
      <c r="M527" s="130">
        <v>34191898.5</v>
      </c>
      <c r="N527" s="130">
        <v>37191021.590000004</v>
      </c>
      <c r="O527" s="130">
        <v>40373142.159999996</v>
      </c>
      <c r="P527" s="127">
        <v>40373142.159999996</v>
      </c>
    </row>
    <row r="528" spans="1:16" ht="13.5" thickBot="1" x14ac:dyDescent="0.25">
      <c r="A528" s="137" t="s">
        <v>1664</v>
      </c>
      <c r="B528" s="134" t="s">
        <v>1665</v>
      </c>
      <c r="C528" s="134" t="s">
        <v>1298</v>
      </c>
      <c r="D528" s="132">
        <v>345724.44</v>
      </c>
      <c r="E528" s="132">
        <v>690053.2</v>
      </c>
      <c r="F528" s="132">
        <v>1047178.12</v>
      </c>
      <c r="G528" s="132">
        <v>1368642.25</v>
      </c>
      <c r="H528" s="132">
        <v>1705699.62</v>
      </c>
      <c r="I528" s="132">
        <v>2043460.31</v>
      </c>
      <c r="J528" s="132">
        <v>2348390.7799999998</v>
      </c>
      <c r="K528" s="132">
        <v>2686211.23</v>
      </c>
      <c r="L528" s="132">
        <v>3061950.81</v>
      </c>
      <c r="M528" s="132">
        <v>3549316.29</v>
      </c>
      <c r="N528" s="132">
        <v>3876642.62</v>
      </c>
      <c r="O528" s="132">
        <v>4216163</v>
      </c>
      <c r="P528" s="127">
        <v>4216163</v>
      </c>
    </row>
    <row r="529" spans="1:16" ht="13.5" thickBot="1" x14ac:dyDescent="0.25">
      <c r="A529" s="137" t="s">
        <v>2409</v>
      </c>
      <c r="B529" s="134" t="s">
        <v>2410</v>
      </c>
      <c r="C529" s="134" t="s">
        <v>1298</v>
      </c>
      <c r="D529" s="130">
        <v>169774.85</v>
      </c>
      <c r="E529" s="130">
        <v>213158.85</v>
      </c>
      <c r="F529" s="130">
        <v>263531.84999999998</v>
      </c>
      <c r="G529" s="130">
        <v>319266.84999999998</v>
      </c>
      <c r="H529" s="130">
        <v>378780.85</v>
      </c>
      <c r="I529" s="130">
        <v>434185.53</v>
      </c>
      <c r="J529" s="130">
        <v>495158.07</v>
      </c>
      <c r="K529" s="130">
        <v>556066.35</v>
      </c>
      <c r="L529" s="130">
        <v>620393.67000000004</v>
      </c>
      <c r="M529" s="130">
        <v>679639.35</v>
      </c>
      <c r="N529" s="130">
        <v>741130.05</v>
      </c>
      <c r="O529" s="130">
        <v>805923.51</v>
      </c>
      <c r="P529" s="127">
        <v>805923.51</v>
      </c>
    </row>
    <row r="530" spans="1:16" ht="13.5" thickBot="1" x14ac:dyDescent="0.25">
      <c r="A530" s="137" t="s">
        <v>1666</v>
      </c>
      <c r="B530" s="134" t="s">
        <v>1667</v>
      </c>
      <c r="C530" s="134" t="s">
        <v>1298</v>
      </c>
      <c r="D530" s="132">
        <v>11257.88</v>
      </c>
      <c r="E530" s="132">
        <v>22169.51</v>
      </c>
      <c r="F530" s="132">
        <v>33891.040000000001</v>
      </c>
      <c r="G530" s="132">
        <v>45711.29</v>
      </c>
      <c r="H530" s="132">
        <v>56885.45</v>
      </c>
      <c r="I530" s="132">
        <v>66679.86</v>
      </c>
      <c r="J530" s="132">
        <v>79006.600000000006</v>
      </c>
      <c r="K530" s="132">
        <v>91633.26</v>
      </c>
      <c r="L530" s="132">
        <v>103548.67</v>
      </c>
      <c r="M530" s="132">
        <v>117472.61</v>
      </c>
      <c r="N530" s="132">
        <v>129854.04</v>
      </c>
      <c r="O530" s="132">
        <v>141484.89000000001</v>
      </c>
      <c r="P530" s="127">
        <v>141484.89000000001</v>
      </c>
    </row>
    <row r="531" spans="1:16" ht="13.5" thickBot="1" x14ac:dyDescent="0.25">
      <c r="A531" s="137" t="s">
        <v>1668</v>
      </c>
      <c r="B531" s="134" t="s">
        <v>1669</v>
      </c>
      <c r="C531" s="134" t="s">
        <v>1298</v>
      </c>
      <c r="D531" s="130">
        <v>-82920.84</v>
      </c>
      <c r="E531" s="130">
        <v>-27535.55</v>
      </c>
      <c r="F531" s="130">
        <v>7900322.75</v>
      </c>
      <c r="G531" s="130">
        <v>7940390.1100000003</v>
      </c>
      <c r="H531" s="130">
        <v>8004813.1200000001</v>
      </c>
      <c r="I531" s="130">
        <v>7314944.9800000004</v>
      </c>
      <c r="J531" s="130">
        <v>7347432.4199999999</v>
      </c>
      <c r="K531" s="130">
        <v>7405258.46</v>
      </c>
      <c r="L531" s="130">
        <v>7299892.0599999996</v>
      </c>
      <c r="M531" s="130">
        <v>7385944.7199999997</v>
      </c>
      <c r="N531" s="130">
        <v>7441075.1799999997</v>
      </c>
      <c r="O531" s="130">
        <v>13315166.66</v>
      </c>
      <c r="P531" s="127">
        <v>13315166.66</v>
      </c>
    </row>
    <row r="532" spans="1:16" ht="13.5" thickBot="1" x14ac:dyDescent="0.25">
      <c r="A532" s="137" t="s">
        <v>1670</v>
      </c>
      <c r="B532" s="134" t="s">
        <v>1671</v>
      </c>
      <c r="C532" s="134" t="s">
        <v>1298</v>
      </c>
      <c r="D532" s="132">
        <v>0</v>
      </c>
      <c r="E532" s="132">
        <v>0</v>
      </c>
      <c r="F532" s="132">
        <v>116308.01</v>
      </c>
      <c r="G532" s="132">
        <v>116308.01</v>
      </c>
      <c r="H532" s="132">
        <v>116308.01</v>
      </c>
      <c r="I532" s="132">
        <v>116308.01</v>
      </c>
      <c r="J532" s="132">
        <v>116308.01</v>
      </c>
      <c r="K532" s="132">
        <v>125060.99</v>
      </c>
      <c r="L532" s="132">
        <v>125060.99</v>
      </c>
      <c r="M532" s="132">
        <v>125060.99</v>
      </c>
      <c r="N532" s="132">
        <v>125060.99</v>
      </c>
      <c r="O532" s="132">
        <v>125945.19</v>
      </c>
      <c r="P532" s="127">
        <v>125945.19</v>
      </c>
    </row>
    <row r="533" spans="1:16" ht="13.5" thickBot="1" x14ac:dyDescent="0.25">
      <c r="A533" s="137" t="s">
        <v>1672</v>
      </c>
      <c r="B533" s="134" t="s">
        <v>1673</v>
      </c>
      <c r="C533" s="134" t="s">
        <v>1298</v>
      </c>
      <c r="D533" s="130">
        <v>27453.58</v>
      </c>
      <c r="E533" s="130">
        <v>50404.13</v>
      </c>
      <c r="F533" s="130">
        <v>68242.929999999993</v>
      </c>
      <c r="G533" s="130">
        <v>85318.77</v>
      </c>
      <c r="H533" s="130">
        <v>101289.69</v>
      </c>
      <c r="I533" s="130">
        <v>116576.7</v>
      </c>
      <c r="J533" s="130">
        <v>132437.09</v>
      </c>
      <c r="K533" s="130">
        <v>148793.38</v>
      </c>
      <c r="L533" s="130">
        <v>158154.63</v>
      </c>
      <c r="M533" s="130">
        <v>169996.99</v>
      </c>
      <c r="N533" s="130">
        <v>181441.86</v>
      </c>
      <c r="O533" s="130">
        <v>192290.41</v>
      </c>
      <c r="P533" s="127">
        <v>192290.41</v>
      </c>
    </row>
    <row r="534" spans="1:16" ht="13.5" thickBot="1" x14ac:dyDescent="0.25">
      <c r="A534" s="137" t="s">
        <v>1674</v>
      </c>
      <c r="B534" s="134" t="s">
        <v>1675</v>
      </c>
      <c r="C534" s="134" t="s">
        <v>1298</v>
      </c>
      <c r="D534" s="132">
        <v>1206524.56</v>
      </c>
      <c r="E534" s="132">
        <v>2339818.96</v>
      </c>
      <c r="F534" s="132">
        <v>3552412.11</v>
      </c>
      <c r="G534" s="132">
        <v>4770169.26</v>
      </c>
      <c r="H534" s="132">
        <v>5960268.04</v>
      </c>
      <c r="I534" s="132">
        <v>7171082.6200000001</v>
      </c>
      <c r="J534" s="132">
        <v>8419426.25</v>
      </c>
      <c r="K534" s="132">
        <v>9613413.0399999991</v>
      </c>
      <c r="L534" s="132">
        <v>10836936.23</v>
      </c>
      <c r="M534" s="132">
        <v>12058705.07</v>
      </c>
      <c r="N534" s="132">
        <v>13250122.630000001</v>
      </c>
      <c r="O534" s="132">
        <v>13932185.99</v>
      </c>
      <c r="P534" s="127">
        <v>13932185.99</v>
      </c>
    </row>
    <row r="535" spans="1:16" ht="13.5" thickBot="1" x14ac:dyDescent="0.25">
      <c r="A535" s="137" t="s">
        <v>1676</v>
      </c>
      <c r="B535" s="134" t="s">
        <v>1677</v>
      </c>
      <c r="C535" s="134" t="s">
        <v>1298</v>
      </c>
      <c r="D535" s="130">
        <v>4516523.29</v>
      </c>
      <c r="E535" s="130">
        <v>8765749.4600000009</v>
      </c>
      <c r="F535" s="130">
        <v>13307342.210000001</v>
      </c>
      <c r="G535" s="130">
        <v>17857533.140000001</v>
      </c>
      <c r="H535" s="130">
        <v>22326544.57</v>
      </c>
      <c r="I535" s="130">
        <v>26855884.309999999</v>
      </c>
      <c r="J535" s="130">
        <v>31525610.120000001</v>
      </c>
      <c r="K535" s="130">
        <v>36003033.390000001</v>
      </c>
      <c r="L535" s="130">
        <v>40606232.670000002</v>
      </c>
      <c r="M535" s="130">
        <v>45211126.469999999</v>
      </c>
      <c r="N535" s="130">
        <v>49673201.280000001</v>
      </c>
      <c r="O535" s="130">
        <v>54350636.710000001</v>
      </c>
      <c r="P535" s="127">
        <v>54350636.710000001</v>
      </c>
    </row>
    <row r="536" spans="1:16" ht="13.5" thickBot="1" x14ac:dyDescent="0.25">
      <c r="A536" s="137" t="s">
        <v>1678</v>
      </c>
      <c r="B536" s="134" t="s">
        <v>1679</v>
      </c>
      <c r="C536" s="134" t="s">
        <v>1298</v>
      </c>
      <c r="D536" s="132">
        <v>0</v>
      </c>
      <c r="E536" s="132">
        <v>0</v>
      </c>
      <c r="F536" s="132">
        <v>0</v>
      </c>
      <c r="G536" s="132">
        <v>0</v>
      </c>
      <c r="H536" s="132">
        <v>0</v>
      </c>
      <c r="I536" s="132">
        <v>0</v>
      </c>
      <c r="J536" s="132">
        <v>0</v>
      </c>
      <c r="K536" s="132">
        <v>0</v>
      </c>
      <c r="L536" s="132">
        <v>0</v>
      </c>
      <c r="M536" s="132">
        <v>0</v>
      </c>
      <c r="N536" s="132">
        <v>0</v>
      </c>
      <c r="O536" s="132">
        <v>0</v>
      </c>
      <c r="P536" s="127">
        <v>0</v>
      </c>
    </row>
    <row r="537" spans="1:16" ht="13.5" thickBot="1" x14ac:dyDescent="0.25">
      <c r="A537" s="137" t="s">
        <v>1680</v>
      </c>
      <c r="B537" s="134" t="s">
        <v>1681</v>
      </c>
      <c r="C537" s="134" t="s">
        <v>1298</v>
      </c>
      <c r="D537" s="130">
        <v>0</v>
      </c>
      <c r="E537" s="130">
        <v>0</v>
      </c>
      <c r="F537" s="130">
        <v>0</v>
      </c>
      <c r="G537" s="130">
        <v>0</v>
      </c>
      <c r="H537" s="130">
        <v>0</v>
      </c>
      <c r="I537" s="130">
        <v>-565</v>
      </c>
      <c r="J537" s="130">
        <v>-565</v>
      </c>
      <c r="K537" s="130">
        <v>-565</v>
      </c>
      <c r="L537" s="130">
        <v>-565</v>
      </c>
      <c r="M537" s="130">
        <v>-565</v>
      </c>
      <c r="N537" s="130">
        <v>-565</v>
      </c>
      <c r="O537" s="130">
        <v>-765</v>
      </c>
      <c r="P537" s="127">
        <v>-765</v>
      </c>
    </row>
    <row r="538" spans="1:16" ht="13.5" thickBot="1" x14ac:dyDescent="0.25">
      <c r="A538" s="137" t="s">
        <v>1682</v>
      </c>
      <c r="B538" s="134" t="s">
        <v>1683</v>
      </c>
      <c r="C538" s="134" t="s">
        <v>1298</v>
      </c>
      <c r="D538" s="132">
        <v>1240674.8400000001</v>
      </c>
      <c r="E538" s="132">
        <v>2632858.17</v>
      </c>
      <c r="F538" s="132">
        <v>4541581.97</v>
      </c>
      <c r="G538" s="132">
        <v>5497075.21</v>
      </c>
      <c r="H538" s="132">
        <v>6425149.0700000003</v>
      </c>
      <c r="I538" s="132">
        <v>6144731.2400000002</v>
      </c>
      <c r="J538" s="132">
        <v>5232202.4000000004</v>
      </c>
      <c r="K538" s="132">
        <v>-68767.649999999994</v>
      </c>
      <c r="L538" s="132">
        <v>-4113757.89</v>
      </c>
      <c r="M538" s="132">
        <v>-6098680.2699999996</v>
      </c>
      <c r="N538" s="132">
        <v>-6831300.1600000001</v>
      </c>
      <c r="O538" s="132">
        <v>-11668586.779999999</v>
      </c>
      <c r="P538" s="127">
        <v>-11668586.779999999</v>
      </c>
    </row>
    <row r="539" spans="1:16" ht="13.5" thickBot="1" x14ac:dyDescent="0.25">
      <c r="A539" s="137" t="s">
        <v>1684</v>
      </c>
      <c r="B539" s="134" t="s">
        <v>1685</v>
      </c>
      <c r="C539" s="134" t="s">
        <v>1298</v>
      </c>
      <c r="D539" s="130">
        <v>202347.03</v>
      </c>
      <c r="E539" s="130">
        <v>404694.07</v>
      </c>
      <c r="F539" s="130">
        <v>619047.02</v>
      </c>
      <c r="G539" s="130">
        <v>833399.96</v>
      </c>
      <c r="H539" s="130">
        <v>1047752.91</v>
      </c>
      <c r="I539" s="130">
        <v>1262105.8799999999</v>
      </c>
      <c r="J539" s="130">
        <v>1476458.88</v>
      </c>
      <c r="K539" s="130">
        <v>1690811.83</v>
      </c>
      <c r="L539" s="130">
        <v>1905164.77</v>
      </c>
      <c r="M539" s="130">
        <v>2127456.1800000002</v>
      </c>
      <c r="N539" s="130">
        <v>2357685.9700000002</v>
      </c>
      <c r="O539" s="130">
        <v>2603792.6800000002</v>
      </c>
      <c r="P539" s="127">
        <v>2603792.6800000002</v>
      </c>
    </row>
    <row r="540" spans="1:16" ht="13.5" thickBot="1" x14ac:dyDescent="0.25">
      <c r="A540" s="137" t="s">
        <v>1686</v>
      </c>
      <c r="B540" s="134" t="s">
        <v>1687</v>
      </c>
      <c r="C540" s="134" t="s">
        <v>1298</v>
      </c>
      <c r="D540" s="132">
        <v>25557.55</v>
      </c>
      <c r="E540" s="132">
        <v>128787.43</v>
      </c>
      <c r="F540" s="132">
        <v>211059.35</v>
      </c>
      <c r="G540" s="132">
        <v>258898.93</v>
      </c>
      <c r="H540" s="132">
        <v>304796.32</v>
      </c>
      <c r="I540" s="132">
        <v>313553.90000000002</v>
      </c>
      <c r="J540" s="132">
        <v>353215.9</v>
      </c>
      <c r="K540" s="132">
        <v>362277.04</v>
      </c>
      <c r="L540" s="132">
        <v>407065.54</v>
      </c>
      <c r="M540" s="132">
        <v>423527.33</v>
      </c>
      <c r="N540" s="132">
        <v>435308.74</v>
      </c>
      <c r="O540" s="132">
        <v>444571.34</v>
      </c>
      <c r="P540" s="127">
        <v>444571.34</v>
      </c>
    </row>
    <row r="541" spans="1:16" ht="13.5" thickBot="1" x14ac:dyDescent="0.25">
      <c r="A541" s="137" t="s">
        <v>1688</v>
      </c>
      <c r="B541" s="134" t="s">
        <v>1689</v>
      </c>
      <c r="C541" s="134" t="s">
        <v>1298</v>
      </c>
      <c r="D541" s="130">
        <v>3150</v>
      </c>
      <c r="E541" s="130">
        <v>6300</v>
      </c>
      <c r="F541" s="130">
        <v>9450</v>
      </c>
      <c r="G541" s="130">
        <v>12600</v>
      </c>
      <c r="H541" s="130">
        <v>15750</v>
      </c>
      <c r="I541" s="130">
        <v>18900</v>
      </c>
      <c r="J541" s="130">
        <v>22550</v>
      </c>
      <c r="K541" s="130">
        <v>26200</v>
      </c>
      <c r="L541" s="130">
        <v>29850</v>
      </c>
      <c r="M541" s="130">
        <v>33500</v>
      </c>
      <c r="N541" s="130">
        <v>37150</v>
      </c>
      <c r="O541" s="130">
        <v>40800</v>
      </c>
      <c r="P541" s="127">
        <v>40800</v>
      </c>
    </row>
    <row r="542" spans="1:16" ht="13.5" thickBot="1" x14ac:dyDescent="0.25">
      <c r="A542" s="137" t="s">
        <v>1690</v>
      </c>
      <c r="B542" s="134" t="s">
        <v>1691</v>
      </c>
      <c r="C542" s="134" t="s">
        <v>1298</v>
      </c>
      <c r="D542" s="132">
        <v>31373.41</v>
      </c>
      <c r="E542" s="132">
        <v>54765.16</v>
      </c>
      <c r="F542" s="132">
        <v>74219.839999999997</v>
      </c>
      <c r="G542" s="132">
        <v>85315.78</v>
      </c>
      <c r="H542" s="132">
        <v>99809.37</v>
      </c>
      <c r="I542" s="132">
        <v>113385.37</v>
      </c>
      <c r="J542" s="132">
        <v>128766.11</v>
      </c>
      <c r="K542" s="132">
        <v>144904.19</v>
      </c>
      <c r="L542" s="132">
        <v>165930.62</v>
      </c>
      <c r="M542" s="132">
        <v>189998.23</v>
      </c>
      <c r="N542" s="132">
        <v>230812.17</v>
      </c>
      <c r="O542" s="132">
        <v>265785.08</v>
      </c>
      <c r="P542" s="127">
        <v>265785.08</v>
      </c>
    </row>
    <row r="543" spans="1:16" ht="13.5" thickBot="1" x14ac:dyDescent="0.25">
      <c r="A543" s="137" t="s">
        <v>1692</v>
      </c>
      <c r="B543" s="134" t="s">
        <v>1693</v>
      </c>
      <c r="C543" s="134" t="s">
        <v>1298</v>
      </c>
      <c r="D543" s="130">
        <v>1389577.73</v>
      </c>
      <c r="E543" s="130">
        <v>3194624.83</v>
      </c>
      <c r="F543" s="130">
        <v>3927884.6</v>
      </c>
      <c r="G543" s="130">
        <v>5395764.7199999997</v>
      </c>
      <c r="H543" s="130">
        <v>6202823.1900000004</v>
      </c>
      <c r="I543" s="130">
        <v>7294350</v>
      </c>
      <c r="J543" s="130">
        <v>8028910.3899999997</v>
      </c>
      <c r="K543" s="130">
        <v>9358618.7400000002</v>
      </c>
      <c r="L543" s="130">
        <v>10843247.43</v>
      </c>
      <c r="M543" s="130">
        <v>11402915.84</v>
      </c>
      <c r="N543" s="130">
        <v>11952952.99</v>
      </c>
      <c r="O543" s="130">
        <v>12806455.890000001</v>
      </c>
      <c r="P543" s="127">
        <v>12806455.890000001</v>
      </c>
    </row>
    <row r="544" spans="1:16" ht="13.5" thickBot="1" x14ac:dyDescent="0.25">
      <c r="A544" s="137" t="s">
        <v>1694</v>
      </c>
      <c r="B544" s="134" t="s">
        <v>1695</v>
      </c>
      <c r="C544" s="134" t="s">
        <v>1298</v>
      </c>
      <c r="D544" s="132">
        <v>1738381.08</v>
      </c>
      <c r="E544" s="132">
        <v>2531381.29</v>
      </c>
      <c r="F544" s="132">
        <v>3350147.94</v>
      </c>
      <c r="G544" s="132">
        <v>4376089.18</v>
      </c>
      <c r="H544" s="132">
        <v>5267522.87</v>
      </c>
      <c r="I544" s="132">
        <v>6110970.5800000001</v>
      </c>
      <c r="J544" s="132">
        <v>7130930.0800000001</v>
      </c>
      <c r="K544" s="132">
        <v>8070298.6900000004</v>
      </c>
      <c r="L544" s="132">
        <v>8815175.8599999994</v>
      </c>
      <c r="M544" s="132">
        <v>9964938.1199999992</v>
      </c>
      <c r="N544" s="132">
        <v>10882181.390000001</v>
      </c>
      <c r="O544" s="132">
        <v>11807172</v>
      </c>
      <c r="P544" s="127">
        <v>11807172</v>
      </c>
    </row>
    <row r="545" spans="1:16" ht="13.5" thickBot="1" x14ac:dyDescent="0.25">
      <c r="A545" s="137" t="s">
        <v>1696</v>
      </c>
      <c r="B545" s="134" t="s">
        <v>1697</v>
      </c>
      <c r="C545" s="134" t="s">
        <v>1298</v>
      </c>
      <c r="D545" s="130">
        <v>181566.25</v>
      </c>
      <c r="E545" s="130">
        <v>339278.4</v>
      </c>
      <c r="F545" s="130">
        <v>555786.15</v>
      </c>
      <c r="G545" s="130">
        <v>768227.51</v>
      </c>
      <c r="H545" s="130">
        <v>940624.83</v>
      </c>
      <c r="I545" s="130">
        <v>1220700.58</v>
      </c>
      <c r="J545" s="130">
        <v>2010796.67</v>
      </c>
      <c r="K545" s="130">
        <v>2389434.36</v>
      </c>
      <c r="L545" s="130">
        <v>2575923.4700000002</v>
      </c>
      <c r="M545" s="130">
        <v>2980558.58</v>
      </c>
      <c r="N545" s="130">
        <v>3138733.04</v>
      </c>
      <c r="O545" s="130">
        <v>3318030.67</v>
      </c>
      <c r="P545" s="127">
        <v>3318030.67</v>
      </c>
    </row>
    <row r="546" spans="1:16" ht="13.5" thickBot="1" x14ac:dyDescent="0.25">
      <c r="A546" s="137" t="s">
        <v>1698</v>
      </c>
      <c r="B546" s="134" t="s">
        <v>1699</v>
      </c>
      <c r="C546" s="134" t="s">
        <v>1298</v>
      </c>
      <c r="D546" s="132">
        <v>3405.74</v>
      </c>
      <c r="E546" s="132">
        <v>7197.9</v>
      </c>
      <c r="F546" s="132">
        <v>10109.68</v>
      </c>
      <c r="G546" s="132">
        <v>13385.53</v>
      </c>
      <c r="H546" s="132">
        <v>19668.099999999999</v>
      </c>
      <c r="I546" s="132">
        <v>24431.23</v>
      </c>
      <c r="J546" s="132">
        <v>31841.37</v>
      </c>
      <c r="K546" s="132">
        <v>34586.04</v>
      </c>
      <c r="L546" s="132">
        <v>37831.1</v>
      </c>
      <c r="M546" s="132">
        <v>44298.92</v>
      </c>
      <c r="N546" s="132">
        <v>47933.41</v>
      </c>
      <c r="O546" s="132">
        <v>31047.56</v>
      </c>
      <c r="P546" s="127">
        <v>31047.56</v>
      </c>
    </row>
    <row r="547" spans="1:16" ht="13.5" thickBot="1" x14ac:dyDescent="0.25">
      <c r="A547" s="137" t="s">
        <v>1700</v>
      </c>
      <c r="B547" s="134" t="s">
        <v>1701</v>
      </c>
      <c r="C547" s="134" t="s">
        <v>1298</v>
      </c>
      <c r="D547" s="130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27">
        <v>657.94</v>
      </c>
    </row>
    <row r="548" spans="1:16" ht="13.5" thickBot="1" x14ac:dyDescent="0.25">
      <c r="A548" s="137" t="s">
        <v>2411</v>
      </c>
      <c r="B548" s="134" t="s">
        <v>2412</v>
      </c>
      <c r="C548" s="134" t="s">
        <v>1298</v>
      </c>
      <c r="D548" s="132"/>
      <c r="E548" s="132"/>
      <c r="F548" s="132"/>
      <c r="G548" s="132"/>
      <c r="H548" s="132"/>
      <c r="I548" s="132"/>
      <c r="J548" s="132"/>
      <c r="K548" s="132"/>
      <c r="L548" s="132"/>
      <c r="M548" s="132"/>
      <c r="N548" s="132"/>
      <c r="O548" s="132"/>
      <c r="P548" s="127">
        <v>311.72000000000003</v>
      </c>
    </row>
    <row r="549" spans="1:16" ht="13.5" thickBot="1" x14ac:dyDescent="0.25">
      <c r="A549" s="137" t="s">
        <v>2413</v>
      </c>
      <c r="B549" s="134" t="s">
        <v>2414</v>
      </c>
      <c r="C549" s="134" t="s">
        <v>1298</v>
      </c>
      <c r="D549" s="130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27">
        <v>20113</v>
      </c>
    </row>
    <row r="550" spans="1:16" ht="13.5" thickBot="1" x14ac:dyDescent="0.25">
      <c r="A550" s="137" t="s">
        <v>2022</v>
      </c>
      <c r="B550" s="134" t="s">
        <v>2023</v>
      </c>
      <c r="C550" s="134" t="s">
        <v>1298</v>
      </c>
      <c r="D550" s="132"/>
      <c r="E550" s="132"/>
      <c r="F550" s="132"/>
      <c r="G550" s="132"/>
      <c r="H550" s="132"/>
      <c r="I550" s="132"/>
      <c r="J550" s="132"/>
      <c r="K550" s="132"/>
      <c r="L550" s="132"/>
      <c r="M550" s="132"/>
      <c r="N550" s="132"/>
      <c r="O550" s="132"/>
      <c r="P550" s="127">
        <v>13344.65</v>
      </c>
    </row>
    <row r="551" spans="1:16" ht="13.5" thickBot="1" x14ac:dyDescent="0.25">
      <c r="A551" s="137" t="s">
        <v>1704</v>
      </c>
      <c r="B551" s="134" t="s">
        <v>1705</v>
      </c>
      <c r="C551" s="134" t="s">
        <v>1298</v>
      </c>
      <c r="D551" s="130">
        <v>11505.17</v>
      </c>
      <c r="E551" s="130">
        <v>22805.040000000001</v>
      </c>
      <c r="F551" s="130">
        <v>20890.509999999998</v>
      </c>
      <c r="G551" s="130">
        <v>26654.55</v>
      </c>
      <c r="H551" s="130">
        <v>30236.54</v>
      </c>
      <c r="I551" s="130">
        <v>44337.36</v>
      </c>
      <c r="J551" s="130">
        <v>52971.15</v>
      </c>
      <c r="K551" s="130">
        <v>60614.98</v>
      </c>
      <c r="L551" s="130">
        <v>63727.22</v>
      </c>
      <c r="M551" s="130">
        <v>78593.850000000006</v>
      </c>
      <c r="N551" s="130">
        <v>83820.649999999994</v>
      </c>
      <c r="O551" s="130">
        <v>86617.43</v>
      </c>
      <c r="P551" s="127">
        <v>86617.43</v>
      </c>
    </row>
    <row r="552" spans="1:16" ht="13.5" thickBot="1" x14ac:dyDescent="0.25">
      <c r="A552" s="137" t="s">
        <v>1706</v>
      </c>
      <c r="B552" s="134" t="s">
        <v>1707</v>
      </c>
      <c r="C552" s="134" t="s">
        <v>1298</v>
      </c>
      <c r="D552" s="132">
        <v>789.37</v>
      </c>
      <c r="E552" s="132">
        <v>3419.95</v>
      </c>
      <c r="F552" s="132">
        <v>4850.95</v>
      </c>
      <c r="G552" s="132">
        <v>5573.34</v>
      </c>
      <c r="H552" s="132">
        <v>7535.72</v>
      </c>
      <c r="I552" s="132">
        <v>14938.38</v>
      </c>
      <c r="J552" s="132">
        <v>16593.259999999998</v>
      </c>
      <c r="K552" s="132">
        <v>17301.91</v>
      </c>
      <c r="L552" s="132">
        <v>17574.259999999998</v>
      </c>
      <c r="M552" s="132">
        <v>53306.12</v>
      </c>
      <c r="N552" s="132">
        <v>98301.22</v>
      </c>
      <c r="O552" s="132">
        <v>52946.05</v>
      </c>
      <c r="P552" s="127">
        <v>52946.05</v>
      </c>
    </row>
    <row r="553" spans="1:16" ht="13.5" thickBot="1" x14ac:dyDescent="0.25">
      <c r="A553" s="137" t="s">
        <v>1708</v>
      </c>
      <c r="B553" s="134" t="s">
        <v>1709</v>
      </c>
      <c r="C553" s="134" t="s">
        <v>1298</v>
      </c>
      <c r="D553" s="130">
        <v>0</v>
      </c>
      <c r="E553" s="130">
        <v>2046.02</v>
      </c>
      <c r="F553" s="130">
        <v>2046.02</v>
      </c>
      <c r="G553" s="130">
        <v>2297.0100000000002</v>
      </c>
      <c r="H553" s="130">
        <v>3252.75</v>
      </c>
      <c r="I553" s="130">
        <v>3252.75</v>
      </c>
      <c r="J553" s="130">
        <v>9601.5300000000007</v>
      </c>
      <c r="K553" s="130">
        <v>9601.5300000000007</v>
      </c>
      <c r="L553" s="130">
        <v>9601.5300000000007</v>
      </c>
      <c r="M553" s="130">
        <v>9601.5300000000007</v>
      </c>
      <c r="N553" s="130">
        <v>9601.5300000000007</v>
      </c>
      <c r="O553" s="130">
        <v>9601.5300000000007</v>
      </c>
      <c r="P553" s="127">
        <v>9601.5300000000007</v>
      </c>
    </row>
    <row r="554" spans="1:16" ht="13.5" thickBot="1" x14ac:dyDescent="0.25">
      <c r="A554" s="137" t="s">
        <v>2415</v>
      </c>
      <c r="B554" s="134" t="s">
        <v>2416</v>
      </c>
      <c r="C554" s="134" t="s">
        <v>1298</v>
      </c>
      <c r="D554" s="132">
        <v>0</v>
      </c>
      <c r="E554" s="132">
        <v>-6500</v>
      </c>
      <c r="F554" s="132">
        <v>-6500</v>
      </c>
      <c r="G554" s="132">
        <v>-6500</v>
      </c>
      <c r="H554" s="132">
        <v>-6500</v>
      </c>
      <c r="I554" s="132">
        <v>15632</v>
      </c>
      <c r="J554" s="132">
        <v>220365.97</v>
      </c>
      <c r="K554" s="132">
        <v>346646.09</v>
      </c>
      <c r="L554" s="132">
        <v>383566.09</v>
      </c>
      <c r="M554" s="132">
        <v>386951.12</v>
      </c>
      <c r="N554" s="132">
        <v>522423.12</v>
      </c>
      <c r="O554" s="132">
        <v>1027853.52</v>
      </c>
      <c r="P554" s="127">
        <v>1027853.52</v>
      </c>
    </row>
    <row r="555" spans="1:16" ht="13.5" thickBot="1" x14ac:dyDescent="0.25">
      <c r="A555" s="137" t="s">
        <v>2417</v>
      </c>
      <c r="B555" s="134" t="s">
        <v>2418</v>
      </c>
      <c r="C555" s="134" t="s">
        <v>1298</v>
      </c>
      <c r="D555" s="130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27">
        <v>900</v>
      </c>
    </row>
    <row r="556" spans="1:16" ht="13.5" thickBot="1" x14ac:dyDescent="0.25">
      <c r="A556" s="137" t="s">
        <v>1712</v>
      </c>
      <c r="B556" s="134" t="s">
        <v>1713</v>
      </c>
      <c r="C556" s="134" t="s">
        <v>1298</v>
      </c>
      <c r="D556" s="132">
        <v>176049.44</v>
      </c>
      <c r="E556" s="132">
        <v>258999.55</v>
      </c>
      <c r="F556" s="132">
        <v>379930.62</v>
      </c>
      <c r="G556" s="132">
        <v>546486.26</v>
      </c>
      <c r="H556" s="132">
        <v>640179.4</v>
      </c>
      <c r="I556" s="132">
        <v>755503.08</v>
      </c>
      <c r="J556" s="132">
        <v>902484.79</v>
      </c>
      <c r="K556" s="132">
        <v>1038249.68</v>
      </c>
      <c r="L556" s="132">
        <v>1138303.45</v>
      </c>
      <c r="M556" s="132">
        <v>1233141.8400000001</v>
      </c>
      <c r="N556" s="132">
        <v>1344111.97</v>
      </c>
      <c r="O556" s="132">
        <v>1457694.4</v>
      </c>
      <c r="P556" s="127">
        <v>1457694.4</v>
      </c>
    </row>
    <row r="557" spans="1:16" ht="13.5" thickBot="1" x14ac:dyDescent="0.25">
      <c r="A557" s="137" t="s">
        <v>1714</v>
      </c>
      <c r="B557" s="134" t="s">
        <v>1715</v>
      </c>
      <c r="C557" s="134" t="s">
        <v>1298</v>
      </c>
      <c r="D557" s="130">
        <v>1804.97</v>
      </c>
      <c r="E557" s="130">
        <v>3031.58</v>
      </c>
      <c r="F557" s="130">
        <v>2332.1799999999998</v>
      </c>
      <c r="G557" s="130">
        <v>2955.25</v>
      </c>
      <c r="H557" s="130">
        <v>4542.54</v>
      </c>
      <c r="I557" s="130">
        <v>4862.33</v>
      </c>
      <c r="J557" s="130">
        <v>5233.76</v>
      </c>
      <c r="K557" s="130">
        <v>6818.6</v>
      </c>
      <c r="L557" s="130">
        <v>6818.6</v>
      </c>
      <c r="M557" s="130">
        <v>7187.18</v>
      </c>
      <c r="N557" s="130">
        <v>18234.68</v>
      </c>
      <c r="O557" s="130">
        <v>22711.81</v>
      </c>
      <c r="P557" s="127">
        <v>22711.81</v>
      </c>
    </row>
    <row r="558" spans="1:16" ht="13.5" thickBot="1" x14ac:dyDescent="0.25">
      <c r="A558" s="137" t="s">
        <v>1716</v>
      </c>
      <c r="B558" s="134" t="s">
        <v>1717</v>
      </c>
      <c r="C558" s="134" t="s">
        <v>1298</v>
      </c>
      <c r="D558" s="132">
        <v>22156.13</v>
      </c>
      <c r="E558" s="132">
        <v>44005.69</v>
      </c>
      <c r="F558" s="132">
        <v>66606.31</v>
      </c>
      <c r="G558" s="132">
        <v>72788.42</v>
      </c>
      <c r="H558" s="132">
        <v>86988.75</v>
      </c>
      <c r="I558" s="132">
        <v>104458.43</v>
      </c>
      <c r="J558" s="132">
        <v>116589.29</v>
      </c>
      <c r="K558" s="132">
        <v>131299.15</v>
      </c>
      <c r="L558" s="132">
        <v>139705.07999999999</v>
      </c>
      <c r="M558" s="132">
        <v>152680.97</v>
      </c>
      <c r="N558" s="132">
        <v>171792.27</v>
      </c>
      <c r="O558" s="132">
        <v>187743.92</v>
      </c>
      <c r="P558" s="127">
        <v>187743.92</v>
      </c>
    </row>
    <row r="559" spans="1:16" ht="13.5" thickBot="1" x14ac:dyDescent="0.25">
      <c r="A559" s="137" t="s">
        <v>1718</v>
      </c>
      <c r="B559" s="134" t="s">
        <v>1719</v>
      </c>
      <c r="C559" s="134" t="s">
        <v>1298</v>
      </c>
      <c r="D559" s="130">
        <v>21835.63</v>
      </c>
      <c r="E559" s="130">
        <v>39263.910000000003</v>
      </c>
      <c r="F559" s="130">
        <v>56198.87</v>
      </c>
      <c r="G559" s="130">
        <v>74641.73</v>
      </c>
      <c r="H559" s="130">
        <v>90642.22</v>
      </c>
      <c r="I559" s="130">
        <v>106808.23</v>
      </c>
      <c r="J559" s="130">
        <v>122408.59</v>
      </c>
      <c r="K559" s="130">
        <v>139881.15</v>
      </c>
      <c r="L559" s="130">
        <v>151195.78</v>
      </c>
      <c r="M559" s="130">
        <v>163123.01999999999</v>
      </c>
      <c r="N559" s="130">
        <v>173618.03</v>
      </c>
      <c r="O559" s="130">
        <v>184252.75</v>
      </c>
      <c r="P559" s="127">
        <v>184252.75</v>
      </c>
    </row>
    <row r="560" spans="1:16" ht="13.5" thickBot="1" x14ac:dyDescent="0.25">
      <c r="A560" s="137" t="s">
        <v>1720</v>
      </c>
      <c r="B560" s="134" t="s">
        <v>1721</v>
      </c>
      <c r="C560" s="134" t="s">
        <v>1298</v>
      </c>
      <c r="D560" s="132">
        <v>571726.14</v>
      </c>
      <c r="E560" s="132">
        <v>889093.55</v>
      </c>
      <c r="F560" s="132">
        <v>1237114.04</v>
      </c>
      <c r="G560" s="132">
        <v>1552796.18</v>
      </c>
      <c r="H560" s="132">
        <v>1844115.72</v>
      </c>
      <c r="I560" s="132">
        <v>2126569.81</v>
      </c>
      <c r="J560" s="132">
        <v>2410998.4</v>
      </c>
      <c r="K560" s="132">
        <v>2691620.88</v>
      </c>
      <c r="L560" s="132">
        <v>2991340.66</v>
      </c>
      <c r="M560" s="132">
        <v>3310977.36</v>
      </c>
      <c r="N560" s="132">
        <v>3745536.21</v>
      </c>
      <c r="O560" s="132">
        <v>6084218.3399999999</v>
      </c>
      <c r="P560" s="127">
        <v>6084218.3399999999</v>
      </c>
    </row>
    <row r="561" spans="1:16" ht="13.5" thickBot="1" x14ac:dyDescent="0.25">
      <c r="A561" s="137" t="s">
        <v>2164</v>
      </c>
      <c r="B561" s="134" t="s">
        <v>1722</v>
      </c>
      <c r="C561" s="134" t="s">
        <v>1298</v>
      </c>
      <c r="D561" s="130">
        <v>17667.55</v>
      </c>
      <c r="E561" s="130">
        <v>106693.77</v>
      </c>
      <c r="F561" s="130">
        <v>272815.03999999998</v>
      </c>
      <c r="G561" s="130">
        <v>338830.38</v>
      </c>
      <c r="H561" s="130">
        <v>338938.08</v>
      </c>
      <c r="I561" s="130">
        <v>342036.08</v>
      </c>
      <c r="J561" s="130">
        <v>346613.88</v>
      </c>
      <c r="K561" s="130">
        <v>346393.7</v>
      </c>
      <c r="L561" s="130">
        <v>347998.7</v>
      </c>
      <c r="M561" s="130">
        <v>348679.46</v>
      </c>
      <c r="N561" s="130">
        <v>405299.38</v>
      </c>
      <c r="O561" s="130">
        <v>405299.38</v>
      </c>
      <c r="P561" s="127">
        <v>405299.38</v>
      </c>
    </row>
    <row r="562" spans="1:16" ht="13.5" thickBot="1" x14ac:dyDescent="0.25">
      <c r="A562" s="137" t="s">
        <v>1723</v>
      </c>
      <c r="B562" s="134" t="s">
        <v>1724</v>
      </c>
      <c r="C562" s="134" t="s">
        <v>1298</v>
      </c>
      <c r="D562" s="132">
        <v>342611.79</v>
      </c>
      <c r="E562" s="132">
        <v>392786.7</v>
      </c>
      <c r="F562" s="132">
        <v>436174.67</v>
      </c>
      <c r="G562" s="132">
        <v>554724.43999999994</v>
      </c>
      <c r="H562" s="132">
        <v>566168.39</v>
      </c>
      <c r="I562" s="132">
        <v>612032.30000000005</v>
      </c>
      <c r="J562" s="132">
        <v>739479.4</v>
      </c>
      <c r="K562" s="132">
        <v>756617.8</v>
      </c>
      <c r="L562" s="132">
        <v>852105.89</v>
      </c>
      <c r="M562" s="132">
        <v>892980.38</v>
      </c>
      <c r="N562" s="132">
        <v>952556.55</v>
      </c>
      <c r="O562" s="132">
        <v>1049007.53</v>
      </c>
      <c r="P562" s="127">
        <v>1049007.53</v>
      </c>
    </row>
    <row r="563" spans="1:16" ht="13.5" thickBot="1" x14ac:dyDescent="0.25">
      <c r="A563" s="137" t="s">
        <v>1725</v>
      </c>
      <c r="B563" s="134" t="s">
        <v>1726</v>
      </c>
      <c r="C563" s="134" t="s">
        <v>1298</v>
      </c>
      <c r="D563" s="130">
        <v>101158.07</v>
      </c>
      <c r="E563" s="130">
        <v>201339.8</v>
      </c>
      <c r="F563" s="130">
        <v>275985.18</v>
      </c>
      <c r="G563" s="130">
        <v>352874.16</v>
      </c>
      <c r="H563" s="130">
        <v>369068.86</v>
      </c>
      <c r="I563" s="130">
        <v>468636.08</v>
      </c>
      <c r="J563" s="130">
        <v>492563.29</v>
      </c>
      <c r="K563" s="130">
        <v>540398.19999999995</v>
      </c>
      <c r="L563" s="130">
        <v>611947.11</v>
      </c>
      <c r="M563" s="130">
        <v>622054.57999999996</v>
      </c>
      <c r="N563" s="130">
        <v>640527.37</v>
      </c>
      <c r="O563" s="130">
        <v>694759.88</v>
      </c>
      <c r="P563" s="127">
        <v>694759.88</v>
      </c>
    </row>
    <row r="564" spans="1:16" ht="13.5" thickBot="1" x14ac:dyDescent="0.25">
      <c r="A564" s="137" t="s">
        <v>1727</v>
      </c>
      <c r="B564" s="134" t="s">
        <v>1728</v>
      </c>
      <c r="C564" s="134" t="s">
        <v>1298</v>
      </c>
      <c r="D564" s="132">
        <v>11508670.27</v>
      </c>
      <c r="E564" s="132">
        <v>19451971.23</v>
      </c>
      <c r="F564" s="132">
        <v>31637469.530000001</v>
      </c>
      <c r="G564" s="132">
        <v>43550517.710000001</v>
      </c>
      <c r="H564" s="132">
        <v>51889248.880000003</v>
      </c>
      <c r="I564" s="132">
        <v>62076818.359999999</v>
      </c>
      <c r="J564" s="132">
        <v>73193201.659999996</v>
      </c>
      <c r="K564" s="132">
        <v>87172484.200000003</v>
      </c>
      <c r="L564" s="132">
        <v>100070694.41</v>
      </c>
      <c r="M564" s="132">
        <v>112874136.97</v>
      </c>
      <c r="N564" s="132">
        <v>121963766.44</v>
      </c>
      <c r="O564" s="132">
        <v>128736224.51000001</v>
      </c>
      <c r="P564" s="127">
        <v>128736224.51000001</v>
      </c>
    </row>
    <row r="565" spans="1:16" ht="13.5" thickBot="1" x14ac:dyDescent="0.25">
      <c r="A565" s="137" t="s">
        <v>2631</v>
      </c>
      <c r="B565" s="134" t="s">
        <v>2632</v>
      </c>
      <c r="C565" s="134" t="s">
        <v>1298</v>
      </c>
      <c r="D565" s="130">
        <v>0</v>
      </c>
      <c r="E565" s="130">
        <v>0</v>
      </c>
      <c r="F565" s="130">
        <v>0</v>
      </c>
      <c r="G565" s="130">
        <v>0</v>
      </c>
      <c r="H565" s="130">
        <v>0</v>
      </c>
      <c r="I565" s="130">
        <v>0</v>
      </c>
      <c r="J565" s="130">
        <v>0</v>
      </c>
      <c r="K565" s="130">
        <v>0</v>
      </c>
      <c r="L565" s="130">
        <v>0</v>
      </c>
      <c r="M565" s="130">
        <v>-1511.83</v>
      </c>
      <c r="N565" s="130">
        <v>-1511.83</v>
      </c>
      <c r="O565" s="130">
        <v>-1511.83</v>
      </c>
      <c r="P565" s="127">
        <v>-1511.83</v>
      </c>
    </row>
    <row r="566" spans="1:16" ht="13.5" thickBot="1" x14ac:dyDescent="0.25">
      <c r="A566" s="137" t="s">
        <v>2419</v>
      </c>
      <c r="B566" s="134" t="s">
        <v>2420</v>
      </c>
      <c r="C566" s="134" t="s">
        <v>1298</v>
      </c>
      <c r="D566" s="132">
        <v>0</v>
      </c>
      <c r="E566" s="132">
        <v>-150.07</v>
      </c>
      <c r="F566" s="132">
        <v>18479.93</v>
      </c>
      <c r="G566" s="132">
        <v>-150.07</v>
      </c>
      <c r="H566" s="132">
        <v>18480.53</v>
      </c>
      <c r="I566" s="132">
        <v>18480.53</v>
      </c>
      <c r="J566" s="132">
        <v>18480.53</v>
      </c>
      <c r="K566" s="132">
        <v>18480.53</v>
      </c>
      <c r="L566" s="132">
        <v>18480.53</v>
      </c>
      <c r="M566" s="132">
        <v>18480.53</v>
      </c>
      <c r="N566" s="132">
        <v>18480.53</v>
      </c>
      <c r="O566" s="132">
        <v>18480.53</v>
      </c>
      <c r="P566" s="127">
        <v>18480.53</v>
      </c>
    </row>
    <row r="567" spans="1:16" ht="13.5" thickBot="1" x14ac:dyDescent="0.25">
      <c r="A567" s="137" t="s">
        <v>1729</v>
      </c>
      <c r="B567" s="134" t="s">
        <v>1730</v>
      </c>
      <c r="C567" s="134" t="s">
        <v>1298</v>
      </c>
      <c r="D567" s="130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27">
        <v>0</v>
      </c>
    </row>
    <row r="568" spans="1:16" ht="13.5" thickBot="1" x14ac:dyDescent="0.25">
      <c r="A568" s="137" t="s">
        <v>2165</v>
      </c>
      <c r="B568" s="134" t="s">
        <v>1731</v>
      </c>
      <c r="C568" s="134" t="s">
        <v>1298</v>
      </c>
      <c r="D568" s="132">
        <v>32772.69</v>
      </c>
      <c r="E568" s="132">
        <v>187093.55</v>
      </c>
      <c r="F568" s="132">
        <v>191578.34</v>
      </c>
      <c r="G568" s="132">
        <v>223553.16</v>
      </c>
      <c r="H568" s="132">
        <v>245466.31</v>
      </c>
      <c r="I568" s="132">
        <v>264333.15999999997</v>
      </c>
      <c r="J568" s="132">
        <v>288434.81</v>
      </c>
      <c r="K568" s="132">
        <v>293774.5</v>
      </c>
      <c r="L568" s="132">
        <v>307845.34999999998</v>
      </c>
      <c r="M568" s="132">
        <v>312967.09999999998</v>
      </c>
      <c r="N568" s="132">
        <v>347974.68</v>
      </c>
      <c r="O568" s="132">
        <v>369467.55</v>
      </c>
      <c r="P568" s="127">
        <v>369467.55</v>
      </c>
    </row>
    <row r="569" spans="1:16" ht="13.5" thickBot="1" x14ac:dyDescent="0.25">
      <c r="A569" s="137" t="s">
        <v>1732</v>
      </c>
      <c r="B569" s="134" t="s">
        <v>1733</v>
      </c>
      <c r="C569" s="134" t="s">
        <v>1298</v>
      </c>
      <c r="D569" s="130">
        <v>2964</v>
      </c>
      <c r="E569" s="130">
        <v>2964</v>
      </c>
      <c r="F569" s="130">
        <v>2964</v>
      </c>
      <c r="G569" s="130">
        <v>2964</v>
      </c>
      <c r="H569" s="130">
        <v>2964</v>
      </c>
      <c r="I569" s="130">
        <v>5914.02</v>
      </c>
      <c r="J569" s="130">
        <v>5914.02</v>
      </c>
      <c r="K569" s="130">
        <v>10821.73</v>
      </c>
      <c r="L569" s="130">
        <v>26263.73</v>
      </c>
      <c r="M569" s="130">
        <v>26263.73</v>
      </c>
      <c r="N569" s="130">
        <v>38409.269999999997</v>
      </c>
      <c r="O569" s="130">
        <v>61013.35</v>
      </c>
      <c r="P569" s="127">
        <v>61013.35</v>
      </c>
    </row>
    <row r="570" spans="1:16" ht="13.5" thickBot="1" x14ac:dyDescent="0.25">
      <c r="A570" s="137" t="s">
        <v>2421</v>
      </c>
      <c r="B570" s="134" t="s">
        <v>2422</v>
      </c>
      <c r="C570" s="134" t="s">
        <v>1298</v>
      </c>
      <c r="D570" s="132"/>
      <c r="E570" s="132"/>
      <c r="F570" s="132"/>
      <c r="G570" s="132"/>
      <c r="H570" s="132"/>
      <c r="I570" s="132"/>
      <c r="J570" s="132"/>
      <c r="K570" s="132"/>
      <c r="L570" s="132"/>
      <c r="M570" s="132"/>
      <c r="N570" s="132"/>
      <c r="O570" s="132"/>
      <c r="P570" s="127">
        <v>51403.31</v>
      </c>
    </row>
    <row r="571" spans="1:16" ht="13.5" thickBot="1" x14ac:dyDescent="0.25">
      <c r="A571" s="137" t="s">
        <v>1736</v>
      </c>
      <c r="B571" s="134" t="s">
        <v>1737</v>
      </c>
      <c r="C571" s="134" t="s">
        <v>1298</v>
      </c>
      <c r="D571" s="130">
        <v>60640.99</v>
      </c>
      <c r="E571" s="130">
        <v>60640.99</v>
      </c>
      <c r="F571" s="130">
        <v>136538.29</v>
      </c>
      <c r="G571" s="130">
        <v>210551.18</v>
      </c>
      <c r="H571" s="130">
        <v>524573.17000000004</v>
      </c>
      <c r="I571" s="130">
        <v>725635.58</v>
      </c>
      <c r="J571" s="130">
        <v>957807.68</v>
      </c>
      <c r="K571" s="130">
        <v>1482527.27</v>
      </c>
      <c r="L571" s="130">
        <v>1527225.12</v>
      </c>
      <c r="M571" s="130">
        <v>1679738.64</v>
      </c>
      <c r="N571" s="130">
        <v>1892463.09</v>
      </c>
      <c r="O571" s="130">
        <v>1926978.18</v>
      </c>
      <c r="P571" s="127">
        <v>1926978.18</v>
      </c>
    </row>
    <row r="572" spans="1:16" ht="13.5" thickBot="1" x14ac:dyDescent="0.25">
      <c r="A572" s="137" t="s">
        <v>1738</v>
      </c>
      <c r="B572" s="134" t="s">
        <v>1739</v>
      </c>
      <c r="C572" s="134" t="s">
        <v>1298</v>
      </c>
      <c r="D572" s="132">
        <v>0</v>
      </c>
      <c r="E572" s="132">
        <v>394.1</v>
      </c>
      <c r="F572" s="132">
        <v>13390.33</v>
      </c>
      <c r="G572" s="132">
        <v>16064.28</v>
      </c>
      <c r="H572" s="132">
        <v>17722.32</v>
      </c>
      <c r="I572" s="132">
        <v>26733.15</v>
      </c>
      <c r="J572" s="132">
        <v>38768.949999999997</v>
      </c>
      <c r="K572" s="132">
        <v>57496.3</v>
      </c>
      <c r="L572" s="132">
        <v>77364.3</v>
      </c>
      <c r="M572" s="132">
        <v>99742.53</v>
      </c>
      <c r="N572" s="132">
        <v>114706.53</v>
      </c>
      <c r="O572" s="132">
        <v>159565.57</v>
      </c>
      <c r="P572" s="127">
        <v>159565.57</v>
      </c>
    </row>
    <row r="573" spans="1:16" ht="13.5" thickBot="1" x14ac:dyDescent="0.25">
      <c r="A573" s="137" t="s">
        <v>2026</v>
      </c>
      <c r="B573" s="134" t="s">
        <v>2027</v>
      </c>
      <c r="C573" s="134" t="s">
        <v>1298</v>
      </c>
      <c r="D573" s="130">
        <v>1369.75</v>
      </c>
      <c r="E573" s="130">
        <v>5546.75</v>
      </c>
      <c r="F573" s="130">
        <v>6436.25</v>
      </c>
      <c r="G573" s="130">
        <v>6942.5</v>
      </c>
      <c r="H573" s="130">
        <v>11647.5</v>
      </c>
      <c r="I573" s="130">
        <v>12491.25</v>
      </c>
      <c r="J573" s="130">
        <v>12862.5</v>
      </c>
      <c r="K573" s="130">
        <v>15307.5</v>
      </c>
      <c r="L573" s="130">
        <v>15307.5</v>
      </c>
      <c r="M573" s="130">
        <v>19184.22</v>
      </c>
      <c r="N573" s="130">
        <v>19589.22</v>
      </c>
      <c r="O573" s="130">
        <v>22389.22</v>
      </c>
      <c r="P573" s="127">
        <v>22389.22</v>
      </c>
    </row>
    <row r="574" spans="1:16" ht="13.5" thickBot="1" x14ac:dyDescent="0.25">
      <c r="A574" s="137" t="s">
        <v>1740</v>
      </c>
      <c r="B574" s="134" t="s">
        <v>1741</v>
      </c>
      <c r="C574" s="134" t="s">
        <v>1298</v>
      </c>
      <c r="D574" s="132">
        <v>48606</v>
      </c>
      <c r="E574" s="132">
        <v>77679.5</v>
      </c>
      <c r="F574" s="132">
        <v>114732.5</v>
      </c>
      <c r="G574" s="132">
        <v>158202</v>
      </c>
      <c r="H574" s="132">
        <v>196584.5</v>
      </c>
      <c r="I574" s="132">
        <v>204184.5</v>
      </c>
      <c r="J574" s="132">
        <v>223449.5</v>
      </c>
      <c r="K574" s="132">
        <v>252265</v>
      </c>
      <c r="L574" s="132">
        <v>277243.5</v>
      </c>
      <c r="M574" s="132">
        <v>322565</v>
      </c>
      <c r="N574" s="132">
        <v>352387.5</v>
      </c>
      <c r="O574" s="132">
        <v>364331</v>
      </c>
      <c r="P574" s="127">
        <v>364331</v>
      </c>
    </row>
    <row r="575" spans="1:16" ht="13.5" thickBot="1" x14ac:dyDescent="0.25">
      <c r="A575" s="137" t="s">
        <v>1742</v>
      </c>
      <c r="B575" s="134" t="s">
        <v>1743</v>
      </c>
      <c r="C575" s="134" t="s">
        <v>1298</v>
      </c>
      <c r="D575" s="130">
        <v>96553.25</v>
      </c>
      <c r="E575" s="130">
        <v>152179.5</v>
      </c>
      <c r="F575" s="130">
        <v>234778.18</v>
      </c>
      <c r="G575" s="130">
        <v>318346.98</v>
      </c>
      <c r="H575" s="130">
        <v>381823.23</v>
      </c>
      <c r="I575" s="130">
        <v>469273.61</v>
      </c>
      <c r="J575" s="130">
        <v>537845.91</v>
      </c>
      <c r="K575" s="130">
        <v>585423.51</v>
      </c>
      <c r="L575" s="130">
        <v>616336.01</v>
      </c>
      <c r="M575" s="130">
        <v>691372.26</v>
      </c>
      <c r="N575" s="130">
        <v>726906.01</v>
      </c>
      <c r="O575" s="130">
        <v>777818.76</v>
      </c>
      <c r="P575" s="127">
        <v>777818.76</v>
      </c>
    </row>
    <row r="576" spans="1:16" ht="13.5" thickBot="1" x14ac:dyDescent="0.25">
      <c r="A576" s="137" t="s">
        <v>2028</v>
      </c>
      <c r="B576" s="134" t="s">
        <v>2029</v>
      </c>
      <c r="C576" s="134" t="s">
        <v>1298</v>
      </c>
      <c r="D576" s="132">
        <v>0</v>
      </c>
      <c r="E576" s="132">
        <v>0</v>
      </c>
      <c r="F576" s="132">
        <v>0</v>
      </c>
      <c r="G576" s="132">
        <v>0</v>
      </c>
      <c r="H576" s="132">
        <v>0</v>
      </c>
      <c r="I576" s="132">
        <v>0</v>
      </c>
      <c r="J576" s="132">
        <v>0</v>
      </c>
      <c r="K576" s="132">
        <v>0</v>
      </c>
      <c r="L576" s="132">
        <v>0</v>
      </c>
      <c r="M576" s="132">
        <v>0</v>
      </c>
      <c r="N576" s="132">
        <v>0</v>
      </c>
      <c r="O576" s="132">
        <v>5964.4</v>
      </c>
      <c r="P576" s="127">
        <v>5964.4</v>
      </c>
    </row>
    <row r="577" spans="1:16" ht="13.5" thickBot="1" x14ac:dyDescent="0.25">
      <c r="A577" s="137" t="s">
        <v>1744</v>
      </c>
      <c r="B577" s="134" t="s">
        <v>1745</v>
      </c>
      <c r="C577" s="134" t="s">
        <v>1298</v>
      </c>
      <c r="D577" s="130">
        <v>385658.75</v>
      </c>
      <c r="E577" s="130">
        <v>674961.25</v>
      </c>
      <c r="F577" s="130">
        <v>1166534.22</v>
      </c>
      <c r="G577" s="130">
        <v>1995564.56</v>
      </c>
      <c r="H577" s="130">
        <v>2176921</v>
      </c>
      <c r="I577" s="130">
        <v>2683758.31</v>
      </c>
      <c r="J577" s="130">
        <v>3568964.74</v>
      </c>
      <c r="K577" s="130">
        <v>3823311.23</v>
      </c>
      <c r="L577" s="130">
        <v>4120958.47</v>
      </c>
      <c r="M577" s="130">
        <v>4643391.0199999996</v>
      </c>
      <c r="N577" s="130">
        <v>5133775.1100000003</v>
      </c>
      <c r="O577" s="130">
        <v>5550444.5199999996</v>
      </c>
      <c r="P577" s="127">
        <v>5550444.5199999996</v>
      </c>
    </row>
    <row r="578" spans="1:16" ht="13.5" thickBot="1" x14ac:dyDescent="0.25">
      <c r="A578" s="137" t="s">
        <v>1746</v>
      </c>
      <c r="B578" s="134" t="s">
        <v>1747</v>
      </c>
      <c r="C578" s="134" t="s">
        <v>1298</v>
      </c>
      <c r="D578" s="132">
        <v>0</v>
      </c>
      <c r="E578" s="132">
        <v>0</v>
      </c>
      <c r="F578" s="132">
        <v>0</v>
      </c>
      <c r="G578" s="132">
        <v>0</v>
      </c>
      <c r="H578" s="132">
        <v>2575</v>
      </c>
      <c r="I578" s="132">
        <v>0</v>
      </c>
      <c r="J578" s="132">
        <v>0</v>
      </c>
      <c r="K578" s="132">
        <v>0</v>
      </c>
      <c r="L578" s="132">
        <v>0</v>
      </c>
      <c r="M578" s="132">
        <v>0</v>
      </c>
      <c r="N578" s="132">
        <v>3340</v>
      </c>
      <c r="O578" s="132">
        <v>5133</v>
      </c>
      <c r="P578" s="127">
        <v>5133</v>
      </c>
    </row>
    <row r="579" spans="1:16" ht="13.5" thickBot="1" x14ac:dyDescent="0.25">
      <c r="A579" s="137" t="s">
        <v>1748</v>
      </c>
      <c r="B579" s="134" t="s">
        <v>1749</v>
      </c>
      <c r="C579" s="134" t="s">
        <v>1298</v>
      </c>
      <c r="D579" s="130">
        <v>0</v>
      </c>
      <c r="E579" s="130">
        <v>0</v>
      </c>
      <c r="F579" s="130">
        <v>0</v>
      </c>
      <c r="G579" s="130">
        <v>870</v>
      </c>
      <c r="H579" s="130">
        <v>870</v>
      </c>
      <c r="I579" s="130">
        <v>1305</v>
      </c>
      <c r="J579" s="130">
        <v>1305</v>
      </c>
      <c r="K579" s="130">
        <v>1305</v>
      </c>
      <c r="L579" s="130">
        <v>1305</v>
      </c>
      <c r="M579" s="130">
        <v>1305</v>
      </c>
      <c r="N579" s="130">
        <v>1305</v>
      </c>
      <c r="O579" s="130">
        <v>1305</v>
      </c>
      <c r="P579" s="127">
        <v>1305</v>
      </c>
    </row>
    <row r="580" spans="1:16" ht="13.5" thickBot="1" x14ac:dyDescent="0.25">
      <c r="A580" s="137" t="s">
        <v>1750</v>
      </c>
      <c r="B580" s="134" t="s">
        <v>1751</v>
      </c>
      <c r="C580" s="134" t="s">
        <v>1298</v>
      </c>
      <c r="D580" s="132">
        <v>73049.75</v>
      </c>
      <c r="E580" s="132">
        <v>119226.75</v>
      </c>
      <c r="F580" s="132">
        <v>206024.25</v>
      </c>
      <c r="G580" s="132">
        <v>263570.75</v>
      </c>
      <c r="H580" s="132">
        <v>366400</v>
      </c>
      <c r="I580" s="132">
        <v>467775.75</v>
      </c>
      <c r="J580" s="132">
        <v>574651.25</v>
      </c>
      <c r="K580" s="132">
        <v>622517</v>
      </c>
      <c r="L580" s="132">
        <v>670915.75</v>
      </c>
      <c r="M580" s="132">
        <v>817774.75</v>
      </c>
      <c r="N580" s="132">
        <v>945424.5</v>
      </c>
      <c r="O580" s="132">
        <v>1147806.25</v>
      </c>
      <c r="P580" s="127">
        <v>1147806.25</v>
      </c>
    </row>
    <row r="581" spans="1:16" ht="13.5" thickBot="1" x14ac:dyDescent="0.25">
      <c r="A581" s="137" t="s">
        <v>2423</v>
      </c>
      <c r="B581" s="134" t="s">
        <v>2424</v>
      </c>
      <c r="C581" s="134" t="s">
        <v>1298</v>
      </c>
      <c r="D581" s="130">
        <v>9760</v>
      </c>
      <c r="E581" s="130">
        <v>9760</v>
      </c>
      <c r="F581" s="130">
        <v>9760</v>
      </c>
      <c r="G581" s="130">
        <v>9760</v>
      </c>
      <c r="H581" s="130">
        <v>9760</v>
      </c>
      <c r="I581" s="130">
        <v>101819.84</v>
      </c>
      <c r="J581" s="130">
        <v>536577.42000000004</v>
      </c>
      <c r="K581" s="130">
        <v>1120929.46</v>
      </c>
      <c r="L581" s="130">
        <v>1295814.31</v>
      </c>
      <c r="M581" s="130">
        <v>1322932.54</v>
      </c>
      <c r="N581" s="130">
        <v>1326348.0900000001</v>
      </c>
      <c r="O581" s="130">
        <v>1326348.0900000001</v>
      </c>
      <c r="P581" s="127">
        <v>1326348.0900000001</v>
      </c>
    </row>
    <row r="582" spans="1:16" ht="13.5" thickBot="1" x14ac:dyDescent="0.25">
      <c r="A582" s="137" t="s">
        <v>1752</v>
      </c>
      <c r="B582" s="134" t="s">
        <v>1753</v>
      </c>
      <c r="C582" s="134" t="s">
        <v>1298</v>
      </c>
      <c r="D582" s="132">
        <v>0</v>
      </c>
      <c r="E582" s="132">
        <v>750</v>
      </c>
      <c r="F582" s="132">
        <v>750</v>
      </c>
      <c r="G582" s="132">
        <v>750</v>
      </c>
      <c r="H582" s="132">
        <v>750</v>
      </c>
      <c r="I582" s="132">
        <v>750</v>
      </c>
      <c r="J582" s="132">
        <v>4610</v>
      </c>
      <c r="K582" s="132">
        <v>5360</v>
      </c>
      <c r="L582" s="132">
        <v>6110</v>
      </c>
      <c r="M582" s="132">
        <v>10120</v>
      </c>
      <c r="N582" s="132">
        <v>10120</v>
      </c>
      <c r="O582" s="132">
        <v>17135</v>
      </c>
      <c r="P582" s="127">
        <v>17135</v>
      </c>
    </row>
    <row r="583" spans="1:16" ht="13.5" thickBot="1" x14ac:dyDescent="0.25">
      <c r="A583" s="137" t="s">
        <v>1754</v>
      </c>
      <c r="B583" s="134" t="s">
        <v>1755</v>
      </c>
      <c r="C583" s="134" t="s">
        <v>1298</v>
      </c>
      <c r="D583" s="130">
        <v>0</v>
      </c>
      <c r="E583" s="130">
        <v>0</v>
      </c>
      <c r="F583" s="130">
        <v>0</v>
      </c>
      <c r="G583" s="130">
        <v>0</v>
      </c>
      <c r="H583" s="130">
        <v>0</v>
      </c>
      <c r="I583" s="130">
        <v>0</v>
      </c>
      <c r="J583" s="130">
        <v>0</v>
      </c>
      <c r="K583" s="130">
        <v>420</v>
      </c>
      <c r="L583" s="130">
        <v>420</v>
      </c>
      <c r="M583" s="130">
        <v>420</v>
      </c>
      <c r="N583" s="130">
        <v>8858.75</v>
      </c>
      <c r="O583" s="130">
        <v>8858.75</v>
      </c>
      <c r="P583" s="127">
        <v>8858.75</v>
      </c>
    </row>
    <row r="584" spans="1:16" ht="13.5" thickBot="1" x14ac:dyDescent="0.25">
      <c r="A584" s="137" t="s">
        <v>1756</v>
      </c>
      <c r="B584" s="134" t="s">
        <v>1757</v>
      </c>
      <c r="C584" s="134" t="s">
        <v>1298</v>
      </c>
      <c r="D584" s="132">
        <v>100542.57</v>
      </c>
      <c r="E584" s="132">
        <v>375010.85</v>
      </c>
      <c r="F584" s="132">
        <v>616667.69999999995</v>
      </c>
      <c r="G584" s="132">
        <v>767655.55</v>
      </c>
      <c r="H584" s="132">
        <v>932162.83</v>
      </c>
      <c r="I584" s="132">
        <v>1138678.3400000001</v>
      </c>
      <c r="J584" s="132">
        <v>1471513</v>
      </c>
      <c r="K584" s="132">
        <v>1714303.43</v>
      </c>
      <c r="L584" s="132">
        <v>1890937.11</v>
      </c>
      <c r="M584" s="132">
        <v>2073465.96</v>
      </c>
      <c r="N584" s="132">
        <v>2189033.63</v>
      </c>
      <c r="O584" s="132">
        <v>2364011.06</v>
      </c>
      <c r="P584" s="127">
        <v>2364011.06</v>
      </c>
    </row>
    <row r="585" spans="1:16" ht="13.5" thickBot="1" x14ac:dyDescent="0.25">
      <c r="A585" s="137" t="s">
        <v>1758</v>
      </c>
      <c r="B585" s="134" t="s">
        <v>1759</v>
      </c>
      <c r="C585" s="134" t="s">
        <v>1298</v>
      </c>
      <c r="D585" s="130">
        <v>271143.71000000002</v>
      </c>
      <c r="E585" s="130">
        <v>369792.46</v>
      </c>
      <c r="F585" s="130">
        <v>609500.93999999994</v>
      </c>
      <c r="G585" s="130">
        <v>781831.94</v>
      </c>
      <c r="H585" s="130">
        <v>955823.17</v>
      </c>
      <c r="I585" s="130">
        <v>1153918.42</v>
      </c>
      <c r="J585" s="130">
        <v>1182364.08</v>
      </c>
      <c r="K585" s="130">
        <v>1465768.51</v>
      </c>
      <c r="L585" s="130">
        <v>1600830.11</v>
      </c>
      <c r="M585" s="130">
        <v>1758484.36</v>
      </c>
      <c r="N585" s="130">
        <v>1930164.36</v>
      </c>
      <c r="O585" s="130">
        <v>2109390.4700000002</v>
      </c>
      <c r="P585" s="127">
        <v>2109390.4700000002</v>
      </c>
    </row>
    <row r="586" spans="1:16" ht="13.5" thickBot="1" x14ac:dyDescent="0.25">
      <c r="A586" s="137" t="s">
        <v>1760</v>
      </c>
      <c r="B586" s="134" t="s">
        <v>1761</v>
      </c>
      <c r="C586" s="134" t="s">
        <v>1298</v>
      </c>
      <c r="D586" s="132">
        <v>564094.66</v>
      </c>
      <c r="E586" s="132">
        <v>1075094.47</v>
      </c>
      <c r="F586" s="132">
        <v>1732647.14</v>
      </c>
      <c r="G586" s="132">
        <v>2375782.31</v>
      </c>
      <c r="H586" s="132">
        <v>3023135.98</v>
      </c>
      <c r="I586" s="132">
        <v>3709883.27</v>
      </c>
      <c r="J586" s="132">
        <v>4463062.93</v>
      </c>
      <c r="K586" s="132">
        <v>5024755.08</v>
      </c>
      <c r="L586" s="132">
        <v>5360123.51</v>
      </c>
      <c r="M586" s="132">
        <v>6130696.7699999996</v>
      </c>
      <c r="N586" s="132">
        <v>6789577.1399999997</v>
      </c>
      <c r="O586" s="132">
        <v>7347120.1500000004</v>
      </c>
      <c r="P586" s="127">
        <v>7347120.1500000004</v>
      </c>
    </row>
    <row r="587" spans="1:16" ht="13.5" thickBot="1" x14ac:dyDescent="0.25">
      <c r="A587" s="137" t="s">
        <v>1762</v>
      </c>
      <c r="B587" s="134" t="s">
        <v>1763</v>
      </c>
      <c r="C587" s="134" t="s">
        <v>1298</v>
      </c>
      <c r="D587" s="130">
        <v>500</v>
      </c>
      <c r="E587" s="130">
        <v>1500</v>
      </c>
      <c r="F587" s="130">
        <v>2500</v>
      </c>
      <c r="G587" s="130">
        <v>3500</v>
      </c>
      <c r="H587" s="130">
        <v>4500</v>
      </c>
      <c r="I587" s="130">
        <v>5500</v>
      </c>
      <c r="J587" s="130">
        <v>6774.5</v>
      </c>
      <c r="K587" s="130">
        <v>14991.5</v>
      </c>
      <c r="L587" s="130">
        <v>22066.75</v>
      </c>
      <c r="M587" s="130">
        <v>22460.25</v>
      </c>
      <c r="N587" s="130">
        <v>81234.36</v>
      </c>
      <c r="O587" s="130">
        <v>77508.86</v>
      </c>
      <c r="P587" s="127">
        <v>77508.86</v>
      </c>
    </row>
    <row r="588" spans="1:16" ht="13.5" thickBot="1" x14ac:dyDescent="0.25">
      <c r="A588" s="137" t="s">
        <v>1764</v>
      </c>
      <c r="B588" s="134" t="s">
        <v>1765</v>
      </c>
      <c r="C588" s="134" t="s">
        <v>1298</v>
      </c>
      <c r="D588" s="132">
        <v>216105.95</v>
      </c>
      <c r="E588" s="132">
        <v>898612.73</v>
      </c>
      <c r="F588" s="132">
        <v>1788639.31</v>
      </c>
      <c r="G588" s="132">
        <v>2803953.34</v>
      </c>
      <c r="H588" s="132">
        <v>3072421.96</v>
      </c>
      <c r="I588" s="132">
        <v>3177131.28</v>
      </c>
      <c r="J588" s="132">
        <v>3935373.09</v>
      </c>
      <c r="K588" s="132">
        <v>5032021.6100000003</v>
      </c>
      <c r="L588" s="132">
        <v>5550133.0300000003</v>
      </c>
      <c r="M588" s="132">
        <v>6023141.6500000004</v>
      </c>
      <c r="N588" s="132">
        <v>7025180.5499999998</v>
      </c>
      <c r="O588" s="132">
        <v>7547225.6200000001</v>
      </c>
      <c r="P588" s="127">
        <v>7547225.6200000001</v>
      </c>
    </row>
    <row r="589" spans="1:16" ht="13.5" thickBot="1" x14ac:dyDescent="0.25">
      <c r="A589" s="137" t="s">
        <v>2633</v>
      </c>
      <c r="B589" s="134" t="s">
        <v>2634</v>
      </c>
      <c r="C589" s="134" t="s">
        <v>1298</v>
      </c>
      <c r="D589" s="130">
        <v>0</v>
      </c>
      <c r="E589" s="130">
        <v>0</v>
      </c>
      <c r="F589" s="130">
        <v>0</v>
      </c>
      <c r="G589" s="130">
        <v>0</v>
      </c>
      <c r="H589" s="130">
        <v>0</v>
      </c>
      <c r="I589" s="130">
        <v>4345</v>
      </c>
      <c r="J589" s="130">
        <v>4345</v>
      </c>
      <c r="K589" s="130">
        <v>4345</v>
      </c>
      <c r="L589" s="130">
        <v>4345</v>
      </c>
      <c r="M589" s="130">
        <v>4345</v>
      </c>
      <c r="N589" s="130">
        <v>4345</v>
      </c>
      <c r="O589" s="130">
        <v>4345</v>
      </c>
      <c r="P589" s="127">
        <v>4345</v>
      </c>
    </row>
    <row r="590" spans="1:16" ht="13.5" thickBot="1" x14ac:dyDescent="0.25">
      <c r="A590" s="137" t="s">
        <v>1766</v>
      </c>
      <c r="B590" s="134" t="s">
        <v>1767</v>
      </c>
      <c r="C590" s="134" t="s">
        <v>1298</v>
      </c>
      <c r="D590" s="132">
        <v>91868.07</v>
      </c>
      <c r="E590" s="132">
        <v>159967.48000000001</v>
      </c>
      <c r="F590" s="132">
        <v>252235.99</v>
      </c>
      <c r="G590" s="132">
        <v>309925.58</v>
      </c>
      <c r="H590" s="132">
        <v>415856.3</v>
      </c>
      <c r="I590" s="132">
        <v>496562.02</v>
      </c>
      <c r="J590" s="132">
        <v>608001.12</v>
      </c>
      <c r="K590" s="132">
        <v>703255.04000000004</v>
      </c>
      <c r="L590" s="132">
        <v>766502.34</v>
      </c>
      <c r="M590" s="132">
        <v>882503.5</v>
      </c>
      <c r="N590" s="132">
        <v>963383.25</v>
      </c>
      <c r="O590" s="132">
        <v>1055889.68</v>
      </c>
      <c r="P590" s="127">
        <v>1055889.68</v>
      </c>
    </row>
    <row r="591" spans="1:16" ht="13.5" thickBot="1" x14ac:dyDescent="0.25">
      <c r="A591" s="137" t="s">
        <v>1768</v>
      </c>
      <c r="B591" s="134" t="s">
        <v>1769</v>
      </c>
      <c r="C591" s="134" t="s">
        <v>1298</v>
      </c>
      <c r="D591" s="130">
        <v>0</v>
      </c>
      <c r="E591" s="130">
        <v>0</v>
      </c>
      <c r="F591" s="130">
        <v>2000</v>
      </c>
      <c r="G591" s="130">
        <v>2000</v>
      </c>
      <c r="H591" s="130">
        <v>2000</v>
      </c>
      <c r="I591" s="130">
        <v>5490</v>
      </c>
      <c r="J591" s="130">
        <v>6640</v>
      </c>
      <c r="K591" s="130">
        <v>9165</v>
      </c>
      <c r="L591" s="130">
        <v>14657.54</v>
      </c>
      <c r="M591" s="130">
        <v>15857.54</v>
      </c>
      <c r="N591" s="130">
        <v>15857.54</v>
      </c>
      <c r="O591" s="130">
        <v>15857.54</v>
      </c>
      <c r="P591" s="127">
        <v>15857.54</v>
      </c>
    </row>
    <row r="592" spans="1:16" ht="13.5" thickBot="1" x14ac:dyDescent="0.25">
      <c r="A592" s="137" t="s">
        <v>1770</v>
      </c>
      <c r="B592" s="134" t="s">
        <v>1771</v>
      </c>
      <c r="C592" s="134" t="s">
        <v>1298</v>
      </c>
      <c r="D592" s="132">
        <v>1698388.07</v>
      </c>
      <c r="E592" s="132">
        <v>3708186.14</v>
      </c>
      <c r="F592" s="132">
        <v>6164084.6600000001</v>
      </c>
      <c r="G592" s="132">
        <v>7862122.7599999998</v>
      </c>
      <c r="H592" s="132">
        <v>9637488.9399999995</v>
      </c>
      <c r="I592" s="132">
        <v>11339539.35</v>
      </c>
      <c r="J592" s="132">
        <v>13030515.210000001</v>
      </c>
      <c r="K592" s="132">
        <v>14713464.84</v>
      </c>
      <c r="L592" s="132">
        <v>16930916.690000001</v>
      </c>
      <c r="M592" s="132">
        <v>18594998.050000001</v>
      </c>
      <c r="N592" s="132">
        <v>20420462.460000001</v>
      </c>
      <c r="O592" s="132">
        <v>22006139</v>
      </c>
      <c r="P592" s="127">
        <v>22006139</v>
      </c>
    </row>
    <row r="593" spans="1:16" ht="13.5" thickBot="1" x14ac:dyDescent="0.25">
      <c r="A593" s="137" t="s">
        <v>1772</v>
      </c>
      <c r="B593" s="134" t="s">
        <v>1773</v>
      </c>
      <c r="C593" s="134" t="s">
        <v>1298</v>
      </c>
      <c r="D593" s="130">
        <v>221297.01</v>
      </c>
      <c r="E593" s="130">
        <v>637374.48</v>
      </c>
      <c r="F593" s="130">
        <v>948309.04</v>
      </c>
      <c r="G593" s="130">
        <v>1177975.8500000001</v>
      </c>
      <c r="H593" s="130">
        <v>1453564.7</v>
      </c>
      <c r="I593" s="130">
        <v>1684541.57</v>
      </c>
      <c r="J593" s="130">
        <v>1916521.06</v>
      </c>
      <c r="K593" s="130">
        <v>2148730.96</v>
      </c>
      <c r="L593" s="130">
        <v>2386894.96</v>
      </c>
      <c r="M593" s="130">
        <v>2624712.31</v>
      </c>
      <c r="N593" s="130">
        <v>2912238.68</v>
      </c>
      <c r="O593" s="130">
        <v>3165054.67</v>
      </c>
      <c r="P593" s="127">
        <v>3165054.67</v>
      </c>
    </row>
    <row r="594" spans="1:16" ht="13.5" thickBot="1" x14ac:dyDescent="0.25">
      <c r="A594" s="137" t="s">
        <v>1774</v>
      </c>
      <c r="B594" s="134" t="s">
        <v>1775</v>
      </c>
      <c r="C594" s="134" t="s">
        <v>1298</v>
      </c>
      <c r="D594" s="132">
        <v>143345.21</v>
      </c>
      <c r="E594" s="132">
        <v>229788.2</v>
      </c>
      <c r="F594" s="132">
        <v>403154.3</v>
      </c>
      <c r="G594" s="132">
        <v>635951.68999999994</v>
      </c>
      <c r="H594" s="132">
        <v>647838.89</v>
      </c>
      <c r="I594" s="132">
        <v>820159.6</v>
      </c>
      <c r="J594" s="132">
        <v>946274.59</v>
      </c>
      <c r="K594" s="132">
        <v>1051835.76</v>
      </c>
      <c r="L594" s="132">
        <v>1242617.8999999999</v>
      </c>
      <c r="M594" s="132">
        <v>1361856.87</v>
      </c>
      <c r="N594" s="132">
        <v>1496431.27</v>
      </c>
      <c r="O594" s="132">
        <v>1609790.45</v>
      </c>
      <c r="P594" s="127">
        <v>1609790.45</v>
      </c>
    </row>
    <row r="595" spans="1:16" ht="13.5" thickBot="1" x14ac:dyDescent="0.25">
      <c r="A595" s="137" t="s">
        <v>1776</v>
      </c>
      <c r="B595" s="134" t="s">
        <v>1777</v>
      </c>
      <c r="C595" s="134" t="s">
        <v>1298</v>
      </c>
      <c r="D595" s="130">
        <v>108399.61</v>
      </c>
      <c r="E595" s="130">
        <v>178791.95</v>
      </c>
      <c r="F595" s="130">
        <v>254666.82</v>
      </c>
      <c r="G595" s="130">
        <v>338859.06</v>
      </c>
      <c r="H595" s="130">
        <v>443485.88</v>
      </c>
      <c r="I595" s="130">
        <v>563388.36</v>
      </c>
      <c r="J595" s="130">
        <v>741964.1</v>
      </c>
      <c r="K595" s="130">
        <v>871861.33</v>
      </c>
      <c r="L595" s="130">
        <v>993432.06</v>
      </c>
      <c r="M595" s="130">
        <v>1108935.33</v>
      </c>
      <c r="N595" s="130">
        <v>1194314.43</v>
      </c>
      <c r="O595" s="130">
        <v>1271225.5</v>
      </c>
      <c r="P595" s="127">
        <v>1271225.5</v>
      </c>
    </row>
    <row r="596" spans="1:16" ht="13.5" thickBot="1" x14ac:dyDescent="0.25">
      <c r="A596" s="137" t="s">
        <v>1778</v>
      </c>
      <c r="B596" s="134" t="s">
        <v>1779</v>
      </c>
      <c r="C596" s="134" t="s">
        <v>1298</v>
      </c>
      <c r="D596" s="132">
        <v>0</v>
      </c>
      <c r="E596" s="132">
        <v>0</v>
      </c>
      <c r="F596" s="132">
        <v>0</v>
      </c>
      <c r="G596" s="132">
        <v>0</v>
      </c>
      <c r="H596" s="132">
        <v>0</v>
      </c>
      <c r="I596" s="132">
        <v>0</v>
      </c>
      <c r="J596" s="132">
        <v>0</v>
      </c>
      <c r="K596" s="132">
        <v>0</v>
      </c>
      <c r="L596" s="132">
        <v>0</v>
      </c>
      <c r="M596" s="132">
        <v>140</v>
      </c>
      <c r="N596" s="132">
        <v>140</v>
      </c>
      <c r="O596" s="132">
        <v>140</v>
      </c>
      <c r="P596" s="127">
        <v>140</v>
      </c>
    </row>
    <row r="597" spans="1:16" ht="13.5" thickBot="1" x14ac:dyDescent="0.25">
      <c r="A597" s="137" t="s">
        <v>1780</v>
      </c>
      <c r="B597" s="134" t="s">
        <v>1781</v>
      </c>
      <c r="C597" s="134" t="s">
        <v>1298</v>
      </c>
      <c r="D597" s="130">
        <v>6019.46</v>
      </c>
      <c r="E597" s="130">
        <v>11187.44</v>
      </c>
      <c r="F597" s="130">
        <v>18915.64</v>
      </c>
      <c r="G597" s="130">
        <v>29630.53</v>
      </c>
      <c r="H597" s="130">
        <v>37739.870000000003</v>
      </c>
      <c r="I597" s="130">
        <v>62504</v>
      </c>
      <c r="J597" s="130">
        <v>77388.61</v>
      </c>
      <c r="K597" s="130">
        <v>84697.47</v>
      </c>
      <c r="L597" s="130">
        <v>80168.92</v>
      </c>
      <c r="M597" s="130">
        <v>95547.25</v>
      </c>
      <c r="N597" s="130">
        <v>99619.82</v>
      </c>
      <c r="O597" s="130">
        <v>101383.85</v>
      </c>
      <c r="P597" s="127">
        <v>101383.85</v>
      </c>
    </row>
    <row r="598" spans="1:16" ht="13.5" thickBot="1" x14ac:dyDescent="0.25">
      <c r="A598" s="137" t="s">
        <v>2425</v>
      </c>
      <c r="B598" s="134" t="s">
        <v>2426</v>
      </c>
      <c r="C598" s="134" t="s">
        <v>1298</v>
      </c>
      <c r="D598" s="132">
        <v>389579.03</v>
      </c>
      <c r="E598" s="132">
        <v>801572.96</v>
      </c>
      <c r="F598" s="132">
        <v>1202359.44</v>
      </c>
      <c r="G598" s="132">
        <v>1605931.37</v>
      </c>
      <c r="H598" s="132">
        <v>1944949.93</v>
      </c>
      <c r="I598" s="132">
        <v>2116197.09</v>
      </c>
      <c r="J598" s="132">
        <v>2196106.15</v>
      </c>
      <c r="K598" s="132">
        <v>2298514.17</v>
      </c>
      <c r="L598" s="132">
        <v>2861827.18</v>
      </c>
      <c r="M598" s="132">
        <v>3425140.19</v>
      </c>
      <c r="N598" s="132">
        <v>3988453.2</v>
      </c>
      <c r="O598" s="132">
        <v>4380672.25</v>
      </c>
      <c r="P598" s="127">
        <v>4380672.25</v>
      </c>
    </row>
    <row r="599" spans="1:16" ht="13.5" thickBot="1" x14ac:dyDescent="0.25">
      <c r="A599" s="137" t="s">
        <v>2427</v>
      </c>
      <c r="B599" s="134" t="s">
        <v>2428</v>
      </c>
      <c r="C599" s="134" t="s">
        <v>1298</v>
      </c>
      <c r="D599" s="130">
        <v>4050.46</v>
      </c>
      <c r="E599" s="130">
        <v>8065.64</v>
      </c>
      <c r="F599" s="130">
        <v>12208.99</v>
      </c>
      <c r="G599" s="130">
        <v>38482.089999999997</v>
      </c>
      <c r="H599" s="130">
        <v>42269.04</v>
      </c>
      <c r="I599" s="130">
        <v>135461.34</v>
      </c>
      <c r="J599" s="130">
        <v>362878.43</v>
      </c>
      <c r="K599" s="130">
        <v>518820.43</v>
      </c>
      <c r="L599" s="130">
        <v>345577.21</v>
      </c>
      <c r="M599" s="130">
        <v>363747.36</v>
      </c>
      <c r="N599" s="130">
        <v>444129.01</v>
      </c>
      <c r="O599" s="130">
        <v>544807.57999999996</v>
      </c>
      <c r="P599" s="127">
        <v>544807.57999999996</v>
      </c>
    </row>
    <row r="600" spans="1:16" ht="13.5" thickBot="1" x14ac:dyDescent="0.25">
      <c r="A600" s="137" t="s">
        <v>1782</v>
      </c>
      <c r="B600" s="134" t="s">
        <v>1783</v>
      </c>
      <c r="C600" s="134" t="s">
        <v>1298</v>
      </c>
      <c r="D600" s="132">
        <v>27645.91</v>
      </c>
      <c r="E600" s="132">
        <v>106516.52</v>
      </c>
      <c r="F600" s="132">
        <v>190993.83</v>
      </c>
      <c r="G600" s="132">
        <v>225548.03</v>
      </c>
      <c r="H600" s="132">
        <v>251899.49</v>
      </c>
      <c r="I600" s="132">
        <v>278250.95</v>
      </c>
      <c r="J600" s="132">
        <v>311369.90999999997</v>
      </c>
      <c r="K600" s="132">
        <v>339056.93</v>
      </c>
      <c r="L600" s="132">
        <v>402602.2</v>
      </c>
      <c r="M600" s="132">
        <v>521444.33</v>
      </c>
      <c r="N600" s="132">
        <v>562337.9</v>
      </c>
      <c r="O600" s="132">
        <v>590203.99</v>
      </c>
      <c r="P600" s="127">
        <v>590203.99</v>
      </c>
    </row>
    <row r="601" spans="1:16" ht="13.5" thickBot="1" x14ac:dyDescent="0.25">
      <c r="A601" s="137" t="s">
        <v>1784</v>
      </c>
      <c r="B601" s="134" t="s">
        <v>1785</v>
      </c>
      <c r="C601" s="134" t="s">
        <v>1298</v>
      </c>
      <c r="D601" s="130">
        <v>308899.83</v>
      </c>
      <c r="E601" s="130">
        <v>810893.76</v>
      </c>
      <c r="F601" s="130">
        <v>1118561.77</v>
      </c>
      <c r="G601" s="130">
        <v>1789041.48</v>
      </c>
      <c r="H601" s="130">
        <v>1924346.55</v>
      </c>
      <c r="I601" s="130">
        <v>2083479.08</v>
      </c>
      <c r="J601" s="130">
        <v>2168908.9900000002</v>
      </c>
      <c r="K601" s="130">
        <v>2330921.58</v>
      </c>
      <c r="L601" s="130">
        <v>-12961454.4</v>
      </c>
      <c r="M601" s="130">
        <v>-12840282.380000001</v>
      </c>
      <c r="N601" s="130">
        <v>-12871009.51</v>
      </c>
      <c r="O601" s="130">
        <v>-11691840.369999999</v>
      </c>
      <c r="P601" s="127">
        <v>-11691840.369999999</v>
      </c>
    </row>
    <row r="602" spans="1:16" ht="13.5" thickBot="1" x14ac:dyDescent="0.25">
      <c r="A602" s="137" t="s">
        <v>2170</v>
      </c>
      <c r="B602" s="134" t="s">
        <v>1786</v>
      </c>
      <c r="C602" s="134" t="s">
        <v>1298</v>
      </c>
      <c r="D602" s="132">
        <v>-7945.79</v>
      </c>
      <c r="E602" s="132">
        <v>-36542.06</v>
      </c>
      <c r="F602" s="132">
        <v>-2191542.4900000002</v>
      </c>
      <c r="G602" s="132">
        <v>-2223806.27</v>
      </c>
      <c r="H602" s="132">
        <v>-2251933.63</v>
      </c>
      <c r="I602" s="132">
        <v>-2357211.21</v>
      </c>
      <c r="J602" s="132">
        <v>-2405191.0499999998</v>
      </c>
      <c r="K602" s="132">
        <v>-2441920.5699999998</v>
      </c>
      <c r="L602" s="132">
        <v>-2504955.7000000002</v>
      </c>
      <c r="M602" s="132">
        <v>-2568372.56</v>
      </c>
      <c r="N602" s="132">
        <v>-2604660.38</v>
      </c>
      <c r="O602" s="132">
        <v>-2650279.65</v>
      </c>
      <c r="P602" s="127">
        <v>-2650279.65</v>
      </c>
    </row>
    <row r="603" spans="1:16" ht="13.5" thickBot="1" x14ac:dyDescent="0.25">
      <c r="A603" s="137" t="s">
        <v>1787</v>
      </c>
      <c r="B603" s="134" t="s">
        <v>1788</v>
      </c>
      <c r="C603" s="134" t="s">
        <v>1298</v>
      </c>
      <c r="D603" s="130">
        <v>247.67</v>
      </c>
      <c r="E603" s="130">
        <v>13640.04</v>
      </c>
      <c r="F603" s="130">
        <v>37152.42</v>
      </c>
      <c r="G603" s="130">
        <v>39624.69</v>
      </c>
      <c r="H603" s="130">
        <v>53081.1</v>
      </c>
      <c r="I603" s="130">
        <v>59658.879999999997</v>
      </c>
      <c r="J603" s="130">
        <v>320025.39</v>
      </c>
      <c r="K603" s="130">
        <v>308550.48</v>
      </c>
      <c r="L603" s="130">
        <v>362723.64</v>
      </c>
      <c r="M603" s="130">
        <v>870562.93</v>
      </c>
      <c r="N603" s="130">
        <v>887774.82</v>
      </c>
      <c r="O603" s="130">
        <v>277206.46999999997</v>
      </c>
      <c r="P603" s="127">
        <v>277206.46999999997</v>
      </c>
    </row>
    <row r="604" spans="1:16" ht="13.5" thickBot="1" x14ac:dyDescent="0.25">
      <c r="A604" s="137" t="s">
        <v>1789</v>
      </c>
      <c r="B604" s="134" t="s">
        <v>1790</v>
      </c>
      <c r="C604" s="134" t="s">
        <v>1298</v>
      </c>
      <c r="D604" s="132">
        <v>325697.26</v>
      </c>
      <c r="E604" s="132">
        <v>670431.89</v>
      </c>
      <c r="F604" s="132">
        <v>983521.47</v>
      </c>
      <c r="G604" s="132">
        <v>1289592.43</v>
      </c>
      <c r="H604" s="132">
        <v>1554368.57</v>
      </c>
      <c r="I604" s="132">
        <v>1809806.96</v>
      </c>
      <c r="J604" s="132">
        <v>2047071.33</v>
      </c>
      <c r="K604" s="132">
        <v>2297006.4700000002</v>
      </c>
      <c r="L604" s="132">
        <v>2528929.37</v>
      </c>
      <c r="M604" s="132">
        <v>2723567.43</v>
      </c>
      <c r="N604" s="132">
        <v>2807886.73</v>
      </c>
      <c r="O604" s="132">
        <v>2882468.57</v>
      </c>
      <c r="P604" s="127">
        <v>2882468.57</v>
      </c>
    </row>
    <row r="605" spans="1:16" ht="13.5" thickBot="1" x14ac:dyDescent="0.25">
      <c r="A605" s="137" t="s">
        <v>1791</v>
      </c>
      <c r="B605" s="134" t="s">
        <v>1792</v>
      </c>
      <c r="C605" s="134" t="s">
        <v>1298</v>
      </c>
      <c r="D605" s="130">
        <v>115709.29</v>
      </c>
      <c r="E605" s="130">
        <v>258788.66</v>
      </c>
      <c r="F605" s="130">
        <v>384033.46</v>
      </c>
      <c r="G605" s="130">
        <v>492290.98</v>
      </c>
      <c r="H605" s="130">
        <v>637959.30000000005</v>
      </c>
      <c r="I605" s="130">
        <v>851626.04</v>
      </c>
      <c r="J605" s="130">
        <v>987600.85</v>
      </c>
      <c r="K605" s="130">
        <v>1093332.33</v>
      </c>
      <c r="L605" s="130">
        <v>1221811.67</v>
      </c>
      <c r="M605" s="130">
        <v>1365011.84</v>
      </c>
      <c r="N605" s="130">
        <v>1527116.02</v>
      </c>
      <c r="O605" s="130">
        <v>1685906.16</v>
      </c>
      <c r="P605" s="127">
        <v>1685906.16</v>
      </c>
    </row>
    <row r="606" spans="1:16" ht="13.5" thickBot="1" x14ac:dyDescent="0.25">
      <c r="A606" s="137" t="s">
        <v>1793</v>
      </c>
      <c r="B606" s="134" t="s">
        <v>1794</v>
      </c>
      <c r="C606" s="134" t="s">
        <v>1298</v>
      </c>
      <c r="D606" s="132">
        <v>98580.61</v>
      </c>
      <c r="E606" s="132">
        <v>220753.92000000001</v>
      </c>
      <c r="F606" s="132">
        <v>338336.87</v>
      </c>
      <c r="G606" s="132">
        <v>437877.65</v>
      </c>
      <c r="H606" s="132">
        <v>540321.74</v>
      </c>
      <c r="I606" s="132">
        <v>657575.82999999996</v>
      </c>
      <c r="J606" s="132">
        <v>750344.2</v>
      </c>
      <c r="K606" s="132">
        <v>849591.15</v>
      </c>
      <c r="L606" s="132">
        <v>925779.14</v>
      </c>
      <c r="M606" s="132">
        <v>1007143.91</v>
      </c>
      <c r="N606" s="132">
        <v>1111818.73</v>
      </c>
      <c r="O606" s="132">
        <v>1196940.23</v>
      </c>
      <c r="P606" s="127">
        <v>1196940.23</v>
      </c>
    </row>
    <row r="607" spans="1:16" ht="13.5" thickBot="1" x14ac:dyDescent="0.25">
      <c r="A607" s="137" t="s">
        <v>1795</v>
      </c>
      <c r="B607" s="134" t="s">
        <v>1796</v>
      </c>
      <c r="C607" s="134" t="s">
        <v>1298</v>
      </c>
      <c r="D607" s="130">
        <v>332801.39</v>
      </c>
      <c r="E607" s="130">
        <v>593553.49</v>
      </c>
      <c r="F607" s="130">
        <v>850943.76</v>
      </c>
      <c r="G607" s="130">
        <v>1137803.8600000001</v>
      </c>
      <c r="H607" s="130">
        <v>1344732.81</v>
      </c>
      <c r="I607" s="130">
        <v>1563091.95</v>
      </c>
      <c r="J607" s="130">
        <v>1891109.57</v>
      </c>
      <c r="K607" s="130">
        <v>2129499.21</v>
      </c>
      <c r="L607" s="130">
        <v>2360296.2999999998</v>
      </c>
      <c r="M607" s="130">
        <v>2646373.09</v>
      </c>
      <c r="N607" s="130">
        <v>2855588.25</v>
      </c>
      <c r="O607" s="130">
        <v>3118999.49</v>
      </c>
      <c r="P607" s="127">
        <v>3118999.49</v>
      </c>
    </row>
    <row r="608" spans="1:16" ht="13.5" thickBot="1" x14ac:dyDescent="0.25">
      <c r="A608" s="137" t="s">
        <v>1797</v>
      </c>
      <c r="B608" s="134" t="s">
        <v>1798</v>
      </c>
      <c r="C608" s="134" t="s">
        <v>1298</v>
      </c>
      <c r="D608" s="132">
        <v>14801.73</v>
      </c>
      <c r="E608" s="132">
        <v>26499.88</v>
      </c>
      <c r="F608" s="132">
        <v>37483.39</v>
      </c>
      <c r="G608" s="132">
        <v>46416.25</v>
      </c>
      <c r="H608" s="132">
        <v>51036.87</v>
      </c>
      <c r="I608" s="132">
        <v>53182.85</v>
      </c>
      <c r="J608" s="132">
        <v>54885.51</v>
      </c>
      <c r="K608" s="132">
        <v>56134.21</v>
      </c>
      <c r="L608" s="132">
        <v>138961.9</v>
      </c>
      <c r="M608" s="132">
        <v>140946.74</v>
      </c>
      <c r="N608" s="132">
        <v>148159.51999999999</v>
      </c>
      <c r="O608" s="132">
        <v>162670.03</v>
      </c>
      <c r="P608" s="127">
        <v>162670.03</v>
      </c>
    </row>
    <row r="609" spans="1:16" ht="13.5" thickBot="1" x14ac:dyDescent="0.25">
      <c r="A609" s="137" t="s">
        <v>1799</v>
      </c>
      <c r="B609" s="134" t="s">
        <v>1800</v>
      </c>
      <c r="C609" s="134" t="s">
        <v>1298</v>
      </c>
      <c r="D609" s="130">
        <v>21888.47</v>
      </c>
      <c r="E609" s="130">
        <v>58511.59</v>
      </c>
      <c r="F609" s="130">
        <v>109417.62</v>
      </c>
      <c r="G609" s="130">
        <v>146039.14000000001</v>
      </c>
      <c r="H609" s="130">
        <v>165032.87</v>
      </c>
      <c r="I609" s="130">
        <v>184751.77</v>
      </c>
      <c r="J609" s="130">
        <v>208449.87</v>
      </c>
      <c r="K609" s="130">
        <v>221645.63</v>
      </c>
      <c r="L609" s="130">
        <v>196760.46</v>
      </c>
      <c r="M609" s="130">
        <v>217538</v>
      </c>
      <c r="N609" s="130">
        <v>228013.72</v>
      </c>
      <c r="O609" s="130">
        <v>269639.37</v>
      </c>
      <c r="P609" s="127">
        <v>269639.37</v>
      </c>
    </row>
    <row r="610" spans="1:16" ht="13.5" thickBot="1" x14ac:dyDescent="0.25">
      <c r="A610" s="137" t="s">
        <v>1801</v>
      </c>
      <c r="B610" s="134" t="s">
        <v>1802</v>
      </c>
      <c r="C610" s="134" t="s">
        <v>1298</v>
      </c>
      <c r="D610" s="132">
        <v>48276.82</v>
      </c>
      <c r="E610" s="132">
        <v>60537.77</v>
      </c>
      <c r="F610" s="132">
        <v>252540.75</v>
      </c>
      <c r="G610" s="132">
        <v>349026.26</v>
      </c>
      <c r="H610" s="132">
        <v>532015.71</v>
      </c>
      <c r="I610" s="132">
        <v>584968.68999999994</v>
      </c>
      <c r="J610" s="132">
        <v>674945.53</v>
      </c>
      <c r="K610" s="132">
        <v>687723.38</v>
      </c>
      <c r="L610" s="132">
        <v>734950.55</v>
      </c>
      <c r="M610" s="132">
        <v>862608.58</v>
      </c>
      <c r="N610" s="132">
        <v>1018379.73</v>
      </c>
      <c r="O610" s="132">
        <v>1064505.8999999999</v>
      </c>
      <c r="P610" s="127">
        <v>1064505.8999999999</v>
      </c>
    </row>
    <row r="611" spans="1:16" ht="13.5" thickBot="1" x14ac:dyDescent="0.25">
      <c r="A611" s="137" t="s">
        <v>1803</v>
      </c>
      <c r="B611" s="134" t="s">
        <v>1804</v>
      </c>
      <c r="C611" s="134" t="s">
        <v>1298</v>
      </c>
      <c r="D611" s="130">
        <v>1588.87</v>
      </c>
      <c r="E611" s="130">
        <v>31965.42</v>
      </c>
      <c r="F611" s="130">
        <v>34322.300000000003</v>
      </c>
      <c r="G611" s="130">
        <v>36546.080000000002</v>
      </c>
      <c r="H611" s="130">
        <v>38367.33</v>
      </c>
      <c r="I611" s="130">
        <v>40153.81</v>
      </c>
      <c r="J611" s="130">
        <v>47919.24</v>
      </c>
      <c r="K611" s="130">
        <v>49261.41</v>
      </c>
      <c r="L611" s="130">
        <v>49889.49</v>
      </c>
      <c r="M611" s="130">
        <v>53069.54</v>
      </c>
      <c r="N611" s="130">
        <v>53941.99</v>
      </c>
      <c r="O611" s="130">
        <v>57122.77</v>
      </c>
      <c r="P611" s="127">
        <v>57122.77</v>
      </c>
    </row>
    <row r="612" spans="1:16" ht="13.5" thickBot="1" x14ac:dyDescent="0.25">
      <c r="A612" s="137" t="s">
        <v>1805</v>
      </c>
      <c r="B612" s="134" t="s">
        <v>1806</v>
      </c>
      <c r="C612" s="134" t="s">
        <v>1298</v>
      </c>
      <c r="D612" s="132">
        <v>10080.459999999999</v>
      </c>
      <c r="E612" s="132">
        <v>24049.67</v>
      </c>
      <c r="F612" s="132">
        <v>37595.4</v>
      </c>
      <c r="G612" s="132">
        <v>42066.7</v>
      </c>
      <c r="H612" s="132">
        <v>46249.73</v>
      </c>
      <c r="I612" s="132">
        <v>51001.89</v>
      </c>
      <c r="J612" s="132">
        <v>54961.96</v>
      </c>
      <c r="K612" s="132">
        <v>60241.03</v>
      </c>
      <c r="L612" s="132">
        <v>64979.02</v>
      </c>
      <c r="M612" s="132">
        <v>67410.84</v>
      </c>
      <c r="N612" s="132">
        <v>70761.62</v>
      </c>
      <c r="O612" s="132">
        <v>71582.66</v>
      </c>
      <c r="P612" s="127">
        <v>71582.66</v>
      </c>
    </row>
    <row r="613" spans="1:16" ht="13.5" thickBot="1" x14ac:dyDescent="0.25">
      <c r="A613" s="137" t="s">
        <v>1807</v>
      </c>
      <c r="B613" s="134" t="s">
        <v>1808</v>
      </c>
      <c r="C613" s="134" t="s">
        <v>1298</v>
      </c>
      <c r="D613" s="130">
        <v>106589.7</v>
      </c>
      <c r="E613" s="130">
        <v>211198.38</v>
      </c>
      <c r="F613" s="130">
        <v>444001.3</v>
      </c>
      <c r="G613" s="130">
        <v>996437.33</v>
      </c>
      <c r="H613" s="130">
        <v>2146756.62</v>
      </c>
      <c r="I613" s="130">
        <v>2514494.87</v>
      </c>
      <c r="J613" s="130">
        <v>2718604.7</v>
      </c>
      <c r="K613" s="130">
        <v>3003767.22</v>
      </c>
      <c r="L613" s="130">
        <v>3417221.22</v>
      </c>
      <c r="M613" s="130">
        <v>4460035.97</v>
      </c>
      <c r="N613" s="130">
        <v>4597426.6900000004</v>
      </c>
      <c r="O613" s="130">
        <v>4903528.28</v>
      </c>
      <c r="P613" s="127">
        <v>4903528.28</v>
      </c>
    </row>
    <row r="614" spans="1:16" ht="13.5" thickBot="1" x14ac:dyDescent="0.25">
      <c r="A614" s="137" t="s">
        <v>1809</v>
      </c>
      <c r="B614" s="134" t="s">
        <v>1810</v>
      </c>
      <c r="C614" s="134" t="s">
        <v>1298</v>
      </c>
      <c r="D614" s="132">
        <v>0</v>
      </c>
      <c r="E614" s="132">
        <v>0</v>
      </c>
      <c r="F614" s="132">
        <v>0</v>
      </c>
      <c r="G614" s="132">
        <v>33</v>
      </c>
      <c r="H614" s="132">
        <v>33</v>
      </c>
      <c r="I614" s="132">
        <v>33</v>
      </c>
      <c r="J614" s="132">
        <v>33</v>
      </c>
      <c r="K614" s="132">
        <v>33</v>
      </c>
      <c r="L614" s="132">
        <v>33</v>
      </c>
      <c r="M614" s="132">
        <v>33</v>
      </c>
      <c r="N614" s="132">
        <v>33</v>
      </c>
      <c r="O614" s="132">
        <v>221.05</v>
      </c>
      <c r="P614" s="127">
        <v>221.05</v>
      </c>
    </row>
    <row r="615" spans="1:16" ht="13.5" thickBot="1" x14ac:dyDescent="0.25">
      <c r="A615" s="137" t="s">
        <v>1811</v>
      </c>
      <c r="B615" s="134" t="s">
        <v>1812</v>
      </c>
      <c r="C615" s="134" t="s">
        <v>1298</v>
      </c>
      <c r="D615" s="130">
        <v>-19894</v>
      </c>
      <c r="E615" s="130">
        <v>-25456.05</v>
      </c>
      <c r="F615" s="130">
        <v>-18504.080000000002</v>
      </c>
      <c r="G615" s="130">
        <v>2770.01</v>
      </c>
      <c r="H615" s="130">
        <v>81.7</v>
      </c>
      <c r="I615" s="130">
        <v>1510.01</v>
      </c>
      <c r="J615" s="130">
        <v>24645.78</v>
      </c>
      <c r="K615" s="130">
        <v>24645.78</v>
      </c>
      <c r="L615" s="130">
        <v>24645.78</v>
      </c>
      <c r="M615" s="130">
        <v>26091.200000000001</v>
      </c>
      <c r="N615" s="130">
        <v>107081.81</v>
      </c>
      <c r="O615" s="130">
        <v>109456.09</v>
      </c>
      <c r="P615" s="127">
        <v>109456.09</v>
      </c>
    </row>
    <row r="616" spans="1:16" ht="13.5" thickBot="1" x14ac:dyDescent="0.25">
      <c r="A616" s="137" t="s">
        <v>1813</v>
      </c>
      <c r="B616" s="134" t="s">
        <v>1814</v>
      </c>
      <c r="C616" s="134" t="s">
        <v>1298</v>
      </c>
      <c r="D616" s="132">
        <v>8351535.5199999996</v>
      </c>
      <c r="E616" s="132">
        <v>16746499.24</v>
      </c>
      <c r="F616" s="132">
        <v>25187597.890000001</v>
      </c>
      <c r="G616" s="132">
        <v>33713932.189999998</v>
      </c>
      <c r="H616" s="132">
        <v>42371617.469999999</v>
      </c>
      <c r="I616" s="132">
        <v>51177098.210000001</v>
      </c>
      <c r="J616" s="132">
        <v>60040601.969999999</v>
      </c>
      <c r="K616" s="132">
        <v>68922774.629999995</v>
      </c>
      <c r="L616" s="132">
        <v>77869968.379999995</v>
      </c>
      <c r="M616" s="132">
        <v>87139152.819999993</v>
      </c>
      <c r="N616" s="132">
        <v>96315493.129999995</v>
      </c>
      <c r="O616" s="132">
        <v>105626012.88</v>
      </c>
      <c r="P616" s="127">
        <v>105626012.88</v>
      </c>
    </row>
    <row r="617" spans="1:16" ht="13.5" thickBot="1" x14ac:dyDescent="0.25">
      <c r="A617" s="137" t="s">
        <v>2429</v>
      </c>
      <c r="B617" s="134" t="s">
        <v>2430</v>
      </c>
      <c r="C617" s="134" t="s">
        <v>1298</v>
      </c>
      <c r="D617" s="130">
        <v>941.76</v>
      </c>
      <c r="E617" s="130">
        <v>2144.54</v>
      </c>
      <c r="F617" s="130">
        <v>3562.06</v>
      </c>
      <c r="G617" s="130">
        <v>4985.6000000000004</v>
      </c>
      <c r="H617" s="130">
        <v>6521.08</v>
      </c>
      <c r="I617" s="130">
        <v>8287.67</v>
      </c>
      <c r="J617" s="130">
        <v>10059.780000000001</v>
      </c>
      <c r="K617" s="130">
        <v>11831.94</v>
      </c>
      <c r="L617" s="130">
        <v>14964.55</v>
      </c>
      <c r="M617" s="130">
        <v>17192.04</v>
      </c>
      <c r="N617" s="130">
        <v>20322.22</v>
      </c>
      <c r="O617" s="130">
        <v>22890.33</v>
      </c>
      <c r="P617" s="127">
        <v>22890.33</v>
      </c>
    </row>
    <row r="618" spans="1:16" ht="13.5" thickBot="1" x14ac:dyDescent="0.25">
      <c r="A618" s="137" t="s">
        <v>1815</v>
      </c>
      <c r="B618" s="134" t="s">
        <v>1816</v>
      </c>
      <c r="C618" s="134" t="s">
        <v>1298</v>
      </c>
      <c r="D618" s="132">
        <v>6507353.3600000003</v>
      </c>
      <c r="E618" s="132">
        <v>12617243.109999999</v>
      </c>
      <c r="F618" s="132">
        <v>20335643.309999999</v>
      </c>
      <c r="G618" s="132">
        <v>24776024.300000001</v>
      </c>
      <c r="H618" s="132">
        <v>28530598.870000001</v>
      </c>
      <c r="I618" s="132">
        <v>31447380.489999998</v>
      </c>
      <c r="J618" s="132">
        <v>34952346.850000001</v>
      </c>
      <c r="K618" s="132">
        <v>38609309.479999997</v>
      </c>
      <c r="L618" s="132">
        <v>42236388.5</v>
      </c>
      <c r="M618" s="132">
        <v>46846724.060000002</v>
      </c>
      <c r="N618" s="132">
        <v>53077518.950000003</v>
      </c>
      <c r="O618" s="132">
        <v>59302099.740000002</v>
      </c>
      <c r="P618" s="127">
        <v>59302099.740000002</v>
      </c>
    </row>
    <row r="619" spans="1:16" ht="13.5" thickBot="1" x14ac:dyDescent="0.25">
      <c r="A619" s="137" t="s">
        <v>2431</v>
      </c>
      <c r="B619" s="134" t="s">
        <v>2432</v>
      </c>
      <c r="C619" s="134" t="s">
        <v>1298</v>
      </c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27">
        <v>42.19</v>
      </c>
    </row>
    <row r="620" spans="1:16" ht="13.5" thickBot="1" x14ac:dyDescent="0.25">
      <c r="A620" s="137" t="s">
        <v>1817</v>
      </c>
      <c r="B620" s="134" t="s">
        <v>1818</v>
      </c>
      <c r="C620" s="134" t="s">
        <v>1298</v>
      </c>
      <c r="D620" s="132">
        <v>62100</v>
      </c>
      <c r="E620" s="132">
        <v>124330.73</v>
      </c>
      <c r="F620" s="132">
        <v>186430.73</v>
      </c>
      <c r="G620" s="132">
        <v>248530.73</v>
      </c>
      <c r="H620" s="132">
        <v>304441.78999999998</v>
      </c>
      <c r="I620" s="132">
        <v>365272.12</v>
      </c>
      <c r="J620" s="132">
        <v>426102.45</v>
      </c>
      <c r="K620" s="132">
        <v>487172.34</v>
      </c>
      <c r="L620" s="132">
        <v>548002.67000000004</v>
      </c>
      <c r="M620" s="132">
        <v>608833</v>
      </c>
      <c r="N620" s="132">
        <v>669824.59</v>
      </c>
      <c r="O620" s="132">
        <v>730654.94</v>
      </c>
      <c r="P620" s="127">
        <v>730654.94</v>
      </c>
    </row>
    <row r="621" spans="1:16" ht="13.5" thickBot="1" x14ac:dyDescent="0.25">
      <c r="A621" s="137" t="s">
        <v>2032</v>
      </c>
      <c r="B621" s="134" t="s">
        <v>2033</v>
      </c>
      <c r="C621" s="134" t="s">
        <v>1298</v>
      </c>
      <c r="D621" s="130">
        <v>0</v>
      </c>
      <c r="E621" s="130">
        <v>0</v>
      </c>
      <c r="F621" s="130">
        <v>0</v>
      </c>
      <c r="G621" s="130">
        <v>0</v>
      </c>
      <c r="H621" s="130">
        <v>0</v>
      </c>
      <c r="I621" s="130">
        <v>0</v>
      </c>
      <c r="J621" s="130">
        <v>-203.54</v>
      </c>
      <c r="K621" s="130">
        <v>-203.54</v>
      </c>
      <c r="L621" s="130">
        <v>-126.18</v>
      </c>
      <c r="M621" s="130">
        <v>-126.18</v>
      </c>
      <c r="N621" s="130">
        <v>-126.18</v>
      </c>
      <c r="O621" s="130">
        <v>3369.52</v>
      </c>
      <c r="P621" s="127">
        <v>3369.52</v>
      </c>
    </row>
    <row r="622" spans="1:16" ht="13.5" thickBot="1" x14ac:dyDescent="0.25">
      <c r="A622" s="137" t="s">
        <v>1819</v>
      </c>
      <c r="B622" s="134" t="s">
        <v>1820</v>
      </c>
      <c r="C622" s="134" t="s">
        <v>1298</v>
      </c>
      <c r="D622" s="132">
        <v>123578</v>
      </c>
      <c r="E622" s="132">
        <v>238936</v>
      </c>
      <c r="F622" s="132">
        <v>258664</v>
      </c>
      <c r="G622" s="132">
        <v>383329</v>
      </c>
      <c r="H622" s="132">
        <v>530495</v>
      </c>
      <c r="I622" s="132">
        <v>691763</v>
      </c>
      <c r="J622" s="132">
        <v>829115</v>
      </c>
      <c r="K622" s="132">
        <v>975078</v>
      </c>
      <c r="L622" s="132">
        <v>1113658</v>
      </c>
      <c r="M622" s="132">
        <v>1242159</v>
      </c>
      <c r="N622" s="132">
        <v>1361745</v>
      </c>
      <c r="O622" s="132">
        <v>1474660</v>
      </c>
      <c r="P622" s="127">
        <v>1474660</v>
      </c>
    </row>
    <row r="623" spans="1:16" ht="13.5" thickBot="1" x14ac:dyDescent="0.25">
      <c r="A623" s="137" t="s">
        <v>1821</v>
      </c>
      <c r="B623" s="134" t="s">
        <v>1822</v>
      </c>
      <c r="C623" s="134" t="s">
        <v>1298</v>
      </c>
      <c r="D623" s="130">
        <v>-6128</v>
      </c>
      <c r="E623" s="130">
        <v>-12932</v>
      </c>
      <c r="F623" s="130">
        <v>-70041</v>
      </c>
      <c r="G623" s="130">
        <v>-79944</v>
      </c>
      <c r="H623" s="130">
        <v>-113224</v>
      </c>
      <c r="I623" s="130">
        <v>-139030</v>
      </c>
      <c r="J623" s="130">
        <v>-158111</v>
      </c>
      <c r="K623" s="130">
        <v>-145904</v>
      </c>
      <c r="L623" s="130">
        <v>-138805</v>
      </c>
      <c r="M623" s="130">
        <v>-130569</v>
      </c>
      <c r="N623" s="130">
        <v>-125004</v>
      </c>
      <c r="O623" s="130">
        <v>-93291</v>
      </c>
      <c r="P623" s="127">
        <v>-93291</v>
      </c>
    </row>
    <row r="624" spans="1:16" ht="13.5" thickBot="1" x14ac:dyDescent="0.25">
      <c r="A624" s="137" t="s">
        <v>2171</v>
      </c>
      <c r="B624" s="134" t="s">
        <v>1823</v>
      </c>
      <c r="C624" s="134" t="s">
        <v>1298</v>
      </c>
      <c r="D624" s="132">
        <v>3476447</v>
      </c>
      <c r="E624" s="132">
        <v>6289421</v>
      </c>
      <c r="F624" s="132">
        <v>12348454</v>
      </c>
      <c r="G624" s="132">
        <v>13042210</v>
      </c>
      <c r="H624" s="132">
        <v>12157461</v>
      </c>
      <c r="I624" s="132">
        <v>11482170</v>
      </c>
      <c r="J624" s="132">
        <v>8784387</v>
      </c>
      <c r="K624" s="132">
        <v>6485415</v>
      </c>
      <c r="L624" s="132">
        <v>4642205</v>
      </c>
      <c r="M624" s="132">
        <v>4463565</v>
      </c>
      <c r="N624" s="132">
        <v>8984232</v>
      </c>
      <c r="O624" s="132">
        <v>9371314</v>
      </c>
      <c r="P624" s="127">
        <v>9371314</v>
      </c>
    </row>
    <row r="625" spans="1:16" ht="13.5" thickBot="1" x14ac:dyDescent="0.25">
      <c r="A625" s="137" t="s">
        <v>1824</v>
      </c>
      <c r="B625" s="134" t="s">
        <v>1825</v>
      </c>
      <c r="C625" s="134" t="s">
        <v>1298</v>
      </c>
      <c r="D625" s="130">
        <v>43638</v>
      </c>
      <c r="E625" s="130">
        <v>84370</v>
      </c>
      <c r="F625" s="130">
        <v>91308</v>
      </c>
      <c r="G625" s="130">
        <v>171252</v>
      </c>
      <c r="H625" s="130">
        <v>236919</v>
      </c>
      <c r="I625" s="130">
        <v>307875</v>
      </c>
      <c r="J625" s="130">
        <v>368951</v>
      </c>
      <c r="K625" s="130">
        <v>433352</v>
      </c>
      <c r="L625" s="130">
        <v>494997</v>
      </c>
      <c r="M625" s="130">
        <v>552980</v>
      </c>
      <c r="N625" s="130">
        <v>607816</v>
      </c>
      <c r="O625" s="130">
        <v>643272</v>
      </c>
      <c r="P625" s="127">
        <v>643272</v>
      </c>
    </row>
    <row r="626" spans="1:16" ht="13.5" thickBot="1" x14ac:dyDescent="0.25">
      <c r="A626" s="137" t="s">
        <v>1826</v>
      </c>
      <c r="B626" s="134" t="s">
        <v>1827</v>
      </c>
      <c r="C626" s="134" t="s">
        <v>1298</v>
      </c>
      <c r="D626" s="132">
        <v>-2220</v>
      </c>
      <c r="E626" s="132">
        <v>-4679</v>
      </c>
      <c r="F626" s="132">
        <v>-25152</v>
      </c>
      <c r="G626" s="132">
        <v>-12769</v>
      </c>
      <c r="H626" s="132">
        <v>-20780</v>
      </c>
      <c r="I626" s="132">
        <v>-26880</v>
      </c>
      <c r="J626" s="132">
        <v>-33042</v>
      </c>
      <c r="K626" s="132">
        <v>-28191</v>
      </c>
      <c r="L626" s="132">
        <v>-24222</v>
      </c>
      <c r="M626" s="132">
        <v>-22601</v>
      </c>
      <c r="N626" s="132">
        <v>-19841</v>
      </c>
      <c r="O626" s="132">
        <v>1027</v>
      </c>
      <c r="P626" s="127">
        <v>1027</v>
      </c>
    </row>
    <row r="627" spans="1:16" ht="13.5" thickBot="1" x14ac:dyDescent="0.25">
      <c r="A627" s="137" t="s">
        <v>2172</v>
      </c>
      <c r="B627" s="134" t="s">
        <v>1828</v>
      </c>
      <c r="C627" s="134" t="s">
        <v>1298</v>
      </c>
      <c r="D627" s="130">
        <v>1140599</v>
      </c>
      <c r="E627" s="130">
        <v>2068182</v>
      </c>
      <c r="F627" s="130">
        <v>4360173</v>
      </c>
      <c r="G627" s="130">
        <v>4437094</v>
      </c>
      <c r="H627" s="130">
        <v>4143264</v>
      </c>
      <c r="I627" s="130">
        <v>3943173</v>
      </c>
      <c r="J627" s="130">
        <v>3037149</v>
      </c>
      <c r="K627" s="130">
        <v>2268627</v>
      </c>
      <c r="L627" s="130">
        <v>1652320</v>
      </c>
      <c r="M627" s="130">
        <v>1906092</v>
      </c>
      <c r="N627" s="130">
        <v>3795699</v>
      </c>
      <c r="O627" s="130">
        <v>4540613</v>
      </c>
      <c r="P627" s="127">
        <v>4540613</v>
      </c>
    </row>
    <row r="628" spans="1:16" ht="13.5" thickBot="1" x14ac:dyDescent="0.25">
      <c r="A628" s="137" t="s">
        <v>1829</v>
      </c>
      <c r="B628" s="134" t="s">
        <v>1830</v>
      </c>
      <c r="C628" s="134" t="s">
        <v>1298</v>
      </c>
      <c r="D628" s="132">
        <v>1027326</v>
      </c>
      <c r="E628" s="132">
        <v>1807045</v>
      </c>
      <c r="F628" s="132">
        <v>2435385</v>
      </c>
      <c r="G628" s="132">
        <v>2608615</v>
      </c>
      <c r="H628" s="132">
        <v>2716616</v>
      </c>
      <c r="I628" s="132">
        <v>2776311</v>
      </c>
      <c r="J628" s="132">
        <v>3155041</v>
      </c>
      <c r="K628" s="132">
        <v>3499831</v>
      </c>
      <c r="L628" s="132">
        <v>3853884</v>
      </c>
      <c r="M628" s="132">
        <v>3892458</v>
      </c>
      <c r="N628" s="132">
        <v>4527292</v>
      </c>
      <c r="O628" s="132">
        <v>7076694</v>
      </c>
      <c r="P628" s="127">
        <v>7076694</v>
      </c>
    </row>
    <row r="629" spans="1:16" ht="13.5" thickBot="1" x14ac:dyDescent="0.25">
      <c r="A629" s="137" t="s">
        <v>1831</v>
      </c>
      <c r="B629" s="134" t="s">
        <v>1832</v>
      </c>
      <c r="C629" s="134" t="s">
        <v>1298</v>
      </c>
      <c r="D629" s="130">
        <v>12286</v>
      </c>
      <c r="E629" s="130">
        <v>24043</v>
      </c>
      <c r="F629" s="130">
        <v>27744</v>
      </c>
      <c r="G629" s="130">
        <v>41767</v>
      </c>
      <c r="H629" s="130">
        <v>57707</v>
      </c>
      <c r="I629" s="130">
        <v>74083</v>
      </c>
      <c r="J629" s="130">
        <v>88728</v>
      </c>
      <c r="K629" s="130">
        <v>103696</v>
      </c>
      <c r="L629" s="130">
        <v>133989</v>
      </c>
      <c r="M629" s="130">
        <v>150609</v>
      </c>
      <c r="N629" s="130">
        <v>167245</v>
      </c>
      <c r="O629" s="130">
        <v>185401</v>
      </c>
      <c r="P629" s="127">
        <v>185401</v>
      </c>
    </row>
    <row r="630" spans="1:16" ht="13.5" thickBot="1" x14ac:dyDescent="0.25">
      <c r="A630" s="137" t="s">
        <v>1833</v>
      </c>
      <c r="B630" s="134" t="s">
        <v>1834</v>
      </c>
      <c r="C630" s="134" t="s">
        <v>1298</v>
      </c>
      <c r="D630" s="132">
        <v>2656154</v>
      </c>
      <c r="E630" s="132">
        <v>4672271</v>
      </c>
      <c r="F630" s="132">
        <v>6346497</v>
      </c>
      <c r="G630" s="132">
        <v>6790973</v>
      </c>
      <c r="H630" s="132">
        <v>7351358</v>
      </c>
      <c r="I630" s="132">
        <v>8175798</v>
      </c>
      <c r="J630" s="132">
        <v>10134102</v>
      </c>
      <c r="K630" s="132">
        <v>11912637</v>
      </c>
      <c r="L630" s="132">
        <v>13527005</v>
      </c>
      <c r="M630" s="132">
        <v>13649579</v>
      </c>
      <c r="N630" s="132">
        <v>15253807</v>
      </c>
      <c r="O630" s="132">
        <v>22146813</v>
      </c>
      <c r="P630" s="127">
        <v>22146813</v>
      </c>
    </row>
    <row r="631" spans="1:16" ht="13.5" thickBot="1" x14ac:dyDescent="0.25">
      <c r="A631" s="137" t="s">
        <v>1835</v>
      </c>
      <c r="B631" s="134" t="s">
        <v>1836</v>
      </c>
      <c r="C631" s="134" t="s">
        <v>1298</v>
      </c>
      <c r="D631" s="130">
        <v>0</v>
      </c>
      <c r="E631" s="130">
        <v>0</v>
      </c>
      <c r="F631" s="130">
        <v>0</v>
      </c>
      <c r="G631" s="130">
        <v>0</v>
      </c>
      <c r="H631" s="130">
        <v>0</v>
      </c>
      <c r="I631" s="130">
        <v>0</v>
      </c>
      <c r="J631" s="130">
        <v>0</v>
      </c>
      <c r="K631" s="130">
        <v>0</v>
      </c>
      <c r="L631" s="130">
        <v>0</v>
      </c>
      <c r="M631" s="130">
        <v>411</v>
      </c>
      <c r="N631" s="130">
        <v>411</v>
      </c>
      <c r="O631" s="130">
        <v>19953</v>
      </c>
      <c r="P631" s="127">
        <v>19953</v>
      </c>
    </row>
    <row r="632" spans="1:16" ht="13.5" thickBot="1" x14ac:dyDescent="0.25">
      <c r="A632" s="137" t="s">
        <v>2173</v>
      </c>
      <c r="B632" s="134" t="s">
        <v>1837</v>
      </c>
      <c r="C632" s="134" t="s">
        <v>1298</v>
      </c>
      <c r="D632" s="132">
        <v>4526</v>
      </c>
      <c r="E632" s="132">
        <v>8857</v>
      </c>
      <c r="F632" s="132">
        <v>10224</v>
      </c>
      <c r="G632" s="132">
        <v>15392</v>
      </c>
      <c r="H632" s="132">
        <v>21266</v>
      </c>
      <c r="I632" s="132">
        <v>27300</v>
      </c>
      <c r="J632" s="132">
        <v>32697</v>
      </c>
      <c r="K632" s="132">
        <v>38213</v>
      </c>
      <c r="L632" s="132">
        <v>49159</v>
      </c>
      <c r="M632" s="132">
        <v>55257</v>
      </c>
      <c r="N632" s="132">
        <v>61361</v>
      </c>
      <c r="O632" s="132">
        <v>68001</v>
      </c>
      <c r="P632" s="127">
        <v>68001</v>
      </c>
    </row>
    <row r="633" spans="1:16" ht="13.5" thickBot="1" x14ac:dyDescent="0.25">
      <c r="A633" s="137" t="s">
        <v>1838</v>
      </c>
      <c r="B633" s="134" t="s">
        <v>1839</v>
      </c>
      <c r="C633" s="134" t="s">
        <v>1298</v>
      </c>
      <c r="D633" s="130">
        <v>0</v>
      </c>
      <c r="E633" s="130">
        <v>0</v>
      </c>
      <c r="F633" s="130">
        <v>0</v>
      </c>
      <c r="G633" s="130">
        <v>0</v>
      </c>
      <c r="H633" s="130">
        <v>0</v>
      </c>
      <c r="I633" s="130">
        <v>0</v>
      </c>
      <c r="J633" s="130">
        <v>0</v>
      </c>
      <c r="K633" s="130">
        <v>0</v>
      </c>
      <c r="L633" s="130">
        <v>0</v>
      </c>
      <c r="M633" s="130">
        <v>118</v>
      </c>
      <c r="N633" s="130">
        <v>118</v>
      </c>
      <c r="O633" s="130">
        <v>7205</v>
      </c>
      <c r="P633" s="127">
        <v>7205</v>
      </c>
    </row>
    <row r="634" spans="1:16" ht="13.5" thickBot="1" x14ac:dyDescent="0.25">
      <c r="A634" s="137" t="s">
        <v>1840</v>
      </c>
      <c r="B634" s="134" t="s">
        <v>1841</v>
      </c>
      <c r="C634" s="134" t="s">
        <v>1298</v>
      </c>
      <c r="D634" s="132">
        <v>0</v>
      </c>
      <c r="E634" s="132">
        <v>0</v>
      </c>
      <c r="F634" s="132">
        <v>-1915094</v>
      </c>
      <c r="G634" s="132">
        <v>-2029070</v>
      </c>
      <c r="H634" s="132">
        <v>-2137202</v>
      </c>
      <c r="I634" s="132">
        <v>-2639057</v>
      </c>
      <c r="J634" s="132">
        <v>-3031049</v>
      </c>
      <c r="K634" s="132">
        <v>-3379478</v>
      </c>
      <c r="L634" s="132">
        <v>-3668829</v>
      </c>
      <c r="M634" s="132">
        <v>-3705613</v>
      </c>
      <c r="N634" s="132">
        <v>-4206178</v>
      </c>
      <c r="O634" s="132">
        <v>-4251835</v>
      </c>
      <c r="P634" s="127">
        <v>-4251835</v>
      </c>
    </row>
    <row r="635" spans="1:16" ht="13.5" thickBot="1" x14ac:dyDescent="0.25">
      <c r="A635" s="137" t="s">
        <v>1842</v>
      </c>
      <c r="B635" s="134" t="s">
        <v>1843</v>
      </c>
      <c r="C635" s="134" t="s">
        <v>1298</v>
      </c>
      <c r="D635" s="130">
        <v>-207</v>
      </c>
      <c r="E635" s="130">
        <v>-410</v>
      </c>
      <c r="F635" s="130">
        <v>-1395</v>
      </c>
      <c r="G635" s="130">
        <v>-1419</v>
      </c>
      <c r="H635" s="130">
        <v>-1764</v>
      </c>
      <c r="I635" s="130">
        <v>-2042</v>
      </c>
      <c r="J635" s="130">
        <v>-2097</v>
      </c>
      <c r="K635" s="130">
        <v>-2145</v>
      </c>
      <c r="L635" s="130">
        <v>-2277</v>
      </c>
      <c r="M635" s="130">
        <v>-2277</v>
      </c>
      <c r="N635" s="130">
        <v>-2349</v>
      </c>
      <c r="O635" s="130">
        <v>-2349</v>
      </c>
      <c r="P635" s="127">
        <v>-2349</v>
      </c>
    </row>
    <row r="636" spans="1:16" ht="13.5" thickBot="1" x14ac:dyDescent="0.25">
      <c r="A636" s="137" t="s">
        <v>1844</v>
      </c>
      <c r="B636" s="134" t="s">
        <v>1845</v>
      </c>
      <c r="C636" s="134" t="s">
        <v>1298</v>
      </c>
      <c r="D636" s="132">
        <v>-720</v>
      </c>
      <c r="E636" s="132">
        <v>-1423</v>
      </c>
      <c r="F636" s="132">
        <v>-4844</v>
      </c>
      <c r="G636" s="132">
        <v>-4926</v>
      </c>
      <c r="H636" s="132">
        <v>-6124</v>
      </c>
      <c r="I636" s="132">
        <v>-7088</v>
      </c>
      <c r="J636" s="132">
        <v>-7279</v>
      </c>
      <c r="K636" s="132">
        <v>-7445</v>
      </c>
      <c r="L636" s="132">
        <v>-7904</v>
      </c>
      <c r="M636" s="132">
        <v>-7904</v>
      </c>
      <c r="N636" s="132">
        <v>-8153</v>
      </c>
      <c r="O636" s="132">
        <v>-8153</v>
      </c>
      <c r="P636" s="127">
        <v>-8153</v>
      </c>
    </row>
    <row r="637" spans="1:16" ht="13.5" thickBot="1" x14ac:dyDescent="0.25">
      <c r="A637" s="137" t="s">
        <v>1846</v>
      </c>
      <c r="B637" s="134" t="s">
        <v>1847</v>
      </c>
      <c r="C637" s="134" t="s">
        <v>1298</v>
      </c>
      <c r="D637" s="130">
        <v>-1893474</v>
      </c>
      <c r="E637" s="130">
        <v>-3329376</v>
      </c>
      <c r="F637" s="130">
        <v>-9500767</v>
      </c>
      <c r="G637" s="130">
        <v>-10168267</v>
      </c>
      <c r="H637" s="130">
        <v>-10440638</v>
      </c>
      <c r="I637" s="130">
        <v>-11772519</v>
      </c>
      <c r="J637" s="130">
        <v>-12764630</v>
      </c>
      <c r="K637" s="130">
        <v>-13644585</v>
      </c>
      <c r="L637" s="130">
        <v>-14382189</v>
      </c>
      <c r="M637" s="130">
        <v>-14475246</v>
      </c>
      <c r="N637" s="130">
        <v>-17438149</v>
      </c>
      <c r="O637" s="130">
        <v>-19936904</v>
      </c>
      <c r="P637" s="127">
        <v>-19936904</v>
      </c>
    </row>
    <row r="638" spans="1:16" ht="13.5" thickBot="1" x14ac:dyDescent="0.25">
      <c r="A638" s="137" t="s">
        <v>2433</v>
      </c>
      <c r="B638" s="134" t="s">
        <v>2434</v>
      </c>
      <c r="C638" s="134" t="s">
        <v>1298</v>
      </c>
      <c r="D638" s="132"/>
      <c r="E638" s="132"/>
      <c r="F638" s="132"/>
      <c r="G638" s="132"/>
      <c r="H638" s="132"/>
      <c r="I638" s="132"/>
      <c r="J638" s="132"/>
      <c r="K638" s="132"/>
      <c r="L638" s="132"/>
      <c r="M638" s="132"/>
      <c r="N638" s="132"/>
      <c r="O638" s="132"/>
      <c r="P638" s="127">
        <v>105446</v>
      </c>
    </row>
    <row r="639" spans="1:16" ht="13.5" thickBot="1" x14ac:dyDescent="0.25">
      <c r="A639" s="137" t="s">
        <v>2435</v>
      </c>
      <c r="B639" s="134" t="s">
        <v>2436</v>
      </c>
      <c r="C639" s="134" t="s">
        <v>1298</v>
      </c>
      <c r="D639" s="130"/>
      <c r="E639" s="130"/>
      <c r="F639" s="130"/>
      <c r="G639" s="130"/>
      <c r="H639" s="130"/>
      <c r="I639" s="130"/>
      <c r="J639" s="130"/>
      <c r="K639" s="130"/>
      <c r="L639" s="130"/>
      <c r="M639" s="130"/>
      <c r="N639" s="130"/>
      <c r="O639" s="130"/>
      <c r="P639" s="127">
        <v>-105447.23</v>
      </c>
    </row>
    <row r="640" spans="1:16" ht="13.5" thickBot="1" x14ac:dyDescent="0.25">
      <c r="A640" s="137" t="s">
        <v>1848</v>
      </c>
      <c r="B640" s="134" t="s">
        <v>1849</v>
      </c>
      <c r="C640" s="134" t="s">
        <v>1298</v>
      </c>
      <c r="D640" s="132">
        <v>6150.92</v>
      </c>
      <c r="E640" s="132">
        <v>13316.08</v>
      </c>
      <c r="F640" s="132">
        <v>13316.08</v>
      </c>
      <c r="G640" s="132">
        <v>13316.08</v>
      </c>
      <c r="H640" s="132">
        <v>23222.49</v>
      </c>
      <c r="I640" s="132">
        <v>37497.89</v>
      </c>
      <c r="J640" s="132">
        <v>44903.03</v>
      </c>
      <c r="K640" s="132">
        <v>53276.97</v>
      </c>
      <c r="L640" s="132">
        <v>61649.760000000002</v>
      </c>
      <c r="M640" s="132">
        <v>89716.78</v>
      </c>
      <c r="N640" s="132">
        <v>101881.84</v>
      </c>
      <c r="O640" s="132">
        <v>213391.34</v>
      </c>
      <c r="P640" s="127">
        <v>213391.34</v>
      </c>
    </row>
    <row r="641" spans="1:16" ht="13.5" thickBot="1" x14ac:dyDescent="0.25">
      <c r="A641" s="137" t="s">
        <v>1850</v>
      </c>
      <c r="B641" s="134" t="s">
        <v>1851</v>
      </c>
      <c r="C641" s="134" t="s">
        <v>1298</v>
      </c>
      <c r="D641" s="130">
        <v>2351322.98</v>
      </c>
      <c r="E641" s="130">
        <v>4693103.1900000004</v>
      </c>
      <c r="F641" s="130">
        <v>6582917.9500000002</v>
      </c>
      <c r="G641" s="130">
        <v>8977170.8200000003</v>
      </c>
      <c r="H641" s="130">
        <v>11353872.220000001</v>
      </c>
      <c r="I641" s="130">
        <v>13677949.26</v>
      </c>
      <c r="J641" s="130">
        <v>15997258.99</v>
      </c>
      <c r="K641" s="130">
        <v>18337410.100000001</v>
      </c>
      <c r="L641" s="130">
        <v>20722433.760000002</v>
      </c>
      <c r="M641" s="130">
        <v>23046283.899999999</v>
      </c>
      <c r="N641" s="130">
        <v>25396553.010000002</v>
      </c>
      <c r="O641" s="130">
        <v>27747938.93</v>
      </c>
      <c r="P641" s="127">
        <v>27747938.93</v>
      </c>
    </row>
    <row r="642" spans="1:16" ht="13.5" thickBot="1" x14ac:dyDescent="0.25">
      <c r="A642" s="137" t="s">
        <v>1852</v>
      </c>
      <c r="B642" s="134" t="s">
        <v>1853</v>
      </c>
      <c r="C642" s="134" t="s">
        <v>1298</v>
      </c>
      <c r="D642" s="132">
        <v>-13183.98</v>
      </c>
      <c r="E642" s="132">
        <v>-31310.41</v>
      </c>
      <c r="F642" s="132">
        <v>-44284.83</v>
      </c>
      <c r="G642" s="132">
        <v>-45310.78</v>
      </c>
      <c r="H642" s="132">
        <v>-53010.78</v>
      </c>
      <c r="I642" s="132">
        <v>-54017.84</v>
      </c>
      <c r="J642" s="132">
        <v>-57782.89</v>
      </c>
      <c r="K642" s="132">
        <v>-67785.62</v>
      </c>
      <c r="L642" s="132">
        <v>-89240.42</v>
      </c>
      <c r="M642" s="132">
        <v>-92624.93</v>
      </c>
      <c r="N642" s="132">
        <v>-110837.35</v>
      </c>
      <c r="O642" s="132">
        <v>-129982.91</v>
      </c>
      <c r="P642" s="127">
        <v>-129982.91</v>
      </c>
    </row>
    <row r="643" spans="1:16" ht="13.5" thickBot="1" x14ac:dyDescent="0.25">
      <c r="A643" s="137" t="s">
        <v>1854</v>
      </c>
      <c r="B643" s="134" t="s">
        <v>1855</v>
      </c>
      <c r="C643" s="134" t="s">
        <v>1298</v>
      </c>
      <c r="D643" s="130">
        <v>2861.25</v>
      </c>
      <c r="E643" s="130">
        <v>4766</v>
      </c>
      <c r="F643" s="130">
        <v>7938.8</v>
      </c>
      <c r="G643" s="130">
        <v>9211.25</v>
      </c>
      <c r="H643" s="130">
        <v>10458.450000000001</v>
      </c>
      <c r="I643" s="130">
        <v>11935.15</v>
      </c>
      <c r="J643" s="130">
        <v>13075.5</v>
      </c>
      <c r="K643" s="130">
        <v>13616.05</v>
      </c>
      <c r="L643" s="130">
        <v>13981.3</v>
      </c>
      <c r="M643" s="130">
        <v>15121.05</v>
      </c>
      <c r="N643" s="130">
        <v>15870.15</v>
      </c>
      <c r="O643" s="130">
        <v>17679.05</v>
      </c>
      <c r="P643" s="127">
        <v>17679.05</v>
      </c>
    </row>
    <row r="644" spans="1:16" ht="13.5" thickBot="1" x14ac:dyDescent="0.25">
      <c r="A644" s="137" t="s">
        <v>1856</v>
      </c>
      <c r="B644" s="134" t="s">
        <v>1857</v>
      </c>
      <c r="C644" s="134" t="s">
        <v>1298</v>
      </c>
      <c r="D644" s="132">
        <v>745611.43</v>
      </c>
      <c r="E644" s="132">
        <v>1461198.25</v>
      </c>
      <c r="F644" s="132">
        <v>1737673.81</v>
      </c>
      <c r="G644" s="132">
        <v>1933266.16</v>
      </c>
      <c r="H644" s="132">
        <v>2108687.19</v>
      </c>
      <c r="I644" s="132">
        <v>2218903.75</v>
      </c>
      <c r="J644" s="132">
        <v>2280932.16</v>
      </c>
      <c r="K644" s="132">
        <v>2355710.9700000002</v>
      </c>
      <c r="L644" s="132">
        <v>2272690.5299999998</v>
      </c>
      <c r="M644" s="132">
        <v>2284687.9500000002</v>
      </c>
      <c r="N644" s="132">
        <v>2752817.76</v>
      </c>
      <c r="O644" s="132">
        <v>3627641.77</v>
      </c>
      <c r="P644" s="127">
        <v>3627641.77</v>
      </c>
    </row>
    <row r="645" spans="1:16" ht="13.5" thickBot="1" x14ac:dyDescent="0.25">
      <c r="A645" s="137" t="s">
        <v>1858</v>
      </c>
      <c r="B645" s="134" t="s">
        <v>1859</v>
      </c>
      <c r="C645" s="134" t="s">
        <v>1298</v>
      </c>
      <c r="D645" s="130">
        <v>412745.96</v>
      </c>
      <c r="E645" s="130">
        <v>-47331.98</v>
      </c>
      <c r="F645" s="130">
        <v>-231861.18</v>
      </c>
      <c r="G645" s="130">
        <v>-358612.74</v>
      </c>
      <c r="H645" s="130">
        <v>-479441.15</v>
      </c>
      <c r="I645" s="130">
        <v>-673827.12</v>
      </c>
      <c r="J645" s="130">
        <v>-2540820.9300000002</v>
      </c>
      <c r="K645" s="130">
        <v>-2704032.92</v>
      </c>
      <c r="L645" s="130">
        <v>-3568601.54</v>
      </c>
      <c r="M645" s="130">
        <v>-3792235.26</v>
      </c>
      <c r="N645" s="130">
        <v>-3925490.74</v>
      </c>
      <c r="O645" s="130">
        <v>-4682118.79</v>
      </c>
      <c r="P645" s="127">
        <v>-4682118.79</v>
      </c>
    </row>
    <row r="646" spans="1:16" ht="13.5" thickBot="1" x14ac:dyDescent="0.25">
      <c r="A646" s="137" t="s">
        <v>1860</v>
      </c>
      <c r="B646" s="134" t="s">
        <v>1861</v>
      </c>
      <c r="C646" s="134" t="s">
        <v>1298</v>
      </c>
      <c r="D646" s="132">
        <v>-63417.62</v>
      </c>
      <c r="E646" s="132">
        <v>-189556.09</v>
      </c>
      <c r="F646" s="132">
        <v>-317483.23</v>
      </c>
      <c r="G646" s="132">
        <v>-441843.93</v>
      </c>
      <c r="H646" s="132">
        <v>-626481.1</v>
      </c>
      <c r="I646" s="132">
        <v>-747808.74</v>
      </c>
      <c r="J646" s="132">
        <v>-810229.54</v>
      </c>
      <c r="K646" s="132">
        <v>-931063.84</v>
      </c>
      <c r="L646" s="132">
        <v>-1054337.6200000001</v>
      </c>
      <c r="M646" s="132">
        <v>-1174261.57</v>
      </c>
      <c r="N646" s="132">
        <v>-1354903.88</v>
      </c>
      <c r="O646" s="132">
        <v>-1415889.09</v>
      </c>
      <c r="P646" s="127">
        <v>-1415889.09</v>
      </c>
    </row>
    <row r="647" spans="1:16" ht="13.5" thickBot="1" x14ac:dyDescent="0.25">
      <c r="A647" s="137" t="s">
        <v>1862</v>
      </c>
      <c r="B647" s="134" t="s">
        <v>1863</v>
      </c>
      <c r="C647" s="134" t="s">
        <v>1298</v>
      </c>
      <c r="D647" s="130">
        <v>11407.16</v>
      </c>
      <c r="E647" s="130">
        <v>22815.13</v>
      </c>
      <c r="F647" s="130">
        <v>155500.01</v>
      </c>
      <c r="G647" s="130">
        <v>299928.38</v>
      </c>
      <c r="H647" s="130">
        <v>437847.47</v>
      </c>
      <c r="I647" s="130">
        <v>573468.56000000006</v>
      </c>
      <c r="J647" s="130">
        <v>709639.03</v>
      </c>
      <c r="K647" s="130">
        <v>847774.22</v>
      </c>
      <c r="L647" s="130">
        <v>983198.81</v>
      </c>
      <c r="M647" s="130">
        <v>1119076.72</v>
      </c>
      <c r="N647" s="130">
        <v>1283393.3400000001</v>
      </c>
      <c r="O647" s="130">
        <v>1411981.47</v>
      </c>
      <c r="P647" s="127">
        <v>1411981.47</v>
      </c>
    </row>
    <row r="648" spans="1:16" ht="13.5" thickBot="1" x14ac:dyDescent="0.25">
      <c r="A648" s="137" t="s">
        <v>1864</v>
      </c>
      <c r="B648" s="134" t="s">
        <v>1865</v>
      </c>
      <c r="C648" s="134" t="s">
        <v>1298</v>
      </c>
      <c r="D648" s="132">
        <v>107685.81</v>
      </c>
      <c r="E648" s="132">
        <v>202109.35</v>
      </c>
      <c r="F648" s="132">
        <v>694385.61</v>
      </c>
      <c r="G648" s="132">
        <v>749059.33</v>
      </c>
      <c r="H648" s="132">
        <v>785361.79</v>
      </c>
      <c r="I648" s="132">
        <v>1231809.27</v>
      </c>
      <c r="J648" s="132">
        <v>1254709.33</v>
      </c>
      <c r="K648" s="132">
        <v>1279726.92</v>
      </c>
      <c r="L648" s="132">
        <v>734430.52</v>
      </c>
      <c r="M648" s="132">
        <v>816795.31</v>
      </c>
      <c r="N648" s="132">
        <v>916707.03</v>
      </c>
      <c r="O648" s="132">
        <v>779161.95</v>
      </c>
      <c r="P648" s="127">
        <v>779161.95</v>
      </c>
    </row>
    <row r="649" spans="1:16" ht="13.5" thickBot="1" x14ac:dyDescent="0.25">
      <c r="A649" s="137" t="s">
        <v>1866</v>
      </c>
      <c r="B649" s="134" t="s">
        <v>1867</v>
      </c>
      <c r="C649" s="134" t="s">
        <v>1298</v>
      </c>
      <c r="D649" s="130">
        <v>26721.21</v>
      </c>
      <c r="E649" s="130">
        <v>35905.910000000003</v>
      </c>
      <c r="F649" s="130">
        <v>38237.040000000001</v>
      </c>
      <c r="G649" s="130">
        <v>40145.57</v>
      </c>
      <c r="H649" s="130">
        <v>41038.57</v>
      </c>
      <c r="I649" s="130">
        <v>46854.54</v>
      </c>
      <c r="J649" s="130">
        <v>47274.93</v>
      </c>
      <c r="K649" s="130">
        <v>52229.82</v>
      </c>
      <c r="L649" s="130">
        <v>52377.14</v>
      </c>
      <c r="M649" s="130">
        <v>57273.87</v>
      </c>
      <c r="N649" s="130">
        <v>57525.87</v>
      </c>
      <c r="O649" s="130">
        <v>68568.789999999994</v>
      </c>
      <c r="P649" s="127">
        <v>68568.789999999994</v>
      </c>
    </row>
    <row r="650" spans="1:16" ht="13.5" thickBot="1" x14ac:dyDescent="0.25">
      <c r="A650" s="137" t="s">
        <v>1868</v>
      </c>
      <c r="B650" s="134" t="s">
        <v>1869</v>
      </c>
      <c r="C650" s="134" t="s">
        <v>1298</v>
      </c>
      <c r="D650" s="132">
        <v>13349.97</v>
      </c>
      <c r="E650" s="132">
        <v>83087.92</v>
      </c>
      <c r="F650" s="132">
        <v>151992.46</v>
      </c>
      <c r="G650" s="132">
        <v>233056.05</v>
      </c>
      <c r="H650" s="132">
        <v>242719.86</v>
      </c>
      <c r="I650" s="132">
        <v>321752.86</v>
      </c>
      <c r="J650" s="132">
        <v>367956.6</v>
      </c>
      <c r="K650" s="132">
        <v>414551.65</v>
      </c>
      <c r="L650" s="132">
        <v>461344.98</v>
      </c>
      <c r="M650" s="132">
        <v>507683.03</v>
      </c>
      <c r="N650" s="132">
        <v>552663.48</v>
      </c>
      <c r="O650" s="132">
        <v>598387.72</v>
      </c>
      <c r="P650" s="127">
        <v>598387.72</v>
      </c>
    </row>
    <row r="651" spans="1:16" ht="13.5" thickBot="1" x14ac:dyDescent="0.25">
      <c r="A651" s="137" t="s">
        <v>1870</v>
      </c>
      <c r="B651" s="134" t="s">
        <v>1871</v>
      </c>
      <c r="C651" s="134" t="s">
        <v>1298</v>
      </c>
      <c r="D651" s="130">
        <v>1250.58</v>
      </c>
      <c r="E651" s="130">
        <v>6540.23</v>
      </c>
      <c r="F651" s="130">
        <v>10310.18</v>
      </c>
      <c r="G651" s="130">
        <v>12926.15</v>
      </c>
      <c r="H651" s="130">
        <v>13303.86</v>
      </c>
      <c r="I651" s="130">
        <v>13612.67</v>
      </c>
      <c r="J651" s="130">
        <v>15339.88</v>
      </c>
      <c r="K651" s="130">
        <v>16924.919999999998</v>
      </c>
      <c r="L651" s="130">
        <v>17864.2</v>
      </c>
      <c r="M651" s="130">
        <v>24785.95</v>
      </c>
      <c r="N651" s="130">
        <v>26616.54</v>
      </c>
      <c r="O651" s="130">
        <v>29858.21</v>
      </c>
      <c r="P651" s="127">
        <v>29858.21</v>
      </c>
    </row>
    <row r="652" spans="1:16" ht="13.5" thickBot="1" x14ac:dyDescent="0.25">
      <c r="A652" s="137" t="s">
        <v>1872</v>
      </c>
      <c r="B652" s="134" t="s">
        <v>1873</v>
      </c>
      <c r="C652" s="134" t="s">
        <v>1298</v>
      </c>
      <c r="D652" s="132">
        <v>12969.78</v>
      </c>
      <c r="E652" s="132">
        <v>25521.31</v>
      </c>
      <c r="F652" s="132">
        <v>36120.18</v>
      </c>
      <c r="G652" s="132">
        <v>58969.58</v>
      </c>
      <c r="H652" s="132">
        <v>75692.58</v>
      </c>
      <c r="I652" s="132">
        <v>87364.83</v>
      </c>
      <c r="J652" s="132">
        <v>99217.74</v>
      </c>
      <c r="K652" s="132">
        <v>109604.96</v>
      </c>
      <c r="L652" s="132">
        <v>104509.69</v>
      </c>
      <c r="M652" s="132">
        <v>117020.05</v>
      </c>
      <c r="N652" s="132">
        <v>124845.78</v>
      </c>
      <c r="O652" s="132">
        <v>174876.51</v>
      </c>
      <c r="P652" s="127">
        <v>174876.51</v>
      </c>
    </row>
    <row r="653" spans="1:16" ht="13.5" thickBot="1" x14ac:dyDescent="0.25">
      <c r="A653" s="137" t="s">
        <v>2034</v>
      </c>
      <c r="B653" s="134" t="s">
        <v>2035</v>
      </c>
      <c r="C653" s="134" t="s">
        <v>1298</v>
      </c>
      <c r="D653" s="130">
        <v>97363.89</v>
      </c>
      <c r="E653" s="130">
        <v>169890.17</v>
      </c>
      <c r="F653" s="130">
        <v>225864.59</v>
      </c>
      <c r="G653" s="130">
        <v>260563.08</v>
      </c>
      <c r="H653" s="130">
        <v>303640.82</v>
      </c>
      <c r="I653" s="130">
        <v>340387.35</v>
      </c>
      <c r="J653" s="130">
        <v>357973.91</v>
      </c>
      <c r="K653" s="130">
        <v>380889.33</v>
      </c>
      <c r="L653" s="130">
        <v>422366.67</v>
      </c>
      <c r="M653" s="130">
        <v>467800.97</v>
      </c>
      <c r="N653" s="130">
        <v>526449.16</v>
      </c>
      <c r="O653" s="130">
        <v>499994.47</v>
      </c>
      <c r="P653" s="127">
        <v>499994.47</v>
      </c>
    </row>
    <row r="654" spans="1:16" ht="13.5" thickBot="1" x14ac:dyDescent="0.25">
      <c r="A654" s="137" t="s">
        <v>1874</v>
      </c>
      <c r="B654" s="134" t="s">
        <v>1875</v>
      </c>
      <c r="C654" s="134" t="s">
        <v>1298</v>
      </c>
      <c r="D654" s="132">
        <v>255463.42</v>
      </c>
      <c r="E654" s="132">
        <v>570344.14</v>
      </c>
      <c r="F654" s="132">
        <v>1011463.38</v>
      </c>
      <c r="G654" s="132">
        <v>1318030.02</v>
      </c>
      <c r="H654" s="132">
        <v>1907532.61</v>
      </c>
      <c r="I654" s="132">
        <v>2155651.17</v>
      </c>
      <c r="J654" s="132">
        <v>2363278.71</v>
      </c>
      <c r="K654" s="132">
        <v>2757789.97</v>
      </c>
      <c r="L654" s="132">
        <v>3004535.89</v>
      </c>
      <c r="M654" s="132">
        <v>3412528.2</v>
      </c>
      <c r="N654" s="132">
        <v>3649106.31</v>
      </c>
      <c r="O654" s="132">
        <v>4092762.95</v>
      </c>
      <c r="P654" s="127">
        <v>4092762.95</v>
      </c>
    </row>
    <row r="655" spans="1:16" ht="13.5" thickBot="1" x14ac:dyDescent="0.25">
      <c r="A655" s="137" t="s">
        <v>1876</v>
      </c>
      <c r="B655" s="134" t="s">
        <v>1877</v>
      </c>
      <c r="C655" s="134" t="s">
        <v>1298</v>
      </c>
      <c r="D655" s="130">
        <v>2489074.3199999998</v>
      </c>
      <c r="E655" s="130">
        <v>4754356.53</v>
      </c>
      <c r="F655" s="130">
        <v>8000332.7800000003</v>
      </c>
      <c r="G655" s="130">
        <v>11442632</v>
      </c>
      <c r="H655" s="130">
        <v>14940678.300000001</v>
      </c>
      <c r="I655" s="130">
        <v>17991882.670000002</v>
      </c>
      <c r="J655" s="130">
        <v>22583183.25</v>
      </c>
      <c r="K655" s="130">
        <v>25799497.34</v>
      </c>
      <c r="L655" s="130">
        <v>29274382.359999999</v>
      </c>
      <c r="M655" s="130">
        <v>33423601.780000001</v>
      </c>
      <c r="N655" s="130">
        <v>38619082</v>
      </c>
      <c r="O655" s="130">
        <v>45026689.729999997</v>
      </c>
      <c r="P655" s="127">
        <v>45026689.729999997</v>
      </c>
    </row>
    <row r="656" spans="1:16" ht="13.5" thickBot="1" x14ac:dyDescent="0.25">
      <c r="A656" s="137" t="s">
        <v>1878</v>
      </c>
      <c r="B656" s="134" t="s">
        <v>1879</v>
      </c>
      <c r="C656" s="134" t="s">
        <v>1298</v>
      </c>
      <c r="D656" s="132">
        <v>31637.279999999999</v>
      </c>
      <c r="E656" s="132">
        <v>155369.91</v>
      </c>
      <c r="F656" s="132">
        <v>275231.81</v>
      </c>
      <c r="G656" s="132">
        <v>358627.58</v>
      </c>
      <c r="H656" s="132">
        <v>356521.79</v>
      </c>
      <c r="I656" s="132">
        <v>380564.01</v>
      </c>
      <c r="J656" s="132">
        <v>517295.18</v>
      </c>
      <c r="K656" s="132">
        <v>577911.32999999996</v>
      </c>
      <c r="L656" s="132">
        <v>656599.15</v>
      </c>
      <c r="M656" s="132">
        <v>725218.7</v>
      </c>
      <c r="N656" s="132">
        <v>810876.04</v>
      </c>
      <c r="O656" s="132">
        <v>859863.4</v>
      </c>
      <c r="P656" s="127">
        <v>859863.4</v>
      </c>
    </row>
    <row r="657" spans="1:16" ht="13.5" thickBot="1" x14ac:dyDescent="0.25">
      <c r="A657" s="137" t="s">
        <v>1880</v>
      </c>
      <c r="B657" s="134" t="s">
        <v>1881</v>
      </c>
      <c r="C657" s="134" t="s">
        <v>1298</v>
      </c>
      <c r="D657" s="130">
        <v>1205.46</v>
      </c>
      <c r="E657" s="130">
        <v>2103.11</v>
      </c>
      <c r="F657" s="130">
        <v>2810.76</v>
      </c>
      <c r="G657" s="130">
        <v>3932.77</v>
      </c>
      <c r="H657" s="130">
        <v>3066.24</v>
      </c>
      <c r="I657" s="130">
        <v>4380.17</v>
      </c>
      <c r="J657" s="130">
        <v>7008.74</v>
      </c>
      <c r="K657" s="130">
        <v>8115.06</v>
      </c>
      <c r="L657" s="130">
        <v>8292.2999999999993</v>
      </c>
      <c r="M657" s="130">
        <v>8958.0300000000007</v>
      </c>
      <c r="N657" s="130">
        <v>10312.68</v>
      </c>
      <c r="O657" s="130">
        <v>10873.74</v>
      </c>
      <c r="P657" s="127">
        <v>10873.74</v>
      </c>
    </row>
    <row r="658" spans="1:16" ht="13.5" thickBot="1" x14ac:dyDescent="0.25">
      <c r="A658" s="137" t="s">
        <v>201</v>
      </c>
      <c r="B658" s="134" t="s">
        <v>1882</v>
      </c>
      <c r="C658" s="134" t="s">
        <v>1298</v>
      </c>
      <c r="D658" s="132">
        <v>-6007968.6200000001</v>
      </c>
      <c r="E658" s="132">
        <v>-12140515.550000001</v>
      </c>
      <c r="F658" s="132">
        <v>-22270559.32</v>
      </c>
      <c r="G658" s="132">
        <v>-27332293.52</v>
      </c>
      <c r="H658" s="132">
        <v>-32284850.050000001</v>
      </c>
      <c r="I658" s="132">
        <v>-35921688.909999996</v>
      </c>
      <c r="J658" s="132">
        <v>-38957476.640000001</v>
      </c>
      <c r="K658" s="132">
        <v>-37420202.490000002</v>
      </c>
      <c r="L658" s="132">
        <v>-38193204.5</v>
      </c>
      <c r="M658" s="132">
        <v>-40174844.960000001</v>
      </c>
      <c r="N658" s="132">
        <v>-43221438.659999996</v>
      </c>
      <c r="O658" s="132">
        <v>-48624678.060000002</v>
      </c>
      <c r="P658" s="127">
        <v>-48624678.060000002</v>
      </c>
    </row>
    <row r="659" spans="1:16" ht="13.5" thickBot="1" x14ac:dyDescent="0.25">
      <c r="A659" s="137" t="s">
        <v>1883</v>
      </c>
      <c r="B659" s="134" t="s">
        <v>1884</v>
      </c>
      <c r="C659" s="134" t="s">
        <v>1298</v>
      </c>
      <c r="D659" s="130">
        <v>70800.990000000005</v>
      </c>
      <c r="E659" s="130">
        <v>161179.23000000001</v>
      </c>
      <c r="F659" s="130">
        <v>261501.93</v>
      </c>
      <c r="G659" s="130">
        <v>399949.63</v>
      </c>
      <c r="H659" s="130">
        <v>560478.89</v>
      </c>
      <c r="I659" s="130">
        <v>694617.14</v>
      </c>
      <c r="J659" s="130">
        <v>783260.09</v>
      </c>
      <c r="K659" s="130">
        <v>889673.36</v>
      </c>
      <c r="L659" s="130">
        <v>982596.46</v>
      </c>
      <c r="M659" s="130">
        <v>1142591.7</v>
      </c>
      <c r="N659" s="130">
        <v>1300345.95</v>
      </c>
      <c r="O659" s="130">
        <v>1502617.86</v>
      </c>
      <c r="P659" s="127">
        <v>1502617.86</v>
      </c>
    </row>
    <row r="660" spans="1:16" ht="13.5" thickBot="1" x14ac:dyDescent="0.25">
      <c r="A660" s="137" t="s">
        <v>1885</v>
      </c>
      <c r="B660" s="134" t="s">
        <v>1886</v>
      </c>
      <c r="C660" s="134" t="s">
        <v>1298</v>
      </c>
      <c r="D660" s="132">
        <v>405713.07</v>
      </c>
      <c r="E660" s="132">
        <v>1075415.3400000001</v>
      </c>
      <c r="F660" s="132">
        <v>2010952.12</v>
      </c>
      <c r="G660" s="132">
        <v>2547618.19</v>
      </c>
      <c r="H660" s="132">
        <v>3498204.84</v>
      </c>
      <c r="I660" s="132">
        <v>4213488.8099999996</v>
      </c>
      <c r="J660" s="132">
        <v>4637784.1399999997</v>
      </c>
      <c r="K660" s="132">
        <v>5146414.8499999996</v>
      </c>
      <c r="L660" s="132">
        <v>6118723.1699999999</v>
      </c>
      <c r="M660" s="132">
        <v>6578556</v>
      </c>
      <c r="N660" s="132">
        <v>6971844.4199999999</v>
      </c>
      <c r="O660" s="132">
        <v>7786159.5499999998</v>
      </c>
      <c r="P660" s="127">
        <v>7786159.5499999998</v>
      </c>
    </row>
    <row r="661" spans="1:16" ht="13.5" thickBot="1" x14ac:dyDescent="0.25">
      <c r="A661" s="137" t="s">
        <v>1887</v>
      </c>
      <c r="B661" s="134" t="s">
        <v>1888</v>
      </c>
      <c r="C661" s="134" t="s">
        <v>1298</v>
      </c>
      <c r="D661" s="130">
        <v>9444.89</v>
      </c>
      <c r="E661" s="130">
        <v>23823.71</v>
      </c>
      <c r="F661" s="130">
        <v>30894.29</v>
      </c>
      <c r="G661" s="130">
        <v>40233.83</v>
      </c>
      <c r="H661" s="130">
        <v>48045.5</v>
      </c>
      <c r="I661" s="130">
        <v>58860.61</v>
      </c>
      <c r="J661" s="130">
        <v>71908.39</v>
      </c>
      <c r="K661" s="130">
        <v>79815.520000000004</v>
      </c>
      <c r="L661" s="130">
        <v>86671.18</v>
      </c>
      <c r="M661" s="130">
        <v>90019.06</v>
      </c>
      <c r="N661" s="130">
        <v>96348.83</v>
      </c>
      <c r="O661" s="130">
        <v>103851.01</v>
      </c>
      <c r="P661" s="127">
        <v>103851.01</v>
      </c>
    </row>
    <row r="662" spans="1:16" ht="13.5" thickBot="1" x14ac:dyDescent="0.25">
      <c r="A662" s="137" t="s">
        <v>1889</v>
      </c>
      <c r="B662" s="134" t="s">
        <v>1890</v>
      </c>
      <c r="C662" s="134" t="s">
        <v>1298</v>
      </c>
      <c r="D662" s="132">
        <v>28438.799999999999</v>
      </c>
      <c r="E662" s="132">
        <v>46675.3</v>
      </c>
      <c r="F662" s="132">
        <v>65033.1</v>
      </c>
      <c r="G662" s="132">
        <v>84979</v>
      </c>
      <c r="H662" s="132">
        <v>109988.03</v>
      </c>
      <c r="I662" s="132">
        <v>131926.13</v>
      </c>
      <c r="J662" s="132">
        <v>165510.23000000001</v>
      </c>
      <c r="K662" s="132">
        <v>194186.93</v>
      </c>
      <c r="L662" s="132">
        <v>239298.43</v>
      </c>
      <c r="M662" s="132">
        <v>281487.73</v>
      </c>
      <c r="N662" s="132">
        <v>308440.43</v>
      </c>
      <c r="O662" s="132">
        <v>328253.13</v>
      </c>
      <c r="P662" s="127">
        <v>328253.13</v>
      </c>
    </row>
    <row r="663" spans="1:16" ht="13.5" thickBot="1" x14ac:dyDescent="0.25">
      <c r="A663" s="137" t="s">
        <v>1891</v>
      </c>
      <c r="B663" s="134" t="s">
        <v>1892</v>
      </c>
      <c r="C663" s="134" t="s">
        <v>1298</v>
      </c>
      <c r="D663" s="130">
        <v>757760.03</v>
      </c>
      <c r="E663" s="130">
        <v>1321322.95</v>
      </c>
      <c r="F663" s="130">
        <v>1774977.31</v>
      </c>
      <c r="G663" s="130">
        <v>1981170.41</v>
      </c>
      <c r="H663" s="130">
        <v>2113746.23</v>
      </c>
      <c r="I663" s="130">
        <v>2407824.59</v>
      </c>
      <c r="J663" s="130">
        <v>2670635.31</v>
      </c>
      <c r="K663" s="130">
        <v>3710953.17</v>
      </c>
      <c r="L663" s="130">
        <v>3951402.15</v>
      </c>
      <c r="M663" s="130">
        <v>4288133.5199999996</v>
      </c>
      <c r="N663" s="130">
        <v>4432933.33</v>
      </c>
      <c r="O663" s="130">
        <v>4751744.51</v>
      </c>
      <c r="P663" s="127">
        <v>4751744.51</v>
      </c>
    </row>
    <row r="664" spans="1:16" ht="13.5" thickBot="1" x14ac:dyDescent="0.25">
      <c r="A664" s="137" t="s">
        <v>1893</v>
      </c>
      <c r="B664" s="134" t="s">
        <v>1894</v>
      </c>
      <c r="C664" s="134" t="s">
        <v>1298</v>
      </c>
      <c r="D664" s="132">
        <v>694545.67</v>
      </c>
      <c r="E664" s="132">
        <v>1243462.3400000001</v>
      </c>
      <c r="F664" s="132">
        <v>1792379.01</v>
      </c>
      <c r="G664" s="132">
        <v>2487544.1</v>
      </c>
      <c r="H664" s="132">
        <v>3036460.77</v>
      </c>
      <c r="I664" s="132">
        <v>3585377.44</v>
      </c>
      <c r="J664" s="132">
        <v>4279923.1100000003</v>
      </c>
      <c r="K664" s="132">
        <v>4828839.78</v>
      </c>
      <c r="L664" s="132">
        <v>5387506.4500000002</v>
      </c>
      <c r="M664" s="132">
        <v>6108968.79</v>
      </c>
      <c r="N664" s="132">
        <v>6600549.4500000002</v>
      </c>
      <c r="O664" s="132">
        <v>7150549.4500000002</v>
      </c>
      <c r="P664" s="127">
        <v>7150549.4500000002</v>
      </c>
    </row>
    <row r="665" spans="1:16" ht="13.5" thickBot="1" x14ac:dyDescent="0.25">
      <c r="A665" s="137" t="s">
        <v>1895</v>
      </c>
      <c r="B665" s="134" t="s">
        <v>1896</v>
      </c>
      <c r="C665" s="134" t="s">
        <v>1298</v>
      </c>
      <c r="D665" s="130">
        <v>9868.44</v>
      </c>
      <c r="E665" s="130">
        <v>273613.92</v>
      </c>
      <c r="F665" s="130">
        <v>281296.11</v>
      </c>
      <c r="G665" s="130">
        <v>32983.199999999997</v>
      </c>
      <c r="H665" s="130">
        <v>38031.83</v>
      </c>
      <c r="I665" s="130">
        <v>50864.5</v>
      </c>
      <c r="J665" s="130">
        <v>61186.1</v>
      </c>
      <c r="K665" s="130">
        <v>75175.649999999994</v>
      </c>
      <c r="L665" s="130">
        <v>91805.94</v>
      </c>
      <c r="M665" s="130">
        <v>107613.26</v>
      </c>
      <c r="N665" s="130">
        <v>182050.51</v>
      </c>
      <c r="O665" s="130">
        <v>241809.26</v>
      </c>
      <c r="P665" s="127">
        <v>241809.26</v>
      </c>
    </row>
    <row r="666" spans="1:16" ht="13.5" thickBot="1" x14ac:dyDescent="0.25">
      <c r="A666" s="137" t="s">
        <v>1897</v>
      </c>
      <c r="B666" s="134" t="s">
        <v>1898</v>
      </c>
      <c r="C666" s="134" t="s">
        <v>1298</v>
      </c>
      <c r="D666" s="132">
        <v>213280.1</v>
      </c>
      <c r="E666" s="132">
        <v>351942.47</v>
      </c>
      <c r="F666" s="132">
        <v>576080.80000000005</v>
      </c>
      <c r="G666" s="132">
        <v>728315.3</v>
      </c>
      <c r="H666" s="132">
        <v>1328001.27</v>
      </c>
      <c r="I666" s="132">
        <v>1598421.85</v>
      </c>
      <c r="J666" s="132">
        <v>2207214.6</v>
      </c>
      <c r="K666" s="132">
        <v>2300953.41</v>
      </c>
      <c r="L666" s="132">
        <v>2575038.02</v>
      </c>
      <c r="M666" s="132">
        <v>2962200.96</v>
      </c>
      <c r="N666" s="132">
        <v>3170500.5</v>
      </c>
      <c r="O666" s="132">
        <v>4086315.12</v>
      </c>
      <c r="P666" s="127">
        <v>4086315.12</v>
      </c>
    </row>
    <row r="667" spans="1:16" ht="13.5" thickBot="1" x14ac:dyDescent="0.25">
      <c r="A667" s="137" t="s">
        <v>1899</v>
      </c>
      <c r="B667" s="134" t="s">
        <v>1900</v>
      </c>
      <c r="C667" s="134" t="s">
        <v>1298</v>
      </c>
      <c r="D667" s="130">
        <v>9115</v>
      </c>
      <c r="E667" s="130">
        <v>21960</v>
      </c>
      <c r="F667" s="130">
        <v>27855</v>
      </c>
      <c r="G667" s="130">
        <v>36855</v>
      </c>
      <c r="H667" s="130">
        <v>42595</v>
      </c>
      <c r="I667" s="130">
        <v>49695</v>
      </c>
      <c r="J667" s="130">
        <v>47205</v>
      </c>
      <c r="K667" s="130">
        <v>56205</v>
      </c>
      <c r="L667" s="130">
        <v>60890</v>
      </c>
      <c r="M667" s="130">
        <v>61880</v>
      </c>
      <c r="N667" s="130">
        <v>61880</v>
      </c>
      <c r="O667" s="130">
        <v>58180</v>
      </c>
      <c r="P667" s="127">
        <v>58180</v>
      </c>
    </row>
    <row r="668" spans="1:16" ht="13.5" thickBot="1" x14ac:dyDescent="0.25">
      <c r="A668" s="137" t="s">
        <v>1901</v>
      </c>
      <c r="B668" s="134" t="s">
        <v>1902</v>
      </c>
      <c r="C668" s="134" t="s">
        <v>1298</v>
      </c>
      <c r="D668" s="132">
        <v>85580.42</v>
      </c>
      <c r="E668" s="132">
        <v>165319.71</v>
      </c>
      <c r="F668" s="132">
        <v>255467.18</v>
      </c>
      <c r="G668" s="132">
        <v>340573.31</v>
      </c>
      <c r="H668" s="132">
        <v>424374.86</v>
      </c>
      <c r="I668" s="132">
        <v>511496.8</v>
      </c>
      <c r="J668" s="132">
        <v>595713.23</v>
      </c>
      <c r="K668" s="132">
        <v>685709.27</v>
      </c>
      <c r="L668" s="132">
        <v>771767.6</v>
      </c>
      <c r="M668" s="132">
        <v>853299.01</v>
      </c>
      <c r="N668" s="132">
        <v>942907.74</v>
      </c>
      <c r="O668" s="132">
        <v>1026409.37</v>
      </c>
      <c r="P668" s="127">
        <v>1026409.37</v>
      </c>
    </row>
    <row r="669" spans="1:16" ht="13.5" thickBot="1" x14ac:dyDescent="0.25">
      <c r="A669" s="137" t="s">
        <v>1903</v>
      </c>
      <c r="B669" s="134" t="s">
        <v>1904</v>
      </c>
      <c r="C669" s="134" t="s">
        <v>1298</v>
      </c>
      <c r="D669" s="130">
        <v>128092.06</v>
      </c>
      <c r="E669" s="130">
        <v>223415.06</v>
      </c>
      <c r="F669" s="130">
        <v>405217.84</v>
      </c>
      <c r="G669" s="130">
        <v>492908.92</v>
      </c>
      <c r="H669" s="130">
        <v>668634.92000000004</v>
      </c>
      <c r="I669" s="130">
        <v>687655.42</v>
      </c>
      <c r="J669" s="130">
        <v>750897.42</v>
      </c>
      <c r="K669" s="130">
        <v>757217.42</v>
      </c>
      <c r="L669" s="130">
        <v>772717.42</v>
      </c>
      <c r="M669" s="130">
        <v>828785.48</v>
      </c>
      <c r="N669" s="130">
        <v>834133.94</v>
      </c>
      <c r="O669" s="130">
        <v>1046675.25</v>
      </c>
      <c r="P669" s="127">
        <v>1046675.25</v>
      </c>
    </row>
    <row r="670" spans="1:16" ht="13.5" thickBot="1" x14ac:dyDescent="0.25">
      <c r="A670" s="137" t="s">
        <v>1905</v>
      </c>
      <c r="B670" s="134" t="s">
        <v>1906</v>
      </c>
      <c r="C670" s="134" t="s">
        <v>1298</v>
      </c>
      <c r="D670" s="132">
        <v>151571.82999999999</v>
      </c>
      <c r="E670" s="132">
        <v>222269.33</v>
      </c>
      <c r="F670" s="132">
        <v>325481.12</v>
      </c>
      <c r="G670" s="132">
        <v>424154.58</v>
      </c>
      <c r="H670" s="132">
        <v>520660.59</v>
      </c>
      <c r="I670" s="132">
        <v>782313.36</v>
      </c>
      <c r="J670" s="132">
        <v>999267.95</v>
      </c>
      <c r="K670" s="132">
        <v>1140614.23</v>
      </c>
      <c r="L670" s="132">
        <v>1285642.0900000001</v>
      </c>
      <c r="M670" s="132">
        <v>1451278.04</v>
      </c>
      <c r="N670" s="132">
        <v>1594875.82</v>
      </c>
      <c r="O670" s="132">
        <v>1827640.78</v>
      </c>
      <c r="P670" s="127">
        <v>1827640.78</v>
      </c>
    </row>
    <row r="671" spans="1:16" ht="13.5" thickBot="1" x14ac:dyDescent="0.25">
      <c r="A671" s="137" t="s">
        <v>1907</v>
      </c>
      <c r="B671" s="134" t="s">
        <v>1908</v>
      </c>
      <c r="C671" s="134" t="s">
        <v>1298</v>
      </c>
      <c r="D671" s="130">
        <v>8766.65</v>
      </c>
      <c r="E671" s="130">
        <v>14741.67</v>
      </c>
      <c r="F671" s="130">
        <v>23540.41</v>
      </c>
      <c r="G671" s="130">
        <v>33641.980000000003</v>
      </c>
      <c r="H671" s="130">
        <v>41428.400000000001</v>
      </c>
      <c r="I671" s="130">
        <v>271459.96999999997</v>
      </c>
      <c r="J671" s="130">
        <v>288220.37</v>
      </c>
      <c r="K671" s="130">
        <v>296140.86</v>
      </c>
      <c r="L671" s="130">
        <v>305137.64</v>
      </c>
      <c r="M671" s="130">
        <v>312546.96999999997</v>
      </c>
      <c r="N671" s="130">
        <v>327918.84000000003</v>
      </c>
      <c r="O671" s="130">
        <v>343430.53</v>
      </c>
      <c r="P671" s="127">
        <v>343430.53</v>
      </c>
    </row>
    <row r="672" spans="1:16" ht="13.5" thickBot="1" x14ac:dyDescent="0.25">
      <c r="A672" s="137" t="s">
        <v>1909</v>
      </c>
      <c r="B672" s="134" t="s">
        <v>1910</v>
      </c>
      <c r="C672" s="134" t="s">
        <v>1298</v>
      </c>
      <c r="D672" s="132">
        <v>0</v>
      </c>
      <c r="E672" s="132">
        <v>0</v>
      </c>
      <c r="F672" s="132">
        <v>0</v>
      </c>
      <c r="G672" s="132">
        <v>0</v>
      </c>
      <c r="H672" s="132">
        <v>0</v>
      </c>
      <c r="I672" s="132">
        <v>0</v>
      </c>
      <c r="J672" s="132">
        <v>-1736.69</v>
      </c>
      <c r="K672" s="132">
        <v>-536.69000000000005</v>
      </c>
      <c r="L672" s="132">
        <v>689.56</v>
      </c>
      <c r="M672" s="132">
        <v>1833.81</v>
      </c>
      <c r="N672" s="132">
        <v>2177.81</v>
      </c>
      <c r="O672" s="132">
        <v>2177.81</v>
      </c>
      <c r="P672" s="127">
        <v>2177.81</v>
      </c>
    </row>
    <row r="673" spans="1:16" ht="13.5" thickBot="1" x14ac:dyDescent="0.25">
      <c r="A673" s="137" t="s">
        <v>1911</v>
      </c>
      <c r="B673" s="134" t="s">
        <v>1912</v>
      </c>
      <c r="C673" s="134" t="s">
        <v>1298</v>
      </c>
      <c r="D673" s="130">
        <v>3763.88</v>
      </c>
      <c r="E673" s="130">
        <v>6940.59</v>
      </c>
      <c r="F673" s="130">
        <v>237610.25</v>
      </c>
      <c r="G673" s="130">
        <v>241415</v>
      </c>
      <c r="H673" s="130">
        <v>245219.75</v>
      </c>
      <c r="I673" s="130">
        <v>249024.5</v>
      </c>
      <c r="J673" s="130">
        <v>252352.67</v>
      </c>
      <c r="K673" s="130">
        <v>256157.42</v>
      </c>
      <c r="L673" s="130">
        <v>259962.17</v>
      </c>
      <c r="M673" s="130">
        <v>263766.92</v>
      </c>
      <c r="N673" s="130">
        <v>267571.67</v>
      </c>
      <c r="O673" s="130">
        <v>271376.42</v>
      </c>
      <c r="P673" s="127">
        <v>271376.42</v>
      </c>
    </row>
    <row r="674" spans="1:16" ht="13.5" thickBot="1" x14ac:dyDescent="0.25">
      <c r="A674" s="137" t="s">
        <v>2437</v>
      </c>
      <c r="B674" s="134" t="s">
        <v>2438</v>
      </c>
      <c r="C674" s="134" t="s">
        <v>1298</v>
      </c>
      <c r="D674" s="132"/>
      <c r="E674" s="132"/>
      <c r="F674" s="132"/>
      <c r="G674" s="132"/>
      <c r="H674" s="132"/>
      <c r="I674" s="132"/>
      <c r="J674" s="132"/>
      <c r="K674" s="132"/>
      <c r="L674" s="132"/>
      <c r="M674" s="132"/>
      <c r="N674" s="132"/>
      <c r="O674" s="132"/>
      <c r="P674" s="127">
        <v>447.24</v>
      </c>
    </row>
    <row r="675" spans="1:16" ht="13.5" thickBot="1" x14ac:dyDescent="0.25">
      <c r="A675" s="137" t="s">
        <v>1913</v>
      </c>
      <c r="B675" s="134" t="s">
        <v>1914</v>
      </c>
      <c r="C675" s="134" t="s">
        <v>1298</v>
      </c>
      <c r="D675" s="130">
        <v>-82560.62</v>
      </c>
      <c r="E675" s="130">
        <v>-186022.33</v>
      </c>
      <c r="F675" s="130">
        <v>-249078.97</v>
      </c>
      <c r="G675" s="130">
        <v>-381856.57</v>
      </c>
      <c r="H675" s="130">
        <v>-422935.97</v>
      </c>
      <c r="I675" s="130">
        <v>-518656.39</v>
      </c>
      <c r="J675" s="130">
        <v>-590663.59</v>
      </c>
      <c r="K675" s="130">
        <v>-716262.8</v>
      </c>
      <c r="L675" s="130">
        <v>-723239.71</v>
      </c>
      <c r="M675" s="130">
        <v>-740746.51</v>
      </c>
      <c r="N675" s="130">
        <v>-829388.08</v>
      </c>
      <c r="O675" s="130">
        <v>-886267.48</v>
      </c>
      <c r="P675" s="127">
        <v>-886267.48</v>
      </c>
    </row>
    <row r="676" spans="1:16" ht="13.5" thickBot="1" x14ac:dyDescent="0.25">
      <c r="A676" s="137" t="s">
        <v>1915</v>
      </c>
      <c r="B676" s="134" t="s">
        <v>1916</v>
      </c>
      <c r="C676" s="134" t="s">
        <v>1298</v>
      </c>
      <c r="D676" s="132">
        <v>262171.78999999998</v>
      </c>
      <c r="E676" s="132">
        <v>354315.08</v>
      </c>
      <c r="F676" s="132">
        <v>793384.45</v>
      </c>
      <c r="G676" s="132">
        <v>1106751.8400000001</v>
      </c>
      <c r="H676" s="132">
        <v>1247516.46</v>
      </c>
      <c r="I676" s="132">
        <v>1323550.0900000001</v>
      </c>
      <c r="J676" s="132">
        <v>1367287.87</v>
      </c>
      <c r="K676" s="132">
        <v>1408455.05</v>
      </c>
      <c r="L676" s="132">
        <v>1649690.71</v>
      </c>
      <c r="M676" s="132">
        <v>1994636.07</v>
      </c>
      <c r="N676" s="132">
        <v>2229436.2799999998</v>
      </c>
      <c r="O676" s="132">
        <v>2373731.88</v>
      </c>
      <c r="P676" s="127">
        <v>2373731.88</v>
      </c>
    </row>
    <row r="677" spans="1:16" ht="13.5" thickBot="1" x14ac:dyDescent="0.25">
      <c r="A677" s="137" t="s">
        <v>1917</v>
      </c>
      <c r="B677" s="134" t="s">
        <v>1918</v>
      </c>
      <c r="C677" s="134" t="s">
        <v>1298</v>
      </c>
      <c r="D677" s="130">
        <v>0</v>
      </c>
      <c r="E677" s="130">
        <v>68999.990000000005</v>
      </c>
      <c r="F677" s="130">
        <v>125000</v>
      </c>
      <c r="G677" s="130">
        <v>125000</v>
      </c>
      <c r="H677" s="130">
        <v>120465.04</v>
      </c>
      <c r="I677" s="130">
        <v>120465.04</v>
      </c>
      <c r="J677" s="130">
        <v>120465.04</v>
      </c>
      <c r="K677" s="130">
        <v>120465.04</v>
      </c>
      <c r="L677" s="130">
        <v>120465.04</v>
      </c>
      <c r="M677" s="130">
        <v>120465.04</v>
      </c>
      <c r="N677" s="130">
        <v>120465.04</v>
      </c>
      <c r="O677" s="130">
        <v>170465.04</v>
      </c>
      <c r="P677" s="127">
        <v>170465.04</v>
      </c>
    </row>
    <row r="678" spans="1:16" ht="13.5" thickBot="1" x14ac:dyDescent="0.25">
      <c r="A678" s="137" t="s">
        <v>1919</v>
      </c>
      <c r="B678" s="134" t="s">
        <v>1920</v>
      </c>
      <c r="C678" s="134" t="s">
        <v>1298</v>
      </c>
      <c r="D678" s="132">
        <v>524250</v>
      </c>
      <c r="E678" s="132">
        <v>524250</v>
      </c>
      <c r="F678" s="132">
        <v>524250</v>
      </c>
      <c r="G678" s="132">
        <v>1048500</v>
      </c>
      <c r="H678" s="132">
        <v>1048500</v>
      </c>
      <c r="I678" s="132">
        <v>1048500</v>
      </c>
      <c r="J678" s="132">
        <v>1563188</v>
      </c>
      <c r="K678" s="132">
        <v>1563188</v>
      </c>
      <c r="L678" s="132">
        <v>1563188</v>
      </c>
      <c r="M678" s="132">
        <v>2074500.5</v>
      </c>
      <c r="N678" s="132">
        <v>2074500.5</v>
      </c>
      <c r="O678" s="132">
        <v>2074500.5</v>
      </c>
      <c r="P678" s="127">
        <v>2074500.5</v>
      </c>
    </row>
    <row r="679" spans="1:16" ht="13.5" thickBot="1" x14ac:dyDescent="0.25">
      <c r="A679" s="137" t="s">
        <v>1921</v>
      </c>
      <c r="B679" s="134" t="s">
        <v>1922</v>
      </c>
      <c r="C679" s="134" t="s">
        <v>1298</v>
      </c>
      <c r="D679" s="130">
        <v>11088.71</v>
      </c>
      <c r="E679" s="130">
        <v>35481.339999999997</v>
      </c>
      <c r="F679" s="130">
        <v>146262.54999999999</v>
      </c>
      <c r="G679" s="130">
        <v>73992.59</v>
      </c>
      <c r="H679" s="130">
        <v>71542.59</v>
      </c>
      <c r="I679" s="130">
        <v>142594.15</v>
      </c>
      <c r="J679" s="130">
        <v>157435.34</v>
      </c>
      <c r="K679" s="130">
        <v>166201.34</v>
      </c>
      <c r="L679" s="130">
        <v>222588.08</v>
      </c>
      <c r="M679" s="130">
        <v>234572.08</v>
      </c>
      <c r="N679" s="130">
        <v>263393.46000000002</v>
      </c>
      <c r="O679" s="130">
        <v>274169.46000000002</v>
      </c>
      <c r="P679" s="127">
        <v>274169.46000000002</v>
      </c>
    </row>
    <row r="680" spans="1:16" ht="13.5" thickBot="1" x14ac:dyDescent="0.25">
      <c r="A680" s="137" t="s">
        <v>1923</v>
      </c>
      <c r="B680" s="134" t="s">
        <v>1924</v>
      </c>
      <c r="C680" s="134" t="s">
        <v>1298</v>
      </c>
      <c r="D680" s="132">
        <v>947.54</v>
      </c>
      <c r="E680" s="132">
        <v>3472.24</v>
      </c>
      <c r="F680" s="132">
        <v>7337.75</v>
      </c>
      <c r="G680" s="132">
        <v>11228.91</v>
      </c>
      <c r="H680" s="132">
        <v>14470.67</v>
      </c>
      <c r="I680" s="132">
        <v>18059.79</v>
      </c>
      <c r="J680" s="132">
        <v>23312.880000000001</v>
      </c>
      <c r="K680" s="132">
        <v>26564.55</v>
      </c>
      <c r="L680" s="132">
        <v>31184.61</v>
      </c>
      <c r="M680" s="132">
        <v>37228.32</v>
      </c>
      <c r="N680" s="132">
        <v>42337.47</v>
      </c>
      <c r="O680" s="132">
        <v>46691.5</v>
      </c>
      <c r="P680" s="127">
        <v>46691.5</v>
      </c>
    </row>
    <row r="681" spans="1:16" ht="13.5" thickBot="1" x14ac:dyDescent="0.25">
      <c r="A681" s="137" t="s">
        <v>1925</v>
      </c>
      <c r="B681" s="134" t="s">
        <v>1926</v>
      </c>
      <c r="C681" s="134" t="s">
        <v>1298</v>
      </c>
      <c r="D681" s="130">
        <v>365300</v>
      </c>
      <c r="E681" s="130">
        <v>626570</v>
      </c>
      <c r="F681" s="130">
        <v>919721</v>
      </c>
      <c r="G681" s="130">
        <v>1085080</v>
      </c>
      <c r="H681" s="130">
        <v>1230151</v>
      </c>
      <c r="I681" s="130">
        <v>1441791</v>
      </c>
      <c r="J681" s="130">
        <v>1635069</v>
      </c>
      <c r="K681" s="130">
        <v>1934502</v>
      </c>
      <c r="L681" s="130">
        <v>2166528</v>
      </c>
      <c r="M681" s="130">
        <v>2510272</v>
      </c>
      <c r="N681" s="130">
        <v>2830919</v>
      </c>
      <c r="O681" s="130">
        <v>3232236</v>
      </c>
      <c r="P681" s="127">
        <v>3232236</v>
      </c>
    </row>
    <row r="682" spans="1:16" ht="13.5" thickBot="1" x14ac:dyDescent="0.25">
      <c r="A682" s="137" t="s">
        <v>2439</v>
      </c>
      <c r="B682" s="134" t="s">
        <v>2440</v>
      </c>
      <c r="C682" s="134" t="s">
        <v>1298</v>
      </c>
      <c r="D682" s="132">
        <v>-9.98</v>
      </c>
      <c r="E682" s="132">
        <v>-9.98</v>
      </c>
      <c r="F682" s="132">
        <v>-9.98</v>
      </c>
      <c r="G682" s="132">
        <v>-9.98</v>
      </c>
      <c r="H682" s="132">
        <v>-9.98</v>
      </c>
      <c r="I682" s="132">
        <v>-9.98</v>
      </c>
      <c r="J682" s="132">
        <v>-9.98</v>
      </c>
      <c r="K682" s="132">
        <v>-9.98</v>
      </c>
      <c r="L682" s="132">
        <v>-9.98</v>
      </c>
      <c r="M682" s="132">
        <v>-9.98</v>
      </c>
      <c r="N682" s="132">
        <v>-9.98</v>
      </c>
      <c r="O682" s="132">
        <v>-9.98</v>
      </c>
      <c r="P682" s="127">
        <v>-9.98</v>
      </c>
    </row>
    <row r="683" spans="1:16" ht="13.5" thickBot="1" x14ac:dyDescent="0.25">
      <c r="A683" s="137" t="s">
        <v>1927</v>
      </c>
      <c r="B683" s="134" t="s">
        <v>1928</v>
      </c>
      <c r="C683" s="134" t="s">
        <v>1298</v>
      </c>
      <c r="D683" s="130">
        <v>-19774.07</v>
      </c>
      <c r="E683" s="130">
        <v>-37261.699999999997</v>
      </c>
      <c r="F683" s="130">
        <v>-56891.65</v>
      </c>
      <c r="G683" s="130">
        <v>-77729.67</v>
      </c>
      <c r="H683" s="130">
        <v>-98311.07</v>
      </c>
      <c r="I683" s="130">
        <v>-207605.6</v>
      </c>
      <c r="J683" s="130">
        <v>-233495.85</v>
      </c>
      <c r="K683" s="130">
        <v>-254654.63</v>
      </c>
      <c r="L683" s="130">
        <v>-215250.1</v>
      </c>
      <c r="M683" s="130">
        <v>-238223.03</v>
      </c>
      <c r="N683" s="130">
        <v>-250419.42</v>
      </c>
      <c r="O683" s="130">
        <v>-309110.14</v>
      </c>
      <c r="P683" s="127">
        <v>-309110.14</v>
      </c>
    </row>
    <row r="684" spans="1:16" ht="13.5" thickBot="1" x14ac:dyDescent="0.25">
      <c r="A684" s="137" t="s">
        <v>1929</v>
      </c>
      <c r="B684" s="134" t="s">
        <v>1930</v>
      </c>
      <c r="C684" s="134" t="s">
        <v>1298</v>
      </c>
      <c r="D684" s="132">
        <v>-92684.69</v>
      </c>
      <c r="E684" s="132">
        <v>-245367.29</v>
      </c>
      <c r="F684" s="132">
        <v>-434966.16</v>
      </c>
      <c r="G684" s="132">
        <v>-679809.23</v>
      </c>
      <c r="H684" s="132">
        <v>-853154.86</v>
      </c>
      <c r="I684" s="132">
        <v>-996017.78</v>
      </c>
      <c r="J684" s="132">
        <v>-1109320.78</v>
      </c>
      <c r="K684" s="132">
        <v>-1278364.8600000001</v>
      </c>
      <c r="L684" s="132">
        <v>-1420835.7</v>
      </c>
      <c r="M684" s="132">
        <v>-1546723.08</v>
      </c>
      <c r="N684" s="132">
        <v>-1833920</v>
      </c>
      <c r="O684" s="132">
        <v>-2042483.91</v>
      </c>
      <c r="P684" s="127">
        <v>-2042483.91</v>
      </c>
    </row>
    <row r="685" spans="1:16" ht="13.5" thickBot="1" x14ac:dyDescent="0.25">
      <c r="A685" s="137" t="s">
        <v>2176</v>
      </c>
      <c r="B685" s="134" t="s">
        <v>1931</v>
      </c>
      <c r="C685" s="134" t="s">
        <v>1298</v>
      </c>
      <c r="D685" s="130">
        <v>-51928.28</v>
      </c>
      <c r="E685" s="130">
        <v>-52010.2</v>
      </c>
      <c r="F685" s="130">
        <v>-34479.01</v>
      </c>
      <c r="G685" s="130">
        <v>-23491.21</v>
      </c>
      <c r="H685" s="130">
        <v>-28762.74</v>
      </c>
      <c r="I685" s="130">
        <v>-22692.07</v>
      </c>
      <c r="J685" s="130">
        <v>-15260.62</v>
      </c>
      <c r="K685" s="130">
        <v>-38507.32</v>
      </c>
      <c r="L685" s="130">
        <v>-26608.04</v>
      </c>
      <c r="M685" s="130">
        <v>-36954.83</v>
      </c>
      <c r="N685" s="130">
        <v>-37337.269999999997</v>
      </c>
      <c r="O685" s="130">
        <v>-17801.900000000001</v>
      </c>
      <c r="P685" s="127">
        <v>-17801.900000000001</v>
      </c>
    </row>
    <row r="686" spans="1:16" ht="13.5" thickBot="1" x14ac:dyDescent="0.25">
      <c r="A686" s="137" t="s">
        <v>2405</v>
      </c>
      <c r="B686" s="134" t="s">
        <v>2441</v>
      </c>
      <c r="C686" s="134" t="s">
        <v>1298</v>
      </c>
      <c r="D686" s="132"/>
      <c r="E686" s="132"/>
      <c r="F686" s="132"/>
      <c r="G686" s="132"/>
      <c r="H686" s="132"/>
      <c r="I686" s="132"/>
      <c r="J686" s="132"/>
      <c r="K686" s="132"/>
      <c r="L686" s="132"/>
      <c r="M686" s="132"/>
      <c r="N686" s="132"/>
      <c r="O686" s="132"/>
      <c r="P686" s="127">
        <v>0</v>
      </c>
    </row>
    <row r="687" spans="1:16" ht="13.5" thickBot="1" x14ac:dyDescent="0.25">
      <c r="A687" s="137" t="s">
        <v>1932</v>
      </c>
      <c r="B687" s="134" t="s">
        <v>1933</v>
      </c>
      <c r="C687" s="134" t="s">
        <v>1298</v>
      </c>
      <c r="D687" s="130">
        <v>56611.03</v>
      </c>
      <c r="E687" s="130">
        <v>127370.72</v>
      </c>
      <c r="F687" s="130">
        <v>178449.65</v>
      </c>
      <c r="G687" s="130">
        <v>186612.35</v>
      </c>
      <c r="H687" s="130">
        <v>198611.62</v>
      </c>
      <c r="I687" s="130">
        <v>209732.69</v>
      </c>
      <c r="J687" s="130">
        <v>216475.08</v>
      </c>
      <c r="K687" s="130">
        <v>227771.85</v>
      </c>
      <c r="L687" s="130">
        <v>238280.86</v>
      </c>
      <c r="M687" s="130">
        <v>246019.9</v>
      </c>
      <c r="N687" s="130">
        <v>253883.4</v>
      </c>
      <c r="O687" s="130">
        <v>262250.28000000003</v>
      </c>
      <c r="P687" s="127">
        <v>262250.28000000003</v>
      </c>
    </row>
    <row r="688" spans="1:16" ht="13.5" thickBot="1" x14ac:dyDescent="0.25">
      <c r="A688" s="137" t="s">
        <v>1934</v>
      </c>
      <c r="B688" s="134" t="s">
        <v>1935</v>
      </c>
      <c r="C688" s="134" t="s">
        <v>1298</v>
      </c>
      <c r="D688" s="132">
        <v>31220.19</v>
      </c>
      <c r="E688" s="132">
        <v>57416.46</v>
      </c>
      <c r="F688" s="132">
        <v>86345.88</v>
      </c>
      <c r="G688" s="132">
        <v>98795.71</v>
      </c>
      <c r="H688" s="132">
        <v>112191.12</v>
      </c>
      <c r="I688" s="132">
        <v>137422.9</v>
      </c>
      <c r="J688" s="132">
        <v>142072.47</v>
      </c>
      <c r="K688" s="132">
        <v>156677.94</v>
      </c>
      <c r="L688" s="132">
        <v>172268.01</v>
      </c>
      <c r="M688" s="132">
        <v>186428.26</v>
      </c>
      <c r="N688" s="132">
        <v>235133.47</v>
      </c>
      <c r="O688" s="132">
        <v>340416.55</v>
      </c>
      <c r="P688" s="127">
        <v>340416.55</v>
      </c>
    </row>
    <row r="689" spans="1:16" ht="13.5" thickBot="1" x14ac:dyDescent="0.25">
      <c r="A689" s="137" t="s">
        <v>1936</v>
      </c>
      <c r="B689" s="134" t="s">
        <v>1937</v>
      </c>
      <c r="C689" s="134" t="s">
        <v>1298</v>
      </c>
      <c r="D689" s="130">
        <v>34580.81</v>
      </c>
      <c r="E689" s="130">
        <v>89855.43</v>
      </c>
      <c r="F689" s="130">
        <v>131945.07</v>
      </c>
      <c r="G689" s="130">
        <v>110161.49</v>
      </c>
      <c r="H689" s="130">
        <v>108078.1</v>
      </c>
      <c r="I689" s="130">
        <v>106609.08</v>
      </c>
      <c r="J689" s="130">
        <v>106609.08</v>
      </c>
      <c r="K689" s="130">
        <v>106609.08</v>
      </c>
      <c r="L689" s="130">
        <v>105359.08</v>
      </c>
      <c r="M689" s="130">
        <v>105359.08</v>
      </c>
      <c r="N689" s="130">
        <v>105359.08</v>
      </c>
      <c r="O689" s="130">
        <v>105270.77</v>
      </c>
      <c r="P689" s="127">
        <v>105270.77</v>
      </c>
    </row>
    <row r="690" spans="1:16" ht="13.5" thickBot="1" x14ac:dyDescent="0.25">
      <c r="A690" s="137" t="s">
        <v>1938</v>
      </c>
      <c r="B690" s="134" t="s">
        <v>1939</v>
      </c>
      <c r="C690" s="134" t="s">
        <v>1298</v>
      </c>
      <c r="D690" s="132">
        <v>43246.42</v>
      </c>
      <c r="E690" s="132">
        <v>73616.75</v>
      </c>
      <c r="F690" s="132">
        <v>98773.27</v>
      </c>
      <c r="G690" s="132">
        <v>98802.54</v>
      </c>
      <c r="H690" s="132">
        <v>99034.57</v>
      </c>
      <c r="I690" s="132">
        <v>49799.15</v>
      </c>
      <c r="J690" s="132">
        <v>52640.26</v>
      </c>
      <c r="K690" s="132">
        <v>53735.67</v>
      </c>
      <c r="L690" s="132">
        <v>56736.47</v>
      </c>
      <c r="M690" s="132">
        <v>59248.480000000003</v>
      </c>
      <c r="N690" s="132">
        <v>62913.46</v>
      </c>
      <c r="O690" s="132">
        <v>73808.42</v>
      </c>
      <c r="P690" s="127">
        <v>73808.42</v>
      </c>
    </row>
    <row r="691" spans="1:16" ht="13.5" thickBot="1" x14ac:dyDescent="0.25">
      <c r="A691" s="137" t="s">
        <v>1940</v>
      </c>
      <c r="B691" s="134" t="s">
        <v>1941</v>
      </c>
      <c r="C691" s="134" t="s">
        <v>1298</v>
      </c>
      <c r="D691" s="130">
        <v>61987.03</v>
      </c>
      <c r="E691" s="130">
        <v>84921.63</v>
      </c>
      <c r="F691" s="130">
        <v>103460.54</v>
      </c>
      <c r="G691" s="130">
        <v>123128.51</v>
      </c>
      <c r="H691" s="130">
        <v>153449.47</v>
      </c>
      <c r="I691" s="130">
        <v>183650.23</v>
      </c>
      <c r="J691" s="130">
        <v>205157.34</v>
      </c>
      <c r="K691" s="130">
        <v>228601.47</v>
      </c>
      <c r="L691" s="130">
        <v>266198.61</v>
      </c>
      <c r="M691" s="130">
        <v>295101.96000000002</v>
      </c>
      <c r="N691" s="130">
        <v>324013.36</v>
      </c>
      <c r="O691" s="130">
        <v>415761.07</v>
      </c>
      <c r="P691" s="127">
        <v>415761.07</v>
      </c>
    </row>
    <row r="692" spans="1:16" ht="13.5" thickBot="1" x14ac:dyDescent="0.25">
      <c r="A692" s="137" t="s">
        <v>1942</v>
      </c>
      <c r="B692" s="134" t="s">
        <v>1943</v>
      </c>
      <c r="C692" s="134" t="s">
        <v>1298</v>
      </c>
      <c r="D692" s="132">
        <v>2474.0500000000002</v>
      </c>
      <c r="E692" s="132">
        <v>3652.55</v>
      </c>
      <c r="F692" s="132">
        <v>8962.2999999999993</v>
      </c>
      <c r="G692" s="132">
        <v>9461.3700000000008</v>
      </c>
      <c r="H692" s="132">
        <v>10854.57</v>
      </c>
      <c r="I692" s="132">
        <v>13568.94</v>
      </c>
      <c r="J692" s="132">
        <v>13568.94</v>
      </c>
      <c r="K692" s="132">
        <v>13568.94</v>
      </c>
      <c r="L692" s="132">
        <v>13568.94</v>
      </c>
      <c r="M692" s="132">
        <v>13568.94</v>
      </c>
      <c r="N692" s="132">
        <v>13568.94</v>
      </c>
      <c r="O692" s="132">
        <v>13568.94</v>
      </c>
      <c r="P692" s="127">
        <v>13568.94</v>
      </c>
    </row>
    <row r="693" spans="1:16" ht="13.5" thickBot="1" x14ac:dyDescent="0.25">
      <c r="A693" s="137" t="s">
        <v>1944</v>
      </c>
      <c r="B693" s="134" t="s">
        <v>1945</v>
      </c>
      <c r="C693" s="134" t="s">
        <v>1298</v>
      </c>
      <c r="D693" s="130">
        <v>991.31</v>
      </c>
      <c r="E693" s="130">
        <v>1532.34</v>
      </c>
      <c r="F693" s="130">
        <v>1555.79</v>
      </c>
      <c r="G693" s="130">
        <v>1555.79</v>
      </c>
      <c r="H693" s="130">
        <v>1790.79</v>
      </c>
      <c r="I693" s="130">
        <v>1935.79</v>
      </c>
      <c r="J693" s="130">
        <v>1935.79</v>
      </c>
      <c r="K693" s="130">
        <v>1990.79</v>
      </c>
      <c r="L693" s="130">
        <v>3310.99</v>
      </c>
      <c r="M693" s="130">
        <v>5035.93</v>
      </c>
      <c r="N693" s="130">
        <v>5229.87</v>
      </c>
      <c r="O693" s="130">
        <v>8198.18</v>
      </c>
      <c r="P693" s="127">
        <v>8198.18</v>
      </c>
    </row>
    <row r="694" spans="1:16" ht="13.5" thickBot="1" x14ac:dyDescent="0.25">
      <c r="A694" s="137" t="s">
        <v>1946</v>
      </c>
      <c r="B694" s="134" t="s">
        <v>1947</v>
      </c>
      <c r="C694" s="134" t="s">
        <v>1298</v>
      </c>
      <c r="D694" s="132">
        <v>0</v>
      </c>
      <c r="E694" s="132">
        <v>0</v>
      </c>
      <c r="F694" s="132">
        <v>250</v>
      </c>
      <c r="G694" s="132">
        <v>5250</v>
      </c>
      <c r="H694" s="132">
        <v>5250</v>
      </c>
      <c r="I694" s="132">
        <v>5250</v>
      </c>
      <c r="J694" s="132">
        <v>5250</v>
      </c>
      <c r="K694" s="132">
        <v>5250</v>
      </c>
      <c r="L694" s="132">
        <v>5250</v>
      </c>
      <c r="M694" s="132">
        <v>5250</v>
      </c>
      <c r="N694" s="132">
        <v>5250</v>
      </c>
      <c r="O694" s="132">
        <v>5250</v>
      </c>
      <c r="P694" s="127">
        <v>5250</v>
      </c>
    </row>
    <row r="695" spans="1:16" ht="13.5" thickBot="1" x14ac:dyDescent="0.25">
      <c r="A695" s="137" t="s">
        <v>1948</v>
      </c>
      <c r="B695" s="134" t="s">
        <v>1949</v>
      </c>
      <c r="C695" s="134" t="s">
        <v>1298</v>
      </c>
      <c r="D695" s="130">
        <v>7609.7</v>
      </c>
      <c r="E695" s="130">
        <v>8603.26</v>
      </c>
      <c r="F695" s="130">
        <v>26056.49</v>
      </c>
      <c r="G695" s="130">
        <v>28281.43</v>
      </c>
      <c r="H695" s="130">
        <v>31134.720000000001</v>
      </c>
      <c r="I695" s="130">
        <v>108524.85</v>
      </c>
      <c r="J695" s="130">
        <v>169379.39</v>
      </c>
      <c r="K695" s="130">
        <v>178809.3</v>
      </c>
      <c r="L695" s="130">
        <v>271793.96000000002</v>
      </c>
      <c r="M695" s="130">
        <v>319376.7</v>
      </c>
      <c r="N695" s="130">
        <v>426120.09</v>
      </c>
      <c r="O695" s="130">
        <v>330119.42</v>
      </c>
      <c r="P695" s="127">
        <v>330119.42</v>
      </c>
    </row>
    <row r="696" spans="1:16" ht="13.5" thickBot="1" x14ac:dyDescent="0.25">
      <c r="A696" s="137" t="s">
        <v>1950</v>
      </c>
      <c r="B696" s="134" t="s">
        <v>1951</v>
      </c>
      <c r="C696" s="134" t="s">
        <v>1298</v>
      </c>
      <c r="D696" s="132">
        <v>4101053.59</v>
      </c>
      <c r="E696" s="132">
        <v>7831246.6299999999</v>
      </c>
      <c r="F696" s="132">
        <v>11712521.890000001</v>
      </c>
      <c r="G696" s="132">
        <v>16319548.800000001</v>
      </c>
      <c r="H696" s="132">
        <v>20865791.27</v>
      </c>
      <c r="I696" s="132">
        <v>25192032.09</v>
      </c>
      <c r="J696" s="132">
        <v>29252462.93</v>
      </c>
      <c r="K696" s="132">
        <v>33299308.300000001</v>
      </c>
      <c r="L696" s="132">
        <v>35643704.18</v>
      </c>
      <c r="M696" s="132">
        <v>39609799.310000002</v>
      </c>
      <c r="N696" s="132">
        <v>43622451.259999998</v>
      </c>
      <c r="O696" s="132">
        <v>47328244.079999998</v>
      </c>
      <c r="P696" s="127">
        <v>47328244.079999998</v>
      </c>
    </row>
    <row r="697" spans="1:16" ht="13.5" thickBot="1" x14ac:dyDescent="0.25">
      <c r="A697" s="137" t="s">
        <v>1952</v>
      </c>
      <c r="B697" s="134" t="s">
        <v>1953</v>
      </c>
      <c r="C697" s="134" t="s">
        <v>1298</v>
      </c>
      <c r="D697" s="130">
        <v>0</v>
      </c>
      <c r="E697" s="130">
        <v>13796661.84</v>
      </c>
      <c r="F697" s="130">
        <v>13796661.84</v>
      </c>
      <c r="G697" s="130">
        <v>13796661.84</v>
      </c>
      <c r="H697" s="130">
        <v>27614855.960000001</v>
      </c>
      <c r="I697" s="130">
        <v>27614855.960000001</v>
      </c>
      <c r="J697" s="130">
        <v>27614855.960000001</v>
      </c>
      <c r="K697" s="130">
        <v>41443849.100000001</v>
      </c>
      <c r="L697" s="130">
        <v>41443849.100000001</v>
      </c>
      <c r="M697" s="130">
        <v>41443849.100000001</v>
      </c>
      <c r="N697" s="130">
        <v>55354560.420000002</v>
      </c>
      <c r="O697" s="130">
        <v>55354560.420000002</v>
      </c>
      <c r="P697" s="127">
        <v>55354560.420000002</v>
      </c>
    </row>
    <row r="698" spans="1:16" ht="13.5" thickBot="1" x14ac:dyDescent="0.25">
      <c r="A698" s="137" t="s">
        <v>1954</v>
      </c>
      <c r="B698" s="134" t="s">
        <v>1955</v>
      </c>
      <c r="C698" s="134" t="s">
        <v>1298</v>
      </c>
      <c r="D698" s="132">
        <v>233030.36</v>
      </c>
      <c r="E698" s="132">
        <v>463988.22</v>
      </c>
      <c r="F698" s="132">
        <v>722556.62</v>
      </c>
      <c r="G698" s="132">
        <v>971787.34</v>
      </c>
      <c r="H698" s="132">
        <v>1089118.6000000001</v>
      </c>
      <c r="I698" s="132">
        <v>1244947.72</v>
      </c>
      <c r="J698" s="132">
        <v>1406515.13</v>
      </c>
      <c r="K698" s="132">
        <v>1582928.02</v>
      </c>
      <c r="L698" s="132">
        <v>1748960.07</v>
      </c>
      <c r="M698" s="132">
        <v>1917378.55</v>
      </c>
      <c r="N698" s="132">
        <v>1991900.78</v>
      </c>
      <c r="O698" s="132">
        <v>2060841.3</v>
      </c>
      <c r="P698" s="127">
        <v>2060841.3</v>
      </c>
    </row>
    <row r="699" spans="1:16" ht="13.5" thickBot="1" x14ac:dyDescent="0.25">
      <c r="A699" s="137" t="s">
        <v>1956</v>
      </c>
      <c r="B699" s="134" t="s">
        <v>1957</v>
      </c>
      <c r="C699" s="134" t="s">
        <v>1298</v>
      </c>
      <c r="D699" s="130">
        <v>-17.52</v>
      </c>
      <c r="E699" s="130">
        <v>-17.52</v>
      </c>
      <c r="F699" s="130">
        <v>-17.52</v>
      </c>
      <c r="G699" s="130">
        <v>-17.52</v>
      </c>
      <c r="H699" s="130">
        <v>-17.52</v>
      </c>
      <c r="I699" s="130">
        <v>-17.52</v>
      </c>
      <c r="J699" s="130">
        <v>-17.52</v>
      </c>
      <c r="K699" s="130">
        <v>-17.52</v>
      </c>
      <c r="L699" s="130">
        <v>-17.52</v>
      </c>
      <c r="M699" s="130">
        <v>-17.52</v>
      </c>
      <c r="N699" s="130">
        <v>-17.52</v>
      </c>
      <c r="O699" s="130">
        <v>-17.52</v>
      </c>
      <c r="P699" s="127">
        <v>-17.52</v>
      </c>
    </row>
    <row r="700" spans="1:16" ht="13.5" thickBot="1" x14ac:dyDescent="0.25">
      <c r="A700" s="137" t="s">
        <v>1958</v>
      </c>
      <c r="B700" s="134" t="s">
        <v>1959</v>
      </c>
      <c r="C700" s="134" t="s">
        <v>1298</v>
      </c>
      <c r="D700" s="132">
        <v>6361418.8399999999</v>
      </c>
      <c r="E700" s="132">
        <v>13475375.869999999</v>
      </c>
      <c r="F700" s="132">
        <v>21081818.010000002</v>
      </c>
      <c r="G700" s="132">
        <v>26083955.620000001</v>
      </c>
      <c r="H700" s="132">
        <v>31684303.870000001</v>
      </c>
      <c r="I700" s="132">
        <v>37586179.939999998</v>
      </c>
      <c r="J700" s="132">
        <v>43595337</v>
      </c>
      <c r="K700" s="132">
        <v>49654617.170000002</v>
      </c>
      <c r="L700" s="132">
        <v>55468891.979999997</v>
      </c>
      <c r="M700" s="132">
        <v>62007482.93</v>
      </c>
      <c r="N700" s="132">
        <v>68773232.530000001</v>
      </c>
      <c r="O700" s="132">
        <v>74582512.989999995</v>
      </c>
      <c r="P700" s="127">
        <v>74582512.989999995</v>
      </c>
    </row>
    <row r="701" spans="1:16" ht="13.5" thickBot="1" x14ac:dyDescent="0.25">
      <c r="A701" s="137" t="s">
        <v>1960</v>
      </c>
      <c r="B701" s="134" t="s">
        <v>1961</v>
      </c>
      <c r="C701" s="134" t="s">
        <v>1298</v>
      </c>
      <c r="D701" s="130">
        <v>22559888.649999999</v>
      </c>
      <c r="E701" s="130">
        <v>44682865.240000002</v>
      </c>
      <c r="F701" s="130">
        <v>65175668.759999998</v>
      </c>
      <c r="G701" s="130">
        <v>76827360.849999994</v>
      </c>
      <c r="H701" s="130">
        <v>84827379.140000001</v>
      </c>
      <c r="I701" s="130">
        <v>91468761.810000002</v>
      </c>
      <c r="J701" s="130">
        <v>96593407.439999998</v>
      </c>
      <c r="K701" s="130">
        <v>102445072.19</v>
      </c>
      <c r="L701" s="130">
        <v>108187634.7</v>
      </c>
      <c r="M701" s="130">
        <v>119004906.25</v>
      </c>
      <c r="N701" s="130">
        <v>146486035.03999999</v>
      </c>
      <c r="O701" s="130">
        <v>171047522.43000001</v>
      </c>
      <c r="P701" s="127">
        <v>171047522.43000001</v>
      </c>
    </row>
    <row r="702" spans="1:16" ht="13.5" thickBot="1" x14ac:dyDescent="0.25">
      <c r="A702" s="137" t="s">
        <v>1962</v>
      </c>
      <c r="B702" s="134" t="s">
        <v>1963</v>
      </c>
      <c r="C702" s="134" t="s">
        <v>1298</v>
      </c>
      <c r="D702" s="132">
        <v>4655027.8499999996</v>
      </c>
      <c r="E702" s="132">
        <v>8117549.6200000001</v>
      </c>
      <c r="F702" s="132">
        <v>10180897.470000001</v>
      </c>
      <c r="G702" s="132">
        <v>10688657.77</v>
      </c>
      <c r="H702" s="132">
        <v>8728892.5</v>
      </c>
      <c r="I702" s="132">
        <v>5584086.7999999998</v>
      </c>
      <c r="J702" s="132">
        <v>1657759.53</v>
      </c>
      <c r="K702" s="132">
        <v>-2281935.7400000002</v>
      </c>
      <c r="L702" s="132">
        <v>-5874533.4400000004</v>
      </c>
      <c r="M702" s="132">
        <v>-7013120.4900000002</v>
      </c>
      <c r="N702" s="132">
        <v>-5104013.9800000004</v>
      </c>
      <c r="O702" s="132">
        <v>-723420.11</v>
      </c>
      <c r="P702" s="127">
        <v>-723420.11</v>
      </c>
    </row>
    <row r="703" spans="1:16" ht="13.5" thickBot="1" x14ac:dyDescent="0.25">
      <c r="A703" s="137" t="s">
        <v>1964</v>
      </c>
      <c r="B703" s="134" t="s">
        <v>1965</v>
      </c>
      <c r="C703" s="134" t="s">
        <v>1298</v>
      </c>
      <c r="D703" s="130">
        <v>80948.539999999994</v>
      </c>
      <c r="E703" s="130">
        <v>653829.59</v>
      </c>
      <c r="F703" s="130">
        <v>858081.46</v>
      </c>
      <c r="G703" s="130">
        <v>764508.23</v>
      </c>
      <c r="H703" s="130">
        <v>658516</v>
      </c>
      <c r="I703" s="130">
        <v>384164.56</v>
      </c>
      <c r="J703" s="130">
        <v>442856.62</v>
      </c>
      <c r="K703" s="130">
        <v>402912.98</v>
      </c>
      <c r="L703" s="130">
        <v>394897.34</v>
      </c>
      <c r="M703" s="130">
        <v>18882.509999999998</v>
      </c>
      <c r="N703" s="130">
        <v>-358864.37</v>
      </c>
      <c r="O703" s="130">
        <v>-285972.23</v>
      </c>
      <c r="P703" s="127">
        <v>-285972.23</v>
      </c>
    </row>
    <row r="704" spans="1:16" ht="13.5" thickBot="1" x14ac:dyDescent="0.25">
      <c r="A704" s="137" t="s">
        <v>1862</v>
      </c>
      <c r="B704" s="134" t="s">
        <v>1966</v>
      </c>
      <c r="C704" s="134" t="s">
        <v>1298</v>
      </c>
      <c r="D704" s="132">
        <v>-403481.25</v>
      </c>
      <c r="E704" s="132">
        <v>-740421.95</v>
      </c>
      <c r="F704" s="132">
        <v>-1066315.8799999999</v>
      </c>
      <c r="G704" s="132">
        <v>-1314197.3700000001</v>
      </c>
      <c r="H704" s="132">
        <v>-1449006.4</v>
      </c>
      <c r="I704" s="132">
        <v>-1553707.12</v>
      </c>
      <c r="J704" s="132">
        <v>-1636546.81</v>
      </c>
      <c r="K704" s="132">
        <v>-1703024.17</v>
      </c>
      <c r="L704" s="132">
        <v>-1772792.42</v>
      </c>
      <c r="M704" s="132">
        <v>-1863255.98</v>
      </c>
      <c r="N704" s="132">
        <v>-2053917.71</v>
      </c>
      <c r="O704" s="132">
        <v>-2287944.83</v>
      </c>
      <c r="P704" s="127">
        <v>-2287944.83</v>
      </c>
    </row>
    <row r="705" spans="1:16" ht="13.5" thickBot="1" x14ac:dyDescent="0.25">
      <c r="A705" s="137" t="s">
        <v>1967</v>
      </c>
      <c r="B705" s="134" t="s">
        <v>1968</v>
      </c>
      <c r="C705" s="134" t="s">
        <v>1298</v>
      </c>
      <c r="D705" s="130">
        <v>654446.18999999994</v>
      </c>
      <c r="E705" s="130">
        <v>1358598.78</v>
      </c>
      <c r="F705" s="130">
        <v>2083246.28</v>
      </c>
      <c r="G705" s="130">
        <v>3234542.67</v>
      </c>
      <c r="H705" s="130">
        <v>4341929.6500000004</v>
      </c>
      <c r="I705" s="130">
        <v>5436451.25</v>
      </c>
      <c r="J705" s="130">
        <v>6554666.4299999997</v>
      </c>
      <c r="K705" s="130">
        <v>7707790</v>
      </c>
      <c r="L705" s="130">
        <v>8895537.1500000004</v>
      </c>
      <c r="M705" s="130">
        <v>9922028.3000000007</v>
      </c>
      <c r="N705" s="130">
        <v>10583448.890000001</v>
      </c>
      <c r="O705" s="130">
        <v>11346544.369999999</v>
      </c>
      <c r="P705" s="127">
        <v>11346544.369999999</v>
      </c>
    </row>
    <row r="706" spans="1:16" ht="13.5" thickBot="1" x14ac:dyDescent="0.25">
      <c r="A706" s="137" t="s">
        <v>1969</v>
      </c>
      <c r="B706" s="134" t="s">
        <v>1970</v>
      </c>
      <c r="C706" s="134" t="s">
        <v>1298</v>
      </c>
      <c r="D706" s="132">
        <v>2056583.19</v>
      </c>
      <c r="E706" s="132">
        <v>2595979.67</v>
      </c>
      <c r="F706" s="132">
        <v>2896926.46</v>
      </c>
      <c r="G706" s="132">
        <v>2575827.36</v>
      </c>
      <c r="H706" s="132">
        <v>2474770.33</v>
      </c>
      <c r="I706" s="132">
        <v>2437296.2400000002</v>
      </c>
      <c r="J706" s="132">
        <v>2331962.52</v>
      </c>
      <c r="K706" s="132">
        <v>1706330.19</v>
      </c>
      <c r="L706" s="132">
        <v>1303639.3600000001</v>
      </c>
      <c r="M706" s="132">
        <v>2649028.39</v>
      </c>
      <c r="N706" s="132">
        <v>-789345.88</v>
      </c>
      <c r="O706" s="132">
        <v>2710830.86</v>
      </c>
      <c r="P706" s="127">
        <v>2710830.86</v>
      </c>
    </row>
    <row r="707" spans="1:16" ht="13.5" thickBot="1" x14ac:dyDescent="0.25">
      <c r="A707" s="137" t="s">
        <v>1971</v>
      </c>
      <c r="B707" s="134" t="s">
        <v>1972</v>
      </c>
      <c r="C707" s="134" t="s">
        <v>1298</v>
      </c>
      <c r="D707" s="130">
        <v>3580921</v>
      </c>
      <c r="E707" s="130">
        <v>6607724.1200000001</v>
      </c>
      <c r="F707" s="130">
        <v>9504065.0800000001</v>
      </c>
      <c r="G707" s="130">
        <v>11716039.58</v>
      </c>
      <c r="H707" s="130">
        <v>12957030.359999999</v>
      </c>
      <c r="I707" s="130">
        <v>13953324.23</v>
      </c>
      <c r="J707" s="130">
        <v>14735564.34</v>
      </c>
      <c r="K707" s="130">
        <v>15377806.970000001</v>
      </c>
      <c r="L707" s="130">
        <v>16038499.619999999</v>
      </c>
      <c r="M707" s="130">
        <v>16927190.829999998</v>
      </c>
      <c r="N707" s="130">
        <v>17983281.050000001</v>
      </c>
      <c r="O707" s="130">
        <v>18017475.77</v>
      </c>
      <c r="P707" s="127">
        <v>18017475.77</v>
      </c>
    </row>
    <row r="708" spans="1:16" ht="13.5" thickBot="1" x14ac:dyDescent="0.25">
      <c r="A708" s="137" t="s">
        <v>1973</v>
      </c>
      <c r="B708" s="134" t="s">
        <v>1974</v>
      </c>
      <c r="C708" s="134" t="s">
        <v>1298</v>
      </c>
      <c r="D708" s="132">
        <v>-10494.94</v>
      </c>
      <c r="E708" s="132">
        <v>-10494.94</v>
      </c>
      <c r="F708" s="132">
        <v>-10494.94</v>
      </c>
      <c r="G708" s="132">
        <v>-10494.94</v>
      </c>
      <c r="H708" s="132">
        <v>-10494.94</v>
      </c>
      <c r="I708" s="132">
        <v>-10494.94</v>
      </c>
      <c r="J708" s="132">
        <v>-10494.94</v>
      </c>
      <c r="K708" s="132">
        <v>-10494.94</v>
      </c>
      <c r="L708" s="132">
        <v>-10494.94</v>
      </c>
      <c r="M708" s="132">
        <v>-10337.68</v>
      </c>
      <c r="N708" s="132">
        <v>-10337.68</v>
      </c>
      <c r="O708" s="132">
        <v>-10337.68</v>
      </c>
      <c r="P708" s="127">
        <v>-10337.68</v>
      </c>
    </row>
    <row r="709" spans="1:16" ht="13.5" thickBot="1" x14ac:dyDescent="0.25">
      <c r="A709" s="137" t="s">
        <v>1975</v>
      </c>
      <c r="B709" s="134" t="s">
        <v>1976</v>
      </c>
      <c r="C709" s="134" t="s">
        <v>1298</v>
      </c>
      <c r="D709" s="130">
        <v>0</v>
      </c>
      <c r="E709" s="130">
        <v>0</v>
      </c>
      <c r="F709" s="130">
        <v>0</v>
      </c>
      <c r="G709" s="130">
        <v>0</v>
      </c>
      <c r="H709" s="130">
        <v>0</v>
      </c>
      <c r="I709" s="130">
        <v>0</v>
      </c>
      <c r="J709" s="130">
        <v>0</v>
      </c>
      <c r="K709" s="130">
        <v>0</v>
      </c>
      <c r="L709" s="130">
        <v>0</v>
      </c>
      <c r="M709" s="130">
        <v>0</v>
      </c>
      <c r="N709" s="130">
        <v>0</v>
      </c>
      <c r="O709" s="130">
        <v>0</v>
      </c>
      <c r="P709" s="127">
        <v>0</v>
      </c>
    </row>
    <row r="710" spans="1:16" ht="13.5" thickBot="1" x14ac:dyDescent="0.25">
      <c r="A710" s="137" t="s">
        <v>2177</v>
      </c>
      <c r="B710" s="134" t="s">
        <v>2178</v>
      </c>
      <c r="C710" s="134" t="s">
        <v>1298</v>
      </c>
      <c r="D710" s="132"/>
      <c r="E710" s="132"/>
      <c r="F710" s="132"/>
      <c r="G710" s="132"/>
      <c r="H710" s="132"/>
      <c r="I710" s="132"/>
      <c r="J710" s="132"/>
      <c r="K710" s="132"/>
      <c r="L710" s="132"/>
      <c r="M710" s="132"/>
      <c r="N710" s="132"/>
      <c r="O710" s="132"/>
      <c r="P710" s="127">
        <v>0</v>
      </c>
    </row>
    <row r="711" spans="1:16" ht="13.5" thickBot="1" x14ac:dyDescent="0.25">
      <c r="A711" s="137" t="s">
        <v>2442</v>
      </c>
      <c r="B711" s="134" t="s">
        <v>2443</v>
      </c>
      <c r="C711" s="134" t="s">
        <v>1298</v>
      </c>
      <c r="D711" s="130"/>
      <c r="E711" s="130"/>
      <c r="F711" s="130"/>
      <c r="G711" s="130"/>
      <c r="H711" s="130"/>
      <c r="I711" s="130"/>
      <c r="J711" s="130"/>
      <c r="K711" s="130"/>
      <c r="L711" s="130"/>
      <c r="M711" s="130"/>
      <c r="N711" s="130"/>
      <c r="O711" s="130"/>
      <c r="P711" s="127">
        <v>0</v>
      </c>
    </row>
    <row r="712" spans="1:16" ht="13.5" thickBot="1" x14ac:dyDescent="0.25">
      <c r="A712" s="137" t="s">
        <v>1977</v>
      </c>
      <c r="B712" s="134" t="s">
        <v>1978</v>
      </c>
      <c r="C712" s="134" t="s">
        <v>1298</v>
      </c>
      <c r="D712" s="132">
        <v>-27972.07</v>
      </c>
      <c r="E712" s="132">
        <v>-53572.17</v>
      </c>
      <c r="F712" s="132">
        <v>-89061.39</v>
      </c>
      <c r="G712" s="132">
        <v>-130091.89</v>
      </c>
      <c r="H712" s="132">
        <v>-144645.54999999999</v>
      </c>
      <c r="I712" s="132">
        <v>-170604.84</v>
      </c>
      <c r="J712" s="132">
        <v>-200443.92</v>
      </c>
      <c r="K712" s="132">
        <v>-228012.76</v>
      </c>
      <c r="L712" s="132">
        <v>-255547.3</v>
      </c>
      <c r="M712" s="132">
        <v>-288514.74</v>
      </c>
      <c r="N712" s="132">
        <v>-309434.46999999997</v>
      </c>
      <c r="O712" s="132">
        <v>-316824.2</v>
      </c>
      <c r="P712" s="127">
        <v>-316824.2</v>
      </c>
    </row>
    <row r="713" spans="1:16" ht="13.5" thickBot="1" x14ac:dyDescent="0.25">
      <c r="A713" s="137" t="s">
        <v>1979</v>
      </c>
      <c r="B713" s="134" t="s">
        <v>1980</v>
      </c>
      <c r="C713" s="134" t="s">
        <v>1298</v>
      </c>
      <c r="D713" s="130"/>
      <c r="E713" s="130"/>
      <c r="F713" s="130"/>
      <c r="G713" s="130"/>
      <c r="H713" s="130"/>
      <c r="I713" s="130"/>
      <c r="J713" s="130"/>
      <c r="K713" s="130"/>
      <c r="L713" s="130"/>
      <c r="M713" s="130"/>
      <c r="N713" s="130"/>
      <c r="O713" s="130"/>
      <c r="P713" s="127">
        <v>1350</v>
      </c>
    </row>
    <row r="714" spans="1:16" ht="13.5" thickBot="1" x14ac:dyDescent="0.25">
      <c r="A714" s="137" t="s">
        <v>1981</v>
      </c>
      <c r="B714" s="134" t="s">
        <v>1982</v>
      </c>
      <c r="C714" s="134" t="s">
        <v>1298</v>
      </c>
      <c r="D714" s="132">
        <v>-25770190.890000001</v>
      </c>
      <c r="E714" s="132">
        <v>-46525050.68</v>
      </c>
      <c r="F714" s="132">
        <v>-72907458.569999993</v>
      </c>
      <c r="G714" s="132">
        <v>-100607531.34999999</v>
      </c>
      <c r="H714" s="132">
        <v>-122933128.42</v>
      </c>
      <c r="I714" s="132">
        <v>-147076491.75999999</v>
      </c>
      <c r="J714" s="132">
        <v>-173179064.46000001</v>
      </c>
      <c r="K714" s="132">
        <v>-203027245.62</v>
      </c>
      <c r="L714" s="132">
        <v>-214375016.28</v>
      </c>
      <c r="M714" s="132">
        <v>-243567148.19999999</v>
      </c>
      <c r="N714" s="132">
        <v>-267244732.03999999</v>
      </c>
      <c r="O714" s="132">
        <v>-290566157.99000001</v>
      </c>
      <c r="P714" s="127">
        <v>-290566157.99000001</v>
      </c>
    </row>
    <row r="715" spans="1:16" ht="13.5" thickBot="1" x14ac:dyDescent="0.25">
      <c r="A715" s="133" t="s">
        <v>1484</v>
      </c>
      <c r="B715" s="134" t="s">
        <v>2444</v>
      </c>
      <c r="C715" s="142"/>
      <c r="D715" s="130">
        <v>-769204256.33000004</v>
      </c>
      <c r="E715" s="130">
        <v>-694228020.12</v>
      </c>
      <c r="F715" s="130">
        <v>-917146131.65999997</v>
      </c>
      <c r="G715" s="130">
        <v>-916986328.23000002</v>
      </c>
      <c r="H715" s="130">
        <v>-916999304.51999998</v>
      </c>
      <c r="I715" s="130">
        <v>-917011888.30999994</v>
      </c>
      <c r="J715" s="130">
        <v>-917065383.10000002</v>
      </c>
      <c r="K715" s="130">
        <v>-927083580.38999999</v>
      </c>
      <c r="L715" s="130">
        <v>-857173975.67999995</v>
      </c>
      <c r="M715" s="130">
        <v>-857204029.97000003</v>
      </c>
      <c r="N715" s="130">
        <v>-857240848.69000006</v>
      </c>
      <c r="O715" s="130">
        <v>-857265235.04999995</v>
      </c>
      <c r="P715" s="127">
        <v>-857265235.04999995</v>
      </c>
    </row>
    <row r="716" spans="1:16" ht="13.5" thickBot="1" x14ac:dyDescent="0.25">
      <c r="A716" s="135" t="s">
        <v>119</v>
      </c>
      <c r="B716" s="134" t="s">
        <v>1072</v>
      </c>
      <c r="C716" s="134" t="s">
        <v>2078</v>
      </c>
      <c r="D716" s="132">
        <v>-93474</v>
      </c>
      <c r="E716" s="132">
        <v>-93474</v>
      </c>
      <c r="F716" s="132">
        <v>0</v>
      </c>
      <c r="G716" s="132">
        <v>0</v>
      </c>
      <c r="H716" s="132">
        <v>0</v>
      </c>
      <c r="I716" s="132">
        <v>0</v>
      </c>
      <c r="J716" s="132">
        <v>0</v>
      </c>
      <c r="K716" s="132">
        <v>3616</v>
      </c>
      <c r="L716" s="132">
        <v>-60468</v>
      </c>
      <c r="M716" s="132">
        <v>-55177</v>
      </c>
      <c r="N716" s="132">
        <v>-49886</v>
      </c>
      <c r="O716" s="132">
        <v>-44595</v>
      </c>
      <c r="P716" s="127">
        <v>-44595</v>
      </c>
    </row>
    <row r="717" spans="1:16" ht="13.5" thickBot="1" x14ac:dyDescent="0.25">
      <c r="A717" s="135" t="s">
        <v>178</v>
      </c>
      <c r="B717" s="134" t="s">
        <v>1071</v>
      </c>
      <c r="C717" s="134" t="s">
        <v>2078</v>
      </c>
      <c r="D717" s="130">
        <v>5828</v>
      </c>
      <c r="E717" s="130">
        <v>5512</v>
      </c>
      <c r="F717" s="130">
        <v>5196</v>
      </c>
      <c r="G717" s="130">
        <v>4880</v>
      </c>
      <c r="H717" s="130">
        <v>4564</v>
      </c>
      <c r="I717" s="130">
        <v>4248</v>
      </c>
      <c r="J717" s="130">
        <v>3932</v>
      </c>
      <c r="K717" s="130">
        <v>3616</v>
      </c>
      <c r="L717" s="130">
        <v>3300</v>
      </c>
      <c r="M717" s="130">
        <v>2984</v>
      </c>
      <c r="N717" s="130">
        <v>2668</v>
      </c>
      <c r="O717" s="130">
        <v>2352</v>
      </c>
      <c r="P717" s="127">
        <v>2352</v>
      </c>
    </row>
    <row r="718" spans="1:16" ht="13.5" thickBot="1" x14ac:dyDescent="0.25">
      <c r="A718" s="135" t="s">
        <v>179</v>
      </c>
      <c r="B718" s="134" t="s">
        <v>1070</v>
      </c>
      <c r="C718" s="134" t="s">
        <v>2078</v>
      </c>
      <c r="D718" s="132"/>
      <c r="E718" s="132"/>
      <c r="F718" s="132"/>
      <c r="G718" s="132"/>
      <c r="H718" s="132"/>
      <c r="I718" s="132"/>
      <c r="J718" s="132"/>
      <c r="K718" s="132"/>
      <c r="L718" s="132"/>
      <c r="M718" s="132"/>
      <c r="N718" s="132"/>
      <c r="O718" s="132"/>
      <c r="P718" s="127">
        <v>0</v>
      </c>
    </row>
    <row r="719" spans="1:16" ht="13.5" thickBot="1" x14ac:dyDescent="0.25">
      <c r="A719" s="135" t="s">
        <v>180</v>
      </c>
      <c r="B719" s="134" t="s">
        <v>1069</v>
      </c>
      <c r="C719" s="134" t="s">
        <v>2078</v>
      </c>
      <c r="D719" s="130">
        <v>17500</v>
      </c>
      <c r="E719" s="130">
        <v>17250</v>
      </c>
      <c r="F719" s="130">
        <v>17000</v>
      </c>
      <c r="G719" s="130">
        <v>16750</v>
      </c>
      <c r="H719" s="130">
        <v>16500</v>
      </c>
      <c r="I719" s="130">
        <v>16250</v>
      </c>
      <c r="J719" s="130">
        <v>16000</v>
      </c>
      <c r="K719" s="130">
        <v>15750</v>
      </c>
      <c r="L719" s="130">
        <v>15500</v>
      </c>
      <c r="M719" s="130">
        <v>15250</v>
      </c>
      <c r="N719" s="130">
        <v>15000</v>
      </c>
      <c r="O719" s="130">
        <v>14750</v>
      </c>
      <c r="P719" s="127">
        <v>14750</v>
      </c>
    </row>
    <row r="720" spans="1:16" ht="13.5" thickBot="1" x14ac:dyDescent="0.25">
      <c r="A720" s="135" t="s">
        <v>181</v>
      </c>
      <c r="B720" s="134" t="s">
        <v>1068</v>
      </c>
      <c r="C720" s="134" t="s">
        <v>2078</v>
      </c>
      <c r="D720" s="132">
        <v>39364</v>
      </c>
      <c r="E720" s="132">
        <v>38875</v>
      </c>
      <c r="F720" s="132">
        <v>38386</v>
      </c>
      <c r="G720" s="132">
        <v>37897</v>
      </c>
      <c r="H720" s="132">
        <v>37408</v>
      </c>
      <c r="I720" s="132">
        <v>36919</v>
      </c>
      <c r="J720" s="132">
        <v>36430</v>
      </c>
      <c r="K720" s="132">
        <v>35941</v>
      </c>
      <c r="L720" s="132">
        <v>35452</v>
      </c>
      <c r="M720" s="132">
        <v>34963</v>
      </c>
      <c r="N720" s="132">
        <v>34474</v>
      </c>
      <c r="O720" s="132">
        <v>33985</v>
      </c>
      <c r="P720" s="127">
        <v>33985</v>
      </c>
    </row>
    <row r="721" spans="1:16" ht="13.5" thickBot="1" x14ac:dyDescent="0.25">
      <c r="A721" s="135" t="s">
        <v>182</v>
      </c>
      <c r="B721" s="134" t="s">
        <v>1067</v>
      </c>
      <c r="C721" s="134" t="s">
        <v>2078</v>
      </c>
      <c r="D721" s="130">
        <v>37647</v>
      </c>
      <c r="E721" s="130">
        <v>37218</v>
      </c>
      <c r="F721" s="130">
        <v>36789</v>
      </c>
      <c r="G721" s="130">
        <v>36360</v>
      </c>
      <c r="H721" s="130">
        <v>35931</v>
      </c>
      <c r="I721" s="130">
        <v>35502</v>
      </c>
      <c r="J721" s="130">
        <v>35073</v>
      </c>
      <c r="K721" s="130">
        <v>34644</v>
      </c>
      <c r="L721" s="130">
        <v>34215</v>
      </c>
      <c r="M721" s="130">
        <v>33786</v>
      </c>
      <c r="N721" s="130">
        <v>33357</v>
      </c>
      <c r="O721" s="130">
        <v>32928</v>
      </c>
      <c r="P721" s="127">
        <v>32928</v>
      </c>
    </row>
    <row r="722" spans="1:16" ht="13.5" thickBot="1" x14ac:dyDescent="0.25">
      <c r="A722" s="135" t="s">
        <v>183</v>
      </c>
      <c r="B722" s="134" t="s">
        <v>1066</v>
      </c>
      <c r="C722" s="134" t="s">
        <v>2078</v>
      </c>
      <c r="D722" s="132">
        <v>42053</v>
      </c>
      <c r="E722" s="132">
        <v>41602</v>
      </c>
      <c r="F722" s="132">
        <v>41151</v>
      </c>
      <c r="G722" s="132">
        <v>40700</v>
      </c>
      <c r="H722" s="132">
        <v>40249</v>
      </c>
      <c r="I722" s="132">
        <v>39798</v>
      </c>
      <c r="J722" s="132">
        <v>39347</v>
      </c>
      <c r="K722" s="132">
        <v>38896</v>
      </c>
      <c r="L722" s="132">
        <v>38445</v>
      </c>
      <c r="M722" s="132">
        <v>37994</v>
      </c>
      <c r="N722" s="132">
        <v>37543</v>
      </c>
      <c r="O722" s="132">
        <v>37092</v>
      </c>
      <c r="P722" s="127">
        <v>37092</v>
      </c>
    </row>
    <row r="723" spans="1:16" ht="13.5" thickBot="1" x14ac:dyDescent="0.25">
      <c r="A723" s="135" t="s">
        <v>183</v>
      </c>
      <c r="B723" s="134" t="s">
        <v>1064</v>
      </c>
      <c r="C723" s="134" t="s">
        <v>2078</v>
      </c>
      <c r="D723" s="130">
        <v>27300</v>
      </c>
      <c r="E723" s="130">
        <v>27027</v>
      </c>
      <c r="F723" s="130">
        <v>26754</v>
      </c>
      <c r="G723" s="130">
        <v>26481</v>
      </c>
      <c r="H723" s="130">
        <v>26208</v>
      </c>
      <c r="I723" s="130">
        <v>25935</v>
      </c>
      <c r="J723" s="130">
        <v>25662</v>
      </c>
      <c r="K723" s="130">
        <v>25389</v>
      </c>
      <c r="L723" s="130">
        <v>25116</v>
      </c>
      <c r="M723" s="130">
        <v>24843</v>
      </c>
      <c r="N723" s="130">
        <v>24570</v>
      </c>
      <c r="O723" s="130">
        <v>24297</v>
      </c>
      <c r="P723" s="127">
        <v>24297</v>
      </c>
    </row>
    <row r="724" spans="1:16" ht="13.5" thickBot="1" x14ac:dyDescent="0.25">
      <c r="A724" s="135" t="s">
        <v>185</v>
      </c>
      <c r="B724" s="134" t="s">
        <v>1063</v>
      </c>
      <c r="C724" s="134" t="s">
        <v>2078</v>
      </c>
      <c r="D724" s="132">
        <v>0</v>
      </c>
      <c r="E724" s="132">
        <v>0</v>
      </c>
      <c r="F724" s="132">
        <v>0</v>
      </c>
      <c r="G724" s="132">
        <v>0</v>
      </c>
      <c r="H724" s="132">
        <v>0</v>
      </c>
      <c r="I724" s="132">
        <v>0</v>
      </c>
      <c r="J724" s="132">
        <v>0</v>
      </c>
      <c r="K724" s="132">
        <v>0</v>
      </c>
      <c r="L724" s="132">
        <v>0</v>
      </c>
      <c r="M724" s="132">
        <v>0</v>
      </c>
      <c r="N724" s="132">
        <v>0</v>
      </c>
      <c r="O724" s="132">
        <v>0</v>
      </c>
      <c r="P724" s="127">
        <v>0</v>
      </c>
    </row>
    <row r="725" spans="1:16" ht="13.5" thickBot="1" x14ac:dyDescent="0.25">
      <c r="A725" s="135" t="s">
        <v>186</v>
      </c>
      <c r="B725" s="134" t="s">
        <v>1062</v>
      </c>
      <c r="C725" s="134" t="s">
        <v>2078</v>
      </c>
      <c r="D725" s="130">
        <v>64815</v>
      </c>
      <c r="E725" s="130">
        <v>64304</v>
      </c>
      <c r="F725" s="130">
        <v>63793</v>
      </c>
      <c r="G725" s="130">
        <v>63282</v>
      </c>
      <c r="H725" s="130">
        <v>62771</v>
      </c>
      <c r="I725" s="130">
        <v>62260</v>
      </c>
      <c r="J725" s="130">
        <v>61749</v>
      </c>
      <c r="K725" s="130">
        <v>61238</v>
      </c>
      <c r="L725" s="130">
        <v>60727</v>
      </c>
      <c r="M725" s="130">
        <v>60216</v>
      </c>
      <c r="N725" s="130">
        <v>59705</v>
      </c>
      <c r="O725" s="130">
        <v>59194</v>
      </c>
      <c r="P725" s="127">
        <v>59194</v>
      </c>
    </row>
    <row r="726" spans="1:16" ht="13.5" thickBot="1" x14ac:dyDescent="0.25">
      <c r="A726" s="135" t="s">
        <v>187</v>
      </c>
      <c r="B726" s="134" t="s">
        <v>1061</v>
      </c>
      <c r="C726" s="134" t="s">
        <v>2078</v>
      </c>
      <c r="D726" s="132">
        <v>32893</v>
      </c>
      <c r="E726" s="132">
        <v>32634</v>
      </c>
      <c r="F726" s="132">
        <v>32375</v>
      </c>
      <c r="G726" s="132">
        <v>32116</v>
      </c>
      <c r="H726" s="132">
        <v>31857</v>
      </c>
      <c r="I726" s="132">
        <v>31598</v>
      </c>
      <c r="J726" s="132">
        <v>31339</v>
      </c>
      <c r="K726" s="132">
        <v>31080</v>
      </c>
      <c r="L726" s="132">
        <v>30821</v>
      </c>
      <c r="M726" s="132">
        <v>30562</v>
      </c>
      <c r="N726" s="132">
        <v>30303</v>
      </c>
      <c r="O726" s="132">
        <v>30044</v>
      </c>
      <c r="P726" s="127">
        <v>30044</v>
      </c>
    </row>
    <row r="727" spans="1:16" ht="13.5" thickBot="1" x14ac:dyDescent="0.25">
      <c r="A727" s="135" t="s">
        <v>188</v>
      </c>
      <c r="B727" s="134" t="s">
        <v>1060</v>
      </c>
      <c r="C727" s="134" t="s">
        <v>2078</v>
      </c>
      <c r="D727" s="130">
        <v>41674</v>
      </c>
      <c r="E727" s="130">
        <v>41052</v>
      </c>
      <c r="F727" s="130">
        <v>40430</v>
      </c>
      <c r="G727" s="130">
        <v>39808</v>
      </c>
      <c r="H727" s="130">
        <v>39186</v>
      </c>
      <c r="I727" s="130">
        <v>38564</v>
      </c>
      <c r="J727" s="130">
        <v>37942</v>
      </c>
      <c r="K727" s="130">
        <v>37320</v>
      </c>
      <c r="L727" s="130">
        <v>36698</v>
      </c>
      <c r="M727" s="130">
        <v>36076</v>
      </c>
      <c r="N727" s="130">
        <v>35454</v>
      </c>
      <c r="O727" s="130">
        <v>34832</v>
      </c>
      <c r="P727" s="127">
        <v>34832</v>
      </c>
    </row>
    <row r="728" spans="1:16" ht="13.5" thickBot="1" x14ac:dyDescent="0.25">
      <c r="A728" s="135" t="s">
        <v>189</v>
      </c>
      <c r="B728" s="134" t="s">
        <v>1059</v>
      </c>
      <c r="C728" s="134" t="s">
        <v>2078</v>
      </c>
      <c r="D728" s="132">
        <v>164903</v>
      </c>
      <c r="E728" s="132">
        <v>163817</v>
      </c>
      <c r="F728" s="132">
        <v>162731</v>
      </c>
      <c r="G728" s="132">
        <v>161645</v>
      </c>
      <c r="H728" s="132">
        <v>160559</v>
      </c>
      <c r="I728" s="132">
        <v>159473</v>
      </c>
      <c r="J728" s="132">
        <v>158387</v>
      </c>
      <c r="K728" s="132">
        <v>157301</v>
      </c>
      <c r="L728" s="132">
        <v>156215</v>
      </c>
      <c r="M728" s="132">
        <v>155129</v>
      </c>
      <c r="N728" s="132">
        <v>154043</v>
      </c>
      <c r="O728" s="132">
        <v>152957</v>
      </c>
      <c r="P728" s="127">
        <v>152957</v>
      </c>
    </row>
    <row r="729" spans="1:16" ht="13.5" thickBot="1" x14ac:dyDescent="0.25">
      <c r="A729" s="135" t="s">
        <v>190</v>
      </c>
      <c r="B729" s="134" t="s">
        <v>1058</v>
      </c>
      <c r="C729" s="134" t="s">
        <v>2078</v>
      </c>
      <c r="D729" s="130">
        <v>155570</v>
      </c>
      <c r="E729" s="130">
        <v>154578</v>
      </c>
      <c r="F729" s="130">
        <v>153586</v>
      </c>
      <c r="G729" s="130">
        <v>152594</v>
      </c>
      <c r="H729" s="130">
        <v>151602</v>
      </c>
      <c r="I729" s="130">
        <v>150610</v>
      </c>
      <c r="J729" s="130">
        <v>149618</v>
      </c>
      <c r="K729" s="130">
        <v>148626</v>
      </c>
      <c r="L729" s="130">
        <v>147634</v>
      </c>
      <c r="M729" s="130">
        <v>146642</v>
      </c>
      <c r="N729" s="130">
        <v>145650</v>
      </c>
      <c r="O729" s="130">
        <v>144658</v>
      </c>
      <c r="P729" s="127">
        <v>144658</v>
      </c>
    </row>
    <row r="730" spans="1:16" ht="13.5" thickBot="1" x14ac:dyDescent="0.25">
      <c r="A730" s="135" t="s">
        <v>191</v>
      </c>
      <c r="B730" s="134" t="s">
        <v>1057</v>
      </c>
      <c r="C730" s="134" t="s">
        <v>2078</v>
      </c>
      <c r="D730" s="132">
        <v>71256</v>
      </c>
      <c r="E730" s="132">
        <v>69696</v>
      </c>
      <c r="F730" s="132">
        <v>68136</v>
      </c>
      <c r="G730" s="132">
        <v>66576</v>
      </c>
      <c r="H730" s="132">
        <v>65016</v>
      </c>
      <c r="I730" s="132">
        <v>63456</v>
      </c>
      <c r="J730" s="132">
        <v>61896</v>
      </c>
      <c r="K730" s="132">
        <v>60336</v>
      </c>
      <c r="L730" s="132">
        <v>58776</v>
      </c>
      <c r="M730" s="132">
        <v>57216</v>
      </c>
      <c r="N730" s="132">
        <v>55656</v>
      </c>
      <c r="O730" s="132">
        <v>54096</v>
      </c>
      <c r="P730" s="127">
        <v>54096</v>
      </c>
    </row>
    <row r="731" spans="1:16" ht="13.5" thickBot="1" x14ac:dyDescent="0.25">
      <c r="A731" s="135" t="s">
        <v>192</v>
      </c>
      <c r="B731" s="134" t="s">
        <v>1056</v>
      </c>
      <c r="C731" s="134" t="s">
        <v>2078</v>
      </c>
      <c r="D731" s="130">
        <v>50065</v>
      </c>
      <c r="E731" s="130">
        <v>49794</v>
      </c>
      <c r="F731" s="130">
        <v>49523</v>
      </c>
      <c r="G731" s="130">
        <v>49252</v>
      </c>
      <c r="H731" s="130">
        <v>48981</v>
      </c>
      <c r="I731" s="130">
        <v>48710</v>
      </c>
      <c r="J731" s="130">
        <v>48439</v>
      </c>
      <c r="K731" s="130">
        <v>48168</v>
      </c>
      <c r="L731" s="130">
        <v>47897</v>
      </c>
      <c r="M731" s="130">
        <v>47626</v>
      </c>
      <c r="N731" s="130">
        <v>47355</v>
      </c>
      <c r="O731" s="130">
        <v>47084</v>
      </c>
      <c r="P731" s="127">
        <v>47084</v>
      </c>
    </row>
    <row r="732" spans="1:16" ht="13.5" thickBot="1" x14ac:dyDescent="0.25">
      <c r="A732" s="135" t="s">
        <v>193</v>
      </c>
      <c r="B732" s="134" t="s">
        <v>1055</v>
      </c>
      <c r="C732" s="134" t="s">
        <v>2078</v>
      </c>
      <c r="D732" s="132">
        <v>2966</v>
      </c>
      <c r="E732" s="132">
        <v>0</v>
      </c>
      <c r="F732" s="132">
        <v>0</v>
      </c>
      <c r="G732" s="132">
        <v>0</v>
      </c>
      <c r="H732" s="132">
        <v>0</v>
      </c>
      <c r="I732" s="132">
        <v>0</v>
      </c>
      <c r="J732" s="132">
        <v>0</v>
      </c>
      <c r="K732" s="132">
        <v>0</v>
      </c>
      <c r="L732" s="132">
        <v>0</v>
      </c>
      <c r="M732" s="132">
        <v>0</v>
      </c>
      <c r="N732" s="132">
        <v>0</v>
      </c>
      <c r="O732" s="132">
        <v>0</v>
      </c>
      <c r="P732" s="127">
        <v>0</v>
      </c>
    </row>
    <row r="733" spans="1:16" ht="13.5" thickBot="1" x14ac:dyDescent="0.25">
      <c r="A733" s="135" t="s">
        <v>194</v>
      </c>
      <c r="B733" s="134" t="s">
        <v>1054</v>
      </c>
      <c r="C733" s="134" t="s">
        <v>2078</v>
      </c>
      <c r="D733" s="130">
        <v>96968</v>
      </c>
      <c r="E733" s="130">
        <v>91993</v>
      </c>
      <c r="F733" s="130">
        <v>87018</v>
      </c>
      <c r="G733" s="130">
        <v>82043</v>
      </c>
      <c r="H733" s="130">
        <v>77068</v>
      </c>
      <c r="I733" s="130">
        <v>72093</v>
      </c>
      <c r="J733" s="130">
        <v>67118</v>
      </c>
      <c r="K733" s="130">
        <v>62143</v>
      </c>
      <c r="L733" s="130">
        <v>57168</v>
      </c>
      <c r="M733" s="130">
        <v>52193</v>
      </c>
      <c r="N733" s="130">
        <v>47218</v>
      </c>
      <c r="O733" s="130">
        <v>42243</v>
      </c>
      <c r="P733" s="127">
        <v>42243</v>
      </c>
    </row>
    <row r="734" spans="1:16" ht="13.5" thickBot="1" x14ac:dyDescent="0.25">
      <c r="A734" s="135" t="s">
        <v>1485</v>
      </c>
      <c r="B734" s="134" t="s">
        <v>1486</v>
      </c>
      <c r="C734" s="134" t="s">
        <v>2078</v>
      </c>
      <c r="D734" s="132">
        <v>405950.5</v>
      </c>
      <c r="E734" s="132">
        <v>404463.5</v>
      </c>
      <c r="F734" s="132">
        <v>402976.5</v>
      </c>
      <c r="G734" s="132">
        <v>401489.5</v>
      </c>
      <c r="H734" s="132">
        <v>400002.5</v>
      </c>
      <c r="I734" s="132">
        <v>398515.5</v>
      </c>
      <c r="J734" s="132">
        <v>397028.5</v>
      </c>
      <c r="K734" s="132">
        <v>395541.5</v>
      </c>
      <c r="L734" s="132">
        <v>394054.5</v>
      </c>
      <c r="M734" s="132">
        <v>392567.5</v>
      </c>
      <c r="N734" s="132">
        <v>391080.5</v>
      </c>
      <c r="O734" s="132">
        <v>389593.5</v>
      </c>
      <c r="P734" s="127">
        <v>389593.5</v>
      </c>
    </row>
    <row r="735" spans="1:16" ht="13.5" thickBot="1" x14ac:dyDescent="0.25">
      <c r="A735" s="135" t="s">
        <v>1487</v>
      </c>
      <c r="B735" s="134" t="s">
        <v>1488</v>
      </c>
      <c r="C735" s="134" t="s">
        <v>2078</v>
      </c>
      <c r="D735" s="130">
        <v>226599.74</v>
      </c>
      <c r="E735" s="130">
        <v>221283.74</v>
      </c>
      <c r="F735" s="130">
        <v>215967.74</v>
      </c>
      <c r="G735" s="130">
        <v>210651.74</v>
      </c>
      <c r="H735" s="130">
        <v>205335.74</v>
      </c>
      <c r="I735" s="130">
        <v>200019.74</v>
      </c>
      <c r="J735" s="130">
        <v>194703.74</v>
      </c>
      <c r="K735" s="130">
        <v>189387.74</v>
      </c>
      <c r="L735" s="130">
        <v>184071.74</v>
      </c>
      <c r="M735" s="130">
        <v>178755.74</v>
      </c>
      <c r="N735" s="130">
        <v>173439.74</v>
      </c>
      <c r="O735" s="130">
        <v>168123.74</v>
      </c>
      <c r="P735" s="127">
        <v>168123.74</v>
      </c>
    </row>
    <row r="736" spans="1:16" ht="13.5" thickBot="1" x14ac:dyDescent="0.25">
      <c r="A736" s="135" t="s">
        <v>1489</v>
      </c>
      <c r="B736" s="134" t="s">
        <v>1490</v>
      </c>
      <c r="C736" s="134" t="s">
        <v>2078</v>
      </c>
      <c r="D736" s="132">
        <v>0</v>
      </c>
      <c r="E736" s="132">
        <v>0</v>
      </c>
      <c r="F736" s="132">
        <v>0</v>
      </c>
      <c r="G736" s="132">
        <v>0</v>
      </c>
      <c r="H736" s="132">
        <v>0</v>
      </c>
      <c r="I736" s="132">
        <v>0</v>
      </c>
      <c r="J736" s="132">
        <v>0</v>
      </c>
      <c r="K736" s="132">
        <v>0</v>
      </c>
      <c r="L736" s="132">
        <v>0</v>
      </c>
      <c r="M736" s="132">
        <v>0</v>
      </c>
      <c r="N736" s="132">
        <v>0</v>
      </c>
      <c r="O736" s="132">
        <v>0</v>
      </c>
      <c r="P736" s="127">
        <v>0</v>
      </c>
    </row>
    <row r="737" spans="1:16" ht="13.5" thickBot="1" x14ac:dyDescent="0.25">
      <c r="A737" s="135" t="s">
        <v>1492</v>
      </c>
      <c r="B737" s="134" t="s">
        <v>1493</v>
      </c>
      <c r="C737" s="134" t="s">
        <v>2078</v>
      </c>
      <c r="D737" s="130">
        <v>543870.71</v>
      </c>
      <c r="E737" s="130">
        <v>542182.71</v>
      </c>
      <c r="F737" s="130">
        <v>541558.71</v>
      </c>
      <c r="G737" s="130">
        <v>539870.71</v>
      </c>
      <c r="H737" s="130">
        <v>538182.71</v>
      </c>
      <c r="I737" s="130">
        <v>536494.71</v>
      </c>
      <c r="J737" s="130">
        <v>534806.71</v>
      </c>
      <c r="K737" s="130">
        <v>533118.71</v>
      </c>
      <c r="L737" s="130">
        <v>531430.71</v>
      </c>
      <c r="M737" s="130">
        <v>529742.71</v>
      </c>
      <c r="N737" s="130">
        <v>528054.71</v>
      </c>
      <c r="O737" s="130">
        <v>526366.71</v>
      </c>
      <c r="P737" s="127">
        <v>526366.71</v>
      </c>
    </row>
    <row r="738" spans="1:16" ht="13.5" thickBot="1" x14ac:dyDescent="0.25">
      <c r="A738" s="135" t="s">
        <v>2036</v>
      </c>
      <c r="B738" s="134" t="s">
        <v>2037</v>
      </c>
      <c r="C738" s="134" t="s">
        <v>2078</v>
      </c>
      <c r="D738" s="132">
        <v>236473.59</v>
      </c>
      <c r="E738" s="132">
        <v>233886.59</v>
      </c>
      <c r="F738" s="132">
        <v>231299.59</v>
      </c>
      <c r="G738" s="132">
        <v>228712.59</v>
      </c>
      <c r="H738" s="132">
        <v>226125.59</v>
      </c>
      <c r="I738" s="132">
        <v>223538.59</v>
      </c>
      <c r="J738" s="132">
        <v>220951.59</v>
      </c>
      <c r="K738" s="132">
        <v>218364.59</v>
      </c>
      <c r="L738" s="132">
        <v>215777.59</v>
      </c>
      <c r="M738" s="132">
        <v>213190.59</v>
      </c>
      <c r="N738" s="132">
        <v>210603.59</v>
      </c>
      <c r="O738" s="132">
        <v>208016.59</v>
      </c>
      <c r="P738" s="127">
        <v>208016.59</v>
      </c>
    </row>
    <row r="739" spans="1:16" ht="13.5" thickBot="1" x14ac:dyDescent="0.25">
      <c r="A739" s="135" t="s">
        <v>1491</v>
      </c>
      <c r="B739" s="134" t="s">
        <v>2038</v>
      </c>
      <c r="C739" s="134" t="s">
        <v>2078</v>
      </c>
      <c r="D739" s="130">
        <v>346995.73</v>
      </c>
      <c r="E739" s="130">
        <v>342770.73</v>
      </c>
      <c r="F739" s="130">
        <v>338545.73</v>
      </c>
      <c r="G739" s="130">
        <v>334320.73</v>
      </c>
      <c r="H739" s="130">
        <v>330095.73</v>
      </c>
      <c r="I739" s="130">
        <v>325870.73</v>
      </c>
      <c r="J739" s="130">
        <v>321645.73</v>
      </c>
      <c r="K739" s="130">
        <v>317420.73</v>
      </c>
      <c r="L739" s="130">
        <v>313195.73</v>
      </c>
      <c r="M739" s="130">
        <v>308970.73</v>
      </c>
      <c r="N739" s="130">
        <v>304745.73</v>
      </c>
      <c r="O739" s="130">
        <v>300520.73</v>
      </c>
      <c r="P739" s="127">
        <v>300520.73</v>
      </c>
    </row>
    <row r="740" spans="1:16" ht="13.5" thickBot="1" x14ac:dyDescent="0.25">
      <c r="A740" s="135" t="s">
        <v>2039</v>
      </c>
      <c r="B740" s="134" t="s">
        <v>2040</v>
      </c>
      <c r="C740" s="134" t="s">
        <v>2078</v>
      </c>
      <c r="D740" s="132">
        <v>858158.3</v>
      </c>
      <c r="E740" s="132">
        <v>855569.3</v>
      </c>
      <c r="F740" s="132">
        <v>852980.3</v>
      </c>
      <c r="G740" s="132">
        <v>850391.3</v>
      </c>
      <c r="H740" s="132">
        <v>847802.3</v>
      </c>
      <c r="I740" s="132">
        <v>845213.3</v>
      </c>
      <c r="J740" s="132">
        <v>842624.3</v>
      </c>
      <c r="K740" s="132">
        <v>840035.3</v>
      </c>
      <c r="L740" s="132">
        <v>837446.3</v>
      </c>
      <c r="M740" s="132">
        <v>834857.3</v>
      </c>
      <c r="N740" s="132">
        <v>832268.3</v>
      </c>
      <c r="O740" s="132">
        <v>829679.3</v>
      </c>
      <c r="P740" s="127">
        <v>829679.3</v>
      </c>
    </row>
    <row r="741" spans="1:16" ht="13.5" thickBot="1" x14ac:dyDescent="0.25">
      <c r="A741" s="135" t="s">
        <v>2179</v>
      </c>
      <c r="B741" s="134" t="s">
        <v>2180</v>
      </c>
      <c r="C741" s="134" t="s">
        <v>2078</v>
      </c>
      <c r="D741" s="130">
        <v>298569.69</v>
      </c>
      <c r="E741" s="130">
        <v>297700.69</v>
      </c>
      <c r="F741" s="130">
        <v>296831.69</v>
      </c>
      <c r="G741" s="130">
        <v>295962.69</v>
      </c>
      <c r="H741" s="130">
        <v>295093.69</v>
      </c>
      <c r="I741" s="130">
        <v>294224.69</v>
      </c>
      <c r="J741" s="130">
        <v>293355.69</v>
      </c>
      <c r="K741" s="130">
        <v>292486.69</v>
      </c>
      <c r="L741" s="130">
        <v>291617.69</v>
      </c>
      <c r="M741" s="130">
        <v>290748.69</v>
      </c>
      <c r="N741" s="130">
        <v>289879.69</v>
      </c>
      <c r="O741" s="130">
        <v>289010.69</v>
      </c>
      <c r="P741" s="127">
        <v>289010.69</v>
      </c>
    </row>
    <row r="742" spans="1:16" ht="13.5" thickBot="1" x14ac:dyDescent="0.25">
      <c r="A742" s="135" t="s">
        <v>2445</v>
      </c>
      <c r="B742" s="134" t="s">
        <v>2446</v>
      </c>
      <c r="C742" s="134" t="s">
        <v>2078</v>
      </c>
      <c r="D742" s="132">
        <v>1068689.6399999999</v>
      </c>
      <c r="E742" s="132">
        <v>1065657.7</v>
      </c>
      <c r="F742" s="132">
        <v>1063036.55</v>
      </c>
      <c r="G742" s="132">
        <v>1060003.6100000001</v>
      </c>
      <c r="H742" s="132">
        <v>1056970.67</v>
      </c>
      <c r="I742" s="132">
        <v>1053937.73</v>
      </c>
      <c r="J742" s="132">
        <v>1050904.79</v>
      </c>
      <c r="K742" s="132">
        <v>1047871.85</v>
      </c>
      <c r="L742" s="132">
        <v>1044838.91</v>
      </c>
      <c r="M742" s="132">
        <v>1041805.97</v>
      </c>
      <c r="N742" s="132">
        <v>1038773.03</v>
      </c>
      <c r="O742" s="132">
        <v>1035740.09</v>
      </c>
      <c r="P742" s="127">
        <v>1035740.09</v>
      </c>
    </row>
    <row r="743" spans="1:16" ht="13.5" thickBot="1" x14ac:dyDescent="0.25">
      <c r="A743" s="135" t="s">
        <v>2447</v>
      </c>
      <c r="B743" s="134" t="s">
        <v>2448</v>
      </c>
      <c r="C743" s="134" t="s">
        <v>2078</v>
      </c>
      <c r="D743" s="130">
        <v>533147.78</v>
      </c>
      <c r="E743" s="130">
        <v>528407.93000000005</v>
      </c>
      <c r="F743" s="130">
        <v>523896.29</v>
      </c>
      <c r="G743" s="130">
        <v>519151.44</v>
      </c>
      <c r="H743" s="130">
        <v>514406.59</v>
      </c>
      <c r="I743" s="130">
        <v>509661.74</v>
      </c>
      <c r="J743" s="130">
        <v>504916.89</v>
      </c>
      <c r="K743" s="130">
        <v>500172.04</v>
      </c>
      <c r="L743" s="130">
        <v>495427.19</v>
      </c>
      <c r="M743" s="130">
        <v>490682.34</v>
      </c>
      <c r="N743" s="130">
        <v>485937.49</v>
      </c>
      <c r="O743" s="130">
        <v>481192.64</v>
      </c>
      <c r="P743" s="127">
        <v>481192.64</v>
      </c>
    </row>
    <row r="744" spans="1:16" ht="13.5" thickBot="1" x14ac:dyDescent="0.25">
      <c r="A744" s="135" t="s">
        <v>2635</v>
      </c>
      <c r="B744" s="134" t="s">
        <v>2636</v>
      </c>
      <c r="C744" s="134" t="s">
        <v>2078</v>
      </c>
      <c r="D744" s="132">
        <v>0</v>
      </c>
      <c r="E744" s="132">
        <v>0</v>
      </c>
      <c r="F744" s="132">
        <v>2212688.92</v>
      </c>
      <c r="G744" s="132">
        <v>2410850.14</v>
      </c>
      <c r="H744" s="132">
        <v>2404611.14</v>
      </c>
      <c r="I744" s="132">
        <v>2405178.14</v>
      </c>
      <c r="J744" s="132">
        <v>2393627.14</v>
      </c>
      <c r="K744" s="132">
        <v>2386893.14</v>
      </c>
      <c r="L744" s="132">
        <v>2388450.14</v>
      </c>
      <c r="M744" s="132">
        <v>2381716.14</v>
      </c>
      <c r="N744" s="132">
        <v>2378976.64</v>
      </c>
      <c r="O744" s="132">
        <v>2372638.64</v>
      </c>
      <c r="P744" s="127">
        <v>2372638.64</v>
      </c>
    </row>
    <row r="745" spans="1:16" ht="13.5" thickBot="1" x14ac:dyDescent="0.25">
      <c r="A745" s="135" t="s">
        <v>1494</v>
      </c>
      <c r="B745" s="134" t="s">
        <v>1495</v>
      </c>
      <c r="C745" s="134" t="s">
        <v>2078</v>
      </c>
      <c r="D745" s="130">
        <v>9560.69</v>
      </c>
      <c r="E745" s="130">
        <v>9560.69</v>
      </c>
      <c r="F745" s="130">
        <v>4780.21</v>
      </c>
      <c r="G745" s="130">
        <v>4780.21</v>
      </c>
      <c r="H745" s="130">
        <v>4780.21</v>
      </c>
      <c r="I745" s="130">
        <v>4780.21</v>
      </c>
      <c r="J745" s="130">
        <v>4780.21</v>
      </c>
      <c r="K745" s="130">
        <v>4780.21</v>
      </c>
      <c r="L745" s="130">
        <v>4780.21</v>
      </c>
      <c r="M745" s="130">
        <v>4780.21</v>
      </c>
      <c r="N745" s="130">
        <v>4780.21</v>
      </c>
      <c r="O745" s="130">
        <v>4780.21</v>
      </c>
      <c r="P745" s="127">
        <v>4780.21</v>
      </c>
    </row>
    <row r="746" spans="1:16" ht="13.5" thickBot="1" x14ac:dyDescent="0.25">
      <c r="A746" s="135" t="s">
        <v>1496</v>
      </c>
      <c r="B746" s="134" t="s">
        <v>1497</v>
      </c>
      <c r="C746" s="134" t="s">
        <v>2078</v>
      </c>
      <c r="D746" s="132">
        <v>667.95</v>
      </c>
      <c r="E746" s="132">
        <v>667.95</v>
      </c>
      <c r="F746" s="132">
        <v>0</v>
      </c>
      <c r="G746" s="132">
        <v>0</v>
      </c>
      <c r="H746" s="132">
        <v>0</v>
      </c>
      <c r="I746" s="132">
        <v>0</v>
      </c>
      <c r="J746" s="132">
        <v>0</v>
      </c>
      <c r="K746" s="132">
        <v>0</v>
      </c>
      <c r="L746" s="132">
        <v>0</v>
      </c>
      <c r="M746" s="132">
        <v>0</v>
      </c>
      <c r="N746" s="132">
        <v>0</v>
      </c>
      <c r="O746" s="132">
        <v>0</v>
      </c>
      <c r="P746" s="127">
        <v>0</v>
      </c>
    </row>
    <row r="747" spans="1:16" ht="13.5" thickBot="1" x14ac:dyDescent="0.25">
      <c r="A747" s="135" t="s">
        <v>196</v>
      </c>
      <c r="B747" s="134" t="s">
        <v>1052</v>
      </c>
      <c r="C747" s="134" t="s">
        <v>2078</v>
      </c>
      <c r="D747" s="130">
        <v>0</v>
      </c>
      <c r="E747" s="130">
        <v>0</v>
      </c>
      <c r="F747" s="130">
        <v>0</v>
      </c>
      <c r="G747" s="130">
        <v>0</v>
      </c>
      <c r="H747" s="130">
        <v>0</v>
      </c>
      <c r="I747" s="130">
        <v>0</v>
      </c>
      <c r="J747" s="130">
        <v>0</v>
      </c>
      <c r="K747" s="130">
        <v>0</v>
      </c>
      <c r="L747" s="130">
        <v>0</v>
      </c>
      <c r="M747" s="130">
        <v>0</v>
      </c>
      <c r="N747" s="130">
        <v>0</v>
      </c>
      <c r="O747" s="130">
        <v>0</v>
      </c>
      <c r="P747" s="127">
        <v>0</v>
      </c>
    </row>
    <row r="748" spans="1:16" ht="13.5" thickBot="1" x14ac:dyDescent="0.25">
      <c r="A748" s="135" t="s">
        <v>197</v>
      </c>
      <c r="B748" s="134" t="s">
        <v>1051</v>
      </c>
      <c r="C748" s="134" t="s">
        <v>2078</v>
      </c>
      <c r="D748" s="132">
        <v>209731.35</v>
      </c>
      <c r="E748" s="132">
        <v>227950.35</v>
      </c>
      <c r="F748" s="132">
        <v>46438.11</v>
      </c>
      <c r="G748" s="132">
        <v>47103.11</v>
      </c>
      <c r="H748" s="132">
        <v>79388.61</v>
      </c>
      <c r="I748" s="132">
        <v>105260.61</v>
      </c>
      <c r="J748" s="132">
        <v>102339.61</v>
      </c>
      <c r="K748" s="132">
        <v>126283.11</v>
      </c>
      <c r="L748" s="132">
        <v>137437.60999999999</v>
      </c>
      <c r="M748" s="132">
        <v>147849.10999999999</v>
      </c>
      <c r="N748" s="132">
        <v>147501.68</v>
      </c>
      <c r="O748" s="132">
        <v>163185.10999999999</v>
      </c>
      <c r="P748" s="127">
        <v>163185.10999999999</v>
      </c>
    </row>
    <row r="749" spans="1:16" ht="13.5" thickBot="1" x14ac:dyDescent="0.25">
      <c r="A749" s="135" t="s">
        <v>227</v>
      </c>
      <c r="B749" s="134" t="s">
        <v>1019</v>
      </c>
      <c r="C749" s="134" t="s">
        <v>2078</v>
      </c>
      <c r="D749" s="130">
        <v>75000000</v>
      </c>
      <c r="E749" s="130">
        <v>75000000</v>
      </c>
      <c r="F749" s="130">
        <v>0</v>
      </c>
      <c r="G749" s="130">
        <v>0</v>
      </c>
      <c r="H749" s="130">
        <v>0</v>
      </c>
      <c r="I749" s="130">
        <v>0</v>
      </c>
      <c r="J749" s="130">
        <v>0</v>
      </c>
      <c r="K749" s="130">
        <v>-10000000</v>
      </c>
      <c r="L749" s="130">
        <v>60000000</v>
      </c>
      <c r="M749" s="130">
        <v>60000000</v>
      </c>
      <c r="N749" s="130">
        <v>60000000</v>
      </c>
      <c r="O749" s="130">
        <v>60000000</v>
      </c>
      <c r="P749" s="127">
        <v>60000000</v>
      </c>
    </row>
    <row r="750" spans="1:16" ht="13.5" thickBot="1" x14ac:dyDescent="0.25">
      <c r="A750" s="135" t="s">
        <v>228</v>
      </c>
      <c r="B750" s="134" t="s">
        <v>1018</v>
      </c>
      <c r="C750" s="134" t="s">
        <v>2078</v>
      </c>
      <c r="D750" s="132">
        <v>-10000000</v>
      </c>
      <c r="E750" s="132">
        <v>-10000000</v>
      </c>
      <c r="F750" s="132">
        <v>-10000000</v>
      </c>
      <c r="G750" s="132">
        <v>-10000000</v>
      </c>
      <c r="H750" s="132">
        <v>-10000000</v>
      </c>
      <c r="I750" s="132">
        <v>-10000000</v>
      </c>
      <c r="J750" s="132">
        <v>-10000000</v>
      </c>
      <c r="K750" s="132">
        <v>-10000000</v>
      </c>
      <c r="L750" s="132">
        <v>-10000000</v>
      </c>
      <c r="M750" s="132">
        <v>-10000000</v>
      </c>
      <c r="N750" s="132">
        <v>-10000000</v>
      </c>
      <c r="O750" s="132">
        <v>-10000000</v>
      </c>
      <c r="P750" s="127">
        <v>-10000000</v>
      </c>
    </row>
    <row r="751" spans="1:16" ht="13.5" thickBot="1" x14ac:dyDescent="0.25">
      <c r="A751" s="135" t="s">
        <v>229</v>
      </c>
      <c r="B751" s="134" t="s">
        <v>1017</v>
      </c>
      <c r="C751" s="134" t="s">
        <v>2078</v>
      </c>
      <c r="D751" s="130">
        <v>0</v>
      </c>
      <c r="E751" s="130">
        <v>0</v>
      </c>
      <c r="F751" s="130">
        <v>0</v>
      </c>
      <c r="G751" s="130">
        <v>0</v>
      </c>
      <c r="H751" s="130">
        <v>0</v>
      </c>
      <c r="I751" s="130">
        <v>0</v>
      </c>
      <c r="J751" s="130">
        <v>0</v>
      </c>
      <c r="K751" s="130">
        <v>0</v>
      </c>
      <c r="L751" s="130">
        <v>0</v>
      </c>
      <c r="M751" s="130">
        <v>0</v>
      </c>
      <c r="N751" s="130">
        <v>0</v>
      </c>
      <c r="O751" s="130">
        <v>0</v>
      </c>
      <c r="P751" s="127">
        <v>0</v>
      </c>
    </row>
    <row r="752" spans="1:16" ht="13.5" thickBot="1" x14ac:dyDescent="0.25">
      <c r="A752" s="135" t="s">
        <v>230</v>
      </c>
      <c r="B752" s="134" t="s">
        <v>1016</v>
      </c>
      <c r="C752" s="134" t="s">
        <v>2078</v>
      </c>
      <c r="D752" s="132"/>
      <c r="E752" s="132"/>
      <c r="F752" s="132"/>
      <c r="G752" s="132"/>
      <c r="H752" s="132"/>
      <c r="I752" s="132"/>
      <c r="J752" s="132"/>
      <c r="K752" s="132"/>
      <c r="L752" s="132"/>
      <c r="M752" s="132"/>
      <c r="N752" s="132"/>
      <c r="O752" s="132"/>
      <c r="P752" s="127">
        <v>0</v>
      </c>
    </row>
    <row r="753" spans="1:16" ht="13.5" thickBot="1" x14ac:dyDescent="0.25">
      <c r="A753" s="135" t="s">
        <v>231</v>
      </c>
      <c r="B753" s="134" t="s">
        <v>1015</v>
      </c>
      <c r="C753" s="134" t="s">
        <v>2078</v>
      </c>
      <c r="D753" s="130">
        <v>-10000000</v>
      </c>
      <c r="E753" s="130">
        <v>-10000000</v>
      </c>
      <c r="F753" s="130">
        <v>-10000000</v>
      </c>
      <c r="G753" s="130">
        <v>-10000000</v>
      </c>
      <c r="H753" s="130">
        <v>-10000000</v>
      </c>
      <c r="I753" s="130">
        <v>-10000000</v>
      </c>
      <c r="J753" s="130">
        <v>-10000000</v>
      </c>
      <c r="K753" s="130">
        <v>-10000000</v>
      </c>
      <c r="L753" s="130">
        <v>-10000000</v>
      </c>
      <c r="M753" s="130">
        <v>-10000000</v>
      </c>
      <c r="N753" s="130">
        <v>-10000000</v>
      </c>
      <c r="O753" s="130">
        <v>-10000000</v>
      </c>
      <c r="P753" s="127">
        <v>-10000000</v>
      </c>
    </row>
    <row r="754" spans="1:16" ht="13.5" thickBot="1" x14ac:dyDescent="0.25">
      <c r="A754" s="135" t="s">
        <v>232</v>
      </c>
      <c r="B754" s="134" t="s">
        <v>1014</v>
      </c>
      <c r="C754" s="134" t="s">
        <v>2078</v>
      </c>
      <c r="D754" s="132">
        <v>-20000000</v>
      </c>
      <c r="E754" s="132">
        <v>-20000000</v>
      </c>
      <c r="F754" s="132">
        <v>-20000000</v>
      </c>
      <c r="G754" s="132">
        <v>-20000000</v>
      </c>
      <c r="H754" s="132">
        <v>-20000000</v>
      </c>
      <c r="I754" s="132">
        <v>-20000000</v>
      </c>
      <c r="J754" s="132">
        <v>-20000000</v>
      </c>
      <c r="K754" s="132">
        <v>-20000000</v>
      </c>
      <c r="L754" s="132">
        <v>-20000000</v>
      </c>
      <c r="M754" s="132">
        <v>-20000000</v>
      </c>
      <c r="N754" s="132">
        <v>-20000000</v>
      </c>
      <c r="O754" s="132">
        <v>-20000000</v>
      </c>
      <c r="P754" s="127">
        <v>-20000000</v>
      </c>
    </row>
    <row r="755" spans="1:16" ht="13.5" thickBot="1" x14ac:dyDescent="0.25">
      <c r="A755" s="135" t="s">
        <v>233</v>
      </c>
      <c r="B755" s="134" t="s">
        <v>1013</v>
      </c>
      <c r="C755" s="134" t="s">
        <v>2078</v>
      </c>
      <c r="D755" s="130">
        <v>-20000000</v>
      </c>
      <c r="E755" s="130">
        <v>-20000000</v>
      </c>
      <c r="F755" s="130">
        <v>-20000000</v>
      </c>
      <c r="G755" s="130">
        <v>-20000000</v>
      </c>
      <c r="H755" s="130">
        <v>-20000000</v>
      </c>
      <c r="I755" s="130">
        <v>-20000000</v>
      </c>
      <c r="J755" s="130">
        <v>-20000000</v>
      </c>
      <c r="K755" s="130">
        <v>-20000000</v>
      </c>
      <c r="L755" s="130">
        <v>-20000000</v>
      </c>
      <c r="M755" s="130">
        <v>-20000000</v>
      </c>
      <c r="N755" s="130">
        <v>-20000000</v>
      </c>
      <c r="O755" s="130">
        <v>-20000000</v>
      </c>
      <c r="P755" s="127">
        <v>-20000000</v>
      </c>
    </row>
    <row r="756" spans="1:16" ht="13.5" thickBot="1" x14ac:dyDescent="0.25">
      <c r="A756" s="135" t="s">
        <v>234</v>
      </c>
      <c r="B756" s="134" t="s">
        <v>1012</v>
      </c>
      <c r="C756" s="134" t="s">
        <v>2078</v>
      </c>
      <c r="D756" s="132">
        <v>-19700000</v>
      </c>
      <c r="E756" s="132">
        <v>-19700000</v>
      </c>
      <c r="F756" s="132">
        <v>-19700000</v>
      </c>
      <c r="G756" s="132">
        <v>-19700000</v>
      </c>
      <c r="H756" s="132">
        <v>-19700000</v>
      </c>
      <c r="I756" s="132">
        <v>-19700000</v>
      </c>
      <c r="J756" s="132">
        <v>-19700000</v>
      </c>
      <c r="K756" s="132">
        <v>-19700000</v>
      </c>
      <c r="L756" s="132">
        <v>-19700000</v>
      </c>
      <c r="M756" s="132">
        <v>-19700000</v>
      </c>
      <c r="N756" s="132">
        <v>-19700000</v>
      </c>
      <c r="O756" s="132">
        <v>-19700000</v>
      </c>
      <c r="P756" s="127">
        <v>-19700000</v>
      </c>
    </row>
    <row r="757" spans="1:16" ht="13.5" thickBot="1" x14ac:dyDescent="0.25">
      <c r="A757" s="135" t="s">
        <v>236</v>
      </c>
      <c r="B757" s="134" t="s">
        <v>1010</v>
      </c>
      <c r="C757" s="134" t="s">
        <v>2078</v>
      </c>
      <c r="D757" s="130">
        <v>-10000000</v>
      </c>
      <c r="E757" s="130">
        <v>-10000000</v>
      </c>
      <c r="F757" s="130">
        <v>-10000000</v>
      </c>
      <c r="G757" s="130">
        <v>-10000000</v>
      </c>
      <c r="H757" s="130">
        <v>-10000000</v>
      </c>
      <c r="I757" s="130">
        <v>-10000000</v>
      </c>
      <c r="J757" s="130">
        <v>-10000000</v>
      </c>
      <c r="K757" s="130">
        <v>-10000000</v>
      </c>
      <c r="L757" s="130">
        <v>-10000000</v>
      </c>
      <c r="M757" s="130">
        <v>-10000000</v>
      </c>
      <c r="N757" s="130">
        <v>-10000000</v>
      </c>
      <c r="O757" s="130">
        <v>-10000000</v>
      </c>
      <c r="P757" s="127">
        <v>-10000000</v>
      </c>
    </row>
    <row r="758" spans="1:16" ht="13.5" thickBot="1" x14ac:dyDescent="0.25">
      <c r="A758" s="135" t="s">
        <v>237</v>
      </c>
      <c r="B758" s="134" t="s">
        <v>1009</v>
      </c>
      <c r="C758" s="134" t="s">
        <v>2078</v>
      </c>
      <c r="D758" s="132">
        <v>0</v>
      </c>
      <c r="E758" s="132">
        <v>0</v>
      </c>
      <c r="F758" s="132">
        <v>0</v>
      </c>
      <c r="G758" s="132">
        <v>0</v>
      </c>
      <c r="H758" s="132">
        <v>0</v>
      </c>
      <c r="I758" s="132">
        <v>0</v>
      </c>
      <c r="J758" s="132">
        <v>0</v>
      </c>
      <c r="K758" s="132">
        <v>0</v>
      </c>
      <c r="L758" s="132">
        <v>0</v>
      </c>
      <c r="M758" s="132">
        <v>0</v>
      </c>
      <c r="N758" s="132">
        <v>0</v>
      </c>
      <c r="O758" s="132">
        <v>0</v>
      </c>
      <c r="P758" s="127">
        <v>0</v>
      </c>
    </row>
    <row r="759" spans="1:16" ht="13.5" thickBot="1" x14ac:dyDescent="0.25">
      <c r="A759" s="135" t="s">
        <v>238</v>
      </c>
      <c r="B759" s="134" t="s">
        <v>1008</v>
      </c>
      <c r="C759" s="134" t="s">
        <v>2078</v>
      </c>
      <c r="D759" s="130">
        <v>-20000000</v>
      </c>
      <c r="E759" s="130">
        <v>-20000000</v>
      </c>
      <c r="F759" s="130">
        <v>-20000000</v>
      </c>
      <c r="G759" s="130">
        <v>-20000000</v>
      </c>
      <c r="H759" s="130">
        <v>-20000000</v>
      </c>
      <c r="I759" s="130">
        <v>-20000000</v>
      </c>
      <c r="J759" s="130">
        <v>-20000000</v>
      </c>
      <c r="K759" s="130">
        <v>-20000000</v>
      </c>
      <c r="L759" s="130">
        <v>-20000000</v>
      </c>
      <c r="M759" s="130">
        <v>-20000000</v>
      </c>
      <c r="N759" s="130">
        <v>-20000000</v>
      </c>
      <c r="O759" s="130">
        <v>-20000000</v>
      </c>
      <c r="P759" s="127">
        <v>-20000000</v>
      </c>
    </row>
    <row r="760" spans="1:16" ht="13.5" thickBot="1" x14ac:dyDescent="0.25">
      <c r="A760" s="135" t="s">
        <v>239</v>
      </c>
      <c r="B760" s="134" t="s">
        <v>1007</v>
      </c>
      <c r="C760" s="134" t="s">
        <v>2078</v>
      </c>
      <c r="D760" s="132">
        <v>-10000000</v>
      </c>
      <c r="E760" s="132">
        <v>-10000000</v>
      </c>
      <c r="F760" s="132">
        <v>-10000000</v>
      </c>
      <c r="G760" s="132">
        <v>-10000000</v>
      </c>
      <c r="H760" s="132">
        <v>-10000000</v>
      </c>
      <c r="I760" s="132">
        <v>-10000000</v>
      </c>
      <c r="J760" s="132">
        <v>-10000000</v>
      </c>
      <c r="K760" s="132">
        <v>-10000000</v>
      </c>
      <c r="L760" s="132">
        <v>-10000000</v>
      </c>
      <c r="M760" s="132">
        <v>-10000000</v>
      </c>
      <c r="N760" s="132">
        <v>-10000000</v>
      </c>
      <c r="O760" s="132">
        <v>-10000000</v>
      </c>
      <c r="P760" s="127">
        <v>-10000000</v>
      </c>
    </row>
    <row r="761" spans="1:16" ht="13.5" thickBot="1" x14ac:dyDescent="0.25">
      <c r="A761" s="135" t="s">
        <v>240</v>
      </c>
      <c r="B761" s="134" t="s">
        <v>1006</v>
      </c>
      <c r="C761" s="134" t="s">
        <v>2078</v>
      </c>
      <c r="D761" s="130">
        <v>-20000000</v>
      </c>
      <c r="E761" s="130">
        <v>-20000000</v>
      </c>
      <c r="F761" s="130">
        <v>-20000000</v>
      </c>
      <c r="G761" s="130">
        <v>-20000000</v>
      </c>
      <c r="H761" s="130">
        <v>-20000000</v>
      </c>
      <c r="I761" s="130">
        <v>-20000000</v>
      </c>
      <c r="J761" s="130">
        <v>-20000000</v>
      </c>
      <c r="K761" s="130">
        <v>-20000000</v>
      </c>
      <c r="L761" s="130">
        <v>-20000000</v>
      </c>
      <c r="M761" s="130">
        <v>-20000000</v>
      </c>
      <c r="N761" s="130">
        <v>-20000000</v>
      </c>
      <c r="O761" s="130">
        <v>-20000000</v>
      </c>
      <c r="P761" s="127">
        <v>-20000000</v>
      </c>
    </row>
    <row r="762" spans="1:16" ht="13.5" thickBot="1" x14ac:dyDescent="0.25">
      <c r="A762" s="135" t="s">
        <v>241</v>
      </c>
      <c r="B762" s="134" t="s">
        <v>1005</v>
      </c>
      <c r="C762" s="134" t="s">
        <v>2078</v>
      </c>
      <c r="D762" s="132">
        <v>-30000000</v>
      </c>
      <c r="E762" s="132">
        <v>-30000000</v>
      </c>
      <c r="F762" s="132">
        <v>-30000000</v>
      </c>
      <c r="G762" s="132">
        <v>-30000000</v>
      </c>
      <c r="H762" s="132">
        <v>-30000000</v>
      </c>
      <c r="I762" s="132">
        <v>-30000000</v>
      </c>
      <c r="J762" s="132">
        <v>-30000000</v>
      </c>
      <c r="K762" s="132">
        <v>-30000000</v>
      </c>
      <c r="L762" s="132">
        <v>-30000000</v>
      </c>
      <c r="M762" s="132">
        <v>-30000000</v>
      </c>
      <c r="N762" s="132">
        <v>-30000000</v>
      </c>
      <c r="O762" s="132">
        <v>-30000000</v>
      </c>
      <c r="P762" s="127">
        <v>-30000000</v>
      </c>
    </row>
    <row r="763" spans="1:16" ht="13.5" thickBot="1" x14ac:dyDescent="0.25">
      <c r="A763" s="135" t="s">
        <v>242</v>
      </c>
      <c r="B763" s="134" t="s">
        <v>1004</v>
      </c>
      <c r="C763" s="134" t="s">
        <v>2078</v>
      </c>
      <c r="D763" s="130">
        <v>-40000000</v>
      </c>
      <c r="E763" s="130">
        <v>-40000000</v>
      </c>
      <c r="F763" s="130">
        <v>-40000000</v>
      </c>
      <c r="G763" s="130">
        <v>-40000000</v>
      </c>
      <c r="H763" s="130">
        <v>-40000000</v>
      </c>
      <c r="I763" s="130">
        <v>-40000000</v>
      </c>
      <c r="J763" s="130">
        <v>-40000000</v>
      </c>
      <c r="K763" s="130">
        <v>-40000000</v>
      </c>
      <c r="L763" s="130">
        <v>-40000000</v>
      </c>
      <c r="M763" s="130">
        <v>-40000000</v>
      </c>
      <c r="N763" s="130">
        <v>-40000000</v>
      </c>
      <c r="O763" s="130">
        <v>-40000000</v>
      </c>
      <c r="P763" s="127">
        <v>-40000000</v>
      </c>
    </row>
    <row r="764" spans="1:16" ht="13.5" thickBot="1" x14ac:dyDescent="0.25">
      <c r="A764" s="135" t="s">
        <v>243</v>
      </c>
      <c r="B764" s="134" t="s">
        <v>1003</v>
      </c>
      <c r="C764" s="134" t="s">
        <v>2078</v>
      </c>
      <c r="D764" s="132">
        <v>-40000000</v>
      </c>
      <c r="E764" s="132">
        <v>-40000000</v>
      </c>
      <c r="F764" s="132">
        <v>-40000000</v>
      </c>
      <c r="G764" s="132">
        <v>-40000000</v>
      </c>
      <c r="H764" s="132">
        <v>-40000000</v>
      </c>
      <c r="I764" s="132">
        <v>-40000000</v>
      </c>
      <c r="J764" s="132">
        <v>-40000000</v>
      </c>
      <c r="K764" s="132">
        <v>-40000000</v>
      </c>
      <c r="L764" s="132">
        <v>-40000000</v>
      </c>
      <c r="M764" s="132">
        <v>-40000000</v>
      </c>
      <c r="N764" s="132">
        <v>-40000000</v>
      </c>
      <c r="O764" s="132">
        <v>-40000000</v>
      </c>
      <c r="P764" s="127">
        <v>-40000000</v>
      </c>
    </row>
    <row r="765" spans="1:16" ht="13.5" thickBot="1" x14ac:dyDescent="0.25">
      <c r="A765" s="135" t="s">
        <v>244</v>
      </c>
      <c r="B765" s="134" t="s">
        <v>1002</v>
      </c>
      <c r="C765" s="134" t="s">
        <v>2078</v>
      </c>
      <c r="D765" s="130">
        <v>0</v>
      </c>
      <c r="E765" s="130">
        <v>0</v>
      </c>
      <c r="F765" s="130">
        <v>0</v>
      </c>
      <c r="G765" s="130">
        <v>0</v>
      </c>
      <c r="H765" s="130">
        <v>0</v>
      </c>
      <c r="I765" s="130">
        <v>0</v>
      </c>
      <c r="J765" s="130">
        <v>0</v>
      </c>
      <c r="K765" s="130">
        <v>0</v>
      </c>
      <c r="L765" s="130">
        <v>0</v>
      </c>
      <c r="M765" s="130">
        <v>0</v>
      </c>
      <c r="N765" s="130">
        <v>0</v>
      </c>
      <c r="O765" s="130">
        <v>0</v>
      </c>
      <c r="P765" s="127">
        <v>0</v>
      </c>
    </row>
    <row r="766" spans="1:16" ht="13.5" thickBot="1" x14ac:dyDescent="0.25">
      <c r="A766" s="135" t="s">
        <v>245</v>
      </c>
      <c r="B766" s="134" t="s">
        <v>1001</v>
      </c>
      <c r="C766" s="134" t="s">
        <v>2078</v>
      </c>
      <c r="D766" s="132">
        <v>-10000000</v>
      </c>
      <c r="E766" s="132">
        <v>-10000000</v>
      </c>
      <c r="F766" s="132">
        <v>-10000000</v>
      </c>
      <c r="G766" s="132">
        <v>-10000000</v>
      </c>
      <c r="H766" s="132">
        <v>-10000000</v>
      </c>
      <c r="I766" s="132">
        <v>-10000000</v>
      </c>
      <c r="J766" s="132">
        <v>-10000000</v>
      </c>
      <c r="K766" s="132">
        <v>-10000000</v>
      </c>
      <c r="L766" s="132">
        <v>-10000000</v>
      </c>
      <c r="M766" s="132">
        <v>-10000000</v>
      </c>
      <c r="N766" s="132">
        <v>-10000000</v>
      </c>
      <c r="O766" s="132">
        <v>-10000000</v>
      </c>
      <c r="P766" s="127">
        <v>-10000000</v>
      </c>
    </row>
    <row r="767" spans="1:16" ht="13.5" thickBot="1" x14ac:dyDescent="0.25">
      <c r="A767" s="135" t="s">
        <v>247</v>
      </c>
      <c r="B767" s="269" t="s">
        <v>1000</v>
      </c>
      <c r="C767" s="134" t="s">
        <v>2078</v>
      </c>
      <c r="D767" s="130">
        <v>-75000000</v>
      </c>
      <c r="E767" s="130">
        <v>0</v>
      </c>
      <c r="F767" s="130">
        <v>0</v>
      </c>
      <c r="G767" s="130">
        <v>0</v>
      </c>
      <c r="H767" s="130">
        <v>0</v>
      </c>
      <c r="I767" s="130">
        <v>0</v>
      </c>
      <c r="J767" s="130">
        <v>0</v>
      </c>
      <c r="K767" s="130">
        <v>0</v>
      </c>
      <c r="L767" s="130">
        <v>0</v>
      </c>
      <c r="M767" s="130">
        <v>0</v>
      </c>
      <c r="N767" s="130">
        <v>0</v>
      </c>
      <c r="O767" s="130">
        <v>0</v>
      </c>
      <c r="P767" s="127">
        <v>0</v>
      </c>
    </row>
    <row r="768" spans="1:16" ht="13.5" thickBot="1" x14ac:dyDescent="0.25">
      <c r="A768" s="135" t="s">
        <v>248</v>
      </c>
      <c r="B768" s="269" t="s">
        <v>999</v>
      </c>
      <c r="C768" s="134" t="s">
        <v>2078</v>
      </c>
      <c r="D768" s="132">
        <v>-50000000</v>
      </c>
      <c r="E768" s="132">
        <v>-50000000</v>
      </c>
      <c r="F768" s="132">
        <v>-50000000</v>
      </c>
      <c r="G768" s="132">
        <v>-50000000</v>
      </c>
      <c r="H768" s="132">
        <v>-50000000</v>
      </c>
      <c r="I768" s="132">
        <v>-50000000</v>
      </c>
      <c r="J768" s="132">
        <v>-50000000</v>
      </c>
      <c r="K768" s="132">
        <v>-50000000</v>
      </c>
      <c r="L768" s="132">
        <v>-50000000</v>
      </c>
      <c r="M768" s="132">
        <v>-50000000</v>
      </c>
      <c r="N768" s="132">
        <v>-50000000</v>
      </c>
      <c r="O768" s="132">
        <v>-50000000</v>
      </c>
      <c r="P768" s="127">
        <v>-50000000</v>
      </c>
    </row>
    <row r="769" spans="1:16" ht="13.5" thickBot="1" x14ac:dyDescent="0.25">
      <c r="A769" s="135" t="s">
        <v>1296</v>
      </c>
      <c r="B769" s="269" t="s">
        <v>1498</v>
      </c>
      <c r="C769" s="134" t="s">
        <v>2078</v>
      </c>
      <c r="D769" s="130">
        <v>-50000000</v>
      </c>
      <c r="E769" s="130">
        <v>-50000000</v>
      </c>
      <c r="F769" s="130">
        <v>-50000000</v>
      </c>
      <c r="G769" s="130">
        <v>-50000000</v>
      </c>
      <c r="H769" s="130">
        <v>-50000000</v>
      </c>
      <c r="I769" s="130">
        <v>-50000000</v>
      </c>
      <c r="J769" s="130">
        <v>-50000000</v>
      </c>
      <c r="K769" s="130">
        <v>-50000000</v>
      </c>
      <c r="L769" s="130">
        <v>-50000000</v>
      </c>
      <c r="M769" s="130">
        <v>-50000000</v>
      </c>
      <c r="N769" s="130">
        <v>-50000000</v>
      </c>
      <c r="O769" s="130">
        <v>-50000000</v>
      </c>
      <c r="P769" s="127">
        <v>-50000000</v>
      </c>
    </row>
    <row r="770" spans="1:16" ht="13.5" thickBot="1" x14ac:dyDescent="0.25">
      <c r="A770" s="135" t="s">
        <v>1299</v>
      </c>
      <c r="B770" s="269" t="s">
        <v>1499</v>
      </c>
      <c r="C770" s="134" t="s">
        <v>2078</v>
      </c>
      <c r="D770" s="132">
        <v>-50000000</v>
      </c>
      <c r="E770" s="132">
        <v>-50000000</v>
      </c>
      <c r="F770" s="132">
        <v>-50000000</v>
      </c>
      <c r="G770" s="132">
        <v>-50000000</v>
      </c>
      <c r="H770" s="132">
        <v>-50000000</v>
      </c>
      <c r="I770" s="132">
        <v>-50000000</v>
      </c>
      <c r="J770" s="132">
        <v>-50000000</v>
      </c>
      <c r="K770" s="132">
        <v>-50000000</v>
      </c>
      <c r="L770" s="132">
        <v>-50000000</v>
      </c>
      <c r="M770" s="132">
        <v>-50000000</v>
      </c>
      <c r="N770" s="132">
        <v>-50000000</v>
      </c>
      <c r="O770" s="132">
        <v>-50000000</v>
      </c>
      <c r="P770" s="127">
        <v>-50000000</v>
      </c>
    </row>
    <row r="771" spans="1:16" ht="13.5" thickBot="1" x14ac:dyDescent="0.25">
      <c r="A771" s="135" t="s">
        <v>1502</v>
      </c>
      <c r="B771" s="134" t="s">
        <v>1503</v>
      </c>
      <c r="C771" s="134" t="s">
        <v>2078</v>
      </c>
      <c r="D771" s="130">
        <v>-35000000</v>
      </c>
      <c r="E771" s="130">
        <v>-35000000</v>
      </c>
      <c r="F771" s="130">
        <v>-35000000</v>
      </c>
      <c r="G771" s="130">
        <v>-35000000</v>
      </c>
      <c r="H771" s="130">
        <v>-35000000</v>
      </c>
      <c r="I771" s="130">
        <v>-35000000</v>
      </c>
      <c r="J771" s="130">
        <v>-35000000</v>
      </c>
      <c r="K771" s="130">
        <v>-35000000</v>
      </c>
      <c r="L771" s="130">
        <v>-35000000</v>
      </c>
      <c r="M771" s="130">
        <v>-35000000</v>
      </c>
      <c r="N771" s="130">
        <v>-35000000</v>
      </c>
      <c r="O771" s="130">
        <v>-35000000</v>
      </c>
      <c r="P771" s="127">
        <v>-35000000</v>
      </c>
    </row>
    <row r="772" spans="1:16" ht="13.5" thickBot="1" x14ac:dyDescent="0.25">
      <c r="A772" s="135" t="s">
        <v>1504</v>
      </c>
      <c r="B772" s="134" t="s">
        <v>1505</v>
      </c>
      <c r="C772" s="134" t="s">
        <v>2078</v>
      </c>
      <c r="D772" s="132">
        <v>-40000000</v>
      </c>
      <c r="E772" s="132">
        <v>-40000000</v>
      </c>
      <c r="F772" s="132">
        <v>-40000000</v>
      </c>
      <c r="G772" s="132">
        <v>-40000000</v>
      </c>
      <c r="H772" s="132">
        <v>-40000000</v>
      </c>
      <c r="I772" s="132">
        <v>-40000000</v>
      </c>
      <c r="J772" s="132">
        <v>-40000000</v>
      </c>
      <c r="K772" s="132">
        <v>-40000000</v>
      </c>
      <c r="L772" s="132">
        <v>-40000000</v>
      </c>
      <c r="M772" s="132">
        <v>-40000000</v>
      </c>
      <c r="N772" s="132">
        <v>-40000000</v>
      </c>
      <c r="O772" s="132">
        <v>-40000000</v>
      </c>
      <c r="P772" s="127">
        <v>-40000000</v>
      </c>
    </row>
    <row r="773" spans="1:16" ht="13.5" thickBot="1" x14ac:dyDescent="0.25">
      <c r="A773" s="135" t="s">
        <v>2041</v>
      </c>
      <c r="B773" s="134" t="s">
        <v>2042</v>
      </c>
      <c r="C773" s="134" t="s">
        <v>2078</v>
      </c>
      <c r="D773" s="130">
        <v>-25000000</v>
      </c>
      <c r="E773" s="130">
        <v>-25000000</v>
      </c>
      <c r="F773" s="130">
        <v>-25000000</v>
      </c>
      <c r="G773" s="130">
        <v>-25000000</v>
      </c>
      <c r="H773" s="130">
        <v>-25000000</v>
      </c>
      <c r="I773" s="130">
        <v>-25000000</v>
      </c>
      <c r="J773" s="130">
        <v>-25000000</v>
      </c>
      <c r="K773" s="130">
        <v>-25000000</v>
      </c>
      <c r="L773" s="130">
        <v>-25000000</v>
      </c>
      <c r="M773" s="130">
        <v>-25000000</v>
      </c>
      <c r="N773" s="130">
        <v>-25000000</v>
      </c>
      <c r="O773" s="130">
        <v>-25000000</v>
      </c>
      <c r="P773" s="127">
        <v>-25000000</v>
      </c>
    </row>
    <row r="774" spans="1:16" ht="13.5" thickBot="1" x14ac:dyDescent="0.25">
      <c r="A774" s="135" t="s">
        <v>2043</v>
      </c>
      <c r="B774" s="134" t="s">
        <v>2044</v>
      </c>
      <c r="C774" s="134" t="s">
        <v>2078</v>
      </c>
      <c r="D774" s="132">
        <v>-75000000</v>
      </c>
      <c r="E774" s="132">
        <v>-75000000</v>
      </c>
      <c r="F774" s="132">
        <v>-75000000</v>
      </c>
      <c r="G774" s="132">
        <v>-75000000</v>
      </c>
      <c r="H774" s="132">
        <v>-75000000</v>
      </c>
      <c r="I774" s="132">
        <v>-75000000</v>
      </c>
      <c r="J774" s="132">
        <v>-75000000</v>
      </c>
      <c r="K774" s="132">
        <v>-75000000</v>
      </c>
      <c r="L774" s="132">
        <v>-75000000</v>
      </c>
      <c r="M774" s="132">
        <v>-75000000</v>
      </c>
      <c r="N774" s="132">
        <v>-75000000</v>
      </c>
      <c r="O774" s="132">
        <v>-75000000</v>
      </c>
      <c r="P774" s="127">
        <v>-75000000</v>
      </c>
    </row>
    <row r="775" spans="1:16" ht="13.5" thickBot="1" x14ac:dyDescent="0.25">
      <c r="A775" s="135" t="s">
        <v>2181</v>
      </c>
      <c r="B775" s="134" t="s">
        <v>2182</v>
      </c>
      <c r="C775" s="134" t="s">
        <v>2078</v>
      </c>
      <c r="D775" s="130">
        <v>-50000000</v>
      </c>
      <c r="E775" s="130">
        <v>-50000000</v>
      </c>
      <c r="F775" s="130">
        <v>-50000000</v>
      </c>
      <c r="G775" s="130">
        <v>-50000000</v>
      </c>
      <c r="H775" s="130">
        <v>-50000000</v>
      </c>
      <c r="I775" s="130">
        <v>-50000000</v>
      </c>
      <c r="J775" s="130">
        <v>-50000000</v>
      </c>
      <c r="K775" s="130">
        <v>-50000000</v>
      </c>
      <c r="L775" s="130">
        <v>-50000000</v>
      </c>
      <c r="M775" s="130">
        <v>-50000000</v>
      </c>
      <c r="N775" s="130">
        <v>-50000000</v>
      </c>
      <c r="O775" s="130">
        <v>-50000000</v>
      </c>
      <c r="P775" s="127">
        <v>-50000000</v>
      </c>
    </row>
    <row r="776" spans="1:16" ht="13.5" thickBot="1" x14ac:dyDescent="0.25">
      <c r="A776" s="135" t="s">
        <v>2224</v>
      </c>
      <c r="B776" s="134" t="s">
        <v>2449</v>
      </c>
      <c r="C776" s="134" t="s">
        <v>2078</v>
      </c>
      <c r="D776" s="132">
        <v>-90000000</v>
      </c>
      <c r="E776" s="132">
        <v>-90000000</v>
      </c>
      <c r="F776" s="132">
        <v>-90000000</v>
      </c>
      <c r="G776" s="132">
        <v>-90000000</v>
      </c>
      <c r="H776" s="132">
        <v>-90000000</v>
      </c>
      <c r="I776" s="132">
        <v>-90000000</v>
      </c>
      <c r="J776" s="132">
        <v>-90000000</v>
      </c>
      <c r="K776" s="132">
        <v>-90000000</v>
      </c>
      <c r="L776" s="132">
        <v>-90000000</v>
      </c>
      <c r="M776" s="132">
        <v>-90000000</v>
      </c>
      <c r="N776" s="132">
        <v>-90000000</v>
      </c>
      <c r="O776" s="132">
        <v>-90000000</v>
      </c>
      <c r="P776" s="127">
        <v>-90000000</v>
      </c>
    </row>
    <row r="777" spans="1:16" ht="13.5" thickBot="1" x14ac:dyDescent="0.25">
      <c r="A777" s="135" t="s">
        <v>2225</v>
      </c>
      <c r="B777" s="134" t="s">
        <v>2450</v>
      </c>
      <c r="C777" s="134" t="s">
        <v>2078</v>
      </c>
      <c r="D777" s="130">
        <v>-50000000</v>
      </c>
      <c r="E777" s="130">
        <v>-50000000</v>
      </c>
      <c r="F777" s="130">
        <v>-50000000</v>
      </c>
      <c r="G777" s="130">
        <v>-50000000</v>
      </c>
      <c r="H777" s="130">
        <v>-50000000</v>
      </c>
      <c r="I777" s="130">
        <v>-50000000</v>
      </c>
      <c r="J777" s="130">
        <v>-50000000</v>
      </c>
      <c r="K777" s="130">
        <v>-50000000</v>
      </c>
      <c r="L777" s="130">
        <v>-50000000</v>
      </c>
      <c r="M777" s="130">
        <v>-50000000</v>
      </c>
      <c r="N777" s="130">
        <v>-50000000</v>
      </c>
      <c r="O777" s="130">
        <v>-50000000</v>
      </c>
      <c r="P777" s="127">
        <v>-50000000</v>
      </c>
    </row>
    <row r="778" spans="1:16" ht="13.5" thickBot="1" x14ac:dyDescent="0.25">
      <c r="A778" s="135" t="s">
        <v>2637</v>
      </c>
      <c r="B778" s="134" t="s">
        <v>2638</v>
      </c>
      <c r="C778" s="134" t="s">
        <v>2078</v>
      </c>
      <c r="D778" s="132">
        <v>0</v>
      </c>
      <c r="E778" s="132">
        <v>0</v>
      </c>
      <c r="F778" s="132">
        <v>-150000000</v>
      </c>
      <c r="G778" s="132">
        <v>-150000000</v>
      </c>
      <c r="H778" s="132">
        <v>-150000000</v>
      </c>
      <c r="I778" s="132">
        <v>-150000000</v>
      </c>
      <c r="J778" s="132">
        <v>-150000000</v>
      </c>
      <c r="K778" s="132">
        <v>-150000000</v>
      </c>
      <c r="L778" s="132">
        <v>-150000000</v>
      </c>
      <c r="M778" s="132">
        <v>-150000000</v>
      </c>
      <c r="N778" s="132">
        <v>-150000000</v>
      </c>
      <c r="O778" s="132">
        <v>-150000000</v>
      </c>
      <c r="P778" s="127">
        <v>-150000000</v>
      </c>
    </row>
    <row r="779" spans="1:16" ht="13.5" thickBot="1" x14ac:dyDescent="0.25">
      <c r="A779" s="131" t="s">
        <v>1506</v>
      </c>
      <c r="B779" s="162" t="s">
        <v>2451</v>
      </c>
      <c r="C779" s="141"/>
      <c r="D779" s="130">
        <v>-404841257.16000003</v>
      </c>
      <c r="E779" s="130">
        <v>-466896725.58999997</v>
      </c>
      <c r="F779" s="130">
        <v>-670959829.92999995</v>
      </c>
      <c r="G779" s="130">
        <v>-658437348.12</v>
      </c>
      <c r="H779" s="130">
        <v>-577292370.58000004</v>
      </c>
      <c r="I779" s="130">
        <v>-343466954.33999997</v>
      </c>
      <c r="J779" s="130">
        <v>-334886216.31999999</v>
      </c>
      <c r="K779" s="130">
        <v>-330533512.85000002</v>
      </c>
      <c r="L779" s="130">
        <v>-426259527.94</v>
      </c>
      <c r="M779" s="130">
        <v>-466826016.41000003</v>
      </c>
      <c r="N779" s="130">
        <v>-515137001.41000003</v>
      </c>
      <c r="O779" s="130">
        <v>-514758701.88</v>
      </c>
      <c r="P779" s="127">
        <v>-514758701.88</v>
      </c>
    </row>
    <row r="780" spans="1:16" ht="13.5" thickBot="1" x14ac:dyDescent="0.25">
      <c r="A780" s="133" t="s">
        <v>1508</v>
      </c>
      <c r="B780" s="134" t="s">
        <v>2639</v>
      </c>
      <c r="C780" s="142"/>
      <c r="D780" s="132">
        <v>60542</v>
      </c>
      <c r="E780" s="132">
        <v>-210630</v>
      </c>
      <c r="F780" s="132">
        <v>-270495</v>
      </c>
      <c r="G780" s="132">
        <v>-227593</v>
      </c>
      <c r="H780" s="132">
        <v>-141298</v>
      </c>
      <c r="I780" s="132">
        <v>-444125</v>
      </c>
      <c r="J780" s="132">
        <v>-131217</v>
      </c>
      <c r="K780" s="132">
        <v>-131217</v>
      </c>
      <c r="L780" s="132">
        <v>-905689</v>
      </c>
      <c r="M780" s="132">
        <v>-131217</v>
      </c>
      <c r="N780" s="132">
        <v>-131217</v>
      </c>
      <c r="O780" s="132">
        <v>-741973</v>
      </c>
      <c r="P780" s="127">
        <v>-741973</v>
      </c>
    </row>
    <row r="781" spans="1:16" ht="13.5" thickBot="1" x14ac:dyDescent="0.25">
      <c r="A781" s="135" t="s">
        <v>2640</v>
      </c>
      <c r="B781" s="134" t="s">
        <v>2641</v>
      </c>
      <c r="C781" s="134" t="s">
        <v>2078</v>
      </c>
      <c r="D781" s="130">
        <v>60542</v>
      </c>
      <c r="E781" s="130">
        <v>-210630</v>
      </c>
      <c r="F781" s="130">
        <v>-270495</v>
      </c>
      <c r="G781" s="130">
        <v>-227593</v>
      </c>
      <c r="H781" s="130">
        <v>-141298</v>
      </c>
      <c r="I781" s="130">
        <v>-444125</v>
      </c>
      <c r="J781" s="130">
        <v>-131217</v>
      </c>
      <c r="K781" s="130">
        <v>-131217</v>
      </c>
      <c r="L781" s="130">
        <v>-905689</v>
      </c>
      <c r="M781" s="130">
        <v>-131217</v>
      </c>
      <c r="N781" s="130">
        <v>-131217</v>
      </c>
      <c r="O781" s="130">
        <v>-741973</v>
      </c>
      <c r="P781" s="127">
        <v>-741973</v>
      </c>
    </row>
    <row r="782" spans="1:16" ht="13.5" thickBot="1" x14ac:dyDescent="0.25">
      <c r="A782" s="133" t="s">
        <v>1508</v>
      </c>
      <c r="B782" s="134" t="s">
        <v>2452</v>
      </c>
      <c r="C782" s="142"/>
      <c r="D782" s="132">
        <v>0</v>
      </c>
      <c r="E782" s="132">
        <v>0</v>
      </c>
      <c r="F782" s="132">
        <v>-984032.78</v>
      </c>
      <c r="G782" s="132">
        <v>0</v>
      </c>
      <c r="H782" s="132">
        <v>0</v>
      </c>
      <c r="I782" s="132">
        <v>-868124.82</v>
      </c>
      <c r="J782" s="132">
        <v>0</v>
      </c>
      <c r="K782" s="132">
        <v>0</v>
      </c>
      <c r="L782" s="132">
        <v>-1020402.08</v>
      </c>
      <c r="M782" s="132">
        <v>0</v>
      </c>
      <c r="N782" s="132">
        <v>0</v>
      </c>
      <c r="O782" s="132">
        <v>-1054005.2</v>
      </c>
      <c r="P782" s="127">
        <v>-1054005.2</v>
      </c>
    </row>
    <row r="783" spans="1:16" ht="13.5" thickBot="1" x14ac:dyDescent="0.25">
      <c r="A783" s="135" t="s">
        <v>2453</v>
      </c>
      <c r="B783" s="134" t="s">
        <v>2454</v>
      </c>
      <c r="C783" s="134" t="s">
        <v>2078</v>
      </c>
      <c r="D783" s="130">
        <v>0</v>
      </c>
      <c r="E783" s="130">
        <v>0</v>
      </c>
      <c r="F783" s="130">
        <v>-984032.78</v>
      </c>
      <c r="G783" s="130">
        <v>0</v>
      </c>
      <c r="H783" s="130">
        <v>0</v>
      </c>
      <c r="I783" s="130">
        <v>-868124.82</v>
      </c>
      <c r="J783" s="130">
        <v>0</v>
      </c>
      <c r="K783" s="130">
        <v>0</v>
      </c>
      <c r="L783" s="130">
        <v>-1020402.08</v>
      </c>
      <c r="M783" s="130">
        <v>0</v>
      </c>
      <c r="N783" s="130">
        <v>0</v>
      </c>
      <c r="O783" s="130">
        <v>-1054005.2</v>
      </c>
      <c r="P783" s="127">
        <v>-1054005.2</v>
      </c>
    </row>
    <row r="784" spans="1:16" ht="13.5" thickBot="1" x14ac:dyDescent="0.25">
      <c r="A784" s="257" t="s">
        <v>1507</v>
      </c>
      <c r="B784" s="258" t="s">
        <v>2455</v>
      </c>
      <c r="C784" s="259"/>
      <c r="D784" s="260">
        <v>-106900000.03</v>
      </c>
      <c r="E784" s="260">
        <v>-176100000.05000001</v>
      </c>
      <c r="F784" s="260">
        <v>-450000000.06999999</v>
      </c>
      <c r="G784" s="260">
        <v>-450000000.06999999</v>
      </c>
      <c r="H784" s="260">
        <v>-372000000</v>
      </c>
      <c r="I784" s="260">
        <v>-153000000</v>
      </c>
      <c r="J784" s="260">
        <v>-152000000</v>
      </c>
      <c r="K784" s="260">
        <v>-152000000</v>
      </c>
      <c r="L784" s="260">
        <v>-150000000</v>
      </c>
      <c r="M784" s="260">
        <v>-195025000</v>
      </c>
      <c r="N784" s="260">
        <v>-220025000.00999999</v>
      </c>
      <c r="O784" s="260">
        <v>-231525000.00999999</v>
      </c>
      <c r="P784" s="127">
        <v>-231525000.00999999</v>
      </c>
    </row>
    <row r="785" spans="1:16" ht="13.5" thickBot="1" x14ac:dyDescent="0.25">
      <c r="A785" s="135" t="s">
        <v>249</v>
      </c>
      <c r="B785" s="134" t="s">
        <v>998</v>
      </c>
      <c r="C785" s="134" t="s">
        <v>2078</v>
      </c>
      <c r="D785" s="130">
        <v>-106900000.03</v>
      </c>
      <c r="E785" s="130">
        <v>-176100000.05000001</v>
      </c>
      <c r="F785" s="130">
        <v>-73000000.069999993</v>
      </c>
      <c r="G785" s="130">
        <v>-10000000.07</v>
      </c>
      <c r="H785" s="130">
        <v>-2000000</v>
      </c>
      <c r="I785" s="130">
        <v>-3000000</v>
      </c>
      <c r="J785" s="130">
        <v>-2000000</v>
      </c>
      <c r="K785" s="130">
        <v>-2000000</v>
      </c>
      <c r="L785" s="130">
        <v>0</v>
      </c>
      <c r="M785" s="130">
        <v>-195025000</v>
      </c>
      <c r="N785" s="130">
        <v>-220025000.00999999</v>
      </c>
      <c r="O785" s="130">
        <v>-231525000.00999999</v>
      </c>
      <c r="P785" s="127">
        <v>-231525000.00999999</v>
      </c>
    </row>
    <row r="786" spans="1:16" s="222" customFormat="1" ht="13.5" thickBot="1" x14ac:dyDescent="0.25">
      <c r="A786" s="261" t="s">
        <v>2183</v>
      </c>
      <c r="B786" s="262" t="s">
        <v>2184</v>
      </c>
      <c r="C786" s="262" t="s">
        <v>2078</v>
      </c>
      <c r="D786" s="263">
        <v>0</v>
      </c>
      <c r="E786" s="263">
        <v>0</v>
      </c>
      <c r="F786" s="263">
        <v>-227000000</v>
      </c>
      <c r="G786" s="263">
        <v>-290000000</v>
      </c>
      <c r="H786" s="263">
        <v>-220000000</v>
      </c>
      <c r="I786" s="263">
        <v>0</v>
      </c>
      <c r="J786" s="263">
        <v>0</v>
      </c>
      <c r="K786" s="263">
        <v>0</v>
      </c>
      <c r="L786" s="263">
        <v>0</v>
      </c>
      <c r="M786" s="263">
        <v>0</v>
      </c>
      <c r="N786" s="263">
        <v>0</v>
      </c>
      <c r="O786" s="263">
        <v>0</v>
      </c>
      <c r="P786" s="264">
        <v>0</v>
      </c>
    </row>
    <row r="787" spans="1:16" s="222" customFormat="1" ht="13.5" thickBot="1" x14ac:dyDescent="0.25">
      <c r="A787" s="261" t="s">
        <v>2642</v>
      </c>
      <c r="B787" s="262" t="s">
        <v>2643</v>
      </c>
      <c r="C787" s="262" t="s">
        <v>2078</v>
      </c>
      <c r="D787" s="265">
        <v>0</v>
      </c>
      <c r="E787" s="265">
        <v>0</v>
      </c>
      <c r="F787" s="265">
        <v>-150000000</v>
      </c>
      <c r="G787" s="265">
        <v>-150000000</v>
      </c>
      <c r="H787" s="265">
        <v>-150000000</v>
      </c>
      <c r="I787" s="265">
        <v>-150000000</v>
      </c>
      <c r="J787" s="265">
        <v>-150000000</v>
      </c>
      <c r="K787" s="265">
        <v>-150000000</v>
      </c>
      <c r="L787" s="265">
        <v>-150000000</v>
      </c>
      <c r="M787" s="265">
        <v>0</v>
      </c>
      <c r="N787" s="265">
        <v>0</v>
      </c>
      <c r="O787" s="265">
        <v>0</v>
      </c>
      <c r="P787" s="264">
        <v>0</v>
      </c>
    </row>
    <row r="788" spans="1:16" ht="13.5" thickBot="1" x14ac:dyDescent="0.25">
      <c r="A788" s="133" t="s">
        <v>1508</v>
      </c>
      <c r="B788" s="134" t="s">
        <v>2456</v>
      </c>
      <c r="C788" s="142"/>
      <c r="D788" s="132">
        <v>-74906526</v>
      </c>
      <c r="E788" s="132">
        <v>-74906526</v>
      </c>
      <c r="F788" s="132">
        <v>0</v>
      </c>
      <c r="G788" s="132">
        <v>0</v>
      </c>
      <c r="H788" s="132">
        <v>0</v>
      </c>
      <c r="I788" s="132">
        <v>0</v>
      </c>
      <c r="J788" s="132">
        <v>0</v>
      </c>
      <c r="K788" s="132">
        <v>9996384</v>
      </c>
      <c r="L788" s="132">
        <v>-59939532</v>
      </c>
      <c r="M788" s="132">
        <v>-59944823</v>
      </c>
      <c r="N788" s="132">
        <v>-59950114</v>
      </c>
      <c r="O788" s="132">
        <v>-59955405</v>
      </c>
      <c r="P788" s="127">
        <v>-59955405</v>
      </c>
    </row>
    <row r="789" spans="1:16" ht="13.5" thickBot="1" x14ac:dyDescent="0.25">
      <c r="A789" s="135" t="s">
        <v>119</v>
      </c>
      <c r="B789" s="134" t="s">
        <v>1161</v>
      </c>
      <c r="C789" s="134" t="s">
        <v>2078</v>
      </c>
      <c r="D789" s="130">
        <v>93474</v>
      </c>
      <c r="E789" s="130">
        <v>93474</v>
      </c>
      <c r="F789" s="130">
        <v>0</v>
      </c>
      <c r="G789" s="130">
        <v>0</v>
      </c>
      <c r="H789" s="130">
        <v>0</v>
      </c>
      <c r="I789" s="130">
        <v>0</v>
      </c>
      <c r="J789" s="130">
        <v>0</v>
      </c>
      <c r="K789" s="130">
        <v>-3616</v>
      </c>
      <c r="L789" s="130">
        <v>60468</v>
      </c>
      <c r="M789" s="130">
        <v>55177</v>
      </c>
      <c r="N789" s="130">
        <v>49886</v>
      </c>
      <c r="O789" s="130">
        <v>44595</v>
      </c>
      <c r="P789" s="127">
        <v>44595</v>
      </c>
    </row>
    <row r="790" spans="1:16" ht="13.5" thickBot="1" x14ac:dyDescent="0.25">
      <c r="A790" s="135" t="s">
        <v>227</v>
      </c>
      <c r="B790" s="134" t="s">
        <v>997</v>
      </c>
      <c r="C790" s="134" t="s">
        <v>2078</v>
      </c>
      <c r="D790" s="132">
        <v>-75000000</v>
      </c>
      <c r="E790" s="132">
        <v>-75000000</v>
      </c>
      <c r="F790" s="132">
        <v>0</v>
      </c>
      <c r="G790" s="132">
        <v>0</v>
      </c>
      <c r="H790" s="132">
        <v>0</v>
      </c>
      <c r="I790" s="132">
        <v>0</v>
      </c>
      <c r="J790" s="132">
        <v>0</v>
      </c>
      <c r="K790" s="132">
        <v>10000000</v>
      </c>
      <c r="L790" s="132">
        <v>-60000000</v>
      </c>
      <c r="M790" s="132">
        <v>-60000000</v>
      </c>
      <c r="N790" s="132">
        <v>-60000000</v>
      </c>
      <c r="O790" s="132">
        <v>-60000000</v>
      </c>
      <c r="P790" s="127">
        <v>-60000000</v>
      </c>
    </row>
    <row r="791" spans="1:16" ht="13.5" thickBot="1" x14ac:dyDescent="0.25">
      <c r="A791" s="133" t="s">
        <v>1509</v>
      </c>
      <c r="B791" s="134" t="s">
        <v>2457</v>
      </c>
      <c r="C791" s="142"/>
      <c r="D791" s="130">
        <v>-104979574.93000001</v>
      </c>
      <c r="E791" s="130">
        <v>-100575202.70999999</v>
      </c>
      <c r="F791" s="130">
        <v>-85595166.019999996</v>
      </c>
      <c r="G791" s="130">
        <v>-90751395</v>
      </c>
      <c r="H791" s="130">
        <v>-101799461.55</v>
      </c>
      <c r="I791" s="130">
        <v>-77935242.810000002</v>
      </c>
      <c r="J791" s="130">
        <v>-78177567.079999998</v>
      </c>
      <c r="K791" s="130">
        <v>-79723785.180000007</v>
      </c>
      <c r="L791" s="130">
        <v>-82568805.700000003</v>
      </c>
      <c r="M791" s="130">
        <v>-78299409.730000004</v>
      </c>
      <c r="N791" s="130">
        <v>-118939759.3</v>
      </c>
      <c r="O791" s="130">
        <v>-94695972.290000007</v>
      </c>
      <c r="P791" s="127">
        <v>-94695972.290000007</v>
      </c>
    </row>
    <row r="792" spans="1:16" ht="13.5" thickBot="1" x14ac:dyDescent="0.25">
      <c r="A792" s="135" t="s">
        <v>250</v>
      </c>
      <c r="B792" s="134" t="s">
        <v>996</v>
      </c>
      <c r="C792" s="134" t="s">
        <v>2078</v>
      </c>
      <c r="D792" s="132">
        <v>-15856389.66</v>
      </c>
      <c r="E792" s="132">
        <v>-14509937.630000001</v>
      </c>
      <c r="F792" s="132">
        <v>-19743482.710000001</v>
      </c>
      <c r="G792" s="132">
        <v>-23730790.57</v>
      </c>
      <c r="H792" s="132">
        <v>-23782059.68</v>
      </c>
      <c r="I792" s="132">
        <v>-19442607.23</v>
      </c>
      <c r="J792" s="132">
        <v>-14549596.800000001</v>
      </c>
      <c r="K792" s="132">
        <v>-18613276.920000002</v>
      </c>
      <c r="L792" s="132">
        <v>-14922192.09</v>
      </c>
      <c r="M792" s="132">
        <v>-14914727.65</v>
      </c>
      <c r="N792" s="132">
        <v>-14643782.99</v>
      </c>
      <c r="O792" s="132">
        <v>-14885089.199999999</v>
      </c>
      <c r="P792" s="127">
        <v>-14885089.199999999</v>
      </c>
    </row>
    <row r="793" spans="1:16" ht="13.5" thickBot="1" x14ac:dyDescent="0.25">
      <c r="A793" s="135" t="s">
        <v>251</v>
      </c>
      <c r="B793" s="134" t="s">
        <v>995</v>
      </c>
      <c r="C793" s="134" t="s">
        <v>2078</v>
      </c>
      <c r="D793" s="130">
        <v>-91983747.75</v>
      </c>
      <c r="E793" s="130">
        <v>-12561695.039999999</v>
      </c>
      <c r="F793" s="130">
        <v>-10256222.699999999</v>
      </c>
      <c r="G793" s="130">
        <v>-5898252.6299999999</v>
      </c>
      <c r="H793" s="130">
        <v>-24977524.649999999</v>
      </c>
      <c r="I793" s="130">
        <v>-9652164.5099999998</v>
      </c>
      <c r="J793" s="130">
        <v>-11023435.210000001</v>
      </c>
      <c r="K793" s="130">
        <v>-9016463.6199999992</v>
      </c>
      <c r="L793" s="130">
        <v>-6738439.8799999999</v>
      </c>
      <c r="M793" s="130">
        <v>-8589290.9100000001</v>
      </c>
      <c r="N793" s="130">
        <v>-20536782.870000001</v>
      </c>
      <c r="O793" s="130">
        <v>-4697401.5999999996</v>
      </c>
      <c r="P793" s="127">
        <v>-4697401.5999999996</v>
      </c>
    </row>
    <row r="794" spans="1:16" ht="13.5" thickBot="1" x14ac:dyDescent="0.25">
      <c r="A794" s="135" t="s">
        <v>252</v>
      </c>
      <c r="B794" s="134" t="s">
        <v>994</v>
      </c>
      <c r="C794" s="134" t="s">
        <v>2078</v>
      </c>
      <c r="D794" s="132">
        <v>0</v>
      </c>
      <c r="E794" s="132">
        <v>0</v>
      </c>
      <c r="F794" s="132">
        <v>0</v>
      </c>
      <c r="G794" s="132">
        <v>0</v>
      </c>
      <c r="H794" s="132">
        <v>0</v>
      </c>
      <c r="I794" s="132">
        <v>0</v>
      </c>
      <c r="J794" s="132">
        <v>0</v>
      </c>
      <c r="K794" s="132">
        <v>0</v>
      </c>
      <c r="L794" s="132">
        <v>0</v>
      </c>
      <c r="M794" s="132">
        <v>0</v>
      </c>
      <c r="N794" s="132">
        <v>0</v>
      </c>
      <c r="O794" s="132">
        <v>0</v>
      </c>
      <c r="P794" s="127">
        <v>0</v>
      </c>
    </row>
    <row r="795" spans="1:16" ht="13.5" thickBot="1" x14ac:dyDescent="0.25">
      <c r="A795" s="135" t="s">
        <v>253</v>
      </c>
      <c r="B795" s="134" t="s">
        <v>993</v>
      </c>
      <c r="C795" s="134" t="s">
        <v>2078</v>
      </c>
      <c r="D795" s="130">
        <v>67877568.060000002</v>
      </c>
      <c r="E795" s="130">
        <v>-7772746.6100000003</v>
      </c>
      <c r="F795" s="130">
        <v>-8671297.8499999996</v>
      </c>
      <c r="G795" s="130">
        <v>-16128913.57</v>
      </c>
      <c r="H795" s="130">
        <v>-10415078.300000001</v>
      </c>
      <c r="I795" s="130">
        <v>-10834226.9</v>
      </c>
      <c r="J795" s="130">
        <v>-14419982.869999999</v>
      </c>
      <c r="K795" s="130">
        <v>-15835609.67</v>
      </c>
      <c r="L795" s="130">
        <v>-18312457.52</v>
      </c>
      <c r="M795" s="130">
        <v>-8826319.0299999993</v>
      </c>
      <c r="N795" s="130">
        <v>-7482868</v>
      </c>
      <c r="O795" s="130">
        <v>-7264473.3899999997</v>
      </c>
      <c r="P795" s="127">
        <v>-7264473.3899999997</v>
      </c>
    </row>
    <row r="796" spans="1:16" ht="13.5" thickBot="1" x14ac:dyDescent="0.25">
      <c r="A796" s="135" t="s">
        <v>254</v>
      </c>
      <c r="B796" s="134" t="s">
        <v>992</v>
      </c>
      <c r="C796" s="134" t="s">
        <v>2078</v>
      </c>
      <c r="D796" s="132"/>
      <c r="E796" s="132"/>
      <c r="F796" s="132"/>
      <c r="G796" s="132"/>
      <c r="H796" s="132"/>
      <c r="I796" s="132"/>
      <c r="J796" s="132"/>
      <c r="K796" s="132"/>
      <c r="L796" s="132"/>
      <c r="M796" s="132"/>
      <c r="N796" s="132"/>
      <c r="O796" s="132"/>
      <c r="P796" s="127">
        <v>0</v>
      </c>
    </row>
    <row r="797" spans="1:16" ht="13.5" thickBot="1" x14ac:dyDescent="0.25">
      <c r="A797" s="135" t="s">
        <v>255</v>
      </c>
      <c r="B797" s="134" t="s">
        <v>991</v>
      </c>
      <c r="C797" s="134" t="s">
        <v>2078</v>
      </c>
      <c r="D797" s="130">
        <v>-2329655.56</v>
      </c>
      <c r="E797" s="130">
        <v>-5933609.1399999997</v>
      </c>
      <c r="F797" s="130">
        <v>-2844282.26</v>
      </c>
      <c r="G797" s="130">
        <v>-3216523.27</v>
      </c>
      <c r="H797" s="130">
        <v>-1481249.27</v>
      </c>
      <c r="I797" s="130">
        <v>-1833055.02</v>
      </c>
      <c r="J797" s="130">
        <v>-2425047.4500000002</v>
      </c>
      <c r="K797" s="130">
        <v>-2739052.52</v>
      </c>
      <c r="L797" s="130">
        <v>-3319095.35</v>
      </c>
      <c r="M797" s="130">
        <v>-3664856.86</v>
      </c>
      <c r="N797" s="130">
        <v>-1726214.85</v>
      </c>
      <c r="O797" s="130">
        <v>-2164686.5</v>
      </c>
      <c r="P797" s="127">
        <v>-2164686.5</v>
      </c>
    </row>
    <row r="798" spans="1:16" ht="13.5" thickBot="1" x14ac:dyDescent="0.25">
      <c r="A798" s="135" t="s">
        <v>256</v>
      </c>
      <c r="B798" s="134" t="s">
        <v>990</v>
      </c>
      <c r="C798" s="134" t="s">
        <v>2078</v>
      </c>
      <c r="D798" s="132">
        <v>-8737.7199999999993</v>
      </c>
      <c r="E798" s="132">
        <v>0</v>
      </c>
      <c r="F798" s="132">
        <v>0</v>
      </c>
      <c r="G798" s="132">
        <v>0</v>
      </c>
      <c r="H798" s="132">
        <v>-1171676.52</v>
      </c>
      <c r="I798" s="132">
        <v>-1159898.7</v>
      </c>
      <c r="J798" s="132">
        <v>0</v>
      </c>
      <c r="K798" s="132">
        <v>0</v>
      </c>
      <c r="L798" s="132">
        <v>-656.2</v>
      </c>
      <c r="M798" s="132">
        <v>0</v>
      </c>
      <c r="N798" s="132">
        <v>-1193291.3</v>
      </c>
      <c r="O798" s="132">
        <v>0</v>
      </c>
      <c r="P798" s="127">
        <v>0</v>
      </c>
    </row>
    <row r="799" spans="1:16" ht="13.5" thickBot="1" x14ac:dyDescent="0.25">
      <c r="A799" s="135" t="s">
        <v>1510</v>
      </c>
      <c r="B799" s="134" t="s">
        <v>989</v>
      </c>
      <c r="C799" s="134" t="s">
        <v>2078</v>
      </c>
      <c r="D799" s="130">
        <v>-155125.14000000001</v>
      </c>
      <c r="E799" s="130">
        <v>-153031.54999999999</v>
      </c>
      <c r="F799" s="130">
        <v>-150927.37</v>
      </c>
      <c r="G799" s="130">
        <v>-148812.51999999999</v>
      </c>
      <c r="H799" s="130">
        <v>-146686.96</v>
      </c>
      <c r="I799" s="130">
        <v>-144550.64000000001</v>
      </c>
      <c r="J799" s="130">
        <v>-142403.5</v>
      </c>
      <c r="K799" s="130">
        <v>-140245.48000000001</v>
      </c>
      <c r="L799" s="130">
        <v>-138076.53</v>
      </c>
      <c r="M799" s="130">
        <v>-135896.6</v>
      </c>
      <c r="N799" s="130">
        <v>-133705.63</v>
      </c>
      <c r="O799" s="130">
        <v>-131503.56</v>
      </c>
      <c r="P799" s="127">
        <v>-131503.56</v>
      </c>
    </row>
    <row r="800" spans="1:16" ht="13.5" thickBot="1" x14ac:dyDescent="0.25">
      <c r="A800" s="135" t="s">
        <v>1511</v>
      </c>
      <c r="B800" s="134" t="s">
        <v>988</v>
      </c>
      <c r="C800" s="134" t="s">
        <v>2078</v>
      </c>
      <c r="D800" s="132">
        <v>-14132.92</v>
      </c>
      <c r="E800" s="132">
        <v>-13131.54</v>
      </c>
      <c r="F800" s="132">
        <v>-10747.11</v>
      </c>
      <c r="G800" s="132">
        <v>-9352.0499999999993</v>
      </c>
      <c r="H800" s="132">
        <v>-14578.15</v>
      </c>
      <c r="I800" s="132">
        <v>-13072.3</v>
      </c>
      <c r="J800" s="132">
        <v>-2862.25</v>
      </c>
      <c r="K800" s="132">
        <v>-639.21</v>
      </c>
      <c r="L800" s="132">
        <v>-37314.21</v>
      </c>
      <c r="M800" s="132">
        <v>-35727.199999999997</v>
      </c>
      <c r="N800" s="132">
        <v>-43567.35</v>
      </c>
      <c r="O800" s="132">
        <v>-34951.769999999997</v>
      </c>
      <c r="P800" s="127">
        <v>-34951.769999999997</v>
      </c>
    </row>
    <row r="801" spans="1:16" ht="13.5" thickBot="1" x14ac:dyDescent="0.25">
      <c r="A801" s="135" t="s">
        <v>2045</v>
      </c>
      <c r="B801" s="134" t="s">
        <v>987</v>
      </c>
      <c r="C801" s="134" t="s">
        <v>2078</v>
      </c>
      <c r="D801" s="130">
        <v>0</v>
      </c>
      <c r="E801" s="130">
        <v>0</v>
      </c>
      <c r="F801" s="130">
        <v>0</v>
      </c>
      <c r="G801" s="130">
        <v>0</v>
      </c>
      <c r="H801" s="130">
        <v>0</v>
      </c>
      <c r="I801" s="130">
        <v>0</v>
      </c>
      <c r="J801" s="130">
        <v>0</v>
      </c>
      <c r="K801" s="130">
        <v>0</v>
      </c>
      <c r="L801" s="130">
        <v>0</v>
      </c>
      <c r="M801" s="130">
        <v>0</v>
      </c>
      <c r="N801" s="130">
        <v>0</v>
      </c>
      <c r="O801" s="130">
        <v>0</v>
      </c>
      <c r="P801" s="127">
        <v>0</v>
      </c>
    </row>
    <row r="802" spans="1:16" ht="13.5" thickBot="1" x14ac:dyDescent="0.25">
      <c r="A802" s="135" t="s">
        <v>257</v>
      </c>
      <c r="B802" s="134" t="s">
        <v>986</v>
      </c>
      <c r="C802" s="134" t="s">
        <v>2078</v>
      </c>
      <c r="D802" s="132">
        <v>-1037490.99</v>
      </c>
      <c r="E802" s="132">
        <v>-1022989.99</v>
      </c>
      <c r="F802" s="132">
        <v>0</v>
      </c>
      <c r="G802" s="132">
        <v>0</v>
      </c>
      <c r="H802" s="132">
        <v>0</v>
      </c>
      <c r="I802" s="132">
        <v>0</v>
      </c>
      <c r="J802" s="132">
        <v>0</v>
      </c>
      <c r="K802" s="132">
        <v>0</v>
      </c>
      <c r="L802" s="132">
        <v>0</v>
      </c>
      <c r="M802" s="132">
        <v>0</v>
      </c>
      <c r="N802" s="132">
        <v>0</v>
      </c>
      <c r="O802" s="132">
        <v>0</v>
      </c>
      <c r="P802" s="127">
        <v>0</v>
      </c>
    </row>
    <row r="803" spans="1:16" ht="13.5" thickBot="1" x14ac:dyDescent="0.25">
      <c r="A803" s="135" t="s">
        <v>258</v>
      </c>
      <c r="B803" s="134" t="s">
        <v>985</v>
      </c>
      <c r="C803" s="134" t="s">
        <v>2078</v>
      </c>
      <c r="D803" s="130">
        <v>-10916955.26</v>
      </c>
      <c r="E803" s="130">
        <v>-3591323.26</v>
      </c>
      <c r="F803" s="130">
        <v>-4084943.93</v>
      </c>
      <c r="G803" s="130">
        <v>-4084943.93</v>
      </c>
      <c r="H803" s="130">
        <v>-4084943.93</v>
      </c>
      <c r="I803" s="130">
        <v>-4796504.5599999996</v>
      </c>
      <c r="J803" s="130">
        <v>-4796504.5599999996</v>
      </c>
      <c r="K803" s="130">
        <v>-4796504.5599999996</v>
      </c>
      <c r="L803" s="130">
        <v>-5667331.4400000004</v>
      </c>
      <c r="M803" s="130">
        <v>-5667331.4400000004</v>
      </c>
      <c r="N803" s="130">
        <v>-5667331.4400000004</v>
      </c>
      <c r="O803" s="130">
        <v>-9607300.8100000005</v>
      </c>
      <c r="P803" s="127">
        <v>-9607300.8100000005</v>
      </c>
    </row>
    <row r="804" spans="1:16" ht="13.5" thickBot="1" x14ac:dyDescent="0.25">
      <c r="A804" s="135" t="s">
        <v>1512</v>
      </c>
      <c r="B804" s="134" t="s">
        <v>984</v>
      </c>
      <c r="C804" s="134" t="s">
        <v>2078</v>
      </c>
      <c r="D804" s="132">
        <v>-25784.09</v>
      </c>
      <c r="E804" s="132">
        <v>-26609.040000000001</v>
      </c>
      <c r="F804" s="132">
        <v>-24275.68</v>
      </c>
      <c r="G804" s="132">
        <v>-21917.43</v>
      </c>
      <c r="H804" s="132">
        <v>-20418.12</v>
      </c>
      <c r="I804" s="132">
        <v>-20059.79</v>
      </c>
      <c r="J804" s="132">
        <v>-16316.78</v>
      </c>
      <c r="K804" s="132">
        <v>-16201.76</v>
      </c>
      <c r="L804" s="132">
        <v>-14220.45</v>
      </c>
      <c r="M804" s="132">
        <v>-15340.43</v>
      </c>
      <c r="N804" s="132">
        <v>-13574.99</v>
      </c>
      <c r="O804" s="132">
        <v>-34951.9</v>
      </c>
      <c r="P804" s="127">
        <v>-34951.9</v>
      </c>
    </row>
    <row r="805" spans="1:16" ht="13.5" thickBot="1" x14ac:dyDescent="0.25">
      <c r="A805" s="135" t="s">
        <v>259</v>
      </c>
      <c r="B805" s="134" t="s">
        <v>983</v>
      </c>
      <c r="C805" s="134" t="s">
        <v>2078</v>
      </c>
      <c r="D805" s="130">
        <v>-2312750.34</v>
      </c>
      <c r="E805" s="130">
        <v>-2522886.5</v>
      </c>
      <c r="F805" s="130">
        <v>-2779607.3</v>
      </c>
      <c r="G805" s="130">
        <v>-3094434.17</v>
      </c>
      <c r="H805" s="130">
        <v>-3169469.12</v>
      </c>
      <c r="I805" s="130">
        <v>-3364060.85</v>
      </c>
      <c r="J805" s="130">
        <v>-3268170.81</v>
      </c>
      <c r="K805" s="130">
        <v>-3296792.98</v>
      </c>
      <c r="L805" s="130">
        <v>-3206256.58</v>
      </c>
      <c r="M805" s="130">
        <v>-3397502.97</v>
      </c>
      <c r="N805" s="130">
        <v>-3231010.7</v>
      </c>
      <c r="O805" s="130">
        <v>-2637111.65</v>
      </c>
      <c r="P805" s="127">
        <v>-2637111.65</v>
      </c>
    </row>
    <row r="806" spans="1:16" ht="13.5" thickBot="1" x14ac:dyDescent="0.25">
      <c r="A806" s="135" t="s">
        <v>260</v>
      </c>
      <c r="B806" s="134" t="s">
        <v>982</v>
      </c>
      <c r="C806" s="134" t="s">
        <v>2078</v>
      </c>
      <c r="D806" s="132">
        <v>-4393746</v>
      </c>
      <c r="E806" s="132">
        <v>-7464951</v>
      </c>
      <c r="F806" s="132">
        <v>-8778193</v>
      </c>
      <c r="G806" s="132">
        <v>-8590965</v>
      </c>
      <c r="H806" s="132">
        <v>-6751102</v>
      </c>
      <c r="I806" s="132">
        <v>-4003276</v>
      </c>
      <c r="J806" s="132">
        <v>-762670</v>
      </c>
      <c r="K806" s="132">
        <v>2470450</v>
      </c>
      <c r="L806" s="132">
        <v>5329197</v>
      </c>
      <c r="M806" s="132">
        <v>6633106</v>
      </c>
      <c r="N806" s="132">
        <v>4626666</v>
      </c>
      <c r="O806" s="132">
        <v>0</v>
      </c>
      <c r="P806" s="127">
        <v>0</v>
      </c>
    </row>
    <row r="807" spans="1:16" ht="13.5" thickBot="1" x14ac:dyDescent="0.25">
      <c r="A807" s="135" t="s">
        <v>261</v>
      </c>
      <c r="B807" s="134" t="s">
        <v>981</v>
      </c>
      <c r="C807" s="134" t="s">
        <v>2078</v>
      </c>
      <c r="D807" s="130">
        <v>0</v>
      </c>
      <c r="E807" s="130">
        <v>0</v>
      </c>
      <c r="F807" s="130">
        <v>0</v>
      </c>
      <c r="G807" s="130">
        <v>0</v>
      </c>
      <c r="H807" s="130">
        <v>0</v>
      </c>
      <c r="I807" s="130">
        <v>0</v>
      </c>
      <c r="J807" s="130">
        <v>0</v>
      </c>
      <c r="K807" s="130">
        <v>0</v>
      </c>
      <c r="L807" s="130">
        <v>0</v>
      </c>
      <c r="M807" s="130">
        <v>0</v>
      </c>
      <c r="N807" s="130">
        <v>0</v>
      </c>
      <c r="O807" s="130">
        <v>0</v>
      </c>
      <c r="P807" s="127">
        <v>0</v>
      </c>
    </row>
    <row r="808" spans="1:16" ht="13.5" thickBot="1" x14ac:dyDescent="0.25">
      <c r="A808" s="135" t="s">
        <v>262</v>
      </c>
      <c r="B808" s="134" t="s">
        <v>980</v>
      </c>
      <c r="C808" s="134" t="s">
        <v>2078</v>
      </c>
      <c r="D808" s="132">
        <v>0</v>
      </c>
      <c r="E808" s="132">
        <v>0</v>
      </c>
      <c r="F808" s="132">
        <v>0</v>
      </c>
      <c r="G808" s="132">
        <v>0</v>
      </c>
      <c r="H808" s="132">
        <v>0</v>
      </c>
      <c r="I808" s="132">
        <v>0</v>
      </c>
      <c r="J808" s="132">
        <v>0</v>
      </c>
      <c r="K808" s="132">
        <v>0</v>
      </c>
      <c r="L808" s="132">
        <v>0</v>
      </c>
      <c r="M808" s="132">
        <v>0</v>
      </c>
      <c r="N808" s="132">
        <v>0</v>
      </c>
      <c r="O808" s="132">
        <v>0</v>
      </c>
      <c r="P808" s="127">
        <v>0</v>
      </c>
    </row>
    <row r="809" spans="1:16" ht="13.5" thickBot="1" x14ac:dyDescent="0.25">
      <c r="A809" s="135" t="s">
        <v>263</v>
      </c>
      <c r="B809" s="134" t="s">
        <v>979</v>
      </c>
      <c r="C809" s="134" t="s">
        <v>2078</v>
      </c>
      <c r="D809" s="130">
        <v>0</v>
      </c>
      <c r="E809" s="130">
        <v>0</v>
      </c>
      <c r="F809" s="130">
        <v>0</v>
      </c>
      <c r="G809" s="130">
        <v>0</v>
      </c>
      <c r="H809" s="130">
        <v>0</v>
      </c>
      <c r="I809" s="130">
        <v>0</v>
      </c>
      <c r="J809" s="130">
        <v>0</v>
      </c>
      <c r="K809" s="130">
        <v>0</v>
      </c>
      <c r="L809" s="130">
        <v>0</v>
      </c>
      <c r="M809" s="130">
        <v>0</v>
      </c>
      <c r="N809" s="130">
        <v>0</v>
      </c>
      <c r="O809" s="130">
        <v>0</v>
      </c>
      <c r="P809" s="127">
        <v>0</v>
      </c>
    </row>
    <row r="810" spans="1:16" ht="13.5" thickBot="1" x14ac:dyDescent="0.25">
      <c r="A810" s="135" t="s">
        <v>261</v>
      </c>
      <c r="B810" s="134" t="s">
        <v>978</v>
      </c>
      <c r="C810" s="134" t="s">
        <v>2078</v>
      </c>
      <c r="D810" s="132">
        <v>0</v>
      </c>
      <c r="E810" s="132">
        <v>0</v>
      </c>
      <c r="F810" s="132">
        <v>0</v>
      </c>
      <c r="G810" s="132">
        <v>0</v>
      </c>
      <c r="H810" s="132">
        <v>0</v>
      </c>
      <c r="I810" s="132">
        <v>0</v>
      </c>
      <c r="J810" s="132">
        <v>0</v>
      </c>
      <c r="K810" s="132">
        <v>0</v>
      </c>
      <c r="L810" s="132">
        <v>0</v>
      </c>
      <c r="M810" s="132">
        <v>0</v>
      </c>
      <c r="N810" s="132">
        <v>0</v>
      </c>
      <c r="O810" s="132">
        <v>0</v>
      </c>
      <c r="P810" s="127">
        <v>0</v>
      </c>
    </row>
    <row r="811" spans="1:16" ht="13.5" thickBot="1" x14ac:dyDescent="0.25">
      <c r="A811" s="135" t="s">
        <v>264</v>
      </c>
      <c r="B811" s="134" t="s">
        <v>977</v>
      </c>
      <c r="C811" s="134" t="s">
        <v>2078</v>
      </c>
      <c r="D811" s="130">
        <v>-5126.66</v>
      </c>
      <c r="E811" s="130">
        <v>-5971.13</v>
      </c>
      <c r="F811" s="130">
        <v>-5113.6499999999996</v>
      </c>
      <c r="G811" s="130">
        <v>-4946.5</v>
      </c>
      <c r="H811" s="130">
        <v>-13508.32</v>
      </c>
      <c r="I811" s="130">
        <v>-11247</v>
      </c>
      <c r="J811" s="130">
        <v>-4332.18</v>
      </c>
      <c r="K811" s="130">
        <v>-4332.18</v>
      </c>
      <c r="L811" s="130">
        <v>-4924.18</v>
      </c>
      <c r="M811" s="130">
        <v>-4924.18</v>
      </c>
      <c r="N811" s="130">
        <v>-11255.95</v>
      </c>
      <c r="O811" s="130">
        <v>-5363.45</v>
      </c>
      <c r="P811" s="127">
        <v>-5363.45</v>
      </c>
    </row>
    <row r="812" spans="1:16" ht="13.5" thickBot="1" x14ac:dyDescent="0.25">
      <c r="A812" s="135" t="s">
        <v>2644</v>
      </c>
      <c r="B812" s="134" t="s">
        <v>2645</v>
      </c>
      <c r="C812" s="134" t="s">
        <v>2078</v>
      </c>
      <c r="D812" s="132">
        <v>0</v>
      </c>
      <c r="E812" s="132">
        <v>0</v>
      </c>
      <c r="F812" s="132">
        <v>0</v>
      </c>
      <c r="G812" s="132">
        <v>0</v>
      </c>
      <c r="H812" s="132">
        <v>0</v>
      </c>
      <c r="I812" s="132">
        <v>0</v>
      </c>
      <c r="J812" s="132">
        <v>-382859.36</v>
      </c>
      <c r="K812" s="132">
        <v>-304267.65000000002</v>
      </c>
      <c r="L812" s="132">
        <v>-330549.42</v>
      </c>
      <c r="M812" s="132">
        <v>-833920.57</v>
      </c>
      <c r="N812" s="132">
        <v>-322343.98</v>
      </c>
      <c r="O812" s="132">
        <v>-582636.48</v>
      </c>
      <c r="P812" s="127">
        <v>-582636.48</v>
      </c>
    </row>
    <row r="813" spans="1:16" ht="13.5" thickBot="1" x14ac:dyDescent="0.25">
      <c r="A813" s="135" t="s">
        <v>265</v>
      </c>
      <c r="B813" s="134" t="s">
        <v>976</v>
      </c>
      <c r="C813" s="134" t="s">
        <v>2078</v>
      </c>
      <c r="D813" s="130">
        <v>-349.8</v>
      </c>
      <c r="E813" s="130">
        <v>-174.9</v>
      </c>
      <c r="F813" s="130">
        <v>-233.2</v>
      </c>
      <c r="G813" s="130">
        <v>-233.2</v>
      </c>
      <c r="H813" s="130">
        <v>-35780.21</v>
      </c>
      <c r="I813" s="130">
        <v>-35255.51</v>
      </c>
      <c r="J813" s="130">
        <v>-174.9</v>
      </c>
      <c r="K813" s="130">
        <v>-291.5</v>
      </c>
      <c r="L813" s="130">
        <v>-466.4</v>
      </c>
      <c r="M813" s="130">
        <v>-353.4</v>
      </c>
      <c r="N813" s="130">
        <v>-35997.760000000002</v>
      </c>
      <c r="O813" s="130">
        <v>-411.1</v>
      </c>
      <c r="P813" s="127">
        <v>-411.1</v>
      </c>
    </row>
    <row r="814" spans="1:16" ht="13.5" thickBot="1" x14ac:dyDescent="0.25">
      <c r="A814" s="135" t="s">
        <v>266</v>
      </c>
      <c r="B814" s="134" t="s">
        <v>975</v>
      </c>
      <c r="C814" s="134" t="s">
        <v>2078</v>
      </c>
      <c r="D814" s="132">
        <v>0</v>
      </c>
      <c r="E814" s="132">
        <v>0</v>
      </c>
      <c r="F814" s="132">
        <v>0</v>
      </c>
      <c r="G814" s="132">
        <v>0</v>
      </c>
      <c r="H814" s="132">
        <v>0</v>
      </c>
      <c r="I814" s="132">
        <v>0</v>
      </c>
      <c r="J814" s="132">
        <v>0</v>
      </c>
      <c r="K814" s="132">
        <v>0</v>
      </c>
      <c r="L814" s="132">
        <v>0</v>
      </c>
      <c r="M814" s="132">
        <v>0</v>
      </c>
      <c r="N814" s="132">
        <v>0</v>
      </c>
      <c r="O814" s="132">
        <v>0</v>
      </c>
      <c r="P814" s="127">
        <v>0</v>
      </c>
    </row>
    <row r="815" spans="1:16" ht="13.5" thickBot="1" x14ac:dyDescent="0.25">
      <c r="A815" s="135" t="s">
        <v>267</v>
      </c>
      <c r="B815" s="134" t="s">
        <v>974</v>
      </c>
      <c r="C815" s="134" t="s">
        <v>2078</v>
      </c>
      <c r="D815" s="130">
        <v>0</v>
      </c>
      <c r="E815" s="130">
        <v>0</v>
      </c>
      <c r="F815" s="130">
        <v>0</v>
      </c>
      <c r="G815" s="130">
        <v>0</v>
      </c>
      <c r="H815" s="130">
        <v>0</v>
      </c>
      <c r="I815" s="130">
        <v>0</v>
      </c>
      <c r="J815" s="130">
        <v>0</v>
      </c>
      <c r="K815" s="130">
        <v>0</v>
      </c>
      <c r="L815" s="130">
        <v>0</v>
      </c>
      <c r="M815" s="130">
        <v>0</v>
      </c>
      <c r="N815" s="130">
        <v>0</v>
      </c>
      <c r="O815" s="130">
        <v>0</v>
      </c>
      <c r="P815" s="127">
        <v>0</v>
      </c>
    </row>
    <row r="816" spans="1:16" ht="13.5" thickBot="1" x14ac:dyDescent="0.25">
      <c r="A816" s="135" t="s">
        <v>268</v>
      </c>
      <c r="B816" s="134" t="s">
        <v>973</v>
      </c>
      <c r="C816" s="134" t="s">
        <v>2078</v>
      </c>
      <c r="D816" s="132">
        <v>0</v>
      </c>
      <c r="E816" s="132">
        <v>0</v>
      </c>
      <c r="F816" s="132">
        <v>0</v>
      </c>
      <c r="G816" s="132">
        <v>0</v>
      </c>
      <c r="H816" s="132">
        <v>0</v>
      </c>
      <c r="I816" s="132">
        <v>0</v>
      </c>
      <c r="J816" s="132">
        <v>0</v>
      </c>
      <c r="K816" s="132">
        <v>0</v>
      </c>
      <c r="L816" s="132">
        <v>0</v>
      </c>
      <c r="M816" s="132">
        <v>0</v>
      </c>
      <c r="N816" s="132">
        <v>0</v>
      </c>
      <c r="O816" s="132">
        <v>0</v>
      </c>
      <c r="P816" s="127">
        <v>0</v>
      </c>
    </row>
    <row r="817" spans="1:16" ht="13.5" thickBot="1" x14ac:dyDescent="0.25">
      <c r="A817" s="135" t="s">
        <v>269</v>
      </c>
      <c r="B817" s="134" t="s">
        <v>972</v>
      </c>
      <c r="C817" s="134" t="s">
        <v>2078</v>
      </c>
      <c r="D817" s="130">
        <v>0</v>
      </c>
      <c r="E817" s="130">
        <v>0</v>
      </c>
      <c r="F817" s="130">
        <v>0</v>
      </c>
      <c r="G817" s="130">
        <v>0</v>
      </c>
      <c r="H817" s="130">
        <v>0</v>
      </c>
      <c r="I817" s="130">
        <v>0</v>
      </c>
      <c r="J817" s="130">
        <v>0</v>
      </c>
      <c r="K817" s="130">
        <v>0</v>
      </c>
      <c r="L817" s="130">
        <v>0</v>
      </c>
      <c r="M817" s="130">
        <v>0</v>
      </c>
      <c r="N817" s="130">
        <v>0</v>
      </c>
      <c r="O817" s="130">
        <v>0</v>
      </c>
      <c r="P817" s="127">
        <v>0</v>
      </c>
    </row>
    <row r="818" spans="1:16" ht="13.5" thickBot="1" x14ac:dyDescent="0.25">
      <c r="A818" s="135" t="s">
        <v>270</v>
      </c>
      <c r="B818" s="134" t="s">
        <v>971</v>
      </c>
      <c r="C818" s="134" t="s">
        <v>2078</v>
      </c>
      <c r="D818" s="132">
        <v>-582011.79</v>
      </c>
      <c r="E818" s="132">
        <v>-1963808.3</v>
      </c>
      <c r="F818" s="132">
        <v>-587345.79</v>
      </c>
      <c r="G818" s="132">
        <v>-587073.18000000005</v>
      </c>
      <c r="H818" s="132">
        <v>-950204.4</v>
      </c>
      <c r="I818" s="132">
        <v>-951304.81</v>
      </c>
      <c r="J818" s="132">
        <v>-578075.13</v>
      </c>
      <c r="K818" s="132">
        <v>-566632.1</v>
      </c>
      <c r="L818" s="132">
        <v>-565007.11</v>
      </c>
      <c r="M818" s="132">
        <v>-560591.29</v>
      </c>
      <c r="N818" s="132">
        <v>-949099.4</v>
      </c>
      <c r="O818" s="132">
        <v>-684222.57</v>
      </c>
      <c r="P818" s="127">
        <v>-684222.57</v>
      </c>
    </row>
    <row r="819" spans="1:16" ht="13.5" thickBot="1" x14ac:dyDescent="0.25">
      <c r="A819" s="135" t="s">
        <v>2185</v>
      </c>
      <c r="B819" s="134" t="s">
        <v>970</v>
      </c>
      <c r="C819" s="134" t="s">
        <v>2078</v>
      </c>
      <c r="D819" s="130">
        <v>0</v>
      </c>
      <c r="E819" s="130">
        <v>0</v>
      </c>
      <c r="F819" s="130">
        <v>0</v>
      </c>
      <c r="G819" s="130">
        <v>0</v>
      </c>
      <c r="H819" s="130">
        <v>0</v>
      </c>
      <c r="I819" s="130">
        <v>0</v>
      </c>
      <c r="J819" s="130">
        <v>0</v>
      </c>
      <c r="K819" s="130">
        <v>0</v>
      </c>
      <c r="L819" s="130">
        <v>0</v>
      </c>
      <c r="M819" s="130">
        <v>0</v>
      </c>
      <c r="N819" s="130">
        <v>0</v>
      </c>
      <c r="O819" s="130">
        <v>0</v>
      </c>
      <c r="P819" s="127">
        <v>0</v>
      </c>
    </row>
    <row r="820" spans="1:16" ht="13.5" thickBot="1" x14ac:dyDescent="0.25">
      <c r="A820" s="135" t="s">
        <v>271</v>
      </c>
      <c r="B820" s="134" t="s">
        <v>969</v>
      </c>
      <c r="C820" s="134" t="s">
        <v>2078</v>
      </c>
      <c r="D820" s="132">
        <v>0</v>
      </c>
      <c r="E820" s="132">
        <v>0</v>
      </c>
      <c r="F820" s="132">
        <v>0</v>
      </c>
      <c r="G820" s="132">
        <v>0</v>
      </c>
      <c r="H820" s="132">
        <v>0</v>
      </c>
      <c r="I820" s="132">
        <v>0</v>
      </c>
      <c r="J820" s="132">
        <v>0</v>
      </c>
      <c r="K820" s="132">
        <v>0</v>
      </c>
      <c r="L820" s="132">
        <v>0</v>
      </c>
      <c r="M820" s="132">
        <v>0</v>
      </c>
      <c r="N820" s="132">
        <v>0</v>
      </c>
      <c r="O820" s="132">
        <v>0</v>
      </c>
      <c r="P820" s="127">
        <v>0</v>
      </c>
    </row>
    <row r="821" spans="1:16" ht="13.5" thickBot="1" x14ac:dyDescent="0.25">
      <c r="A821" s="135" t="s">
        <v>272</v>
      </c>
      <c r="B821" s="134" t="s">
        <v>968</v>
      </c>
      <c r="C821" s="134" t="s">
        <v>2078</v>
      </c>
      <c r="D821" s="130">
        <v>0</v>
      </c>
      <c r="E821" s="130">
        <v>0</v>
      </c>
      <c r="F821" s="130">
        <v>0</v>
      </c>
      <c r="G821" s="130">
        <v>0</v>
      </c>
      <c r="H821" s="130">
        <v>0</v>
      </c>
      <c r="I821" s="130">
        <v>0</v>
      </c>
      <c r="J821" s="130">
        <v>0</v>
      </c>
      <c r="K821" s="130">
        <v>0</v>
      </c>
      <c r="L821" s="130">
        <v>0</v>
      </c>
      <c r="M821" s="130">
        <v>0</v>
      </c>
      <c r="N821" s="130">
        <v>0</v>
      </c>
      <c r="O821" s="130">
        <v>0</v>
      </c>
      <c r="P821" s="127">
        <v>0</v>
      </c>
    </row>
    <row r="822" spans="1:16" ht="13.5" thickBot="1" x14ac:dyDescent="0.25">
      <c r="A822" s="135" t="s">
        <v>273</v>
      </c>
      <c r="B822" s="134" t="s">
        <v>967</v>
      </c>
      <c r="C822" s="134" t="s">
        <v>2078</v>
      </c>
      <c r="D822" s="132">
        <v>0</v>
      </c>
      <c r="E822" s="132">
        <v>0</v>
      </c>
      <c r="F822" s="132">
        <v>0</v>
      </c>
      <c r="G822" s="132">
        <v>0</v>
      </c>
      <c r="H822" s="132">
        <v>0</v>
      </c>
      <c r="I822" s="132">
        <v>0</v>
      </c>
      <c r="J822" s="132">
        <v>0</v>
      </c>
      <c r="K822" s="132">
        <v>0</v>
      </c>
      <c r="L822" s="132">
        <v>0</v>
      </c>
      <c r="M822" s="132">
        <v>0</v>
      </c>
      <c r="N822" s="132">
        <v>0</v>
      </c>
      <c r="O822" s="132">
        <v>0</v>
      </c>
      <c r="P822" s="127">
        <v>0</v>
      </c>
    </row>
    <row r="823" spans="1:16" ht="13.5" thickBot="1" x14ac:dyDescent="0.25">
      <c r="A823" s="135" t="s">
        <v>274</v>
      </c>
      <c r="B823" s="134" t="s">
        <v>966</v>
      </c>
      <c r="C823" s="134" t="s">
        <v>2078</v>
      </c>
      <c r="D823" s="130">
        <v>0</v>
      </c>
      <c r="E823" s="130">
        <v>0</v>
      </c>
      <c r="F823" s="130">
        <v>0</v>
      </c>
      <c r="G823" s="130">
        <v>0</v>
      </c>
      <c r="H823" s="130">
        <v>0</v>
      </c>
      <c r="I823" s="130">
        <v>0</v>
      </c>
      <c r="J823" s="130">
        <v>0</v>
      </c>
      <c r="K823" s="130">
        <v>0</v>
      </c>
      <c r="L823" s="130">
        <v>0</v>
      </c>
      <c r="M823" s="130">
        <v>0</v>
      </c>
      <c r="N823" s="130">
        <v>0</v>
      </c>
      <c r="O823" s="130">
        <v>0</v>
      </c>
      <c r="P823" s="127">
        <v>0</v>
      </c>
    </row>
    <row r="824" spans="1:16" ht="13.5" thickBot="1" x14ac:dyDescent="0.25">
      <c r="A824" s="135" t="s">
        <v>275</v>
      </c>
      <c r="B824" s="134" t="s">
        <v>965</v>
      </c>
      <c r="C824" s="134" t="s">
        <v>2078</v>
      </c>
      <c r="D824" s="132">
        <v>-7250092.04</v>
      </c>
      <c r="E824" s="132">
        <v>-5582796.6799999997</v>
      </c>
      <c r="F824" s="132">
        <v>-5067075.6399999997</v>
      </c>
      <c r="G824" s="132">
        <v>-4356937.8899999997</v>
      </c>
      <c r="H824" s="132">
        <v>-4905124.03</v>
      </c>
      <c r="I824" s="132">
        <v>-8358324.54</v>
      </c>
      <c r="J824" s="132">
        <v>-9947146.6699999999</v>
      </c>
      <c r="K824" s="132">
        <v>-12226145.130000001</v>
      </c>
      <c r="L824" s="132">
        <v>-14977253.800000001</v>
      </c>
      <c r="M824" s="132">
        <v>-17307321.640000001</v>
      </c>
      <c r="N824" s="132">
        <v>-15255689.26</v>
      </c>
      <c r="O824" s="132">
        <v>-11390541.949999999</v>
      </c>
      <c r="P824" s="127">
        <v>-11390541.949999999</v>
      </c>
    </row>
    <row r="825" spans="1:16" ht="13.5" thickBot="1" x14ac:dyDescent="0.25">
      <c r="A825" s="135" t="s">
        <v>276</v>
      </c>
      <c r="B825" s="134" t="s">
        <v>964</v>
      </c>
      <c r="C825" s="134" t="s">
        <v>2078</v>
      </c>
      <c r="D825" s="130">
        <v>-31302153.699999999</v>
      </c>
      <c r="E825" s="130">
        <v>-24605189.609999999</v>
      </c>
      <c r="F825" s="130">
        <v>-21096195.600000001</v>
      </c>
      <c r="G825" s="130">
        <v>-14807419.390000001</v>
      </c>
      <c r="H825" s="130">
        <v>-12630215.960000001</v>
      </c>
      <c r="I825" s="130">
        <v>-11787925.029999999</v>
      </c>
      <c r="J825" s="130">
        <v>-10630209.800000001</v>
      </c>
      <c r="K825" s="130">
        <v>-11460106.199999999</v>
      </c>
      <c r="L825" s="130">
        <v>-11898887.130000001</v>
      </c>
      <c r="M825" s="130">
        <v>-16803839.719999999</v>
      </c>
      <c r="N825" s="130">
        <v>-37727793.490000002</v>
      </c>
      <c r="O825" s="130">
        <v>-34596485.200000003</v>
      </c>
      <c r="P825" s="127">
        <v>-34596485.200000003</v>
      </c>
    </row>
    <row r="826" spans="1:16" ht="13.5" thickBot="1" x14ac:dyDescent="0.25">
      <c r="A826" s="135" t="s">
        <v>277</v>
      </c>
      <c r="B826" s="134" t="s">
        <v>963</v>
      </c>
      <c r="C826" s="134" t="s">
        <v>2078</v>
      </c>
      <c r="D826" s="132">
        <v>-307083.73</v>
      </c>
      <c r="E826" s="132">
        <v>-366693.86</v>
      </c>
      <c r="F826" s="132">
        <v>-313263.37</v>
      </c>
      <c r="G826" s="132">
        <v>1015</v>
      </c>
      <c r="H826" s="132">
        <v>-346143.31</v>
      </c>
      <c r="I826" s="132">
        <v>101921.4</v>
      </c>
      <c r="J826" s="132">
        <v>298387.55</v>
      </c>
      <c r="K826" s="132">
        <v>267748.62</v>
      </c>
      <c r="L826" s="132">
        <v>71538.77</v>
      </c>
      <c r="M826" s="132">
        <v>-412008.69</v>
      </c>
      <c r="N826" s="132">
        <v>-666551.91</v>
      </c>
      <c r="O826" s="132">
        <v>-84903.35</v>
      </c>
      <c r="P826" s="127">
        <v>-84903.35</v>
      </c>
    </row>
    <row r="827" spans="1:16" ht="13.5" thickBot="1" x14ac:dyDescent="0.25">
      <c r="A827" s="135" t="s">
        <v>278</v>
      </c>
      <c r="B827" s="134" t="s">
        <v>962</v>
      </c>
      <c r="C827" s="134" t="s">
        <v>2078</v>
      </c>
      <c r="D827" s="130">
        <v>-482.16</v>
      </c>
      <c r="E827" s="130">
        <v>-482.16</v>
      </c>
      <c r="F827" s="130">
        <v>-482.16</v>
      </c>
      <c r="G827" s="130">
        <v>-482.16</v>
      </c>
      <c r="H827" s="130">
        <v>-482.16</v>
      </c>
      <c r="I827" s="130">
        <v>-482.16</v>
      </c>
      <c r="J827" s="130">
        <v>-482.16</v>
      </c>
      <c r="K827" s="130">
        <v>-482.16</v>
      </c>
      <c r="L827" s="130">
        <v>-482.16</v>
      </c>
      <c r="M827" s="130">
        <v>-482.16</v>
      </c>
      <c r="N827" s="130">
        <v>-482.16</v>
      </c>
      <c r="O827" s="130">
        <v>-482.16</v>
      </c>
      <c r="P827" s="127">
        <v>-482.16</v>
      </c>
    </row>
    <row r="828" spans="1:16" ht="13.5" thickBot="1" x14ac:dyDescent="0.25">
      <c r="A828" s="135" t="s">
        <v>279</v>
      </c>
      <c r="B828" s="134" t="s">
        <v>961</v>
      </c>
      <c r="C828" s="134" t="s">
        <v>2078</v>
      </c>
      <c r="D828" s="132">
        <v>0</v>
      </c>
      <c r="E828" s="132">
        <v>0</v>
      </c>
      <c r="F828" s="132">
        <v>0</v>
      </c>
      <c r="G828" s="132">
        <v>0</v>
      </c>
      <c r="H828" s="132">
        <v>0</v>
      </c>
      <c r="I828" s="132">
        <v>0</v>
      </c>
      <c r="J828" s="132">
        <v>0</v>
      </c>
      <c r="K828" s="132">
        <v>0</v>
      </c>
      <c r="L828" s="132">
        <v>0</v>
      </c>
      <c r="M828" s="132">
        <v>0</v>
      </c>
      <c r="N828" s="132">
        <v>0</v>
      </c>
      <c r="O828" s="132">
        <v>0</v>
      </c>
      <c r="P828" s="127">
        <v>0</v>
      </c>
    </row>
    <row r="829" spans="1:16" ht="13.5" thickBot="1" x14ac:dyDescent="0.25">
      <c r="A829" s="135" t="s">
        <v>270</v>
      </c>
      <c r="B829" s="134" t="s">
        <v>960</v>
      </c>
      <c r="C829" s="134" t="s">
        <v>2078</v>
      </c>
      <c r="D829" s="130">
        <v>0</v>
      </c>
      <c r="E829" s="130">
        <v>0</v>
      </c>
      <c r="F829" s="130">
        <v>0</v>
      </c>
      <c r="G829" s="130">
        <v>0</v>
      </c>
      <c r="H829" s="130">
        <v>0</v>
      </c>
      <c r="I829" s="130">
        <v>0</v>
      </c>
      <c r="J829" s="130">
        <v>0</v>
      </c>
      <c r="K829" s="130">
        <v>0</v>
      </c>
      <c r="L829" s="130">
        <v>0</v>
      </c>
      <c r="M829" s="130">
        <v>0</v>
      </c>
      <c r="N829" s="130">
        <v>0</v>
      </c>
      <c r="O829" s="130">
        <v>0</v>
      </c>
      <c r="P829" s="127">
        <v>0</v>
      </c>
    </row>
    <row r="830" spans="1:16" ht="13.5" thickBot="1" x14ac:dyDescent="0.25">
      <c r="A830" s="135" t="s">
        <v>2458</v>
      </c>
      <c r="B830" s="134" t="s">
        <v>2459</v>
      </c>
      <c r="C830" s="134" t="s">
        <v>2078</v>
      </c>
      <c r="D830" s="132">
        <v>-10540.27</v>
      </c>
      <c r="E830" s="132">
        <v>-17697.310000000001</v>
      </c>
      <c r="F830" s="132">
        <v>-24871.67</v>
      </c>
      <c r="G830" s="132">
        <v>-10456.049999999999</v>
      </c>
      <c r="H830" s="132">
        <v>-17796.849999999999</v>
      </c>
      <c r="I830" s="132">
        <v>-24879.27</v>
      </c>
      <c r="J830" s="132">
        <v>-10594.59</v>
      </c>
      <c r="K830" s="132">
        <v>-17738.27</v>
      </c>
      <c r="L830" s="132">
        <v>-24881.95</v>
      </c>
      <c r="M830" s="132">
        <v>-32014.73</v>
      </c>
      <c r="N830" s="132">
        <v>-39670.78</v>
      </c>
      <c r="O830" s="132">
        <v>-49954.54</v>
      </c>
      <c r="P830" s="127">
        <v>-49954.54</v>
      </c>
    </row>
    <row r="831" spans="1:16" ht="13.5" thickBot="1" x14ac:dyDescent="0.25">
      <c r="A831" s="135" t="s">
        <v>1513</v>
      </c>
      <c r="B831" s="134" t="s">
        <v>959</v>
      </c>
      <c r="C831" s="134" t="s">
        <v>2078</v>
      </c>
      <c r="D831" s="130">
        <v>-350944.05</v>
      </c>
      <c r="E831" s="130">
        <v>-240600.74</v>
      </c>
      <c r="F831" s="130">
        <v>-221277.35</v>
      </c>
      <c r="G831" s="130">
        <v>-239257.07</v>
      </c>
      <c r="H831" s="130">
        <v>-261140.79</v>
      </c>
      <c r="I831" s="130">
        <v>-206992.76</v>
      </c>
      <c r="J831" s="130">
        <v>-327387.67</v>
      </c>
      <c r="K831" s="130">
        <v>-347008.54</v>
      </c>
      <c r="L831" s="130">
        <v>-275009.27</v>
      </c>
      <c r="M831" s="130">
        <v>-402454.44</v>
      </c>
      <c r="N831" s="130">
        <v>-420177.39</v>
      </c>
      <c r="O831" s="130">
        <v>-444524.49</v>
      </c>
      <c r="P831" s="127">
        <v>-444524.49</v>
      </c>
    </row>
    <row r="832" spans="1:16" ht="13.5" thickBot="1" x14ac:dyDescent="0.25">
      <c r="A832" s="135" t="s">
        <v>280</v>
      </c>
      <c r="B832" s="134" t="s">
        <v>958</v>
      </c>
      <c r="C832" s="134" t="s">
        <v>2078</v>
      </c>
      <c r="D832" s="132"/>
      <c r="E832" s="132"/>
      <c r="F832" s="132"/>
      <c r="G832" s="132"/>
      <c r="H832" s="132"/>
      <c r="I832" s="132"/>
      <c r="J832" s="132"/>
      <c r="K832" s="132"/>
      <c r="L832" s="132"/>
      <c r="M832" s="132"/>
      <c r="N832" s="132"/>
      <c r="O832" s="132"/>
      <c r="P832" s="127">
        <v>0</v>
      </c>
    </row>
    <row r="833" spans="1:16" ht="13.5" thickBot="1" x14ac:dyDescent="0.25">
      <c r="A833" s="135" t="s">
        <v>1514</v>
      </c>
      <c r="B833" s="134" t="s">
        <v>1515</v>
      </c>
      <c r="C833" s="134" t="s">
        <v>2078</v>
      </c>
      <c r="D833" s="130">
        <v>-8333.33</v>
      </c>
      <c r="E833" s="130">
        <v>-16666.66</v>
      </c>
      <c r="F833" s="130">
        <v>-24999.99</v>
      </c>
      <c r="G833" s="130">
        <v>-33333.32</v>
      </c>
      <c r="H833" s="130">
        <v>-41666.65</v>
      </c>
      <c r="I833" s="130">
        <v>-49999.98</v>
      </c>
      <c r="J833" s="130">
        <v>-58333.31</v>
      </c>
      <c r="K833" s="130">
        <v>-66666.64</v>
      </c>
      <c r="L833" s="130">
        <v>0</v>
      </c>
      <c r="M833" s="130">
        <v>16665.259999999998</v>
      </c>
      <c r="N833" s="130">
        <v>8331.93</v>
      </c>
      <c r="O833" s="130">
        <v>0</v>
      </c>
      <c r="P833" s="127">
        <v>0</v>
      </c>
    </row>
    <row r="834" spans="1:16" ht="13.5" thickBot="1" x14ac:dyDescent="0.25">
      <c r="A834" s="135" t="s">
        <v>281</v>
      </c>
      <c r="B834" s="134" t="s">
        <v>957</v>
      </c>
      <c r="C834" s="134" t="s">
        <v>2078</v>
      </c>
      <c r="D834" s="132">
        <v>-2713055.4</v>
      </c>
      <c r="E834" s="132">
        <v>-7997377.79</v>
      </c>
      <c r="F834" s="132">
        <v>0</v>
      </c>
      <c r="G834" s="132">
        <v>-4918370.8</v>
      </c>
      <c r="H834" s="132">
        <v>-5208456.38</v>
      </c>
      <c r="I834" s="132">
        <v>0</v>
      </c>
      <c r="J834" s="132">
        <v>-3779827.06</v>
      </c>
      <c r="K834" s="132">
        <v>-2131106.38</v>
      </c>
      <c r="L834" s="132">
        <v>-6624251.0899999999</v>
      </c>
      <c r="M834" s="132">
        <v>-2463098.38</v>
      </c>
      <c r="N834" s="132">
        <v>-12128268.93</v>
      </c>
      <c r="O834" s="132">
        <v>-3886889.99</v>
      </c>
      <c r="P834" s="127">
        <v>-3886889.99</v>
      </c>
    </row>
    <row r="835" spans="1:16" ht="13.5" thickBot="1" x14ac:dyDescent="0.25">
      <c r="A835" s="135" t="s">
        <v>282</v>
      </c>
      <c r="B835" s="134" t="s">
        <v>956</v>
      </c>
      <c r="C835" s="134" t="s">
        <v>2078</v>
      </c>
      <c r="D835" s="130">
        <v>-498378.55</v>
      </c>
      <c r="E835" s="130">
        <v>-2240279.9300000002</v>
      </c>
      <c r="F835" s="130">
        <v>-343973.89</v>
      </c>
      <c r="G835" s="130">
        <v>-331976.78000000003</v>
      </c>
      <c r="H835" s="130">
        <v>-551226.88</v>
      </c>
      <c r="I835" s="130">
        <v>-536659.05000000005</v>
      </c>
      <c r="J835" s="130">
        <v>-548302.66</v>
      </c>
      <c r="K835" s="130">
        <v>-344750.22</v>
      </c>
      <c r="L835" s="130">
        <v>-361874.98</v>
      </c>
      <c r="M835" s="130">
        <v>-359101.79</v>
      </c>
      <c r="N835" s="130">
        <v>-558852.48</v>
      </c>
      <c r="O835" s="130">
        <v>-620255.6</v>
      </c>
      <c r="P835" s="127">
        <v>-620255.6</v>
      </c>
    </row>
    <row r="836" spans="1:16" ht="13.5" thickBot="1" x14ac:dyDescent="0.25">
      <c r="A836" s="135" t="s">
        <v>283</v>
      </c>
      <c r="B836" s="134" t="s">
        <v>955</v>
      </c>
      <c r="C836" s="134" t="s">
        <v>2078</v>
      </c>
      <c r="D836" s="132">
        <v>-272299.96000000002</v>
      </c>
      <c r="E836" s="132">
        <v>-722808.17</v>
      </c>
      <c r="F836" s="132">
        <v>-141592.49</v>
      </c>
      <c r="G836" s="132">
        <v>-141418.94</v>
      </c>
      <c r="H836" s="132">
        <v>-267930.42</v>
      </c>
      <c r="I836" s="132">
        <v>-258258.37</v>
      </c>
      <c r="J836" s="132">
        <v>-257080.61</v>
      </c>
      <c r="K836" s="132">
        <v>-130150.3</v>
      </c>
      <c r="L836" s="132">
        <v>-130505.82</v>
      </c>
      <c r="M836" s="132">
        <v>-119351.7</v>
      </c>
      <c r="N836" s="132">
        <v>-229640.09</v>
      </c>
      <c r="O836" s="132">
        <v>-299799.90000000002</v>
      </c>
      <c r="P836" s="127">
        <v>-299799.90000000002</v>
      </c>
    </row>
    <row r="837" spans="1:16" ht="13.5" thickBot="1" x14ac:dyDescent="0.25">
      <c r="A837" s="135" t="s">
        <v>284</v>
      </c>
      <c r="B837" s="134" t="s">
        <v>954</v>
      </c>
      <c r="C837" s="134" t="s">
        <v>2078</v>
      </c>
      <c r="D837" s="130">
        <v>-272168.88</v>
      </c>
      <c r="E837" s="130">
        <v>-875271.33</v>
      </c>
      <c r="F837" s="130">
        <v>-198909.49</v>
      </c>
      <c r="G837" s="130">
        <v>-167147.44</v>
      </c>
      <c r="H837" s="130">
        <v>-297528.14</v>
      </c>
      <c r="I837" s="130">
        <v>-295616.95</v>
      </c>
      <c r="J837" s="130">
        <v>-285523.36</v>
      </c>
      <c r="K837" s="130">
        <v>-175518.62</v>
      </c>
      <c r="L837" s="130">
        <v>-188484.24</v>
      </c>
      <c r="M837" s="130">
        <v>-171751.72</v>
      </c>
      <c r="N837" s="130">
        <v>-295559.83</v>
      </c>
      <c r="O837" s="130">
        <v>-328169.83</v>
      </c>
      <c r="P837" s="127">
        <v>-328169.83</v>
      </c>
    </row>
    <row r="838" spans="1:16" ht="13.5" thickBot="1" x14ac:dyDescent="0.25">
      <c r="A838" s="135" t="s">
        <v>285</v>
      </c>
      <c r="B838" s="134" t="s">
        <v>953</v>
      </c>
      <c r="C838" s="134" t="s">
        <v>2078</v>
      </c>
      <c r="D838" s="132">
        <v>-114708.88</v>
      </c>
      <c r="E838" s="132">
        <v>-119335.05</v>
      </c>
      <c r="F838" s="132">
        <v>-115870.54</v>
      </c>
      <c r="G838" s="132">
        <v>-117639.21</v>
      </c>
      <c r="H838" s="132">
        <v>-117232.13</v>
      </c>
      <c r="I838" s="132">
        <v>-117845.03</v>
      </c>
      <c r="J838" s="132">
        <v>-118259.51</v>
      </c>
      <c r="K838" s="132">
        <v>-119919.43</v>
      </c>
      <c r="L838" s="132">
        <v>-118537.2</v>
      </c>
      <c r="M838" s="132">
        <v>-118629.37</v>
      </c>
      <c r="N838" s="132">
        <v>-119434.47</v>
      </c>
      <c r="O838" s="132">
        <v>-118675.1</v>
      </c>
      <c r="P838" s="127">
        <v>-118675.1</v>
      </c>
    </row>
    <row r="839" spans="1:16" ht="13.5" thickBot="1" x14ac:dyDescent="0.25">
      <c r="A839" s="135" t="s">
        <v>286</v>
      </c>
      <c r="B839" s="134" t="s">
        <v>952</v>
      </c>
      <c r="C839" s="134" t="s">
        <v>2078</v>
      </c>
      <c r="D839" s="130">
        <v>-72595.320000000007</v>
      </c>
      <c r="E839" s="130">
        <v>-74526.39</v>
      </c>
      <c r="F839" s="130">
        <v>-73287.81</v>
      </c>
      <c r="G839" s="130">
        <v>-74205.710000000006</v>
      </c>
      <c r="H839" s="130">
        <v>-74278.86</v>
      </c>
      <c r="I839" s="130">
        <v>-74549.27</v>
      </c>
      <c r="J839" s="130">
        <v>-74620.899999999994</v>
      </c>
      <c r="K839" s="130">
        <v>-75921.36</v>
      </c>
      <c r="L839" s="130">
        <v>-75249.070000000007</v>
      </c>
      <c r="M839" s="130">
        <v>-74834.259999999995</v>
      </c>
      <c r="N839" s="130">
        <v>-75498.95</v>
      </c>
      <c r="O839" s="130">
        <v>-75661.87</v>
      </c>
      <c r="P839" s="127">
        <v>-75661.87</v>
      </c>
    </row>
    <row r="840" spans="1:16" ht="13.5" thickBot="1" x14ac:dyDescent="0.25">
      <c r="A840" s="135" t="s">
        <v>282</v>
      </c>
      <c r="B840" s="134" t="s">
        <v>951</v>
      </c>
      <c r="C840" s="134" t="s">
        <v>2078</v>
      </c>
      <c r="D840" s="132">
        <v>0</v>
      </c>
      <c r="E840" s="132">
        <v>0</v>
      </c>
      <c r="F840" s="132">
        <v>0</v>
      </c>
      <c r="G840" s="132">
        <v>0</v>
      </c>
      <c r="H840" s="132">
        <v>0</v>
      </c>
      <c r="I840" s="132">
        <v>0</v>
      </c>
      <c r="J840" s="132">
        <v>0</v>
      </c>
      <c r="K840" s="132">
        <v>0</v>
      </c>
      <c r="L840" s="132">
        <v>0</v>
      </c>
      <c r="M840" s="132">
        <v>0</v>
      </c>
      <c r="N840" s="132">
        <v>0</v>
      </c>
      <c r="O840" s="132">
        <v>0</v>
      </c>
      <c r="P840" s="127">
        <v>0</v>
      </c>
    </row>
    <row r="841" spans="1:16" ht="13.5" thickBot="1" x14ac:dyDescent="0.25">
      <c r="A841" s="135" t="s">
        <v>283</v>
      </c>
      <c r="B841" s="134" t="s">
        <v>950</v>
      </c>
      <c r="C841" s="134" t="s">
        <v>2078</v>
      </c>
      <c r="D841" s="130">
        <v>0</v>
      </c>
      <c r="E841" s="130">
        <v>0</v>
      </c>
      <c r="F841" s="130">
        <v>0</v>
      </c>
      <c r="G841" s="130">
        <v>0</v>
      </c>
      <c r="H841" s="130">
        <v>0</v>
      </c>
      <c r="I841" s="130">
        <v>0</v>
      </c>
      <c r="J841" s="130">
        <v>0</v>
      </c>
      <c r="K841" s="130">
        <v>0</v>
      </c>
      <c r="L841" s="130">
        <v>0</v>
      </c>
      <c r="M841" s="130">
        <v>0</v>
      </c>
      <c r="N841" s="130">
        <v>0</v>
      </c>
      <c r="O841" s="130">
        <v>0</v>
      </c>
      <c r="P841" s="127">
        <v>0</v>
      </c>
    </row>
    <row r="842" spans="1:16" ht="13.5" thickBot="1" x14ac:dyDescent="0.25">
      <c r="A842" s="135" t="s">
        <v>284</v>
      </c>
      <c r="B842" s="134" t="s">
        <v>949</v>
      </c>
      <c r="C842" s="134" t="s">
        <v>2078</v>
      </c>
      <c r="D842" s="132">
        <v>0</v>
      </c>
      <c r="E842" s="132">
        <v>0</v>
      </c>
      <c r="F842" s="132">
        <v>0</v>
      </c>
      <c r="G842" s="132">
        <v>0</v>
      </c>
      <c r="H842" s="132">
        <v>0</v>
      </c>
      <c r="I842" s="132">
        <v>0</v>
      </c>
      <c r="J842" s="132">
        <v>0</v>
      </c>
      <c r="K842" s="132">
        <v>0</v>
      </c>
      <c r="L842" s="132">
        <v>0</v>
      </c>
      <c r="M842" s="132">
        <v>0</v>
      </c>
      <c r="N842" s="132">
        <v>0</v>
      </c>
      <c r="O842" s="132">
        <v>0</v>
      </c>
      <c r="P842" s="127">
        <v>0</v>
      </c>
    </row>
    <row r="843" spans="1:16" ht="13.5" thickBot="1" x14ac:dyDescent="0.25">
      <c r="A843" s="135" t="s">
        <v>287</v>
      </c>
      <c r="B843" s="134" t="s">
        <v>948</v>
      </c>
      <c r="C843" s="134" t="s">
        <v>2078</v>
      </c>
      <c r="D843" s="130">
        <v>-200.17</v>
      </c>
      <c r="E843" s="130">
        <v>-1249.73</v>
      </c>
      <c r="F843" s="130">
        <v>-199.14</v>
      </c>
      <c r="G843" s="130">
        <v>-598.45000000000005</v>
      </c>
      <c r="H843" s="130">
        <v>0</v>
      </c>
      <c r="I843" s="130">
        <v>0</v>
      </c>
      <c r="J843" s="130">
        <v>0</v>
      </c>
      <c r="K843" s="130">
        <v>0</v>
      </c>
      <c r="L843" s="130">
        <v>0</v>
      </c>
      <c r="M843" s="130">
        <v>0</v>
      </c>
      <c r="N843" s="130">
        <v>0</v>
      </c>
      <c r="O843" s="130">
        <v>0</v>
      </c>
      <c r="P843" s="127">
        <v>0</v>
      </c>
    </row>
    <row r="844" spans="1:16" ht="13.5" thickBot="1" x14ac:dyDescent="0.25">
      <c r="A844" s="135" t="s">
        <v>288</v>
      </c>
      <c r="B844" s="134" t="s">
        <v>947</v>
      </c>
      <c r="C844" s="134" t="s">
        <v>2078</v>
      </c>
      <c r="D844" s="132">
        <v>-62102.87</v>
      </c>
      <c r="E844" s="132">
        <v>-171361.67</v>
      </c>
      <c r="F844" s="132">
        <v>-36494.33</v>
      </c>
      <c r="G844" s="132">
        <v>-36008.769999999997</v>
      </c>
      <c r="H844" s="132">
        <v>-65959.360000000001</v>
      </c>
      <c r="I844" s="132">
        <v>-64347.98</v>
      </c>
      <c r="J844" s="132">
        <v>-65754.53</v>
      </c>
      <c r="K844" s="132">
        <v>-36160.400000000001</v>
      </c>
      <c r="L844" s="132">
        <v>-37137.4</v>
      </c>
      <c r="M844" s="132">
        <v>-37509.86</v>
      </c>
      <c r="N844" s="132">
        <v>-66310.28</v>
      </c>
      <c r="O844" s="132">
        <v>-69524.33</v>
      </c>
      <c r="P844" s="127">
        <v>-69524.33</v>
      </c>
    </row>
    <row r="845" spans="1:16" ht="13.5" thickBot="1" x14ac:dyDescent="0.25">
      <c r="A845" s="135" t="s">
        <v>288</v>
      </c>
      <c r="B845" s="134" t="s">
        <v>946</v>
      </c>
      <c r="C845" s="134" t="s">
        <v>2078</v>
      </c>
      <c r="D845" s="130">
        <v>0</v>
      </c>
      <c r="E845" s="130">
        <v>0</v>
      </c>
      <c r="F845" s="130">
        <v>0</v>
      </c>
      <c r="G845" s="130">
        <v>0</v>
      </c>
      <c r="H845" s="130">
        <v>0</v>
      </c>
      <c r="I845" s="130">
        <v>0</v>
      </c>
      <c r="J845" s="130">
        <v>0</v>
      </c>
      <c r="K845" s="130">
        <v>0</v>
      </c>
      <c r="L845" s="130">
        <v>0</v>
      </c>
      <c r="M845" s="130">
        <v>0</v>
      </c>
      <c r="N845" s="130">
        <v>0</v>
      </c>
      <c r="O845" s="130">
        <v>0</v>
      </c>
      <c r="P845" s="127">
        <v>0</v>
      </c>
    </row>
    <row r="846" spans="1:16" ht="13.5" thickBot="1" x14ac:dyDescent="0.25">
      <c r="A846" s="133" t="s">
        <v>1516</v>
      </c>
      <c r="B846" s="134" t="s">
        <v>2460</v>
      </c>
      <c r="C846" s="142"/>
      <c r="D846" s="132">
        <v>-13442572.74</v>
      </c>
      <c r="E846" s="132">
        <v>-10238098.93</v>
      </c>
      <c r="F846" s="132">
        <v>-11620986.380000001</v>
      </c>
      <c r="G846" s="132">
        <v>-11360291.619999999</v>
      </c>
      <c r="H846" s="132">
        <v>-8570867.2400000002</v>
      </c>
      <c r="I846" s="132">
        <v>-7375647.0700000003</v>
      </c>
      <c r="J846" s="132">
        <v>-11679687.99</v>
      </c>
      <c r="K846" s="132">
        <v>-13231676.17</v>
      </c>
      <c r="L846" s="132">
        <v>-13604196.58</v>
      </c>
      <c r="M846" s="132">
        <v>-20228845.719999999</v>
      </c>
      <c r="N846" s="132">
        <v>-13576715.58</v>
      </c>
      <c r="O846" s="132">
        <v>-13723897.34</v>
      </c>
      <c r="P846" s="127">
        <v>-13723897.34</v>
      </c>
    </row>
    <row r="847" spans="1:16" ht="13.5" thickBot="1" x14ac:dyDescent="0.25">
      <c r="A847" s="135" t="s">
        <v>289</v>
      </c>
      <c r="B847" s="134" t="s">
        <v>945</v>
      </c>
      <c r="C847" s="134" t="s">
        <v>2078</v>
      </c>
      <c r="D847" s="130">
        <v>0</v>
      </c>
      <c r="E847" s="130">
        <v>0</v>
      </c>
      <c r="F847" s="130">
        <v>0</v>
      </c>
      <c r="G847" s="130">
        <v>0</v>
      </c>
      <c r="H847" s="130">
        <v>0</v>
      </c>
      <c r="I847" s="130">
        <v>0</v>
      </c>
      <c r="J847" s="130">
        <v>-2228792</v>
      </c>
      <c r="K847" s="130">
        <v>-4457584</v>
      </c>
      <c r="L847" s="130">
        <v>-6686376</v>
      </c>
      <c r="M847" s="130">
        <v>-8915168</v>
      </c>
      <c r="N847" s="130">
        <v>0</v>
      </c>
      <c r="O847" s="130">
        <v>0</v>
      </c>
      <c r="P847" s="127">
        <v>0</v>
      </c>
    </row>
    <row r="848" spans="1:16" ht="13.5" thickBot="1" x14ac:dyDescent="0.25">
      <c r="A848" s="135" t="s">
        <v>290</v>
      </c>
      <c r="B848" s="134" t="s">
        <v>944</v>
      </c>
      <c r="C848" s="134" t="s">
        <v>2078</v>
      </c>
      <c r="D848" s="132">
        <v>-1809029</v>
      </c>
      <c r="E848" s="132">
        <v>-1970600</v>
      </c>
      <c r="F848" s="132">
        <v>-2069378.02</v>
      </c>
      <c r="G848" s="132">
        <v>-1438376.49</v>
      </c>
      <c r="H848" s="132">
        <v>-1599947.49</v>
      </c>
      <c r="I848" s="132">
        <v>-1761518.49</v>
      </c>
      <c r="J848" s="132">
        <v>-1923089.49</v>
      </c>
      <c r="K848" s="132">
        <v>-2084660.49</v>
      </c>
      <c r="L848" s="132">
        <v>-2246231.4900000002</v>
      </c>
      <c r="M848" s="132">
        <v>-1615710</v>
      </c>
      <c r="N848" s="132">
        <v>-1777281</v>
      </c>
      <c r="O848" s="132">
        <v>-1761105</v>
      </c>
      <c r="P848" s="127">
        <v>-1761105</v>
      </c>
    </row>
    <row r="849" spans="1:16" ht="13.5" thickBot="1" x14ac:dyDescent="0.25">
      <c r="A849" s="135" t="s">
        <v>291</v>
      </c>
      <c r="B849" s="134" t="s">
        <v>943</v>
      </c>
      <c r="C849" s="134" t="s">
        <v>2078</v>
      </c>
      <c r="D849" s="130">
        <v>0</v>
      </c>
      <c r="E849" s="130">
        <v>0</v>
      </c>
      <c r="F849" s="130">
        <v>0</v>
      </c>
      <c r="G849" s="130">
        <v>0</v>
      </c>
      <c r="H849" s="130">
        <v>0</v>
      </c>
      <c r="I849" s="130">
        <v>0</v>
      </c>
      <c r="J849" s="130">
        <v>0</v>
      </c>
      <c r="K849" s="130">
        <v>0</v>
      </c>
      <c r="L849" s="130">
        <v>0</v>
      </c>
      <c r="M849" s="130">
        <v>0</v>
      </c>
      <c r="N849" s="130">
        <v>0</v>
      </c>
      <c r="O849" s="130">
        <v>0</v>
      </c>
      <c r="P849" s="127">
        <v>0</v>
      </c>
    </row>
    <row r="850" spans="1:16" ht="13.5" thickBot="1" x14ac:dyDescent="0.25">
      <c r="A850" s="135" t="s">
        <v>292</v>
      </c>
      <c r="B850" s="134" t="s">
        <v>942</v>
      </c>
      <c r="C850" s="134" t="s">
        <v>2078</v>
      </c>
      <c r="D850" s="132">
        <v>0</v>
      </c>
      <c r="E850" s="132">
        <v>0</v>
      </c>
      <c r="F850" s="132">
        <v>0</v>
      </c>
      <c r="G850" s="132">
        <v>0</v>
      </c>
      <c r="H850" s="132">
        <v>0</v>
      </c>
      <c r="I850" s="132">
        <v>0</v>
      </c>
      <c r="J850" s="132">
        <v>0</v>
      </c>
      <c r="K850" s="132">
        <v>0</v>
      </c>
      <c r="L850" s="132">
        <v>0</v>
      </c>
      <c r="M850" s="132">
        <v>0</v>
      </c>
      <c r="N850" s="132">
        <v>0</v>
      </c>
      <c r="O850" s="132">
        <v>0</v>
      </c>
      <c r="P850" s="127">
        <v>0</v>
      </c>
    </row>
    <row r="851" spans="1:16" ht="13.5" thickBot="1" x14ac:dyDescent="0.25">
      <c r="A851" s="135" t="s">
        <v>2646</v>
      </c>
      <c r="B851" s="134" t="s">
        <v>2647</v>
      </c>
      <c r="C851" s="134" t="s">
        <v>2078</v>
      </c>
      <c r="D851" s="130">
        <v>0</v>
      </c>
      <c r="E851" s="130">
        <v>0</v>
      </c>
      <c r="F851" s="130">
        <v>0</v>
      </c>
      <c r="G851" s="130">
        <v>-80937</v>
      </c>
      <c r="H851" s="130">
        <v>-105941</v>
      </c>
      <c r="I851" s="130">
        <v>-2000726</v>
      </c>
      <c r="J851" s="130">
        <v>-1679912</v>
      </c>
      <c r="K851" s="130">
        <v>-1415997</v>
      </c>
      <c r="L851" s="130">
        <v>-1213996</v>
      </c>
      <c r="M851" s="130">
        <v>-2537819</v>
      </c>
      <c r="N851" s="130">
        <v>-2781167</v>
      </c>
      <c r="O851" s="130">
        <v>-2384480</v>
      </c>
      <c r="P851" s="127">
        <v>-2384480</v>
      </c>
    </row>
    <row r="852" spans="1:16" ht="13.5" thickBot="1" x14ac:dyDescent="0.25">
      <c r="A852" s="135" t="s">
        <v>2648</v>
      </c>
      <c r="B852" s="134" t="s">
        <v>2649</v>
      </c>
      <c r="C852" s="134" t="s">
        <v>2078</v>
      </c>
      <c r="D852" s="132">
        <v>-3524830</v>
      </c>
      <c r="E852" s="132">
        <v>-6378713</v>
      </c>
      <c r="F852" s="132">
        <v>-12315193</v>
      </c>
      <c r="G852" s="132">
        <v>-13047483</v>
      </c>
      <c r="H852" s="132">
        <v>-12200441</v>
      </c>
      <c r="I852" s="132">
        <v>-10569547</v>
      </c>
      <c r="J852" s="132">
        <v>-7892132</v>
      </c>
      <c r="K852" s="132">
        <v>-5647181</v>
      </c>
      <c r="L852" s="132">
        <v>-3715986</v>
      </c>
      <c r="M852" s="132">
        <v>-3674083</v>
      </c>
      <c r="N852" s="132">
        <v>-8319901</v>
      </c>
      <c r="O852" s="132">
        <v>-9385268.1899999995</v>
      </c>
      <c r="P852" s="127">
        <v>-9385268.1899999995</v>
      </c>
    </row>
    <row r="853" spans="1:16" ht="13.5" thickBot="1" x14ac:dyDescent="0.25">
      <c r="A853" s="135" t="s">
        <v>2046</v>
      </c>
      <c r="B853" s="134" t="s">
        <v>941</v>
      </c>
      <c r="C853" s="134" t="s">
        <v>2078</v>
      </c>
      <c r="D853" s="130"/>
      <c r="E853" s="130"/>
      <c r="F853" s="130"/>
      <c r="G853" s="130"/>
      <c r="H853" s="130"/>
      <c r="I853" s="130"/>
      <c r="J853" s="130"/>
      <c r="K853" s="130"/>
      <c r="L853" s="130"/>
      <c r="M853" s="130"/>
      <c r="N853" s="130"/>
      <c r="O853" s="130"/>
      <c r="P853" s="127">
        <v>0</v>
      </c>
    </row>
    <row r="854" spans="1:16" ht="13.5" thickBot="1" x14ac:dyDescent="0.25">
      <c r="A854" s="135" t="s">
        <v>2186</v>
      </c>
      <c r="B854" s="134" t="s">
        <v>940</v>
      </c>
      <c r="C854" s="134" t="s">
        <v>2078</v>
      </c>
      <c r="D854" s="132">
        <v>-2425982.19</v>
      </c>
      <c r="E854" s="132">
        <v>-2425982.19</v>
      </c>
      <c r="F854" s="132">
        <v>-2425982.19</v>
      </c>
      <c r="G854" s="132">
        <v>-2425982.19</v>
      </c>
      <c r="H854" s="132">
        <v>-2425982.19</v>
      </c>
      <c r="I854" s="132">
        <v>0</v>
      </c>
      <c r="J854" s="132">
        <v>0</v>
      </c>
      <c r="K854" s="132">
        <v>0</v>
      </c>
      <c r="L854" s="132">
        <v>0</v>
      </c>
      <c r="M854" s="132">
        <v>0</v>
      </c>
      <c r="N854" s="132">
        <v>0</v>
      </c>
      <c r="O854" s="132">
        <v>0</v>
      </c>
      <c r="P854" s="127">
        <v>0</v>
      </c>
    </row>
    <row r="855" spans="1:16" ht="13.5" thickBot="1" x14ac:dyDescent="0.25">
      <c r="A855" s="135" t="s">
        <v>2461</v>
      </c>
      <c r="B855" s="134" t="s">
        <v>2462</v>
      </c>
      <c r="C855" s="134" t="s">
        <v>2078</v>
      </c>
      <c r="D855" s="130">
        <v>-6161616</v>
      </c>
      <c r="E855" s="130">
        <v>-6229261</v>
      </c>
      <c r="F855" s="130">
        <v>-6314433</v>
      </c>
      <c r="G855" s="130">
        <v>-6390661</v>
      </c>
      <c r="H855" s="130">
        <v>-6466840</v>
      </c>
      <c r="I855" s="130">
        <v>-951597.19</v>
      </c>
      <c r="J855" s="130">
        <v>-1049500.19</v>
      </c>
      <c r="K855" s="130">
        <v>-1153649.19</v>
      </c>
      <c r="L855" s="130">
        <v>-1387313.19</v>
      </c>
      <c r="M855" s="130">
        <v>-1387313.19</v>
      </c>
      <c r="N855" s="130">
        <v>-1387313.19</v>
      </c>
      <c r="O855" s="130">
        <v>1160849</v>
      </c>
      <c r="P855" s="127">
        <v>1160849</v>
      </c>
    </row>
    <row r="856" spans="1:16" ht="13.5" thickBot="1" x14ac:dyDescent="0.25">
      <c r="A856" s="135" t="s">
        <v>2650</v>
      </c>
      <c r="B856" s="134" t="s">
        <v>2651</v>
      </c>
      <c r="C856" s="134" t="s">
        <v>2078</v>
      </c>
      <c r="D856" s="132">
        <v>-1182017</v>
      </c>
      <c r="E856" s="132">
        <v>-2147873</v>
      </c>
      <c r="F856" s="132">
        <v>-4244996</v>
      </c>
      <c r="G856" s="132">
        <v>-4514640</v>
      </c>
      <c r="H856" s="132">
        <v>-4253462</v>
      </c>
      <c r="I856" s="132">
        <v>-3960154</v>
      </c>
      <c r="J856" s="132">
        <v>-3088643</v>
      </c>
      <c r="K856" s="132">
        <v>-2368578</v>
      </c>
      <c r="L856" s="132">
        <v>-1796410</v>
      </c>
      <c r="M856" s="132">
        <v>-1806614</v>
      </c>
      <c r="N856" s="132">
        <v>-3361343</v>
      </c>
      <c r="O856" s="132">
        <v>-3219846</v>
      </c>
      <c r="P856" s="127">
        <v>-3219846</v>
      </c>
    </row>
    <row r="857" spans="1:16" ht="13.5" thickBot="1" x14ac:dyDescent="0.25">
      <c r="A857" s="135" t="s">
        <v>2187</v>
      </c>
      <c r="B857" s="134" t="s">
        <v>939</v>
      </c>
      <c r="C857" s="134" t="s">
        <v>2078</v>
      </c>
      <c r="D857" s="130"/>
      <c r="E857" s="130"/>
      <c r="F857" s="130"/>
      <c r="G857" s="130"/>
      <c r="H857" s="130"/>
      <c r="I857" s="130"/>
      <c r="J857" s="130"/>
      <c r="K857" s="130"/>
      <c r="L857" s="130"/>
      <c r="M857" s="130"/>
      <c r="N857" s="130"/>
      <c r="O857" s="130"/>
      <c r="P857" s="127">
        <v>0</v>
      </c>
    </row>
    <row r="858" spans="1:16" ht="13.5" thickBot="1" x14ac:dyDescent="0.25">
      <c r="A858" s="135" t="s">
        <v>2188</v>
      </c>
      <c r="B858" s="134" t="s">
        <v>938</v>
      </c>
      <c r="C858" s="134" t="s">
        <v>2078</v>
      </c>
      <c r="D858" s="132">
        <v>1280780</v>
      </c>
      <c r="E858" s="132">
        <v>1280780</v>
      </c>
      <c r="F858" s="132">
        <v>1280780</v>
      </c>
      <c r="G858" s="132">
        <v>1280780</v>
      </c>
      <c r="H858" s="132">
        <v>1280780</v>
      </c>
      <c r="I858" s="132">
        <v>0</v>
      </c>
      <c r="J858" s="132">
        <v>0</v>
      </c>
      <c r="K858" s="132">
        <v>0</v>
      </c>
      <c r="L858" s="132">
        <v>0</v>
      </c>
      <c r="M858" s="132">
        <v>0</v>
      </c>
      <c r="N858" s="132">
        <v>0</v>
      </c>
      <c r="O858" s="132">
        <v>0</v>
      </c>
      <c r="P858" s="127">
        <v>0</v>
      </c>
    </row>
    <row r="859" spans="1:16" ht="13.5" thickBot="1" x14ac:dyDescent="0.25">
      <c r="A859" s="135" t="s">
        <v>2463</v>
      </c>
      <c r="B859" s="134" t="s">
        <v>2464</v>
      </c>
      <c r="C859" s="134" t="s">
        <v>2078</v>
      </c>
      <c r="D859" s="130">
        <v>-1898585</v>
      </c>
      <c r="E859" s="130">
        <v>-1898585</v>
      </c>
      <c r="F859" s="130">
        <v>-1898585</v>
      </c>
      <c r="G859" s="130">
        <v>-1898585</v>
      </c>
      <c r="H859" s="130">
        <v>-1898585</v>
      </c>
      <c r="I859" s="130">
        <v>-38037</v>
      </c>
      <c r="J859" s="130">
        <v>-38037</v>
      </c>
      <c r="K859" s="130">
        <v>-38037</v>
      </c>
      <c r="L859" s="130">
        <v>-38037</v>
      </c>
      <c r="M859" s="130">
        <v>-38037</v>
      </c>
      <c r="N859" s="130">
        <v>-38037</v>
      </c>
      <c r="O859" s="130">
        <v>411528</v>
      </c>
      <c r="P859" s="127">
        <v>411528</v>
      </c>
    </row>
    <row r="860" spans="1:16" ht="13.5" thickBot="1" x14ac:dyDescent="0.25">
      <c r="A860" s="135" t="s">
        <v>293</v>
      </c>
      <c r="B860" s="134" t="s">
        <v>937</v>
      </c>
      <c r="C860" s="134" t="s">
        <v>2078</v>
      </c>
      <c r="D860" s="132">
        <v>0</v>
      </c>
      <c r="E860" s="132">
        <v>0</v>
      </c>
      <c r="F860" s="132">
        <v>0</v>
      </c>
      <c r="G860" s="132">
        <v>0</v>
      </c>
      <c r="H860" s="132">
        <v>0</v>
      </c>
      <c r="I860" s="132">
        <v>0</v>
      </c>
      <c r="J860" s="132">
        <v>0</v>
      </c>
      <c r="K860" s="132">
        <v>0</v>
      </c>
      <c r="L860" s="132">
        <v>0</v>
      </c>
      <c r="M860" s="132">
        <v>0</v>
      </c>
      <c r="N860" s="132">
        <v>0</v>
      </c>
      <c r="O860" s="132">
        <v>0</v>
      </c>
      <c r="P860" s="127">
        <v>0</v>
      </c>
    </row>
    <row r="861" spans="1:16" ht="13.5" thickBot="1" x14ac:dyDescent="0.25">
      <c r="A861" s="135" t="s">
        <v>294</v>
      </c>
      <c r="B861" s="134" t="s">
        <v>936</v>
      </c>
      <c r="C861" s="134" t="s">
        <v>2078</v>
      </c>
      <c r="D861" s="130">
        <v>-1923166.77</v>
      </c>
      <c r="E861" s="130">
        <v>-1985228.39</v>
      </c>
      <c r="F861" s="130">
        <v>-1868941.7</v>
      </c>
      <c r="G861" s="130">
        <v>-1058639.94</v>
      </c>
      <c r="H861" s="130">
        <v>-831228.02</v>
      </c>
      <c r="I861" s="130">
        <v>-656181.32999999996</v>
      </c>
      <c r="J861" s="130">
        <v>-526668.1</v>
      </c>
      <c r="K861" s="130">
        <v>-584456.24</v>
      </c>
      <c r="L861" s="130">
        <v>-633504.05000000005</v>
      </c>
      <c r="M861" s="130">
        <v>-1441349.75</v>
      </c>
      <c r="N861" s="130">
        <v>-2331025.2000000002</v>
      </c>
      <c r="O861" s="130">
        <v>-2339734.9500000002</v>
      </c>
      <c r="P861" s="127">
        <v>-2339734.9500000002</v>
      </c>
    </row>
    <row r="862" spans="1:16" ht="13.5" thickBot="1" x14ac:dyDescent="0.25">
      <c r="A862" s="135" t="s">
        <v>295</v>
      </c>
      <c r="B862" s="134" t="s">
        <v>935</v>
      </c>
      <c r="C862" s="134" t="s">
        <v>2078</v>
      </c>
      <c r="D862" s="132">
        <v>-93648.53</v>
      </c>
      <c r="E862" s="132">
        <v>-3914.54</v>
      </c>
      <c r="F862" s="132">
        <v>37931.040000000001</v>
      </c>
      <c r="G862" s="132">
        <v>-51511.89</v>
      </c>
      <c r="H862" s="132">
        <v>0.01</v>
      </c>
      <c r="I862" s="132">
        <v>0.01</v>
      </c>
      <c r="J862" s="132">
        <v>0.01</v>
      </c>
      <c r="K862" s="132">
        <v>0.01</v>
      </c>
      <c r="L862" s="132">
        <v>0.01</v>
      </c>
      <c r="M862" s="132">
        <v>0.01</v>
      </c>
      <c r="N862" s="132">
        <v>29218.53</v>
      </c>
      <c r="O862" s="132">
        <v>-59459.17</v>
      </c>
      <c r="P862" s="127">
        <v>-59459.17</v>
      </c>
    </row>
    <row r="863" spans="1:16" ht="13.5" thickBot="1" x14ac:dyDescent="0.25">
      <c r="A863" s="135" t="s">
        <v>2652</v>
      </c>
      <c r="B863" s="134" t="s">
        <v>2653</v>
      </c>
      <c r="C863" s="134" t="s">
        <v>2078</v>
      </c>
      <c r="D863" s="130">
        <v>0</v>
      </c>
      <c r="E863" s="130">
        <v>0</v>
      </c>
      <c r="F863" s="130">
        <v>0</v>
      </c>
      <c r="G863" s="130">
        <v>-529551.49</v>
      </c>
      <c r="H863" s="130">
        <v>-1055427.29</v>
      </c>
      <c r="I863" s="130">
        <v>0</v>
      </c>
      <c r="J863" s="130">
        <v>-2105426.4900000002</v>
      </c>
      <c r="K863" s="130">
        <v>-2741380.37</v>
      </c>
      <c r="L863" s="130">
        <v>0</v>
      </c>
      <c r="M863" s="130">
        <v>-3766707.57</v>
      </c>
      <c r="N863" s="130">
        <v>-4251042.3600000003</v>
      </c>
      <c r="O863" s="130">
        <v>-2354674.23</v>
      </c>
      <c r="P863" s="127">
        <v>-2354674.23</v>
      </c>
    </row>
    <row r="864" spans="1:16" ht="13.5" thickBot="1" x14ac:dyDescent="0.25">
      <c r="A864" s="135" t="s">
        <v>296</v>
      </c>
      <c r="B864" s="134" t="s">
        <v>934</v>
      </c>
      <c r="C864" s="134" t="s">
        <v>2078</v>
      </c>
      <c r="D864" s="132">
        <v>3597.17</v>
      </c>
      <c r="E864" s="132">
        <v>3597.17</v>
      </c>
      <c r="F864" s="132">
        <v>3597.17</v>
      </c>
      <c r="G864" s="132">
        <v>10092.67</v>
      </c>
      <c r="H864" s="132">
        <v>10092.67</v>
      </c>
      <c r="I864" s="132">
        <v>10092.67</v>
      </c>
      <c r="J864" s="132">
        <v>13797.28</v>
      </c>
      <c r="K864" s="132">
        <v>13797.28</v>
      </c>
      <c r="L864" s="132">
        <v>13797.28</v>
      </c>
      <c r="M864" s="132">
        <v>17780.89</v>
      </c>
      <c r="N864" s="132">
        <v>17780.89</v>
      </c>
      <c r="O864" s="132">
        <v>0</v>
      </c>
      <c r="P864" s="127">
        <v>0</v>
      </c>
    </row>
    <row r="865" spans="1:16" ht="13.5" thickBot="1" x14ac:dyDescent="0.25">
      <c r="A865" s="135" t="s">
        <v>297</v>
      </c>
      <c r="B865" s="134" t="s">
        <v>933</v>
      </c>
      <c r="C865" s="134" t="s">
        <v>2078</v>
      </c>
      <c r="D865" s="130">
        <v>-2636167.7799999998</v>
      </c>
      <c r="E865" s="130">
        <v>-3472188.02</v>
      </c>
      <c r="F865" s="130">
        <v>-4363107.9400000004</v>
      </c>
      <c r="G865" s="130">
        <v>-5239961.95</v>
      </c>
      <c r="H865" s="130">
        <v>-6112864.3600000003</v>
      </c>
      <c r="I865" s="130">
        <v>-6984911.9400000004</v>
      </c>
      <c r="J865" s="130">
        <v>-7888807.4000000004</v>
      </c>
      <c r="K865" s="130">
        <v>-8753226.9000000004</v>
      </c>
      <c r="L865" s="130">
        <v>-9650934.8000000007</v>
      </c>
      <c r="M865" s="130">
        <v>-10551987.369999999</v>
      </c>
      <c r="N865" s="130">
        <v>-11415303.84</v>
      </c>
      <c r="O865" s="130">
        <v>-1539787.15</v>
      </c>
      <c r="P865" s="127">
        <v>-1539787.15</v>
      </c>
    </row>
    <row r="866" spans="1:16" ht="13.5" thickBot="1" x14ac:dyDescent="0.25">
      <c r="A866" s="135" t="s">
        <v>298</v>
      </c>
      <c r="B866" s="134" t="s">
        <v>932</v>
      </c>
      <c r="C866" s="134" t="s">
        <v>2078</v>
      </c>
      <c r="D866" s="132">
        <v>21740.47</v>
      </c>
      <c r="E866" s="132">
        <v>21740.47</v>
      </c>
      <c r="F866" s="132">
        <v>21740.47</v>
      </c>
      <c r="G866" s="132">
        <v>386582.83</v>
      </c>
      <c r="H866" s="132">
        <v>386582.83</v>
      </c>
      <c r="I866" s="132">
        <v>386582.83</v>
      </c>
      <c r="J866" s="132">
        <v>524666.91</v>
      </c>
      <c r="K866" s="132">
        <v>524666.91</v>
      </c>
      <c r="L866" s="132">
        <v>524666.91</v>
      </c>
      <c r="M866" s="132">
        <v>561495.93000000005</v>
      </c>
      <c r="N866" s="132">
        <v>561495.93000000005</v>
      </c>
      <c r="O866" s="132">
        <v>0</v>
      </c>
      <c r="P866" s="127">
        <v>0</v>
      </c>
    </row>
    <row r="867" spans="1:16" ht="13.5" thickBot="1" x14ac:dyDescent="0.25">
      <c r="A867" s="135" t="s">
        <v>299</v>
      </c>
      <c r="B867" s="134" t="s">
        <v>931</v>
      </c>
      <c r="C867" s="134" t="s">
        <v>2078</v>
      </c>
      <c r="D867" s="130">
        <v>175.21</v>
      </c>
      <c r="E867" s="130">
        <v>175.21</v>
      </c>
      <c r="F867" s="130">
        <v>175.21</v>
      </c>
      <c r="G867" s="130">
        <v>1803.28</v>
      </c>
      <c r="H867" s="130">
        <v>1803.28</v>
      </c>
      <c r="I867" s="130">
        <v>1803.28</v>
      </c>
      <c r="J867" s="130">
        <v>2689.88</v>
      </c>
      <c r="K867" s="130">
        <v>2689.88</v>
      </c>
      <c r="L867" s="130">
        <v>2689.88</v>
      </c>
      <c r="M867" s="130">
        <v>2962.8</v>
      </c>
      <c r="N867" s="130">
        <v>2962.8</v>
      </c>
      <c r="O867" s="130">
        <v>0</v>
      </c>
      <c r="P867" s="127">
        <v>0</v>
      </c>
    </row>
    <row r="868" spans="1:16" ht="13.5" thickBot="1" x14ac:dyDescent="0.25">
      <c r="A868" s="135" t="s">
        <v>300</v>
      </c>
      <c r="B868" s="134" t="s">
        <v>930</v>
      </c>
      <c r="C868" s="134" t="s">
        <v>2078</v>
      </c>
      <c r="D868" s="132">
        <v>1937.35</v>
      </c>
      <c r="E868" s="132">
        <v>1937.35</v>
      </c>
      <c r="F868" s="132">
        <v>1937.35</v>
      </c>
      <c r="G868" s="132">
        <v>51867.199999999997</v>
      </c>
      <c r="H868" s="132">
        <v>51867.199999999997</v>
      </c>
      <c r="I868" s="132">
        <v>51867.199999999997</v>
      </c>
      <c r="J868" s="132">
        <v>52606.23</v>
      </c>
      <c r="K868" s="132">
        <v>52606.23</v>
      </c>
      <c r="L868" s="132">
        <v>52606.23</v>
      </c>
      <c r="M868" s="132">
        <v>53523.6</v>
      </c>
      <c r="N868" s="132">
        <v>53523.6</v>
      </c>
      <c r="O868" s="132">
        <v>0</v>
      </c>
      <c r="P868" s="127">
        <v>0</v>
      </c>
    </row>
    <row r="869" spans="1:16" ht="13.5" thickBot="1" x14ac:dyDescent="0.25">
      <c r="A869" s="135" t="s">
        <v>301</v>
      </c>
      <c r="B869" s="134" t="s">
        <v>929</v>
      </c>
      <c r="C869" s="134" t="s">
        <v>2078</v>
      </c>
      <c r="D869" s="130">
        <v>47.64</v>
      </c>
      <c r="E869" s="130">
        <v>47.64</v>
      </c>
      <c r="F869" s="130">
        <v>47.64</v>
      </c>
      <c r="G869" s="130">
        <v>1275.42</v>
      </c>
      <c r="H869" s="130">
        <v>1275.42</v>
      </c>
      <c r="I869" s="130">
        <v>1275.42</v>
      </c>
      <c r="J869" s="130">
        <v>1293.5899999999999</v>
      </c>
      <c r="K869" s="130">
        <v>1293.5899999999999</v>
      </c>
      <c r="L869" s="130">
        <v>1293.5899999999999</v>
      </c>
      <c r="M869" s="130">
        <v>1316.15</v>
      </c>
      <c r="N869" s="130">
        <v>1316.15</v>
      </c>
      <c r="O869" s="130">
        <v>0</v>
      </c>
      <c r="P869" s="127">
        <v>0</v>
      </c>
    </row>
    <row r="870" spans="1:16" ht="13.5" thickBot="1" x14ac:dyDescent="0.25">
      <c r="A870" s="135" t="s">
        <v>302</v>
      </c>
      <c r="B870" s="134" t="s">
        <v>928</v>
      </c>
      <c r="C870" s="134" t="s">
        <v>2078</v>
      </c>
      <c r="D870" s="132">
        <v>552430.94999999995</v>
      </c>
      <c r="E870" s="132">
        <v>1096959.3400000001</v>
      </c>
      <c r="F870" s="132">
        <v>2323109.14</v>
      </c>
      <c r="G870" s="132">
        <v>2853816.45</v>
      </c>
      <c r="H870" s="132">
        <v>3379692.25</v>
      </c>
      <c r="I870" s="132">
        <v>3909346.28</v>
      </c>
      <c r="J870" s="132">
        <v>4428898.24</v>
      </c>
      <c r="K870" s="132">
        <v>5064852.12</v>
      </c>
      <c r="L870" s="132">
        <v>5581032.3399999999</v>
      </c>
      <c r="M870" s="132">
        <v>6090179.3200000003</v>
      </c>
      <c r="N870" s="132">
        <v>6574514.1100000003</v>
      </c>
      <c r="O870" s="132">
        <v>0</v>
      </c>
      <c r="P870" s="127">
        <v>0</v>
      </c>
    </row>
    <row r="871" spans="1:16" ht="13.5" thickBot="1" x14ac:dyDescent="0.25">
      <c r="A871" s="135" t="s">
        <v>303</v>
      </c>
      <c r="B871" s="134" t="s">
        <v>927</v>
      </c>
      <c r="C871" s="134" t="s">
        <v>2078</v>
      </c>
      <c r="D871" s="130">
        <v>156749.31</v>
      </c>
      <c r="E871" s="130">
        <v>156749.31</v>
      </c>
      <c r="F871" s="130">
        <v>156749.31</v>
      </c>
      <c r="G871" s="130">
        <v>443502.36</v>
      </c>
      <c r="H871" s="130">
        <v>443502.36</v>
      </c>
      <c r="I871" s="130">
        <v>443502.36</v>
      </c>
      <c r="J871" s="130">
        <v>606880.26</v>
      </c>
      <c r="K871" s="130">
        <v>606880.26</v>
      </c>
      <c r="L871" s="130">
        <v>606880.26</v>
      </c>
      <c r="M871" s="130">
        <v>782741.93</v>
      </c>
      <c r="N871" s="130">
        <v>782741.93</v>
      </c>
      <c r="O871" s="130">
        <v>0</v>
      </c>
      <c r="P871" s="127">
        <v>0</v>
      </c>
    </row>
    <row r="872" spans="1:16" ht="13.5" thickBot="1" x14ac:dyDescent="0.25">
      <c r="A872" s="135" t="s">
        <v>304</v>
      </c>
      <c r="B872" s="134" t="s">
        <v>926</v>
      </c>
      <c r="C872" s="134" t="s">
        <v>2078</v>
      </c>
      <c r="D872" s="132">
        <v>5901.41</v>
      </c>
      <c r="E872" s="132">
        <v>5901.41</v>
      </c>
      <c r="F872" s="132">
        <v>5901.41</v>
      </c>
      <c r="G872" s="132">
        <v>14024.62</v>
      </c>
      <c r="H872" s="132">
        <v>14024.62</v>
      </c>
      <c r="I872" s="132">
        <v>14024.62</v>
      </c>
      <c r="J872" s="132">
        <v>20025.64</v>
      </c>
      <c r="K872" s="132">
        <v>20025.64</v>
      </c>
      <c r="L872" s="132">
        <v>20025.64</v>
      </c>
      <c r="M872" s="132">
        <v>26634.38</v>
      </c>
      <c r="N872" s="132">
        <v>26634.38</v>
      </c>
      <c r="O872" s="132">
        <v>0</v>
      </c>
      <c r="P872" s="127">
        <v>0</v>
      </c>
    </row>
    <row r="873" spans="1:16" ht="13.5" thickBot="1" x14ac:dyDescent="0.25">
      <c r="A873" s="135" t="s">
        <v>305</v>
      </c>
      <c r="B873" s="134" t="s">
        <v>925</v>
      </c>
      <c r="C873" s="134" t="s">
        <v>2078</v>
      </c>
      <c r="D873" s="130">
        <v>130312.97</v>
      </c>
      <c r="E873" s="130">
        <v>257662.25</v>
      </c>
      <c r="F873" s="130">
        <v>584450.62</v>
      </c>
      <c r="G873" s="130">
        <v>714899.04</v>
      </c>
      <c r="H873" s="130">
        <v>843918.95</v>
      </c>
      <c r="I873" s="130">
        <v>974272.01</v>
      </c>
      <c r="J873" s="130">
        <v>1104201.68</v>
      </c>
      <c r="K873" s="130">
        <v>1263870.29</v>
      </c>
      <c r="L873" s="130">
        <v>1396704.94</v>
      </c>
      <c r="M873" s="130">
        <v>1529338.94</v>
      </c>
      <c r="N873" s="130">
        <v>1661661.51</v>
      </c>
      <c r="O873" s="130">
        <v>0</v>
      </c>
      <c r="P873" s="127">
        <v>0</v>
      </c>
    </row>
    <row r="874" spans="1:16" ht="13.5" thickBot="1" x14ac:dyDescent="0.25">
      <c r="A874" s="135" t="s">
        <v>2189</v>
      </c>
      <c r="B874" s="134" t="s">
        <v>2190</v>
      </c>
      <c r="C874" s="134" t="s">
        <v>2078</v>
      </c>
      <c r="D874" s="132">
        <v>0</v>
      </c>
      <c r="E874" s="132">
        <v>0</v>
      </c>
      <c r="F874" s="132">
        <v>0</v>
      </c>
      <c r="G874" s="132">
        <v>0</v>
      </c>
      <c r="H874" s="132">
        <v>0</v>
      </c>
      <c r="I874" s="132">
        <v>0</v>
      </c>
      <c r="J874" s="132">
        <v>0</v>
      </c>
      <c r="K874" s="132">
        <v>0</v>
      </c>
      <c r="L874" s="132">
        <v>0</v>
      </c>
      <c r="M874" s="132">
        <v>0</v>
      </c>
      <c r="N874" s="132">
        <v>0</v>
      </c>
      <c r="O874" s="132">
        <v>0</v>
      </c>
      <c r="P874" s="127">
        <v>0</v>
      </c>
    </row>
    <row r="875" spans="1:16" ht="13.5" thickBot="1" x14ac:dyDescent="0.25">
      <c r="A875" s="135" t="s">
        <v>306</v>
      </c>
      <c r="B875" s="134" t="s">
        <v>924</v>
      </c>
      <c r="C875" s="134" t="s">
        <v>2078</v>
      </c>
      <c r="D875" s="130">
        <v>0</v>
      </c>
      <c r="E875" s="130">
        <v>0</v>
      </c>
      <c r="F875" s="130">
        <v>0</v>
      </c>
      <c r="G875" s="130">
        <v>0</v>
      </c>
      <c r="H875" s="130">
        <v>0</v>
      </c>
      <c r="I875" s="130">
        <v>0</v>
      </c>
      <c r="J875" s="130">
        <v>0</v>
      </c>
      <c r="K875" s="130">
        <v>0</v>
      </c>
      <c r="L875" s="130">
        <v>0</v>
      </c>
      <c r="M875" s="130">
        <v>0</v>
      </c>
      <c r="N875" s="130">
        <v>0</v>
      </c>
      <c r="O875" s="130">
        <v>0</v>
      </c>
      <c r="P875" s="127">
        <v>0</v>
      </c>
    </row>
    <row r="876" spans="1:16" ht="13.5" thickBot="1" x14ac:dyDescent="0.25">
      <c r="A876" s="135" t="s">
        <v>307</v>
      </c>
      <c r="B876" s="134" t="s">
        <v>923</v>
      </c>
      <c r="C876" s="134" t="s">
        <v>2078</v>
      </c>
      <c r="D876" s="132">
        <v>0</v>
      </c>
      <c r="E876" s="132">
        <v>0</v>
      </c>
      <c r="F876" s="132">
        <v>0</v>
      </c>
      <c r="G876" s="132">
        <v>0</v>
      </c>
      <c r="H876" s="132">
        <v>0</v>
      </c>
      <c r="I876" s="132">
        <v>0</v>
      </c>
      <c r="J876" s="132">
        <v>0</v>
      </c>
      <c r="K876" s="132">
        <v>0</v>
      </c>
      <c r="L876" s="132">
        <v>0</v>
      </c>
      <c r="M876" s="132">
        <v>0</v>
      </c>
      <c r="N876" s="132">
        <v>0</v>
      </c>
      <c r="O876" s="132">
        <v>0</v>
      </c>
      <c r="P876" s="127">
        <v>0</v>
      </c>
    </row>
    <row r="877" spans="1:16" ht="13.5" thickBot="1" x14ac:dyDescent="0.25">
      <c r="A877" s="135" t="s">
        <v>302</v>
      </c>
      <c r="B877" s="134" t="s">
        <v>922</v>
      </c>
      <c r="C877" s="134" t="s">
        <v>2078</v>
      </c>
      <c r="D877" s="130">
        <v>0</v>
      </c>
      <c r="E877" s="130">
        <v>0</v>
      </c>
      <c r="F877" s="130">
        <v>0</v>
      </c>
      <c r="G877" s="130">
        <v>0</v>
      </c>
      <c r="H877" s="130">
        <v>0</v>
      </c>
      <c r="I877" s="130">
        <v>0</v>
      </c>
      <c r="J877" s="130">
        <v>0</v>
      </c>
      <c r="K877" s="130">
        <v>0</v>
      </c>
      <c r="L877" s="130">
        <v>0</v>
      </c>
      <c r="M877" s="130">
        <v>0</v>
      </c>
      <c r="N877" s="130">
        <v>0</v>
      </c>
      <c r="O877" s="130">
        <v>0</v>
      </c>
      <c r="P877" s="127">
        <v>0</v>
      </c>
    </row>
    <row r="878" spans="1:16" ht="13.5" thickBot="1" x14ac:dyDescent="0.25">
      <c r="A878" s="135" t="s">
        <v>303</v>
      </c>
      <c r="B878" s="134" t="s">
        <v>921</v>
      </c>
      <c r="C878" s="134" t="s">
        <v>2078</v>
      </c>
      <c r="D878" s="132">
        <v>0</v>
      </c>
      <c r="E878" s="132">
        <v>0</v>
      </c>
      <c r="F878" s="132">
        <v>0</v>
      </c>
      <c r="G878" s="132">
        <v>0</v>
      </c>
      <c r="H878" s="132">
        <v>0</v>
      </c>
      <c r="I878" s="132">
        <v>0</v>
      </c>
      <c r="J878" s="132">
        <v>0</v>
      </c>
      <c r="K878" s="132">
        <v>0</v>
      </c>
      <c r="L878" s="132">
        <v>0</v>
      </c>
      <c r="M878" s="132">
        <v>0</v>
      </c>
      <c r="N878" s="132">
        <v>0</v>
      </c>
      <c r="O878" s="132">
        <v>0</v>
      </c>
      <c r="P878" s="127">
        <v>0</v>
      </c>
    </row>
    <row r="879" spans="1:16" ht="13.5" thickBot="1" x14ac:dyDescent="0.25">
      <c r="A879" s="135" t="s">
        <v>305</v>
      </c>
      <c r="B879" s="134" t="s">
        <v>920</v>
      </c>
      <c r="C879" s="134" t="s">
        <v>2078</v>
      </c>
      <c r="D879" s="130">
        <v>0</v>
      </c>
      <c r="E879" s="130">
        <v>0</v>
      </c>
      <c r="F879" s="130">
        <v>0</v>
      </c>
      <c r="G879" s="130">
        <v>0</v>
      </c>
      <c r="H879" s="130">
        <v>0</v>
      </c>
      <c r="I879" s="130">
        <v>0</v>
      </c>
      <c r="J879" s="130">
        <v>0</v>
      </c>
      <c r="K879" s="130">
        <v>0</v>
      </c>
      <c r="L879" s="130">
        <v>0</v>
      </c>
      <c r="M879" s="130">
        <v>0</v>
      </c>
      <c r="N879" s="130">
        <v>0</v>
      </c>
      <c r="O879" s="130">
        <v>0</v>
      </c>
      <c r="P879" s="127">
        <v>0</v>
      </c>
    </row>
    <row r="880" spans="1:16" ht="13.5" thickBot="1" x14ac:dyDescent="0.25">
      <c r="A880" s="135" t="s">
        <v>308</v>
      </c>
      <c r="B880" s="134" t="s">
        <v>919</v>
      </c>
      <c r="C880" s="134" t="s">
        <v>2078</v>
      </c>
      <c r="D880" s="132">
        <v>0</v>
      </c>
      <c r="E880" s="132">
        <v>0</v>
      </c>
      <c r="F880" s="132">
        <v>0</v>
      </c>
      <c r="G880" s="132">
        <v>0</v>
      </c>
      <c r="H880" s="132">
        <v>0</v>
      </c>
      <c r="I880" s="132">
        <v>0</v>
      </c>
      <c r="J880" s="132">
        <v>0</v>
      </c>
      <c r="K880" s="132">
        <v>0</v>
      </c>
      <c r="L880" s="132">
        <v>0</v>
      </c>
      <c r="M880" s="132">
        <v>0</v>
      </c>
      <c r="N880" s="132">
        <v>0</v>
      </c>
      <c r="O880" s="132">
        <v>0</v>
      </c>
      <c r="P880" s="127">
        <v>0</v>
      </c>
    </row>
    <row r="881" spans="1:16" ht="13.5" thickBot="1" x14ac:dyDescent="0.25">
      <c r="A881" s="135" t="s">
        <v>309</v>
      </c>
      <c r="B881" s="134" t="s">
        <v>918</v>
      </c>
      <c r="C881" s="134" t="s">
        <v>2078</v>
      </c>
      <c r="D881" s="130">
        <v>-35094.78</v>
      </c>
      <c r="E881" s="130">
        <v>-24060.47</v>
      </c>
      <c r="F881" s="130">
        <v>-22128.15</v>
      </c>
      <c r="G881" s="130">
        <v>-23926.14</v>
      </c>
      <c r="H881" s="130">
        <v>-26114.86</v>
      </c>
      <c r="I881" s="130">
        <v>-20700.07</v>
      </c>
      <c r="J881" s="130">
        <v>-32739.58</v>
      </c>
      <c r="K881" s="130">
        <v>-35201.67</v>
      </c>
      <c r="L881" s="130">
        <v>-27501.75</v>
      </c>
      <c r="M881" s="130">
        <v>-40246.269999999997</v>
      </c>
      <c r="N881" s="130">
        <v>-43518.57</v>
      </c>
      <c r="O881" s="130">
        <v>-44453.29</v>
      </c>
      <c r="P881" s="127">
        <v>-44453.29</v>
      </c>
    </row>
    <row r="882" spans="1:16" ht="13.5" thickBot="1" x14ac:dyDescent="0.25">
      <c r="A882" s="135" t="s">
        <v>2191</v>
      </c>
      <c r="B882" s="134" t="s">
        <v>2192</v>
      </c>
      <c r="C882" s="134" t="s">
        <v>2078</v>
      </c>
      <c r="D882" s="132">
        <v>107181</v>
      </c>
      <c r="E882" s="132">
        <v>107181</v>
      </c>
      <c r="F882" s="132">
        <v>107181</v>
      </c>
      <c r="G882" s="132">
        <v>107181</v>
      </c>
      <c r="H882" s="132">
        <v>107181</v>
      </c>
      <c r="I882" s="132">
        <v>0</v>
      </c>
      <c r="J882" s="132">
        <v>0</v>
      </c>
      <c r="K882" s="132">
        <v>0</v>
      </c>
      <c r="L882" s="132">
        <v>0</v>
      </c>
      <c r="M882" s="132">
        <v>0</v>
      </c>
      <c r="N882" s="132">
        <v>0</v>
      </c>
      <c r="O882" s="132">
        <v>0</v>
      </c>
      <c r="P882" s="127">
        <v>0</v>
      </c>
    </row>
    <row r="883" spans="1:16" ht="13.5" thickBot="1" x14ac:dyDescent="0.25">
      <c r="A883" s="135" t="s">
        <v>2193</v>
      </c>
      <c r="B883" s="134" t="s">
        <v>917</v>
      </c>
      <c r="C883" s="134" t="s">
        <v>2078</v>
      </c>
      <c r="D883" s="130">
        <v>0</v>
      </c>
      <c r="E883" s="130">
        <v>0</v>
      </c>
      <c r="F883" s="130">
        <v>-152300</v>
      </c>
      <c r="G883" s="130">
        <v>-152300</v>
      </c>
      <c r="H883" s="130">
        <v>-152300</v>
      </c>
      <c r="I883" s="130">
        <v>-95235</v>
      </c>
      <c r="J883" s="130">
        <v>-65235</v>
      </c>
      <c r="K883" s="130">
        <v>-65235</v>
      </c>
      <c r="L883" s="130">
        <v>-65235</v>
      </c>
      <c r="M883" s="130">
        <v>-65235</v>
      </c>
      <c r="N883" s="130">
        <v>-65235</v>
      </c>
      <c r="O883" s="130">
        <v>242007</v>
      </c>
      <c r="P883" s="127">
        <v>242007</v>
      </c>
    </row>
    <row r="884" spans="1:16" ht="13.5" thickBot="1" x14ac:dyDescent="0.25">
      <c r="A884" s="135" t="s">
        <v>310</v>
      </c>
      <c r="B884" s="134" t="s">
        <v>916</v>
      </c>
      <c r="C884" s="134" t="s">
        <v>2078</v>
      </c>
      <c r="D884" s="132">
        <v>-2191062.2599999998</v>
      </c>
      <c r="E884" s="132">
        <v>-1439397.86</v>
      </c>
      <c r="F884" s="132">
        <v>-2016227.65</v>
      </c>
      <c r="G884" s="132">
        <v>-2466974</v>
      </c>
      <c r="H884" s="132">
        <v>-735557.79</v>
      </c>
      <c r="I884" s="132">
        <v>-834453.42</v>
      </c>
      <c r="J884" s="132">
        <v>-1006591.66</v>
      </c>
      <c r="K884" s="132">
        <v>-333928.2</v>
      </c>
      <c r="L884" s="132">
        <v>-493026.87</v>
      </c>
      <c r="M884" s="132">
        <v>-687065.56</v>
      </c>
      <c r="N884" s="132">
        <v>-634241.04</v>
      </c>
      <c r="O884" s="132">
        <v>-1324837.83</v>
      </c>
      <c r="P884" s="127">
        <v>-1324837.83</v>
      </c>
    </row>
    <row r="885" spans="1:16" ht="13.5" thickBot="1" x14ac:dyDescent="0.25">
      <c r="A885" s="135" t="s">
        <v>311</v>
      </c>
      <c r="B885" s="134" t="s">
        <v>915</v>
      </c>
      <c r="C885" s="134" t="s">
        <v>2078</v>
      </c>
      <c r="D885" s="130">
        <v>-57585.39</v>
      </c>
      <c r="E885" s="130">
        <v>-47206.33</v>
      </c>
      <c r="F885" s="130">
        <v>-41666.79</v>
      </c>
      <c r="G885" s="130">
        <v>-32525.040000000001</v>
      </c>
      <c r="H885" s="130">
        <v>-53329.57</v>
      </c>
      <c r="I885" s="130">
        <v>-6972.12</v>
      </c>
      <c r="J885" s="130">
        <v>-13430.51</v>
      </c>
      <c r="K885" s="130">
        <v>-11580.02</v>
      </c>
      <c r="L885" s="130">
        <v>-12331</v>
      </c>
      <c r="M885" s="130">
        <v>-14565.65</v>
      </c>
      <c r="N885" s="130">
        <v>-34021.980000000003</v>
      </c>
      <c r="O885" s="130">
        <v>-51476.51</v>
      </c>
      <c r="P885" s="127">
        <v>-51476.51</v>
      </c>
    </row>
    <row r="886" spans="1:16" ht="13.5" thickBot="1" x14ac:dyDescent="0.25">
      <c r="A886" s="135" t="s">
        <v>312</v>
      </c>
      <c r="B886" s="134" t="s">
        <v>914</v>
      </c>
      <c r="C886" s="134" t="s">
        <v>2078</v>
      </c>
      <c r="D886" s="132">
        <v>-12168.41</v>
      </c>
      <c r="E886" s="132">
        <v>-3085.41</v>
      </c>
      <c r="F886" s="132">
        <v>-4329.0200000000004</v>
      </c>
      <c r="G886" s="132">
        <v>-5364.31</v>
      </c>
      <c r="H886" s="132">
        <v>-6087.82</v>
      </c>
      <c r="I886" s="132">
        <v>-6262.73</v>
      </c>
      <c r="J886" s="132">
        <v>-6675.32</v>
      </c>
      <c r="K886" s="132">
        <v>-7041.75</v>
      </c>
      <c r="L886" s="132">
        <v>-7386.62</v>
      </c>
      <c r="M886" s="132">
        <v>-7810.32</v>
      </c>
      <c r="N886" s="132">
        <v>-8644.4</v>
      </c>
      <c r="O886" s="132">
        <v>-9934.68</v>
      </c>
      <c r="P886" s="127">
        <v>-9934.68</v>
      </c>
    </row>
    <row r="887" spans="1:16" ht="13.5" thickBot="1" x14ac:dyDescent="0.25">
      <c r="A887" s="135" t="s">
        <v>313</v>
      </c>
      <c r="B887" s="134" t="s">
        <v>913</v>
      </c>
      <c r="C887" s="134" t="s">
        <v>2078</v>
      </c>
      <c r="D887" s="130">
        <v>-54301.919999999998</v>
      </c>
      <c r="E887" s="130">
        <v>-43912.07</v>
      </c>
      <c r="F887" s="130">
        <v>-41406.32</v>
      </c>
      <c r="G887" s="130">
        <v>-30651.55</v>
      </c>
      <c r="H887" s="130">
        <v>-51510.09</v>
      </c>
      <c r="I887" s="130">
        <v>-8031.35</v>
      </c>
      <c r="J887" s="130">
        <v>-13936.54</v>
      </c>
      <c r="K887" s="130">
        <v>-12126.93</v>
      </c>
      <c r="L887" s="130">
        <v>-12462.4</v>
      </c>
      <c r="M887" s="130">
        <v>-15284.6</v>
      </c>
      <c r="N887" s="130">
        <v>-33427.39</v>
      </c>
      <c r="O887" s="130">
        <v>-50029.15</v>
      </c>
      <c r="P887" s="127">
        <v>-50029.15</v>
      </c>
    </row>
    <row r="888" spans="1:16" ht="13.5" thickBot="1" x14ac:dyDescent="0.25">
      <c r="A888" s="135" t="s">
        <v>314</v>
      </c>
      <c r="B888" s="134" t="s">
        <v>912</v>
      </c>
      <c r="C888" s="134" t="s">
        <v>2078</v>
      </c>
      <c r="D888" s="132">
        <v>-53240.78</v>
      </c>
      <c r="E888" s="132">
        <v>-13755.01</v>
      </c>
      <c r="F888" s="132">
        <v>-18957.53</v>
      </c>
      <c r="G888" s="132">
        <v>-23035.65</v>
      </c>
      <c r="H888" s="132">
        <v>-25327.16</v>
      </c>
      <c r="I888" s="132">
        <v>-26085.72</v>
      </c>
      <c r="J888" s="132">
        <v>-27741.67</v>
      </c>
      <c r="K888" s="132">
        <v>-29135.24</v>
      </c>
      <c r="L888" s="132">
        <v>-30546.35</v>
      </c>
      <c r="M888" s="132">
        <v>-32354.53</v>
      </c>
      <c r="N888" s="132">
        <v>-37219.019999999997</v>
      </c>
      <c r="O888" s="132">
        <v>-44285.39</v>
      </c>
      <c r="P888" s="127">
        <v>-44285.39</v>
      </c>
    </row>
    <row r="889" spans="1:16" ht="13.5" thickBot="1" x14ac:dyDescent="0.25">
      <c r="A889" s="135" t="s">
        <v>315</v>
      </c>
      <c r="B889" s="134" t="s">
        <v>911</v>
      </c>
      <c r="C889" s="134" t="s">
        <v>2078</v>
      </c>
      <c r="D889" s="130">
        <v>-7006.11</v>
      </c>
      <c r="E889" s="130">
        <v>-1904.51</v>
      </c>
      <c r="F889" s="130">
        <v>-2690.91</v>
      </c>
      <c r="G889" s="130">
        <v>-3296.8</v>
      </c>
      <c r="H889" s="130">
        <v>-3712.82</v>
      </c>
      <c r="I889" s="130">
        <v>-3857.46</v>
      </c>
      <c r="J889" s="130">
        <v>-4083.91</v>
      </c>
      <c r="K889" s="130">
        <v>-4287.16</v>
      </c>
      <c r="L889" s="130">
        <v>-4472.75</v>
      </c>
      <c r="M889" s="130">
        <v>-4679.4399999999996</v>
      </c>
      <c r="N889" s="130">
        <v>-5081.08</v>
      </c>
      <c r="O889" s="130">
        <v>-5829.11</v>
      </c>
      <c r="P889" s="127">
        <v>-5829.11</v>
      </c>
    </row>
    <row r="890" spans="1:16" ht="13.5" thickBot="1" x14ac:dyDescent="0.25">
      <c r="A890" s="135" t="s">
        <v>316</v>
      </c>
      <c r="B890" s="134" t="s">
        <v>910</v>
      </c>
      <c r="C890" s="134" t="s">
        <v>2078</v>
      </c>
      <c r="D890" s="132">
        <v>-6731.38</v>
      </c>
      <c r="E890" s="132">
        <v>-4862.6400000000003</v>
      </c>
      <c r="F890" s="132">
        <v>-6844.2</v>
      </c>
      <c r="G890" s="132">
        <v>-8465.44</v>
      </c>
      <c r="H890" s="132">
        <v>-2775.61</v>
      </c>
      <c r="I890" s="132">
        <v>-3135.35</v>
      </c>
      <c r="J890" s="132">
        <v>-3800.12</v>
      </c>
      <c r="K890" s="132">
        <v>-1279.08</v>
      </c>
      <c r="L890" s="132">
        <v>-1825.79</v>
      </c>
      <c r="M890" s="132">
        <v>-2427.63</v>
      </c>
      <c r="N890" s="132">
        <v>-1807.23</v>
      </c>
      <c r="O890" s="132">
        <v>-3847</v>
      </c>
      <c r="P890" s="127">
        <v>-3847</v>
      </c>
    </row>
    <row r="891" spans="1:16" ht="13.5" thickBot="1" x14ac:dyDescent="0.25">
      <c r="A891" s="135" t="s">
        <v>317</v>
      </c>
      <c r="B891" s="134" t="s">
        <v>909</v>
      </c>
      <c r="C891" s="134" t="s">
        <v>2078</v>
      </c>
      <c r="D891" s="130">
        <v>-16324.75</v>
      </c>
      <c r="E891" s="130">
        <v>-13327.16</v>
      </c>
      <c r="F891" s="130">
        <v>-11952.84</v>
      </c>
      <c r="G891" s="130">
        <v>-8910.73</v>
      </c>
      <c r="H891" s="130">
        <v>-14429.5</v>
      </c>
      <c r="I891" s="130">
        <v>-2052.7800000000002</v>
      </c>
      <c r="J891" s="130">
        <v>-3914.5</v>
      </c>
      <c r="K891" s="130">
        <v>-3699.19</v>
      </c>
      <c r="L891" s="130">
        <v>-4288.03</v>
      </c>
      <c r="M891" s="130">
        <v>-5162.46</v>
      </c>
      <c r="N891" s="130">
        <v>-11466.18</v>
      </c>
      <c r="O891" s="130">
        <v>-15963.79</v>
      </c>
      <c r="P891" s="127">
        <v>-15963.79</v>
      </c>
    </row>
    <row r="892" spans="1:16" ht="13.5" thickBot="1" x14ac:dyDescent="0.25">
      <c r="A892" s="135" t="s">
        <v>318</v>
      </c>
      <c r="B892" s="134" t="s">
        <v>908</v>
      </c>
      <c r="C892" s="134" t="s">
        <v>2078</v>
      </c>
      <c r="D892" s="132">
        <v>-88618.84</v>
      </c>
      <c r="E892" s="132">
        <v>-43495.06</v>
      </c>
      <c r="F892" s="132">
        <v>-60212.22</v>
      </c>
      <c r="G892" s="132">
        <v>-72138.5</v>
      </c>
      <c r="H892" s="132">
        <v>-79385.77</v>
      </c>
      <c r="I892" s="132">
        <v>-81416.929999999993</v>
      </c>
      <c r="J892" s="132">
        <v>-86006.66</v>
      </c>
      <c r="K892" s="132">
        <v>-9178.81</v>
      </c>
      <c r="L892" s="132">
        <v>-13877.16</v>
      </c>
      <c r="M892" s="132">
        <v>-21290</v>
      </c>
      <c r="N892" s="132">
        <v>-38702.589999999997</v>
      </c>
      <c r="O892" s="132">
        <v>-64421.88</v>
      </c>
      <c r="P892" s="127">
        <v>-64421.88</v>
      </c>
    </row>
    <row r="893" spans="1:16" ht="13.5" thickBot="1" x14ac:dyDescent="0.25">
      <c r="A893" s="135" t="s">
        <v>319</v>
      </c>
      <c r="B893" s="134" t="s">
        <v>907</v>
      </c>
      <c r="C893" s="134" t="s">
        <v>2078</v>
      </c>
      <c r="D893" s="130">
        <v>-8974.15</v>
      </c>
      <c r="E893" s="130">
        <v>-6261.43</v>
      </c>
      <c r="F893" s="130">
        <v>-9087.02</v>
      </c>
      <c r="G893" s="130">
        <v>-11134.15</v>
      </c>
      <c r="H893" s="130">
        <v>-3443.05</v>
      </c>
      <c r="I893" s="130">
        <v>-3867.76</v>
      </c>
      <c r="J893" s="130">
        <v>-4809.1499999999996</v>
      </c>
      <c r="K893" s="130">
        <v>-1642.81</v>
      </c>
      <c r="L893" s="130">
        <v>-2356</v>
      </c>
      <c r="M893" s="130">
        <v>-3207.44</v>
      </c>
      <c r="N893" s="130">
        <v>-2507.35</v>
      </c>
      <c r="O893" s="130">
        <v>-5518.73</v>
      </c>
      <c r="P893" s="127">
        <v>-5518.73</v>
      </c>
    </row>
    <row r="894" spans="1:16" ht="13.5" thickBot="1" x14ac:dyDescent="0.25">
      <c r="A894" s="135" t="s">
        <v>320</v>
      </c>
      <c r="B894" s="134" t="s">
        <v>906</v>
      </c>
      <c r="C894" s="134" t="s">
        <v>2078</v>
      </c>
      <c r="D894" s="132">
        <v>-89382.96</v>
      </c>
      <c r="E894" s="132">
        <v>-8.1</v>
      </c>
      <c r="F894" s="132">
        <v>-8.1</v>
      </c>
      <c r="G894" s="132">
        <v>0</v>
      </c>
      <c r="H894" s="132">
        <v>0</v>
      </c>
      <c r="I894" s="132">
        <v>0</v>
      </c>
      <c r="J894" s="132">
        <v>0</v>
      </c>
      <c r="K894" s="132">
        <v>0</v>
      </c>
      <c r="L894" s="132">
        <v>0</v>
      </c>
      <c r="M894" s="132">
        <v>0</v>
      </c>
      <c r="N894" s="132">
        <v>0</v>
      </c>
      <c r="O894" s="132">
        <v>0</v>
      </c>
      <c r="P894" s="127">
        <v>0</v>
      </c>
    </row>
    <row r="895" spans="1:16" ht="13.5" thickBot="1" x14ac:dyDescent="0.25">
      <c r="A895" s="135" t="s">
        <v>321</v>
      </c>
      <c r="B895" s="134" t="s">
        <v>905</v>
      </c>
      <c r="C895" s="134" t="s">
        <v>2078</v>
      </c>
      <c r="D895" s="130">
        <v>-11289.22</v>
      </c>
      <c r="E895" s="130">
        <v>-21222.240000000002</v>
      </c>
      <c r="F895" s="130">
        <v>-31073.439999999999</v>
      </c>
      <c r="G895" s="130">
        <v>-7389.97</v>
      </c>
      <c r="H895" s="130">
        <v>-12624.94</v>
      </c>
      <c r="I895" s="130">
        <v>-14308.4</v>
      </c>
      <c r="J895" s="130">
        <v>-3541.48</v>
      </c>
      <c r="K895" s="130">
        <v>-6535.8</v>
      </c>
      <c r="L895" s="130">
        <v>-9501.9699999999993</v>
      </c>
      <c r="M895" s="130">
        <v>-3430.33</v>
      </c>
      <c r="N895" s="130">
        <v>-9377.19</v>
      </c>
      <c r="O895" s="130">
        <v>-20108.41</v>
      </c>
      <c r="P895" s="127">
        <v>-20108.41</v>
      </c>
    </row>
    <row r="896" spans="1:16" ht="13.5" thickBot="1" x14ac:dyDescent="0.25">
      <c r="A896" s="135" t="s">
        <v>322</v>
      </c>
      <c r="B896" s="134" t="s">
        <v>904</v>
      </c>
      <c r="C896" s="134" t="s">
        <v>2078</v>
      </c>
      <c r="D896" s="132">
        <v>-55373.83</v>
      </c>
      <c r="E896" s="132">
        <v>-34776.629999999997</v>
      </c>
      <c r="F896" s="132">
        <v>-48364.83</v>
      </c>
      <c r="G896" s="132">
        <v>-58981.11</v>
      </c>
      <c r="H896" s="132">
        <v>-17137.490000000002</v>
      </c>
      <c r="I896" s="132">
        <v>-19302.98</v>
      </c>
      <c r="J896" s="132">
        <v>-23820.83</v>
      </c>
      <c r="K896" s="132">
        <v>-8298.8799999999992</v>
      </c>
      <c r="L896" s="132">
        <v>-12330.84</v>
      </c>
      <c r="M896" s="132">
        <v>-17252.400000000001</v>
      </c>
      <c r="N896" s="132">
        <v>-17013.060000000001</v>
      </c>
      <c r="O896" s="132">
        <v>-34082.76</v>
      </c>
      <c r="P896" s="127">
        <v>-34082.76</v>
      </c>
    </row>
    <row r="897" spans="1:16" ht="13.5" thickBot="1" x14ac:dyDescent="0.25">
      <c r="A897" s="135" t="s">
        <v>323</v>
      </c>
      <c r="B897" s="134" t="s">
        <v>903</v>
      </c>
      <c r="C897" s="134" t="s">
        <v>2078</v>
      </c>
      <c r="D897" s="130">
        <v>-151621.91</v>
      </c>
      <c r="E897" s="130">
        <v>-67196.960000000006</v>
      </c>
      <c r="F897" s="130">
        <v>-94560.24</v>
      </c>
      <c r="G897" s="130">
        <v>-115112.98</v>
      </c>
      <c r="H897" s="130">
        <v>-128048.93</v>
      </c>
      <c r="I897" s="130">
        <v>-130973.95</v>
      </c>
      <c r="J897" s="130">
        <v>-139348.39000000001</v>
      </c>
      <c r="K897" s="130">
        <v>-15481.43</v>
      </c>
      <c r="L897" s="130">
        <v>-23463.01</v>
      </c>
      <c r="M897" s="130">
        <v>-38199.49</v>
      </c>
      <c r="N897" s="130">
        <v>-65764.639999999999</v>
      </c>
      <c r="O897" s="130">
        <v>-107483.23</v>
      </c>
      <c r="P897" s="127">
        <v>-107483.23</v>
      </c>
    </row>
    <row r="898" spans="1:16" ht="13.5" thickBot="1" x14ac:dyDescent="0.25">
      <c r="A898" s="135" t="s">
        <v>324</v>
      </c>
      <c r="B898" s="134" t="s">
        <v>902</v>
      </c>
      <c r="C898" s="134" t="s">
        <v>2078</v>
      </c>
      <c r="D898" s="132">
        <v>-21088.35</v>
      </c>
      <c r="E898" s="132">
        <v>-38633.54</v>
      </c>
      <c r="F898" s="132">
        <v>-54640.71</v>
      </c>
      <c r="G898" s="132">
        <v>-13262.37</v>
      </c>
      <c r="H898" s="132">
        <v>-22045.919999999998</v>
      </c>
      <c r="I898" s="132">
        <v>-25136.07</v>
      </c>
      <c r="J898" s="132">
        <v>-5227.3999999999996</v>
      </c>
      <c r="K898" s="132">
        <v>-10101.629999999999</v>
      </c>
      <c r="L898" s="132">
        <v>-14455.49</v>
      </c>
      <c r="M898" s="132">
        <v>-4972.67</v>
      </c>
      <c r="N898" s="132">
        <v>-14407.18</v>
      </c>
      <c r="O898" s="132">
        <v>-30697.64</v>
      </c>
      <c r="P898" s="127">
        <v>-30697.64</v>
      </c>
    </row>
    <row r="899" spans="1:16" ht="13.5" thickBot="1" x14ac:dyDescent="0.25">
      <c r="A899" s="135" t="s">
        <v>325</v>
      </c>
      <c r="B899" s="134" t="s">
        <v>901</v>
      </c>
      <c r="C899" s="134" t="s">
        <v>2078</v>
      </c>
      <c r="D899" s="130">
        <v>-303788.81</v>
      </c>
      <c r="E899" s="130">
        <v>-195923.26</v>
      </c>
      <c r="F899" s="130">
        <v>-274335.02</v>
      </c>
      <c r="G899" s="130">
        <v>-332356.74</v>
      </c>
      <c r="H899" s="130">
        <v>-93350.080000000002</v>
      </c>
      <c r="I899" s="130">
        <v>-103599.46</v>
      </c>
      <c r="J899" s="130">
        <v>-125670.65</v>
      </c>
      <c r="K899" s="130">
        <v>-41194.910000000003</v>
      </c>
      <c r="L899" s="130">
        <v>-61032.56</v>
      </c>
      <c r="M899" s="130">
        <v>-84905.98</v>
      </c>
      <c r="N899" s="130">
        <v>-88172.15</v>
      </c>
      <c r="O899" s="130">
        <v>-181649.06</v>
      </c>
      <c r="P899" s="127">
        <v>-181649.06</v>
      </c>
    </row>
    <row r="900" spans="1:16" ht="13.5" thickBot="1" x14ac:dyDescent="0.25">
      <c r="A900" s="135" t="s">
        <v>326</v>
      </c>
      <c r="B900" s="134" t="s">
        <v>900</v>
      </c>
      <c r="C900" s="134" t="s">
        <v>2078</v>
      </c>
      <c r="D900" s="132">
        <v>-109998.48</v>
      </c>
      <c r="E900" s="132">
        <v>-29482.63</v>
      </c>
      <c r="F900" s="132">
        <v>-41459.51</v>
      </c>
      <c r="G900" s="132">
        <v>-52303.13</v>
      </c>
      <c r="H900" s="132">
        <v>-59751.12</v>
      </c>
      <c r="I900" s="132">
        <v>-64795.23</v>
      </c>
      <c r="J900" s="132">
        <v>-66612.070000000007</v>
      </c>
      <c r="K900" s="132">
        <v>-69948.820000000007</v>
      </c>
      <c r="L900" s="132">
        <v>-73035.899999999994</v>
      </c>
      <c r="M900" s="132">
        <v>-76719.240000000005</v>
      </c>
      <c r="N900" s="132">
        <v>-82695.289999999994</v>
      </c>
      <c r="O900" s="132">
        <v>-95676.05</v>
      </c>
      <c r="P900" s="127">
        <v>-95676.05</v>
      </c>
    </row>
    <row r="901" spans="1:16" ht="13.5" thickBot="1" x14ac:dyDescent="0.25">
      <c r="A901" s="135" t="s">
        <v>327</v>
      </c>
      <c r="B901" s="134" t="s">
        <v>899</v>
      </c>
      <c r="C901" s="134" t="s">
        <v>2078</v>
      </c>
      <c r="D901" s="130">
        <v>-5860.82</v>
      </c>
      <c r="E901" s="130">
        <v>-10628.1</v>
      </c>
      <c r="F901" s="130">
        <v>-15027.23</v>
      </c>
      <c r="G901" s="130">
        <v>-3565.31</v>
      </c>
      <c r="H901" s="130">
        <v>-5955.11</v>
      </c>
      <c r="I901" s="130">
        <v>-6580.74</v>
      </c>
      <c r="J901" s="130">
        <v>-1652.48</v>
      </c>
      <c r="K901" s="130">
        <v>-2999.32</v>
      </c>
      <c r="L901" s="130">
        <v>-4439.2299999999996</v>
      </c>
      <c r="M901" s="130">
        <v>-1953.22</v>
      </c>
      <c r="N901" s="130">
        <v>-5659.59</v>
      </c>
      <c r="O901" s="130">
        <v>-11088.13</v>
      </c>
      <c r="P901" s="127">
        <v>-11088.13</v>
      </c>
    </row>
    <row r="902" spans="1:16" ht="13.5" thickBot="1" x14ac:dyDescent="0.25">
      <c r="A902" s="135" t="s">
        <v>328</v>
      </c>
      <c r="B902" s="134" t="s">
        <v>898</v>
      </c>
      <c r="C902" s="134" t="s">
        <v>2078</v>
      </c>
      <c r="D902" s="132">
        <v>-46850.86</v>
      </c>
      <c r="E902" s="132">
        <v>-12226.09</v>
      </c>
      <c r="F902" s="132">
        <v>-17057.34</v>
      </c>
      <c r="G902" s="132">
        <v>-21174</v>
      </c>
      <c r="H902" s="132">
        <v>-23755.22</v>
      </c>
      <c r="I902" s="132">
        <v>-24717.03</v>
      </c>
      <c r="J902" s="132">
        <v>-26364.67</v>
      </c>
      <c r="K902" s="132">
        <v>-27703.33</v>
      </c>
      <c r="L902" s="132">
        <v>-29178.46</v>
      </c>
      <c r="M902" s="132">
        <v>-30899.27</v>
      </c>
      <c r="N902" s="132">
        <v>-34652.29</v>
      </c>
      <c r="O902" s="132">
        <v>-40666</v>
      </c>
      <c r="P902" s="127">
        <v>-40666</v>
      </c>
    </row>
    <row r="903" spans="1:16" ht="13.5" thickBot="1" x14ac:dyDescent="0.25">
      <c r="A903" s="135" t="s">
        <v>329</v>
      </c>
      <c r="B903" s="134" t="s">
        <v>897</v>
      </c>
      <c r="C903" s="134" t="s">
        <v>2078</v>
      </c>
      <c r="D903" s="130">
        <v>-333569.27</v>
      </c>
      <c r="E903" s="130">
        <v>-84502.43</v>
      </c>
      <c r="F903" s="130">
        <v>-119087.67999999999</v>
      </c>
      <c r="G903" s="130">
        <v>-148396.5</v>
      </c>
      <c r="H903" s="130">
        <v>-166980.70000000001</v>
      </c>
      <c r="I903" s="130">
        <v>-174235.27</v>
      </c>
      <c r="J903" s="130">
        <v>-69003.86</v>
      </c>
      <c r="K903" s="130">
        <v>-24177.94</v>
      </c>
      <c r="L903" s="130">
        <v>-34440.57</v>
      </c>
      <c r="M903" s="130">
        <v>-46815.38</v>
      </c>
      <c r="N903" s="130">
        <v>-37703.800000000003</v>
      </c>
      <c r="O903" s="130">
        <v>-78473.55</v>
      </c>
      <c r="P903" s="127">
        <v>-78473.55</v>
      </c>
    </row>
    <row r="904" spans="1:16" ht="13.5" thickBot="1" x14ac:dyDescent="0.25">
      <c r="A904" s="135" t="s">
        <v>330</v>
      </c>
      <c r="B904" s="134" t="s">
        <v>896</v>
      </c>
      <c r="C904" s="134" t="s">
        <v>2078</v>
      </c>
      <c r="D904" s="132">
        <v>-159775.23000000001</v>
      </c>
      <c r="E904" s="132">
        <v>-119635.02</v>
      </c>
      <c r="F904" s="132">
        <v>-171440.25</v>
      </c>
      <c r="G904" s="132">
        <v>-214895.01</v>
      </c>
      <c r="H904" s="132">
        <v>-73098.37</v>
      </c>
      <c r="I904" s="132">
        <v>-89817.31</v>
      </c>
      <c r="J904" s="132">
        <v>-98927.25</v>
      </c>
      <c r="K904" s="132">
        <v>-21103.18</v>
      </c>
      <c r="L904" s="132">
        <v>-32121.57</v>
      </c>
      <c r="M904" s="132">
        <v>-46450.98</v>
      </c>
      <c r="N904" s="132">
        <v>-41236.720000000001</v>
      </c>
      <c r="O904" s="132">
        <v>-95634.95</v>
      </c>
      <c r="P904" s="127">
        <v>-95634.95</v>
      </c>
    </row>
    <row r="905" spans="1:16" ht="13.5" thickBot="1" x14ac:dyDescent="0.25">
      <c r="A905" s="135" t="s">
        <v>331</v>
      </c>
      <c r="B905" s="134" t="s">
        <v>895</v>
      </c>
      <c r="C905" s="134" t="s">
        <v>2078</v>
      </c>
      <c r="D905" s="130">
        <v>-154810.53</v>
      </c>
      <c r="E905" s="130">
        <v>-40111.769999999997</v>
      </c>
      <c r="F905" s="130">
        <v>-55687.5</v>
      </c>
      <c r="G905" s="130">
        <v>-67833.03</v>
      </c>
      <c r="H905" s="130">
        <v>-74626.289999999994</v>
      </c>
      <c r="I905" s="130">
        <v>-76986.11</v>
      </c>
      <c r="J905" s="130">
        <v>-81936.23</v>
      </c>
      <c r="K905" s="130">
        <v>-86283.63</v>
      </c>
      <c r="L905" s="130">
        <v>-90984.26</v>
      </c>
      <c r="M905" s="130">
        <v>-97240.04</v>
      </c>
      <c r="N905" s="130">
        <v>-111529.07</v>
      </c>
      <c r="O905" s="130">
        <v>-132281.60999999999</v>
      </c>
      <c r="P905" s="127">
        <v>-132281.60999999999</v>
      </c>
    </row>
    <row r="906" spans="1:16" ht="13.5" thickBot="1" x14ac:dyDescent="0.25">
      <c r="A906" s="135" t="s">
        <v>332</v>
      </c>
      <c r="B906" s="134" t="s">
        <v>894</v>
      </c>
      <c r="C906" s="134" t="s">
        <v>2078</v>
      </c>
      <c r="D906" s="132">
        <v>-172477.07</v>
      </c>
      <c r="E906" s="132">
        <v>-45833.04</v>
      </c>
      <c r="F906" s="132">
        <v>-63969.41</v>
      </c>
      <c r="G906" s="132">
        <v>-77390.94</v>
      </c>
      <c r="H906" s="132">
        <v>-86487.47</v>
      </c>
      <c r="I906" s="132">
        <v>-89829.01</v>
      </c>
      <c r="J906" s="132">
        <v>-95765.09</v>
      </c>
      <c r="K906" s="132">
        <v>-101037.89</v>
      </c>
      <c r="L906" s="132">
        <v>-106458.1</v>
      </c>
      <c r="M906" s="132">
        <v>-112608.6</v>
      </c>
      <c r="N906" s="132">
        <v>-128518.68</v>
      </c>
      <c r="O906" s="132">
        <v>-150404.4</v>
      </c>
      <c r="P906" s="127">
        <v>-150404.4</v>
      </c>
    </row>
    <row r="907" spans="1:16" ht="13.5" thickBot="1" x14ac:dyDescent="0.25">
      <c r="A907" s="135" t="s">
        <v>333</v>
      </c>
      <c r="B907" s="134" t="s">
        <v>893</v>
      </c>
      <c r="C907" s="134" t="s">
        <v>2078</v>
      </c>
      <c r="D907" s="130">
        <v>-297140.15999999997</v>
      </c>
      <c r="E907" s="130">
        <v>-217176.37</v>
      </c>
      <c r="F907" s="130">
        <v>-311619.31</v>
      </c>
      <c r="G907" s="130">
        <v>-387269.24</v>
      </c>
      <c r="H907" s="130">
        <v>-128836.78</v>
      </c>
      <c r="I907" s="130">
        <v>-158344.37</v>
      </c>
      <c r="J907" s="130">
        <v>-22290.1</v>
      </c>
      <c r="K907" s="130">
        <v>-49566.94</v>
      </c>
      <c r="L907" s="130">
        <v>-76063.37</v>
      </c>
      <c r="M907" s="130">
        <v>-30267.55</v>
      </c>
      <c r="N907" s="130">
        <v>-81848.11</v>
      </c>
      <c r="O907" s="130">
        <v>-181340.21</v>
      </c>
      <c r="P907" s="127">
        <v>-181340.21</v>
      </c>
    </row>
    <row r="908" spans="1:16" ht="13.5" thickBot="1" x14ac:dyDescent="0.25">
      <c r="A908" s="135" t="s">
        <v>334</v>
      </c>
      <c r="B908" s="134" t="s">
        <v>892</v>
      </c>
      <c r="C908" s="134" t="s">
        <v>2078</v>
      </c>
      <c r="D908" s="132">
        <v>-144532.79</v>
      </c>
      <c r="E908" s="132">
        <v>-34102.300000000003</v>
      </c>
      <c r="F908" s="132">
        <v>-48990.18</v>
      </c>
      <c r="G908" s="132">
        <v>-61601.84</v>
      </c>
      <c r="H908" s="132">
        <v>-70532.17</v>
      </c>
      <c r="I908" s="132">
        <v>-72823.11</v>
      </c>
      <c r="J908" s="132">
        <v>-78277.48</v>
      </c>
      <c r="K908" s="132">
        <v>-84188.51</v>
      </c>
      <c r="L908" s="132">
        <v>-89764.83</v>
      </c>
      <c r="M908" s="132">
        <v>-95713.42</v>
      </c>
      <c r="N908" s="132">
        <v>-105877.97</v>
      </c>
      <c r="O908" s="132">
        <v>-121560.02</v>
      </c>
      <c r="P908" s="127">
        <v>-121560.02</v>
      </c>
    </row>
    <row r="909" spans="1:16" ht="13.5" thickBot="1" x14ac:dyDescent="0.25">
      <c r="A909" s="135" t="s">
        <v>335</v>
      </c>
      <c r="B909" s="134" t="s">
        <v>891</v>
      </c>
      <c r="C909" s="134" t="s">
        <v>2078</v>
      </c>
      <c r="D909" s="130">
        <v>-21667.65</v>
      </c>
      <c r="E909" s="130">
        <v>-15655.39</v>
      </c>
      <c r="F909" s="130">
        <v>-22364.52</v>
      </c>
      <c r="G909" s="130">
        <v>-27906.32</v>
      </c>
      <c r="H909" s="130">
        <v>-9321.85</v>
      </c>
      <c r="I909" s="130">
        <v>-10654.84</v>
      </c>
      <c r="J909" s="130">
        <v>-12806.96</v>
      </c>
      <c r="K909" s="130">
        <v>-4167.22</v>
      </c>
      <c r="L909" s="130">
        <v>-5991.79</v>
      </c>
      <c r="M909" s="130">
        <v>-8013.06</v>
      </c>
      <c r="N909" s="130">
        <v>-5849.83</v>
      </c>
      <c r="O909" s="130">
        <v>-12640.88</v>
      </c>
      <c r="P909" s="127">
        <v>-12640.88</v>
      </c>
    </row>
    <row r="910" spans="1:16" ht="13.5" thickBot="1" x14ac:dyDescent="0.25">
      <c r="A910" s="135" t="s">
        <v>336</v>
      </c>
      <c r="B910" s="134" t="s">
        <v>890</v>
      </c>
      <c r="C910" s="134" t="s">
        <v>2078</v>
      </c>
      <c r="D910" s="132">
        <v>-294301.59000000003</v>
      </c>
      <c r="E910" s="132">
        <v>-184795.5</v>
      </c>
      <c r="F910" s="132">
        <v>-256447.37</v>
      </c>
      <c r="G910" s="132">
        <v>-310912.93</v>
      </c>
      <c r="H910" s="132">
        <v>-87743.75</v>
      </c>
      <c r="I910" s="132">
        <v>-99920.82</v>
      </c>
      <c r="J910" s="132">
        <v>-122469.59</v>
      </c>
      <c r="K910" s="132">
        <v>-42048.09</v>
      </c>
      <c r="L910" s="132">
        <v>-62522.080000000002</v>
      </c>
      <c r="M910" s="132">
        <v>-88154.25</v>
      </c>
      <c r="N910" s="132">
        <v>-90476.45</v>
      </c>
      <c r="O910" s="132">
        <v>-182236.96</v>
      </c>
      <c r="P910" s="127">
        <v>-182236.96</v>
      </c>
    </row>
    <row r="911" spans="1:16" ht="13.5" thickBot="1" x14ac:dyDescent="0.25">
      <c r="A911" s="135" t="s">
        <v>337</v>
      </c>
      <c r="B911" s="134" t="s">
        <v>889</v>
      </c>
      <c r="C911" s="134" t="s">
        <v>2078</v>
      </c>
      <c r="D911" s="130">
        <v>-32568</v>
      </c>
      <c r="E911" s="130">
        <v>-20433.2</v>
      </c>
      <c r="F911" s="130">
        <v>-28593.7</v>
      </c>
      <c r="G911" s="130">
        <v>-34305.089999999997</v>
      </c>
      <c r="H911" s="130">
        <v>-8927.59</v>
      </c>
      <c r="I911" s="130">
        <v>-9984.93</v>
      </c>
      <c r="J911" s="130">
        <v>-12024.96</v>
      </c>
      <c r="K911" s="130">
        <v>-3858.59</v>
      </c>
      <c r="L911" s="130">
        <v>-5870.42</v>
      </c>
      <c r="M911" s="130">
        <v>-8578.0300000000007</v>
      </c>
      <c r="N911" s="130">
        <v>-10160.82</v>
      </c>
      <c r="O911" s="130">
        <v>-20867.03</v>
      </c>
      <c r="P911" s="127">
        <v>-20867.03</v>
      </c>
    </row>
    <row r="912" spans="1:16" ht="13.5" thickBot="1" x14ac:dyDescent="0.25">
      <c r="A912" s="135" t="s">
        <v>338</v>
      </c>
      <c r="B912" s="134" t="s">
        <v>888</v>
      </c>
      <c r="C912" s="134" t="s">
        <v>2078</v>
      </c>
      <c r="D912" s="132">
        <v>-41535.24</v>
      </c>
      <c r="E912" s="132">
        <v>-75748.95</v>
      </c>
      <c r="F912" s="132">
        <v>-105169.35</v>
      </c>
      <c r="G912" s="132">
        <v>-22084.98</v>
      </c>
      <c r="H912" s="132">
        <v>-35529.08</v>
      </c>
      <c r="I912" s="132">
        <v>-39925.07</v>
      </c>
      <c r="J912" s="132">
        <v>-8920.39</v>
      </c>
      <c r="K912" s="132">
        <v>-17049.900000000001</v>
      </c>
      <c r="L912" s="132">
        <v>-26109.94</v>
      </c>
      <c r="M912" s="132">
        <v>-11951.07</v>
      </c>
      <c r="N912" s="132">
        <v>-39991.4</v>
      </c>
      <c r="O912" s="132">
        <v>-79940.92</v>
      </c>
      <c r="P912" s="127">
        <v>-79940.92</v>
      </c>
    </row>
    <row r="913" spans="1:16" ht="13.5" thickBot="1" x14ac:dyDescent="0.25">
      <c r="A913" s="135" t="s">
        <v>339</v>
      </c>
      <c r="B913" s="134" t="s">
        <v>887</v>
      </c>
      <c r="C913" s="134" t="s">
        <v>2078</v>
      </c>
      <c r="D913" s="130">
        <v>-10874.35</v>
      </c>
      <c r="E913" s="130">
        <v>-6772.6</v>
      </c>
      <c r="F913" s="130">
        <v>-9466.26</v>
      </c>
      <c r="G913" s="130">
        <v>-11465.93</v>
      </c>
      <c r="H913" s="130">
        <v>-3324.54</v>
      </c>
      <c r="I913" s="130">
        <v>-3840.37</v>
      </c>
      <c r="J913" s="130">
        <v>-4887.54</v>
      </c>
      <c r="K913" s="130">
        <v>-1963.05</v>
      </c>
      <c r="L913" s="130">
        <v>-2931.73</v>
      </c>
      <c r="M913" s="130">
        <v>-4045.55</v>
      </c>
      <c r="N913" s="130">
        <v>-3608.63</v>
      </c>
      <c r="O913" s="130">
        <v>-6875.8</v>
      </c>
      <c r="P913" s="127">
        <v>-6875.8</v>
      </c>
    </row>
    <row r="914" spans="1:16" ht="13.5" thickBot="1" x14ac:dyDescent="0.25">
      <c r="A914" s="135" t="s">
        <v>340</v>
      </c>
      <c r="B914" s="134" t="s">
        <v>886</v>
      </c>
      <c r="C914" s="134" t="s">
        <v>2078</v>
      </c>
      <c r="D914" s="132">
        <v>-355455.19</v>
      </c>
      <c r="E914" s="132">
        <v>-226193.62</v>
      </c>
      <c r="F914" s="132">
        <v>-326306.59999999998</v>
      </c>
      <c r="G914" s="132">
        <v>-407854.2</v>
      </c>
      <c r="H914" s="132">
        <v>-136414.10999999999</v>
      </c>
      <c r="I914" s="132">
        <v>-157857.88</v>
      </c>
      <c r="J914" s="132">
        <v>-193269.65</v>
      </c>
      <c r="K914" s="132">
        <v>-67406.429999999993</v>
      </c>
      <c r="L914" s="132">
        <v>-99882.22</v>
      </c>
      <c r="M914" s="132">
        <v>-137680.81</v>
      </c>
      <c r="N914" s="132">
        <v>-108689.34</v>
      </c>
      <c r="O914" s="132">
        <v>-219685.46</v>
      </c>
      <c r="P914" s="127">
        <v>-219685.46</v>
      </c>
    </row>
    <row r="915" spans="1:16" ht="13.5" thickBot="1" x14ac:dyDescent="0.25">
      <c r="A915" s="135" t="s">
        <v>341</v>
      </c>
      <c r="B915" s="134" t="s">
        <v>885</v>
      </c>
      <c r="C915" s="134" t="s">
        <v>2078</v>
      </c>
      <c r="D915" s="130">
        <v>-91805.04</v>
      </c>
      <c r="E915" s="130">
        <v>-50738.73</v>
      </c>
      <c r="F915" s="130">
        <v>-71758.429999999993</v>
      </c>
      <c r="G915" s="130">
        <v>-87010.94</v>
      </c>
      <c r="H915" s="130">
        <v>-25806.240000000002</v>
      </c>
      <c r="I915" s="130">
        <v>-29881.19</v>
      </c>
      <c r="J915" s="130">
        <v>-38158.99</v>
      </c>
      <c r="K915" s="130">
        <v>-15927.44</v>
      </c>
      <c r="L915" s="130">
        <v>-24549.83</v>
      </c>
      <c r="M915" s="130">
        <v>-36517.71</v>
      </c>
      <c r="N915" s="130">
        <v>-33010.639999999999</v>
      </c>
      <c r="O915" s="130">
        <v>-63058.720000000001</v>
      </c>
      <c r="P915" s="127">
        <v>-63058.720000000001</v>
      </c>
    </row>
    <row r="916" spans="1:16" ht="13.5" thickBot="1" x14ac:dyDescent="0.25">
      <c r="A916" s="135" t="s">
        <v>342</v>
      </c>
      <c r="B916" s="134" t="s">
        <v>884</v>
      </c>
      <c r="C916" s="134" t="s">
        <v>2078</v>
      </c>
      <c r="D916" s="132">
        <v>-13110.97</v>
      </c>
      <c r="E916" s="132">
        <v>-24369.81</v>
      </c>
      <c r="F916" s="132">
        <v>-33754.44</v>
      </c>
      <c r="G916" s="132">
        <v>-7294.68</v>
      </c>
      <c r="H916" s="132">
        <v>-11892.02</v>
      </c>
      <c r="I916" s="132">
        <v>-13037.52</v>
      </c>
      <c r="J916" s="132">
        <v>-2902.05</v>
      </c>
      <c r="K916" s="132">
        <v>-5787.57</v>
      </c>
      <c r="L916" s="132">
        <v>-8420.3799999999992</v>
      </c>
      <c r="M916" s="132">
        <v>-3046.54</v>
      </c>
      <c r="N916" s="132">
        <v>-8404.3799999999992</v>
      </c>
      <c r="O916" s="132">
        <v>-18346.189999999999</v>
      </c>
      <c r="P916" s="127">
        <v>-18346.189999999999</v>
      </c>
    </row>
    <row r="917" spans="1:16" ht="13.5" thickBot="1" x14ac:dyDescent="0.25">
      <c r="A917" s="135" t="s">
        <v>343</v>
      </c>
      <c r="B917" s="134" t="s">
        <v>883</v>
      </c>
      <c r="C917" s="134" t="s">
        <v>2078</v>
      </c>
      <c r="D917" s="130">
        <v>-7387.02</v>
      </c>
      <c r="E917" s="130">
        <v>-5220.93</v>
      </c>
      <c r="F917" s="130">
        <v>-7152.21</v>
      </c>
      <c r="G917" s="130">
        <v>-8941.9500000000007</v>
      </c>
      <c r="H917" s="130">
        <v>-2972.38</v>
      </c>
      <c r="I917" s="130">
        <v>-3416.13</v>
      </c>
      <c r="J917" s="130">
        <v>-4166.71</v>
      </c>
      <c r="K917" s="130">
        <v>-1382.31</v>
      </c>
      <c r="L917" s="130">
        <v>-2119.83</v>
      </c>
      <c r="M917" s="130">
        <v>-2920.41</v>
      </c>
      <c r="N917" s="130">
        <v>-2258.7199999999998</v>
      </c>
      <c r="O917" s="130">
        <v>-4814.24</v>
      </c>
      <c r="P917" s="127">
        <v>-4814.24</v>
      </c>
    </row>
    <row r="918" spans="1:16" ht="13.5" thickBot="1" x14ac:dyDescent="0.25">
      <c r="A918" s="135" t="s">
        <v>344</v>
      </c>
      <c r="B918" s="134" t="s">
        <v>882</v>
      </c>
      <c r="C918" s="134" t="s">
        <v>2078</v>
      </c>
      <c r="D918" s="132">
        <v>-24467.71</v>
      </c>
      <c r="E918" s="132">
        <v>-5667.11</v>
      </c>
      <c r="F918" s="132">
        <v>-8068.07</v>
      </c>
      <c r="G918" s="132">
        <v>-9840.6200000000008</v>
      </c>
      <c r="H918" s="132">
        <v>-10932.29</v>
      </c>
      <c r="I918" s="132">
        <v>-11220.32</v>
      </c>
      <c r="J918" s="132">
        <v>-12127.89</v>
      </c>
      <c r="K918" s="132">
        <v>-12940.64</v>
      </c>
      <c r="L918" s="132">
        <v>-13798.48</v>
      </c>
      <c r="M918" s="132">
        <v>-14879.44</v>
      </c>
      <c r="N918" s="132">
        <v>-17163.939999999999</v>
      </c>
      <c r="O918" s="132">
        <v>-20307.099999999999</v>
      </c>
      <c r="P918" s="127">
        <v>-20307.099999999999</v>
      </c>
    </row>
    <row r="919" spans="1:16" ht="13.5" thickBot="1" x14ac:dyDescent="0.25">
      <c r="A919" s="135" t="s">
        <v>345</v>
      </c>
      <c r="B919" s="134" t="s">
        <v>881</v>
      </c>
      <c r="C919" s="134" t="s">
        <v>2078</v>
      </c>
      <c r="D919" s="130">
        <v>-12847.37</v>
      </c>
      <c r="E919" s="130">
        <v>-23376.49</v>
      </c>
      <c r="F919" s="130">
        <v>-33098.54</v>
      </c>
      <c r="G919" s="130">
        <v>-7691.31</v>
      </c>
      <c r="H919" s="130">
        <v>-13062.86</v>
      </c>
      <c r="I919" s="130">
        <v>-15243.3</v>
      </c>
      <c r="J919" s="130">
        <v>-3519.6</v>
      </c>
      <c r="K919" s="130">
        <v>-6398.22</v>
      </c>
      <c r="L919" s="130">
        <v>-9483.39</v>
      </c>
      <c r="M919" s="130">
        <v>-3566.25</v>
      </c>
      <c r="N919" s="130">
        <v>-11184.7</v>
      </c>
      <c r="O919" s="130">
        <v>-22307.21</v>
      </c>
      <c r="P919" s="127">
        <v>-22307.21</v>
      </c>
    </row>
    <row r="920" spans="1:16" ht="13.5" thickBot="1" x14ac:dyDescent="0.25">
      <c r="A920" s="135" t="s">
        <v>346</v>
      </c>
      <c r="B920" s="134" t="s">
        <v>880</v>
      </c>
      <c r="C920" s="134" t="s">
        <v>2078</v>
      </c>
      <c r="D920" s="132">
        <v>-53787.55</v>
      </c>
      <c r="E920" s="132">
        <v>-13954.06</v>
      </c>
      <c r="F920" s="132">
        <v>-19733.23</v>
      </c>
      <c r="G920" s="132">
        <v>-24779.53</v>
      </c>
      <c r="H920" s="132">
        <v>-27758.73</v>
      </c>
      <c r="I920" s="132">
        <v>-28602.959999999999</v>
      </c>
      <c r="J920" s="132">
        <v>-30501.13</v>
      </c>
      <c r="K920" s="132">
        <v>-31941</v>
      </c>
      <c r="L920" s="132">
        <v>-33430.53</v>
      </c>
      <c r="M920" s="132">
        <v>-35154.839999999997</v>
      </c>
      <c r="N920" s="132">
        <v>-38593</v>
      </c>
      <c r="O920" s="132">
        <v>-45050.55</v>
      </c>
      <c r="P920" s="127">
        <v>-45050.55</v>
      </c>
    </row>
    <row r="921" spans="1:16" ht="13.5" thickBot="1" x14ac:dyDescent="0.25">
      <c r="A921" s="135" t="s">
        <v>347</v>
      </c>
      <c r="B921" s="134" t="s">
        <v>879</v>
      </c>
      <c r="C921" s="134" t="s">
        <v>2078</v>
      </c>
      <c r="D921" s="130">
        <v>-234210.88</v>
      </c>
      <c r="E921" s="130">
        <v>-129244.81</v>
      </c>
      <c r="F921" s="130">
        <v>-181001.2</v>
      </c>
      <c r="G921" s="130">
        <v>-222402.95</v>
      </c>
      <c r="H921" s="130">
        <v>-247151.68</v>
      </c>
      <c r="I921" s="130">
        <v>-254357.06</v>
      </c>
      <c r="J921" s="130">
        <v>-269490.45</v>
      </c>
      <c r="K921" s="130">
        <v>-27542.9</v>
      </c>
      <c r="L921" s="130">
        <v>-39906.9</v>
      </c>
      <c r="M921" s="130">
        <v>-55054.38</v>
      </c>
      <c r="N921" s="130">
        <v>-93337.02</v>
      </c>
      <c r="O921" s="130">
        <v>-156027.6</v>
      </c>
      <c r="P921" s="127">
        <v>-156027.6</v>
      </c>
    </row>
    <row r="922" spans="1:16" ht="13.5" thickBot="1" x14ac:dyDescent="0.25">
      <c r="A922" s="135" t="s">
        <v>348</v>
      </c>
      <c r="B922" s="134" t="s">
        <v>878</v>
      </c>
      <c r="C922" s="134" t="s">
        <v>2078</v>
      </c>
      <c r="D922" s="132">
        <v>-7247.99</v>
      </c>
      <c r="E922" s="132">
        <v>-12809.42</v>
      </c>
      <c r="F922" s="132">
        <v>-17857.5</v>
      </c>
      <c r="G922" s="132">
        <v>-4201.6099999999997</v>
      </c>
      <c r="H922" s="132">
        <v>-6596.38</v>
      </c>
      <c r="I922" s="132">
        <v>-7597.7</v>
      </c>
      <c r="J922" s="132">
        <v>-1575.17</v>
      </c>
      <c r="K922" s="132">
        <v>-2919.03</v>
      </c>
      <c r="L922" s="132">
        <v>-4441.84</v>
      </c>
      <c r="M922" s="132">
        <v>-2099.5700000000002</v>
      </c>
      <c r="N922" s="132">
        <v>-6770.77</v>
      </c>
      <c r="O922" s="132">
        <v>-13679.65</v>
      </c>
      <c r="P922" s="127">
        <v>-13679.65</v>
      </c>
    </row>
    <row r="923" spans="1:16" ht="13.5" thickBot="1" x14ac:dyDescent="0.25">
      <c r="A923" s="135" t="s">
        <v>349</v>
      </c>
      <c r="B923" s="134" t="s">
        <v>877</v>
      </c>
      <c r="C923" s="134" t="s">
        <v>2078</v>
      </c>
      <c r="D923" s="130">
        <v>-13107.02</v>
      </c>
      <c r="E923" s="130">
        <v>-22548.46</v>
      </c>
      <c r="F923" s="130">
        <v>-31409.53</v>
      </c>
      <c r="G923" s="130">
        <v>-6243.47</v>
      </c>
      <c r="H923" s="130">
        <v>-10626.51</v>
      </c>
      <c r="I923" s="130">
        <v>-12290.03</v>
      </c>
      <c r="J923" s="130">
        <v>-3502.08</v>
      </c>
      <c r="K923" s="130">
        <v>-6761.43</v>
      </c>
      <c r="L923" s="130">
        <v>-10250.75</v>
      </c>
      <c r="M923" s="130">
        <v>-3685.48</v>
      </c>
      <c r="N923" s="130">
        <v>-11361.51</v>
      </c>
      <c r="O923" s="130">
        <v>-22272.6</v>
      </c>
      <c r="P923" s="127">
        <v>-22272.6</v>
      </c>
    </row>
    <row r="924" spans="1:16" ht="13.5" thickBot="1" x14ac:dyDescent="0.25">
      <c r="A924" s="135" t="s">
        <v>350</v>
      </c>
      <c r="B924" s="134" t="s">
        <v>876</v>
      </c>
      <c r="C924" s="134" t="s">
        <v>2078</v>
      </c>
      <c r="D924" s="132">
        <v>-23001.64</v>
      </c>
      <c r="E924" s="132">
        <v>-15302.64</v>
      </c>
      <c r="F924" s="132">
        <v>-21149.78</v>
      </c>
      <c r="G924" s="132">
        <v>-26208.58</v>
      </c>
      <c r="H924" s="132">
        <v>-7946.29</v>
      </c>
      <c r="I924" s="132">
        <v>-9252.9599999999991</v>
      </c>
      <c r="J924" s="132">
        <v>-11614.31</v>
      </c>
      <c r="K924" s="132">
        <v>-4295.8</v>
      </c>
      <c r="L924" s="132">
        <v>-6319.52</v>
      </c>
      <c r="M924" s="132">
        <v>-8530.6299999999992</v>
      </c>
      <c r="N924" s="132">
        <v>-6562.51</v>
      </c>
      <c r="O924" s="132">
        <v>-13884.27</v>
      </c>
      <c r="P924" s="127">
        <v>-13884.27</v>
      </c>
    </row>
    <row r="925" spans="1:16" ht="13.5" thickBot="1" x14ac:dyDescent="0.25">
      <c r="A925" s="135" t="s">
        <v>351</v>
      </c>
      <c r="B925" s="134" t="s">
        <v>875</v>
      </c>
      <c r="C925" s="134" t="s">
        <v>2078</v>
      </c>
      <c r="D925" s="130">
        <v>-2255.6999999999998</v>
      </c>
      <c r="E925" s="130">
        <v>-4388.4799999999996</v>
      </c>
      <c r="F925" s="130">
        <v>-6178.96</v>
      </c>
      <c r="G925" s="130">
        <v>-1446.02</v>
      </c>
      <c r="H925" s="130">
        <v>-2416.4</v>
      </c>
      <c r="I925" s="130">
        <v>-2745.9</v>
      </c>
      <c r="J925" s="130">
        <v>-570.30999999999995</v>
      </c>
      <c r="K925" s="130">
        <v>-1041.3</v>
      </c>
      <c r="L925" s="130">
        <v>-1544.81</v>
      </c>
      <c r="M925" s="130">
        <v>-534.84</v>
      </c>
      <c r="N925" s="130">
        <v>-1846.63</v>
      </c>
      <c r="O925" s="130">
        <v>-3858.52</v>
      </c>
      <c r="P925" s="127">
        <v>-3858.52</v>
      </c>
    </row>
    <row r="926" spans="1:16" ht="13.5" thickBot="1" x14ac:dyDescent="0.25">
      <c r="A926" s="135" t="s">
        <v>352</v>
      </c>
      <c r="B926" s="134" t="s">
        <v>874</v>
      </c>
      <c r="C926" s="134" t="s">
        <v>2078</v>
      </c>
      <c r="D926" s="132">
        <v>-8118.6</v>
      </c>
      <c r="E926" s="132">
        <v>-2139.31</v>
      </c>
      <c r="F926" s="132">
        <v>-2927.46</v>
      </c>
      <c r="G926" s="132">
        <v>-3683.77</v>
      </c>
      <c r="H926" s="132">
        <v>-4188.1099999999997</v>
      </c>
      <c r="I926" s="132">
        <v>-4362.1099999999997</v>
      </c>
      <c r="J926" s="132">
        <v>-4629.72</v>
      </c>
      <c r="K926" s="132">
        <v>-4833.82</v>
      </c>
      <c r="L926" s="132">
        <v>-5000.82</v>
      </c>
      <c r="M926" s="132">
        <v>-5263.07</v>
      </c>
      <c r="N926" s="132">
        <v>-5808.14</v>
      </c>
      <c r="O926" s="132">
        <v>-6822.77</v>
      </c>
      <c r="P926" s="127">
        <v>-6822.77</v>
      </c>
    </row>
    <row r="927" spans="1:16" ht="13.5" thickBot="1" x14ac:dyDescent="0.25">
      <c r="A927" s="135" t="s">
        <v>353</v>
      </c>
      <c r="B927" s="134" t="s">
        <v>873</v>
      </c>
      <c r="C927" s="134" t="s">
        <v>2078</v>
      </c>
      <c r="D927" s="130">
        <v>-11499.93</v>
      </c>
      <c r="E927" s="130">
        <v>-3063.76</v>
      </c>
      <c r="F927" s="130">
        <v>-4201.9799999999996</v>
      </c>
      <c r="G927" s="130">
        <v>-5254.77</v>
      </c>
      <c r="H927" s="130">
        <v>-5970.45</v>
      </c>
      <c r="I927" s="130">
        <v>-6243.17</v>
      </c>
      <c r="J927" s="130">
        <v>-6629.02</v>
      </c>
      <c r="K927" s="130">
        <v>-6924.39</v>
      </c>
      <c r="L927" s="130">
        <v>-7192.46</v>
      </c>
      <c r="M927" s="130">
        <v>-7502.72</v>
      </c>
      <c r="N927" s="130">
        <v>-8239.27</v>
      </c>
      <c r="O927" s="130">
        <v>-9632.08</v>
      </c>
      <c r="P927" s="127">
        <v>-9632.08</v>
      </c>
    </row>
    <row r="928" spans="1:16" ht="13.5" thickBot="1" x14ac:dyDescent="0.25">
      <c r="A928" s="135" t="s">
        <v>354</v>
      </c>
      <c r="B928" s="134" t="s">
        <v>872</v>
      </c>
      <c r="C928" s="134" t="s">
        <v>2078</v>
      </c>
      <c r="D928" s="132">
        <v>-40359</v>
      </c>
      <c r="E928" s="132">
        <v>-9747.6200000000008</v>
      </c>
      <c r="F928" s="132">
        <v>-13770.57</v>
      </c>
      <c r="G928" s="132">
        <v>-17011.990000000002</v>
      </c>
      <c r="H928" s="132">
        <v>-19038.080000000002</v>
      </c>
      <c r="I928" s="132">
        <v>-19653.830000000002</v>
      </c>
      <c r="J928" s="132">
        <v>-20963.46</v>
      </c>
      <c r="K928" s="132">
        <v>-22045.52</v>
      </c>
      <c r="L928" s="132">
        <v>-23198.76</v>
      </c>
      <c r="M928" s="132">
        <v>-24426.22</v>
      </c>
      <c r="N928" s="132">
        <v>-27197.53</v>
      </c>
      <c r="O928" s="132">
        <v>-31707.73</v>
      </c>
      <c r="P928" s="127">
        <v>-31707.73</v>
      </c>
    </row>
    <row r="929" spans="1:16" ht="13.5" thickBot="1" x14ac:dyDescent="0.25">
      <c r="A929" s="135" t="s">
        <v>355</v>
      </c>
      <c r="B929" s="134" t="s">
        <v>871</v>
      </c>
      <c r="C929" s="134" t="s">
        <v>2078</v>
      </c>
      <c r="D929" s="130">
        <v>-22336.37</v>
      </c>
      <c r="E929" s="130">
        <v>-15557.18</v>
      </c>
      <c r="F929" s="130">
        <v>-23073.79</v>
      </c>
      <c r="G929" s="130">
        <v>-29658.41</v>
      </c>
      <c r="H929" s="130">
        <v>-10895.46</v>
      </c>
      <c r="I929" s="130">
        <v>-13872.97</v>
      </c>
      <c r="J929" s="130">
        <v>-14765.08</v>
      </c>
      <c r="K929" s="130">
        <v>-3003.6</v>
      </c>
      <c r="L929" s="130">
        <v>-4843.18</v>
      </c>
      <c r="M929" s="130">
        <v>-7162.28</v>
      </c>
      <c r="N929" s="130">
        <v>-5798.1</v>
      </c>
      <c r="O929" s="130">
        <v>-13005.79</v>
      </c>
      <c r="P929" s="127">
        <v>-13005.79</v>
      </c>
    </row>
    <row r="930" spans="1:16" ht="13.5" thickBot="1" x14ac:dyDescent="0.25">
      <c r="A930" s="135" t="s">
        <v>356</v>
      </c>
      <c r="B930" s="134" t="s">
        <v>870</v>
      </c>
      <c r="C930" s="134" t="s">
        <v>2078</v>
      </c>
      <c r="D930" s="132">
        <v>-28069.54</v>
      </c>
      <c r="E930" s="132">
        <v>-6789.87</v>
      </c>
      <c r="F930" s="132">
        <v>-10137.49</v>
      </c>
      <c r="G930" s="132">
        <v>-12709.25</v>
      </c>
      <c r="H930" s="132">
        <v>-14533.01</v>
      </c>
      <c r="I930" s="132">
        <v>-15795.92</v>
      </c>
      <c r="J930" s="132">
        <v>-16254.39</v>
      </c>
      <c r="K930" s="132">
        <v>-17145.009999999998</v>
      </c>
      <c r="L930" s="132">
        <v>-17971.91</v>
      </c>
      <c r="M930" s="132">
        <v>-18989.7</v>
      </c>
      <c r="N930" s="132">
        <v>-20542.43</v>
      </c>
      <c r="O930" s="132">
        <v>-23707.67</v>
      </c>
      <c r="P930" s="127">
        <v>-23707.67</v>
      </c>
    </row>
    <row r="931" spans="1:16" ht="13.5" thickBot="1" x14ac:dyDescent="0.25">
      <c r="A931" s="135" t="s">
        <v>357</v>
      </c>
      <c r="B931" s="134" t="s">
        <v>869</v>
      </c>
      <c r="C931" s="134" t="s">
        <v>2078</v>
      </c>
      <c r="D931" s="130">
        <v>-16476.34</v>
      </c>
      <c r="E931" s="130">
        <v>-4220.54</v>
      </c>
      <c r="F931" s="130">
        <v>-5941.69</v>
      </c>
      <c r="G931" s="130">
        <v>-7298.3</v>
      </c>
      <c r="H931" s="130">
        <v>-8309.83</v>
      </c>
      <c r="I931" s="130">
        <v>-8744.09</v>
      </c>
      <c r="J931" s="130">
        <v>-9393.85</v>
      </c>
      <c r="K931" s="130">
        <v>-9910.99</v>
      </c>
      <c r="L931" s="130">
        <v>-10429.299999999999</v>
      </c>
      <c r="M931" s="130">
        <v>-11080.91</v>
      </c>
      <c r="N931" s="130">
        <v>-12454.87</v>
      </c>
      <c r="O931" s="130">
        <v>-14364.73</v>
      </c>
      <c r="P931" s="127">
        <v>-14364.73</v>
      </c>
    </row>
    <row r="932" spans="1:16" ht="13.5" thickBot="1" x14ac:dyDescent="0.25">
      <c r="A932" s="135" t="s">
        <v>358</v>
      </c>
      <c r="B932" s="134" t="s">
        <v>868</v>
      </c>
      <c r="C932" s="134" t="s">
        <v>2078</v>
      </c>
      <c r="D932" s="132">
        <v>-4230.28</v>
      </c>
      <c r="E932" s="132">
        <v>-3305.8</v>
      </c>
      <c r="F932" s="132">
        <v>-3232.55</v>
      </c>
      <c r="G932" s="132">
        <v>-2073.56</v>
      </c>
      <c r="H932" s="132">
        <v>-3704.3</v>
      </c>
      <c r="I932" s="132">
        <v>-660.67</v>
      </c>
      <c r="J932" s="132">
        <v>-1162.69</v>
      </c>
      <c r="K932" s="132">
        <v>-929.79</v>
      </c>
      <c r="L932" s="132">
        <v>-978.62</v>
      </c>
      <c r="M932" s="132">
        <v>-1191</v>
      </c>
      <c r="N932" s="132">
        <v>-2440.84</v>
      </c>
      <c r="O932" s="132">
        <v>-3668.34</v>
      </c>
      <c r="P932" s="127">
        <v>-3668.34</v>
      </c>
    </row>
    <row r="933" spans="1:16" ht="13.5" thickBot="1" x14ac:dyDescent="0.25">
      <c r="A933" s="135" t="s">
        <v>359</v>
      </c>
      <c r="B933" s="134" t="s">
        <v>867</v>
      </c>
      <c r="C933" s="134" t="s">
        <v>2078</v>
      </c>
      <c r="D933" s="130">
        <v>-2722.85</v>
      </c>
      <c r="E933" s="130">
        <v>-1865.4</v>
      </c>
      <c r="F933" s="130">
        <v>-2664.64</v>
      </c>
      <c r="G933" s="130">
        <v>-3325.03</v>
      </c>
      <c r="H933" s="130">
        <v>-1134.31</v>
      </c>
      <c r="I933" s="130">
        <v>-1256.01</v>
      </c>
      <c r="J933" s="130">
        <v>-1551.84</v>
      </c>
      <c r="K933" s="130">
        <v>-556.44000000000005</v>
      </c>
      <c r="L933" s="130">
        <v>-789.76</v>
      </c>
      <c r="M933" s="130">
        <v>-1072.8599999999999</v>
      </c>
      <c r="N933" s="130">
        <v>-766.13</v>
      </c>
      <c r="O933" s="130">
        <v>-1452.99</v>
      </c>
      <c r="P933" s="127">
        <v>-1452.99</v>
      </c>
    </row>
    <row r="934" spans="1:16" ht="13.5" thickBot="1" x14ac:dyDescent="0.25">
      <c r="A934" s="135" t="s">
        <v>360</v>
      </c>
      <c r="B934" s="134" t="s">
        <v>866</v>
      </c>
      <c r="C934" s="134" t="s">
        <v>2078</v>
      </c>
      <c r="D934" s="132">
        <v>-148501.35</v>
      </c>
      <c r="E934" s="132">
        <v>-32081.29</v>
      </c>
      <c r="F934" s="132">
        <v>-45511.39</v>
      </c>
      <c r="G934" s="132">
        <v>-55385.21</v>
      </c>
      <c r="H934" s="132">
        <v>-63227.87</v>
      </c>
      <c r="I934" s="132">
        <v>-65567.62</v>
      </c>
      <c r="J934" s="132">
        <v>-71591.06</v>
      </c>
      <c r="K934" s="132">
        <v>-77004.03</v>
      </c>
      <c r="L934" s="132">
        <v>-83031.83</v>
      </c>
      <c r="M934" s="132">
        <v>-91815.59</v>
      </c>
      <c r="N934" s="132">
        <v>-105042.64</v>
      </c>
      <c r="O934" s="132">
        <v>-124403.47</v>
      </c>
      <c r="P934" s="127">
        <v>-124403.47</v>
      </c>
    </row>
    <row r="935" spans="1:16" ht="13.5" thickBot="1" x14ac:dyDescent="0.25">
      <c r="A935" s="135" t="s">
        <v>361</v>
      </c>
      <c r="B935" s="134" t="s">
        <v>865</v>
      </c>
      <c r="C935" s="134" t="s">
        <v>2078</v>
      </c>
      <c r="D935" s="130">
        <v>-6907.46</v>
      </c>
      <c r="E935" s="130">
        <v>-1686.25</v>
      </c>
      <c r="F935" s="130">
        <v>-2395.9299999999998</v>
      </c>
      <c r="G935" s="130">
        <v>-2904.4</v>
      </c>
      <c r="H935" s="130">
        <v>-3228.63</v>
      </c>
      <c r="I935" s="130">
        <v>-3308.27</v>
      </c>
      <c r="J935" s="130">
        <v>-3503.21</v>
      </c>
      <c r="K935" s="130">
        <v>-3691.5</v>
      </c>
      <c r="L935" s="130">
        <v>-3878.3</v>
      </c>
      <c r="M935" s="130">
        <v>-4155.58</v>
      </c>
      <c r="N935" s="130">
        <v>-4888.7299999999996</v>
      </c>
      <c r="O935" s="130">
        <v>-5844.5</v>
      </c>
      <c r="P935" s="127">
        <v>-5844.5</v>
      </c>
    </row>
    <row r="936" spans="1:16" ht="13.5" thickBot="1" x14ac:dyDescent="0.25">
      <c r="A936" s="135" t="s">
        <v>362</v>
      </c>
      <c r="B936" s="134" t="s">
        <v>864</v>
      </c>
      <c r="C936" s="134" t="s">
        <v>2078</v>
      </c>
      <c r="D936" s="132">
        <v>-5594.87</v>
      </c>
      <c r="E936" s="132">
        <v>-1450.13</v>
      </c>
      <c r="F936" s="132">
        <v>-2079.48</v>
      </c>
      <c r="G936" s="132">
        <v>-2584.11</v>
      </c>
      <c r="H936" s="132">
        <v>-2883.56</v>
      </c>
      <c r="I936" s="132">
        <v>-2978.61</v>
      </c>
      <c r="J936" s="132">
        <v>-3136.35</v>
      </c>
      <c r="K936" s="132">
        <v>-3267.47</v>
      </c>
      <c r="L936" s="132">
        <v>-3393.89</v>
      </c>
      <c r="M936" s="132">
        <v>-3546.18</v>
      </c>
      <c r="N936" s="132">
        <v>-3967.65</v>
      </c>
      <c r="O936" s="132">
        <v>-4678.75</v>
      </c>
      <c r="P936" s="127">
        <v>-4678.75</v>
      </c>
    </row>
    <row r="937" spans="1:16" ht="13.5" thickBot="1" x14ac:dyDescent="0.25">
      <c r="A937" s="135" t="s">
        <v>363</v>
      </c>
      <c r="B937" s="134" t="s">
        <v>863</v>
      </c>
      <c r="C937" s="134" t="s">
        <v>2078</v>
      </c>
      <c r="D937" s="130">
        <v>-25741.48</v>
      </c>
      <c r="E937" s="130">
        <v>-6028.55</v>
      </c>
      <c r="F937" s="130">
        <v>-8697.2099999999991</v>
      </c>
      <c r="G937" s="130">
        <v>-10953.82</v>
      </c>
      <c r="H937" s="130">
        <v>-12580.52</v>
      </c>
      <c r="I937" s="130">
        <v>-13215.26</v>
      </c>
      <c r="J937" s="130">
        <v>-14433.15</v>
      </c>
      <c r="K937" s="130">
        <v>-15600.23</v>
      </c>
      <c r="L937" s="130">
        <v>-16848.64</v>
      </c>
      <c r="M937" s="130">
        <v>-18071.82</v>
      </c>
      <c r="N937" s="130">
        <v>-20104.71</v>
      </c>
      <c r="O937" s="130">
        <v>-22965.919999999998</v>
      </c>
      <c r="P937" s="127">
        <v>-22965.919999999998</v>
      </c>
    </row>
    <row r="938" spans="1:16" ht="13.5" thickBot="1" x14ac:dyDescent="0.25">
      <c r="A938" s="135" t="s">
        <v>364</v>
      </c>
      <c r="B938" s="134" t="s">
        <v>862</v>
      </c>
      <c r="C938" s="134" t="s">
        <v>2078</v>
      </c>
      <c r="D938" s="132">
        <v>-10789.05</v>
      </c>
      <c r="E938" s="132">
        <v>-2802.26</v>
      </c>
      <c r="F938" s="132">
        <v>-4007.4</v>
      </c>
      <c r="G938" s="132">
        <v>-4974.9399999999996</v>
      </c>
      <c r="H938" s="132">
        <v>-5611.9</v>
      </c>
      <c r="I938" s="132">
        <v>-5849.44</v>
      </c>
      <c r="J938" s="132">
        <v>-6192.1</v>
      </c>
      <c r="K938" s="132">
        <v>-6467.58</v>
      </c>
      <c r="L938" s="132">
        <v>-6740.1</v>
      </c>
      <c r="M938" s="132">
        <v>-7076.72</v>
      </c>
      <c r="N938" s="132">
        <v>-7926.19</v>
      </c>
      <c r="O938" s="132">
        <v>-9363.41</v>
      </c>
      <c r="P938" s="127">
        <v>-9363.41</v>
      </c>
    </row>
    <row r="939" spans="1:16" ht="13.5" thickBot="1" x14ac:dyDescent="0.25">
      <c r="A939" s="135" t="s">
        <v>365</v>
      </c>
      <c r="B939" s="134" t="s">
        <v>861</v>
      </c>
      <c r="C939" s="134" t="s">
        <v>2078</v>
      </c>
      <c r="D939" s="130">
        <v>-12980.01</v>
      </c>
      <c r="E939" s="130">
        <v>-7321.6</v>
      </c>
      <c r="F939" s="130">
        <v>-10407.11</v>
      </c>
      <c r="G939" s="130">
        <v>-12809.11</v>
      </c>
      <c r="H939" s="130">
        <v>-4129.07</v>
      </c>
      <c r="I939" s="130">
        <v>-4585.41</v>
      </c>
      <c r="J939" s="130">
        <v>-5834.76</v>
      </c>
      <c r="K939" s="130">
        <v>-2481.73</v>
      </c>
      <c r="L939" s="130">
        <v>-3627.32</v>
      </c>
      <c r="M939" s="130">
        <v>-5564.01</v>
      </c>
      <c r="N939" s="130">
        <v>-5131.6099999999997</v>
      </c>
      <c r="O939" s="130">
        <v>-9685.2800000000007</v>
      </c>
      <c r="P939" s="127">
        <v>-9685.2800000000007</v>
      </c>
    </row>
    <row r="940" spans="1:16" ht="13.5" thickBot="1" x14ac:dyDescent="0.25">
      <c r="A940" s="135" t="s">
        <v>366</v>
      </c>
      <c r="B940" s="134" t="s">
        <v>860</v>
      </c>
      <c r="C940" s="134" t="s">
        <v>2078</v>
      </c>
      <c r="D940" s="132">
        <v>-111353.64</v>
      </c>
      <c r="E940" s="132">
        <v>-27497.08</v>
      </c>
      <c r="F940" s="132">
        <v>-39308.550000000003</v>
      </c>
      <c r="G940" s="132">
        <v>-49105.95</v>
      </c>
      <c r="H940" s="132">
        <v>-55779.53</v>
      </c>
      <c r="I940" s="132">
        <v>-58213.64</v>
      </c>
      <c r="J940" s="132">
        <v>-62635.76</v>
      </c>
      <c r="K940" s="132">
        <v>-66340.08</v>
      </c>
      <c r="L940" s="132">
        <v>-70144.7</v>
      </c>
      <c r="M940" s="132">
        <v>-74080.12</v>
      </c>
      <c r="N940" s="132">
        <v>-82421.440000000002</v>
      </c>
      <c r="O940" s="132">
        <v>-94138.99</v>
      </c>
      <c r="P940" s="127">
        <v>-94138.99</v>
      </c>
    </row>
    <row r="941" spans="1:16" ht="13.5" thickBot="1" x14ac:dyDescent="0.25">
      <c r="A941" s="135" t="s">
        <v>367</v>
      </c>
      <c r="B941" s="134" t="s">
        <v>859</v>
      </c>
      <c r="C941" s="134" t="s">
        <v>2078</v>
      </c>
      <c r="D941" s="130">
        <v>-5312.14</v>
      </c>
      <c r="E941" s="130">
        <v>-1272.7</v>
      </c>
      <c r="F941" s="130">
        <v>-1805.7</v>
      </c>
      <c r="G941" s="130">
        <v>-2233.37</v>
      </c>
      <c r="H941" s="130">
        <v>-2515.92</v>
      </c>
      <c r="I941" s="130">
        <v>-2566.73</v>
      </c>
      <c r="J941" s="130">
        <v>-2784.48</v>
      </c>
      <c r="K941" s="130">
        <v>-2940.86</v>
      </c>
      <c r="L941" s="130">
        <v>-3099.09</v>
      </c>
      <c r="M941" s="130">
        <v>-3256.6</v>
      </c>
      <c r="N941" s="130">
        <v>-3585.14</v>
      </c>
      <c r="O941" s="130">
        <v>-4146.05</v>
      </c>
      <c r="P941" s="127">
        <v>-4146.05</v>
      </c>
    </row>
    <row r="942" spans="1:16" ht="13.5" thickBot="1" x14ac:dyDescent="0.25">
      <c r="A942" s="135" t="s">
        <v>368</v>
      </c>
      <c r="B942" s="134" t="s">
        <v>858</v>
      </c>
      <c r="C942" s="134" t="s">
        <v>2078</v>
      </c>
      <c r="D942" s="132">
        <v>-13434.31</v>
      </c>
      <c r="E942" s="132">
        <v>-3371.51</v>
      </c>
      <c r="F942" s="132">
        <v>-4706.16</v>
      </c>
      <c r="G942" s="132">
        <v>-5746.2</v>
      </c>
      <c r="H942" s="132">
        <v>-6469.15</v>
      </c>
      <c r="I942" s="132">
        <v>-6765.92</v>
      </c>
      <c r="J942" s="132">
        <v>-7197.78</v>
      </c>
      <c r="K942" s="132">
        <v>-7612.39</v>
      </c>
      <c r="L942" s="132">
        <v>-8035.83</v>
      </c>
      <c r="M942" s="132">
        <v>-8539.5400000000009</v>
      </c>
      <c r="N942" s="132">
        <v>-9799.9699999999993</v>
      </c>
      <c r="O942" s="132">
        <v>-11511.6</v>
      </c>
      <c r="P942" s="127">
        <v>-11511.6</v>
      </c>
    </row>
    <row r="943" spans="1:16" ht="13.5" thickBot="1" x14ac:dyDescent="0.25">
      <c r="A943" s="135" t="s">
        <v>369</v>
      </c>
      <c r="B943" s="134" t="s">
        <v>857</v>
      </c>
      <c r="C943" s="134" t="s">
        <v>2078</v>
      </c>
      <c r="D943" s="130">
        <v>-6775.69</v>
      </c>
      <c r="E943" s="130">
        <v>-1721.78</v>
      </c>
      <c r="F943" s="130">
        <v>-2430.3000000000002</v>
      </c>
      <c r="G943" s="130">
        <v>-2979.81</v>
      </c>
      <c r="H943" s="130">
        <v>-3281.06</v>
      </c>
      <c r="I943" s="130">
        <v>-3368.98</v>
      </c>
      <c r="J943" s="130">
        <v>-3534.74</v>
      </c>
      <c r="K943" s="130">
        <v>-3692.51</v>
      </c>
      <c r="L943" s="130">
        <v>-3861.38</v>
      </c>
      <c r="M943" s="130">
        <v>-4076.45</v>
      </c>
      <c r="N943" s="130">
        <v>-4682.07</v>
      </c>
      <c r="O943" s="130">
        <v>-5545.89</v>
      </c>
      <c r="P943" s="127">
        <v>-5545.89</v>
      </c>
    </row>
    <row r="944" spans="1:16" ht="13.5" thickBot="1" x14ac:dyDescent="0.25">
      <c r="A944" s="135" t="s">
        <v>370</v>
      </c>
      <c r="B944" s="134" t="s">
        <v>856</v>
      </c>
      <c r="C944" s="134" t="s">
        <v>2078</v>
      </c>
      <c r="D944" s="132">
        <v>-20907.96</v>
      </c>
      <c r="E944" s="132">
        <v>-5531.42</v>
      </c>
      <c r="F944" s="132">
        <v>-7646.96</v>
      </c>
      <c r="G944" s="132">
        <v>-9585.7099999999991</v>
      </c>
      <c r="H944" s="132">
        <v>-10855.92</v>
      </c>
      <c r="I944" s="132">
        <v>-11334.1</v>
      </c>
      <c r="J944" s="132">
        <v>-12134.51</v>
      </c>
      <c r="K944" s="132">
        <v>-12770.34</v>
      </c>
      <c r="L944" s="132">
        <v>-13458.62</v>
      </c>
      <c r="M944" s="132">
        <v>-14192.95</v>
      </c>
      <c r="N944" s="132">
        <v>-15621.13</v>
      </c>
      <c r="O944" s="132">
        <v>-18353.54</v>
      </c>
      <c r="P944" s="127">
        <v>-18353.54</v>
      </c>
    </row>
    <row r="945" spans="1:16" ht="13.5" thickBot="1" x14ac:dyDescent="0.25">
      <c r="A945" s="135" t="s">
        <v>371</v>
      </c>
      <c r="B945" s="134" t="s">
        <v>855</v>
      </c>
      <c r="C945" s="134" t="s">
        <v>2078</v>
      </c>
      <c r="D945" s="130">
        <v>-54603.07</v>
      </c>
      <c r="E945" s="130">
        <v>-14126.32</v>
      </c>
      <c r="F945" s="130">
        <v>-19690.12</v>
      </c>
      <c r="G945" s="130">
        <v>-24333.08</v>
      </c>
      <c r="H945" s="130">
        <v>-27180.52</v>
      </c>
      <c r="I945" s="130">
        <v>-28451.98</v>
      </c>
      <c r="J945" s="130">
        <v>-30108.51</v>
      </c>
      <c r="K945" s="130">
        <v>-31674.69</v>
      </c>
      <c r="L945" s="130">
        <v>-33214.25</v>
      </c>
      <c r="M945" s="130">
        <v>-35205.51</v>
      </c>
      <c r="N945" s="130">
        <v>-39918.53</v>
      </c>
      <c r="O945" s="130">
        <v>-46939.07</v>
      </c>
      <c r="P945" s="127">
        <v>-46939.07</v>
      </c>
    </row>
    <row r="946" spans="1:16" ht="13.5" thickBot="1" x14ac:dyDescent="0.25">
      <c r="A946" s="135" t="s">
        <v>372</v>
      </c>
      <c r="B946" s="134" t="s">
        <v>854</v>
      </c>
      <c r="C946" s="134" t="s">
        <v>2078</v>
      </c>
      <c r="D946" s="132">
        <v>-805.23</v>
      </c>
      <c r="E946" s="132">
        <v>-205.3</v>
      </c>
      <c r="F946" s="132">
        <v>-289.94</v>
      </c>
      <c r="G946" s="132">
        <v>-360.15</v>
      </c>
      <c r="H946" s="132">
        <v>-407.55</v>
      </c>
      <c r="I946" s="132">
        <v>-415.7</v>
      </c>
      <c r="J946" s="132">
        <v>-436.15</v>
      </c>
      <c r="K946" s="132">
        <v>-454.6</v>
      </c>
      <c r="L946" s="132">
        <v>-471.59</v>
      </c>
      <c r="M946" s="132">
        <v>-491.02</v>
      </c>
      <c r="N946" s="132">
        <v>-537.23</v>
      </c>
      <c r="O946" s="132">
        <v>-622.1</v>
      </c>
      <c r="P946" s="127">
        <v>-622.1</v>
      </c>
    </row>
    <row r="947" spans="1:16" ht="13.5" thickBot="1" x14ac:dyDescent="0.25">
      <c r="A947" s="135" t="s">
        <v>373</v>
      </c>
      <c r="B947" s="134" t="s">
        <v>853</v>
      </c>
      <c r="C947" s="134" t="s">
        <v>2078</v>
      </c>
      <c r="D947" s="130">
        <v>-9120.6</v>
      </c>
      <c r="E947" s="130">
        <v>-2302.2399999999998</v>
      </c>
      <c r="F947" s="130">
        <v>-3192.15</v>
      </c>
      <c r="G947" s="130">
        <v>-3860.96</v>
      </c>
      <c r="H947" s="130">
        <v>-4274.57</v>
      </c>
      <c r="I947" s="130">
        <v>-4406.5600000000004</v>
      </c>
      <c r="J947" s="130">
        <v>-4658.67</v>
      </c>
      <c r="K947" s="130">
        <v>-4892.07</v>
      </c>
      <c r="L947" s="130">
        <v>-5139.22</v>
      </c>
      <c r="M947" s="130">
        <v>-5510.58</v>
      </c>
      <c r="N947" s="130">
        <v>-6521.98</v>
      </c>
      <c r="O947" s="130">
        <v>-7926.03</v>
      </c>
      <c r="P947" s="127">
        <v>-7926.03</v>
      </c>
    </row>
    <row r="948" spans="1:16" ht="13.5" thickBot="1" x14ac:dyDescent="0.25">
      <c r="A948" s="135" t="s">
        <v>374</v>
      </c>
      <c r="B948" s="134" t="s">
        <v>852</v>
      </c>
      <c r="C948" s="134" t="s">
        <v>2078</v>
      </c>
      <c r="D948" s="132">
        <v>-735.52</v>
      </c>
      <c r="E948" s="132">
        <v>-183.27</v>
      </c>
      <c r="F948" s="132">
        <v>-253.7</v>
      </c>
      <c r="G948" s="132">
        <v>-311.61</v>
      </c>
      <c r="H948" s="132">
        <v>-343.36</v>
      </c>
      <c r="I948" s="132">
        <v>-355.14</v>
      </c>
      <c r="J948" s="132">
        <v>-375.64</v>
      </c>
      <c r="K948" s="132">
        <v>-394.03</v>
      </c>
      <c r="L948" s="132">
        <v>-414.68</v>
      </c>
      <c r="M948" s="132">
        <v>-442.92</v>
      </c>
      <c r="N948" s="132">
        <v>-515.53</v>
      </c>
      <c r="O948" s="132">
        <v>-623.24</v>
      </c>
      <c r="P948" s="127">
        <v>-623.24</v>
      </c>
    </row>
    <row r="949" spans="1:16" ht="13.5" thickBot="1" x14ac:dyDescent="0.25">
      <c r="A949" s="135" t="s">
        <v>375</v>
      </c>
      <c r="B949" s="134" t="s">
        <v>851</v>
      </c>
      <c r="C949" s="134" t="s">
        <v>2078</v>
      </c>
      <c r="D949" s="130">
        <v>-1002.2</v>
      </c>
      <c r="E949" s="130">
        <v>-267.83999999999997</v>
      </c>
      <c r="F949" s="130">
        <v>-375.21</v>
      </c>
      <c r="G949" s="130">
        <v>-458.88</v>
      </c>
      <c r="H949" s="130">
        <v>-501.11</v>
      </c>
      <c r="I949" s="130">
        <v>-514.45000000000005</v>
      </c>
      <c r="J949" s="130">
        <v>-538.98</v>
      </c>
      <c r="K949" s="130">
        <v>-559.27</v>
      </c>
      <c r="L949" s="130">
        <v>-582.75</v>
      </c>
      <c r="M949" s="130">
        <v>-619.71</v>
      </c>
      <c r="N949" s="130">
        <v>-718.01</v>
      </c>
      <c r="O949" s="130">
        <v>-878.46</v>
      </c>
      <c r="P949" s="127">
        <v>-878.46</v>
      </c>
    </row>
    <row r="950" spans="1:16" ht="13.5" thickBot="1" x14ac:dyDescent="0.25">
      <c r="A950" s="135" t="s">
        <v>376</v>
      </c>
      <c r="B950" s="134" t="s">
        <v>850</v>
      </c>
      <c r="C950" s="134" t="s">
        <v>2078</v>
      </c>
      <c r="D950" s="132">
        <v>-9274.7999999999993</v>
      </c>
      <c r="E950" s="132">
        <v>-2363.9899999999998</v>
      </c>
      <c r="F950" s="132">
        <v>-3440.86</v>
      </c>
      <c r="G950" s="132">
        <v>-4245.5</v>
      </c>
      <c r="H950" s="132">
        <v>-4775.32</v>
      </c>
      <c r="I950" s="132">
        <v>-4913.1400000000003</v>
      </c>
      <c r="J950" s="132">
        <v>-5249.39</v>
      </c>
      <c r="K950" s="132">
        <v>-5496.69</v>
      </c>
      <c r="L950" s="132">
        <v>-5745.53</v>
      </c>
      <c r="M950" s="132">
        <v>-6021.04</v>
      </c>
      <c r="N950" s="132">
        <v>-6620.83</v>
      </c>
      <c r="O950" s="132">
        <v>-7707.66</v>
      </c>
      <c r="P950" s="127">
        <v>-7707.66</v>
      </c>
    </row>
    <row r="951" spans="1:16" ht="13.5" thickBot="1" x14ac:dyDescent="0.25">
      <c r="A951" s="135" t="s">
        <v>377</v>
      </c>
      <c r="B951" s="134" t="s">
        <v>849</v>
      </c>
      <c r="C951" s="134" t="s">
        <v>2078</v>
      </c>
      <c r="D951" s="130">
        <v>-28134.41</v>
      </c>
      <c r="E951" s="130">
        <v>-6995.84</v>
      </c>
      <c r="F951" s="130">
        <v>-9843.07</v>
      </c>
      <c r="G951" s="130">
        <v>-12342.37</v>
      </c>
      <c r="H951" s="130">
        <v>-13793.11</v>
      </c>
      <c r="I951" s="130">
        <v>-14495.42</v>
      </c>
      <c r="J951" s="130">
        <v>-15705.2</v>
      </c>
      <c r="K951" s="130">
        <v>-16709.34</v>
      </c>
      <c r="L951" s="130">
        <v>-17796.939999999999</v>
      </c>
      <c r="M951" s="130">
        <v>-19152.02</v>
      </c>
      <c r="N951" s="130">
        <v>-21889.78</v>
      </c>
      <c r="O951" s="130">
        <v>-25287.8</v>
      </c>
      <c r="P951" s="127">
        <v>-25287.8</v>
      </c>
    </row>
    <row r="952" spans="1:16" ht="13.5" thickBot="1" x14ac:dyDescent="0.25">
      <c r="A952" s="135" t="s">
        <v>378</v>
      </c>
      <c r="B952" s="134" t="s">
        <v>848</v>
      </c>
      <c r="C952" s="134" t="s">
        <v>2078</v>
      </c>
      <c r="D952" s="132">
        <v>-7183.53</v>
      </c>
      <c r="E952" s="132">
        <v>-12750.26</v>
      </c>
      <c r="F952" s="132">
        <v>-18095.07</v>
      </c>
      <c r="G952" s="132">
        <v>-4180.5600000000004</v>
      </c>
      <c r="H952" s="132">
        <v>-7460.76</v>
      </c>
      <c r="I952" s="132">
        <v>-9416.5400000000009</v>
      </c>
      <c r="J952" s="132">
        <v>-3021.04</v>
      </c>
      <c r="K952" s="132">
        <v>-5667.16</v>
      </c>
      <c r="L952" s="132">
        <v>-8066.75</v>
      </c>
      <c r="M952" s="132">
        <v>-2609.33</v>
      </c>
      <c r="N952" s="132">
        <v>-7532.45</v>
      </c>
      <c r="O952" s="132">
        <v>-13290.57</v>
      </c>
      <c r="P952" s="127">
        <v>-13290.57</v>
      </c>
    </row>
    <row r="953" spans="1:16" ht="13.5" thickBot="1" x14ac:dyDescent="0.25">
      <c r="A953" s="135" t="s">
        <v>379</v>
      </c>
      <c r="B953" s="134" t="s">
        <v>847</v>
      </c>
      <c r="C953" s="134" t="s">
        <v>2078</v>
      </c>
      <c r="D953" s="130">
        <v>-89983.28</v>
      </c>
      <c r="E953" s="130">
        <v>-20204.939999999999</v>
      </c>
      <c r="F953" s="130">
        <v>-28853.38</v>
      </c>
      <c r="G953" s="130">
        <v>-35534.06</v>
      </c>
      <c r="H953" s="130">
        <v>-40211.19</v>
      </c>
      <c r="I953" s="130">
        <v>-42891.65</v>
      </c>
      <c r="J953" s="130">
        <v>-47130.98</v>
      </c>
      <c r="K953" s="130">
        <v>-51442.32</v>
      </c>
      <c r="L953" s="130">
        <v>-55466.41</v>
      </c>
      <c r="M953" s="130">
        <v>-60914.9</v>
      </c>
      <c r="N953" s="130">
        <v>-68625.919999999998</v>
      </c>
      <c r="O953" s="130">
        <v>-79508.179999999993</v>
      </c>
      <c r="P953" s="127">
        <v>-79508.179999999993</v>
      </c>
    </row>
    <row r="954" spans="1:16" ht="13.5" thickBot="1" x14ac:dyDescent="0.25">
      <c r="A954" s="135" t="s">
        <v>380</v>
      </c>
      <c r="B954" s="134" t="s">
        <v>846</v>
      </c>
      <c r="C954" s="134" t="s">
        <v>2078</v>
      </c>
      <c r="D954" s="132">
        <v>-35745.56</v>
      </c>
      <c r="E954" s="132">
        <v>-7603.79</v>
      </c>
      <c r="F954" s="132">
        <v>-10820.9</v>
      </c>
      <c r="G954" s="132">
        <v>-13409.77</v>
      </c>
      <c r="H954" s="132">
        <v>-15117.38</v>
      </c>
      <c r="I954" s="132">
        <v>-15931.56</v>
      </c>
      <c r="J954" s="132">
        <v>-17161.36</v>
      </c>
      <c r="K954" s="132">
        <v>-18314.27</v>
      </c>
      <c r="L954" s="132">
        <v>-19528.669999999998</v>
      </c>
      <c r="M954" s="132">
        <v>-21200.76</v>
      </c>
      <c r="N954" s="132">
        <v>-24662.18</v>
      </c>
      <c r="O954" s="132">
        <v>-29179.42</v>
      </c>
      <c r="P954" s="127">
        <v>-29179.42</v>
      </c>
    </row>
    <row r="955" spans="1:16" ht="13.5" thickBot="1" x14ac:dyDescent="0.25">
      <c r="A955" s="135" t="s">
        <v>381</v>
      </c>
      <c r="B955" s="134" t="s">
        <v>845</v>
      </c>
      <c r="C955" s="134" t="s">
        <v>2078</v>
      </c>
      <c r="D955" s="130">
        <v>-12465.07</v>
      </c>
      <c r="E955" s="130">
        <v>-6107.03</v>
      </c>
      <c r="F955" s="130">
        <v>-9246.2000000000007</v>
      </c>
      <c r="G955" s="130">
        <v>-12097.6</v>
      </c>
      <c r="H955" s="130">
        <v>-5067.5200000000004</v>
      </c>
      <c r="I955" s="130">
        <v>-7244.92</v>
      </c>
      <c r="J955" s="130">
        <v>-9584.3799999999992</v>
      </c>
      <c r="K955" s="130">
        <v>-4823.6499999999996</v>
      </c>
      <c r="L955" s="130">
        <v>-6796.67</v>
      </c>
      <c r="M955" s="130">
        <v>-9439.2900000000009</v>
      </c>
      <c r="N955" s="130">
        <v>-5719.47</v>
      </c>
      <c r="O955" s="130">
        <v>-9270.8799999999992</v>
      </c>
      <c r="P955" s="127">
        <v>-9270.8799999999992</v>
      </c>
    </row>
    <row r="956" spans="1:16" ht="13.5" thickBot="1" x14ac:dyDescent="0.25">
      <c r="A956" s="135" t="s">
        <v>382</v>
      </c>
      <c r="B956" s="134" t="s">
        <v>844</v>
      </c>
      <c r="C956" s="134" t="s">
        <v>2078</v>
      </c>
      <c r="D956" s="132">
        <v>-46283.77</v>
      </c>
      <c r="E956" s="132">
        <v>-18045.29</v>
      </c>
      <c r="F956" s="132">
        <v>-25646.29</v>
      </c>
      <c r="G956" s="132">
        <v>-31673.65</v>
      </c>
      <c r="H956" s="132">
        <v>-36790.120000000003</v>
      </c>
      <c r="I956" s="132">
        <v>-39652.31</v>
      </c>
      <c r="J956" s="132">
        <v>-44613.19</v>
      </c>
      <c r="K956" s="132">
        <v>-9771.01</v>
      </c>
      <c r="L956" s="132">
        <v>-14915</v>
      </c>
      <c r="M956" s="132">
        <v>-20004.75</v>
      </c>
      <c r="N956" s="132">
        <v>-27400.39</v>
      </c>
      <c r="O956" s="132">
        <v>-35665.879999999997</v>
      </c>
      <c r="P956" s="127">
        <v>-35665.879999999997</v>
      </c>
    </row>
    <row r="957" spans="1:16" ht="13.5" thickBot="1" x14ac:dyDescent="0.25">
      <c r="A957" s="135" t="s">
        <v>383</v>
      </c>
      <c r="B957" s="134" t="s">
        <v>843</v>
      </c>
      <c r="C957" s="134" t="s">
        <v>2078</v>
      </c>
      <c r="D957" s="130">
        <v>-4783.25</v>
      </c>
      <c r="E957" s="130">
        <v>-3423.47</v>
      </c>
      <c r="F957" s="130">
        <v>-4963.04</v>
      </c>
      <c r="G957" s="130">
        <v>-6184.9</v>
      </c>
      <c r="H957" s="130">
        <v>-2064.4899999999998</v>
      </c>
      <c r="I957" s="130">
        <v>-2332.67</v>
      </c>
      <c r="J957" s="130">
        <v>-2741.22</v>
      </c>
      <c r="K957" s="130">
        <v>-781.81</v>
      </c>
      <c r="L957" s="130">
        <v>-1108.82</v>
      </c>
      <c r="M957" s="130">
        <v>-1466.4</v>
      </c>
      <c r="N957" s="130">
        <v>-1116.9100000000001</v>
      </c>
      <c r="O957" s="130">
        <v>-2596.7800000000002</v>
      </c>
      <c r="P957" s="127">
        <v>-2596.7800000000002</v>
      </c>
    </row>
    <row r="958" spans="1:16" ht="13.5" thickBot="1" x14ac:dyDescent="0.25">
      <c r="A958" s="135" t="s">
        <v>384</v>
      </c>
      <c r="B958" s="134" t="s">
        <v>842</v>
      </c>
      <c r="C958" s="134" t="s">
        <v>2078</v>
      </c>
      <c r="D958" s="132">
        <v>-116120.79</v>
      </c>
      <c r="E958" s="132">
        <v>-25819.95</v>
      </c>
      <c r="F958" s="132">
        <v>-36557.69</v>
      </c>
      <c r="G958" s="132">
        <v>-44761.599999999999</v>
      </c>
      <c r="H958" s="132">
        <v>-50616.639999999999</v>
      </c>
      <c r="I958" s="132">
        <v>-54164.79</v>
      </c>
      <c r="J958" s="132">
        <v>-59867.47</v>
      </c>
      <c r="K958" s="132">
        <v>-65103.13</v>
      </c>
      <c r="L958" s="132">
        <v>-70701.539999999994</v>
      </c>
      <c r="M958" s="132">
        <v>-76742.899999999994</v>
      </c>
      <c r="N958" s="132">
        <v>-87462.25</v>
      </c>
      <c r="O958" s="132">
        <v>-100346.29</v>
      </c>
      <c r="P958" s="127">
        <v>-100346.29</v>
      </c>
    </row>
    <row r="959" spans="1:16" ht="13.5" thickBot="1" x14ac:dyDescent="0.25">
      <c r="A959" s="135" t="s">
        <v>385</v>
      </c>
      <c r="B959" s="134" t="s">
        <v>841</v>
      </c>
      <c r="C959" s="134" t="s">
        <v>2078</v>
      </c>
      <c r="D959" s="130">
        <v>-3332.17</v>
      </c>
      <c r="E959" s="130">
        <v>-769.85</v>
      </c>
      <c r="F959" s="130">
        <v>-1107.92</v>
      </c>
      <c r="G959" s="130">
        <v>-1406.51</v>
      </c>
      <c r="H959" s="130">
        <v>-1631.81</v>
      </c>
      <c r="I959" s="130">
        <v>-1729.61</v>
      </c>
      <c r="J959" s="130">
        <v>-1862.91</v>
      </c>
      <c r="K959" s="130">
        <v>-1959.02</v>
      </c>
      <c r="L959" s="130">
        <v>-2069.73</v>
      </c>
      <c r="M959" s="130">
        <v>-2180.06</v>
      </c>
      <c r="N959" s="130">
        <v>-2462.3200000000002</v>
      </c>
      <c r="O959" s="130">
        <v>-2845.59</v>
      </c>
      <c r="P959" s="127">
        <v>-2845.59</v>
      </c>
    </row>
    <row r="960" spans="1:16" ht="13.5" thickBot="1" x14ac:dyDescent="0.25">
      <c r="A960" s="135" t="s">
        <v>386</v>
      </c>
      <c r="B960" s="134" t="s">
        <v>840</v>
      </c>
      <c r="C960" s="134" t="s">
        <v>2078</v>
      </c>
      <c r="D960" s="132">
        <v>-94962.52</v>
      </c>
      <c r="E960" s="132">
        <v>-24343.16</v>
      </c>
      <c r="F960" s="132">
        <v>-34141.339999999997</v>
      </c>
      <c r="G960" s="132">
        <v>-41624.879999999997</v>
      </c>
      <c r="H960" s="132">
        <v>-46886.42</v>
      </c>
      <c r="I960" s="132">
        <v>-49298.18</v>
      </c>
      <c r="J960" s="132">
        <v>-52853.07</v>
      </c>
      <c r="K960" s="132">
        <v>-55711.75</v>
      </c>
      <c r="L960" s="132">
        <v>-58854.14</v>
      </c>
      <c r="M960" s="132">
        <v>-62379.89</v>
      </c>
      <c r="N960" s="132">
        <v>-70332.52</v>
      </c>
      <c r="O960" s="132">
        <v>-82074</v>
      </c>
      <c r="P960" s="127">
        <v>-82074</v>
      </c>
    </row>
    <row r="961" spans="1:16" ht="13.5" thickBot="1" x14ac:dyDescent="0.25">
      <c r="A961" s="135" t="s">
        <v>387</v>
      </c>
      <c r="B961" s="134" t="s">
        <v>839</v>
      </c>
      <c r="C961" s="134" t="s">
        <v>2078</v>
      </c>
      <c r="D961" s="130">
        <v>-107730.34</v>
      </c>
      <c r="E961" s="130">
        <v>-27420.959999999999</v>
      </c>
      <c r="F961" s="130">
        <v>-38625.56</v>
      </c>
      <c r="G961" s="130">
        <v>-48337.31</v>
      </c>
      <c r="H961" s="130">
        <v>-54989.35</v>
      </c>
      <c r="I961" s="130">
        <v>-57083.839999999997</v>
      </c>
      <c r="J961" s="130">
        <v>-60917.94</v>
      </c>
      <c r="K961" s="130">
        <v>-64397.760000000002</v>
      </c>
      <c r="L961" s="130">
        <v>-67585.350000000006</v>
      </c>
      <c r="M961" s="130">
        <v>-71095.350000000006</v>
      </c>
      <c r="N961" s="130">
        <v>-78319.37</v>
      </c>
      <c r="O961" s="130">
        <v>-91452.24</v>
      </c>
      <c r="P961" s="127">
        <v>-91452.24</v>
      </c>
    </row>
    <row r="962" spans="1:16" ht="13.5" thickBot="1" x14ac:dyDescent="0.25">
      <c r="A962" s="135" t="s">
        <v>388</v>
      </c>
      <c r="B962" s="134" t="s">
        <v>838</v>
      </c>
      <c r="C962" s="134" t="s">
        <v>2078</v>
      </c>
      <c r="D962" s="132">
        <v>-39013.67</v>
      </c>
      <c r="E962" s="132">
        <v>-10190.17</v>
      </c>
      <c r="F962" s="132">
        <v>-14098.89</v>
      </c>
      <c r="G962" s="132">
        <v>-17096.97</v>
      </c>
      <c r="H962" s="132">
        <v>-19014.43</v>
      </c>
      <c r="I962" s="132">
        <v>-19682.36</v>
      </c>
      <c r="J962" s="132">
        <v>-20896.25</v>
      </c>
      <c r="K962" s="132">
        <v>-21899.64</v>
      </c>
      <c r="L962" s="132">
        <v>-22998.09</v>
      </c>
      <c r="M962" s="132">
        <v>-24348.74</v>
      </c>
      <c r="N962" s="132">
        <v>-27896.01</v>
      </c>
      <c r="O962" s="132">
        <v>-32729.73</v>
      </c>
      <c r="P962" s="127">
        <v>-32729.73</v>
      </c>
    </row>
    <row r="963" spans="1:16" ht="13.5" thickBot="1" x14ac:dyDescent="0.25">
      <c r="A963" s="135" t="s">
        <v>389</v>
      </c>
      <c r="B963" s="134" t="s">
        <v>837</v>
      </c>
      <c r="C963" s="134" t="s">
        <v>2078</v>
      </c>
      <c r="D963" s="130">
        <v>-88613.17</v>
      </c>
      <c r="E963" s="130">
        <v>-54506.78</v>
      </c>
      <c r="F963" s="130">
        <v>-75817.070000000007</v>
      </c>
      <c r="G963" s="130">
        <v>-92236.75</v>
      </c>
      <c r="H963" s="130">
        <v>-26780.79</v>
      </c>
      <c r="I963" s="130">
        <v>-30329.86</v>
      </c>
      <c r="J963" s="130">
        <v>-37173.78</v>
      </c>
      <c r="K963" s="130">
        <v>-12477.24</v>
      </c>
      <c r="L963" s="130">
        <v>-18587.53</v>
      </c>
      <c r="M963" s="130">
        <v>-28401.65</v>
      </c>
      <c r="N963" s="130">
        <v>-30271.08</v>
      </c>
      <c r="O963" s="130">
        <v>-62518.05</v>
      </c>
      <c r="P963" s="127">
        <v>-62518.05</v>
      </c>
    </row>
    <row r="964" spans="1:16" ht="13.5" thickBot="1" x14ac:dyDescent="0.25">
      <c r="A964" s="135" t="s">
        <v>390</v>
      </c>
      <c r="B964" s="134" t="s">
        <v>836</v>
      </c>
      <c r="C964" s="134" t="s">
        <v>2078</v>
      </c>
      <c r="D964" s="132">
        <v>-13577.36</v>
      </c>
      <c r="E964" s="132">
        <v>-3660.43</v>
      </c>
      <c r="F964" s="132">
        <v>-5162.84</v>
      </c>
      <c r="G964" s="132">
        <v>-6425.16</v>
      </c>
      <c r="H964" s="132">
        <v>-7111.12</v>
      </c>
      <c r="I964" s="132">
        <v>-7257.78</v>
      </c>
      <c r="J964" s="132">
        <v>-7603.22</v>
      </c>
      <c r="K964" s="132">
        <v>-7839.63</v>
      </c>
      <c r="L964" s="132">
        <v>-8072.13</v>
      </c>
      <c r="M964" s="132">
        <v>-8431.73</v>
      </c>
      <c r="N964" s="132">
        <v>-9523.18</v>
      </c>
      <c r="O964" s="132">
        <v>-11357.46</v>
      </c>
      <c r="P964" s="127">
        <v>-11357.46</v>
      </c>
    </row>
    <row r="965" spans="1:16" ht="13.5" thickBot="1" x14ac:dyDescent="0.25">
      <c r="A965" s="135" t="s">
        <v>391</v>
      </c>
      <c r="B965" s="134" t="s">
        <v>835</v>
      </c>
      <c r="C965" s="134" t="s">
        <v>2078</v>
      </c>
      <c r="D965" s="130">
        <v>-9179.5</v>
      </c>
      <c r="E965" s="130">
        <v>-5653.37</v>
      </c>
      <c r="F965" s="130">
        <v>-7779.07</v>
      </c>
      <c r="G965" s="130">
        <v>-9449.3700000000008</v>
      </c>
      <c r="H965" s="130">
        <v>-2636.16</v>
      </c>
      <c r="I965" s="130">
        <v>-3054.15</v>
      </c>
      <c r="J965" s="130">
        <v>-3716.53</v>
      </c>
      <c r="K965" s="130">
        <v>-1286.01</v>
      </c>
      <c r="L965" s="130">
        <v>-1963.11</v>
      </c>
      <c r="M965" s="130">
        <v>-2918.14</v>
      </c>
      <c r="N965" s="130">
        <v>-2884.5</v>
      </c>
      <c r="O965" s="130">
        <v>-5789.16</v>
      </c>
      <c r="P965" s="127">
        <v>-5789.16</v>
      </c>
    </row>
    <row r="966" spans="1:16" ht="13.5" thickBot="1" x14ac:dyDescent="0.25">
      <c r="A966" s="135" t="s">
        <v>392</v>
      </c>
      <c r="B966" s="134" t="s">
        <v>834</v>
      </c>
      <c r="C966" s="134" t="s">
        <v>2078</v>
      </c>
      <c r="D966" s="132">
        <v>-3137.88</v>
      </c>
      <c r="E966" s="132">
        <v>-1646.34</v>
      </c>
      <c r="F966" s="132">
        <v>-2267.71</v>
      </c>
      <c r="G966" s="132">
        <v>-2772.51</v>
      </c>
      <c r="H966" s="132">
        <v>-3025.7</v>
      </c>
      <c r="I966" s="132">
        <v>-3074.53</v>
      </c>
      <c r="J966" s="132">
        <v>-3222.44</v>
      </c>
      <c r="K966" s="132">
        <v>-274.60000000000002</v>
      </c>
      <c r="L966" s="132">
        <v>-411.45</v>
      </c>
      <c r="M966" s="132">
        <v>-724.32</v>
      </c>
      <c r="N966" s="132">
        <v>-1346.48</v>
      </c>
      <c r="O966" s="132">
        <v>-2364.06</v>
      </c>
      <c r="P966" s="127">
        <v>-2364.06</v>
      </c>
    </row>
    <row r="967" spans="1:16" ht="13.5" thickBot="1" x14ac:dyDescent="0.25">
      <c r="A967" s="135" t="s">
        <v>393</v>
      </c>
      <c r="B967" s="134" t="s">
        <v>833</v>
      </c>
      <c r="C967" s="134" t="s">
        <v>2078</v>
      </c>
      <c r="D967" s="130">
        <v>-32895.550000000003</v>
      </c>
      <c r="E967" s="130">
        <v>-61088.61</v>
      </c>
      <c r="F967" s="130">
        <v>-86331.47</v>
      </c>
      <c r="G967" s="130">
        <v>-22096.97</v>
      </c>
      <c r="H967" s="130">
        <v>-35977.870000000003</v>
      </c>
      <c r="I967" s="130">
        <v>-43940.63</v>
      </c>
      <c r="J967" s="130">
        <v>-2969.14</v>
      </c>
      <c r="K967" s="130">
        <v>-9498.99</v>
      </c>
      <c r="L967" s="130">
        <v>-15222.89</v>
      </c>
      <c r="M967" s="130">
        <v>-7074.85</v>
      </c>
      <c r="N967" s="130">
        <v>-19833.88</v>
      </c>
      <c r="O967" s="130">
        <v>-45508.51</v>
      </c>
      <c r="P967" s="127">
        <v>-45508.51</v>
      </c>
    </row>
    <row r="968" spans="1:16" ht="13.5" thickBot="1" x14ac:dyDescent="0.25">
      <c r="A968" s="135" t="s">
        <v>394</v>
      </c>
      <c r="B968" s="134" t="s">
        <v>832</v>
      </c>
      <c r="C968" s="134" t="s">
        <v>2078</v>
      </c>
      <c r="D968" s="132">
        <v>-165.17</v>
      </c>
      <c r="E968" s="132">
        <v>-45.69</v>
      </c>
      <c r="F968" s="132">
        <v>-62.62</v>
      </c>
      <c r="G968" s="132">
        <v>-76.13</v>
      </c>
      <c r="H968" s="132">
        <v>-84.04</v>
      </c>
      <c r="I968" s="132">
        <v>-87.19</v>
      </c>
      <c r="J968" s="132">
        <v>-92.33</v>
      </c>
      <c r="K968" s="132">
        <v>-96.84</v>
      </c>
      <c r="L968" s="132">
        <v>-102.46</v>
      </c>
      <c r="M968" s="132">
        <v>-110.49</v>
      </c>
      <c r="N968" s="132">
        <v>-126.29</v>
      </c>
      <c r="O968" s="132">
        <v>-150.07</v>
      </c>
      <c r="P968" s="127">
        <v>-150.07</v>
      </c>
    </row>
    <row r="969" spans="1:16" ht="13.5" thickBot="1" x14ac:dyDescent="0.25">
      <c r="A969" s="135" t="s">
        <v>395</v>
      </c>
      <c r="B969" s="134" t="s">
        <v>831</v>
      </c>
      <c r="C969" s="134" t="s">
        <v>2078</v>
      </c>
      <c r="D969" s="130">
        <v>-2077.2800000000002</v>
      </c>
      <c r="E969" s="130">
        <v>-1246.73</v>
      </c>
      <c r="F969" s="130">
        <v>-1885.71</v>
      </c>
      <c r="G969" s="130">
        <v>-2367.19</v>
      </c>
      <c r="H969" s="130">
        <v>-2727.62</v>
      </c>
      <c r="I969" s="130">
        <v>-2947.89</v>
      </c>
      <c r="J969" s="130">
        <v>-3042.63</v>
      </c>
      <c r="K969" s="130">
        <v>-238.29</v>
      </c>
      <c r="L969" s="130">
        <v>-367.85</v>
      </c>
      <c r="M969" s="130">
        <v>-529.16999999999996</v>
      </c>
      <c r="N969" s="130">
        <v>-822.44</v>
      </c>
      <c r="O969" s="130">
        <v>-1456.06</v>
      </c>
      <c r="P969" s="127">
        <v>-1456.06</v>
      </c>
    </row>
    <row r="970" spans="1:16" ht="13.5" thickBot="1" x14ac:dyDescent="0.25">
      <c r="A970" s="135" t="s">
        <v>396</v>
      </c>
      <c r="B970" s="134" t="s">
        <v>830</v>
      </c>
      <c r="C970" s="134" t="s">
        <v>2078</v>
      </c>
      <c r="D970" s="132">
        <v>-1650.91</v>
      </c>
      <c r="E970" s="132">
        <v>-1409.17</v>
      </c>
      <c r="F970" s="132">
        <v>-1251.96</v>
      </c>
      <c r="G970" s="132">
        <v>-1061.1199999999999</v>
      </c>
      <c r="H970" s="132">
        <v>-1684.92</v>
      </c>
      <c r="I970" s="132">
        <v>-151.75</v>
      </c>
      <c r="J970" s="132">
        <v>-386.86</v>
      </c>
      <c r="K970" s="132">
        <v>-349.61</v>
      </c>
      <c r="L970" s="132">
        <v>-362.46</v>
      </c>
      <c r="M970" s="132">
        <v>-393.97</v>
      </c>
      <c r="N970" s="132">
        <v>-945.72</v>
      </c>
      <c r="O970" s="132">
        <v>-1608.52</v>
      </c>
      <c r="P970" s="127">
        <v>-1608.52</v>
      </c>
    </row>
    <row r="971" spans="1:16" ht="13.5" thickBot="1" x14ac:dyDescent="0.25">
      <c r="A971" s="135" t="s">
        <v>397</v>
      </c>
      <c r="B971" s="134" t="s">
        <v>829</v>
      </c>
      <c r="C971" s="134" t="s">
        <v>2078</v>
      </c>
      <c r="D971" s="130">
        <v>-19728.77</v>
      </c>
      <c r="E971" s="130">
        <v>-4474.83</v>
      </c>
      <c r="F971" s="130">
        <v>-6327.51</v>
      </c>
      <c r="G971" s="130">
        <v>-7793.07</v>
      </c>
      <c r="H971" s="130">
        <v>-8726.67</v>
      </c>
      <c r="I971" s="130">
        <v>-9214.7800000000007</v>
      </c>
      <c r="J971" s="130">
        <v>-10209.65</v>
      </c>
      <c r="K971" s="130">
        <v>-11109.44</v>
      </c>
      <c r="L971" s="130">
        <v>-12078.56</v>
      </c>
      <c r="M971" s="130">
        <v>-13058.78</v>
      </c>
      <c r="N971" s="130">
        <v>-14931.97</v>
      </c>
      <c r="O971" s="130">
        <v>-17069.23</v>
      </c>
      <c r="P971" s="127">
        <v>-17069.23</v>
      </c>
    </row>
    <row r="972" spans="1:16" ht="13.5" thickBot="1" x14ac:dyDescent="0.25">
      <c r="A972" s="135" t="s">
        <v>398</v>
      </c>
      <c r="B972" s="134" t="s">
        <v>828</v>
      </c>
      <c r="C972" s="134" t="s">
        <v>2078</v>
      </c>
      <c r="D972" s="132">
        <v>-33673.879999999997</v>
      </c>
      <c r="E972" s="132">
        <v>-7862.47</v>
      </c>
      <c r="F972" s="132">
        <v>-11105.01</v>
      </c>
      <c r="G972" s="132">
        <v>-13742.38</v>
      </c>
      <c r="H972" s="132">
        <v>-15802.27</v>
      </c>
      <c r="I972" s="132">
        <v>-17069</v>
      </c>
      <c r="J972" s="132">
        <v>-18676.009999999998</v>
      </c>
      <c r="K972" s="132">
        <v>-20232.89</v>
      </c>
      <c r="L972" s="132">
        <v>-21742.2</v>
      </c>
      <c r="M972" s="132">
        <v>-23441.69</v>
      </c>
      <c r="N972" s="132">
        <v>-26444.63</v>
      </c>
      <c r="O972" s="132">
        <v>-30640.47</v>
      </c>
      <c r="P972" s="127">
        <v>-30640.47</v>
      </c>
    </row>
    <row r="973" spans="1:16" ht="13.5" thickBot="1" x14ac:dyDescent="0.25">
      <c r="A973" s="135" t="s">
        <v>399</v>
      </c>
      <c r="B973" s="134" t="s">
        <v>827</v>
      </c>
      <c r="C973" s="134" t="s">
        <v>2078</v>
      </c>
      <c r="D973" s="130">
        <v>-5633.47</v>
      </c>
      <c r="E973" s="130">
        <v>-1503.22</v>
      </c>
      <c r="F973" s="130">
        <v>-2111.09</v>
      </c>
      <c r="G973" s="130">
        <v>-2574.85</v>
      </c>
      <c r="H973" s="130">
        <v>-2862.94</v>
      </c>
      <c r="I973" s="130">
        <v>-2938.2</v>
      </c>
      <c r="J973" s="130">
        <v>-3127.35</v>
      </c>
      <c r="K973" s="130">
        <v>-3301.72</v>
      </c>
      <c r="L973" s="130">
        <v>-3491.75</v>
      </c>
      <c r="M973" s="130">
        <v>-3836.08</v>
      </c>
      <c r="N973" s="130">
        <v>-4531.79</v>
      </c>
      <c r="O973" s="130">
        <v>-5633.47</v>
      </c>
      <c r="P973" s="127">
        <v>-5633.47</v>
      </c>
    </row>
    <row r="974" spans="1:16" ht="13.5" thickBot="1" x14ac:dyDescent="0.25">
      <c r="A974" s="135" t="s">
        <v>400</v>
      </c>
      <c r="B974" s="134" t="s">
        <v>826</v>
      </c>
      <c r="C974" s="134" t="s">
        <v>2078</v>
      </c>
      <c r="D974" s="132">
        <v>-80548.61</v>
      </c>
      <c r="E974" s="132">
        <v>-59746.7</v>
      </c>
      <c r="F974" s="132">
        <v>-84524.66</v>
      </c>
      <c r="G974" s="132">
        <v>-105126.54</v>
      </c>
      <c r="H974" s="132">
        <v>-34831.129999999997</v>
      </c>
      <c r="I974" s="132">
        <v>-40005.56</v>
      </c>
      <c r="J974" s="132">
        <v>-47915.32</v>
      </c>
      <c r="K974" s="132">
        <v>-14884.76</v>
      </c>
      <c r="L974" s="132">
        <v>-21723.8</v>
      </c>
      <c r="M974" s="132">
        <v>-29014.36</v>
      </c>
      <c r="N974" s="132">
        <v>-20320.96</v>
      </c>
      <c r="O974" s="132">
        <v>-47394.55</v>
      </c>
      <c r="P974" s="127">
        <v>-47394.55</v>
      </c>
    </row>
    <row r="975" spans="1:16" ht="13.5" thickBot="1" x14ac:dyDescent="0.25">
      <c r="A975" s="135" t="s">
        <v>401</v>
      </c>
      <c r="B975" s="134" t="s">
        <v>825</v>
      </c>
      <c r="C975" s="134" t="s">
        <v>2078</v>
      </c>
      <c r="D975" s="130">
        <v>-17290.03</v>
      </c>
      <c r="E975" s="130">
        <v>-4022.25</v>
      </c>
      <c r="F975" s="130">
        <v>-5606.81</v>
      </c>
      <c r="G975" s="130">
        <v>-6811.77</v>
      </c>
      <c r="H975" s="130">
        <v>-7678.55</v>
      </c>
      <c r="I975" s="130">
        <v>-7936.74</v>
      </c>
      <c r="J975" s="130">
        <v>-8548.9599999999991</v>
      </c>
      <c r="K975" s="130">
        <v>-9076.2999999999993</v>
      </c>
      <c r="L975" s="130">
        <v>-9647.9</v>
      </c>
      <c r="M975" s="130">
        <v>-10581.94</v>
      </c>
      <c r="N975" s="130">
        <v>-12219.08</v>
      </c>
      <c r="O975" s="130">
        <v>-14731.28</v>
      </c>
      <c r="P975" s="127">
        <v>-14731.28</v>
      </c>
    </row>
    <row r="976" spans="1:16" ht="13.5" thickBot="1" x14ac:dyDescent="0.25">
      <c r="A976" s="135" t="s">
        <v>402</v>
      </c>
      <c r="B976" s="134" t="s">
        <v>824</v>
      </c>
      <c r="C976" s="134" t="s">
        <v>2078</v>
      </c>
      <c r="D976" s="132">
        <v>-39367.22</v>
      </c>
      <c r="E976" s="132">
        <v>-8718.7199999999993</v>
      </c>
      <c r="F976" s="132">
        <v>-12608.71</v>
      </c>
      <c r="G976" s="132">
        <v>-16260.09</v>
      </c>
      <c r="H976" s="132">
        <v>-18553.810000000001</v>
      </c>
      <c r="I976" s="132">
        <v>-20452.09</v>
      </c>
      <c r="J976" s="132">
        <v>-21659.48</v>
      </c>
      <c r="K976" s="132">
        <v>-24029.3</v>
      </c>
      <c r="L976" s="132">
        <v>-26085.73</v>
      </c>
      <c r="M976" s="132">
        <v>-28343.49</v>
      </c>
      <c r="N976" s="132">
        <v>-31065.279999999999</v>
      </c>
      <c r="O976" s="132">
        <v>-35269.370000000003</v>
      </c>
      <c r="P976" s="127">
        <v>-35269.370000000003</v>
      </c>
    </row>
    <row r="977" spans="1:16" ht="13.5" thickBot="1" x14ac:dyDescent="0.25">
      <c r="A977" s="135" t="s">
        <v>403</v>
      </c>
      <c r="B977" s="134" t="s">
        <v>823</v>
      </c>
      <c r="C977" s="134" t="s">
        <v>2078</v>
      </c>
      <c r="D977" s="130">
        <v>-5599.88</v>
      </c>
      <c r="E977" s="130">
        <v>-3984.98</v>
      </c>
      <c r="F977" s="130">
        <v>-5808.24</v>
      </c>
      <c r="G977" s="130">
        <v>-7371.39</v>
      </c>
      <c r="H977" s="130">
        <v>-2803.64</v>
      </c>
      <c r="I977" s="130">
        <v>-3278.82</v>
      </c>
      <c r="J977" s="130">
        <v>-3846.42</v>
      </c>
      <c r="K977" s="130">
        <v>-1078.78</v>
      </c>
      <c r="L977" s="130">
        <v>-1519.51</v>
      </c>
      <c r="M977" s="130">
        <v>-1996.57</v>
      </c>
      <c r="N977" s="130">
        <v>-1562.63</v>
      </c>
      <c r="O977" s="130">
        <v>-3373.11</v>
      </c>
      <c r="P977" s="127">
        <v>-3373.11</v>
      </c>
    </row>
    <row r="978" spans="1:16" ht="13.5" thickBot="1" x14ac:dyDescent="0.25">
      <c r="A978" s="135" t="s">
        <v>404</v>
      </c>
      <c r="B978" s="134" t="s">
        <v>822</v>
      </c>
      <c r="C978" s="134" t="s">
        <v>2078</v>
      </c>
      <c r="D978" s="132">
        <v>-19017.12</v>
      </c>
      <c r="E978" s="132">
        <v>-9288.1200000000008</v>
      </c>
      <c r="F978" s="132">
        <v>-13250.93</v>
      </c>
      <c r="G978" s="132">
        <v>-16981.88</v>
      </c>
      <c r="H978" s="132">
        <v>-19457.990000000002</v>
      </c>
      <c r="I978" s="132">
        <v>-21178.67</v>
      </c>
      <c r="J978" s="132">
        <v>-22218.23</v>
      </c>
      <c r="K978" s="132">
        <v>-2662.1</v>
      </c>
      <c r="L978" s="132">
        <v>-4371.96</v>
      </c>
      <c r="M978" s="132">
        <v>-6169.59</v>
      </c>
      <c r="N978" s="132">
        <v>-9250.9599999999991</v>
      </c>
      <c r="O978" s="132">
        <v>-13867.36</v>
      </c>
      <c r="P978" s="127">
        <v>-13867.36</v>
      </c>
    </row>
    <row r="979" spans="1:16" ht="13.5" thickBot="1" x14ac:dyDescent="0.25">
      <c r="A979" s="135" t="s">
        <v>405</v>
      </c>
      <c r="B979" s="134" t="s">
        <v>821</v>
      </c>
      <c r="C979" s="134" t="s">
        <v>2078</v>
      </c>
      <c r="D979" s="130">
        <v>-29492.42</v>
      </c>
      <c r="E979" s="130">
        <v>-6766.54</v>
      </c>
      <c r="F979" s="130">
        <v>-9685.6</v>
      </c>
      <c r="G979" s="130">
        <v>-12138.71</v>
      </c>
      <c r="H979" s="130">
        <v>-13913.49</v>
      </c>
      <c r="I979" s="130">
        <v>-14657.61</v>
      </c>
      <c r="J979" s="130">
        <v>-16044.17</v>
      </c>
      <c r="K979" s="130">
        <v>-17238.400000000001</v>
      </c>
      <c r="L979" s="130">
        <v>-18473.63</v>
      </c>
      <c r="M979" s="130">
        <v>-19759.240000000002</v>
      </c>
      <c r="N979" s="130">
        <v>-21784.59</v>
      </c>
      <c r="O979" s="130">
        <v>-24832.74</v>
      </c>
      <c r="P979" s="127">
        <v>-24832.74</v>
      </c>
    </row>
    <row r="980" spans="1:16" ht="13.5" thickBot="1" x14ac:dyDescent="0.25">
      <c r="A980" s="135" t="s">
        <v>406</v>
      </c>
      <c r="B980" s="134" t="s">
        <v>820</v>
      </c>
      <c r="C980" s="134" t="s">
        <v>2078</v>
      </c>
      <c r="D980" s="132">
        <v>-8894.25</v>
      </c>
      <c r="E980" s="132">
        <v>-1725.93</v>
      </c>
      <c r="F980" s="132">
        <v>-2613.1799999999998</v>
      </c>
      <c r="G980" s="132">
        <v>-3396.33</v>
      </c>
      <c r="H980" s="132">
        <v>-4024.94</v>
      </c>
      <c r="I980" s="132">
        <v>-4307.91</v>
      </c>
      <c r="J980" s="132">
        <v>-4816.67</v>
      </c>
      <c r="K980" s="132">
        <v>-5311.08</v>
      </c>
      <c r="L980" s="132">
        <v>-5894.99</v>
      </c>
      <c r="M980" s="132">
        <v>-6386.66</v>
      </c>
      <c r="N980" s="132">
        <v>-7052.17</v>
      </c>
      <c r="O980" s="132">
        <v>-7999.16</v>
      </c>
      <c r="P980" s="127">
        <v>-7999.16</v>
      </c>
    </row>
    <row r="981" spans="1:16" ht="13.5" thickBot="1" x14ac:dyDescent="0.25">
      <c r="A981" s="135" t="s">
        <v>407</v>
      </c>
      <c r="B981" s="134" t="s">
        <v>819</v>
      </c>
      <c r="C981" s="134" t="s">
        <v>2078</v>
      </c>
      <c r="D981" s="130">
        <v>-10037.33</v>
      </c>
      <c r="E981" s="130">
        <v>-2317.52</v>
      </c>
      <c r="F981" s="130">
        <v>-3446.77</v>
      </c>
      <c r="G981" s="130">
        <v>-4311.3500000000004</v>
      </c>
      <c r="H981" s="130">
        <v>-4866.07</v>
      </c>
      <c r="I981" s="130">
        <v>-5017.2700000000004</v>
      </c>
      <c r="J981" s="130">
        <v>-5326.03</v>
      </c>
      <c r="K981" s="130">
        <v>-5570.83</v>
      </c>
      <c r="L981" s="130">
        <v>-5866.5</v>
      </c>
      <c r="M981" s="130">
        <v>-6224.95</v>
      </c>
      <c r="N981" s="130">
        <v>-6971.64</v>
      </c>
      <c r="O981" s="130">
        <v>-8225.7900000000009</v>
      </c>
      <c r="P981" s="127">
        <v>-8225.7900000000009</v>
      </c>
    </row>
    <row r="982" spans="1:16" ht="13.5" thickBot="1" x14ac:dyDescent="0.25">
      <c r="A982" s="135" t="s">
        <v>408</v>
      </c>
      <c r="B982" s="134" t="s">
        <v>818</v>
      </c>
      <c r="C982" s="134" t="s">
        <v>2078</v>
      </c>
      <c r="D982" s="132">
        <v>0</v>
      </c>
      <c r="E982" s="132">
        <v>0</v>
      </c>
      <c r="F982" s="132">
        <v>0</v>
      </c>
      <c r="G982" s="132">
        <v>0</v>
      </c>
      <c r="H982" s="132">
        <v>0</v>
      </c>
      <c r="I982" s="132">
        <v>0</v>
      </c>
      <c r="J982" s="132">
        <v>0</v>
      </c>
      <c r="K982" s="132">
        <v>0</v>
      </c>
      <c r="L982" s="132">
        <v>0</v>
      </c>
      <c r="M982" s="132">
        <v>0</v>
      </c>
      <c r="N982" s="132">
        <v>0</v>
      </c>
      <c r="O982" s="132">
        <v>0</v>
      </c>
      <c r="P982" s="127">
        <v>0</v>
      </c>
    </row>
    <row r="983" spans="1:16" ht="13.5" thickBot="1" x14ac:dyDescent="0.25">
      <c r="A983" s="135" t="s">
        <v>409</v>
      </c>
      <c r="B983" s="134" t="s">
        <v>817</v>
      </c>
      <c r="C983" s="134" t="s">
        <v>2078</v>
      </c>
      <c r="D983" s="130">
        <v>0</v>
      </c>
      <c r="E983" s="130">
        <v>0</v>
      </c>
      <c r="F983" s="130">
        <v>0</v>
      </c>
      <c r="G983" s="130">
        <v>0</v>
      </c>
      <c r="H983" s="130">
        <v>0</v>
      </c>
      <c r="I983" s="130">
        <v>0</v>
      </c>
      <c r="J983" s="130">
        <v>0</v>
      </c>
      <c r="K983" s="130">
        <v>0</v>
      </c>
      <c r="L983" s="130">
        <v>0</v>
      </c>
      <c r="M983" s="130">
        <v>0</v>
      </c>
      <c r="N983" s="130">
        <v>0</v>
      </c>
      <c r="O983" s="130">
        <v>0</v>
      </c>
      <c r="P983" s="127">
        <v>0</v>
      </c>
    </row>
    <row r="984" spans="1:16" ht="13.5" thickBot="1" x14ac:dyDescent="0.25">
      <c r="A984" s="135" t="s">
        <v>1371</v>
      </c>
      <c r="B984" s="134" t="s">
        <v>1517</v>
      </c>
      <c r="C984" s="134" t="s">
        <v>2078</v>
      </c>
      <c r="D984" s="132">
        <v>13805069.189999999</v>
      </c>
      <c r="E984" s="132">
        <v>17692453.190000001</v>
      </c>
      <c r="F984" s="132">
        <v>25811228.190000001</v>
      </c>
      <c r="G984" s="132">
        <v>26970327.190000001</v>
      </c>
      <c r="H984" s="132">
        <v>25963290.190000001</v>
      </c>
      <c r="I984" s="132">
        <v>17585296.190000001</v>
      </c>
      <c r="J984" s="132">
        <v>13813459.189999999</v>
      </c>
      <c r="K984" s="132">
        <v>10688677.189999999</v>
      </c>
      <c r="L984" s="132">
        <v>8216977.1900000004</v>
      </c>
      <c r="M984" s="132">
        <v>9509101.1899999995</v>
      </c>
      <c r="N984" s="132">
        <v>15952996.189999999</v>
      </c>
      <c r="O984" s="132">
        <v>13175210.189999999</v>
      </c>
      <c r="P984" s="127">
        <v>13175210.189999999</v>
      </c>
    </row>
    <row r="985" spans="1:16" ht="13.5" thickBot="1" x14ac:dyDescent="0.25">
      <c r="A985" s="135" t="s">
        <v>410</v>
      </c>
      <c r="B985" s="134" t="s">
        <v>816</v>
      </c>
      <c r="C985" s="134" t="s">
        <v>2078</v>
      </c>
      <c r="D985" s="130">
        <v>-441182.71999999997</v>
      </c>
      <c r="E985" s="130">
        <v>-360745.38</v>
      </c>
      <c r="F985" s="130">
        <v>-748730.34</v>
      </c>
      <c r="G985" s="130">
        <v>-1023776.51</v>
      </c>
      <c r="H985" s="130">
        <v>-555520.29</v>
      </c>
      <c r="I985" s="130">
        <v>-139464.28</v>
      </c>
      <c r="J985" s="130">
        <v>-120643.33</v>
      </c>
      <c r="K985" s="130">
        <v>-136069.09</v>
      </c>
      <c r="L985" s="130">
        <v>-107960.95</v>
      </c>
      <c r="M985" s="130">
        <v>-129674.49</v>
      </c>
      <c r="N985" s="130">
        <v>-302990.61</v>
      </c>
      <c r="O985" s="130">
        <v>-537807.92000000004</v>
      </c>
      <c r="P985" s="127">
        <v>-537807.92000000004</v>
      </c>
    </row>
    <row r="986" spans="1:16" ht="13.5" thickBot="1" x14ac:dyDescent="0.25">
      <c r="A986" s="133" t="s">
        <v>1518</v>
      </c>
      <c r="B986" s="134" t="s">
        <v>2465</v>
      </c>
      <c r="C986" s="142"/>
      <c r="D986" s="132">
        <v>-6737810.0199999996</v>
      </c>
      <c r="E986" s="132">
        <v>-8852822.5399999991</v>
      </c>
      <c r="F986" s="132">
        <v>-9368316.5800000001</v>
      </c>
      <c r="G986" s="132">
        <v>-12850689.300000001</v>
      </c>
      <c r="H986" s="132">
        <v>-4228662.1900000004</v>
      </c>
      <c r="I986" s="132">
        <v>-7156355.1200000001</v>
      </c>
      <c r="J986" s="132">
        <v>-8537810.1500000004</v>
      </c>
      <c r="K986" s="132">
        <v>-11104489.33</v>
      </c>
      <c r="L986" s="132">
        <v>-9552210.1799999997</v>
      </c>
      <c r="M986" s="132">
        <v>-12927722.689999999</v>
      </c>
      <c r="N986" s="132">
        <v>-3962618.54</v>
      </c>
      <c r="O986" s="132">
        <v>-7338131.0499999998</v>
      </c>
      <c r="P986" s="127">
        <v>-7338131.0499999998</v>
      </c>
    </row>
    <row r="987" spans="1:16" ht="13.5" thickBot="1" x14ac:dyDescent="0.25">
      <c r="A987" s="135" t="s">
        <v>411</v>
      </c>
      <c r="B987" s="134" t="s">
        <v>815</v>
      </c>
      <c r="C987" s="134" t="s">
        <v>2078</v>
      </c>
      <c r="D987" s="130">
        <v>-150833.42000000001</v>
      </c>
      <c r="E987" s="130">
        <v>-226250.09</v>
      </c>
      <c r="F987" s="130">
        <v>-301666.76</v>
      </c>
      <c r="G987" s="130">
        <v>-377083.43</v>
      </c>
      <c r="H987" s="130">
        <v>-0.1</v>
      </c>
      <c r="I987" s="130">
        <v>-75416.77</v>
      </c>
      <c r="J987" s="130">
        <v>-150833.44</v>
      </c>
      <c r="K987" s="130">
        <v>-226250.11</v>
      </c>
      <c r="L987" s="130">
        <v>-301666.78000000003</v>
      </c>
      <c r="M987" s="130">
        <v>-377083.45</v>
      </c>
      <c r="N987" s="130">
        <v>-0.12</v>
      </c>
      <c r="O987" s="130">
        <v>-75416.789999999994</v>
      </c>
      <c r="P987" s="127">
        <v>-75416.789999999994</v>
      </c>
    </row>
    <row r="988" spans="1:16" ht="13.5" thickBot="1" x14ac:dyDescent="0.25">
      <c r="A988" s="135" t="s">
        <v>412</v>
      </c>
      <c r="B988" s="134" t="s">
        <v>814</v>
      </c>
      <c r="C988" s="134" t="s">
        <v>2078</v>
      </c>
      <c r="D988" s="132">
        <v>-25833.31</v>
      </c>
      <c r="E988" s="132">
        <v>-49999.98</v>
      </c>
      <c r="F988" s="132">
        <v>0.02</v>
      </c>
      <c r="G988" s="132">
        <v>-24999.99</v>
      </c>
      <c r="H988" s="132">
        <v>-50833.32</v>
      </c>
      <c r="I988" s="132">
        <v>0.01</v>
      </c>
      <c r="J988" s="132">
        <v>-25833.32</v>
      </c>
      <c r="K988" s="132">
        <v>-51666.65</v>
      </c>
      <c r="L988" s="132">
        <v>-76666.649999999994</v>
      </c>
      <c r="M988" s="132">
        <v>-25833.31</v>
      </c>
      <c r="N988" s="132">
        <v>-50833.31</v>
      </c>
      <c r="O988" s="132">
        <v>0.03</v>
      </c>
      <c r="P988" s="127">
        <v>0.03</v>
      </c>
    </row>
    <row r="989" spans="1:16" ht="13.5" thickBot="1" x14ac:dyDescent="0.25">
      <c r="A989" s="135" t="s">
        <v>413</v>
      </c>
      <c r="B989" s="134" t="s">
        <v>813</v>
      </c>
      <c r="C989" s="134" t="s">
        <v>2078</v>
      </c>
      <c r="D989" s="130">
        <v>0.01</v>
      </c>
      <c r="E989" s="130">
        <v>0.01</v>
      </c>
      <c r="F989" s="130">
        <v>0.01</v>
      </c>
      <c r="G989" s="130">
        <v>0.01</v>
      </c>
      <c r="H989" s="130">
        <v>0.01</v>
      </c>
      <c r="I989" s="130">
        <v>0.01</v>
      </c>
      <c r="J989" s="130">
        <v>0.01</v>
      </c>
      <c r="K989" s="130">
        <v>0.01</v>
      </c>
      <c r="L989" s="130">
        <v>0.01</v>
      </c>
      <c r="M989" s="130">
        <v>0.01</v>
      </c>
      <c r="N989" s="130">
        <v>0.01</v>
      </c>
      <c r="O989" s="130">
        <v>0.01</v>
      </c>
      <c r="P989" s="127">
        <v>0.01</v>
      </c>
    </row>
    <row r="990" spans="1:16" ht="13.5" thickBot="1" x14ac:dyDescent="0.25">
      <c r="A990" s="135" t="s">
        <v>414</v>
      </c>
      <c r="B990" s="134" t="s">
        <v>812</v>
      </c>
      <c r="C990" s="134" t="s">
        <v>2078</v>
      </c>
      <c r="D990" s="132">
        <v>0</v>
      </c>
      <c r="E990" s="132">
        <v>0</v>
      </c>
      <c r="F990" s="132">
        <v>0</v>
      </c>
      <c r="G990" s="132">
        <v>0</v>
      </c>
      <c r="H990" s="132">
        <v>0</v>
      </c>
      <c r="I990" s="132">
        <v>0</v>
      </c>
      <c r="J990" s="132">
        <v>0</v>
      </c>
      <c r="K990" s="132">
        <v>0</v>
      </c>
      <c r="L990" s="132">
        <v>0</v>
      </c>
      <c r="M990" s="132">
        <v>0</v>
      </c>
      <c r="N990" s="132">
        <v>0</v>
      </c>
      <c r="O990" s="132">
        <v>0</v>
      </c>
      <c r="P990" s="127">
        <v>0</v>
      </c>
    </row>
    <row r="991" spans="1:16" ht="13.5" thickBot="1" x14ac:dyDescent="0.25">
      <c r="A991" s="135" t="s">
        <v>415</v>
      </c>
      <c r="B991" s="134" t="s">
        <v>811</v>
      </c>
      <c r="C991" s="134" t="s">
        <v>2078</v>
      </c>
      <c r="D991" s="130">
        <v>-108666.58</v>
      </c>
      <c r="E991" s="130">
        <v>-162999.91</v>
      </c>
      <c r="F991" s="130">
        <v>-217333.24</v>
      </c>
      <c r="G991" s="130">
        <v>-271666.57</v>
      </c>
      <c r="H991" s="130">
        <v>0.1</v>
      </c>
      <c r="I991" s="130">
        <v>-54333.23</v>
      </c>
      <c r="J991" s="130">
        <v>-108666.56</v>
      </c>
      <c r="K991" s="130">
        <v>-162999.89000000001</v>
      </c>
      <c r="L991" s="130">
        <v>-217333.22</v>
      </c>
      <c r="M991" s="130">
        <v>-271666.55</v>
      </c>
      <c r="N991" s="130">
        <v>0.12</v>
      </c>
      <c r="O991" s="130">
        <v>-54333.21</v>
      </c>
      <c r="P991" s="127">
        <v>-54333.21</v>
      </c>
    </row>
    <row r="992" spans="1:16" ht="13.5" thickBot="1" x14ac:dyDescent="0.25">
      <c r="A992" s="135" t="s">
        <v>416</v>
      </c>
      <c r="B992" s="134" t="s">
        <v>810</v>
      </c>
      <c r="C992" s="134" t="s">
        <v>2078</v>
      </c>
      <c r="D992" s="132">
        <v>-235000</v>
      </c>
      <c r="E992" s="132">
        <v>-352500</v>
      </c>
      <c r="F992" s="132">
        <v>-470000</v>
      </c>
      <c r="G992" s="132">
        <v>-587500</v>
      </c>
      <c r="H992" s="132">
        <v>0</v>
      </c>
      <c r="I992" s="132">
        <v>-117500</v>
      </c>
      <c r="J992" s="132">
        <v>-235000</v>
      </c>
      <c r="K992" s="132">
        <v>-352500</v>
      </c>
      <c r="L992" s="132">
        <v>-470000</v>
      </c>
      <c r="M992" s="132">
        <v>-587500</v>
      </c>
      <c r="N992" s="132">
        <v>0</v>
      </c>
      <c r="O992" s="132">
        <v>-117500</v>
      </c>
      <c r="P992" s="127">
        <v>-117500</v>
      </c>
    </row>
    <row r="993" spans="1:16" ht="13.5" thickBot="1" x14ac:dyDescent="0.25">
      <c r="A993" s="135" t="s">
        <v>417</v>
      </c>
      <c r="B993" s="134" t="s">
        <v>809</v>
      </c>
      <c r="C993" s="134" t="s">
        <v>2078</v>
      </c>
      <c r="D993" s="130">
        <v>-233333.42</v>
      </c>
      <c r="E993" s="130">
        <v>-350000.09</v>
      </c>
      <c r="F993" s="130">
        <v>-466666.76</v>
      </c>
      <c r="G993" s="130">
        <v>-583333.43000000005</v>
      </c>
      <c r="H993" s="130">
        <v>-0.1</v>
      </c>
      <c r="I993" s="130">
        <v>-116666.77</v>
      </c>
      <c r="J993" s="130">
        <v>-233333.44</v>
      </c>
      <c r="K993" s="130">
        <v>-350000.11</v>
      </c>
      <c r="L993" s="130">
        <v>-466666.78</v>
      </c>
      <c r="M993" s="130">
        <v>-583333.44999999995</v>
      </c>
      <c r="N993" s="130">
        <v>-0.12</v>
      </c>
      <c r="O993" s="130">
        <v>-116666.79</v>
      </c>
      <c r="P993" s="127">
        <v>-116666.79</v>
      </c>
    </row>
    <row r="994" spans="1:16" ht="13.5" thickBot="1" x14ac:dyDescent="0.25">
      <c r="A994" s="135" t="s">
        <v>417</v>
      </c>
      <c r="B994" s="134" t="s">
        <v>808</v>
      </c>
      <c r="C994" s="134" t="s">
        <v>2078</v>
      </c>
      <c r="D994" s="132">
        <v>0.01</v>
      </c>
      <c r="E994" s="132">
        <v>0.01</v>
      </c>
      <c r="F994" s="132">
        <v>0.01</v>
      </c>
      <c r="G994" s="132">
        <v>0.01</v>
      </c>
      <c r="H994" s="132">
        <v>0.01</v>
      </c>
      <c r="I994" s="132">
        <v>0.01</v>
      </c>
      <c r="J994" s="132">
        <v>0.01</v>
      </c>
      <c r="K994" s="132">
        <v>0.01</v>
      </c>
      <c r="L994" s="132">
        <v>0.01</v>
      </c>
      <c r="M994" s="132">
        <v>0.01</v>
      </c>
      <c r="N994" s="132">
        <v>0.01</v>
      </c>
      <c r="O994" s="132">
        <v>0.01</v>
      </c>
      <c r="P994" s="127">
        <v>0.01</v>
      </c>
    </row>
    <row r="995" spans="1:16" ht="13.5" thickBot="1" x14ac:dyDescent="0.25">
      <c r="A995" s="135" t="s">
        <v>418</v>
      </c>
      <c r="B995" s="134" t="s">
        <v>807</v>
      </c>
      <c r="C995" s="134" t="s">
        <v>2078</v>
      </c>
      <c r="D995" s="130">
        <v>-218341.58</v>
      </c>
      <c r="E995" s="130">
        <v>-327512.40999999997</v>
      </c>
      <c r="F995" s="130">
        <v>-436683.24</v>
      </c>
      <c r="G995" s="130">
        <v>-545854.06999999995</v>
      </c>
      <c r="H995" s="130">
        <v>0.1</v>
      </c>
      <c r="I995" s="130">
        <v>-109170.73</v>
      </c>
      <c r="J995" s="130">
        <v>-218341.56</v>
      </c>
      <c r="K995" s="130">
        <v>-327512.39</v>
      </c>
      <c r="L995" s="130">
        <v>-436683.22</v>
      </c>
      <c r="M995" s="130">
        <v>-545854.05000000005</v>
      </c>
      <c r="N995" s="130">
        <v>0.12</v>
      </c>
      <c r="O995" s="130">
        <v>-109170.71</v>
      </c>
      <c r="P995" s="127">
        <v>-109170.71</v>
      </c>
    </row>
    <row r="996" spans="1:16" ht="13.5" thickBot="1" x14ac:dyDescent="0.25">
      <c r="A996" s="135" t="s">
        <v>419</v>
      </c>
      <c r="B996" s="134" t="s">
        <v>806</v>
      </c>
      <c r="C996" s="134" t="s">
        <v>2078</v>
      </c>
      <c r="D996" s="132">
        <v>0</v>
      </c>
      <c r="E996" s="132">
        <v>0</v>
      </c>
      <c r="F996" s="132">
        <v>0</v>
      </c>
      <c r="G996" s="132">
        <v>0</v>
      </c>
      <c r="H996" s="132">
        <v>0</v>
      </c>
      <c r="I996" s="132">
        <v>0</v>
      </c>
      <c r="J996" s="132">
        <v>0</v>
      </c>
      <c r="K996" s="132">
        <v>0</v>
      </c>
      <c r="L996" s="132">
        <v>0</v>
      </c>
      <c r="M996" s="132">
        <v>0</v>
      </c>
      <c r="N996" s="132">
        <v>0</v>
      </c>
      <c r="O996" s="132">
        <v>0</v>
      </c>
      <c r="P996" s="127">
        <v>0</v>
      </c>
    </row>
    <row r="997" spans="1:16" ht="13.5" thickBot="1" x14ac:dyDescent="0.25">
      <c r="A997" s="135" t="s">
        <v>418</v>
      </c>
      <c r="B997" s="134" t="s">
        <v>805</v>
      </c>
      <c r="C997" s="134" t="s">
        <v>2078</v>
      </c>
      <c r="D997" s="130">
        <v>-110833.42</v>
      </c>
      <c r="E997" s="130">
        <v>-166250.09</v>
      </c>
      <c r="F997" s="130">
        <v>-221666.76</v>
      </c>
      <c r="G997" s="130">
        <v>-277083.43</v>
      </c>
      <c r="H997" s="130">
        <v>-0.1</v>
      </c>
      <c r="I997" s="130">
        <v>-55416.77</v>
      </c>
      <c r="J997" s="130">
        <v>-110833.44</v>
      </c>
      <c r="K997" s="130">
        <v>-166250.10999999999</v>
      </c>
      <c r="L997" s="130">
        <v>-221666.78</v>
      </c>
      <c r="M997" s="130">
        <v>-277083.45</v>
      </c>
      <c r="N997" s="130">
        <v>-0.12</v>
      </c>
      <c r="O997" s="130">
        <v>-55416.79</v>
      </c>
      <c r="P997" s="127">
        <v>-55416.79</v>
      </c>
    </row>
    <row r="998" spans="1:16" ht="13.5" thickBot="1" x14ac:dyDescent="0.25">
      <c r="A998" s="135" t="s">
        <v>420</v>
      </c>
      <c r="B998" s="134" t="s">
        <v>804</v>
      </c>
      <c r="C998" s="134" t="s">
        <v>2078</v>
      </c>
      <c r="D998" s="132">
        <v>0</v>
      </c>
      <c r="E998" s="132">
        <v>0</v>
      </c>
      <c r="F998" s="132">
        <v>0</v>
      </c>
      <c r="G998" s="132">
        <v>0</v>
      </c>
      <c r="H998" s="132">
        <v>0</v>
      </c>
      <c r="I998" s="132">
        <v>0</v>
      </c>
      <c r="J998" s="132">
        <v>0</v>
      </c>
      <c r="K998" s="132">
        <v>0</v>
      </c>
      <c r="L998" s="132">
        <v>0</v>
      </c>
      <c r="M998" s="132">
        <v>0</v>
      </c>
      <c r="N998" s="132">
        <v>0</v>
      </c>
      <c r="O998" s="132">
        <v>0</v>
      </c>
      <c r="P998" s="127">
        <v>0</v>
      </c>
    </row>
    <row r="999" spans="1:16" ht="13.5" thickBot="1" x14ac:dyDescent="0.25">
      <c r="A999" s="135" t="s">
        <v>421</v>
      </c>
      <c r="B999" s="134" t="s">
        <v>803</v>
      </c>
      <c r="C999" s="134" t="s">
        <v>2078</v>
      </c>
      <c r="D999" s="130">
        <v>-258000</v>
      </c>
      <c r="E999" s="130">
        <v>-387000</v>
      </c>
      <c r="F999" s="130">
        <v>-516000</v>
      </c>
      <c r="G999" s="130">
        <v>-645000</v>
      </c>
      <c r="H999" s="130">
        <v>0</v>
      </c>
      <c r="I999" s="130">
        <v>-129000</v>
      </c>
      <c r="J999" s="130">
        <v>-258000</v>
      </c>
      <c r="K999" s="130">
        <v>-387000</v>
      </c>
      <c r="L999" s="130">
        <v>-516000</v>
      </c>
      <c r="M999" s="130">
        <v>-645000</v>
      </c>
      <c r="N999" s="130">
        <v>0</v>
      </c>
      <c r="O999" s="130">
        <v>-129000</v>
      </c>
      <c r="P999" s="127">
        <v>-129000</v>
      </c>
    </row>
    <row r="1000" spans="1:16" ht="13.5" thickBot="1" x14ac:dyDescent="0.25">
      <c r="A1000" s="135" t="s">
        <v>422</v>
      </c>
      <c r="B1000" s="134" t="s">
        <v>802</v>
      </c>
      <c r="C1000" s="134" t="s">
        <v>2078</v>
      </c>
      <c r="D1000" s="132">
        <v>-130833.42</v>
      </c>
      <c r="E1000" s="132">
        <v>-196250.09</v>
      </c>
      <c r="F1000" s="132">
        <v>-261666.76</v>
      </c>
      <c r="G1000" s="132">
        <v>-327083.43</v>
      </c>
      <c r="H1000" s="132">
        <v>-0.1</v>
      </c>
      <c r="I1000" s="132">
        <v>-65416.77</v>
      </c>
      <c r="J1000" s="132">
        <v>-130833.44</v>
      </c>
      <c r="K1000" s="132">
        <v>-196250.11</v>
      </c>
      <c r="L1000" s="132">
        <v>-261666.78</v>
      </c>
      <c r="M1000" s="132">
        <v>-327083.45</v>
      </c>
      <c r="N1000" s="132">
        <v>-0.12</v>
      </c>
      <c r="O1000" s="132">
        <v>-65416.79</v>
      </c>
      <c r="P1000" s="127">
        <v>-65416.79</v>
      </c>
    </row>
    <row r="1001" spans="1:16" ht="13.5" thickBot="1" x14ac:dyDescent="0.25">
      <c r="A1001" s="135" t="s">
        <v>423</v>
      </c>
      <c r="B1001" s="134" t="s">
        <v>801</v>
      </c>
      <c r="C1001" s="134" t="s">
        <v>2078</v>
      </c>
      <c r="D1001" s="130">
        <v>-257333.42</v>
      </c>
      <c r="E1001" s="130">
        <v>-386000.09</v>
      </c>
      <c r="F1001" s="130">
        <v>-514666.76</v>
      </c>
      <c r="G1001" s="130">
        <v>-643333.43000000005</v>
      </c>
      <c r="H1001" s="130">
        <v>-0.1</v>
      </c>
      <c r="I1001" s="130">
        <v>-128666.77</v>
      </c>
      <c r="J1001" s="130">
        <v>-257333.44</v>
      </c>
      <c r="K1001" s="130">
        <v>-386000.11</v>
      </c>
      <c r="L1001" s="130">
        <v>-514666.78</v>
      </c>
      <c r="M1001" s="130">
        <v>-643333.44999999995</v>
      </c>
      <c r="N1001" s="130">
        <v>-0.12</v>
      </c>
      <c r="O1001" s="130">
        <v>-128666.79</v>
      </c>
      <c r="P1001" s="127">
        <v>-128666.79</v>
      </c>
    </row>
    <row r="1002" spans="1:16" ht="13.5" thickBot="1" x14ac:dyDescent="0.25">
      <c r="A1002" s="135" t="s">
        <v>424</v>
      </c>
      <c r="B1002" s="134" t="s">
        <v>800</v>
      </c>
      <c r="C1002" s="134" t="s">
        <v>2078</v>
      </c>
      <c r="D1002" s="132">
        <v>-291000</v>
      </c>
      <c r="E1002" s="132">
        <v>-436500</v>
      </c>
      <c r="F1002" s="132">
        <v>-582000</v>
      </c>
      <c r="G1002" s="132">
        <v>-727500</v>
      </c>
      <c r="H1002" s="132">
        <v>0</v>
      </c>
      <c r="I1002" s="132">
        <v>-145500</v>
      </c>
      <c r="J1002" s="132">
        <v>-291000</v>
      </c>
      <c r="K1002" s="132">
        <v>-436500</v>
      </c>
      <c r="L1002" s="132">
        <v>-582000</v>
      </c>
      <c r="M1002" s="132">
        <v>-727500</v>
      </c>
      <c r="N1002" s="132">
        <v>0</v>
      </c>
      <c r="O1002" s="132">
        <v>-145500</v>
      </c>
      <c r="P1002" s="127">
        <v>-145500</v>
      </c>
    </row>
    <row r="1003" spans="1:16" ht="13.5" thickBot="1" x14ac:dyDescent="0.25">
      <c r="A1003" s="135" t="s">
        <v>425</v>
      </c>
      <c r="B1003" s="134" t="s">
        <v>799</v>
      </c>
      <c r="C1003" s="134" t="s">
        <v>2078</v>
      </c>
      <c r="D1003" s="130">
        <v>-377333.42</v>
      </c>
      <c r="E1003" s="130">
        <v>-566000.09</v>
      </c>
      <c r="F1003" s="130">
        <v>-754666.76</v>
      </c>
      <c r="G1003" s="130">
        <v>-943333.43</v>
      </c>
      <c r="H1003" s="130">
        <v>-0.1</v>
      </c>
      <c r="I1003" s="130">
        <v>-188666.77</v>
      </c>
      <c r="J1003" s="130">
        <v>-377333.44</v>
      </c>
      <c r="K1003" s="130">
        <v>-566000.11</v>
      </c>
      <c r="L1003" s="130">
        <v>-754666.78</v>
      </c>
      <c r="M1003" s="130">
        <v>-943333.45</v>
      </c>
      <c r="N1003" s="130">
        <v>-0.12</v>
      </c>
      <c r="O1003" s="130">
        <v>-188666.79</v>
      </c>
      <c r="P1003" s="127">
        <v>-188666.79</v>
      </c>
    </row>
    <row r="1004" spans="1:16" ht="13.5" thickBot="1" x14ac:dyDescent="0.25">
      <c r="A1004" s="135" t="s">
        <v>426</v>
      </c>
      <c r="B1004" s="134" t="s">
        <v>798</v>
      </c>
      <c r="C1004" s="134" t="s">
        <v>2078</v>
      </c>
      <c r="D1004" s="132">
        <v>-374666.58</v>
      </c>
      <c r="E1004" s="132">
        <v>-561999.91</v>
      </c>
      <c r="F1004" s="132">
        <v>-749333.24</v>
      </c>
      <c r="G1004" s="132">
        <v>-936666.57</v>
      </c>
      <c r="H1004" s="132">
        <v>0.1</v>
      </c>
      <c r="I1004" s="132">
        <v>-187333.23</v>
      </c>
      <c r="J1004" s="132">
        <v>-374666.56</v>
      </c>
      <c r="K1004" s="132">
        <v>-561999.89</v>
      </c>
      <c r="L1004" s="132">
        <v>-749333.22</v>
      </c>
      <c r="M1004" s="132">
        <v>-936666.55</v>
      </c>
      <c r="N1004" s="132">
        <v>0.12</v>
      </c>
      <c r="O1004" s="132">
        <v>-187333.21</v>
      </c>
      <c r="P1004" s="127">
        <v>-187333.21</v>
      </c>
    </row>
    <row r="1005" spans="1:16" ht="13.5" thickBot="1" x14ac:dyDescent="0.25">
      <c r="A1005" s="135" t="s">
        <v>427</v>
      </c>
      <c r="B1005" s="134" t="s">
        <v>797</v>
      </c>
      <c r="C1005" s="134" t="s">
        <v>2078</v>
      </c>
      <c r="D1005" s="130">
        <v>0.05</v>
      </c>
      <c r="E1005" s="130">
        <v>0.05</v>
      </c>
      <c r="F1005" s="130">
        <v>0.05</v>
      </c>
      <c r="G1005" s="130">
        <v>0.05</v>
      </c>
      <c r="H1005" s="130">
        <v>0.05</v>
      </c>
      <c r="I1005" s="130">
        <v>0.05</v>
      </c>
      <c r="J1005" s="130">
        <v>0.05</v>
      </c>
      <c r="K1005" s="130">
        <v>0.05</v>
      </c>
      <c r="L1005" s="130">
        <v>0.05</v>
      </c>
      <c r="M1005" s="130">
        <v>0.05</v>
      </c>
      <c r="N1005" s="130">
        <v>0.05</v>
      </c>
      <c r="O1005" s="130">
        <v>0.05</v>
      </c>
      <c r="P1005" s="127">
        <v>0.05</v>
      </c>
    </row>
    <row r="1006" spans="1:16" ht="13.5" thickBot="1" x14ac:dyDescent="0.25">
      <c r="A1006" s="135" t="s">
        <v>428</v>
      </c>
      <c r="B1006" s="134" t="s">
        <v>796</v>
      </c>
      <c r="C1006" s="134" t="s">
        <v>2078</v>
      </c>
      <c r="D1006" s="132">
        <v>-87500</v>
      </c>
      <c r="E1006" s="132">
        <v>-131250</v>
      </c>
      <c r="F1006" s="132">
        <v>-175000</v>
      </c>
      <c r="G1006" s="132">
        <v>-218750</v>
      </c>
      <c r="H1006" s="132">
        <v>0</v>
      </c>
      <c r="I1006" s="132">
        <v>-43750</v>
      </c>
      <c r="J1006" s="132">
        <v>-87500</v>
      </c>
      <c r="K1006" s="132">
        <v>-131250</v>
      </c>
      <c r="L1006" s="132">
        <v>-175000</v>
      </c>
      <c r="M1006" s="132">
        <v>-218750</v>
      </c>
      <c r="N1006" s="132">
        <v>0</v>
      </c>
      <c r="O1006" s="132">
        <v>-43750</v>
      </c>
      <c r="P1006" s="127">
        <v>-43750</v>
      </c>
    </row>
    <row r="1007" spans="1:16" ht="13.5" thickBot="1" x14ac:dyDescent="0.25">
      <c r="A1007" s="135" t="s">
        <v>429</v>
      </c>
      <c r="B1007" s="134" t="s">
        <v>795</v>
      </c>
      <c r="C1007" s="134" t="s">
        <v>2078</v>
      </c>
      <c r="D1007" s="130">
        <v>0</v>
      </c>
      <c r="E1007" s="130">
        <v>0</v>
      </c>
      <c r="F1007" s="130">
        <v>0</v>
      </c>
      <c r="G1007" s="130">
        <v>0</v>
      </c>
      <c r="H1007" s="130">
        <v>0</v>
      </c>
      <c r="I1007" s="130">
        <v>0</v>
      </c>
      <c r="J1007" s="130">
        <v>0</v>
      </c>
      <c r="K1007" s="130">
        <v>0</v>
      </c>
      <c r="L1007" s="130">
        <v>0</v>
      </c>
      <c r="M1007" s="130">
        <v>0</v>
      </c>
      <c r="N1007" s="130">
        <v>0</v>
      </c>
      <c r="O1007" s="130">
        <v>0</v>
      </c>
      <c r="P1007" s="127">
        <v>0</v>
      </c>
    </row>
    <row r="1008" spans="1:16" ht="13.5" thickBot="1" x14ac:dyDescent="0.25">
      <c r="A1008" s="135" t="s">
        <v>430</v>
      </c>
      <c r="B1008" s="134" t="s">
        <v>794</v>
      </c>
      <c r="C1008" s="134" t="s">
        <v>2078</v>
      </c>
      <c r="D1008" s="132">
        <v>0</v>
      </c>
      <c r="E1008" s="132">
        <v>0</v>
      </c>
      <c r="F1008" s="132">
        <v>0</v>
      </c>
      <c r="G1008" s="132">
        <v>0</v>
      </c>
      <c r="H1008" s="132">
        <v>0</v>
      </c>
      <c r="I1008" s="132">
        <v>0</v>
      </c>
      <c r="J1008" s="132">
        <v>0</v>
      </c>
      <c r="K1008" s="132">
        <v>0</v>
      </c>
      <c r="L1008" s="132">
        <v>0</v>
      </c>
      <c r="M1008" s="132">
        <v>0</v>
      </c>
      <c r="N1008" s="132">
        <v>0</v>
      </c>
      <c r="O1008" s="132">
        <v>0</v>
      </c>
      <c r="P1008" s="127">
        <v>0</v>
      </c>
    </row>
    <row r="1009" spans="1:16" ht="13.5" thickBot="1" x14ac:dyDescent="0.25">
      <c r="A1009" s="135" t="s">
        <v>431</v>
      </c>
      <c r="B1009" s="134" t="s">
        <v>793</v>
      </c>
      <c r="C1009" s="134" t="s">
        <v>2078</v>
      </c>
      <c r="D1009" s="130">
        <v>0</v>
      </c>
      <c r="E1009" s="130">
        <v>0</v>
      </c>
      <c r="F1009" s="130">
        <v>0</v>
      </c>
      <c r="G1009" s="130">
        <v>0</v>
      </c>
      <c r="H1009" s="130">
        <v>0</v>
      </c>
      <c r="I1009" s="130">
        <v>0</v>
      </c>
      <c r="J1009" s="130">
        <v>0</v>
      </c>
      <c r="K1009" s="130">
        <v>0</v>
      </c>
      <c r="L1009" s="130">
        <v>0</v>
      </c>
      <c r="M1009" s="130">
        <v>0</v>
      </c>
      <c r="N1009" s="130">
        <v>0</v>
      </c>
      <c r="O1009" s="130">
        <v>0</v>
      </c>
      <c r="P1009" s="127">
        <v>0</v>
      </c>
    </row>
    <row r="1010" spans="1:16" ht="13.5" thickBot="1" x14ac:dyDescent="0.25">
      <c r="A1010" s="135" t="s">
        <v>432</v>
      </c>
      <c r="B1010" s="134" t="s">
        <v>792</v>
      </c>
      <c r="C1010" s="134" t="s">
        <v>2078</v>
      </c>
      <c r="D1010" s="132">
        <v>-595497.25</v>
      </c>
      <c r="E1010" s="132">
        <v>-727830.58</v>
      </c>
      <c r="F1010" s="132">
        <v>-66163.91</v>
      </c>
      <c r="G1010" s="132">
        <v>-198497.24</v>
      </c>
      <c r="H1010" s="132">
        <v>-330830.57</v>
      </c>
      <c r="I1010" s="132">
        <v>-463163.9</v>
      </c>
      <c r="J1010" s="132">
        <v>-595497.23</v>
      </c>
      <c r="K1010" s="132">
        <v>-727830.56</v>
      </c>
      <c r="L1010" s="132">
        <v>-66163.89</v>
      </c>
      <c r="M1010" s="132">
        <v>-198497.22</v>
      </c>
      <c r="N1010" s="132">
        <v>-330830.55</v>
      </c>
      <c r="O1010" s="132">
        <v>-463163.88</v>
      </c>
      <c r="P1010" s="127">
        <v>-463163.88</v>
      </c>
    </row>
    <row r="1011" spans="1:16" ht="13.5" thickBot="1" x14ac:dyDescent="0.25">
      <c r="A1011" s="135" t="s">
        <v>1519</v>
      </c>
      <c r="B1011" s="134" t="s">
        <v>1520</v>
      </c>
      <c r="C1011" s="134" t="s">
        <v>2078</v>
      </c>
      <c r="D1011" s="130">
        <v>-0.08</v>
      </c>
      <c r="E1011" s="130">
        <v>-166666.75</v>
      </c>
      <c r="F1011" s="130">
        <v>-333333.42</v>
      </c>
      <c r="G1011" s="130">
        <v>-500000.09</v>
      </c>
      <c r="H1011" s="130">
        <v>-666666.76</v>
      </c>
      <c r="I1011" s="130">
        <v>-833333.43</v>
      </c>
      <c r="J1011" s="130">
        <v>-0.1</v>
      </c>
      <c r="K1011" s="130">
        <v>-166666.76999999999</v>
      </c>
      <c r="L1011" s="130">
        <v>-333333.44</v>
      </c>
      <c r="M1011" s="130">
        <v>-500000.11</v>
      </c>
      <c r="N1011" s="130">
        <v>-666666.78</v>
      </c>
      <c r="O1011" s="130">
        <v>-833333.45</v>
      </c>
      <c r="P1011" s="127">
        <v>-833333.45</v>
      </c>
    </row>
    <row r="1012" spans="1:16" ht="13.5" thickBot="1" x14ac:dyDescent="0.25">
      <c r="A1012" s="135" t="s">
        <v>1521</v>
      </c>
      <c r="B1012" s="134" t="s">
        <v>1522</v>
      </c>
      <c r="C1012" s="134" t="s">
        <v>2078</v>
      </c>
      <c r="D1012" s="132">
        <v>-885499.92</v>
      </c>
      <c r="E1012" s="132">
        <v>-147583.25</v>
      </c>
      <c r="F1012" s="132">
        <v>-295166.58</v>
      </c>
      <c r="G1012" s="132">
        <v>-442749.91</v>
      </c>
      <c r="H1012" s="132">
        <v>-590333.24</v>
      </c>
      <c r="I1012" s="132">
        <v>-737916.57</v>
      </c>
      <c r="J1012" s="132">
        <v>-885499.9</v>
      </c>
      <c r="K1012" s="132">
        <v>-147583.23000000001</v>
      </c>
      <c r="L1012" s="132">
        <v>-295166.56</v>
      </c>
      <c r="M1012" s="132">
        <v>-442749.89</v>
      </c>
      <c r="N1012" s="132">
        <v>-590333.22</v>
      </c>
      <c r="O1012" s="132">
        <v>-737916.55</v>
      </c>
      <c r="P1012" s="127">
        <v>-737916.55</v>
      </c>
    </row>
    <row r="1013" spans="1:16" ht="13.5" thickBot="1" x14ac:dyDescent="0.25">
      <c r="A1013" s="135" t="s">
        <v>1523</v>
      </c>
      <c r="B1013" s="134" t="s">
        <v>1524</v>
      </c>
      <c r="C1013" s="134" t="s">
        <v>2078</v>
      </c>
      <c r="D1013" s="130">
        <v>0</v>
      </c>
      <c r="E1013" s="130">
        <v>0</v>
      </c>
      <c r="F1013" s="130">
        <v>0</v>
      </c>
      <c r="G1013" s="130">
        <v>0</v>
      </c>
      <c r="H1013" s="130">
        <v>0</v>
      </c>
      <c r="I1013" s="130">
        <v>0</v>
      </c>
      <c r="J1013" s="130">
        <v>0</v>
      </c>
      <c r="K1013" s="130">
        <v>0</v>
      </c>
      <c r="L1013" s="130">
        <v>0</v>
      </c>
      <c r="M1013" s="130">
        <v>0</v>
      </c>
      <c r="N1013" s="130">
        <v>0</v>
      </c>
      <c r="O1013" s="130">
        <v>0</v>
      </c>
      <c r="P1013" s="127">
        <v>0</v>
      </c>
    </row>
    <row r="1014" spans="1:16" ht="13.5" thickBot="1" x14ac:dyDescent="0.25">
      <c r="A1014" s="135" t="s">
        <v>1525</v>
      </c>
      <c r="B1014" s="134" t="s">
        <v>1526</v>
      </c>
      <c r="C1014" s="134" t="s">
        <v>2078</v>
      </c>
      <c r="D1014" s="132">
        <v>-175224.05</v>
      </c>
      <c r="E1014" s="132">
        <v>-268878.21999999997</v>
      </c>
      <c r="F1014" s="132">
        <v>-362532.39</v>
      </c>
      <c r="G1014" s="132">
        <v>-456186.56</v>
      </c>
      <c r="H1014" s="132">
        <v>12084.27</v>
      </c>
      <c r="I1014" s="132">
        <v>-81569.899999999994</v>
      </c>
      <c r="J1014" s="132">
        <v>-175224.07</v>
      </c>
      <c r="K1014" s="132">
        <v>-268878.24</v>
      </c>
      <c r="L1014" s="132">
        <v>-362532.41</v>
      </c>
      <c r="M1014" s="132">
        <v>-456186.58</v>
      </c>
      <c r="N1014" s="132">
        <v>12084.25</v>
      </c>
      <c r="O1014" s="132">
        <v>-81569.919999999998</v>
      </c>
      <c r="P1014" s="127">
        <v>-81569.919999999998</v>
      </c>
    </row>
    <row r="1015" spans="1:16" ht="13.5" thickBot="1" x14ac:dyDescent="0.25">
      <c r="A1015" s="135" t="s">
        <v>1527</v>
      </c>
      <c r="B1015" s="134" t="s">
        <v>1528</v>
      </c>
      <c r="C1015" s="134" t="s">
        <v>2078</v>
      </c>
      <c r="D1015" s="130">
        <v>-257944.21</v>
      </c>
      <c r="E1015" s="130">
        <v>-395810.88</v>
      </c>
      <c r="F1015" s="130">
        <v>-533677.55000000005</v>
      </c>
      <c r="G1015" s="130">
        <v>-671544.22</v>
      </c>
      <c r="H1015" s="130">
        <v>17789.11</v>
      </c>
      <c r="I1015" s="130">
        <v>-120077.56</v>
      </c>
      <c r="J1015" s="130">
        <v>-257944.23</v>
      </c>
      <c r="K1015" s="130">
        <v>-395810.9</v>
      </c>
      <c r="L1015" s="130">
        <v>-533677.56999999995</v>
      </c>
      <c r="M1015" s="130">
        <v>-671544.24</v>
      </c>
      <c r="N1015" s="130">
        <v>17789.09</v>
      </c>
      <c r="O1015" s="130">
        <v>-120077.58</v>
      </c>
      <c r="P1015" s="127">
        <v>-120077.58</v>
      </c>
    </row>
    <row r="1016" spans="1:16" ht="13.5" thickBot="1" x14ac:dyDescent="0.25">
      <c r="A1016" s="135" t="s">
        <v>2049</v>
      </c>
      <c r="B1016" s="134" t="s">
        <v>2050</v>
      </c>
      <c r="C1016" s="134" t="s">
        <v>2078</v>
      </c>
      <c r="D1016" s="132">
        <v>-270441.76</v>
      </c>
      <c r="E1016" s="132">
        <v>-329233.43</v>
      </c>
      <c r="F1016" s="132">
        <v>-35275.1</v>
      </c>
      <c r="G1016" s="132">
        <v>-94066.77</v>
      </c>
      <c r="H1016" s="132">
        <v>-152858.44</v>
      </c>
      <c r="I1016" s="132">
        <v>-211650.11</v>
      </c>
      <c r="J1016" s="132">
        <v>-270441.78000000003</v>
      </c>
      <c r="K1016" s="132">
        <v>-329233.45</v>
      </c>
      <c r="L1016" s="132">
        <v>-35275.120000000003</v>
      </c>
      <c r="M1016" s="132">
        <v>-94066.79</v>
      </c>
      <c r="N1016" s="132">
        <v>-152858.46</v>
      </c>
      <c r="O1016" s="132">
        <v>-211650.13</v>
      </c>
      <c r="P1016" s="127">
        <v>-211650.13</v>
      </c>
    </row>
    <row r="1017" spans="1:16" ht="13.5" thickBot="1" x14ac:dyDescent="0.25">
      <c r="A1017" s="135" t="s">
        <v>2051</v>
      </c>
      <c r="B1017" s="134" t="s">
        <v>2052</v>
      </c>
      <c r="C1017" s="134" t="s">
        <v>2078</v>
      </c>
      <c r="D1017" s="130">
        <v>-1059437.5</v>
      </c>
      <c r="E1017" s="130">
        <v>-1289750</v>
      </c>
      <c r="F1017" s="130">
        <v>-138187.5</v>
      </c>
      <c r="G1017" s="130">
        <v>-368500</v>
      </c>
      <c r="H1017" s="130">
        <v>-598812.5</v>
      </c>
      <c r="I1017" s="130">
        <v>-829125</v>
      </c>
      <c r="J1017" s="130">
        <v>-1059437.5</v>
      </c>
      <c r="K1017" s="130">
        <v>-1289750</v>
      </c>
      <c r="L1017" s="130">
        <v>-138187.5</v>
      </c>
      <c r="M1017" s="130">
        <v>-368500</v>
      </c>
      <c r="N1017" s="130">
        <v>-598812.5</v>
      </c>
      <c r="O1017" s="130">
        <v>-829125</v>
      </c>
      <c r="P1017" s="127">
        <v>-829125</v>
      </c>
    </row>
    <row r="1018" spans="1:16" ht="13.5" thickBot="1" x14ac:dyDescent="0.25">
      <c r="A1018" s="135" t="s">
        <v>2194</v>
      </c>
      <c r="B1018" s="134" t="s">
        <v>2195</v>
      </c>
      <c r="C1018" s="134" t="s">
        <v>2078</v>
      </c>
      <c r="D1018" s="132">
        <v>5708.33</v>
      </c>
      <c r="E1018" s="132">
        <v>-165541.67000000001</v>
      </c>
      <c r="F1018" s="132">
        <v>-336791.67</v>
      </c>
      <c r="G1018" s="132">
        <v>-508041.67</v>
      </c>
      <c r="H1018" s="132">
        <v>-679291.67</v>
      </c>
      <c r="I1018" s="132">
        <v>-850541.67</v>
      </c>
      <c r="J1018" s="132">
        <v>5708.33</v>
      </c>
      <c r="K1018" s="132">
        <v>-165541.67000000001</v>
      </c>
      <c r="L1018" s="132">
        <v>-336791.67</v>
      </c>
      <c r="M1018" s="132">
        <v>-508041.67</v>
      </c>
      <c r="N1018" s="132">
        <v>-679291.67</v>
      </c>
      <c r="O1018" s="132">
        <v>-850541.67</v>
      </c>
      <c r="P1018" s="127">
        <v>-850541.67</v>
      </c>
    </row>
    <row r="1019" spans="1:16" ht="13.5" thickBot="1" x14ac:dyDescent="0.25">
      <c r="A1019" s="135" t="s">
        <v>2466</v>
      </c>
      <c r="B1019" s="134" t="s">
        <v>2467</v>
      </c>
      <c r="C1019" s="134" t="s">
        <v>2078</v>
      </c>
      <c r="D1019" s="130">
        <v>-444670</v>
      </c>
      <c r="E1019" s="130">
        <v>-734845</v>
      </c>
      <c r="F1019" s="130">
        <v>-1025020</v>
      </c>
      <c r="G1019" s="130">
        <v>-1315195</v>
      </c>
      <c r="H1019" s="130">
        <v>135680</v>
      </c>
      <c r="I1019" s="130">
        <v>-154495</v>
      </c>
      <c r="J1019" s="130">
        <v>-444670</v>
      </c>
      <c r="K1019" s="130">
        <v>-734845</v>
      </c>
      <c r="L1019" s="130">
        <v>-1025020</v>
      </c>
      <c r="M1019" s="130">
        <v>-1315195</v>
      </c>
      <c r="N1019" s="130">
        <v>135680</v>
      </c>
      <c r="O1019" s="130">
        <v>-154495</v>
      </c>
      <c r="P1019" s="127">
        <v>-154495</v>
      </c>
    </row>
    <row r="1020" spans="1:16" ht="13.5" thickBot="1" x14ac:dyDescent="0.25">
      <c r="A1020" s="135" t="s">
        <v>2468</v>
      </c>
      <c r="B1020" s="134" t="s">
        <v>2469</v>
      </c>
      <c r="C1020" s="134" t="s">
        <v>2078</v>
      </c>
      <c r="D1020" s="132">
        <v>-195295.08</v>
      </c>
      <c r="E1020" s="132">
        <v>-326170.08</v>
      </c>
      <c r="F1020" s="132">
        <v>-457045.08</v>
      </c>
      <c r="G1020" s="132">
        <v>-587920.07999999996</v>
      </c>
      <c r="H1020" s="132">
        <v>66454.92</v>
      </c>
      <c r="I1020" s="132">
        <v>-64420.08</v>
      </c>
      <c r="J1020" s="132">
        <v>-195295.08</v>
      </c>
      <c r="K1020" s="132">
        <v>-326170.08</v>
      </c>
      <c r="L1020" s="132">
        <v>-457045.08</v>
      </c>
      <c r="M1020" s="132">
        <v>-587920.07999999996</v>
      </c>
      <c r="N1020" s="132">
        <v>66454.92</v>
      </c>
      <c r="O1020" s="132">
        <v>-64420.08</v>
      </c>
      <c r="P1020" s="127">
        <v>-64420.08</v>
      </c>
    </row>
    <row r="1021" spans="1:16" ht="13.5" thickBot="1" x14ac:dyDescent="0.25">
      <c r="A1021" s="135" t="s">
        <v>2654</v>
      </c>
      <c r="B1021" s="134" t="s">
        <v>2655</v>
      </c>
      <c r="C1021" s="134" t="s">
        <v>2078</v>
      </c>
      <c r="D1021" s="130">
        <v>0</v>
      </c>
      <c r="E1021" s="130">
        <v>0</v>
      </c>
      <c r="F1021" s="130">
        <v>0</v>
      </c>
      <c r="G1021" s="130">
        <v>-450000</v>
      </c>
      <c r="H1021" s="130">
        <v>-900000</v>
      </c>
      <c r="I1021" s="130">
        <v>-1350000</v>
      </c>
      <c r="J1021" s="130">
        <v>-1800000</v>
      </c>
      <c r="K1021" s="130">
        <v>-2250000</v>
      </c>
      <c r="L1021" s="130">
        <v>-225000</v>
      </c>
      <c r="M1021" s="130">
        <v>-675000</v>
      </c>
      <c r="N1021" s="130">
        <v>-1125000</v>
      </c>
      <c r="O1021" s="130">
        <v>-1575000</v>
      </c>
      <c r="P1021" s="127">
        <v>-1575000</v>
      </c>
    </row>
    <row r="1022" spans="1:16" ht="13.5" thickBot="1" x14ac:dyDescent="0.25">
      <c r="A1022" s="135" t="s">
        <v>2656</v>
      </c>
      <c r="B1022" s="134" t="s">
        <v>2657</v>
      </c>
      <c r="C1022" s="134" t="s">
        <v>2078</v>
      </c>
      <c r="D1022" s="132">
        <v>0</v>
      </c>
      <c r="E1022" s="132">
        <v>0</v>
      </c>
      <c r="F1022" s="132">
        <v>-86004.86</v>
      </c>
      <c r="G1022" s="132">
        <v>-108569.46</v>
      </c>
      <c r="H1022" s="132">
        <v>-438188.91</v>
      </c>
      <c r="I1022" s="132">
        <v>-0.02</v>
      </c>
      <c r="J1022" s="132">
        <v>-0.02</v>
      </c>
      <c r="K1022" s="132">
        <v>-0.02</v>
      </c>
      <c r="L1022" s="132">
        <v>-0.02</v>
      </c>
      <c r="M1022" s="132">
        <v>-0.02</v>
      </c>
      <c r="N1022" s="132">
        <v>-0.02</v>
      </c>
      <c r="O1022" s="132">
        <v>-0.02</v>
      </c>
      <c r="P1022" s="127">
        <v>-0.02</v>
      </c>
    </row>
    <row r="1023" spans="1:16" ht="13.5" thickBot="1" x14ac:dyDescent="0.25">
      <c r="A1023" s="135" t="s">
        <v>2658</v>
      </c>
      <c r="B1023" s="134" t="s">
        <v>2659</v>
      </c>
      <c r="C1023" s="134" t="s">
        <v>2078</v>
      </c>
      <c r="D1023" s="130">
        <v>0</v>
      </c>
      <c r="E1023" s="130">
        <v>0</v>
      </c>
      <c r="F1023" s="130">
        <v>-31768.33</v>
      </c>
      <c r="G1023" s="130">
        <v>-40230.589999999997</v>
      </c>
      <c r="H1023" s="130">
        <v>-52854.85</v>
      </c>
      <c r="I1023" s="130">
        <v>-43224.15</v>
      </c>
      <c r="J1023" s="130">
        <v>0</v>
      </c>
      <c r="K1023" s="130">
        <v>0</v>
      </c>
      <c r="L1023" s="130">
        <v>0</v>
      </c>
      <c r="M1023" s="130">
        <v>0</v>
      </c>
      <c r="N1023" s="130">
        <v>0</v>
      </c>
      <c r="O1023" s="130">
        <v>0</v>
      </c>
      <c r="P1023" s="127">
        <v>0</v>
      </c>
    </row>
    <row r="1024" spans="1:16" ht="13.5" thickBot="1" x14ac:dyDescent="0.25">
      <c r="A1024" s="133" t="s">
        <v>1529</v>
      </c>
      <c r="B1024" s="134" t="s">
        <v>2470</v>
      </c>
      <c r="C1024" s="142"/>
      <c r="D1024" s="132">
        <v>-31077641.510000002</v>
      </c>
      <c r="E1024" s="132">
        <v>-31216468.640000001</v>
      </c>
      <c r="F1024" s="132">
        <v>-47136810.469999999</v>
      </c>
      <c r="G1024" s="132">
        <v>-26194925.48</v>
      </c>
      <c r="H1024" s="132">
        <v>-26363271.719999999</v>
      </c>
      <c r="I1024" s="132">
        <v>-41126127.439999998</v>
      </c>
      <c r="J1024" s="132">
        <v>-27476793.59</v>
      </c>
      <c r="K1024" s="132">
        <v>-28734786.550000001</v>
      </c>
      <c r="L1024" s="132">
        <v>-59235599.509999998</v>
      </c>
      <c r="M1024" s="132">
        <v>-49276718.740000002</v>
      </c>
      <c r="N1024" s="132">
        <v>-45835468.68</v>
      </c>
      <c r="O1024" s="132">
        <v>-50361648.299999997</v>
      </c>
      <c r="P1024" s="127">
        <v>-50361648.299999997</v>
      </c>
    </row>
    <row r="1025" spans="1:16" ht="13.5" thickBot="1" x14ac:dyDescent="0.25">
      <c r="A1025" s="135" t="s">
        <v>1530</v>
      </c>
      <c r="B1025" s="134" t="s">
        <v>2471</v>
      </c>
      <c r="C1025" s="142"/>
      <c r="D1025" s="130">
        <v>-25514635.510000002</v>
      </c>
      <c r="E1025" s="130">
        <v>-25653462.640000001</v>
      </c>
      <c r="F1025" s="130">
        <v>-44880011.469999999</v>
      </c>
      <c r="G1025" s="130">
        <v>-23938126.48</v>
      </c>
      <c r="H1025" s="130">
        <v>-24106472.719999999</v>
      </c>
      <c r="I1025" s="130">
        <v>-35176120.439999998</v>
      </c>
      <c r="J1025" s="130">
        <v>-21526786.59</v>
      </c>
      <c r="K1025" s="130">
        <v>-22784779.550000001</v>
      </c>
      <c r="L1025" s="130">
        <v>-35684110.509999998</v>
      </c>
      <c r="M1025" s="130">
        <v>-25725229.739999998</v>
      </c>
      <c r="N1025" s="130">
        <v>-22283979.68</v>
      </c>
      <c r="O1025" s="130">
        <v>-36709796.359999999</v>
      </c>
      <c r="P1025" s="127">
        <v>-36709796.359999999</v>
      </c>
    </row>
    <row r="1026" spans="1:16" ht="13.5" thickBot="1" x14ac:dyDescent="0.25">
      <c r="A1026" s="136" t="s">
        <v>433</v>
      </c>
      <c r="B1026" s="134" t="s">
        <v>791</v>
      </c>
      <c r="C1026" s="134" t="s">
        <v>2078</v>
      </c>
      <c r="D1026" s="132">
        <v>0</v>
      </c>
      <c r="E1026" s="132">
        <v>0</v>
      </c>
      <c r="F1026" s="132">
        <v>-20140518.82</v>
      </c>
      <c r="G1026" s="132">
        <v>0</v>
      </c>
      <c r="H1026" s="132">
        <v>0</v>
      </c>
      <c r="I1026" s="132">
        <v>-12359590.109999999</v>
      </c>
      <c r="J1026" s="132">
        <v>0</v>
      </c>
      <c r="K1026" s="132">
        <v>0</v>
      </c>
      <c r="L1026" s="132">
        <v>-10211117.029999999</v>
      </c>
      <c r="M1026" s="132">
        <v>0</v>
      </c>
      <c r="N1026" s="132">
        <v>0</v>
      </c>
      <c r="O1026" s="132">
        <v>-12852341.310000001</v>
      </c>
      <c r="P1026" s="127">
        <v>-12852341.310000001</v>
      </c>
    </row>
    <row r="1027" spans="1:16" ht="13.5" thickBot="1" x14ac:dyDescent="0.25">
      <c r="A1027" s="136" t="s">
        <v>2472</v>
      </c>
      <c r="B1027" s="134" t="s">
        <v>2473</v>
      </c>
      <c r="C1027" s="134" t="s">
        <v>2078</v>
      </c>
      <c r="D1027" s="130">
        <v>-2398865</v>
      </c>
      <c r="E1027" s="130">
        <v>-2398865</v>
      </c>
      <c r="F1027" s="130">
        <v>-2398865</v>
      </c>
      <c r="G1027" s="130">
        <v>-2398865</v>
      </c>
      <c r="H1027" s="130">
        <v>-2398865</v>
      </c>
      <c r="I1027" s="130">
        <v>-2398865</v>
      </c>
      <c r="J1027" s="130">
        <v>-2398865</v>
      </c>
      <c r="K1027" s="130">
        <v>-2398865</v>
      </c>
      <c r="L1027" s="130">
        <v>-2398865</v>
      </c>
      <c r="M1027" s="130">
        <v>-2398865</v>
      </c>
      <c r="N1027" s="130">
        <v>-2398865</v>
      </c>
      <c r="O1027" s="130">
        <v>-3000000</v>
      </c>
      <c r="P1027" s="127">
        <v>-3000000</v>
      </c>
    </row>
    <row r="1028" spans="1:16" ht="13.5" thickBot="1" x14ac:dyDescent="0.25">
      <c r="A1028" s="136" t="s">
        <v>2474</v>
      </c>
      <c r="B1028" s="134" t="s">
        <v>2475</v>
      </c>
      <c r="C1028" s="134" t="s">
        <v>2078</v>
      </c>
      <c r="D1028" s="132">
        <v>-400000</v>
      </c>
      <c r="E1028" s="132">
        <v>-400000</v>
      </c>
      <c r="F1028" s="132">
        <v>-400000</v>
      </c>
      <c r="G1028" s="132">
        <v>-400000</v>
      </c>
      <c r="H1028" s="132">
        <v>-400000</v>
      </c>
      <c r="I1028" s="132">
        <v>-400000</v>
      </c>
      <c r="J1028" s="132">
        <v>-400000</v>
      </c>
      <c r="K1028" s="132">
        <v>-400000</v>
      </c>
      <c r="L1028" s="132">
        <v>-400000</v>
      </c>
      <c r="M1028" s="132">
        <v>-400000</v>
      </c>
      <c r="N1028" s="132">
        <v>-400000</v>
      </c>
      <c r="O1028" s="132">
        <v>-400000</v>
      </c>
      <c r="P1028" s="127">
        <v>-400000</v>
      </c>
    </row>
    <row r="1029" spans="1:16" ht="13.5" thickBot="1" x14ac:dyDescent="0.25">
      <c r="A1029" s="136" t="s">
        <v>2476</v>
      </c>
      <c r="B1029" s="134" t="s">
        <v>2477</v>
      </c>
      <c r="C1029" s="134" t="s">
        <v>2078</v>
      </c>
      <c r="D1029" s="130">
        <v>-1783055</v>
      </c>
      <c r="E1029" s="130">
        <v>-1783055</v>
      </c>
      <c r="F1029" s="130">
        <v>-1783055</v>
      </c>
      <c r="G1029" s="130">
        <v>-1783055</v>
      </c>
      <c r="H1029" s="130">
        <v>-1783055</v>
      </c>
      <c r="I1029" s="130">
        <v>-1783055</v>
      </c>
      <c r="J1029" s="130">
        <v>-1783055</v>
      </c>
      <c r="K1029" s="130">
        <v>-1783055</v>
      </c>
      <c r="L1029" s="130">
        <v>-1783055</v>
      </c>
      <c r="M1029" s="130">
        <v>-1783055</v>
      </c>
      <c r="N1029" s="130">
        <v>-1783055</v>
      </c>
      <c r="O1029" s="130">
        <v>-2175298</v>
      </c>
      <c r="P1029" s="127">
        <v>-2175298</v>
      </c>
    </row>
    <row r="1030" spans="1:16" ht="13.5" thickBot="1" x14ac:dyDescent="0.25">
      <c r="A1030" s="136" t="s">
        <v>2478</v>
      </c>
      <c r="B1030" s="134" t="s">
        <v>2479</v>
      </c>
      <c r="C1030" s="134" t="s">
        <v>2078</v>
      </c>
      <c r="D1030" s="132">
        <v>0</v>
      </c>
      <c r="E1030" s="132">
        <v>0</v>
      </c>
      <c r="F1030" s="132">
        <v>0</v>
      </c>
      <c r="G1030" s="132">
        <v>0</v>
      </c>
      <c r="H1030" s="132">
        <v>0</v>
      </c>
      <c r="I1030" s="132">
        <v>0</v>
      </c>
      <c r="J1030" s="132">
        <v>0</v>
      </c>
      <c r="K1030" s="132">
        <v>0</v>
      </c>
      <c r="L1030" s="132">
        <v>0</v>
      </c>
      <c r="M1030" s="132">
        <v>0</v>
      </c>
      <c r="N1030" s="132">
        <v>0</v>
      </c>
      <c r="O1030" s="132">
        <v>0</v>
      </c>
      <c r="P1030" s="127">
        <v>0</v>
      </c>
    </row>
    <row r="1031" spans="1:16" ht="13.5" thickBot="1" x14ac:dyDescent="0.25">
      <c r="A1031" s="136" t="s">
        <v>2480</v>
      </c>
      <c r="B1031" s="134" t="s">
        <v>2481</v>
      </c>
      <c r="C1031" s="134" t="s">
        <v>2078</v>
      </c>
      <c r="D1031" s="130">
        <v>-2153260</v>
      </c>
      <c r="E1031" s="130">
        <v>-2153260</v>
      </c>
      <c r="F1031" s="130">
        <v>-2153260</v>
      </c>
      <c r="G1031" s="130">
        <v>-2153260</v>
      </c>
      <c r="H1031" s="130">
        <v>-2153260</v>
      </c>
      <c r="I1031" s="130">
        <v>-2153260</v>
      </c>
      <c r="J1031" s="130">
        <v>-2153260</v>
      </c>
      <c r="K1031" s="130">
        <v>-2153260</v>
      </c>
      <c r="L1031" s="130">
        <v>-2153260</v>
      </c>
      <c r="M1031" s="130">
        <v>-2153260</v>
      </c>
      <c r="N1031" s="130">
        <v>-2153260</v>
      </c>
      <c r="O1031" s="130">
        <v>-2641514</v>
      </c>
      <c r="P1031" s="127">
        <v>-2641514</v>
      </c>
    </row>
    <row r="1032" spans="1:16" ht="13.5" thickBot="1" x14ac:dyDescent="0.25">
      <c r="A1032" s="136" t="s">
        <v>1531</v>
      </c>
      <c r="B1032" s="134" t="s">
        <v>1532</v>
      </c>
      <c r="C1032" s="134" t="s">
        <v>2078</v>
      </c>
      <c r="D1032" s="132">
        <v>-17130007.609999999</v>
      </c>
      <c r="E1032" s="132">
        <v>-17130007.609999999</v>
      </c>
      <c r="F1032" s="132">
        <v>-17130007.609999999</v>
      </c>
      <c r="G1032" s="132">
        <v>-17130007.609999999</v>
      </c>
      <c r="H1032" s="132">
        <v>-17130007.609999999</v>
      </c>
      <c r="I1032" s="132">
        <v>-6633340.7699999996</v>
      </c>
      <c r="J1032" s="132">
        <v>-6127467.3799999999</v>
      </c>
      <c r="K1032" s="132">
        <v>-7151997.1500000004</v>
      </c>
      <c r="L1032" s="132">
        <v>-8209607.8799999999</v>
      </c>
      <c r="M1032" s="132">
        <v>-9116493.1300000008</v>
      </c>
      <c r="N1032" s="132">
        <v>-9116493.1300000008</v>
      </c>
      <c r="O1032" s="132">
        <v>-9116493.1300000008</v>
      </c>
      <c r="P1032" s="127">
        <v>-9116493.1300000008</v>
      </c>
    </row>
    <row r="1033" spans="1:16" ht="13.5" thickBot="1" x14ac:dyDescent="0.25">
      <c r="A1033" s="136" t="s">
        <v>1533</v>
      </c>
      <c r="B1033" s="134" t="s">
        <v>1534</v>
      </c>
      <c r="C1033" s="134" t="s">
        <v>2078</v>
      </c>
      <c r="D1033" s="130">
        <v>-2939.66</v>
      </c>
      <c r="E1033" s="130">
        <v>-40915.589999999997</v>
      </c>
      <c r="F1033" s="130">
        <v>-110756.66</v>
      </c>
      <c r="G1033" s="130">
        <v>-234042.04</v>
      </c>
      <c r="H1033" s="130">
        <v>-359606.51</v>
      </c>
      <c r="I1033" s="130">
        <v>-482850.35</v>
      </c>
      <c r="J1033" s="130">
        <v>-609554.53</v>
      </c>
      <c r="K1033" s="130">
        <v>-738148.33</v>
      </c>
      <c r="L1033" s="130">
        <v>-868284.75</v>
      </c>
      <c r="M1033" s="130">
        <v>-987890.65</v>
      </c>
      <c r="N1033" s="130">
        <v>-1081815.3</v>
      </c>
      <c r="O1033" s="130">
        <v>-1181567.06</v>
      </c>
      <c r="P1033" s="127">
        <v>-1181567.06</v>
      </c>
    </row>
    <row r="1034" spans="1:16" ht="13.5" thickBot="1" x14ac:dyDescent="0.25">
      <c r="A1034" s="136" t="s">
        <v>1535</v>
      </c>
      <c r="B1034" s="134" t="s">
        <v>1536</v>
      </c>
      <c r="C1034" s="134" t="s">
        <v>2078</v>
      </c>
      <c r="D1034" s="132">
        <v>-1058847.31</v>
      </c>
      <c r="E1034" s="132">
        <v>-1058847.31</v>
      </c>
      <c r="F1034" s="132">
        <v>1002836.67</v>
      </c>
      <c r="G1034" s="132">
        <v>1002836.67</v>
      </c>
      <c r="H1034" s="132">
        <v>1002836.67</v>
      </c>
      <c r="I1034" s="132">
        <v>375968.59</v>
      </c>
      <c r="J1034" s="132">
        <v>375968.59</v>
      </c>
      <c r="K1034" s="132">
        <v>375968.59</v>
      </c>
      <c r="L1034" s="132">
        <v>-186017.2</v>
      </c>
      <c r="M1034" s="132">
        <v>-186017.2</v>
      </c>
      <c r="N1034" s="132">
        <v>-186017.2</v>
      </c>
      <c r="O1034" s="132">
        <v>-22563.16</v>
      </c>
      <c r="P1034" s="127">
        <v>-22563.16</v>
      </c>
    </row>
    <row r="1035" spans="1:16" ht="13.5" thickBot="1" x14ac:dyDescent="0.25">
      <c r="A1035" s="136" t="s">
        <v>2660</v>
      </c>
      <c r="B1035" s="134" t="s">
        <v>2661</v>
      </c>
      <c r="C1035" s="134" t="s">
        <v>2078</v>
      </c>
      <c r="D1035" s="130">
        <v>0</v>
      </c>
      <c r="E1035" s="130">
        <v>0</v>
      </c>
      <c r="F1035" s="130">
        <v>0</v>
      </c>
      <c r="G1035" s="130">
        <v>0</v>
      </c>
      <c r="H1035" s="130">
        <v>0</v>
      </c>
      <c r="I1035" s="130">
        <v>0</v>
      </c>
      <c r="J1035" s="130">
        <v>0</v>
      </c>
      <c r="K1035" s="130">
        <v>-3359139.62</v>
      </c>
      <c r="L1035" s="130">
        <v>-3379621.97</v>
      </c>
      <c r="M1035" s="130">
        <v>-3400229.21</v>
      </c>
      <c r="N1035" s="130">
        <v>0</v>
      </c>
      <c r="O1035" s="130">
        <v>12880.35</v>
      </c>
      <c r="P1035" s="127">
        <v>12880.35</v>
      </c>
    </row>
    <row r="1036" spans="1:16" ht="13.5" thickBot="1" x14ac:dyDescent="0.25">
      <c r="A1036" s="136" t="s">
        <v>2482</v>
      </c>
      <c r="B1036" s="134" t="s">
        <v>2483</v>
      </c>
      <c r="C1036" s="134" t="s">
        <v>2078</v>
      </c>
      <c r="D1036" s="132">
        <v>-587660.93000000005</v>
      </c>
      <c r="E1036" s="132">
        <v>-688512.13</v>
      </c>
      <c r="F1036" s="132">
        <v>-776253.04</v>
      </c>
      <c r="G1036" s="132">
        <v>-841733.5</v>
      </c>
      <c r="H1036" s="132">
        <v>-884515.27</v>
      </c>
      <c r="I1036" s="132">
        <v>-914125.02</v>
      </c>
      <c r="J1036" s="132">
        <v>-937945.52</v>
      </c>
      <c r="K1036" s="132">
        <v>-961628.79</v>
      </c>
      <c r="L1036" s="132">
        <v>-987083.99</v>
      </c>
      <c r="M1036" s="132">
        <v>-1039208.71</v>
      </c>
      <c r="N1036" s="132">
        <v>0</v>
      </c>
      <c r="O1036" s="132">
        <v>0</v>
      </c>
      <c r="P1036" s="127">
        <v>0</v>
      </c>
    </row>
    <row r="1037" spans="1:16" ht="13.5" thickBot="1" x14ac:dyDescent="0.25">
      <c r="A1037" s="136" t="s">
        <v>2662</v>
      </c>
      <c r="B1037" s="134" t="s">
        <v>2663</v>
      </c>
      <c r="C1037" s="134" t="s">
        <v>2078</v>
      </c>
      <c r="D1037" s="130">
        <v>0</v>
      </c>
      <c r="E1037" s="130">
        <v>0</v>
      </c>
      <c r="F1037" s="130">
        <v>0</v>
      </c>
      <c r="G1037" s="130">
        <v>0</v>
      </c>
      <c r="H1037" s="130">
        <v>0</v>
      </c>
      <c r="I1037" s="130">
        <v>-7475045.75</v>
      </c>
      <c r="J1037" s="130">
        <v>-7475045.75</v>
      </c>
      <c r="K1037" s="130">
        <v>-3359139.62</v>
      </c>
      <c r="L1037" s="130">
        <v>-3379621.97</v>
      </c>
      <c r="M1037" s="130">
        <v>-3400229.21</v>
      </c>
      <c r="N1037" s="130">
        <v>-3309349.85</v>
      </c>
      <c r="O1037" s="130">
        <v>-2815547.8</v>
      </c>
      <c r="P1037" s="127">
        <v>-2815547.8</v>
      </c>
    </row>
    <row r="1038" spans="1:16" ht="13.5" thickBot="1" x14ac:dyDescent="0.25">
      <c r="A1038" s="136" t="s">
        <v>2664</v>
      </c>
      <c r="B1038" s="134" t="s">
        <v>2665</v>
      </c>
      <c r="C1038" s="134" t="s">
        <v>2078</v>
      </c>
      <c r="D1038" s="132">
        <v>0</v>
      </c>
      <c r="E1038" s="132">
        <v>0</v>
      </c>
      <c r="F1038" s="132">
        <v>0</v>
      </c>
      <c r="G1038" s="132">
        <v>0</v>
      </c>
      <c r="H1038" s="132">
        <v>0</v>
      </c>
      <c r="I1038" s="132">
        <v>0</v>
      </c>
      <c r="J1038" s="132">
        <v>0</v>
      </c>
      <c r="K1038" s="132">
        <v>-837952.63</v>
      </c>
      <c r="L1038" s="132">
        <v>-837952.63</v>
      </c>
      <c r="M1038" s="132">
        <v>-837952.63</v>
      </c>
      <c r="N1038" s="132">
        <v>-837952.63</v>
      </c>
      <c r="O1038" s="132">
        <v>-837952.63</v>
      </c>
      <c r="P1038" s="127">
        <v>-837952.63</v>
      </c>
    </row>
    <row r="1039" spans="1:16" ht="13.5" thickBot="1" x14ac:dyDescent="0.25">
      <c r="A1039" s="136" t="s">
        <v>2666</v>
      </c>
      <c r="B1039" s="134" t="s">
        <v>2667</v>
      </c>
      <c r="C1039" s="134" t="s">
        <v>2078</v>
      </c>
      <c r="D1039" s="130">
        <v>0</v>
      </c>
      <c r="E1039" s="130">
        <v>0</v>
      </c>
      <c r="F1039" s="130">
        <v>0</v>
      </c>
      <c r="G1039" s="130">
        <v>0</v>
      </c>
      <c r="H1039" s="130">
        <v>0</v>
      </c>
      <c r="I1039" s="130">
        <v>-17562</v>
      </c>
      <c r="J1039" s="130">
        <v>-17562</v>
      </c>
      <c r="K1039" s="130">
        <v>-17562</v>
      </c>
      <c r="L1039" s="130">
        <v>-19629</v>
      </c>
      <c r="M1039" s="130">
        <v>-22029</v>
      </c>
      <c r="N1039" s="130">
        <v>-22029</v>
      </c>
      <c r="O1039" s="130">
        <v>-22269</v>
      </c>
      <c r="P1039" s="127">
        <v>-22269</v>
      </c>
    </row>
    <row r="1040" spans="1:16" ht="13.5" thickBot="1" x14ac:dyDescent="0.25">
      <c r="A1040" s="136" t="s">
        <v>2668</v>
      </c>
      <c r="B1040" s="134" t="s">
        <v>2669</v>
      </c>
      <c r="C1040" s="134" t="s">
        <v>2078</v>
      </c>
      <c r="D1040" s="132">
        <v>0</v>
      </c>
      <c r="E1040" s="132">
        <v>0</v>
      </c>
      <c r="F1040" s="132">
        <v>0</v>
      </c>
      <c r="G1040" s="132">
        <v>0</v>
      </c>
      <c r="H1040" s="132">
        <v>0</v>
      </c>
      <c r="I1040" s="132">
        <v>0</v>
      </c>
      <c r="J1040" s="132">
        <v>0</v>
      </c>
      <c r="K1040" s="132">
        <v>0</v>
      </c>
      <c r="L1040" s="132">
        <v>0</v>
      </c>
      <c r="M1040" s="132">
        <v>0</v>
      </c>
      <c r="N1040" s="132">
        <v>-348236.23</v>
      </c>
      <c r="O1040" s="132">
        <v>-298900.8</v>
      </c>
      <c r="P1040" s="127">
        <v>-298900.8</v>
      </c>
    </row>
    <row r="1041" spans="1:16" ht="13.5" thickBot="1" x14ac:dyDescent="0.25">
      <c r="A1041" s="136" t="s">
        <v>2670</v>
      </c>
      <c r="B1041" s="134" t="s">
        <v>2671</v>
      </c>
      <c r="C1041" s="134" t="s">
        <v>2078</v>
      </c>
      <c r="D1041" s="130">
        <v>0</v>
      </c>
      <c r="E1041" s="130">
        <v>0</v>
      </c>
      <c r="F1041" s="130">
        <v>0</v>
      </c>
      <c r="G1041" s="130">
        <v>0</v>
      </c>
      <c r="H1041" s="130">
        <v>0</v>
      </c>
      <c r="I1041" s="130">
        <v>0</v>
      </c>
      <c r="J1041" s="130">
        <v>0</v>
      </c>
      <c r="K1041" s="130">
        <v>0</v>
      </c>
      <c r="L1041" s="130">
        <v>0</v>
      </c>
      <c r="M1041" s="130">
        <v>0</v>
      </c>
      <c r="N1041" s="130">
        <v>-646906.34</v>
      </c>
      <c r="O1041" s="130">
        <v>-552636.68000000005</v>
      </c>
      <c r="P1041" s="127">
        <v>-552636.68000000005</v>
      </c>
    </row>
    <row r="1042" spans="1:16" ht="13.5" thickBot="1" x14ac:dyDescent="0.25">
      <c r="A1042" s="136" t="s">
        <v>2484</v>
      </c>
      <c r="B1042" s="134" t="s">
        <v>2485</v>
      </c>
      <c r="C1042" s="134" t="s">
        <v>2078</v>
      </c>
      <c r="D1042" s="132">
        <v>0</v>
      </c>
      <c r="E1042" s="132">
        <v>0</v>
      </c>
      <c r="F1042" s="132">
        <v>-990132.01</v>
      </c>
      <c r="G1042" s="132">
        <v>0</v>
      </c>
      <c r="H1042" s="132">
        <v>0</v>
      </c>
      <c r="I1042" s="132">
        <v>-934395.03</v>
      </c>
      <c r="J1042" s="132">
        <v>0</v>
      </c>
      <c r="K1042" s="132">
        <v>0</v>
      </c>
      <c r="L1042" s="132">
        <v>-869994.09</v>
      </c>
      <c r="M1042" s="132">
        <v>0</v>
      </c>
      <c r="N1042" s="132">
        <v>0</v>
      </c>
      <c r="O1042" s="132">
        <v>-805593.14</v>
      </c>
      <c r="P1042" s="127">
        <v>-805593.14</v>
      </c>
    </row>
    <row r="1043" spans="1:16" ht="13.5" thickBot="1" x14ac:dyDescent="0.25">
      <c r="A1043" s="135" t="s">
        <v>1537</v>
      </c>
      <c r="B1043" s="134" t="s">
        <v>2486</v>
      </c>
      <c r="C1043" s="142"/>
      <c r="D1043" s="130">
        <v>-5563006</v>
      </c>
      <c r="E1043" s="130">
        <v>-5563006</v>
      </c>
      <c r="F1043" s="130">
        <v>-2256799</v>
      </c>
      <c r="G1043" s="130">
        <v>-2256799</v>
      </c>
      <c r="H1043" s="130">
        <v>-2256799</v>
      </c>
      <c r="I1043" s="130">
        <v>-5950007</v>
      </c>
      <c r="J1043" s="130">
        <v>-5950007</v>
      </c>
      <c r="K1043" s="130">
        <v>-5950007</v>
      </c>
      <c r="L1043" s="130">
        <v>-23551489</v>
      </c>
      <c r="M1043" s="130">
        <v>-23551489</v>
      </c>
      <c r="N1043" s="130">
        <v>-23551489</v>
      </c>
      <c r="O1043" s="130">
        <v>-13651851.939999999</v>
      </c>
      <c r="P1043" s="127">
        <v>-13651851.939999999</v>
      </c>
    </row>
    <row r="1044" spans="1:16" ht="13.5" thickBot="1" x14ac:dyDescent="0.25">
      <c r="A1044" s="136" t="s">
        <v>434</v>
      </c>
      <c r="B1044" s="134" t="s">
        <v>790</v>
      </c>
      <c r="C1044" s="134" t="s">
        <v>2078</v>
      </c>
      <c r="D1044" s="132">
        <v>-4313553</v>
      </c>
      <c r="E1044" s="132">
        <v>-4313553</v>
      </c>
      <c r="F1044" s="132">
        <v>-1444539</v>
      </c>
      <c r="G1044" s="132">
        <v>-1444539</v>
      </c>
      <c r="H1044" s="132">
        <v>-1444539</v>
      </c>
      <c r="I1044" s="132">
        <v>-4810619</v>
      </c>
      <c r="J1044" s="132">
        <v>-4810619</v>
      </c>
      <c r="K1044" s="132">
        <v>-4810619</v>
      </c>
      <c r="L1044" s="132">
        <v>-22216948</v>
      </c>
      <c r="M1044" s="132">
        <v>-22216948</v>
      </c>
      <c r="N1044" s="132">
        <v>-22216948</v>
      </c>
      <c r="O1044" s="132">
        <v>-12635447.939999999</v>
      </c>
      <c r="P1044" s="127">
        <v>-12635447.939999999</v>
      </c>
    </row>
    <row r="1045" spans="1:16" ht="13.5" thickBot="1" x14ac:dyDescent="0.25">
      <c r="A1045" s="136" t="s">
        <v>434</v>
      </c>
      <c r="B1045" s="134" t="s">
        <v>789</v>
      </c>
      <c r="C1045" s="134" t="s">
        <v>2078</v>
      </c>
      <c r="D1045" s="130">
        <v>-1159201</v>
      </c>
      <c r="E1045" s="130">
        <v>-1159201</v>
      </c>
      <c r="F1045" s="130">
        <v>-812260</v>
      </c>
      <c r="G1045" s="130">
        <v>-812260</v>
      </c>
      <c r="H1045" s="130">
        <v>-812260</v>
      </c>
      <c r="I1045" s="130">
        <v>-1067466</v>
      </c>
      <c r="J1045" s="130">
        <v>-1067466</v>
      </c>
      <c r="K1045" s="130">
        <v>-1067466</v>
      </c>
      <c r="L1045" s="130">
        <v>-1221967</v>
      </c>
      <c r="M1045" s="130">
        <v>-1221967</v>
      </c>
      <c r="N1045" s="130">
        <v>-1221967</v>
      </c>
      <c r="O1045" s="130">
        <v>-919244</v>
      </c>
      <c r="P1045" s="127">
        <v>-919244</v>
      </c>
    </row>
    <row r="1046" spans="1:16" ht="13.5" thickBot="1" x14ac:dyDescent="0.25">
      <c r="A1046" s="136" t="s">
        <v>435</v>
      </c>
      <c r="B1046" s="134" t="s">
        <v>788</v>
      </c>
      <c r="C1046" s="134" t="s">
        <v>2078</v>
      </c>
      <c r="D1046" s="132">
        <v>-90252</v>
      </c>
      <c r="E1046" s="132">
        <v>-90252</v>
      </c>
      <c r="F1046" s="132">
        <v>0</v>
      </c>
      <c r="G1046" s="132">
        <v>0</v>
      </c>
      <c r="H1046" s="132">
        <v>0</v>
      </c>
      <c r="I1046" s="132">
        <v>-71922</v>
      </c>
      <c r="J1046" s="132">
        <v>-71922</v>
      </c>
      <c r="K1046" s="132">
        <v>-71922</v>
      </c>
      <c r="L1046" s="132">
        <v>-112574</v>
      </c>
      <c r="M1046" s="132">
        <v>-112574</v>
      </c>
      <c r="N1046" s="132">
        <v>-112574</v>
      </c>
      <c r="O1046" s="132">
        <v>-97160</v>
      </c>
      <c r="P1046" s="127">
        <v>-97160</v>
      </c>
    </row>
    <row r="1047" spans="1:16" ht="13.5" thickBot="1" x14ac:dyDescent="0.25">
      <c r="A1047" s="133" t="s">
        <v>1365</v>
      </c>
      <c r="B1047" s="134" t="s">
        <v>2487</v>
      </c>
      <c r="C1047" s="142"/>
      <c r="D1047" s="130">
        <v>-1999795</v>
      </c>
      <c r="E1047" s="130">
        <v>-1999795</v>
      </c>
      <c r="F1047" s="130">
        <v>-5036145</v>
      </c>
      <c r="G1047" s="130">
        <v>-5036145</v>
      </c>
      <c r="H1047" s="130">
        <v>-5036145</v>
      </c>
      <c r="I1047" s="130">
        <v>-3066541</v>
      </c>
      <c r="J1047" s="130">
        <v>-3066541</v>
      </c>
      <c r="K1047" s="130">
        <v>-3066541</v>
      </c>
      <c r="L1047" s="130">
        <v>-1783841</v>
      </c>
      <c r="M1047" s="130">
        <v>-1783841</v>
      </c>
      <c r="N1047" s="130">
        <v>-1783841</v>
      </c>
      <c r="O1047" s="130">
        <v>-4197629</v>
      </c>
      <c r="P1047" s="127">
        <v>-4197629</v>
      </c>
    </row>
    <row r="1048" spans="1:16" ht="13.5" thickBot="1" x14ac:dyDescent="0.25">
      <c r="A1048" s="135" t="s">
        <v>436</v>
      </c>
      <c r="B1048" s="134" t="s">
        <v>787</v>
      </c>
      <c r="C1048" s="134" t="s">
        <v>2078</v>
      </c>
      <c r="D1048" s="132">
        <v>-1038649</v>
      </c>
      <c r="E1048" s="132">
        <v>-1038649</v>
      </c>
      <c r="F1048" s="132">
        <v>-3324058</v>
      </c>
      <c r="G1048" s="132">
        <v>-3324058</v>
      </c>
      <c r="H1048" s="132">
        <v>-3324058</v>
      </c>
      <c r="I1048" s="132">
        <v>-1842658</v>
      </c>
      <c r="J1048" s="132">
        <v>-1842658</v>
      </c>
      <c r="K1048" s="132">
        <v>-1842658</v>
      </c>
      <c r="L1048" s="132">
        <v>-79738</v>
      </c>
      <c r="M1048" s="132">
        <v>-79738</v>
      </c>
      <c r="N1048" s="132">
        <v>-79738</v>
      </c>
      <c r="O1048" s="132">
        <v>-2779378</v>
      </c>
      <c r="P1048" s="127">
        <v>-2779378</v>
      </c>
    </row>
    <row r="1049" spans="1:16" ht="13.5" thickBot="1" x14ac:dyDescent="0.25">
      <c r="A1049" s="135" t="s">
        <v>437</v>
      </c>
      <c r="B1049" s="134" t="s">
        <v>786</v>
      </c>
      <c r="C1049" s="134" t="s">
        <v>2078</v>
      </c>
      <c r="D1049" s="130">
        <v>-580266</v>
      </c>
      <c r="E1049" s="130">
        <v>-580266</v>
      </c>
      <c r="F1049" s="130">
        <v>-128487</v>
      </c>
      <c r="G1049" s="130">
        <v>-128487</v>
      </c>
      <c r="H1049" s="130">
        <v>-128487</v>
      </c>
      <c r="I1049" s="130">
        <v>-521142</v>
      </c>
      <c r="J1049" s="130">
        <v>-521142</v>
      </c>
      <c r="K1049" s="130">
        <v>-521142</v>
      </c>
      <c r="L1049" s="130">
        <v>-1117140</v>
      </c>
      <c r="M1049" s="130">
        <v>-1117140</v>
      </c>
      <c r="N1049" s="130">
        <v>-1117140</v>
      </c>
      <c r="O1049" s="130">
        <v>-728781</v>
      </c>
      <c r="P1049" s="127">
        <v>-728781</v>
      </c>
    </row>
    <row r="1050" spans="1:16" ht="13.5" thickBot="1" x14ac:dyDescent="0.25">
      <c r="A1050" s="135" t="s">
        <v>438</v>
      </c>
      <c r="B1050" s="134" t="s">
        <v>785</v>
      </c>
      <c r="C1050" s="134" t="s">
        <v>2078</v>
      </c>
      <c r="D1050" s="132">
        <v>-380880</v>
      </c>
      <c r="E1050" s="132">
        <v>-380880</v>
      </c>
      <c r="F1050" s="132">
        <v>-1583600</v>
      </c>
      <c r="G1050" s="132">
        <v>-1583600</v>
      </c>
      <c r="H1050" s="132">
        <v>-1583600</v>
      </c>
      <c r="I1050" s="132">
        <v>-702741</v>
      </c>
      <c r="J1050" s="132">
        <v>-702741</v>
      </c>
      <c r="K1050" s="132">
        <v>-702741</v>
      </c>
      <c r="L1050" s="132">
        <v>-586963</v>
      </c>
      <c r="M1050" s="132">
        <v>-586963</v>
      </c>
      <c r="N1050" s="132">
        <v>-586963</v>
      </c>
      <c r="O1050" s="132">
        <v>-689470</v>
      </c>
      <c r="P1050" s="127">
        <v>-689470</v>
      </c>
    </row>
    <row r="1051" spans="1:16" ht="13.5" thickBot="1" x14ac:dyDescent="0.25">
      <c r="A1051" s="133" t="s">
        <v>439</v>
      </c>
      <c r="B1051" s="134" t="s">
        <v>2488</v>
      </c>
      <c r="C1051" s="142"/>
      <c r="D1051" s="130">
        <v>0</v>
      </c>
      <c r="E1051" s="130">
        <v>0</v>
      </c>
      <c r="F1051" s="130">
        <v>0</v>
      </c>
      <c r="G1051" s="130">
        <v>0</v>
      </c>
      <c r="H1051" s="130">
        <v>0</v>
      </c>
      <c r="I1051" s="130">
        <v>0</v>
      </c>
      <c r="J1051" s="130">
        <v>0</v>
      </c>
      <c r="K1051" s="130">
        <v>0</v>
      </c>
      <c r="L1051" s="130">
        <v>0</v>
      </c>
      <c r="M1051" s="130">
        <v>0</v>
      </c>
      <c r="N1051" s="130">
        <v>0</v>
      </c>
      <c r="O1051" s="130">
        <v>0</v>
      </c>
      <c r="P1051" s="127">
        <v>0</v>
      </c>
    </row>
    <row r="1052" spans="1:16" ht="13.5" thickBot="1" x14ac:dyDescent="0.25">
      <c r="A1052" s="135" t="s">
        <v>439</v>
      </c>
      <c r="B1052" s="134" t="s">
        <v>784</v>
      </c>
      <c r="C1052" s="134" t="s">
        <v>2078</v>
      </c>
      <c r="D1052" s="132">
        <v>0</v>
      </c>
      <c r="E1052" s="132">
        <v>0</v>
      </c>
      <c r="F1052" s="132">
        <v>0</v>
      </c>
      <c r="G1052" s="132">
        <v>0</v>
      </c>
      <c r="H1052" s="132">
        <v>0</v>
      </c>
      <c r="I1052" s="132">
        <v>0</v>
      </c>
      <c r="J1052" s="132">
        <v>0</v>
      </c>
      <c r="K1052" s="132">
        <v>0</v>
      </c>
      <c r="L1052" s="132">
        <v>0</v>
      </c>
      <c r="M1052" s="132">
        <v>0</v>
      </c>
      <c r="N1052" s="132">
        <v>0</v>
      </c>
      <c r="O1052" s="132">
        <v>0</v>
      </c>
      <c r="P1052" s="127">
        <v>0</v>
      </c>
    </row>
    <row r="1053" spans="1:16" ht="13.5" thickBot="1" x14ac:dyDescent="0.25">
      <c r="A1053" s="133" t="s">
        <v>1538</v>
      </c>
      <c r="B1053" s="134" t="s">
        <v>2489</v>
      </c>
      <c r="C1053" s="142"/>
      <c r="D1053" s="130">
        <v>-64857878.93</v>
      </c>
      <c r="E1053" s="130">
        <v>-62797181.719999999</v>
      </c>
      <c r="F1053" s="130">
        <v>-60947877.630000003</v>
      </c>
      <c r="G1053" s="130">
        <v>-62016308.649999999</v>
      </c>
      <c r="H1053" s="130">
        <v>-59152664.880000003</v>
      </c>
      <c r="I1053" s="130">
        <v>-52494791.079999998</v>
      </c>
      <c r="J1053" s="130">
        <v>-53816599.509999998</v>
      </c>
      <c r="K1053" s="130">
        <v>-52537401.619999997</v>
      </c>
      <c r="L1053" s="130">
        <v>-47649251.890000001</v>
      </c>
      <c r="M1053" s="130">
        <v>-49208438.530000001</v>
      </c>
      <c r="N1053" s="130">
        <v>-50932267.299999997</v>
      </c>
      <c r="O1053" s="130">
        <v>-51165040.689999998</v>
      </c>
      <c r="P1053" s="127">
        <v>-51165040.689999998</v>
      </c>
    </row>
    <row r="1054" spans="1:16" ht="13.5" thickBot="1" x14ac:dyDescent="0.25">
      <c r="A1054" s="135" t="s">
        <v>1539</v>
      </c>
      <c r="B1054" s="134" t="s">
        <v>2490</v>
      </c>
      <c r="C1054" s="142"/>
      <c r="D1054" s="132">
        <v>-4844874.8099999996</v>
      </c>
      <c r="E1054" s="132">
        <v>-4785128.3</v>
      </c>
      <c r="F1054" s="132">
        <v>-4718043.83</v>
      </c>
      <c r="G1054" s="132">
        <v>-4625695.41</v>
      </c>
      <c r="H1054" s="132">
        <v>-4429572.97</v>
      </c>
      <c r="I1054" s="132">
        <v>-4220874.07</v>
      </c>
      <c r="J1054" s="132">
        <v>-4007466.52</v>
      </c>
      <c r="K1054" s="132">
        <v>-3868003.54</v>
      </c>
      <c r="L1054" s="132">
        <v>-3687457.28</v>
      </c>
      <c r="M1054" s="132">
        <v>-3593885.18</v>
      </c>
      <c r="N1054" s="132">
        <v>-3351931.67</v>
      </c>
      <c r="O1054" s="132">
        <v>-3213863.81</v>
      </c>
      <c r="P1054" s="127">
        <v>-3213863.81</v>
      </c>
    </row>
    <row r="1055" spans="1:16" ht="13.5" thickBot="1" x14ac:dyDescent="0.25">
      <c r="A1055" s="136" t="s">
        <v>440</v>
      </c>
      <c r="B1055" s="134" t="s">
        <v>783</v>
      </c>
      <c r="C1055" s="134" t="s">
        <v>2078</v>
      </c>
      <c r="D1055" s="130">
        <v>-4637296.46</v>
      </c>
      <c r="E1055" s="130">
        <v>-4576770.3899999997</v>
      </c>
      <c r="F1055" s="130">
        <v>-4520183.8600000003</v>
      </c>
      <c r="G1055" s="130">
        <v>-4432128.29</v>
      </c>
      <c r="H1055" s="130">
        <v>-4240688.38</v>
      </c>
      <c r="I1055" s="130">
        <v>-4031867.29</v>
      </c>
      <c r="J1055" s="130">
        <v>-3818624.56</v>
      </c>
      <c r="K1055" s="130">
        <v>-3677513.35</v>
      </c>
      <c r="L1055" s="130">
        <v>-3495713.64</v>
      </c>
      <c r="M1055" s="130">
        <v>-3403229.18</v>
      </c>
      <c r="N1055" s="130">
        <v>-3161066.45</v>
      </c>
      <c r="O1055" s="130">
        <v>-3025616</v>
      </c>
      <c r="P1055" s="127">
        <v>-3025616</v>
      </c>
    </row>
    <row r="1056" spans="1:16" ht="13.5" thickBot="1" x14ac:dyDescent="0.25">
      <c r="A1056" s="136" t="s">
        <v>441</v>
      </c>
      <c r="B1056" s="134" t="s">
        <v>782</v>
      </c>
      <c r="C1056" s="134" t="s">
        <v>2078</v>
      </c>
      <c r="D1056" s="132">
        <v>-47895.06</v>
      </c>
      <c r="E1056" s="132">
        <v>-44752.13</v>
      </c>
      <c r="F1056" s="132">
        <v>-41539.410000000003</v>
      </c>
      <c r="G1056" s="132">
        <v>-38352.28</v>
      </c>
      <c r="H1056" s="132">
        <v>-35671.24</v>
      </c>
      <c r="I1056" s="132">
        <v>-33136.6</v>
      </c>
      <c r="J1056" s="132">
        <v>-31667.16</v>
      </c>
      <c r="K1056" s="132">
        <v>-29862.68</v>
      </c>
      <c r="L1056" s="132">
        <v>-27957.34</v>
      </c>
      <c r="M1056" s="132">
        <v>-26167.42</v>
      </c>
      <c r="N1056" s="132">
        <v>-25505.1</v>
      </c>
      <c r="O1056" s="132">
        <v>-23280.83</v>
      </c>
      <c r="P1056" s="127">
        <v>-23280.83</v>
      </c>
    </row>
    <row r="1057" spans="1:16" ht="13.5" thickBot="1" x14ac:dyDescent="0.25">
      <c r="A1057" s="136" t="s">
        <v>442</v>
      </c>
      <c r="B1057" s="134" t="s">
        <v>781</v>
      </c>
      <c r="C1057" s="134" t="s">
        <v>2078</v>
      </c>
      <c r="D1057" s="130">
        <v>-159683.29</v>
      </c>
      <c r="E1057" s="130">
        <v>-163605.78</v>
      </c>
      <c r="F1057" s="130">
        <v>-156320.56</v>
      </c>
      <c r="G1057" s="130">
        <v>-155214.84</v>
      </c>
      <c r="H1057" s="130">
        <v>-153213.35</v>
      </c>
      <c r="I1057" s="130">
        <v>-155870.18</v>
      </c>
      <c r="J1057" s="130">
        <v>-157174.79999999999</v>
      </c>
      <c r="K1057" s="130">
        <v>-160627.51</v>
      </c>
      <c r="L1057" s="130">
        <v>-163786.29999999999</v>
      </c>
      <c r="M1057" s="130">
        <v>-164488.57999999999</v>
      </c>
      <c r="N1057" s="130">
        <v>-165360.12</v>
      </c>
      <c r="O1057" s="130">
        <v>-164966.98000000001</v>
      </c>
      <c r="P1057" s="127">
        <v>-164966.98000000001</v>
      </c>
    </row>
    <row r="1058" spans="1:16" ht="13.5" thickBot="1" x14ac:dyDescent="0.25">
      <c r="A1058" s="135" t="s">
        <v>1540</v>
      </c>
      <c r="B1058" s="134" t="s">
        <v>2491</v>
      </c>
      <c r="C1058" s="142"/>
      <c r="D1058" s="132">
        <v>-5648561.2000000002</v>
      </c>
      <c r="E1058" s="132">
        <v>-3473019.9</v>
      </c>
      <c r="F1058" s="132">
        <v>-4879247.2699999996</v>
      </c>
      <c r="G1058" s="132">
        <v>-4751748.41</v>
      </c>
      <c r="H1058" s="132">
        <v>-2763421.03</v>
      </c>
      <c r="I1058" s="132">
        <v>-3030165.28</v>
      </c>
      <c r="J1058" s="132">
        <v>-2836525.39</v>
      </c>
      <c r="K1058" s="132">
        <v>-1700222.81</v>
      </c>
      <c r="L1058" s="132">
        <v>-2147466.04</v>
      </c>
      <c r="M1058" s="132">
        <v>-2342774.06</v>
      </c>
      <c r="N1058" s="132">
        <v>-2773839.88</v>
      </c>
      <c r="O1058" s="132">
        <v>-4611558.41</v>
      </c>
      <c r="P1058" s="127">
        <v>-4611558.41</v>
      </c>
    </row>
    <row r="1059" spans="1:16" ht="13.5" thickBot="1" x14ac:dyDescent="0.25">
      <c r="A1059" s="136" t="s">
        <v>310</v>
      </c>
      <c r="B1059" s="134" t="s">
        <v>780</v>
      </c>
      <c r="C1059" s="134" t="s">
        <v>2078</v>
      </c>
      <c r="D1059" s="130">
        <v>-1464167.9</v>
      </c>
      <c r="E1059" s="130">
        <v>-961393.79</v>
      </c>
      <c r="F1059" s="130">
        <v>-1346730.58</v>
      </c>
      <c r="G1059" s="130">
        <v>-1647967.9</v>
      </c>
      <c r="H1059" s="130">
        <v>-491694.17</v>
      </c>
      <c r="I1059" s="130">
        <v>-562975.80000000005</v>
      </c>
      <c r="J1059" s="130">
        <v>-673587.87</v>
      </c>
      <c r="K1059" s="130">
        <v>-216428.97</v>
      </c>
      <c r="L1059" s="130">
        <v>-323457.88</v>
      </c>
      <c r="M1059" s="130">
        <v>-453541.93</v>
      </c>
      <c r="N1059" s="130">
        <v>-424249.39</v>
      </c>
      <c r="O1059" s="130">
        <v>-885418.82</v>
      </c>
      <c r="P1059" s="127">
        <v>-885418.82</v>
      </c>
    </row>
    <row r="1060" spans="1:16" ht="13.5" thickBot="1" x14ac:dyDescent="0.25">
      <c r="A1060" s="136" t="s">
        <v>311</v>
      </c>
      <c r="B1060" s="134" t="s">
        <v>779</v>
      </c>
      <c r="C1060" s="134" t="s">
        <v>2078</v>
      </c>
      <c r="D1060" s="132">
        <v>-38365.07</v>
      </c>
      <c r="E1060" s="132">
        <v>-31423.56</v>
      </c>
      <c r="F1060" s="132">
        <v>-27756.67</v>
      </c>
      <c r="G1060" s="132">
        <v>-21636.52</v>
      </c>
      <c r="H1060" s="132">
        <v>-35483.9</v>
      </c>
      <c r="I1060" s="132">
        <v>-4630.33</v>
      </c>
      <c r="J1060" s="132">
        <v>-17872.88</v>
      </c>
      <c r="K1060" s="132">
        <v>-15420.05</v>
      </c>
      <c r="L1060" s="132">
        <v>-16404.34</v>
      </c>
      <c r="M1060" s="132">
        <v>-19395.990000000002</v>
      </c>
      <c r="N1060" s="132">
        <v>-45327.02</v>
      </c>
      <c r="O1060" s="132">
        <v>-68609.899999999994</v>
      </c>
      <c r="P1060" s="127">
        <v>-68609.899999999994</v>
      </c>
    </row>
    <row r="1061" spans="1:16" ht="13.5" thickBot="1" x14ac:dyDescent="0.25">
      <c r="A1061" s="136" t="s">
        <v>312</v>
      </c>
      <c r="B1061" s="134" t="s">
        <v>778</v>
      </c>
      <c r="C1061" s="134" t="s">
        <v>2078</v>
      </c>
      <c r="D1061" s="130">
        <v>-8110.45</v>
      </c>
      <c r="E1061" s="130">
        <v>-2056.98</v>
      </c>
      <c r="F1061" s="130">
        <v>-2886.07</v>
      </c>
      <c r="G1061" s="130">
        <v>-3576.25</v>
      </c>
      <c r="H1061" s="130">
        <v>-4058.55</v>
      </c>
      <c r="I1061" s="130">
        <v>-4175.26</v>
      </c>
      <c r="J1061" s="130">
        <v>-4450.3900000000003</v>
      </c>
      <c r="K1061" s="130">
        <v>-4689.07</v>
      </c>
      <c r="L1061" s="130">
        <v>-4919.03</v>
      </c>
      <c r="M1061" s="130">
        <v>-5201.6099999999997</v>
      </c>
      <c r="N1061" s="130">
        <v>-5757.57</v>
      </c>
      <c r="O1061" s="130">
        <v>-6617.86</v>
      </c>
      <c r="P1061" s="127">
        <v>-6617.86</v>
      </c>
    </row>
    <row r="1062" spans="1:16" ht="13.5" thickBot="1" x14ac:dyDescent="0.25">
      <c r="A1062" s="136" t="s">
        <v>313</v>
      </c>
      <c r="B1062" s="134" t="s">
        <v>777</v>
      </c>
      <c r="C1062" s="134" t="s">
        <v>2078</v>
      </c>
      <c r="D1062" s="132">
        <v>-36192.31</v>
      </c>
      <c r="E1062" s="132">
        <v>-29284.37</v>
      </c>
      <c r="F1062" s="132">
        <v>-27604.87</v>
      </c>
      <c r="G1062" s="132">
        <v>-20421.810000000001</v>
      </c>
      <c r="H1062" s="132">
        <v>-34321.57</v>
      </c>
      <c r="I1062" s="132">
        <v>-5347.16</v>
      </c>
      <c r="J1062" s="132">
        <v>-9292.35</v>
      </c>
      <c r="K1062" s="132">
        <v>-8086.28</v>
      </c>
      <c r="L1062" s="132">
        <v>-8305.7900000000009</v>
      </c>
      <c r="M1062" s="132">
        <v>-10183.26</v>
      </c>
      <c r="N1062" s="132">
        <v>-22285.79</v>
      </c>
      <c r="O1062" s="132">
        <v>-33360.800000000003</v>
      </c>
      <c r="P1062" s="127">
        <v>-33360.800000000003</v>
      </c>
    </row>
    <row r="1063" spans="1:16" ht="13.5" thickBot="1" x14ac:dyDescent="0.25">
      <c r="A1063" s="136" t="s">
        <v>314</v>
      </c>
      <c r="B1063" s="134" t="s">
        <v>776</v>
      </c>
      <c r="C1063" s="134" t="s">
        <v>2078</v>
      </c>
      <c r="D1063" s="130">
        <v>-52202.91</v>
      </c>
      <c r="E1063" s="130">
        <v>-13474.71</v>
      </c>
      <c r="F1063" s="130">
        <v>-18569.36</v>
      </c>
      <c r="G1063" s="130">
        <v>-22566.18</v>
      </c>
      <c r="H1063" s="130">
        <v>-24812.43</v>
      </c>
      <c r="I1063" s="130">
        <v>-25551.79</v>
      </c>
      <c r="J1063" s="130">
        <v>-27175.439999999999</v>
      </c>
      <c r="K1063" s="130">
        <v>-28541.84</v>
      </c>
      <c r="L1063" s="130">
        <v>-29925.37</v>
      </c>
      <c r="M1063" s="130">
        <v>-31697.919999999998</v>
      </c>
      <c r="N1063" s="130">
        <v>-36462.6</v>
      </c>
      <c r="O1063" s="130">
        <v>-43388.09</v>
      </c>
      <c r="P1063" s="127">
        <v>-43388.09</v>
      </c>
    </row>
    <row r="1064" spans="1:16" ht="13.5" thickBot="1" x14ac:dyDescent="0.25">
      <c r="A1064" s="136" t="s">
        <v>316</v>
      </c>
      <c r="B1064" s="134" t="s">
        <v>775</v>
      </c>
      <c r="C1064" s="134" t="s">
        <v>2078</v>
      </c>
      <c r="D1064" s="132">
        <v>-4471.17</v>
      </c>
      <c r="E1064" s="132">
        <v>-3241.84</v>
      </c>
      <c r="F1064" s="132">
        <v>-4563.8100000000004</v>
      </c>
      <c r="G1064" s="132">
        <v>-5654.88</v>
      </c>
      <c r="H1064" s="132">
        <v>-1860.76</v>
      </c>
      <c r="I1064" s="132">
        <v>-2100.33</v>
      </c>
      <c r="J1064" s="132">
        <v>-2543.67</v>
      </c>
      <c r="K1064" s="132">
        <v>-852.61</v>
      </c>
      <c r="L1064" s="132">
        <v>-1216.28</v>
      </c>
      <c r="M1064" s="132">
        <v>-1617.01</v>
      </c>
      <c r="N1064" s="132">
        <v>-1202.83</v>
      </c>
      <c r="O1064" s="132">
        <v>-2562.96</v>
      </c>
      <c r="P1064" s="127">
        <v>-2562.96</v>
      </c>
    </row>
    <row r="1065" spans="1:16" ht="13.5" thickBot="1" x14ac:dyDescent="0.25">
      <c r="A1065" s="136" t="s">
        <v>317</v>
      </c>
      <c r="B1065" s="134" t="s">
        <v>774</v>
      </c>
      <c r="C1065" s="134" t="s">
        <v>2078</v>
      </c>
      <c r="D1065" s="130">
        <v>-16010.28</v>
      </c>
      <c r="E1065" s="130">
        <v>-13068.88</v>
      </c>
      <c r="F1065" s="130">
        <v>-11721.77</v>
      </c>
      <c r="G1065" s="130">
        <v>-8706.9</v>
      </c>
      <c r="H1065" s="130">
        <v>-14095.43</v>
      </c>
      <c r="I1065" s="130">
        <v>-1999.73</v>
      </c>
      <c r="J1065" s="130">
        <v>-3827.92</v>
      </c>
      <c r="K1065" s="130">
        <v>-3596.68</v>
      </c>
      <c r="L1065" s="130">
        <v>-4202.97</v>
      </c>
      <c r="M1065" s="130">
        <v>-5050.3</v>
      </c>
      <c r="N1065" s="130">
        <v>-11220.98</v>
      </c>
      <c r="O1065" s="130">
        <v>-15637.27</v>
      </c>
      <c r="P1065" s="127">
        <v>-15637.27</v>
      </c>
    </row>
    <row r="1066" spans="1:16" ht="13.5" thickBot="1" x14ac:dyDescent="0.25">
      <c r="A1066" s="136" t="s">
        <v>318</v>
      </c>
      <c r="B1066" s="134" t="s">
        <v>773</v>
      </c>
      <c r="C1066" s="134" t="s">
        <v>2078</v>
      </c>
      <c r="D1066" s="132">
        <v>-59149.04</v>
      </c>
      <c r="E1066" s="132">
        <v>-29020.38</v>
      </c>
      <c r="F1066" s="132">
        <v>-40185.25</v>
      </c>
      <c r="G1066" s="132">
        <v>-48144.35</v>
      </c>
      <c r="H1066" s="132">
        <v>-52983.33</v>
      </c>
      <c r="I1066" s="132">
        <v>-54354.29</v>
      </c>
      <c r="J1066" s="132">
        <v>-57427.14</v>
      </c>
      <c r="K1066" s="132">
        <v>-6137.85</v>
      </c>
      <c r="L1066" s="132">
        <v>-9279.93</v>
      </c>
      <c r="M1066" s="132">
        <v>-14236.3</v>
      </c>
      <c r="N1066" s="132">
        <v>-25861.71</v>
      </c>
      <c r="O1066" s="132">
        <v>-43024.11</v>
      </c>
      <c r="P1066" s="127">
        <v>-43024.11</v>
      </c>
    </row>
    <row r="1067" spans="1:16" ht="13.5" thickBot="1" x14ac:dyDescent="0.25">
      <c r="A1067" s="136" t="s">
        <v>443</v>
      </c>
      <c r="B1067" s="134" t="s">
        <v>772</v>
      </c>
      <c r="C1067" s="134" t="s">
        <v>2078</v>
      </c>
      <c r="D1067" s="130">
        <v>-5999.84</v>
      </c>
      <c r="E1067" s="130">
        <v>-4180.2299999999996</v>
      </c>
      <c r="F1067" s="130">
        <v>-6061.49</v>
      </c>
      <c r="G1067" s="130">
        <v>-7423.33</v>
      </c>
      <c r="H1067" s="130">
        <v>-2292.62</v>
      </c>
      <c r="I1067" s="130">
        <v>-2575.7800000000002</v>
      </c>
      <c r="J1067" s="130">
        <v>-3203.56</v>
      </c>
      <c r="K1067" s="130">
        <v>-1095.4000000000001</v>
      </c>
      <c r="L1067" s="130">
        <v>-1570.89</v>
      </c>
      <c r="M1067" s="130">
        <v>-2138.92</v>
      </c>
      <c r="N1067" s="130">
        <v>-1672.15</v>
      </c>
      <c r="O1067" s="130">
        <v>-3680.21</v>
      </c>
      <c r="P1067" s="127">
        <v>-3680.21</v>
      </c>
    </row>
    <row r="1068" spans="1:16" ht="13.5" thickBot="1" x14ac:dyDescent="0.25">
      <c r="A1068" s="136" t="s">
        <v>320</v>
      </c>
      <c r="B1068" s="134" t="s">
        <v>771</v>
      </c>
      <c r="C1068" s="134" t="s">
        <v>2078</v>
      </c>
      <c r="D1068" s="132">
        <v>-323889.12</v>
      </c>
      <c r="E1068" s="132">
        <v>-221792.25</v>
      </c>
      <c r="F1068" s="132">
        <v>-315647</v>
      </c>
      <c r="G1068" s="132">
        <v>-392385.61</v>
      </c>
      <c r="H1068" s="132">
        <v>-127497.71</v>
      </c>
      <c r="I1068" s="132">
        <v>-147145.93</v>
      </c>
      <c r="J1068" s="132">
        <v>-174470.59</v>
      </c>
      <c r="K1068" s="132">
        <v>-56676.08</v>
      </c>
      <c r="L1068" s="132">
        <v>-83861.58</v>
      </c>
      <c r="M1068" s="132">
        <v>-115513.89</v>
      </c>
      <c r="N1068" s="132">
        <v>-92857.79</v>
      </c>
      <c r="O1068" s="132">
        <v>-197032.92</v>
      </c>
      <c r="P1068" s="127">
        <v>-197032.92</v>
      </c>
    </row>
    <row r="1069" spans="1:16" ht="13.5" thickBot="1" x14ac:dyDescent="0.25">
      <c r="A1069" s="136" t="s">
        <v>444</v>
      </c>
      <c r="B1069" s="134" t="s">
        <v>770</v>
      </c>
      <c r="C1069" s="134" t="s">
        <v>2078</v>
      </c>
      <c r="D1069" s="130">
        <v>-7537.81</v>
      </c>
      <c r="E1069" s="130">
        <v>-14157.81</v>
      </c>
      <c r="F1069" s="130">
        <v>-20719.29</v>
      </c>
      <c r="G1069" s="130">
        <v>-4925.8100000000004</v>
      </c>
      <c r="H1069" s="130">
        <v>-8411.4699999999993</v>
      </c>
      <c r="I1069" s="130">
        <v>-9534.1299999999992</v>
      </c>
      <c r="J1069" s="130">
        <v>-2358.42</v>
      </c>
      <c r="K1069" s="130">
        <v>-4346.3900000000003</v>
      </c>
      <c r="L1069" s="130">
        <v>-6324.78</v>
      </c>
      <c r="M1069" s="130">
        <v>-2284.54</v>
      </c>
      <c r="N1069" s="130">
        <v>-6246.54</v>
      </c>
      <c r="O1069" s="130">
        <v>-13397.26</v>
      </c>
      <c r="P1069" s="127">
        <v>-13397.26</v>
      </c>
    </row>
    <row r="1070" spans="1:16" ht="13.5" thickBot="1" x14ac:dyDescent="0.25">
      <c r="A1070" s="136" t="s">
        <v>322</v>
      </c>
      <c r="B1070" s="134" t="s">
        <v>769</v>
      </c>
      <c r="C1070" s="134" t="s">
        <v>2078</v>
      </c>
      <c r="D1070" s="132">
        <v>-54253.84</v>
      </c>
      <c r="E1070" s="132">
        <v>-34060.400000000001</v>
      </c>
      <c r="F1070" s="132">
        <v>-47366.53</v>
      </c>
      <c r="G1070" s="132">
        <v>-57764.82</v>
      </c>
      <c r="H1070" s="132">
        <v>-16797.759999999998</v>
      </c>
      <c r="I1070" s="132">
        <v>-18913.599999999999</v>
      </c>
      <c r="J1070" s="132">
        <v>-23335.89</v>
      </c>
      <c r="K1070" s="132">
        <v>-8186.55</v>
      </c>
      <c r="L1070" s="132">
        <v>-12124.05</v>
      </c>
      <c r="M1070" s="132">
        <v>-16948.07</v>
      </c>
      <c r="N1070" s="132">
        <v>-16667</v>
      </c>
      <c r="O1070" s="132">
        <v>-33396.47</v>
      </c>
      <c r="P1070" s="127">
        <v>-33396.47</v>
      </c>
    </row>
    <row r="1071" spans="1:16" ht="13.5" thickBot="1" x14ac:dyDescent="0.25">
      <c r="A1071" s="136" t="s">
        <v>323</v>
      </c>
      <c r="B1071" s="134" t="s">
        <v>768</v>
      </c>
      <c r="C1071" s="134" t="s">
        <v>2078</v>
      </c>
      <c r="D1071" s="130">
        <v>-101144.2</v>
      </c>
      <c r="E1071" s="130">
        <v>-44805.06</v>
      </c>
      <c r="F1071" s="130">
        <v>-63045.64</v>
      </c>
      <c r="G1071" s="130">
        <v>-76728.570000000007</v>
      </c>
      <c r="H1071" s="130">
        <v>-85345.72</v>
      </c>
      <c r="I1071" s="130">
        <v>-87296.19</v>
      </c>
      <c r="J1071" s="130">
        <v>-92872.83</v>
      </c>
      <c r="K1071" s="130">
        <v>-10316.24</v>
      </c>
      <c r="L1071" s="130">
        <v>-15633.27</v>
      </c>
      <c r="M1071" s="130">
        <v>-25451.33</v>
      </c>
      <c r="N1071" s="130">
        <v>-43821.98</v>
      </c>
      <c r="O1071" s="130">
        <v>-71630.320000000007</v>
      </c>
      <c r="P1071" s="127">
        <v>-71630.320000000007</v>
      </c>
    </row>
    <row r="1072" spans="1:16" ht="13.5" thickBot="1" x14ac:dyDescent="0.25">
      <c r="A1072" s="136" t="s">
        <v>324</v>
      </c>
      <c r="B1072" s="134" t="s">
        <v>767</v>
      </c>
      <c r="C1072" s="134" t="s">
        <v>2078</v>
      </c>
      <c r="D1072" s="132">
        <v>-14040.32</v>
      </c>
      <c r="E1072" s="132">
        <v>-25728.07</v>
      </c>
      <c r="F1072" s="132">
        <v>-36395.17</v>
      </c>
      <c r="G1072" s="132">
        <v>-8829.24</v>
      </c>
      <c r="H1072" s="132">
        <v>-14686.36</v>
      </c>
      <c r="I1072" s="132">
        <v>-16746.53</v>
      </c>
      <c r="J1072" s="132">
        <v>-3481.24</v>
      </c>
      <c r="K1072" s="132">
        <v>-6731.42</v>
      </c>
      <c r="L1072" s="132">
        <v>-9633.76</v>
      </c>
      <c r="M1072" s="132">
        <v>-3313.49</v>
      </c>
      <c r="N1072" s="132">
        <v>-9583.18</v>
      </c>
      <c r="O1072" s="132">
        <v>-20443.78</v>
      </c>
      <c r="P1072" s="127">
        <v>-20443.78</v>
      </c>
    </row>
    <row r="1073" spans="1:16" ht="13.5" thickBot="1" x14ac:dyDescent="0.25">
      <c r="A1073" s="136" t="s">
        <v>325</v>
      </c>
      <c r="B1073" s="134" t="s">
        <v>1541</v>
      </c>
      <c r="C1073" s="134" t="s">
        <v>2078</v>
      </c>
      <c r="D1073" s="130">
        <v>-202578.54</v>
      </c>
      <c r="E1073" s="130">
        <v>-130614.14</v>
      </c>
      <c r="F1073" s="130">
        <v>-182878.79</v>
      </c>
      <c r="G1073" s="130">
        <v>-221553.56</v>
      </c>
      <c r="H1073" s="130">
        <v>-62228.58</v>
      </c>
      <c r="I1073" s="130">
        <v>-69052.62</v>
      </c>
      <c r="J1073" s="130">
        <v>-83756.61</v>
      </c>
      <c r="K1073" s="130">
        <v>-27492.18</v>
      </c>
      <c r="L1073" s="130">
        <v>-40707.699999999997</v>
      </c>
      <c r="M1073" s="130">
        <v>-56624.55</v>
      </c>
      <c r="N1073" s="130">
        <v>-58771.16</v>
      </c>
      <c r="O1073" s="130">
        <v>-121103.01</v>
      </c>
      <c r="P1073" s="127">
        <v>-121103.01</v>
      </c>
    </row>
    <row r="1074" spans="1:16" ht="13.5" thickBot="1" x14ac:dyDescent="0.25">
      <c r="A1074" s="136" t="s">
        <v>326</v>
      </c>
      <c r="B1074" s="134" t="s">
        <v>766</v>
      </c>
      <c r="C1074" s="134" t="s">
        <v>2078</v>
      </c>
      <c r="D1074" s="132">
        <v>-107861.82</v>
      </c>
      <c r="E1074" s="132">
        <v>-28889.61</v>
      </c>
      <c r="F1074" s="132">
        <v>-40615.089999999997</v>
      </c>
      <c r="G1074" s="132">
        <v>-51224.26</v>
      </c>
      <c r="H1074" s="132">
        <v>-58509.919999999998</v>
      </c>
      <c r="I1074" s="132">
        <v>-63426.5</v>
      </c>
      <c r="J1074" s="132">
        <v>-65203.23</v>
      </c>
      <c r="K1074" s="132">
        <v>-68502.880000000005</v>
      </c>
      <c r="L1074" s="132">
        <v>-71524.350000000006</v>
      </c>
      <c r="M1074" s="132">
        <v>-75133.320000000007</v>
      </c>
      <c r="N1074" s="132">
        <v>-80987.34</v>
      </c>
      <c r="O1074" s="132">
        <v>-93704.89</v>
      </c>
      <c r="P1074" s="127">
        <v>-93704.89</v>
      </c>
    </row>
    <row r="1075" spans="1:16" ht="13.5" thickBot="1" x14ac:dyDescent="0.25">
      <c r="A1075" s="136" t="s">
        <v>327</v>
      </c>
      <c r="B1075" s="134" t="s">
        <v>765</v>
      </c>
      <c r="C1075" s="134" t="s">
        <v>2078</v>
      </c>
      <c r="D1075" s="130">
        <v>-3914.09</v>
      </c>
      <c r="E1075" s="130">
        <v>-7093.23</v>
      </c>
      <c r="F1075" s="130">
        <v>-10023.77</v>
      </c>
      <c r="G1075" s="130">
        <v>-2377.11</v>
      </c>
      <c r="H1075" s="130">
        <v>-3970.33</v>
      </c>
      <c r="I1075" s="130">
        <v>-4387.68</v>
      </c>
      <c r="J1075" s="130">
        <v>-1101.8599999999999</v>
      </c>
      <c r="K1075" s="130">
        <v>-1997.14</v>
      </c>
      <c r="L1075" s="130">
        <v>-2957.41</v>
      </c>
      <c r="M1075" s="130">
        <v>-1300.5</v>
      </c>
      <c r="N1075" s="130">
        <v>-3768.16</v>
      </c>
      <c r="O1075" s="130">
        <v>-7380.93</v>
      </c>
      <c r="P1075" s="127">
        <v>-7380.93</v>
      </c>
    </row>
    <row r="1076" spans="1:16" ht="13.5" thickBot="1" x14ac:dyDescent="0.25">
      <c r="A1076" s="136" t="s">
        <v>328</v>
      </c>
      <c r="B1076" s="134" t="s">
        <v>764</v>
      </c>
      <c r="C1076" s="134" t="s">
        <v>2078</v>
      </c>
      <c r="D1076" s="132">
        <v>-46023</v>
      </c>
      <c r="E1076" s="132">
        <v>-12010.31</v>
      </c>
      <c r="F1076" s="132">
        <v>-16733.099999999999</v>
      </c>
      <c r="G1076" s="132">
        <v>-20763.77</v>
      </c>
      <c r="H1076" s="132">
        <v>-23293.47</v>
      </c>
      <c r="I1076" s="132">
        <v>-24232.92</v>
      </c>
      <c r="J1076" s="132">
        <v>-25842.720000000001</v>
      </c>
      <c r="K1076" s="132">
        <v>-27148.03</v>
      </c>
      <c r="L1076" s="132">
        <v>-28594.16</v>
      </c>
      <c r="M1076" s="132">
        <v>-30261.29</v>
      </c>
      <c r="N1076" s="132">
        <v>-33940.080000000002</v>
      </c>
      <c r="O1076" s="132">
        <v>-39834.400000000001</v>
      </c>
      <c r="P1076" s="127">
        <v>-39834.400000000001</v>
      </c>
    </row>
    <row r="1077" spans="1:16" ht="13.5" thickBot="1" x14ac:dyDescent="0.25">
      <c r="A1077" s="136" t="s">
        <v>445</v>
      </c>
      <c r="B1077" s="134" t="s">
        <v>763</v>
      </c>
      <c r="C1077" s="134" t="s">
        <v>2078</v>
      </c>
      <c r="D1077" s="130">
        <v>-222525.59</v>
      </c>
      <c r="E1077" s="130">
        <v>-55653.86</v>
      </c>
      <c r="F1077" s="130">
        <v>-78709.600000000006</v>
      </c>
      <c r="G1077" s="130">
        <v>-98243.27</v>
      </c>
      <c r="H1077" s="130">
        <v>-110645.7</v>
      </c>
      <c r="I1077" s="130">
        <v>-115532.61</v>
      </c>
      <c r="J1077" s="130">
        <v>-46003.05</v>
      </c>
      <c r="K1077" s="130">
        <v>-16106.38</v>
      </c>
      <c r="L1077" s="130">
        <v>-22949.57</v>
      </c>
      <c r="M1077" s="130">
        <v>-31201.57</v>
      </c>
      <c r="N1077" s="130">
        <v>-25132.73</v>
      </c>
      <c r="O1077" s="130">
        <v>-52314.78</v>
      </c>
      <c r="P1077" s="127">
        <v>-52314.78</v>
      </c>
    </row>
    <row r="1078" spans="1:16" ht="13.5" thickBot="1" x14ac:dyDescent="0.25">
      <c r="A1078" s="136" t="s">
        <v>330</v>
      </c>
      <c r="B1078" s="134" t="s">
        <v>762</v>
      </c>
      <c r="C1078" s="134" t="s">
        <v>2078</v>
      </c>
      <c r="D1078" s="132">
        <v>0</v>
      </c>
      <c r="E1078" s="132">
        <v>0</v>
      </c>
      <c r="F1078" s="132">
        <v>0</v>
      </c>
      <c r="G1078" s="132">
        <v>0</v>
      </c>
      <c r="H1078" s="132">
        <v>0</v>
      </c>
      <c r="I1078" s="132">
        <v>0</v>
      </c>
      <c r="J1078" s="132">
        <v>0</v>
      </c>
      <c r="K1078" s="132">
        <v>0</v>
      </c>
      <c r="L1078" s="132">
        <v>0</v>
      </c>
      <c r="M1078" s="132">
        <v>0</v>
      </c>
      <c r="N1078" s="132">
        <v>0</v>
      </c>
      <c r="O1078" s="132">
        <v>0</v>
      </c>
      <c r="P1078" s="127">
        <v>0</v>
      </c>
    </row>
    <row r="1079" spans="1:16" ht="13.5" thickBot="1" x14ac:dyDescent="0.25">
      <c r="A1079" s="136" t="s">
        <v>331</v>
      </c>
      <c r="B1079" s="134" t="s">
        <v>761</v>
      </c>
      <c r="C1079" s="134" t="s">
        <v>2078</v>
      </c>
      <c r="D1079" s="130">
        <v>-103264.52</v>
      </c>
      <c r="E1079" s="130">
        <v>-26738.21</v>
      </c>
      <c r="F1079" s="130">
        <v>-37127.599999999999</v>
      </c>
      <c r="G1079" s="130">
        <v>-45222.96</v>
      </c>
      <c r="H1079" s="130">
        <v>-49750.34</v>
      </c>
      <c r="I1079" s="130">
        <v>-51316.69</v>
      </c>
      <c r="J1079" s="130">
        <v>-54608.61</v>
      </c>
      <c r="K1079" s="130">
        <v>-57532.59</v>
      </c>
      <c r="L1079" s="130">
        <v>-60661.71</v>
      </c>
      <c r="M1079" s="130">
        <v>-64819.28</v>
      </c>
      <c r="N1079" s="130">
        <v>-74345.570000000007</v>
      </c>
      <c r="O1079" s="130">
        <v>-88173.57</v>
      </c>
      <c r="P1079" s="127">
        <v>-88173.57</v>
      </c>
    </row>
    <row r="1080" spans="1:16" ht="13.5" thickBot="1" x14ac:dyDescent="0.25">
      <c r="A1080" s="136" t="s">
        <v>332</v>
      </c>
      <c r="B1080" s="134" t="s">
        <v>760</v>
      </c>
      <c r="C1080" s="134" t="s">
        <v>2078</v>
      </c>
      <c r="D1080" s="132">
        <v>-115025.88</v>
      </c>
      <c r="E1080" s="132">
        <v>-30557.26</v>
      </c>
      <c r="F1080" s="132">
        <v>-42648.55</v>
      </c>
      <c r="G1080" s="132">
        <v>-51593.919999999998</v>
      </c>
      <c r="H1080" s="132">
        <v>-57656.53</v>
      </c>
      <c r="I1080" s="132">
        <v>-59885.120000000003</v>
      </c>
      <c r="J1080" s="132">
        <v>-63833.59</v>
      </c>
      <c r="K1080" s="132">
        <v>-67359.87</v>
      </c>
      <c r="L1080" s="132">
        <v>-70949.320000000007</v>
      </c>
      <c r="M1080" s="132">
        <v>-75051.710000000006</v>
      </c>
      <c r="N1080" s="132">
        <v>-85660.27</v>
      </c>
      <c r="O1080" s="132">
        <v>-100243.81</v>
      </c>
      <c r="P1080" s="127">
        <v>-100243.81</v>
      </c>
    </row>
    <row r="1081" spans="1:16" ht="13.5" thickBot="1" x14ac:dyDescent="0.25">
      <c r="A1081" s="136" t="s">
        <v>334</v>
      </c>
      <c r="B1081" s="134" t="s">
        <v>759</v>
      </c>
      <c r="C1081" s="134" t="s">
        <v>2078</v>
      </c>
      <c r="D1081" s="130">
        <v>-96433.49</v>
      </c>
      <c r="E1081" s="130">
        <v>-22724.65</v>
      </c>
      <c r="F1081" s="130">
        <v>-32650.19</v>
      </c>
      <c r="G1081" s="130">
        <v>-41056.71</v>
      </c>
      <c r="H1081" s="130">
        <v>-47006.559999999998</v>
      </c>
      <c r="I1081" s="130">
        <v>-48534.13</v>
      </c>
      <c r="J1081" s="130">
        <v>-52171.97</v>
      </c>
      <c r="K1081" s="130">
        <v>-56132.03</v>
      </c>
      <c r="L1081" s="130">
        <v>-59851.99</v>
      </c>
      <c r="M1081" s="130">
        <v>-63814.15</v>
      </c>
      <c r="N1081" s="130">
        <v>-70591.399999999994</v>
      </c>
      <c r="O1081" s="130">
        <v>-81047</v>
      </c>
      <c r="P1081" s="127">
        <v>-81047</v>
      </c>
    </row>
    <row r="1082" spans="1:16" ht="13.5" thickBot="1" x14ac:dyDescent="0.25">
      <c r="A1082" s="136" t="s">
        <v>335</v>
      </c>
      <c r="B1082" s="134" t="s">
        <v>758</v>
      </c>
      <c r="C1082" s="134" t="s">
        <v>2078</v>
      </c>
      <c r="D1082" s="132">
        <v>-14455.67</v>
      </c>
      <c r="E1082" s="132">
        <v>-10443.82</v>
      </c>
      <c r="F1082" s="132">
        <v>-14917.04</v>
      </c>
      <c r="G1082" s="132">
        <v>-18611.3</v>
      </c>
      <c r="H1082" s="132">
        <v>-6213.83</v>
      </c>
      <c r="I1082" s="132">
        <v>-7102.72</v>
      </c>
      <c r="J1082" s="132">
        <v>-8538.01</v>
      </c>
      <c r="K1082" s="132">
        <v>-2775.66</v>
      </c>
      <c r="L1082" s="132">
        <v>-3992.25</v>
      </c>
      <c r="M1082" s="132">
        <v>-5340.56</v>
      </c>
      <c r="N1082" s="132">
        <v>-3893.58</v>
      </c>
      <c r="O1082" s="132">
        <v>-8418.4500000000007</v>
      </c>
      <c r="P1082" s="127">
        <v>-8418.4500000000007</v>
      </c>
    </row>
    <row r="1083" spans="1:16" ht="13.5" thickBot="1" x14ac:dyDescent="0.25">
      <c r="A1083" s="136" t="s">
        <v>336</v>
      </c>
      <c r="B1083" s="134" t="s">
        <v>757</v>
      </c>
      <c r="C1083" s="134" t="s">
        <v>2078</v>
      </c>
      <c r="D1083" s="130">
        <v>-394123.26</v>
      </c>
      <c r="E1083" s="130">
        <v>-247216.67</v>
      </c>
      <c r="F1083" s="130">
        <v>-343177.41</v>
      </c>
      <c r="G1083" s="130">
        <v>-416144.07</v>
      </c>
      <c r="H1083" s="130">
        <v>-117630.5</v>
      </c>
      <c r="I1083" s="130">
        <v>-134015</v>
      </c>
      <c r="J1083" s="130">
        <v>-186923.4</v>
      </c>
      <c r="K1083" s="130">
        <v>-99065.68</v>
      </c>
      <c r="L1083" s="130">
        <v>-147232.72</v>
      </c>
      <c r="M1083" s="130">
        <v>-207637.32</v>
      </c>
      <c r="N1083" s="130">
        <v>-212272.25</v>
      </c>
      <c r="O1083" s="130">
        <v>-426935.26</v>
      </c>
      <c r="P1083" s="127">
        <v>-426935.26</v>
      </c>
    </row>
    <row r="1084" spans="1:16" ht="13.5" thickBot="1" x14ac:dyDescent="0.25">
      <c r="A1084" s="136" t="s">
        <v>1542</v>
      </c>
      <c r="B1084" s="134" t="s">
        <v>1543</v>
      </c>
      <c r="C1084" s="134" t="s">
        <v>2078</v>
      </c>
      <c r="D1084" s="132">
        <v>-21709.8</v>
      </c>
      <c r="E1084" s="132">
        <v>-13627.03</v>
      </c>
      <c r="F1084" s="132">
        <v>-19069.91</v>
      </c>
      <c r="G1084" s="132">
        <v>-22873.39</v>
      </c>
      <c r="H1084" s="132">
        <v>-5947.57</v>
      </c>
      <c r="I1084" s="132">
        <v>-6635.48</v>
      </c>
      <c r="J1084" s="132">
        <v>-7995.82</v>
      </c>
      <c r="K1084" s="132">
        <v>-2568.84</v>
      </c>
      <c r="L1084" s="132">
        <v>-3906.7</v>
      </c>
      <c r="M1084" s="132">
        <v>-5703.8</v>
      </c>
      <c r="N1084" s="132">
        <v>-6762.1</v>
      </c>
      <c r="O1084" s="132">
        <v>-13898.25</v>
      </c>
      <c r="P1084" s="127">
        <v>-13898.25</v>
      </c>
    </row>
    <row r="1085" spans="1:16" ht="13.5" thickBot="1" x14ac:dyDescent="0.25">
      <c r="A1085" s="136" t="s">
        <v>338</v>
      </c>
      <c r="B1085" s="134" t="s">
        <v>1544</v>
      </c>
      <c r="C1085" s="134" t="s">
        <v>2078</v>
      </c>
      <c r="D1085" s="130">
        <v>-27699.93</v>
      </c>
      <c r="E1085" s="130">
        <v>-50509.16</v>
      </c>
      <c r="F1085" s="130">
        <v>-70116.740000000005</v>
      </c>
      <c r="G1085" s="130">
        <v>-14709.29</v>
      </c>
      <c r="H1085" s="130">
        <v>-23665.37</v>
      </c>
      <c r="I1085" s="130">
        <v>-26572.65</v>
      </c>
      <c r="J1085" s="130">
        <v>-5927.83</v>
      </c>
      <c r="K1085" s="130">
        <v>-11332</v>
      </c>
      <c r="L1085" s="130">
        <v>-17359.099999999999</v>
      </c>
      <c r="M1085" s="130">
        <v>-7944.96</v>
      </c>
      <c r="N1085" s="130">
        <v>-26639.72</v>
      </c>
      <c r="O1085" s="130">
        <v>-53261.87</v>
      </c>
      <c r="P1085" s="127">
        <v>-53261.87</v>
      </c>
    </row>
    <row r="1086" spans="1:16" ht="13.5" thickBot="1" x14ac:dyDescent="0.25">
      <c r="A1086" s="136" t="s">
        <v>339</v>
      </c>
      <c r="B1086" s="134" t="s">
        <v>756</v>
      </c>
      <c r="C1086" s="134" t="s">
        <v>2078</v>
      </c>
      <c r="D1086" s="132">
        <v>-10723.7</v>
      </c>
      <c r="E1086" s="132">
        <v>-6637.39</v>
      </c>
      <c r="F1086" s="132">
        <v>-9275.61</v>
      </c>
      <c r="G1086" s="132">
        <v>-11235.42</v>
      </c>
      <c r="H1086" s="132">
        <v>-3255.41</v>
      </c>
      <c r="I1086" s="132">
        <v>-3761.13</v>
      </c>
      <c r="J1086" s="132">
        <v>-4788.24</v>
      </c>
      <c r="K1086" s="132">
        <v>-1925.29</v>
      </c>
      <c r="L1086" s="132">
        <v>-2874.93</v>
      </c>
      <c r="M1086" s="132">
        <v>-3966.53</v>
      </c>
      <c r="N1086" s="132">
        <v>-3528.96</v>
      </c>
      <c r="O1086" s="132">
        <v>-6731</v>
      </c>
      <c r="P1086" s="127">
        <v>-6731</v>
      </c>
    </row>
    <row r="1087" spans="1:16" ht="13.5" thickBot="1" x14ac:dyDescent="0.25">
      <c r="A1087" s="136" t="s">
        <v>340</v>
      </c>
      <c r="B1087" s="134" t="s">
        <v>755</v>
      </c>
      <c r="C1087" s="134" t="s">
        <v>2078</v>
      </c>
      <c r="D1087" s="130">
        <v>-239781.76000000001</v>
      </c>
      <c r="E1087" s="130">
        <v>-152113.17000000001</v>
      </c>
      <c r="F1087" s="130">
        <v>-219469.35</v>
      </c>
      <c r="G1087" s="130">
        <v>-274417.46000000002</v>
      </c>
      <c r="H1087" s="130">
        <v>-92100.22</v>
      </c>
      <c r="I1087" s="130">
        <v>-108316.45</v>
      </c>
      <c r="J1087" s="130">
        <v>-131129.26999999999</v>
      </c>
      <c r="K1087" s="130">
        <v>-44714.27</v>
      </c>
      <c r="L1087" s="130">
        <v>-66941.84</v>
      </c>
      <c r="M1087" s="130">
        <v>-92744.47</v>
      </c>
      <c r="N1087" s="130">
        <v>-73704.27</v>
      </c>
      <c r="O1087" s="130">
        <v>-148369.60000000001</v>
      </c>
      <c r="P1087" s="127">
        <v>-148369.60000000001</v>
      </c>
    </row>
    <row r="1088" spans="1:16" ht="13.5" thickBot="1" x14ac:dyDescent="0.25">
      <c r="A1088" s="136" t="s">
        <v>341</v>
      </c>
      <c r="B1088" s="134" t="s">
        <v>754</v>
      </c>
      <c r="C1088" s="134" t="s">
        <v>2078</v>
      </c>
      <c r="D1088" s="132">
        <v>-70424.259999999995</v>
      </c>
      <c r="E1088" s="132">
        <v>-37715.019999999997</v>
      </c>
      <c r="F1088" s="132">
        <v>-56025.57</v>
      </c>
      <c r="G1088" s="132">
        <v>-68141.86</v>
      </c>
      <c r="H1088" s="132">
        <v>-21228.21</v>
      </c>
      <c r="I1088" s="132">
        <v>-25860.21</v>
      </c>
      <c r="J1088" s="132">
        <v>-33289.620000000003</v>
      </c>
      <c r="K1088" s="132">
        <v>-14449.83</v>
      </c>
      <c r="L1088" s="132">
        <v>-23983.040000000001</v>
      </c>
      <c r="M1088" s="132">
        <v>-34581.760000000002</v>
      </c>
      <c r="N1088" s="132">
        <v>-26569.279999999999</v>
      </c>
      <c r="O1088" s="132">
        <v>-48548.77</v>
      </c>
      <c r="P1088" s="127">
        <v>-48548.77</v>
      </c>
    </row>
    <row r="1089" spans="1:16" ht="13.5" thickBot="1" x14ac:dyDescent="0.25">
      <c r="A1089" s="136" t="s">
        <v>342</v>
      </c>
      <c r="B1089" s="134" t="s">
        <v>753</v>
      </c>
      <c r="C1089" s="134" t="s">
        <v>2078</v>
      </c>
      <c r="D1089" s="130">
        <v>-5453.46</v>
      </c>
      <c r="E1089" s="130">
        <v>-10140.44</v>
      </c>
      <c r="F1089" s="130">
        <v>-14045.76</v>
      </c>
      <c r="G1089" s="130">
        <v>-3029.42</v>
      </c>
      <c r="H1089" s="130">
        <v>-4938.49</v>
      </c>
      <c r="I1089" s="130">
        <v>-5415.91</v>
      </c>
      <c r="J1089" s="130">
        <v>-1207.5899999999999</v>
      </c>
      <c r="K1089" s="130">
        <v>-2417.36</v>
      </c>
      <c r="L1089" s="130">
        <v>-3514.99</v>
      </c>
      <c r="M1089" s="130">
        <v>-1265.99</v>
      </c>
      <c r="N1089" s="130">
        <v>-3499.21</v>
      </c>
      <c r="O1089" s="130">
        <v>-7641.92</v>
      </c>
      <c r="P1089" s="127">
        <v>-7641.92</v>
      </c>
    </row>
    <row r="1090" spans="1:16" ht="13.5" thickBot="1" x14ac:dyDescent="0.25">
      <c r="A1090" s="136" t="s">
        <v>343</v>
      </c>
      <c r="B1090" s="134" t="s">
        <v>752</v>
      </c>
      <c r="C1090" s="134" t="s">
        <v>2078</v>
      </c>
      <c r="D1090" s="132">
        <v>-4918.4799999999996</v>
      </c>
      <c r="E1090" s="132">
        <v>-3477.45</v>
      </c>
      <c r="F1090" s="132">
        <v>-4765.07</v>
      </c>
      <c r="G1090" s="132">
        <v>-5958.42</v>
      </c>
      <c r="H1090" s="132">
        <v>-1981.97</v>
      </c>
      <c r="I1090" s="132">
        <v>-2277.86</v>
      </c>
      <c r="J1090" s="132">
        <v>-2778.25</v>
      </c>
      <c r="K1090" s="132">
        <v>-921.99</v>
      </c>
      <c r="L1090" s="132">
        <v>-1413.73</v>
      </c>
      <c r="M1090" s="132">
        <v>-1947.51</v>
      </c>
      <c r="N1090" s="132">
        <v>-1505.41</v>
      </c>
      <c r="O1090" s="132">
        <v>-3209.29</v>
      </c>
      <c r="P1090" s="127">
        <v>-3209.29</v>
      </c>
    </row>
    <row r="1091" spans="1:16" ht="13.5" thickBot="1" x14ac:dyDescent="0.25">
      <c r="A1091" s="136" t="s">
        <v>345</v>
      </c>
      <c r="B1091" s="134" t="s">
        <v>751</v>
      </c>
      <c r="C1091" s="134" t="s">
        <v>2078</v>
      </c>
      <c r="D1091" s="130">
        <v>-8565.5400000000009</v>
      </c>
      <c r="E1091" s="130">
        <v>-15589.43</v>
      </c>
      <c r="F1091" s="130">
        <v>-22066.07</v>
      </c>
      <c r="G1091" s="130">
        <v>-5121.01</v>
      </c>
      <c r="H1091" s="130">
        <v>-8691.48</v>
      </c>
      <c r="I1091" s="130">
        <v>-10143.67</v>
      </c>
      <c r="J1091" s="130">
        <v>-2341.5300000000002</v>
      </c>
      <c r="K1091" s="130">
        <v>-4259.1499999999996</v>
      </c>
      <c r="L1091" s="130">
        <v>-6316.53</v>
      </c>
      <c r="M1091" s="130">
        <v>-2376.5100000000002</v>
      </c>
      <c r="N1091" s="130">
        <v>-7446.33</v>
      </c>
      <c r="O1091" s="130">
        <v>-14849.61</v>
      </c>
      <c r="P1091" s="127">
        <v>-14849.61</v>
      </c>
    </row>
    <row r="1092" spans="1:16" ht="13.5" thickBot="1" x14ac:dyDescent="0.25">
      <c r="A1092" s="136" t="s">
        <v>446</v>
      </c>
      <c r="B1092" s="134" t="s">
        <v>750</v>
      </c>
      <c r="C1092" s="134" t="s">
        <v>2078</v>
      </c>
      <c r="D1092" s="132">
        <v>-35903.9</v>
      </c>
      <c r="E1092" s="132">
        <v>-9312.6</v>
      </c>
      <c r="F1092" s="132">
        <v>-13161.37</v>
      </c>
      <c r="G1092" s="132">
        <v>-16525.830000000002</v>
      </c>
      <c r="H1092" s="132">
        <v>-18507.18</v>
      </c>
      <c r="I1092" s="132">
        <v>-19067.28</v>
      </c>
      <c r="J1092" s="132">
        <v>-20327.61</v>
      </c>
      <c r="K1092" s="132">
        <v>-21288.44</v>
      </c>
      <c r="L1092" s="132">
        <v>-22274.49</v>
      </c>
      <c r="M1092" s="132">
        <v>-23422.11</v>
      </c>
      <c r="N1092" s="132">
        <v>-25713.200000000001</v>
      </c>
      <c r="O1092" s="132">
        <v>-30017.74</v>
      </c>
      <c r="P1092" s="127">
        <v>-30017.74</v>
      </c>
    </row>
    <row r="1093" spans="1:16" ht="13.5" thickBot="1" x14ac:dyDescent="0.25">
      <c r="A1093" s="136" t="s">
        <v>347</v>
      </c>
      <c r="B1093" s="134" t="s">
        <v>749</v>
      </c>
      <c r="C1093" s="134" t="s">
        <v>2078</v>
      </c>
      <c r="D1093" s="130">
        <v>-156284.93</v>
      </c>
      <c r="E1093" s="130">
        <v>-86152.84</v>
      </c>
      <c r="F1093" s="130">
        <v>-120664.18</v>
      </c>
      <c r="G1093" s="130">
        <v>-148266.66</v>
      </c>
      <c r="H1093" s="130">
        <v>-164760.43</v>
      </c>
      <c r="I1093" s="130">
        <v>-169578.15</v>
      </c>
      <c r="J1093" s="130">
        <v>-179657.13</v>
      </c>
      <c r="K1093" s="130">
        <v>-18347.400000000001</v>
      </c>
      <c r="L1093" s="130">
        <v>-26592.44</v>
      </c>
      <c r="M1093" s="130">
        <v>-36688.559999999998</v>
      </c>
      <c r="N1093" s="130">
        <v>-62205.82</v>
      </c>
      <c r="O1093" s="130">
        <v>-103990.45</v>
      </c>
      <c r="P1093" s="127">
        <v>-103990.45</v>
      </c>
    </row>
    <row r="1094" spans="1:16" ht="13.5" thickBot="1" x14ac:dyDescent="0.25">
      <c r="A1094" s="136" t="s">
        <v>348</v>
      </c>
      <c r="B1094" s="134" t="s">
        <v>748</v>
      </c>
      <c r="C1094" s="134" t="s">
        <v>2078</v>
      </c>
      <c r="D1094" s="132">
        <v>-4838.54</v>
      </c>
      <c r="E1094" s="132">
        <v>-8545.77</v>
      </c>
      <c r="F1094" s="132">
        <v>-11895.57</v>
      </c>
      <c r="G1094" s="132">
        <v>-2787.71</v>
      </c>
      <c r="H1094" s="132">
        <v>-4373.6099999999997</v>
      </c>
      <c r="I1094" s="132">
        <v>-5041.09</v>
      </c>
      <c r="J1094" s="132">
        <v>-1046.6099999999999</v>
      </c>
      <c r="K1094" s="132">
        <v>-1942.68</v>
      </c>
      <c r="L1094" s="132">
        <v>-2938.17</v>
      </c>
      <c r="M1094" s="132">
        <v>-1396.28</v>
      </c>
      <c r="N1094" s="132">
        <v>-4507.21</v>
      </c>
      <c r="O1094" s="132">
        <v>-9108.9599999999991</v>
      </c>
      <c r="P1094" s="127">
        <v>-9108.9599999999991</v>
      </c>
    </row>
    <row r="1095" spans="1:16" ht="13.5" thickBot="1" x14ac:dyDescent="0.25">
      <c r="A1095" s="136" t="s">
        <v>349</v>
      </c>
      <c r="B1095" s="134" t="s">
        <v>747</v>
      </c>
      <c r="C1095" s="134" t="s">
        <v>2078</v>
      </c>
      <c r="D1095" s="130">
        <v>-8744.0400000000009</v>
      </c>
      <c r="E1095" s="130">
        <v>-15039.14</v>
      </c>
      <c r="F1095" s="130">
        <v>-20946.54</v>
      </c>
      <c r="G1095" s="130">
        <v>-4159.6099999999997</v>
      </c>
      <c r="H1095" s="130">
        <v>-7081.59</v>
      </c>
      <c r="I1095" s="130">
        <v>-8190.89</v>
      </c>
      <c r="J1095" s="130">
        <v>-2343.25</v>
      </c>
      <c r="K1095" s="130">
        <v>-4516.59</v>
      </c>
      <c r="L1095" s="130">
        <v>-6842.3</v>
      </c>
      <c r="M1095" s="130">
        <v>-2457.4699999999998</v>
      </c>
      <c r="N1095" s="130">
        <v>-7575.84</v>
      </c>
      <c r="O1095" s="130">
        <v>-14848.56</v>
      </c>
      <c r="P1095" s="127">
        <v>-14848.56</v>
      </c>
    </row>
    <row r="1096" spans="1:16" ht="13.5" thickBot="1" x14ac:dyDescent="0.25">
      <c r="A1096" s="136" t="s">
        <v>447</v>
      </c>
      <c r="B1096" s="134" t="s">
        <v>746</v>
      </c>
      <c r="C1096" s="134" t="s">
        <v>2078</v>
      </c>
      <c r="D1096" s="132">
        <v>-15333.16</v>
      </c>
      <c r="E1096" s="132">
        <v>-10204.42</v>
      </c>
      <c r="F1096" s="132">
        <v>-14101.32</v>
      </c>
      <c r="G1096" s="132">
        <v>-17470.75</v>
      </c>
      <c r="H1096" s="132">
        <v>-5690.26</v>
      </c>
      <c r="I1096" s="132">
        <v>-6555.69</v>
      </c>
      <c r="J1096" s="132">
        <v>-8127.37</v>
      </c>
      <c r="K1096" s="132">
        <v>-2861.29</v>
      </c>
      <c r="L1096" s="132">
        <v>-4206.7700000000004</v>
      </c>
      <c r="M1096" s="132">
        <v>-5681.38</v>
      </c>
      <c r="N1096" s="132">
        <v>-4363.8100000000004</v>
      </c>
      <c r="O1096" s="132">
        <v>-9145.66</v>
      </c>
      <c r="P1096" s="127">
        <v>-9145.66</v>
      </c>
    </row>
    <row r="1097" spans="1:16" ht="13.5" thickBot="1" x14ac:dyDescent="0.25">
      <c r="A1097" s="136" t="s">
        <v>448</v>
      </c>
      <c r="B1097" s="134" t="s">
        <v>745</v>
      </c>
      <c r="C1097" s="134" t="s">
        <v>2078</v>
      </c>
      <c r="D1097" s="130">
        <v>-3011.14</v>
      </c>
      <c r="E1097" s="130">
        <v>-5855.2</v>
      </c>
      <c r="F1097" s="130">
        <v>-8151</v>
      </c>
      <c r="G1097" s="130">
        <v>-1928.24</v>
      </c>
      <c r="H1097" s="130">
        <v>-3222.12</v>
      </c>
      <c r="I1097" s="130">
        <v>-3650.52</v>
      </c>
      <c r="J1097" s="130">
        <v>-760.68</v>
      </c>
      <c r="K1097" s="130">
        <v>-1389.58</v>
      </c>
      <c r="L1097" s="130">
        <v>-2055.8000000000002</v>
      </c>
      <c r="M1097" s="130">
        <v>-713.46</v>
      </c>
      <c r="N1097" s="130">
        <v>-2463.2199999999998</v>
      </c>
      <c r="O1097" s="130">
        <v>-5146.1000000000004</v>
      </c>
      <c r="P1097" s="127">
        <v>-5146.1000000000004</v>
      </c>
    </row>
    <row r="1098" spans="1:16" ht="13.5" thickBot="1" x14ac:dyDescent="0.25">
      <c r="A1098" s="136" t="s">
        <v>354</v>
      </c>
      <c r="B1098" s="134" t="s">
        <v>744</v>
      </c>
      <c r="C1098" s="134" t="s">
        <v>2078</v>
      </c>
      <c r="D1098" s="132">
        <v>-26972.63</v>
      </c>
      <c r="E1098" s="132">
        <v>-6465.69</v>
      </c>
      <c r="F1098" s="132">
        <v>-9147.65</v>
      </c>
      <c r="G1098" s="132">
        <v>-11302.78</v>
      </c>
      <c r="H1098" s="132">
        <v>-12653.5</v>
      </c>
      <c r="I1098" s="132">
        <v>-13064.08</v>
      </c>
      <c r="J1098" s="132">
        <v>-13936.15</v>
      </c>
      <c r="K1098" s="132">
        <v>-14658.18</v>
      </c>
      <c r="L1098" s="132">
        <v>-15422.21</v>
      </c>
      <c r="M1098" s="132">
        <v>-16240.74</v>
      </c>
      <c r="N1098" s="132">
        <v>-18089.04</v>
      </c>
      <c r="O1098" s="132">
        <v>-21096.26</v>
      </c>
      <c r="P1098" s="127">
        <v>-21096.26</v>
      </c>
    </row>
    <row r="1099" spans="1:16" ht="13.5" thickBot="1" x14ac:dyDescent="0.25">
      <c r="A1099" s="136" t="s">
        <v>355</v>
      </c>
      <c r="B1099" s="134" t="s">
        <v>2053</v>
      </c>
      <c r="C1099" s="134" t="s">
        <v>2078</v>
      </c>
      <c r="D1099" s="130">
        <v>-14920.81</v>
      </c>
      <c r="E1099" s="130">
        <v>-10381.15</v>
      </c>
      <c r="F1099" s="130">
        <v>-15370.4</v>
      </c>
      <c r="G1099" s="130">
        <v>-19755.560000000001</v>
      </c>
      <c r="H1099" s="130">
        <v>-7252.37</v>
      </c>
      <c r="I1099" s="130">
        <v>-9234.9500000000007</v>
      </c>
      <c r="J1099" s="130">
        <v>-9825.4599999999991</v>
      </c>
      <c r="K1099" s="130">
        <v>-1990.62</v>
      </c>
      <c r="L1099" s="130">
        <v>-3215.08</v>
      </c>
      <c r="M1099" s="130">
        <v>-4760.58</v>
      </c>
      <c r="N1099" s="130">
        <v>-3860.55</v>
      </c>
      <c r="O1099" s="130">
        <v>-8662.4699999999993</v>
      </c>
      <c r="P1099" s="127">
        <v>-8662.4699999999993</v>
      </c>
    </row>
    <row r="1100" spans="1:16" ht="13.5" thickBot="1" x14ac:dyDescent="0.25">
      <c r="A1100" s="136" t="s">
        <v>356</v>
      </c>
      <c r="B1100" s="134" t="s">
        <v>743</v>
      </c>
      <c r="C1100" s="134" t="s">
        <v>2078</v>
      </c>
      <c r="D1100" s="132">
        <v>-18739.96</v>
      </c>
      <c r="E1100" s="132">
        <v>-4518.88</v>
      </c>
      <c r="F1100" s="132">
        <v>-6751.32</v>
      </c>
      <c r="G1100" s="132">
        <v>-8463.83</v>
      </c>
      <c r="H1100" s="132">
        <v>-9679.6</v>
      </c>
      <c r="I1100" s="132">
        <v>-10517.22</v>
      </c>
      <c r="J1100" s="132">
        <v>-10805.47</v>
      </c>
      <c r="K1100" s="132">
        <v>-11399.14</v>
      </c>
      <c r="L1100" s="132">
        <v>-11947.27</v>
      </c>
      <c r="M1100" s="132">
        <v>-12626.11</v>
      </c>
      <c r="N1100" s="132">
        <v>-13655.54</v>
      </c>
      <c r="O1100" s="132">
        <v>-15766.33</v>
      </c>
      <c r="P1100" s="127">
        <v>-15766.33</v>
      </c>
    </row>
    <row r="1101" spans="1:16" ht="13.5" thickBot="1" x14ac:dyDescent="0.25">
      <c r="A1101" s="136" t="s">
        <v>357</v>
      </c>
      <c r="B1101" s="134" t="s">
        <v>742</v>
      </c>
      <c r="C1101" s="134" t="s">
        <v>2078</v>
      </c>
      <c r="D1101" s="130">
        <v>-10992.42</v>
      </c>
      <c r="E1101" s="130">
        <v>-2814.51</v>
      </c>
      <c r="F1101" s="130">
        <v>-3959.94</v>
      </c>
      <c r="G1101" s="130">
        <v>-4864.46</v>
      </c>
      <c r="H1101" s="130">
        <v>-5538.79</v>
      </c>
      <c r="I1101" s="130">
        <v>-5828.52</v>
      </c>
      <c r="J1101" s="130">
        <v>-6257.05</v>
      </c>
      <c r="K1101" s="130">
        <v>-6601.8</v>
      </c>
      <c r="L1101" s="130">
        <v>-6947.47</v>
      </c>
      <c r="M1101" s="130">
        <v>-7376.99</v>
      </c>
      <c r="N1101" s="130">
        <v>-8293.3799999999992</v>
      </c>
      <c r="O1101" s="130">
        <v>-9566.93</v>
      </c>
      <c r="P1101" s="127">
        <v>-9566.93</v>
      </c>
    </row>
    <row r="1102" spans="1:16" ht="13.5" thickBot="1" x14ac:dyDescent="0.25">
      <c r="A1102" s="136" t="s">
        <v>449</v>
      </c>
      <c r="B1102" s="134" t="s">
        <v>741</v>
      </c>
      <c r="C1102" s="134" t="s">
        <v>2078</v>
      </c>
      <c r="D1102" s="132">
        <v>-2813.76</v>
      </c>
      <c r="E1102" s="132">
        <v>-2198.71</v>
      </c>
      <c r="F1102" s="132">
        <v>-2155.63</v>
      </c>
      <c r="G1102" s="132">
        <v>-1381.35</v>
      </c>
      <c r="H1102" s="132">
        <v>-2468.54</v>
      </c>
      <c r="I1102" s="132">
        <v>-437.52</v>
      </c>
      <c r="J1102" s="132">
        <v>-775.45</v>
      </c>
      <c r="K1102" s="132">
        <v>-620.36</v>
      </c>
      <c r="L1102" s="132">
        <v>-652.30999999999995</v>
      </c>
      <c r="M1102" s="132">
        <v>-794.28</v>
      </c>
      <c r="N1102" s="132">
        <v>-1627.65</v>
      </c>
      <c r="O1102" s="132">
        <v>-2443.09</v>
      </c>
      <c r="P1102" s="127">
        <v>-2443.09</v>
      </c>
    </row>
    <row r="1103" spans="1:16" ht="13.5" thickBot="1" x14ac:dyDescent="0.25">
      <c r="A1103" s="136" t="s">
        <v>359</v>
      </c>
      <c r="B1103" s="134" t="s">
        <v>740</v>
      </c>
      <c r="C1103" s="134" t="s">
        <v>2078</v>
      </c>
      <c r="D1103" s="130">
        <v>-1815.24</v>
      </c>
      <c r="E1103" s="130">
        <v>-1243.6500000000001</v>
      </c>
      <c r="F1103" s="130">
        <v>-1776.5</v>
      </c>
      <c r="G1103" s="130">
        <v>-2216.73</v>
      </c>
      <c r="H1103" s="130">
        <v>-756.12</v>
      </c>
      <c r="I1103" s="130">
        <v>-837.28</v>
      </c>
      <c r="J1103" s="130">
        <v>-1034.56</v>
      </c>
      <c r="K1103" s="130">
        <v>-371.16</v>
      </c>
      <c r="L1103" s="130">
        <v>-526.84</v>
      </c>
      <c r="M1103" s="130">
        <v>-715.58</v>
      </c>
      <c r="N1103" s="130">
        <v>-510.68</v>
      </c>
      <c r="O1103" s="130">
        <v>-968.49</v>
      </c>
      <c r="P1103" s="127">
        <v>-968.49</v>
      </c>
    </row>
    <row r="1104" spans="1:16" ht="13.5" thickBot="1" x14ac:dyDescent="0.25">
      <c r="A1104" s="136" t="s">
        <v>360</v>
      </c>
      <c r="B1104" s="134" t="s">
        <v>2054</v>
      </c>
      <c r="C1104" s="134" t="s">
        <v>2078</v>
      </c>
      <c r="D1104" s="132">
        <v>-99627.55</v>
      </c>
      <c r="E1104" s="132">
        <v>-21387.58</v>
      </c>
      <c r="F1104" s="132">
        <v>-30339.87</v>
      </c>
      <c r="G1104" s="132">
        <v>-36917.589999999997</v>
      </c>
      <c r="H1104" s="132">
        <v>-42144.05</v>
      </c>
      <c r="I1104" s="132">
        <v>-43689.21</v>
      </c>
      <c r="J1104" s="132">
        <v>-47703.27</v>
      </c>
      <c r="K1104" s="132">
        <v>-51323.88</v>
      </c>
      <c r="L1104" s="132">
        <v>-55342.86</v>
      </c>
      <c r="M1104" s="132">
        <v>-61198.94</v>
      </c>
      <c r="N1104" s="132">
        <v>-70017.990000000005</v>
      </c>
      <c r="O1104" s="132">
        <v>-82926.100000000006</v>
      </c>
      <c r="P1104" s="127">
        <v>-82926.100000000006</v>
      </c>
    </row>
    <row r="1105" spans="1:16" ht="13.5" thickBot="1" x14ac:dyDescent="0.25">
      <c r="A1105" s="136" t="s">
        <v>361</v>
      </c>
      <c r="B1105" s="134" t="s">
        <v>739</v>
      </c>
      <c r="C1105" s="134" t="s">
        <v>2078</v>
      </c>
      <c r="D1105" s="130">
        <v>-4614.93</v>
      </c>
      <c r="E1105" s="130">
        <v>-1127.77</v>
      </c>
      <c r="F1105" s="130">
        <v>-1589.95</v>
      </c>
      <c r="G1105" s="130">
        <v>-1928.98</v>
      </c>
      <c r="H1105" s="130">
        <v>-2142.4</v>
      </c>
      <c r="I1105" s="130">
        <v>-2195.4899999999998</v>
      </c>
      <c r="J1105" s="130">
        <v>-2322.2199999999998</v>
      </c>
      <c r="K1105" s="130">
        <v>-2444.2199999999998</v>
      </c>
      <c r="L1105" s="130">
        <v>-2568.7600000000002</v>
      </c>
      <c r="M1105" s="130">
        <v>-2753.68</v>
      </c>
      <c r="N1105" s="130">
        <v>-3238.89</v>
      </c>
      <c r="O1105" s="130">
        <v>-3876.18</v>
      </c>
      <c r="P1105" s="127">
        <v>-3876.18</v>
      </c>
    </row>
    <row r="1106" spans="1:16" ht="13.5" thickBot="1" x14ac:dyDescent="0.25">
      <c r="A1106" s="136" t="s">
        <v>362</v>
      </c>
      <c r="B1106" s="134" t="s">
        <v>738</v>
      </c>
      <c r="C1106" s="134" t="s">
        <v>2078</v>
      </c>
      <c r="D1106" s="132">
        <v>-3726.4</v>
      </c>
      <c r="E1106" s="132">
        <v>-964.73</v>
      </c>
      <c r="F1106" s="132">
        <v>-1384.29</v>
      </c>
      <c r="G1106" s="132">
        <v>-1718.75</v>
      </c>
      <c r="H1106" s="132">
        <v>-1917.1</v>
      </c>
      <c r="I1106" s="132">
        <v>-1979.17</v>
      </c>
      <c r="J1106" s="132">
        <v>-2084.39</v>
      </c>
      <c r="K1106" s="132">
        <v>-2171.79</v>
      </c>
      <c r="L1106" s="132">
        <v>-2256.19</v>
      </c>
      <c r="M1106" s="132">
        <v>-2357.73</v>
      </c>
      <c r="N1106" s="132">
        <v>-2638.88</v>
      </c>
      <c r="O1106" s="132">
        <v>-3112.97</v>
      </c>
      <c r="P1106" s="127">
        <v>-3112.97</v>
      </c>
    </row>
    <row r="1107" spans="1:16" ht="13.5" thickBot="1" x14ac:dyDescent="0.25">
      <c r="A1107" s="136" t="s">
        <v>363</v>
      </c>
      <c r="B1107" s="134" t="s">
        <v>737</v>
      </c>
      <c r="C1107" s="134" t="s">
        <v>2078</v>
      </c>
      <c r="D1107" s="130">
        <v>-17192.43</v>
      </c>
      <c r="E1107" s="130">
        <v>-4019.73</v>
      </c>
      <c r="F1107" s="130">
        <v>-5792.58</v>
      </c>
      <c r="G1107" s="130">
        <v>-7296.95</v>
      </c>
      <c r="H1107" s="130">
        <v>-8381.31</v>
      </c>
      <c r="I1107" s="130">
        <v>-8804.4599999999991</v>
      </c>
      <c r="J1107" s="130">
        <v>-9616.6</v>
      </c>
      <c r="K1107" s="130">
        <v>-10394.89</v>
      </c>
      <c r="L1107" s="130">
        <v>-11225.5</v>
      </c>
      <c r="M1107" s="130">
        <v>-12037.97</v>
      </c>
      <c r="N1107" s="130">
        <v>-13393.6</v>
      </c>
      <c r="O1107" s="130">
        <v>-15301.35</v>
      </c>
      <c r="P1107" s="127">
        <v>-15301.35</v>
      </c>
    </row>
    <row r="1108" spans="1:16" ht="13.5" thickBot="1" x14ac:dyDescent="0.25">
      <c r="A1108" s="136" t="s">
        <v>365</v>
      </c>
      <c r="B1108" s="134" t="s">
        <v>736</v>
      </c>
      <c r="C1108" s="134" t="s">
        <v>2078</v>
      </c>
      <c r="D1108" s="132">
        <v>-8651.14</v>
      </c>
      <c r="E1108" s="132">
        <v>-4883.7299999999996</v>
      </c>
      <c r="F1108" s="132">
        <v>-6940.89</v>
      </c>
      <c r="G1108" s="132">
        <v>-8542.2000000000007</v>
      </c>
      <c r="H1108" s="132">
        <v>-2752.71</v>
      </c>
      <c r="I1108" s="132">
        <v>-3056.88</v>
      </c>
      <c r="J1108" s="132">
        <v>-3890.5</v>
      </c>
      <c r="K1108" s="132">
        <v>-1651.43</v>
      </c>
      <c r="L1108" s="132">
        <v>-2415.7199999999998</v>
      </c>
      <c r="M1108" s="132">
        <v>-3707.03</v>
      </c>
      <c r="N1108" s="132">
        <v>-3421.34</v>
      </c>
      <c r="O1108" s="132">
        <v>-6457.55</v>
      </c>
      <c r="P1108" s="127">
        <v>-6457.55</v>
      </c>
    </row>
    <row r="1109" spans="1:16" ht="13.5" thickBot="1" x14ac:dyDescent="0.25">
      <c r="A1109" s="136" t="s">
        <v>366</v>
      </c>
      <c r="B1109" s="134" t="s">
        <v>735</v>
      </c>
      <c r="C1109" s="134" t="s">
        <v>2078</v>
      </c>
      <c r="D1109" s="130">
        <v>-74373.36</v>
      </c>
      <c r="E1109" s="130">
        <v>-18337.87</v>
      </c>
      <c r="F1109" s="130">
        <v>-26209.25</v>
      </c>
      <c r="G1109" s="130">
        <v>-32727.24</v>
      </c>
      <c r="H1109" s="130">
        <v>-37171.72</v>
      </c>
      <c r="I1109" s="130">
        <v>-38782.06</v>
      </c>
      <c r="J1109" s="130">
        <v>-41723.26</v>
      </c>
      <c r="K1109" s="130">
        <v>-44178.12</v>
      </c>
      <c r="L1109" s="130">
        <v>-46699.72</v>
      </c>
      <c r="M1109" s="130">
        <v>-49318.23</v>
      </c>
      <c r="N1109" s="130">
        <v>-54879.35</v>
      </c>
      <c r="O1109" s="130">
        <v>-62691.69</v>
      </c>
      <c r="P1109" s="127">
        <v>-62691.69</v>
      </c>
    </row>
    <row r="1110" spans="1:16" ht="13.5" thickBot="1" x14ac:dyDescent="0.25">
      <c r="A1110" s="136" t="s">
        <v>367</v>
      </c>
      <c r="B1110" s="134" t="s">
        <v>734</v>
      </c>
      <c r="C1110" s="134" t="s">
        <v>2078</v>
      </c>
      <c r="D1110" s="132">
        <v>-3534.29</v>
      </c>
      <c r="E1110" s="132">
        <v>-848.53</v>
      </c>
      <c r="F1110" s="132">
        <v>-1203.83</v>
      </c>
      <c r="G1110" s="132">
        <v>-1488.98</v>
      </c>
      <c r="H1110" s="132">
        <v>-1677.37</v>
      </c>
      <c r="I1110" s="132">
        <v>-1711.2</v>
      </c>
      <c r="J1110" s="132">
        <v>-1856.4</v>
      </c>
      <c r="K1110" s="132">
        <v>-1960.65</v>
      </c>
      <c r="L1110" s="132">
        <v>-2066.14</v>
      </c>
      <c r="M1110" s="132">
        <v>-2171.1999999999998</v>
      </c>
      <c r="N1110" s="132">
        <v>-2390.25</v>
      </c>
      <c r="O1110" s="132">
        <v>-2764.17</v>
      </c>
      <c r="P1110" s="127">
        <v>-2764.17</v>
      </c>
    </row>
    <row r="1111" spans="1:16" ht="13.5" thickBot="1" x14ac:dyDescent="0.25">
      <c r="A1111" s="136" t="s">
        <v>368</v>
      </c>
      <c r="B1111" s="134" t="s">
        <v>1545</v>
      </c>
      <c r="C1111" s="134" t="s">
        <v>2078</v>
      </c>
      <c r="D1111" s="130">
        <v>-8951.06</v>
      </c>
      <c r="E1111" s="130">
        <v>-2245.0300000000002</v>
      </c>
      <c r="F1111" s="130">
        <v>-3133.11</v>
      </c>
      <c r="G1111" s="130">
        <v>-3824.96</v>
      </c>
      <c r="H1111" s="130">
        <v>-4306.96</v>
      </c>
      <c r="I1111" s="130">
        <v>-4504.83</v>
      </c>
      <c r="J1111" s="130">
        <v>-4792.83</v>
      </c>
      <c r="K1111" s="130">
        <v>-5069.5200000000004</v>
      </c>
      <c r="L1111" s="130">
        <v>-5347.42</v>
      </c>
      <c r="M1111" s="130">
        <v>-5683.53</v>
      </c>
      <c r="N1111" s="130">
        <v>-6524.2</v>
      </c>
      <c r="O1111" s="130">
        <v>-7665.36</v>
      </c>
      <c r="P1111" s="127">
        <v>-7665.36</v>
      </c>
    </row>
    <row r="1112" spans="1:16" ht="13.5" thickBot="1" x14ac:dyDescent="0.25">
      <c r="A1112" s="136" t="s">
        <v>372</v>
      </c>
      <c r="B1112" s="134" t="s">
        <v>733</v>
      </c>
      <c r="C1112" s="134" t="s">
        <v>2078</v>
      </c>
      <c r="D1112" s="132">
        <v>-796.02</v>
      </c>
      <c r="E1112" s="132">
        <v>-205.1</v>
      </c>
      <c r="F1112" s="132">
        <v>-288.07</v>
      </c>
      <c r="G1112" s="132">
        <v>-356.83</v>
      </c>
      <c r="H1112" s="132">
        <v>-403.29</v>
      </c>
      <c r="I1112" s="132">
        <v>-411.32</v>
      </c>
      <c r="J1112" s="132">
        <v>-431.41</v>
      </c>
      <c r="K1112" s="132">
        <v>-449.53</v>
      </c>
      <c r="L1112" s="132">
        <v>-466.23</v>
      </c>
      <c r="M1112" s="132">
        <v>-485.29</v>
      </c>
      <c r="N1112" s="132">
        <v>-530.6</v>
      </c>
      <c r="O1112" s="132">
        <v>-613.77</v>
      </c>
      <c r="P1112" s="127">
        <v>-613.77</v>
      </c>
    </row>
    <row r="1113" spans="1:16" ht="13.5" thickBot="1" x14ac:dyDescent="0.25">
      <c r="A1113" s="136" t="s">
        <v>373</v>
      </c>
      <c r="B1113" s="134" t="s">
        <v>732</v>
      </c>
      <c r="C1113" s="134" t="s">
        <v>2078</v>
      </c>
      <c r="D1113" s="130">
        <v>-6079.17</v>
      </c>
      <c r="E1113" s="130">
        <v>-1524.99</v>
      </c>
      <c r="F1113" s="130">
        <v>-2118.31</v>
      </c>
      <c r="G1113" s="130">
        <v>-2555.35</v>
      </c>
      <c r="H1113" s="130">
        <v>-2831.09</v>
      </c>
      <c r="I1113" s="130">
        <v>-2919.12</v>
      </c>
      <c r="J1113" s="130">
        <v>-3085.31</v>
      </c>
      <c r="K1113" s="130">
        <v>-3237.92</v>
      </c>
      <c r="L1113" s="130">
        <v>-3402.74</v>
      </c>
      <c r="M1113" s="130">
        <v>-3648.12</v>
      </c>
      <c r="N1113" s="130">
        <v>-4322.42</v>
      </c>
      <c r="O1113" s="130">
        <v>-5258.94</v>
      </c>
      <c r="P1113" s="127">
        <v>-5258.94</v>
      </c>
    </row>
    <row r="1114" spans="1:16" ht="13.5" thickBot="1" x14ac:dyDescent="0.25">
      <c r="A1114" s="136" t="s">
        <v>374</v>
      </c>
      <c r="B1114" s="134" t="s">
        <v>731</v>
      </c>
      <c r="C1114" s="134" t="s">
        <v>2078</v>
      </c>
      <c r="D1114" s="132">
        <v>-721.03</v>
      </c>
      <c r="E1114" s="132">
        <v>-179.66</v>
      </c>
      <c r="F1114" s="132">
        <v>-248.69</v>
      </c>
      <c r="G1114" s="132">
        <v>-305.45</v>
      </c>
      <c r="H1114" s="132">
        <v>-336.54</v>
      </c>
      <c r="I1114" s="132">
        <v>-348.09</v>
      </c>
      <c r="J1114" s="132">
        <v>-368.2</v>
      </c>
      <c r="K1114" s="132">
        <v>-386.27</v>
      </c>
      <c r="L1114" s="132">
        <v>-406.54</v>
      </c>
      <c r="M1114" s="132">
        <v>-434.23</v>
      </c>
      <c r="N1114" s="132">
        <v>-505.44</v>
      </c>
      <c r="O1114" s="132">
        <v>-611</v>
      </c>
      <c r="P1114" s="127">
        <v>-611</v>
      </c>
    </row>
    <row r="1115" spans="1:16" ht="13.5" thickBot="1" x14ac:dyDescent="0.25">
      <c r="A1115" s="136" t="s">
        <v>375</v>
      </c>
      <c r="B1115" s="134" t="s">
        <v>730</v>
      </c>
      <c r="C1115" s="134" t="s">
        <v>2078</v>
      </c>
      <c r="D1115" s="130">
        <v>-668.25</v>
      </c>
      <c r="E1115" s="130">
        <v>-178.55</v>
      </c>
      <c r="F1115" s="130">
        <v>-250.16</v>
      </c>
      <c r="G1115" s="130">
        <v>-305.95</v>
      </c>
      <c r="H1115" s="130">
        <v>-334.13</v>
      </c>
      <c r="I1115" s="130">
        <v>-343.04</v>
      </c>
      <c r="J1115" s="130">
        <v>-359.39</v>
      </c>
      <c r="K1115" s="130">
        <v>-372.95</v>
      </c>
      <c r="L1115" s="130">
        <v>-388.6</v>
      </c>
      <c r="M1115" s="130">
        <v>-413.24</v>
      </c>
      <c r="N1115" s="130">
        <v>-478.78</v>
      </c>
      <c r="O1115" s="130">
        <v>-585.92999999999995</v>
      </c>
      <c r="P1115" s="127">
        <v>-585.92999999999995</v>
      </c>
    </row>
    <row r="1116" spans="1:16" ht="13.5" thickBot="1" x14ac:dyDescent="0.25">
      <c r="A1116" s="136" t="s">
        <v>378</v>
      </c>
      <c r="B1116" s="134" t="s">
        <v>729</v>
      </c>
      <c r="C1116" s="134" t="s">
        <v>2078</v>
      </c>
      <c r="D1116" s="132">
        <v>-4789.83</v>
      </c>
      <c r="E1116" s="132">
        <v>-8497.42</v>
      </c>
      <c r="F1116" s="132">
        <v>-12055.77</v>
      </c>
      <c r="G1116" s="132">
        <v>-2786.03</v>
      </c>
      <c r="H1116" s="132">
        <v>-4970.6400000000003</v>
      </c>
      <c r="I1116" s="132">
        <v>-6274.12</v>
      </c>
      <c r="J1116" s="132">
        <v>-2014.58</v>
      </c>
      <c r="K1116" s="132">
        <v>-3775.91</v>
      </c>
      <c r="L1116" s="132">
        <v>-5376.74</v>
      </c>
      <c r="M1116" s="132">
        <v>-1739.32</v>
      </c>
      <c r="N1116" s="132">
        <v>-5014.12</v>
      </c>
      <c r="O1116" s="132">
        <v>-8853.93</v>
      </c>
      <c r="P1116" s="127">
        <v>-8853.93</v>
      </c>
    </row>
    <row r="1117" spans="1:16" ht="13.5" thickBot="1" x14ac:dyDescent="0.25">
      <c r="A1117" s="136" t="s">
        <v>379</v>
      </c>
      <c r="B1117" s="134" t="s">
        <v>728</v>
      </c>
      <c r="C1117" s="134" t="s">
        <v>2078</v>
      </c>
      <c r="D1117" s="130">
        <v>-60072.85</v>
      </c>
      <c r="E1117" s="130">
        <v>-13472.48</v>
      </c>
      <c r="F1117" s="130">
        <v>-19227.61</v>
      </c>
      <c r="G1117" s="130">
        <v>-23671.83</v>
      </c>
      <c r="H1117" s="130">
        <v>-26773.5</v>
      </c>
      <c r="I1117" s="130">
        <v>-28553.040000000001</v>
      </c>
      <c r="J1117" s="130">
        <v>-31370.74</v>
      </c>
      <c r="K1117" s="130">
        <v>-34231.19</v>
      </c>
      <c r="L1117" s="130">
        <v>-36905.230000000003</v>
      </c>
      <c r="M1117" s="130">
        <v>-40530.76</v>
      </c>
      <c r="N1117" s="130">
        <v>-45651.61</v>
      </c>
      <c r="O1117" s="130">
        <v>-52906.21</v>
      </c>
      <c r="P1117" s="127">
        <v>-52906.21</v>
      </c>
    </row>
    <row r="1118" spans="1:16" ht="13.5" thickBot="1" x14ac:dyDescent="0.25">
      <c r="A1118" s="136" t="s">
        <v>380</v>
      </c>
      <c r="B1118" s="134" t="s">
        <v>727</v>
      </c>
      <c r="C1118" s="134" t="s">
        <v>2078</v>
      </c>
      <c r="D1118" s="132">
        <v>-23858.52</v>
      </c>
      <c r="E1118" s="132">
        <v>-5075.66</v>
      </c>
      <c r="F1118" s="132">
        <v>-7218.82</v>
      </c>
      <c r="G1118" s="132">
        <v>-8937.6200000000008</v>
      </c>
      <c r="H1118" s="132">
        <v>-10076.120000000001</v>
      </c>
      <c r="I1118" s="132">
        <v>-10617.63</v>
      </c>
      <c r="J1118" s="132">
        <v>-11436.7</v>
      </c>
      <c r="K1118" s="132">
        <v>-12205.42</v>
      </c>
      <c r="L1118" s="132">
        <v>-13015.16</v>
      </c>
      <c r="M1118" s="132">
        <v>-14130.13</v>
      </c>
      <c r="N1118" s="132">
        <v>-16437.62</v>
      </c>
      <c r="O1118" s="132">
        <v>-19449.13</v>
      </c>
      <c r="P1118" s="127">
        <v>-19449.13</v>
      </c>
    </row>
    <row r="1119" spans="1:16" ht="13.5" thickBot="1" x14ac:dyDescent="0.25">
      <c r="A1119" s="136" t="s">
        <v>381</v>
      </c>
      <c r="B1119" s="134" t="s">
        <v>726</v>
      </c>
      <c r="C1119" s="134" t="s">
        <v>2078</v>
      </c>
      <c r="D1119" s="130">
        <v>-2088.39</v>
      </c>
      <c r="E1119" s="130">
        <v>-1315.15</v>
      </c>
      <c r="F1119" s="130">
        <v>-1884.08</v>
      </c>
      <c r="G1119" s="130">
        <v>-2344.61</v>
      </c>
      <c r="H1119" s="130">
        <v>-797.09</v>
      </c>
      <c r="I1119" s="130">
        <v>-952.53</v>
      </c>
      <c r="J1119" s="130">
        <v>-1148.4000000000001</v>
      </c>
      <c r="K1119" s="130">
        <v>-349.44</v>
      </c>
      <c r="L1119" s="130">
        <v>-523.78</v>
      </c>
      <c r="M1119" s="130">
        <v>-721.21</v>
      </c>
      <c r="N1119" s="130">
        <v>-684.98</v>
      </c>
      <c r="O1119" s="130">
        <v>-1368.74</v>
      </c>
      <c r="P1119" s="127">
        <v>-1368.74</v>
      </c>
    </row>
    <row r="1120" spans="1:16" ht="13.5" thickBot="1" x14ac:dyDescent="0.25">
      <c r="A1120" s="136" t="s">
        <v>382</v>
      </c>
      <c r="B1120" s="134" t="s">
        <v>725</v>
      </c>
      <c r="C1120" s="134" t="s">
        <v>2078</v>
      </c>
      <c r="D1120" s="132">
        <v>-28961.46</v>
      </c>
      <c r="E1120" s="132">
        <v>-12001.13</v>
      </c>
      <c r="F1120" s="132">
        <v>-17048.82</v>
      </c>
      <c r="G1120" s="132">
        <v>-21049.57</v>
      </c>
      <c r="H1120" s="132">
        <v>-24218.02</v>
      </c>
      <c r="I1120" s="132">
        <v>-25923.919999999998</v>
      </c>
      <c r="J1120" s="132">
        <v>-28855.61</v>
      </c>
      <c r="K1120" s="132">
        <v>-5798.38</v>
      </c>
      <c r="L1120" s="132">
        <v>-8828.07</v>
      </c>
      <c r="M1120" s="132">
        <v>-11920.1</v>
      </c>
      <c r="N1120" s="132">
        <v>-16834.310000000001</v>
      </c>
      <c r="O1120" s="132">
        <v>-22332.18</v>
      </c>
      <c r="P1120" s="127">
        <v>-22332.18</v>
      </c>
    </row>
    <row r="1121" spans="1:16" ht="13.5" thickBot="1" x14ac:dyDescent="0.25">
      <c r="A1121" s="136" t="s">
        <v>383</v>
      </c>
      <c r="B1121" s="134" t="s">
        <v>724</v>
      </c>
      <c r="C1121" s="134" t="s">
        <v>2078</v>
      </c>
      <c r="D1121" s="130">
        <v>-3180.95</v>
      </c>
      <c r="E1121" s="130">
        <v>-2282.2800000000002</v>
      </c>
      <c r="F1121" s="130">
        <v>-3308.61</v>
      </c>
      <c r="G1121" s="130">
        <v>-4123.2299999999996</v>
      </c>
      <c r="H1121" s="130">
        <v>-1376.42</v>
      </c>
      <c r="I1121" s="130">
        <v>-1552.13</v>
      </c>
      <c r="J1121" s="130">
        <v>-1824.62</v>
      </c>
      <c r="K1121" s="130">
        <v>-521.51</v>
      </c>
      <c r="L1121" s="130">
        <v>-739.59</v>
      </c>
      <c r="M1121" s="130">
        <v>-978.02</v>
      </c>
      <c r="N1121" s="130">
        <v>-744.86</v>
      </c>
      <c r="O1121" s="130">
        <v>-1731.55</v>
      </c>
      <c r="P1121" s="127">
        <v>-1731.55</v>
      </c>
    </row>
    <row r="1122" spans="1:16" ht="13.5" thickBot="1" x14ac:dyDescent="0.25">
      <c r="A1122" s="136" t="s">
        <v>384</v>
      </c>
      <c r="B1122" s="134" t="s">
        <v>723</v>
      </c>
      <c r="C1122" s="134" t="s">
        <v>2078</v>
      </c>
      <c r="D1122" s="132">
        <v>-77567.59</v>
      </c>
      <c r="E1122" s="132">
        <v>-17206.759999999998</v>
      </c>
      <c r="F1122" s="132">
        <v>-24362.78</v>
      </c>
      <c r="G1122" s="132">
        <v>-29832.02</v>
      </c>
      <c r="H1122" s="132">
        <v>-33730.269999999997</v>
      </c>
      <c r="I1122" s="132">
        <v>-36095.760000000002</v>
      </c>
      <c r="J1122" s="132">
        <v>-39891.64</v>
      </c>
      <c r="K1122" s="132">
        <v>-43378.75</v>
      </c>
      <c r="L1122" s="132">
        <v>-47106.02</v>
      </c>
      <c r="M1122" s="132">
        <v>-51133.86</v>
      </c>
      <c r="N1122" s="132">
        <v>-58279.16</v>
      </c>
      <c r="O1122" s="132">
        <v>-66860.41</v>
      </c>
      <c r="P1122" s="127">
        <v>-66860.41</v>
      </c>
    </row>
    <row r="1123" spans="1:16" ht="13.5" thickBot="1" x14ac:dyDescent="0.25">
      <c r="A1123" s="136" t="s">
        <v>385</v>
      </c>
      <c r="B1123" s="134" t="s">
        <v>722</v>
      </c>
      <c r="C1123" s="134" t="s">
        <v>2078</v>
      </c>
      <c r="D1123" s="130">
        <v>-2227.3200000000002</v>
      </c>
      <c r="E1123" s="130">
        <v>-514.33000000000004</v>
      </c>
      <c r="F1123" s="130">
        <v>-739.75</v>
      </c>
      <c r="G1123" s="130">
        <v>-938.81</v>
      </c>
      <c r="H1123" s="130">
        <v>-1089.03</v>
      </c>
      <c r="I1123" s="130">
        <v>-1154.18</v>
      </c>
      <c r="J1123" s="130">
        <v>-1243.1099999999999</v>
      </c>
      <c r="K1123" s="130">
        <v>-1307.18</v>
      </c>
      <c r="L1123" s="130">
        <v>-1380.97</v>
      </c>
      <c r="M1123" s="130">
        <v>-1454.55</v>
      </c>
      <c r="N1123" s="130">
        <v>-1642.79</v>
      </c>
      <c r="O1123" s="130">
        <v>-1898.45</v>
      </c>
      <c r="P1123" s="127">
        <v>-1898.45</v>
      </c>
    </row>
    <row r="1124" spans="1:16" ht="13.5" thickBot="1" x14ac:dyDescent="0.25">
      <c r="A1124" s="136" t="s">
        <v>386</v>
      </c>
      <c r="B1124" s="134" t="s">
        <v>721</v>
      </c>
      <c r="C1124" s="134" t="s">
        <v>2078</v>
      </c>
      <c r="D1124" s="132">
        <v>-63399.73</v>
      </c>
      <c r="E1124" s="132">
        <v>-16236.69</v>
      </c>
      <c r="F1124" s="132">
        <v>-22767.25</v>
      </c>
      <c r="G1124" s="132">
        <v>-27754.16</v>
      </c>
      <c r="H1124" s="132">
        <v>-31262.93</v>
      </c>
      <c r="I1124" s="132">
        <v>-32861.64</v>
      </c>
      <c r="J1124" s="132">
        <v>-35229.39</v>
      </c>
      <c r="K1124" s="132">
        <v>-37161.019999999997</v>
      </c>
      <c r="L1124" s="132">
        <v>-39243.120000000003</v>
      </c>
      <c r="M1124" s="132">
        <v>-41593.730000000003</v>
      </c>
      <c r="N1124" s="132">
        <v>-46865.59</v>
      </c>
      <c r="O1124" s="132">
        <v>-54694.22</v>
      </c>
      <c r="P1124" s="127">
        <v>-54694.22</v>
      </c>
    </row>
    <row r="1125" spans="1:16" ht="13.5" thickBot="1" x14ac:dyDescent="0.25">
      <c r="A1125" s="136" t="s">
        <v>387</v>
      </c>
      <c r="B1125" s="134" t="s">
        <v>720</v>
      </c>
      <c r="C1125" s="134" t="s">
        <v>2078</v>
      </c>
      <c r="D1125" s="130">
        <v>-71886.13</v>
      </c>
      <c r="E1125" s="130">
        <v>-18277.599999999999</v>
      </c>
      <c r="F1125" s="130">
        <v>-25742.18</v>
      </c>
      <c r="G1125" s="130">
        <v>-32216.7</v>
      </c>
      <c r="H1125" s="130">
        <v>-36648.31</v>
      </c>
      <c r="I1125" s="130">
        <v>-38045.19</v>
      </c>
      <c r="J1125" s="130">
        <v>-40604.26</v>
      </c>
      <c r="K1125" s="130">
        <v>-42924.94</v>
      </c>
      <c r="L1125" s="130">
        <v>-45049.95</v>
      </c>
      <c r="M1125" s="130">
        <v>-47388.4</v>
      </c>
      <c r="N1125" s="130">
        <v>-52199.53</v>
      </c>
      <c r="O1125" s="130">
        <v>-60955.66</v>
      </c>
      <c r="P1125" s="127">
        <v>-60955.66</v>
      </c>
    </row>
    <row r="1126" spans="1:16" ht="13.5" thickBot="1" x14ac:dyDescent="0.25">
      <c r="A1126" s="136" t="s">
        <v>388</v>
      </c>
      <c r="B1126" s="134" t="s">
        <v>719</v>
      </c>
      <c r="C1126" s="134" t="s">
        <v>2078</v>
      </c>
      <c r="D1126" s="132">
        <v>-26021.94</v>
      </c>
      <c r="E1126" s="132">
        <v>-6796.77</v>
      </c>
      <c r="F1126" s="132">
        <v>-9402.82</v>
      </c>
      <c r="G1126" s="132">
        <v>-11401.95</v>
      </c>
      <c r="H1126" s="132">
        <v>-12680.54</v>
      </c>
      <c r="I1126" s="132">
        <v>-13126.18</v>
      </c>
      <c r="J1126" s="132">
        <v>-13936.13</v>
      </c>
      <c r="K1126" s="132">
        <v>-14616.05</v>
      </c>
      <c r="L1126" s="132">
        <v>-15348.77</v>
      </c>
      <c r="M1126" s="132">
        <v>-16250.12</v>
      </c>
      <c r="N1126" s="132">
        <v>-18614.98</v>
      </c>
      <c r="O1126" s="132">
        <v>-21837.39</v>
      </c>
      <c r="P1126" s="127">
        <v>-21837.39</v>
      </c>
    </row>
    <row r="1127" spans="1:16" ht="13.5" thickBot="1" x14ac:dyDescent="0.25">
      <c r="A1127" s="136" t="s">
        <v>389</v>
      </c>
      <c r="B1127" s="134" t="s">
        <v>718</v>
      </c>
      <c r="C1127" s="134" t="s">
        <v>2078</v>
      </c>
      <c r="D1127" s="130">
        <v>-59103.71</v>
      </c>
      <c r="E1127" s="130">
        <v>-36332.949999999997</v>
      </c>
      <c r="F1127" s="130">
        <v>-50538.2</v>
      </c>
      <c r="G1127" s="130">
        <v>-61477.54</v>
      </c>
      <c r="H1127" s="130">
        <v>-17844.07</v>
      </c>
      <c r="I1127" s="130">
        <v>-20206.47</v>
      </c>
      <c r="J1127" s="130">
        <v>-24791.57</v>
      </c>
      <c r="K1127" s="130">
        <v>-8357.5300000000007</v>
      </c>
      <c r="L1127" s="130">
        <v>-12425.13</v>
      </c>
      <c r="M1127" s="130">
        <v>-18969.38</v>
      </c>
      <c r="N1127" s="130">
        <v>-20181.57</v>
      </c>
      <c r="O1127" s="130">
        <v>-41681.15</v>
      </c>
      <c r="P1127" s="127">
        <v>-41681.15</v>
      </c>
    </row>
    <row r="1128" spans="1:16" ht="13.5" thickBot="1" x14ac:dyDescent="0.25">
      <c r="A1128" s="136" t="s">
        <v>390</v>
      </c>
      <c r="B1128" s="134" t="s">
        <v>717</v>
      </c>
      <c r="C1128" s="134" t="s">
        <v>2078</v>
      </c>
      <c r="D1128" s="132">
        <v>-13302.27</v>
      </c>
      <c r="E1128" s="132">
        <v>-3587.34</v>
      </c>
      <c r="F1128" s="132">
        <v>-5059.68</v>
      </c>
      <c r="G1128" s="132">
        <v>-6296.86</v>
      </c>
      <c r="H1128" s="132">
        <v>-6969.16</v>
      </c>
      <c r="I1128" s="132">
        <v>-7112.81</v>
      </c>
      <c r="J1128" s="132">
        <v>-7451.25</v>
      </c>
      <c r="K1128" s="132">
        <v>-7683.01</v>
      </c>
      <c r="L1128" s="132">
        <v>-7911.15</v>
      </c>
      <c r="M1128" s="132">
        <v>-8263.7800000000007</v>
      </c>
      <c r="N1128" s="132">
        <v>-9333.51</v>
      </c>
      <c r="O1128" s="132">
        <v>-11131.27</v>
      </c>
      <c r="P1128" s="127">
        <v>-11131.27</v>
      </c>
    </row>
    <row r="1129" spans="1:16" ht="13.5" thickBot="1" x14ac:dyDescent="0.25">
      <c r="A1129" s="136" t="s">
        <v>391</v>
      </c>
      <c r="B1129" s="134" t="s">
        <v>1546</v>
      </c>
      <c r="C1129" s="134" t="s">
        <v>2078</v>
      </c>
      <c r="D1129" s="130">
        <v>-6119.73</v>
      </c>
      <c r="E1129" s="130">
        <v>-3769.05</v>
      </c>
      <c r="F1129" s="130">
        <v>-5186.3999999999996</v>
      </c>
      <c r="G1129" s="130">
        <v>-6299.86</v>
      </c>
      <c r="H1129" s="130">
        <v>-1757.52</v>
      </c>
      <c r="I1129" s="130">
        <v>-2034.86</v>
      </c>
      <c r="J1129" s="130">
        <v>-2476.64</v>
      </c>
      <c r="K1129" s="130">
        <v>-857.76</v>
      </c>
      <c r="L1129" s="130">
        <v>-1306.33</v>
      </c>
      <c r="M1129" s="130">
        <v>-1943.26</v>
      </c>
      <c r="N1129" s="130">
        <v>-1922.85</v>
      </c>
      <c r="O1129" s="130">
        <v>-3859.43</v>
      </c>
      <c r="P1129" s="127">
        <v>-3859.43</v>
      </c>
    </row>
    <row r="1130" spans="1:16" ht="13.5" thickBot="1" x14ac:dyDescent="0.25">
      <c r="A1130" s="136" t="s">
        <v>392</v>
      </c>
      <c r="B1130" s="134" t="s">
        <v>716</v>
      </c>
      <c r="C1130" s="134" t="s">
        <v>2078</v>
      </c>
      <c r="D1130" s="132">
        <v>-3099.86</v>
      </c>
      <c r="E1130" s="132">
        <v>-1613.38</v>
      </c>
      <c r="F1130" s="132">
        <v>-2222.4</v>
      </c>
      <c r="G1130" s="132">
        <v>-2717.16</v>
      </c>
      <c r="H1130" s="132">
        <v>-2965.31</v>
      </c>
      <c r="I1130" s="132">
        <v>-3013.16</v>
      </c>
      <c r="J1130" s="132">
        <v>-3158.33</v>
      </c>
      <c r="K1130" s="132">
        <v>-269.60000000000002</v>
      </c>
      <c r="L1130" s="132">
        <v>-401.93</v>
      </c>
      <c r="M1130" s="132">
        <v>-684.91</v>
      </c>
      <c r="N1130" s="132">
        <v>-1294.53</v>
      </c>
      <c r="O1130" s="132">
        <v>-2291.83</v>
      </c>
      <c r="P1130" s="127">
        <v>-2291.83</v>
      </c>
    </row>
    <row r="1131" spans="1:16" ht="13.5" thickBot="1" x14ac:dyDescent="0.25">
      <c r="A1131" s="136" t="s">
        <v>393</v>
      </c>
      <c r="B1131" s="134" t="s">
        <v>715</v>
      </c>
      <c r="C1131" s="134" t="s">
        <v>2078</v>
      </c>
      <c r="D1131" s="130">
        <v>-21937.22</v>
      </c>
      <c r="E1131" s="130">
        <v>-40737.910000000003</v>
      </c>
      <c r="F1131" s="130">
        <v>-57569.79</v>
      </c>
      <c r="G1131" s="130">
        <v>-14728.39</v>
      </c>
      <c r="H1131" s="130">
        <v>-23979.75</v>
      </c>
      <c r="I1131" s="130">
        <v>-29293.55</v>
      </c>
      <c r="J1131" s="130">
        <v>-1967.15</v>
      </c>
      <c r="K1131" s="130">
        <v>-6285.46</v>
      </c>
      <c r="L1131" s="130">
        <v>-10096.950000000001</v>
      </c>
      <c r="M1131" s="130">
        <v>-4719.58</v>
      </c>
      <c r="N1131" s="130">
        <v>-13224.87</v>
      </c>
      <c r="O1131" s="130">
        <v>-30343.08</v>
      </c>
      <c r="P1131" s="127">
        <v>-30343.08</v>
      </c>
    </row>
    <row r="1132" spans="1:16" ht="13.5" thickBot="1" x14ac:dyDescent="0.25">
      <c r="A1132" s="136" t="s">
        <v>394</v>
      </c>
      <c r="B1132" s="134" t="s">
        <v>714</v>
      </c>
      <c r="C1132" s="134" t="s">
        <v>2078</v>
      </c>
      <c r="D1132" s="132">
        <v>-110.05</v>
      </c>
      <c r="E1132" s="132">
        <v>-30.45</v>
      </c>
      <c r="F1132" s="132">
        <v>-41.74</v>
      </c>
      <c r="G1132" s="132">
        <v>-50.74</v>
      </c>
      <c r="H1132" s="132">
        <v>-56.01</v>
      </c>
      <c r="I1132" s="132">
        <v>-58.12</v>
      </c>
      <c r="J1132" s="132">
        <v>-61.54</v>
      </c>
      <c r="K1132" s="132">
        <v>-64.55</v>
      </c>
      <c r="L1132" s="132">
        <v>-68.290000000000006</v>
      </c>
      <c r="M1132" s="132">
        <v>-73.650000000000006</v>
      </c>
      <c r="N1132" s="132">
        <v>-84.19</v>
      </c>
      <c r="O1132" s="132">
        <v>-100.05</v>
      </c>
      <c r="P1132" s="127">
        <v>-100.05</v>
      </c>
    </row>
    <row r="1133" spans="1:16" ht="13.5" thickBot="1" x14ac:dyDescent="0.25">
      <c r="A1133" s="136" t="s">
        <v>395</v>
      </c>
      <c r="B1133" s="134" t="s">
        <v>1547</v>
      </c>
      <c r="C1133" s="134" t="s">
        <v>2078</v>
      </c>
      <c r="D1133" s="130">
        <v>-1384.95</v>
      </c>
      <c r="E1133" s="130">
        <v>-831.13</v>
      </c>
      <c r="F1133" s="130">
        <v>-1257.2</v>
      </c>
      <c r="G1133" s="130">
        <v>-1578.18</v>
      </c>
      <c r="H1133" s="130">
        <v>-1818.43</v>
      </c>
      <c r="I1133" s="130">
        <v>-1977.57</v>
      </c>
      <c r="J1133" s="130">
        <v>-2028.45</v>
      </c>
      <c r="K1133" s="130">
        <v>-146.62</v>
      </c>
      <c r="L1133" s="130">
        <v>-233.08</v>
      </c>
      <c r="M1133" s="130">
        <v>-340.58</v>
      </c>
      <c r="N1133" s="130">
        <v>-536.15</v>
      </c>
      <c r="O1133" s="130">
        <v>-958.53</v>
      </c>
      <c r="P1133" s="127">
        <v>-958.53</v>
      </c>
    </row>
    <row r="1134" spans="1:16" ht="13.5" thickBot="1" x14ac:dyDescent="0.25">
      <c r="A1134" s="136" t="s">
        <v>396</v>
      </c>
      <c r="B1134" s="134" t="s">
        <v>713</v>
      </c>
      <c r="C1134" s="134" t="s">
        <v>2078</v>
      </c>
      <c r="D1134" s="132">
        <v>-1100.6300000000001</v>
      </c>
      <c r="E1134" s="132">
        <v>-940.58</v>
      </c>
      <c r="F1134" s="132">
        <v>-834.78</v>
      </c>
      <c r="G1134" s="132">
        <v>-707.39</v>
      </c>
      <c r="H1134" s="132">
        <v>-1123.26</v>
      </c>
      <c r="I1134" s="132">
        <v>-98.74</v>
      </c>
      <c r="J1134" s="132">
        <v>-258</v>
      </c>
      <c r="K1134" s="132">
        <v>-233.1</v>
      </c>
      <c r="L1134" s="132">
        <v>-241.9</v>
      </c>
      <c r="M1134" s="132">
        <v>-262.70999999999998</v>
      </c>
      <c r="N1134" s="132">
        <v>-630.59</v>
      </c>
      <c r="O1134" s="132">
        <v>-1072.17</v>
      </c>
      <c r="P1134" s="127">
        <v>-1072.17</v>
      </c>
    </row>
    <row r="1135" spans="1:16" ht="13.5" thickBot="1" x14ac:dyDescent="0.25">
      <c r="A1135" s="136" t="s">
        <v>397</v>
      </c>
      <c r="B1135" s="134" t="s">
        <v>1548</v>
      </c>
      <c r="C1135" s="134" t="s">
        <v>2078</v>
      </c>
      <c r="D1135" s="130">
        <v>-13147.8</v>
      </c>
      <c r="E1135" s="130">
        <v>-2986.36</v>
      </c>
      <c r="F1135" s="130">
        <v>-4221.54</v>
      </c>
      <c r="G1135" s="130">
        <v>-5198.71</v>
      </c>
      <c r="H1135" s="130">
        <v>-5821.26</v>
      </c>
      <c r="I1135" s="130">
        <v>-6146.74</v>
      </c>
      <c r="J1135" s="130">
        <v>-6810.17</v>
      </c>
      <c r="K1135" s="130">
        <v>-7410.29</v>
      </c>
      <c r="L1135" s="130">
        <v>-8056.51</v>
      </c>
      <c r="M1135" s="130">
        <v>-8710.01</v>
      </c>
      <c r="N1135" s="130">
        <v>-9959.4599999999991</v>
      </c>
      <c r="O1135" s="130">
        <v>-11384.45</v>
      </c>
      <c r="P1135" s="127">
        <v>-11384.45</v>
      </c>
    </row>
    <row r="1136" spans="1:16" ht="13.5" thickBot="1" x14ac:dyDescent="0.25">
      <c r="A1136" s="136" t="s">
        <v>398</v>
      </c>
      <c r="B1136" s="134" t="s">
        <v>712</v>
      </c>
      <c r="C1136" s="134" t="s">
        <v>2078</v>
      </c>
      <c r="D1136" s="132">
        <v>-22456.81</v>
      </c>
      <c r="E1136" s="132">
        <v>-5237.01</v>
      </c>
      <c r="F1136" s="132">
        <v>-7398.73</v>
      </c>
      <c r="G1136" s="132">
        <v>-9156.77</v>
      </c>
      <c r="H1136" s="132">
        <v>-10530.04</v>
      </c>
      <c r="I1136" s="132">
        <v>-11374.63</v>
      </c>
      <c r="J1136" s="132">
        <v>-12445.87</v>
      </c>
      <c r="K1136" s="132">
        <v>-13483.76</v>
      </c>
      <c r="L1136" s="132">
        <v>-14489.78</v>
      </c>
      <c r="M1136" s="132">
        <v>-15623.02</v>
      </c>
      <c r="N1136" s="132">
        <v>-17620.39</v>
      </c>
      <c r="O1136" s="132">
        <v>-20417.939999999999</v>
      </c>
      <c r="P1136" s="127">
        <v>-20417.939999999999</v>
      </c>
    </row>
    <row r="1137" spans="1:16" ht="13.5" thickBot="1" x14ac:dyDescent="0.25">
      <c r="A1137" s="136" t="s">
        <v>399</v>
      </c>
      <c r="B1137" s="134" t="s">
        <v>1549</v>
      </c>
      <c r="C1137" s="134" t="s">
        <v>2078</v>
      </c>
      <c r="D1137" s="130">
        <v>-3763.41</v>
      </c>
      <c r="E1137" s="130">
        <v>-1004.61</v>
      </c>
      <c r="F1137" s="130">
        <v>-1407.55</v>
      </c>
      <c r="G1137" s="130">
        <v>-1716.78</v>
      </c>
      <c r="H1137" s="130">
        <v>-1908.97</v>
      </c>
      <c r="I1137" s="130">
        <v>-1959.25</v>
      </c>
      <c r="J1137" s="130">
        <v>-2085.42</v>
      </c>
      <c r="K1137" s="130">
        <v>-2201.71</v>
      </c>
      <c r="L1137" s="130">
        <v>-2328.5300000000002</v>
      </c>
      <c r="M1137" s="130">
        <v>-2558.12</v>
      </c>
      <c r="N1137" s="130">
        <v>-3021.89</v>
      </c>
      <c r="O1137" s="130">
        <v>-3756.24</v>
      </c>
      <c r="P1137" s="127">
        <v>-3756.24</v>
      </c>
    </row>
    <row r="1138" spans="1:16" ht="13.5" thickBot="1" x14ac:dyDescent="0.25">
      <c r="A1138" s="136" t="s">
        <v>400</v>
      </c>
      <c r="B1138" s="134" t="s">
        <v>711</v>
      </c>
      <c r="C1138" s="134" t="s">
        <v>2078</v>
      </c>
      <c r="D1138" s="132">
        <v>-53675.97</v>
      </c>
      <c r="E1138" s="132">
        <v>-39818.82</v>
      </c>
      <c r="F1138" s="132">
        <v>-56337.49</v>
      </c>
      <c r="G1138" s="132">
        <v>-70063.44</v>
      </c>
      <c r="H1138" s="132">
        <v>-23204.38</v>
      </c>
      <c r="I1138" s="132">
        <v>-29167.93</v>
      </c>
      <c r="J1138" s="132">
        <v>-31897.52</v>
      </c>
      <c r="K1138" s="132">
        <v>-7356.06</v>
      </c>
      <c r="L1138" s="132">
        <v>-11901.85</v>
      </c>
      <c r="M1138" s="132">
        <v>-16753.59</v>
      </c>
      <c r="N1138" s="132">
        <v>-13523.53</v>
      </c>
      <c r="O1138" s="132">
        <v>-31559.47</v>
      </c>
      <c r="P1138" s="127">
        <v>-31559.47</v>
      </c>
    </row>
    <row r="1139" spans="1:16" ht="13.5" thickBot="1" x14ac:dyDescent="0.25">
      <c r="A1139" s="136" t="s">
        <v>403</v>
      </c>
      <c r="B1139" s="134" t="s">
        <v>710</v>
      </c>
      <c r="C1139" s="134" t="s">
        <v>2078</v>
      </c>
      <c r="D1139" s="130">
        <v>-3734.42</v>
      </c>
      <c r="E1139" s="130">
        <v>-2658.07</v>
      </c>
      <c r="F1139" s="130">
        <v>-3877.95</v>
      </c>
      <c r="G1139" s="130">
        <v>-4916.8500000000004</v>
      </c>
      <c r="H1139" s="130">
        <v>-1863.71</v>
      </c>
      <c r="I1139" s="130">
        <v>-2180.58</v>
      </c>
      <c r="J1139" s="130">
        <v>-2559.1999999999998</v>
      </c>
      <c r="K1139" s="130">
        <v>-719.53</v>
      </c>
      <c r="L1139" s="130">
        <v>-1013.71</v>
      </c>
      <c r="M1139" s="130">
        <v>-1331.99</v>
      </c>
      <c r="N1139" s="130">
        <v>-1042.3</v>
      </c>
      <c r="O1139" s="130">
        <v>-2249.63</v>
      </c>
      <c r="P1139" s="127">
        <v>-2249.63</v>
      </c>
    </row>
    <row r="1140" spans="1:16" ht="13.5" thickBot="1" x14ac:dyDescent="0.25">
      <c r="A1140" s="136" t="s">
        <v>404</v>
      </c>
      <c r="B1140" s="134" t="s">
        <v>709</v>
      </c>
      <c r="C1140" s="134" t="s">
        <v>2078</v>
      </c>
      <c r="D1140" s="132">
        <v>-18671.87</v>
      </c>
      <c r="E1140" s="132">
        <v>-9103.4</v>
      </c>
      <c r="F1140" s="132">
        <v>-12986.79</v>
      </c>
      <c r="G1140" s="132">
        <v>-16643.11</v>
      </c>
      <c r="H1140" s="132">
        <v>-19069.57</v>
      </c>
      <c r="I1140" s="132">
        <v>-20752.11</v>
      </c>
      <c r="J1140" s="132">
        <v>-21765.97</v>
      </c>
      <c r="K1140" s="132">
        <v>-2601.0700000000002</v>
      </c>
      <c r="L1140" s="132">
        <v>-4272.25</v>
      </c>
      <c r="M1140" s="132">
        <v>-6034.03</v>
      </c>
      <c r="N1140" s="132">
        <v>-9053.2800000000007</v>
      </c>
      <c r="O1140" s="132">
        <v>-13574.56</v>
      </c>
      <c r="P1140" s="127">
        <v>-13574.56</v>
      </c>
    </row>
    <row r="1141" spans="1:16" ht="13.5" thickBot="1" x14ac:dyDescent="0.25">
      <c r="A1141" s="136" t="s">
        <v>405</v>
      </c>
      <c r="B1141" s="134" t="s">
        <v>708</v>
      </c>
      <c r="C1141" s="134" t="s">
        <v>2078</v>
      </c>
      <c r="D1141" s="130">
        <v>-19659.98</v>
      </c>
      <c r="E1141" s="130">
        <v>-4511.28</v>
      </c>
      <c r="F1141" s="130">
        <v>-6454.68</v>
      </c>
      <c r="G1141" s="130">
        <v>-8090.16</v>
      </c>
      <c r="H1141" s="130">
        <v>-9273.33</v>
      </c>
      <c r="I1141" s="130">
        <v>-9769.4599999999991</v>
      </c>
      <c r="J1141" s="130">
        <v>-10694.06</v>
      </c>
      <c r="K1141" s="130">
        <v>-11490.42</v>
      </c>
      <c r="L1141" s="130">
        <v>-12313.98</v>
      </c>
      <c r="M1141" s="130">
        <v>-13171.24</v>
      </c>
      <c r="N1141" s="130">
        <v>-14520.61</v>
      </c>
      <c r="O1141" s="130">
        <v>-16553.29</v>
      </c>
      <c r="P1141" s="127">
        <v>-16553.29</v>
      </c>
    </row>
    <row r="1142" spans="1:16" ht="13.5" thickBot="1" x14ac:dyDescent="0.25">
      <c r="A1142" s="136" t="s">
        <v>406</v>
      </c>
      <c r="B1142" s="134" t="s">
        <v>707</v>
      </c>
      <c r="C1142" s="134" t="s">
        <v>2078</v>
      </c>
      <c r="D1142" s="132">
        <v>-5939.92</v>
      </c>
      <c r="E1142" s="132">
        <v>-1150.67</v>
      </c>
      <c r="F1142" s="132">
        <v>-1742.22</v>
      </c>
      <c r="G1142" s="132">
        <v>-2264.35</v>
      </c>
      <c r="H1142" s="132">
        <v>-2683.39</v>
      </c>
      <c r="I1142" s="132">
        <v>-2872.04</v>
      </c>
      <c r="J1142" s="132">
        <v>-3211.17</v>
      </c>
      <c r="K1142" s="132">
        <v>-3540.87</v>
      </c>
      <c r="L1142" s="132">
        <v>-3930.18</v>
      </c>
      <c r="M1142" s="132">
        <v>-4258.08</v>
      </c>
      <c r="N1142" s="132">
        <v>-4701.9799999999996</v>
      </c>
      <c r="O1142" s="132">
        <v>-5333.39</v>
      </c>
      <c r="P1142" s="127">
        <v>-5333.39</v>
      </c>
    </row>
    <row r="1143" spans="1:16" ht="13.5" thickBot="1" x14ac:dyDescent="0.25">
      <c r="A1143" s="136" t="s">
        <v>407</v>
      </c>
      <c r="B1143" s="134" t="s">
        <v>706</v>
      </c>
      <c r="C1143" s="134" t="s">
        <v>2078</v>
      </c>
      <c r="D1143" s="130">
        <v>-9859.99</v>
      </c>
      <c r="E1143" s="130">
        <v>-2270.9899999999998</v>
      </c>
      <c r="F1143" s="130">
        <v>-3377.51</v>
      </c>
      <c r="G1143" s="130">
        <v>-4224.7</v>
      </c>
      <c r="H1143" s="130">
        <v>-4768.1899999999996</v>
      </c>
      <c r="I1143" s="130">
        <v>-4916.18</v>
      </c>
      <c r="J1143" s="130">
        <v>-5218.79</v>
      </c>
      <c r="K1143" s="130">
        <v>-5458.76</v>
      </c>
      <c r="L1143" s="130">
        <v>-5741.18</v>
      </c>
      <c r="M1143" s="130">
        <v>-6092.46</v>
      </c>
      <c r="N1143" s="130">
        <v>-6824.21</v>
      </c>
      <c r="O1143" s="130">
        <v>-8053.23</v>
      </c>
      <c r="P1143" s="127">
        <v>-8053.23</v>
      </c>
    </row>
    <row r="1144" spans="1:16" ht="13.5" thickBot="1" x14ac:dyDescent="0.25">
      <c r="A1144" s="136" t="s">
        <v>408</v>
      </c>
      <c r="B1144" s="134" t="s">
        <v>705</v>
      </c>
      <c r="C1144" s="134" t="s">
        <v>2078</v>
      </c>
      <c r="D1144" s="132">
        <v>0</v>
      </c>
      <c r="E1144" s="132">
        <v>0</v>
      </c>
      <c r="F1144" s="132">
        <v>0</v>
      </c>
      <c r="G1144" s="132">
        <v>0</v>
      </c>
      <c r="H1144" s="132">
        <v>0</v>
      </c>
      <c r="I1144" s="132">
        <v>0</v>
      </c>
      <c r="J1144" s="132">
        <v>0</v>
      </c>
      <c r="K1144" s="132">
        <v>0</v>
      </c>
      <c r="L1144" s="132">
        <v>0</v>
      </c>
      <c r="M1144" s="132">
        <v>0</v>
      </c>
      <c r="N1144" s="132">
        <v>0</v>
      </c>
      <c r="O1144" s="132">
        <v>0</v>
      </c>
      <c r="P1144" s="127">
        <v>0</v>
      </c>
    </row>
    <row r="1145" spans="1:16" ht="13.5" thickBot="1" x14ac:dyDescent="0.25">
      <c r="A1145" s="136" t="s">
        <v>450</v>
      </c>
      <c r="B1145" s="134" t="s">
        <v>704</v>
      </c>
      <c r="C1145" s="134" t="s">
        <v>2078</v>
      </c>
      <c r="D1145" s="130">
        <v>-219524.79</v>
      </c>
      <c r="E1145" s="130">
        <v>-443108.63</v>
      </c>
      <c r="F1145" s="130">
        <v>-666470.12</v>
      </c>
      <c r="G1145" s="130">
        <v>-125327.82</v>
      </c>
      <c r="H1145" s="130">
        <v>-230454.75</v>
      </c>
      <c r="I1145" s="130">
        <v>-320193.28999999998</v>
      </c>
      <c r="J1145" s="130">
        <v>-32219</v>
      </c>
      <c r="K1145" s="130">
        <v>-99829.53</v>
      </c>
      <c r="L1145" s="130">
        <v>-171780.63</v>
      </c>
      <c r="M1145" s="130">
        <v>-80821.5</v>
      </c>
      <c r="N1145" s="130">
        <v>-246066.27</v>
      </c>
      <c r="O1145" s="130">
        <v>-513627.97</v>
      </c>
      <c r="P1145" s="127">
        <v>-513627.97</v>
      </c>
    </row>
    <row r="1146" spans="1:16" ht="13.5" thickBot="1" x14ac:dyDescent="0.25">
      <c r="A1146" s="136" t="s">
        <v>451</v>
      </c>
      <c r="B1146" s="134" t="s">
        <v>703</v>
      </c>
      <c r="C1146" s="134" t="s">
        <v>2078</v>
      </c>
      <c r="D1146" s="132">
        <v>-72204.52</v>
      </c>
      <c r="E1146" s="132">
        <v>-92112.11</v>
      </c>
      <c r="F1146" s="132">
        <v>-111563.85</v>
      </c>
      <c r="G1146" s="132">
        <v>-60781.81</v>
      </c>
      <c r="H1146" s="132">
        <v>-69395.7</v>
      </c>
      <c r="I1146" s="132">
        <v>-77210.149999999994</v>
      </c>
      <c r="J1146" s="132">
        <v>-52603.13</v>
      </c>
      <c r="K1146" s="132">
        <v>-57855.07</v>
      </c>
      <c r="L1146" s="132">
        <v>-63318.62</v>
      </c>
      <c r="M1146" s="132">
        <v>-6628.31</v>
      </c>
      <c r="N1146" s="132">
        <v>-24254.97</v>
      </c>
      <c r="O1146" s="132">
        <v>-48019.35</v>
      </c>
      <c r="P1146" s="127">
        <v>-48019.35</v>
      </c>
    </row>
    <row r="1147" spans="1:16" ht="13.5" thickBot="1" x14ac:dyDescent="0.25">
      <c r="A1147" s="136" t="s">
        <v>452</v>
      </c>
      <c r="B1147" s="134" t="s">
        <v>702</v>
      </c>
      <c r="C1147" s="134" t="s">
        <v>2078</v>
      </c>
      <c r="D1147" s="130">
        <v>-29713.02</v>
      </c>
      <c r="E1147" s="130">
        <v>-52245.29</v>
      </c>
      <c r="F1147" s="130">
        <v>-74525.41</v>
      </c>
      <c r="G1147" s="130">
        <v>-16535.919999999998</v>
      </c>
      <c r="H1147" s="130">
        <v>-26151.78</v>
      </c>
      <c r="I1147" s="130">
        <v>-35172.76</v>
      </c>
      <c r="J1147" s="130">
        <v>-6656.25</v>
      </c>
      <c r="K1147" s="130">
        <v>-12475.56</v>
      </c>
      <c r="L1147" s="130">
        <v>-18600.3</v>
      </c>
      <c r="M1147" s="130">
        <v>-7183.94</v>
      </c>
      <c r="N1147" s="130">
        <v>-26511.42</v>
      </c>
      <c r="O1147" s="130">
        <v>-56418.27</v>
      </c>
      <c r="P1147" s="127">
        <v>-56418.27</v>
      </c>
    </row>
    <row r="1148" spans="1:16" ht="13.5" thickBot="1" x14ac:dyDescent="0.25">
      <c r="A1148" s="136" t="s">
        <v>453</v>
      </c>
      <c r="B1148" s="134" t="s">
        <v>701</v>
      </c>
      <c r="C1148" s="134" t="s">
        <v>2078</v>
      </c>
      <c r="D1148" s="132">
        <v>-2190.36</v>
      </c>
      <c r="E1148" s="132">
        <v>-3994.05</v>
      </c>
      <c r="F1148" s="132">
        <v>-5475.8</v>
      </c>
      <c r="G1148" s="132">
        <v>-1028.52</v>
      </c>
      <c r="H1148" s="132">
        <v>-1695.88</v>
      </c>
      <c r="I1148" s="132">
        <v>-2220.7800000000002</v>
      </c>
      <c r="J1148" s="132">
        <v>-451.7</v>
      </c>
      <c r="K1148" s="132">
        <v>-893.6</v>
      </c>
      <c r="L1148" s="132">
        <v>-1384.53</v>
      </c>
      <c r="M1148" s="132">
        <v>-640.13</v>
      </c>
      <c r="N1148" s="132">
        <v>-2353.9499999999998</v>
      </c>
      <c r="O1148" s="132">
        <v>-4883.5200000000004</v>
      </c>
      <c r="P1148" s="127">
        <v>-4883.5200000000004</v>
      </c>
    </row>
    <row r="1149" spans="1:16" ht="13.5" thickBot="1" x14ac:dyDescent="0.25">
      <c r="A1149" s="136" t="s">
        <v>454</v>
      </c>
      <c r="B1149" s="134" t="s">
        <v>700</v>
      </c>
      <c r="C1149" s="134" t="s">
        <v>2078</v>
      </c>
      <c r="D1149" s="130">
        <v>-41871.82</v>
      </c>
      <c r="E1149" s="130">
        <v>-10357.280000000001</v>
      </c>
      <c r="F1149" s="130">
        <v>-14256.46</v>
      </c>
      <c r="G1149" s="130">
        <v>-17205.509999999998</v>
      </c>
      <c r="H1149" s="130">
        <v>-19198.509999999998</v>
      </c>
      <c r="I1149" s="130">
        <v>-20962.3</v>
      </c>
      <c r="J1149" s="130">
        <v>-22347.95</v>
      </c>
      <c r="K1149" s="130">
        <v>-23597.89</v>
      </c>
      <c r="L1149" s="130">
        <v>-25015.37</v>
      </c>
      <c r="M1149" s="130">
        <v>-26833.07</v>
      </c>
      <c r="N1149" s="130">
        <v>-31027</v>
      </c>
      <c r="O1149" s="130">
        <v>-37739.15</v>
      </c>
      <c r="P1149" s="127">
        <v>-37739.15</v>
      </c>
    </row>
    <row r="1150" spans="1:16" ht="13.5" thickBot="1" x14ac:dyDescent="0.25">
      <c r="A1150" s="136" t="s">
        <v>455</v>
      </c>
      <c r="B1150" s="134" t="s">
        <v>699</v>
      </c>
      <c r="C1150" s="134" t="s">
        <v>2078</v>
      </c>
      <c r="D1150" s="132">
        <v>-214100.85</v>
      </c>
      <c r="E1150" s="132">
        <v>-50816.87</v>
      </c>
      <c r="F1150" s="132">
        <v>-72892.73</v>
      </c>
      <c r="G1150" s="132">
        <v>-89232.86</v>
      </c>
      <c r="H1150" s="132">
        <v>-99620.09</v>
      </c>
      <c r="I1150" s="132">
        <v>-107955.12</v>
      </c>
      <c r="J1150" s="132">
        <v>-115874.1</v>
      </c>
      <c r="K1150" s="132">
        <v>-122893.89</v>
      </c>
      <c r="L1150" s="132">
        <v>-130542.39999999999</v>
      </c>
      <c r="M1150" s="132">
        <v>-143736.07</v>
      </c>
      <c r="N1150" s="132">
        <v>-167651.84</v>
      </c>
      <c r="O1150" s="132">
        <v>-201056.95</v>
      </c>
      <c r="P1150" s="127">
        <v>-201056.95</v>
      </c>
    </row>
    <row r="1151" spans="1:16" ht="13.5" thickBot="1" x14ac:dyDescent="0.25">
      <c r="A1151" s="136" t="s">
        <v>456</v>
      </c>
      <c r="B1151" s="134" t="s">
        <v>698</v>
      </c>
      <c r="C1151" s="134" t="s">
        <v>2078</v>
      </c>
      <c r="D1151" s="130">
        <v>-21146.38</v>
      </c>
      <c r="E1151" s="130">
        <v>-38719.620000000003</v>
      </c>
      <c r="F1151" s="130">
        <v>-56865.96</v>
      </c>
      <c r="G1151" s="130">
        <v>-15121.14</v>
      </c>
      <c r="H1151" s="130">
        <v>-25261.68</v>
      </c>
      <c r="I1151" s="130">
        <v>-32207.759999999998</v>
      </c>
      <c r="J1151" s="130">
        <v>-6303.18</v>
      </c>
      <c r="K1151" s="130">
        <v>-11781.89</v>
      </c>
      <c r="L1151" s="130">
        <v>-17020.77</v>
      </c>
      <c r="M1151" s="130">
        <v>-6043.99</v>
      </c>
      <c r="N1151" s="130">
        <v>-16274.39</v>
      </c>
      <c r="O1151" s="130">
        <v>-36640.5</v>
      </c>
      <c r="P1151" s="127">
        <v>-36640.5</v>
      </c>
    </row>
    <row r="1152" spans="1:16" ht="13.5" thickBot="1" x14ac:dyDescent="0.25">
      <c r="A1152" s="136" t="s">
        <v>457</v>
      </c>
      <c r="B1152" s="134" t="s">
        <v>697</v>
      </c>
      <c r="C1152" s="134" t="s">
        <v>2078</v>
      </c>
      <c r="D1152" s="132">
        <v>-9298.69</v>
      </c>
      <c r="E1152" s="132">
        <v>-2395.9</v>
      </c>
      <c r="F1152" s="132">
        <v>-3339.96</v>
      </c>
      <c r="G1152" s="132">
        <v>-4050.21</v>
      </c>
      <c r="H1152" s="132">
        <v>-4530.21</v>
      </c>
      <c r="I1152" s="132">
        <v>-4960.16</v>
      </c>
      <c r="J1152" s="132">
        <v>-5284.8</v>
      </c>
      <c r="K1152" s="132">
        <v>-5556.29</v>
      </c>
      <c r="L1152" s="132">
        <v>-5848.22</v>
      </c>
      <c r="M1152" s="132">
        <v>-6227.28</v>
      </c>
      <c r="N1152" s="132">
        <v>-7179.02</v>
      </c>
      <c r="O1152" s="132">
        <v>-8761.99</v>
      </c>
      <c r="P1152" s="127">
        <v>-8761.99</v>
      </c>
    </row>
    <row r="1153" spans="1:16" ht="13.5" thickBot="1" x14ac:dyDescent="0.25">
      <c r="A1153" s="136" t="s">
        <v>2055</v>
      </c>
      <c r="B1153" s="134" t="s">
        <v>2056</v>
      </c>
      <c r="C1153" s="134" t="s">
        <v>2078</v>
      </c>
      <c r="D1153" s="130">
        <v>-7064.26</v>
      </c>
      <c r="E1153" s="130">
        <v>-12934.87</v>
      </c>
      <c r="F1153" s="130">
        <v>-18434.7</v>
      </c>
      <c r="G1153" s="130">
        <v>-5174.99</v>
      </c>
      <c r="H1153" s="130">
        <v>-8414.17</v>
      </c>
      <c r="I1153" s="130">
        <v>-10628.18</v>
      </c>
      <c r="J1153" s="130">
        <v>-1877.04</v>
      </c>
      <c r="K1153" s="130">
        <v>-3474.19</v>
      </c>
      <c r="L1153" s="130">
        <v>-4905.54</v>
      </c>
      <c r="M1153" s="130">
        <v>-1656.11</v>
      </c>
      <c r="N1153" s="130">
        <v>-4633.53</v>
      </c>
      <c r="O1153" s="130">
        <v>-10709.9</v>
      </c>
      <c r="P1153" s="127">
        <v>-10709.9</v>
      </c>
    </row>
    <row r="1154" spans="1:16" ht="13.5" thickBot="1" x14ac:dyDescent="0.25">
      <c r="A1154" s="135" t="s">
        <v>1550</v>
      </c>
      <c r="B1154" s="134" t="s">
        <v>2492</v>
      </c>
      <c r="C1154" s="142"/>
      <c r="D1154" s="132">
        <v>0</v>
      </c>
      <c r="E1154" s="132">
        <v>0</v>
      </c>
      <c r="F1154" s="132">
        <v>0</v>
      </c>
      <c r="G1154" s="132">
        <v>0</v>
      </c>
      <c r="H1154" s="132">
        <v>0</v>
      </c>
      <c r="I1154" s="132">
        <v>0</v>
      </c>
      <c r="J1154" s="132">
        <v>0</v>
      </c>
      <c r="K1154" s="132">
        <v>0</v>
      </c>
      <c r="L1154" s="132">
        <v>0</v>
      </c>
      <c r="M1154" s="132">
        <v>0</v>
      </c>
      <c r="N1154" s="132">
        <v>0</v>
      </c>
      <c r="O1154" s="132">
        <v>0</v>
      </c>
      <c r="P1154" s="127">
        <v>0</v>
      </c>
    </row>
    <row r="1155" spans="1:16" ht="13.5" thickBot="1" x14ac:dyDescent="0.25">
      <c r="A1155" s="136" t="s">
        <v>458</v>
      </c>
      <c r="B1155" s="134" t="s">
        <v>696</v>
      </c>
      <c r="C1155" s="134" t="s">
        <v>2078</v>
      </c>
      <c r="D1155" s="130">
        <v>0</v>
      </c>
      <c r="E1155" s="130">
        <v>0</v>
      </c>
      <c r="F1155" s="130">
        <v>0</v>
      </c>
      <c r="G1155" s="130">
        <v>0</v>
      </c>
      <c r="H1155" s="130">
        <v>0</v>
      </c>
      <c r="I1155" s="130">
        <v>0</v>
      </c>
      <c r="J1155" s="130">
        <v>0</v>
      </c>
      <c r="K1155" s="130">
        <v>0</v>
      </c>
      <c r="L1155" s="130">
        <v>0</v>
      </c>
      <c r="M1155" s="130">
        <v>0</v>
      </c>
      <c r="N1155" s="130">
        <v>0</v>
      </c>
      <c r="O1155" s="130">
        <v>0</v>
      </c>
      <c r="P1155" s="127">
        <v>0</v>
      </c>
    </row>
    <row r="1156" spans="1:16" ht="13.5" thickBot="1" x14ac:dyDescent="0.25">
      <c r="A1156" s="135" t="s">
        <v>1551</v>
      </c>
      <c r="B1156" s="134" t="s">
        <v>2493</v>
      </c>
      <c r="C1156" s="142"/>
      <c r="D1156" s="132">
        <v>-54364442.920000002</v>
      </c>
      <c r="E1156" s="132">
        <v>-54539033.520000003</v>
      </c>
      <c r="F1156" s="132">
        <v>-51350586.530000001</v>
      </c>
      <c r="G1156" s="132">
        <v>-52638864.829999998</v>
      </c>
      <c r="H1156" s="132">
        <v>-51959670.880000003</v>
      </c>
      <c r="I1156" s="132">
        <v>-45243751.729999997</v>
      </c>
      <c r="J1156" s="132">
        <v>-46972607.600000001</v>
      </c>
      <c r="K1156" s="132">
        <v>-46969175.270000003</v>
      </c>
      <c r="L1156" s="132">
        <v>-41814328.57</v>
      </c>
      <c r="M1156" s="132">
        <v>-43271779.289999999</v>
      </c>
      <c r="N1156" s="132">
        <v>-44806495.75</v>
      </c>
      <c r="O1156" s="132">
        <v>-43339618.469999999</v>
      </c>
      <c r="P1156" s="127">
        <v>-43339618.469999999</v>
      </c>
    </row>
    <row r="1157" spans="1:16" ht="13.5" thickBot="1" x14ac:dyDescent="0.25">
      <c r="A1157" s="136" t="s">
        <v>459</v>
      </c>
      <c r="B1157" s="134" t="s">
        <v>695</v>
      </c>
      <c r="C1157" s="134" t="s">
        <v>2078</v>
      </c>
      <c r="D1157" s="130">
        <v>-2222461</v>
      </c>
      <c r="E1157" s="130">
        <v>-2222461</v>
      </c>
      <c r="F1157" s="130">
        <v>-2222461</v>
      </c>
      <c r="G1157" s="130">
        <v>-2222461</v>
      </c>
      <c r="H1157" s="130">
        <v>-2222461</v>
      </c>
      <c r="I1157" s="130">
        <v>-2222461</v>
      </c>
      <c r="J1157" s="130">
        <v>-2222461</v>
      </c>
      <c r="K1157" s="130">
        <v>-2222461</v>
      </c>
      <c r="L1157" s="130">
        <v>-2222461</v>
      </c>
      <c r="M1157" s="130">
        <v>-2222461</v>
      </c>
      <c r="N1157" s="130">
        <v>-2222461</v>
      </c>
      <c r="O1157" s="130">
        <v>-2229373</v>
      </c>
      <c r="P1157" s="127">
        <v>-2229373</v>
      </c>
    </row>
    <row r="1158" spans="1:16" ht="13.5" thickBot="1" x14ac:dyDescent="0.25">
      <c r="A1158" s="136" t="s">
        <v>1552</v>
      </c>
      <c r="B1158" s="134" t="s">
        <v>1553</v>
      </c>
      <c r="C1158" s="134" t="s">
        <v>2078</v>
      </c>
      <c r="D1158" s="132">
        <v>-94671.95</v>
      </c>
      <c r="E1158" s="132">
        <v>-78231.72</v>
      </c>
      <c r="F1158" s="132">
        <v>-70340.259999999995</v>
      </c>
      <c r="G1158" s="132">
        <v>-66449.2</v>
      </c>
      <c r="H1158" s="132">
        <v>-57757.69</v>
      </c>
      <c r="I1158" s="132">
        <v>-49066.18</v>
      </c>
      <c r="J1158" s="132">
        <v>-40374.67</v>
      </c>
      <c r="K1158" s="132">
        <v>-31683.16</v>
      </c>
      <c r="L1158" s="132">
        <v>-22991.65</v>
      </c>
      <c r="M1158" s="132">
        <v>-14300.14</v>
      </c>
      <c r="N1158" s="132">
        <v>-5608.63</v>
      </c>
      <c r="O1158" s="132">
        <v>-102903</v>
      </c>
      <c r="P1158" s="127">
        <v>-102903</v>
      </c>
    </row>
    <row r="1159" spans="1:16" ht="13.5" thickBot="1" x14ac:dyDescent="0.25">
      <c r="A1159" s="136" t="s">
        <v>460</v>
      </c>
      <c r="B1159" s="134" t="s">
        <v>694</v>
      </c>
      <c r="C1159" s="134" t="s">
        <v>2078</v>
      </c>
      <c r="D1159" s="130">
        <v>-1729348</v>
      </c>
      <c r="E1159" s="130">
        <v>-1729348</v>
      </c>
      <c r="F1159" s="130">
        <v>-1729348</v>
      </c>
      <c r="G1159" s="130">
        <v>-1729348</v>
      </c>
      <c r="H1159" s="130">
        <v>-1729348</v>
      </c>
      <c r="I1159" s="130">
        <v>-1729348</v>
      </c>
      <c r="J1159" s="130">
        <v>-1729348</v>
      </c>
      <c r="K1159" s="130">
        <v>-1729348</v>
      </c>
      <c r="L1159" s="130">
        <v>-1729348</v>
      </c>
      <c r="M1159" s="130">
        <v>-1729348</v>
      </c>
      <c r="N1159" s="130">
        <v>-1729348</v>
      </c>
      <c r="O1159" s="130">
        <v>-1635358</v>
      </c>
      <c r="P1159" s="127">
        <v>-1635358</v>
      </c>
    </row>
    <row r="1160" spans="1:16" ht="13.5" thickBot="1" x14ac:dyDescent="0.25">
      <c r="A1160" s="136" t="s">
        <v>461</v>
      </c>
      <c r="B1160" s="134" t="s">
        <v>693</v>
      </c>
      <c r="C1160" s="134" t="s">
        <v>2078</v>
      </c>
      <c r="D1160" s="132">
        <v>0</v>
      </c>
      <c r="E1160" s="132">
        <v>0</v>
      </c>
      <c r="F1160" s="132">
        <v>0</v>
      </c>
      <c r="G1160" s="132">
        <v>0</v>
      </c>
      <c r="H1160" s="132">
        <v>0</v>
      </c>
      <c r="I1160" s="132">
        <v>0</v>
      </c>
      <c r="J1160" s="132">
        <v>0</v>
      </c>
      <c r="K1160" s="132">
        <v>0</v>
      </c>
      <c r="L1160" s="132">
        <v>0</v>
      </c>
      <c r="M1160" s="132">
        <v>0</v>
      </c>
      <c r="N1160" s="132">
        <v>0</v>
      </c>
      <c r="O1160" s="132">
        <v>0</v>
      </c>
      <c r="P1160" s="127">
        <v>0</v>
      </c>
    </row>
    <row r="1161" spans="1:16" ht="13.5" thickBot="1" x14ac:dyDescent="0.25">
      <c r="A1161" s="136" t="s">
        <v>462</v>
      </c>
      <c r="B1161" s="134" t="s">
        <v>692</v>
      </c>
      <c r="C1161" s="134" t="s">
        <v>2078</v>
      </c>
      <c r="D1161" s="130">
        <v>0</v>
      </c>
      <c r="E1161" s="130">
        <v>0</v>
      </c>
      <c r="F1161" s="130">
        <v>0</v>
      </c>
      <c r="G1161" s="130">
        <v>0</v>
      </c>
      <c r="H1161" s="130">
        <v>0</v>
      </c>
      <c r="I1161" s="130">
        <v>0</v>
      </c>
      <c r="J1161" s="130">
        <v>0</v>
      </c>
      <c r="K1161" s="130">
        <v>0</v>
      </c>
      <c r="L1161" s="130">
        <v>0</v>
      </c>
      <c r="M1161" s="130">
        <v>0</v>
      </c>
      <c r="N1161" s="130">
        <v>0</v>
      </c>
      <c r="O1161" s="130">
        <v>0</v>
      </c>
      <c r="P1161" s="127">
        <v>0</v>
      </c>
    </row>
    <row r="1162" spans="1:16" ht="13.5" thickBot="1" x14ac:dyDescent="0.25">
      <c r="A1162" s="136" t="s">
        <v>462</v>
      </c>
      <c r="B1162" s="134" t="s">
        <v>691</v>
      </c>
      <c r="C1162" s="134" t="s">
        <v>2078</v>
      </c>
      <c r="D1162" s="132">
        <v>0</v>
      </c>
      <c r="E1162" s="132">
        <v>0</v>
      </c>
      <c r="F1162" s="132">
        <v>0</v>
      </c>
      <c r="G1162" s="132">
        <v>0</v>
      </c>
      <c r="H1162" s="132">
        <v>0</v>
      </c>
      <c r="I1162" s="132">
        <v>0</v>
      </c>
      <c r="J1162" s="132">
        <v>0</v>
      </c>
      <c r="K1162" s="132">
        <v>0</v>
      </c>
      <c r="L1162" s="132">
        <v>0</v>
      </c>
      <c r="M1162" s="132">
        <v>0</v>
      </c>
      <c r="N1162" s="132">
        <v>0</v>
      </c>
      <c r="O1162" s="132">
        <v>0</v>
      </c>
      <c r="P1162" s="127">
        <v>0</v>
      </c>
    </row>
    <row r="1163" spans="1:16" ht="13.5" thickBot="1" x14ac:dyDescent="0.25">
      <c r="A1163" s="136" t="s">
        <v>463</v>
      </c>
      <c r="B1163" s="134" t="s">
        <v>690</v>
      </c>
      <c r="C1163" s="134" t="s">
        <v>2078</v>
      </c>
      <c r="D1163" s="130">
        <v>-39225064</v>
      </c>
      <c r="E1163" s="130">
        <v>-39225064</v>
      </c>
      <c r="F1163" s="130">
        <v>-37909272.909999996</v>
      </c>
      <c r="G1163" s="130">
        <v>-37909272.909999996</v>
      </c>
      <c r="H1163" s="130">
        <v>-37909272.909999996</v>
      </c>
      <c r="I1163" s="130">
        <v>-34066835.460000001</v>
      </c>
      <c r="J1163" s="130">
        <v>-34066835.460000001</v>
      </c>
      <c r="K1163" s="130">
        <v>-34066835.460000001</v>
      </c>
      <c r="L1163" s="130">
        <v>-30483709</v>
      </c>
      <c r="M1163" s="130">
        <v>-30483709</v>
      </c>
      <c r="N1163" s="130">
        <v>-30483709</v>
      </c>
      <c r="O1163" s="130">
        <v>-28241426.449999999</v>
      </c>
      <c r="P1163" s="127">
        <v>-28241426.449999999</v>
      </c>
    </row>
    <row r="1164" spans="1:16" ht="13.5" thickBot="1" x14ac:dyDescent="0.25">
      <c r="A1164" s="136" t="s">
        <v>464</v>
      </c>
      <c r="B1164" s="134" t="s">
        <v>689</v>
      </c>
      <c r="C1164" s="134" t="s">
        <v>2078</v>
      </c>
      <c r="D1164" s="132">
        <v>8538</v>
      </c>
      <c r="E1164" s="132">
        <v>8878</v>
      </c>
      <c r="F1164" s="132">
        <v>9658</v>
      </c>
      <c r="G1164" s="132">
        <v>8878</v>
      </c>
      <c r="H1164" s="132">
        <v>8831.34</v>
      </c>
      <c r="I1164" s="132">
        <v>7462.47</v>
      </c>
      <c r="J1164" s="132">
        <v>8878</v>
      </c>
      <c r="K1164" s="132">
        <v>10293.530000000001</v>
      </c>
      <c r="L1164" s="132">
        <v>8878</v>
      </c>
      <c r="M1164" s="132">
        <v>8878</v>
      </c>
      <c r="N1164" s="132">
        <v>8793.17</v>
      </c>
      <c r="O1164" s="132">
        <v>9538</v>
      </c>
      <c r="P1164" s="127">
        <v>9538</v>
      </c>
    </row>
    <row r="1165" spans="1:16" ht="13.5" thickBot="1" x14ac:dyDescent="0.25">
      <c r="A1165" s="136" t="s">
        <v>465</v>
      </c>
      <c r="B1165" s="134" t="s">
        <v>688</v>
      </c>
      <c r="C1165" s="134" t="s">
        <v>2078</v>
      </c>
      <c r="D1165" s="130">
        <v>-807431.78</v>
      </c>
      <c r="E1165" s="130">
        <v>-804511.19</v>
      </c>
      <c r="F1165" s="130">
        <v>-801590.6</v>
      </c>
      <c r="G1165" s="130">
        <v>-798620.01</v>
      </c>
      <c r="H1165" s="130">
        <v>-795699.42</v>
      </c>
      <c r="I1165" s="130">
        <v>-792778.83</v>
      </c>
      <c r="J1165" s="130">
        <v>-789828.24</v>
      </c>
      <c r="K1165" s="130">
        <v>-786827.65</v>
      </c>
      <c r="L1165" s="130">
        <v>-783907.06</v>
      </c>
      <c r="M1165" s="130">
        <v>-780795.65</v>
      </c>
      <c r="N1165" s="130">
        <v>-777766.74</v>
      </c>
      <c r="O1165" s="130">
        <v>-774737.83</v>
      </c>
      <c r="P1165" s="127">
        <v>-774737.83</v>
      </c>
    </row>
    <row r="1166" spans="1:16" ht="13.5" thickBot="1" x14ac:dyDescent="0.25">
      <c r="A1166" s="136" t="s">
        <v>466</v>
      </c>
      <c r="B1166" s="134" t="s">
        <v>687</v>
      </c>
      <c r="C1166" s="134" t="s">
        <v>2078</v>
      </c>
      <c r="D1166" s="132">
        <v>-444083.59</v>
      </c>
      <c r="E1166" s="132">
        <v>-402875.95</v>
      </c>
      <c r="F1166" s="132">
        <v>-458919.65</v>
      </c>
      <c r="G1166" s="132">
        <v>-364305.56</v>
      </c>
      <c r="H1166" s="132">
        <v>-378128.1</v>
      </c>
      <c r="I1166" s="132">
        <v>-386329.97</v>
      </c>
      <c r="J1166" s="132">
        <v>-297436.33</v>
      </c>
      <c r="K1166" s="132">
        <v>-276691.14</v>
      </c>
      <c r="L1166" s="132">
        <v>-335662.67</v>
      </c>
      <c r="M1166" s="132">
        <v>-309360.59999999998</v>
      </c>
      <c r="N1166" s="132">
        <v>-288373.58</v>
      </c>
      <c r="O1166" s="132">
        <v>-307618.21999999997</v>
      </c>
      <c r="P1166" s="127">
        <v>-307618.21999999997</v>
      </c>
    </row>
    <row r="1167" spans="1:16" ht="13.5" thickBot="1" x14ac:dyDescent="0.25">
      <c r="A1167" s="136" t="s">
        <v>467</v>
      </c>
      <c r="B1167" s="134" t="s">
        <v>686</v>
      </c>
      <c r="C1167" s="134" t="s">
        <v>2078</v>
      </c>
      <c r="D1167" s="130">
        <v>-127737.91</v>
      </c>
      <c r="E1167" s="130">
        <v>-124442.32</v>
      </c>
      <c r="F1167" s="130">
        <v>-121521.73</v>
      </c>
      <c r="G1167" s="130">
        <v>-118551.14</v>
      </c>
      <c r="H1167" s="130">
        <v>-115630.55</v>
      </c>
      <c r="I1167" s="130">
        <v>-112709.96</v>
      </c>
      <c r="J1167" s="130">
        <v>-109759.37</v>
      </c>
      <c r="K1167" s="130">
        <v>-106758.78</v>
      </c>
      <c r="L1167" s="130">
        <v>-103838.19</v>
      </c>
      <c r="M1167" s="130">
        <v>-100726.78</v>
      </c>
      <c r="N1167" s="130">
        <v>-97697.87</v>
      </c>
      <c r="O1167" s="130">
        <v>-94668.96</v>
      </c>
      <c r="P1167" s="127">
        <v>-94668.96</v>
      </c>
    </row>
    <row r="1168" spans="1:16" ht="13.5" thickBot="1" x14ac:dyDescent="0.25">
      <c r="A1168" s="136" t="s">
        <v>1554</v>
      </c>
      <c r="B1168" s="134" t="s">
        <v>1555</v>
      </c>
      <c r="C1168" s="134" t="s">
        <v>2078</v>
      </c>
      <c r="D1168" s="132">
        <v>-135066.81</v>
      </c>
      <c r="E1168" s="132">
        <v>-131020.53</v>
      </c>
      <c r="F1168" s="132">
        <v>-126724.25</v>
      </c>
      <c r="G1168" s="132">
        <v>-121629.56</v>
      </c>
      <c r="H1168" s="132">
        <v>-117583.28</v>
      </c>
      <c r="I1168" s="132">
        <v>-116159.92</v>
      </c>
      <c r="J1168" s="132">
        <v>-114491.53</v>
      </c>
      <c r="K1168" s="132">
        <v>-114060.85</v>
      </c>
      <c r="L1168" s="132">
        <v>-110925.98</v>
      </c>
      <c r="M1168" s="132">
        <v>-109408.08</v>
      </c>
      <c r="N1168" s="132">
        <v>-101520.91</v>
      </c>
      <c r="O1168" s="132">
        <v>-96600.3</v>
      </c>
      <c r="P1168" s="127">
        <v>-96600.3</v>
      </c>
    </row>
    <row r="1169" spans="1:16" ht="13.5" thickBot="1" x14ac:dyDescent="0.25">
      <c r="A1169" s="136" t="s">
        <v>468</v>
      </c>
      <c r="B1169" s="134" t="s">
        <v>685</v>
      </c>
      <c r="C1169" s="134" t="s">
        <v>2078</v>
      </c>
      <c r="D1169" s="130">
        <v>0</v>
      </c>
      <c r="E1169" s="130">
        <v>0</v>
      </c>
      <c r="F1169" s="130">
        <v>0</v>
      </c>
      <c r="G1169" s="130">
        <v>0</v>
      </c>
      <c r="H1169" s="130">
        <v>0</v>
      </c>
      <c r="I1169" s="130">
        <v>0</v>
      </c>
      <c r="J1169" s="130">
        <v>0</v>
      </c>
      <c r="K1169" s="130">
        <v>0</v>
      </c>
      <c r="L1169" s="130">
        <v>0</v>
      </c>
      <c r="M1169" s="130">
        <v>0</v>
      </c>
      <c r="N1169" s="130">
        <v>0</v>
      </c>
      <c r="O1169" s="130">
        <v>0</v>
      </c>
      <c r="P1169" s="127">
        <v>0</v>
      </c>
    </row>
    <row r="1170" spans="1:16" ht="13.5" thickBot="1" x14ac:dyDescent="0.25">
      <c r="A1170" s="136" t="s">
        <v>469</v>
      </c>
      <c r="B1170" s="134" t="s">
        <v>684</v>
      </c>
      <c r="C1170" s="134" t="s">
        <v>2078</v>
      </c>
      <c r="D1170" s="132">
        <v>-963734.21</v>
      </c>
      <c r="E1170" s="132">
        <v>-955134.49</v>
      </c>
      <c r="F1170" s="132">
        <v>-930930.07</v>
      </c>
      <c r="G1170" s="132">
        <v>-925554.47</v>
      </c>
      <c r="H1170" s="132">
        <v>-918791.07</v>
      </c>
      <c r="I1170" s="132">
        <v>-889376.68</v>
      </c>
      <c r="J1170" s="132">
        <v>-847342.43</v>
      </c>
      <c r="K1170" s="132">
        <v>-841473.19</v>
      </c>
      <c r="L1170" s="132">
        <v>-822581.87</v>
      </c>
      <c r="M1170" s="132">
        <v>-785409.56</v>
      </c>
      <c r="N1170" s="132">
        <v>-779432.68</v>
      </c>
      <c r="O1170" s="132">
        <v>-771166.47</v>
      </c>
      <c r="P1170" s="127">
        <v>-771166.47</v>
      </c>
    </row>
    <row r="1171" spans="1:16" ht="13.5" thickBot="1" x14ac:dyDescent="0.25">
      <c r="A1171" s="136" t="s">
        <v>2057</v>
      </c>
      <c r="B1171" s="134" t="s">
        <v>2058</v>
      </c>
      <c r="C1171" s="134" t="s">
        <v>2078</v>
      </c>
      <c r="D1171" s="130">
        <v>0</v>
      </c>
      <c r="E1171" s="130">
        <v>0</v>
      </c>
      <c r="F1171" s="130">
        <v>1717580</v>
      </c>
      <c r="G1171" s="130">
        <v>0</v>
      </c>
      <c r="H1171" s="130">
        <v>0</v>
      </c>
      <c r="I1171" s="130">
        <v>1658270</v>
      </c>
      <c r="J1171" s="130">
        <v>0</v>
      </c>
      <c r="K1171" s="130">
        <v>0</v>
      </c>
      <c r="L1171" s="130">
        <v>1551145</v>
      </c>
      <c r="M1171" s="130">
        <v>0</v>
      </c>
      <c r="N1171" s="130">
        <v>0</v>
      </c>
      <c r="O1171" s="130">
        <v>1445760</v>
      </c>
      <c r="P1171" s="127">
        <v>1445760</v>
      </c>
    </row>
    <row r="1172" spans="1:16" ht="13.5" thickBot="1" x14ac:dyDescent="0.25">
      <c r="A1172" s="136" t="s">
        <v>2494</v>
      </c>
      <c r="B1172" s="134" t="s">
        <v>2495</v>
      </c>
      <c r="C1172" s="134" t="s">
        <v>2078</v>
      </c>
      <c r="D1172" s="132">
        <v>-1601.34</v>
      </c>
      <c r="E1172" s="132">
        <v>-1601.34</v>
      </c>
      <c r="F1172" s="132">
        <v>-1601.34</v>
      </c>
      <c r="G1172" s="132">
        <v>-1601.34</v>
      </c>
      <c r="H1172" s="132">
        <v>-1601.34</v>
      </c>
      <c r="I1172" s="132">
        <v>-1601.34</v>
      </c>
      <c r="J1172" s="132">
        <v>-1601.34</v>
      </c>
      <c r="K1172" s="132">
        <v>-1601.34</v>
      </c>
      <c r="L1172" s="132">
        <v>-1601.34</v>
      </c>
      <c r="M1172" s="132">
        <v>-1602.41</v>
      </c>
      <c r="N1172" s="132">
        <v>-1602.41</v>
      </c>
      <c r="O1172" s="132">
        <v>-1602.41</v>
      </c>
      <c r="P1172" s="127">
        <v>-1602.41</v>
      </c>
    </row>
    <row r="1173" spans="1:16" ht="13.5" thickBot="1" x14ac:dyDescent="0.25">
      <c r="A1173" s="136" t="s">
        <v>470</v>
      </c>
      <c r="B1173" s="134" t="s">
        <v>683</v>
      </c>
      <c r="C1173" s="134" t="s">
        <v>2078</v>
      </c>
      <c r="D1173" s="130">
        <v>-13300</v>
      </c>
      <c r="E1173" s="130">
        <v>-26600</v>
      </c>
      <c r="F1173" s="130">
        <v>-39900</v>
      </c>
      <c r="G1173" s="130">
        <v>-13300</v>
      </c>
      <c r="H1173" s="130">
        <v>-26600</v>
      </c>
      <c r="I1173" s="130">
        <v>-39900</v>
      </c>
      <c r="J1173" s="130">
        <v>-13300</v>
      </c>
      <c r="K1173" s="130">
        <v>-26600</v>
      </c>
      <c r="L1173" s="130">
        <v>-39900</v>
      </c>
      <c r="M1173" s="130">
        <v>-13300</v>
      </c>
      <c r="N1173" s="130">
        <v>-26600</v>
      </c>
      <c r="O1173" s="130">
        <v>-39900</v>
      </c>
      <c r="P1173" s="127">
        <v>-39900</v>
      </c>
    </row>
    <row r="1174" spans="1:16" ht="13.5" thickBot="1" x14ac:dyDescent="0.25">
      <c r="A1174" s="136" t="s">
        <v>1556</v>
      </c>
      <c r="B1174" s="134" t="s">
        <v>1557</v>
      </c>
      <c r="C1174" s="134" t="s">
        <v>2078</v>
      </c>
      <c r="D1174" s="132">
        <v>-62100</v>
      </c>
      <c r="E1174" s="132">
        <v>-124200</v>
      </c>
      <c r="F1174" s="132">
        <v>-186300</v>
      </c>
      <c r="G1174" s="132">
        <v>-248400</v>
      </c>
      <c r="H1174" s="132">
        <v>-304151.67</v>
      </c>
      <c r="I1174" s="132">
        <v>0</v>
      </c>
      <c r="J1174" s="132">
        <v>0</v>
      </c>
      <c r="K1174" s="132">
        <v>0</v>
      </c>
      <c r="L1174" s="132">
        <v>0</v>
      </c>
      <c r="M1174" s="132">
        <v>0</v>
      </c>
      <c r="N1174" s="132">
        <v>0</v>
      </c>
      <c r="O1174" s="132">
        <v>0</v>
      </c>
      <c r="P1174" s="127">
        <v>0</v>
      </c>
    </row>
    <row r="1175" spans="1:16" ht="13.5" thickBot="1" x14ac:dyDescent="0.25">
      <c r="A1175" s="136" t="s">
        <v>1558</v>
      </c>
      <c r="B1175" s="134" t="s">
        <v>1559</v>
      </c>
      <c r="C1175" s="134" t="s">
        <v>2078</v>
      </c>
      <c r="D1175" s="130">
        <v>-354299</v>
      </c>
      <c r="E1175" s="130">
        <v>-354299</v>
      </c>
      <c r="F1175" s="130">
        <v>-357488</v>
      </c>
      <c r="G1175" s="130">
        <v>-357488</v>
      </c>
      <c r="H1175" s="130">
        <v>-357488</v>
      </c>
      <c r="I1175" s="130">
        <v>-360705</v>
      </c>
      <c r="J1175" s="130">
        <v>-360705</v>
      </c>
      <c r="K1175" s="130">
        <v>-360705</v>
      </c>
      <c r="L1175" s="130">
        <v>-363951.35</v>
      </c>
      <c r="M1175" s="130">
        <v>-363951.35</v>
      </c>
      <c r="N1175" s="130">
        <v>-363951.35</v>
      </c>
      <c r="O1175" s="130">
        <v>-367227.35</v>
      </c>
      <c r="P1175" s="127">
        <v>-367227.35</v>
      </c>
    </row>
    <row r="1176" spans="1:16" ht="13.5" thickBot="1" x14ac:dyDescent="0.25">
      <c r="A1176" s="136" t="s">
        <v>471</v>
      </c>
      <c r="B1176" s="134" t="s">
        <v>682</v>
      </c>
      <c r="C1176" s="134" t="s">
        <v>2078</v>
      </c>
      <c r="D1176" s="132">
        <v>0</v>
      </c>
      <c r="E1176" s="132">
        <v>0</v>
      </c>
      <c r="F1176" s="132">
        <v>0</v>
      </c>
      <c r="G1176" s="132">
        <v>0</v>
      </c>
      <c r="H1176" s="132">
        <v>0</v>
      </c>
      <c r="I1176" s="132">
        <v>0</v>
      </c>
      <c r="J1176" s="132">
        <v>0</v>
      </c>
      <c r="K1176" s="132">
        <v>0</v>
      </c>
      <c r="L1176" s="132">
        <v>0</v>
      </c>
      <c r="M1176" s="132">
        <v>0</v>
      </c>
      <c r="N1176" s="132">
        <v>0</v>
      </c>
      <c r="O1176" s="132">
        <v>0</v>
      </c>
      <c r="P1176" s="127">
        <v>0</v>
      </c>
    </row>
    <row r="1177" spans="1:16" ht="13.5" thickBot="1" x14ac:dyDescent="0.25">
      <c r="A1177" s="136" t="s">
        <v>472</v>
      </c>
      <c r="B1177" s="134" t="s">
        <v>681</v>
      </c>
      <c r="C1177" s="134" t="s">
        <v>2078</v>
      </c>
      <c r="D1177" s="130">
        <v>0</v>
      </c>
      <c r="E1177" s="130">
        <v>0</v>
      </c>
      <c r="F1177" s="130">
        <v>0</v>
      </c>
      <c r="G1177" s="130">
        <v>0</v>
      </c>
      <c r="H1177" s="130">
        <v>0</v>
      </c>
      <c r="I1177" s="130">
        <v>0</v>
      </c>
      <c r="J1177" s="130">
        <v>0</v>
      </c>
      <c r="K1177" s="130">
        <v>0</v>
      </c>
      <c r="L1177" s="130">
        <v>0</v>
      </c>
      <c r="M1177" s="130">
        <v>0</v>
      </c>
      <c r="N1177" s="130">
        <v>0</v>
      </c>
      <c r="O1177" s="130">
        <v>0</v>
      </c>
      <c r="P1177" s="127">
        <v>0</v>
      </c>
    </row>
    <row r="1178" spans="1:16" ht="13.5" thickBot="1" x14ac:dyDescent="0.25">
      <c r="A1178" s="136" t="s">
        <v>473</v>
      </c>
      <c r="B1178" s="134" t="s">
        <v>680</v>
      </c>
      <c r="C1178" s="134" t="s">
        <v>2078</v>
      </c>
      <c r="D1178" s="132">
        <v>3500</v>
      </c>
      <c r="E1178" s="132">
        <v>1000</v>
      </c>
      <c r="F1178" s="132">
        <v>1400</v>
      </c>
      <c r="G1178" s="132">
        <v>1400</v>
      </c>
      <c r="H1178" s="132">
        <v>1700</v>
      </c>
      <c r="I1178" s="132">
        <v>2200</v>
      </c>
      <c r="J1178" s="132">
        <v>2500</v>
      </c>
      <c r="K1178" s="132">
        <v>3000</v>
      </c>
      <c r="L1178" s="132">
        <v>4000</v>
      </c>
      <c r="M1178" s="132">
        <v>4600</v>
      </c>
      <c r="N1178" s="132">
        <v>4900</v>
      </c>
      <c r="O1178" s="132">
        <v>6000</v>
      </c>
      <c r="P1178" s="127">
        <v>6000</v>
      </c>
    </row>
    <row r="1179" spans="1:16" ht="13.5" thickBot="1" x14ac:dyDescent="0.25">
      <c r="A1179" s="136" t="s">
        <v>474</v>
      </c>
      <c r="B1179" s="134" t="s">
        <v>679</v>
      </c>
      <c r="C1179" s="134" t="s">
        <v>2078</v>
      </c>
      <c r="D1179" s="130">
        <v>0</v>
      </c>
      <c r="E1179" s="130">
        <v>0</v>
      </c>
      <c r="F1179" s="130">
        <v>0</v>
      </c>
      <c r="G1179" s="130">
        <v>0</v>
      </c>
      <c r="H1179" s="130">
        <v>0</v>
      </c>
      <c r="I1179" s="130">
        <v>0</v>
      </c>
      <c r="J1179" s="130">
        <v>0</v>
      </c>
      <c r="K1179" s="130">
        <v>0</v>
      </c>
      <c r="L1179" s="130">
        <v>0</v>
      </c>
      <c r="M1179" s="130">
        <v>0</v>
      </c>
      <c r="N1179" s="130">
        <v>0</v>
      </c>
      <c r="O1179" s="130">
        <v>0</v>
      </c>
      <c r="P1179" s="127">
        <v>0</v>
      </c>
    </row>
    <row r="1180" spans="1:16" ht="13.5" thickBot="1" x14ac:dyDescent="0.25">
      <c r="A1180" s="136" t="s">
        <v>475</v>
      </c>
      <c r="B1180" s="134" t="s">
        <v>678</v>
      </c>
      <c r="C1180" s="134" t="s">
        <v>2078</v>
      </c>
      <c r="D1180" s="132">
        <v>0</v>
      </c>
      <c r="E1180" s="132">
        <v>0</v>
      </c>
      <c r="F1180" s="132">
        <v>0</v>
      </c>
      <c r="G1180" s="132">
        <v>0</v>
      </c>
      <c r="H1180" s="132">
        <v>0</v>
      </c>
      <c r="I1180" s="132">
        <v>0</v>
      </c>
      <c r="J1180" s="132">
        <v>0</v>
      </c>
      <c r="K1180" s="132">
        <v>0</v>
      </c>
      <c r="L1180" s="132">
        <v>0</v>
      </c>
      <c r="M1180" s="132">
        <v>0</v>
      </c>
      <c r="N1180" s="132">
        <v>0</v>
      </c>
      <c r="O1180" s="132">
        <v>0</v>
      </c>
      <c r="P1180" s="127">
        <v>0</v>
      </c>
    </row>
    <row r="1181" spans="1:16" ht="13.5" thickBot="1" x14ac:dyDescent="0.25">
      <c r="A1181" s="136" t="s">
        <v>1560</v>
      </c>
      <c r="B1181" s="134" t="s">
        <v>676</v>
      </c>
      <c r="C1181" s="134" t="s">
        <v>2078</v>
      </c>
      <c r="D1181" s="130">
        <v>-1325627.44</v>
      </c>
      <c r="E1181" s="130">
        <v>-1456062.07</v>
      </c>
      <c r="F1181" s="130">
        <v>-1454683.91</v>
      </c>
      <c r="G1181" s="130">
        <v>-1633730.93</v>
      </c>
      <c r="H1181" s="130">
        <v>-1580585.54</v>
      </c>
      <c r="I1181" s="130">
        <v>-1469313.29</v>
      </c>
      <c r="J1181" s="130">
        <v>-1443224.93</v>
      </c>
      <c r="K1181" s="130">
        <v>-1444276.96</v>
      </c>
      <c r="L1181" s="130">
        <v>-1401079.18</v>
      </c>
      <c r="M1181" s="130">
        <v>-1402725.79</v>
      </c>
      <c r="N1181" s="130">
        <v>-1426898.11</v>
      </c>
      <c r="O1181" s="130">
        <v>-1628841.22</v>
      </c>
      <c r="P1181" s="127">
        <v>-1628841.22</v>
      </c>
    </row>
    <row r="1182" spans="1:16" ht="13.5" thickBot="1" x14ac:dyDescent="0.25">
      <c r="A1182" s="136" t="s">
        <v>477</v>
      </c>
      <c r="B1182" s="134" t="s">
        <v>675</v>
      </c>
      <c r="C1182" s="134" t="s">
        <v>2078</v>
      </c>
      <c r="D1182" s="132">
        <v>0</v>
      </c>
      <c r="E1182" s="132">
        <v>0</v>
      </c>
      <c r="F1182" s="132">
        <v>0</v>
      </c>
      <c r="G1182" s="132">
        <v>0</v>
      </c>
      <c r="H1182" s="132">
        <v>0</v>
      </c>
      <c r="I1182" s="132">
        <v>0</v>
      </c>
      <c r="J1182" s="132">
        <v>0</v>
      </c>
      <c r="K1182" s="132">
        <v>0</v>
      </c>
      <c r="L1182" s="132">
        <v>0</v>
      </c>
      <c r="M1182" s="132">
        <v>0</v>
      </c>
      <c r="N1182" s="132">
        <v>0</v>
      </c>
      <c r="O1182" s="132">
        <v>0</v>
      </c>
      <c r="P1182" s="127">
        <v>0</v>
      </c>
    </row>
    <row r="1183" spans="1:16" ht="13.5" thickBot="1" x14ac:dyDescent="0.25">
      <c r="A1183" s="136" t="s">
        <v>1561</v>
      </c>
      <c r="B1183" s="134" t="s">
        <v>674</v>
      </c>
      <c r="C1183" s="134" t="s">
        <v>2078</v>
      </c>
      <c r="D1183" s="130">
        <v>-3328758.34</v>
      </c>
      <c r="E1183" s="130">
        <v>-2794060.55</v>
      </c>
      <c r="F1183" s="130">
        <v>-2475474.2599999998</v>
      </c>
      <c r="G1183" s="130">
        <v>-1949641.89</v>
      </c>
      <c r="H1183" s="130">
        <v>-1225790.25</v>
      </c>
      <c r="I1183" s="130">
        <v>-472449.46</v>
      </c>
      <c r="J1183" s="130">
        <v>-668959.94999999995</v>
      </c>
      <c r="K1183" s="130">
        <v>-631690.4</v>
      </c>
      <c r="L1183" s="130">
        <v>-645871.12</v>
      </c>
      <c r="M1183" s="130">
        <v>-812519.88</v>
      </c>
      <c r="N1183" s="130">
        <v>-1881977.35</v>
      </c>
      <c r="O1183" s="130">
        <v>-3020643.06</v>
      </c>
      <c r="P1183" s="127">
        <v>-3020643.06</v>
      </c>
    </row>
    <row r="1184" spans="1:16" ht="13.5" thickBot="1" x14ac:dyDescent="0.25">
      <c r="A1184" s="136" t="s">
        <v>1562</v>
      </c>
      <c r="B1184" s="134" t="s">
        <v>673</v>
      </c>
      <c r="C1184" s="134" t="s">
        <v>2078</v>
      </c>
      <c r="D1184" s="132">
        <v>-2511324.88</v>
      </c>
      <c r="E1184" s="132">
        <v>-3057484.62</v>
      </c>
      <c r="F1184" s="132">
        <v>-3200077.58</v>
      </c>
      <c r="G1184" s="132">
        <v>-3341122.38</v>
      </c>
      <c r="H1184" s="132">
        <v>-3480720.8</v>
      </c>
      <c r="I1184" s="132">
        <v>-3534396.92</v>
      </c>
      <c r="J1184" s="132">
        <v>-3642968.91</v>
      </c>
      <c r="K1184" s="132">
        <v>-3745050.76</v>
      </c>
      <c r="L1184" s="132">
        <v>-3672484.99</v>
      </c>
      <c r="M1184" s="132">
        <v>-3490174.92</v>
      </c>
      <c r="N1184" s="132">
        <v>-3683491.29</v>
      </c>
      <c r="O1184" s="132">
        <v>-4249388.13</v>
      </c>
      <c r="P1184" s="127">
        <v>-4249388.13</v>
      </c>
    </row>
    <row r="1185" spans="1:16" ht="13.5" thickBot="1" x14ac:dyDescent="0.25">
      <c r="A1185" s="136" t="s">
        <v>478</v>
      </c>
      <c r="B1185" s="134" t="s">
        <v>672</v>
      </c>
      <c r="C1185" s="134" t="s">
        <v>2078</v>
      </c>
      <c r="D1185" s="130">
        <v>-668156.98</v>
      </c>
      <c r="E1185" s="130">
        <v>-732225.05</v>
      </c>
      <c r="F1185" s="130">
        <v>-741283.25</v>
      </c>
      <c r="G1185" s="130">
        <v>-663835.21</v>
      </c>
      <c r="H1185" s="130">
        <v>-531901.32999999996</v>
      </c>
      <c r="I1185" s="130">
        <v>-388073.42</v>
      </c>
      <c r="J1185" s="130">
        <v>-290484.46000000002</v>
      </c>
      <c r="K1185" s="130">
        <v>-208825.92</v>
      </c>
      <c r="L1185" s="130">
        <v>-156492.17000000001</v>
      </c>
      <c r="M1185" s="130">
        <v>-132828.26999999999</v>
      </c>
      <c r="N1185" s="130">
        <v>-253366.41</v>
      </c>
      <c r="O1185" s="130">
        <v>-498179.21</v>
      </c>
      <c r="P1185" s="127">
        <v>-498179.21</v>
      </c>
    </row>
    <row r="1186" spans="1:16" ht="13.5" thickBot="1" x14ac:dyDescent="0.25">
      <c r="A1186" s="136" t="s">
        <v>479</v>
      </c>
      <c r="B1186" s="134" t="s">
        <v>671</v>
      </c>
      <c r="C1186" s="134" t="s">
        <v>2078</v>
      </c>
      <c r="D1186" s="132">
        <v>1170</v>
      </c>
      <c r="E1186" s="132">
        <v>-4749</v>
      </c>
      <c r="F1186" s="132">
        <v>-17490</v>
      </c>
      <c r="G1186" s="132">
        <v>1170</v>
      </c>
      <c r="H1186" s="132">
        <v>2441.56</v>
      </c>
      <c r="I1186" s="132">
        <v>-21773</v>
      </c>
      <c r="J1186" s="132">
        <v>-3583</v>
      </c>
      <c r="K1186" s="132">
        <v>-20634</v>
      </c>
      <c r="L1186" s="132">
        <v>-40153</v>
      </c>
      <c r="M1186" s="132">
        <v>-33543</v>
      </c>
      <c r="N1186" s="132">
        <v>26142.76</v>
      </c>
      <c r="O1186" s="132">
        <v>-11404</v>
      </c>
      <c r="P1186" s="127">
        <v>-11404</v>
      </c>
    </row>
    <row r="1187" spans="1:16" ht="13.5" thickBot="1" x14ac:dyDescent="0.25">
      <c r="A1187" s="136" t="s">
        <v>480</v>
      </c>
      <c r="B1187" s="134" t="s">
        <v>670</v>
      </c>
      <c r="C1187" s="134" t="s">
        <v>2078</v>
      </c>
      <c r="D1187" s="130">
        <v>0</v>
      </c>
      <c r="E1187" s="130">
        <v>399</v>
      </c>
      <c r="F1187" s="130">
        <v>399</v>
      </c>
      <c r="G1187" s="130">
        <v>0</v>
      </c>
      <c r="H1187" s="130">
        <v>0</v>
      </c>
      <c r="I1187" s="130">
        <v>0</v>
      </c>
      <c r="J1187" s="130">
        <v>368</v>
      </c>
      <c r="K1187" s="130">
        <v>368</v>
      </c>
      <c r="L1187" s="130">
        <v>368</v>
      </c>
      <c r="M1187" s="130">
        <v>368</v>
      </c>
      <c r="N1187" s="130">
        <v>368</v>
      </c>
      <c r="O1187" s="130">
        <v>0</v>
      </c>
      <c r="P1187" s="127">
        <v>0</v>
      </c>
    </row>
    <row r="1188" spans="1:16" ht="13.5" thickBot="1" x14ac:dyDescent="0.25">
      <c r="A1188" s="136" t="s">
        <v>2672</v>
      </c>
      <c r="B1188" s="134" t="s">
        <v>2673</v>
      </c>
      <c r="C1188" s="134" t="s">
        <v>2078</v>
      </c>
      <c r="D1188" s="132">
        <v>0</v>
      </c>
      <c r="E1188" s="132">
        <v>0</v>
      </c>
      <c r="F1188" s="132">
        <v>0</v>
      </c>
      <c r="G1188" s="132">
        <v>0</v>
      </c>
      <c r="H1188" s="132">
        <v>0</v>
      </c>
      <c r="I1188" s="132">
        <v>0</v>
      </c>
      <c r="J1188" s="132">
        <v>0</v>
      </c>
      <c r="K1188" s="132">
        <v>6860</v>
      </c>
      <c r="L1188" s="132">
        <v>14710</v>
      </c>
      <c r="M1188" s="132">
        <v>-6767</v>
      </c>
      <c r="N1188" s="132">
        <v>-136696</v>
      </c>
      <c r="O1188" s="132">
        <v>-152573</v>
      </c>
      <c r="P1188" s="127">
        <v>-152573</v>
      </c>
    </row>
    <row r="1189" spans="1:16" ht="13.5" thickBot="1" x14ac:dyDescent="0.25">
      <c r="A1189" s="136" t="s">
        <v>2674</v>
      </c>
      <c r="B1189" s="134" t="s">
        <v>2675</v>
      </c>
      <c r="C1189" s="134" t="s">
        <v>2078</v>
      </c>
      <c r="D1189" s="130">
        <v>0</v>
      </c>
      <c r="E1189" s="130">
        <v>0</v>
      </c>
      <c r="F1189" s="130">
        <v>0</v>
      </c>
      <c r="G1189" s="130">
        <v>0</v>
      </c>
      <c r="H1189" s="130">
        <v>0</v>
      </c>
      <c r="I1189" s="130">
        <v>0</v>
      </c>
      <c r="J1189" s="130">
        <v>0</v>
      </c>
      <c r="K1189" s="130">
        <v>1237.24</v>
      </c>
      <c r="L1189" s="130">
        <v>-5216.5200000000004</v>
      </c>
      <c r="M1189" s="130">
        <v>4095</v>
      </c>
      <c r="N1189" s="130">
        <v>-810.76</v>
      </c>
      <c r="O1189" s="130">
        <v>-13054.9</v>
      </c>
      <c r="P1189" s="127">
        <v>-13054.9</v>
      </c>
    </row>
    <row r="1190" spans="1:16" ht="13.5" thickBot="1" x14ac:dyDescent="0.25">
      <c r="A1190" s="136" t="s">
        <v>481</v>
      </c>
      <c r="B1190" s="134" t="s">
        <v>669</v>
      </c>
      <c r="C1190" s="134" t="s">
        <v>2078</v>
      </c>
      <c r="D1190" s="132">
        <v>-362898.69</v>
      </c>
      <c r="E1190" s="132">
        <v>-324963.68</v>
      </c>
      <c r="F1190" s="132">
        <v>-243302.69</v>
      </c>
      <c r="G1190" s="132">
        <v>-193713.01</v>
      </c>
      <c r="H1190" s="132">
        <v>-227844.61</v>
      </c>
      <c r="I1190" s="132">
        <v>-267099.55</v>
      </c>
      <c r="J1190" s="132">
        <v>-346025.84</v>
      </c>
      <c r="K1190" s="132">
        <v>-375455.36</v>
      </c>
      <c r="L1190" s="132">
        <v>-451254.41</v>
      </c>
      <c r="M1190" s="132">
        <v>-496848.79</v>
      </c>
      <c r="N1190" s="132">
        <v>-585510.52</v>
      </c>
      <c r="O1190" s="132">
        <v>-564250.89</v>
      </c>
      <c r="P1190" s="127">
        <v>-564250.89</v>
      </c>
    </row>
    <row r="1191" spans="1:16" ht="13.5" thickBot="1" x14ac:dyDescent="0.25">
      <c r="A1191" s="136" t="s">
        <v>482</v>
      </c>
      <c r="B1191" s="134" t="s">
        <v>668</v>
      </c>
      <c r="C1191" s="134" t="s">
        <v>2078</v>
      </c>
      <c r="D1191" s="130">
        <v>0</v>
      </c>
      <c r="E1191" s="130">
        <v>0</v>
      </c>
      <c r="F1191" s="130">
        <v>0</v>
      </c>
      <c r="G1191" s="130">
        <v>0</v>
      </c>
      <c r="H1191" s="130">
        <v>0</v>
      </c>
      <c r="I1191" s="130">
        <v>0</v>
      </c>
      <c r="J1191" s="130">
        <v>0</v>
      </c>
      <c r="K1191" s="130">
        <v>0</v>
      </c>
      <c r="L1191" s="130">
        <v>0</v>
      </c>
      <c r="M1191" s="130">
        <v>0</v>
      </c>
      <c r="N1191" s="130">
        <v>0</v>
      </c>
      <c r="O1191" s="130">
        <v>0</v>
      </c>
      <c r="P1191" s="127">
        <v>0</v>
      </c>
    </row>
    <row r="1192" spans="1:16" ht="13.5" thickBot="1" x14ac:dyDescent="0.25">
      <c r="A1192" s="136" t="s">
        <v>483</v>
      </c>
      <c r="B1192" s="134" t="s">
        <v>667</v>
      </c>
      <c r="C1192" s="134" t="s">
        <v>2078</v>
      </c>
      <c r="D1192" s="132">
        <v>0</v>
      </c>
      <c r="E1192" s="132">
        <v>0</v>
      </c>
      <c r="F1192" s="132">
        <v>0</v>
      </c>
      <c r="G1192" s="132">
        <v>0</v>
      </c>
      <c r="H1192" s="132">
        <v>0</v>
      </c>
      <c r="I1192" s="132">
        <v>0</v>
      </c>
      <c r="J1192" s="132">
        <v>0</v>
      </c>
      <c r="K1192" s="132">
        <v>0</v>
      </c>
      <c r="L1192" s="132">
        <v>0</v>
      </c>
      <c r="M1192" s="132">
        <v>0</v>
      </c>
      <c r="N1192" s="132">
        <v>0</v>
      </c>
      <c r="O1192" s="132">
        <v>0</v>
      </c>
      <c r="P1192" s="127">
        <v>0</v>
      </c>
    </row>
    <row r="1193" spans="1:16" ht="13.5" thickBot="1" x14ac:dyDescent="0.25">
      <c r="A1193" s="136" t="s">
        <v>484</v>
      </c>
      <c r="B1193" s="134" t="s">
        <v>666</v>
      </c>
      <c r="C1193" s="134" t="s">
        <v>2078</v>
      </c>
      <c r="D1193" s="130">
        <v>0</v>
      </c>
      <c r="E1193" s="130">
        <v>0</v>
      </c>
      <c r="F1193" s="130">
        <v>0</v>
      </c>
      <c r="G1193" s="130">
        <v>0</v>
      </c>
      <c r="H1193" s="130">
        <v>0</v>
      </c>
      <c r="I1193" s="130">
        <v>0</v>
      </c>
      <c r="J1193" s="130">
        <v>0</v>
      </c>
      <c r="K1193" s="130">
        <v>0</v>
      </c>
      <c r="L1193" s="130">
        <v>0</v>
      </c>
      <c r="M1193" s="130">
        <v>0</v>
      </c>
      <c r="N1193" s="130">
        <v>0</v>
      </c>
      <c r="O1193" s="130">
        <v>0</v>
      </c>
      <c r="P1193" s="127">
        <v>0</v>
      </c>
    </row>
    <row r="1194" spans="1:16" ht="13.5" thickBot="1" x14ac:dyDescent="0.25">
      <c r="A1194" s="136" t="s">
        <v>485</v>
      </c>
      <c r="B1194" s="134" t="s">
        <v>665</v>
      </c>
      <c r="C1194" s="134" t="s">
        <v>2078</v>
      </c>
      <c r="D1194" s="132">
        <v>0</v>
      </c>
      <c r="E1194" s="132">
        <v>0</v>
      </c>
      <c r="F1194" s="132">
        <v>0</v>
      </c>
      <c r="G1194" s="132">
        <v>0</v>
      </c>
      <c r="H1194" s="132">
        <v>0</v>
      </c>
      <c r="I1194" s="132">
        <v>0</v>
      </c>
      <c r="J1194" s="132">
        <v>0</v>
      </c>
      <c r="K1194" s="132">
        <v>0</v>
      </c>
      <c r="L1194" s="132">
        <v>0</v>
      </c>
      <c r="M1194" s="132">
        <v>0</v>
      </c>
      <c r="N1194" s="132">
        <v>0</v>
      </c>
      <c r="O1194" s="132">
        <v>0</v>
      </c>
      <c r="P1194" s="127">
        <v>0</v>
      </c>
    </row>
    <row r="1195" spans="1:16" ht="13.5" thickBot="1" x14ac:dyDescent="0.25">
      <c r="A1195" s="136" t="s">
        <v>486</v>
      </c>
      <c r="B1195" s="134" t="s">
        <v>664</v>
      </c>
      <c r="C1195" s="134" t="s">
        <v>2078</v>
      </c>
      <c r="D1195" s="130">
        <v>0</v>
      </c>
      <c r="E1195" s="130">
        <v>0</v>
      </c>
      <c r="F1195" s="130">
        <v>0</v>
      </c>
      <c r="G1195" s="130">
        <v>0</v>
      </c>
      <c r="H1195" s="130">
        <v>0</v>
      </c>
      <c r="I1195" s="130">
        <v>0</v>
      </c>
      <c r="J1195" s="130">
        <v>0</v>
      </c>
      <c r="K1195" s="130">
        <v>0</v>
      </c>
      <c r="L1195" s="130">
        <v>0</v>
      </c>
      <c r="M1195" s="130">
        <v>0</v>
      </c>
      <c r="N1195" s="130">
        <v>0</v>
      </c>
      <c r="O1195" s="130">
        <v>0</v>
      </c>
      <c r="P1195" s="127">
        <v>0</v>
      </c>
    </row>
    <row r="1196" spans="1:16" ht="13.5" thickBot="1" x14ac:dyDescent="0.25">
      <c r="A1196" s="136" t="s">
        <v>487</v>
      </c>
      <c r="B1196" s="134" t="s">
        <v>663</v>
      </c>
      <c r="C1196" s="134" t="s">
        <v>2078</v>
      </c>
      <c r="D1196" s="132">
        <v>0</v>
      </c>
      <c r="E1196" s="132">
        <v>0</v>
      </c>
      <c r="F1196" s="132">
        <v>0</v>
      </c>
      <c r="G1196" s="132">
        <v>0</v>
      </c>
      <c r="H1196" s="132">
        <v>0</v>
      </c>
      <c r="I1196" s="132">
        <v>0</v>
      </c>
      <c r="J1196" s="132">
        <v>0</v>
      </c>
      <c r="K1196" s="132">
        <v>0</v>
      </c>
      <c r="L1196" s="132">
        <v>0</v>
      </c>
      <c r="M1196" s="132">
        <v>0</v>
      </c>
      <c r="N1196" s="132">
        <v>0</v>
      </c>
      <c r="O1196" s="132">
        <v>0</v>
      </c>
      <c r="P1196" s="127">
        <v>0</v>
      </c>
    </row>
    <row r="1197" spans="1:16" ht="13.5" thickBot="1" x14ac:dyDescent="0.25">
      <c r="A1197" s="136" t="s">
        <v>488</v>
      </c>
      <c r="B1197" s="134" t="s">
        <v>662</v>
      </c>
      <c r="C1197" s="134" t="s">
        <v>2078</v>
      </c>
      <c r="D1197" s="130">
        <v>0</v>
      </c>
      <c r="E1197" s="130">
        <v>0</v>
      </c>
      <c r="F1197" s="130">
        <v>0</v>
      </c>
      <c r="G1197" s="130">
        <v>0</v>
      </c>
      <c r="H1197" s="130">
        <v>0</v>
      </c>
      <c r="I1197" s="130">
        <v>0</v>
      </c>
      <c r="J1197" s="130">
        <v>0</v>
      </c>
      <c r="K1197" s="130">
        <v>0</v>
      </c>
      <c r="L1197" s="130">
        <v>0</v>
      </c>
      <c r="M1197" s="130">
        <v>0</v>
      </c>
      <c r="N1197" s="130">
        <v>0</v>
      </c>
      <c r="O1197" s="130">
        <v>0</v>
      </c>
      <c r="P1197" s="127">
        <v>0</v>
      </c>
    </row>
    <row r="1198" spans="1:16" ht="13.5" thickBot="1" x14ac:dyDescent="0.25">
      <c r="A1198" s="136" t="s">
        <v>489</v>
      </c>
      <c r="B1198" s="134" t="s">
        <v>661</v>
      </c>
      <c r="C1198" s="134" t="s">
        <v>2078</v>
      </c>
      <c r="D1198" s="132">
        <v>15</v>
      </c>
      <c r="E1198" s="132">
        <v>23.99</v>
      </c>
      <c r="F1198" s="132">
        <v>9085.9699999999993</v>
      </c>
      <c r="G1198" s="132">
        <v>8711.7800000000007</v>
      </c>
      <c r="H1198" s="132">
        <v>8711.7800000000007</v>
      </c>
      <c r="I1198" s="132">
        <v>8693.7800000000007</v>
      </c>
      <c r="J1198" s="132">
        <v>4376.8599999999997</v>
      </c>
      <c r="K1198" s="132">
        <v>44.93</v>
      </c>
      <c r="L1198" s="132">
        <v>-7.0000000000000007E-2</v>
      </c>
      <c r="M1198" s="132">
        <v>59.93</v>
      </c>
      <c r="N1198" s="132">
        <v>122.93</v>
      </c>
      <c r="O1198" s="132">
        <v>-7.0000000000000007E-2</v>
      </c>
      <c r="P1198" s="127">
        <v>-7.0000000000000007E-2</v>
      </c>
    </row>
    <row r="1199" spans="1:16" ht="13.5" thickBot="1" x14ac:dyDescent="0.25">
      <c r="A1199" s="136" t="s">
        <v>490</v>
      </c>
      <c r="B1199" s="134" t="s">
        <v>660</v>
      </c>
      <c r="C1199" s="134" t="s">
        <v>2078</v>
      </c>
      <c r="D1199" s="130">
        <v>0</v>
      </c>
      <c r="E1199" s="130">
        <v>0</v>
      </c>
      <c r="F1199" s="130">
        <v>0</v>
      </c>
      <c r="G1199" s="130">
        <v>0</v>
      </c>
      <c r="H1199" s="130">
        <v>0</v>
      </c>
      <c r="I1199" s="130">
        <v>0</v>
      </c>
      <c r="J1199" s="130">
        <v>0</v>
      </c>
      <c r="K1199" s="130">
        <v>0</v>
      </c>
      <c r="L1199" s="130">
        <v>0</v>
      </c>
      <c r="M1199" s="130">
        <v>0</v>
      </c>
      <c r="N1199" s="130">
        <v>0</v>
      </c>
      <c r="O1199" s="130">
        <v>0</v>
      </c>
      <c r="P1199" s="127">
        <v>0</v>
      </c>
    </row>
    <row r="1200" spans="1:16" ht="13.5" thickBot="1" x14ac:dyDescent="0.25">
      <c r="A1200" s="131" t="s">
        <v>1563</v>
      </c>
      <c r="B1200" s="162" t="s">
        <v>2496</v>
      </c>
      <c r="C1200" s="141"/>
      <c r="D1200" s="132">
        <v>-1288747357.9100001</v>
      </c>
      <c r="E1200" s="132">
        <v>-1293234449.0999999</v>
      </c>
      <c r="F1200" s="132">
        <v>-1363852994.6300001</v>
      </c>
      <c r="G1200" s="132">
        <v>-1357926223.8499999</v>
      </c>
      <c r="H1200" s="132">
        <v>-1361820530.3</v>
      </c>
      <c r="I1200" s="132">
        <v>-1370185643.95</v>
      </c>
      <c r="J1200" s="132">
        <v>-1359614385.8900001</v>
      </c>
      <c r="K1200" s="132">
        <v>-1363542721.03</v>
      </c>
      <c r="L1200" s="132">
        <v>-1374895976.99</v>
      </c>
      <c r="M1200" s="132">
        <v>-1362893676.51</v>
      </c>
      <c r="N1200" s="132">
        <v>-1363777254.49</v>
      </c>
      <c r="O1200" s="132">
        <v>-1389041164.9300001</v>
      </c>
      <c r="P1200" s="127">
        <v>-1389041164.9300001</v>
      </c>
    </row>
    <row r="1201" spans="1:16" ht="13.5" thickBot="1" x14ac:dyDescent="0.25">
      <c r="A1201" s="133" t="s">
        <v>2497</v>
      </c>
      <c r="B1201" s="134" t="s">
        <v>2498</v>
      </c>
      <c r="C1201" s="142"/>
      <c r="D1201" s="130">
        <v>0</v>
      </c>
      <c r="E1201" s="130">
        <v>0</v>
      </c>
      <c r="F1201" s="130">
        <v>0</v>
      </c>
      <c r="G1201" s="130">
        <v>0</v>
      </c>
      <c r="H1201" s="130">
        <v>0</v>
      </c>
      <c r="I1201" s="130">
        <v>0</v>
      </c>
      <c r="J1201" s="130">
        <v>0</v>
      </c>
      <c r="K1201" s="130">
        <v>0</v>
      </c>
      <c r="L1201" s="130">
        <v>0</v>
      </c>
      <c r="M1201" s="130">
        <v>0</v>
      </c>
      <c r="N1201" s="130">
        <v>0</v>
      </c>
      <c r="O1201" s="130">
        <v>0</v>
      </c>
      <c r="P1201" s="127">
        <v>0</v>
      </c>
    </row>
    <row r="1202" spans="1:16" ht="13.5" thickBot="1" x14ac:dyDescent="0.25">
      <c r="A1202" s="135" t="s">
        <v>2499</v>
      </c>
      <c r="B1202" s="134" t="s">
        <v>2500</v>
      </c>
      <c r="C1202" s="134" t="s">
        <v>2078</v>
      </c>
      <c r="D1202" s="132">
        <v>0</v>
      </c>
      <c r="E1202" s="132">
        <v>0</v>
      </c>
      <c r="F1202" s="132">
        <v>0</v>
      </c>
      <c r="G1202" s="132">
        <v>0</v>
      </c>
      <c r="H1202" s="132">
        <v>0</v>
      </c>
      <c r="I1202" s="132">
        <v>0</v>
      </c>
      <c r="J1202" s="132">
        <v>0</v>
      </c>
      <c r="K1202" s="132">
        <v>0</v>
      </c>
      <c r="L1202" s="132">
        <v>0</v>
      </c>
      <c r="M1202" s="132">
        <v>0</v>
      </c>
      <c r="N1202" s="132">
        <v>0</v>
      </c>
      <c r="O1202" s="132">
        <v>0</v>
      </c>
      <c r="P1202" s="127">
        <v>0</v>
      </c>
    </row>
    <row r="1203" spans="1:16" ht="13.5" thickBot="1" x14ac:dyDescent="0.25">
      <c r="A1203" s="133" t="s">
        <v>2501</v>
      </c>
      <c r="B1203" s="134" t="s">
        <v>2502</v>
      </c>
      <c r="C1203" s="142"/>
      <c r="D1203" s="130">
        <v>-2457408.39</v>
      </c>
      <c r="E1203" s="130">
        <v>-2614647.61</v>
      </c>
      <c r="F1203" s="130">
        <v>-79051185.540000007</v>
      </c>
      <c r="G1203" s="130">
        <v>-80131237.969999999</v>
      </c>
      <c r="H1203" s="130">
        <v>-80574396.409999996</v>
      </c>
      <c r="I1203" s="130">
        <v>-80120248.269999996</v>
      </c>
      <c r="J1203" s="130">
        <v>-81417571.670000002</v>
      </c>
      <c r="K1203" s="130">
        <v>-81928836.969999999</v>
      </c>
      <c r="L1203" s="130">
        <v>-80829669</v>
      </c>
      <c r="M1203" s="130">
        <v>-81771139.099999994</v>
      </c>
      <c r="N1203" s="130">
        <v>-81692120.680000007</v>
      </c>
      <c r="O1203" s="130">
        <v>-80559010.280000001</v>
      </c>
      <c r="P1203" s="127">
        <v>-80559010.280000001</v>
      </c>
    </row>
    <row r="1204" spans="1:16" ht="13.5" thickBot="1" x14ac:dyDescent="0.25">
      <c r="A1204" s="135" t="s">
        <v>2503</v>
      </c>
      <c r="B1204" s="134" t="s">
        <v>2504</v>
      </c>
      <c r="C1204" s="134" t="s">
        <v>2078</v>
      </c>
      <c r="D1204" s="132">
        <v>-2457408.39</v>
      </c>
      <c r="E1204" s="132">
        <v>-2614647.61</v>
      </c>
      <c r="F1204" s="132">
        <v>-79051185.540000007</v>
      </c>
      <c r="G1204" s="132">
        <v>-80131237.969999999</v>
      </c>
      <c r="H1204" s="132">
        <v>-80574396.409999996</v>
      </c>
      <c r="I1204" s="132">
        <v>-80120248.269999996</v>
      </c>
      <c r="J1204" s="132">
        <v>-81417571.670000002</v>
      </c>
      <c r="K1204" s="132">
        <v>-81928836.969999999</v>
      </c>
      <c r="L1204" s="132">
        <v>-80829669</v>
      </c>
      <c r="M1204" s="132">
        <v>-81771139.099999994</v>
      </c>
      <c r="N1204" s="132">
        <v>-81692120.680000007</v>
      </c>
      <c r="O1204" s="132">
        <v>-80559010.280000001</v>
      </c>
      <c r="P1204" s="127">
        <v>-80559010.280000001</v>
      </c>
    </row>
    <row r="1205" spans="1:16" ht="13.5" thickBot="1" x14ac:dyDescent="0.25">
      <c r="A1205" s="133" t="s">
        <v>1564</v>
      </c>
      <c r="B1205" s="134" t="s">
        <v>2505</v>
      </c>
      <c r="C1205" s="142"/>
      <c r="D1205" s="130">
        <v>-320231620.35000002</v>
      </c>
      <c r="E1205" s="130">
        <v>-323911496.35000002</v>
      </c>
      <c r="F1205" s="130">
        <v>-318099118.35000002</v>
      </c>
      <c r="G1205" s="130">
        <v>-318819255.35000002</v>
      </c>
      <c r="H1205" s="130">
        <v>-319158551.35000002</v>
      </c>
      <c r="I1205" s="130">
        <v>-317814326.35000002</v>
      </c>
      <c r="J1205" s="130">
        <v>-318050749.35000002</v>
      </c>
      <c r="K1205" s="130">
        <v>-318350403.35000002</v>
      </c>
      <c r="L1205" s="130">
        <v>-318871756.24000001</v>
      </c>
      <c r="M1205" s="130">
        <v>-319267075.24000001</v>
      </c>
      <c r="N1205" s="130">
        <v>-320413251.06</v>
      </c>
      <c r="O1205" s="130">
        <v>-329240762.32999998</v>
      </c>
      <c r="P1205" s="127">
        <v>-329240762.32999998</v>
      </c>
    </row>
    <row r="1206" spans="1:16" ht="13.5" thickBot="1" x14ac:dyDescent="0.25">
      <c r="A1206" s="135" t="s">
        <v>1565</v>
      </c>
      <c r="B1206" s="134" t="s">
        <v>2506</v>
      </c>
      <c r="C1206" s="142"/>
      <c r="D1206" s="132">
        <v>0</v>
      </c>
      <c r="E1206" s="132">
        <v>0</v>
      </c>
      <c r="F1206" s="132">
        <v>0</v>
      </c>
      <c r="G1206" s="132">
        <v>0</v>
      </c>
      <c r="H1206" s="132">
        <v>0</v>
      </c>
      <c r="I1206" s="132">
        <v>0</v>
      </c>
      <c r="J1206" s="132">
        <v>0</v>
      </c>
      <c r="K1206" s="132">
        <v>0</v>
      </c>
      <c r="L1206" s="132">
        <v>0</v>
      </c>
      <c r="M1206" s="132">
        <v>0</v>
      </c>
      <c r="N1206" s="132">
        <v>0</v>
      </c>
      <c r="O1206" s="132">
        <v>0</v>
      </c>
      <c r="P1206" s="127">
        <v>0</v>
      </c>
    </row>
    <row r="1207" spans="1:16" ht="13.5" thickBot="1" x14ac:dyDescent="0.25">
      <c r="A1207" s="136" t="s">
        <v>491</v>
      </c>
      <c r="B1207" s="134" t="s">
        <v>659</v>
      </c>
      <c r="C1207" s="134" t="s">
        <v>2078</v>
      </c>
      <c r="D1207" s="130">
        <v>0</v>
      </c>
      <c r="E1207" s="130">
        <v>0</v>
      </c>
      <c r="F1207" s="130">
        <v>0</v>
      </c>
      <c r="G1207" s="130">
        <v>0</v>
      </c>
      <c r="H1207" s="130">
        <v>0</v>
      </c>
      <c r="I1207" s="130">
        <v>0</v>
      </c>
      <c r="J1207" s="130">
        <v>0</v>
      </c>
      <c r="K1207" s="130">
        <v>0</v>
      </c>
      <c r="L1207" s="130">
        <v>0</v>
      </c>
      <c r="M1207" s="130">
        <v>0</v>
      </c>
      <c r="N1207" s="130">
        <v>0</v>
      </c>
      <c r="O1207" s="130">
        <v>0</v>
      </c>
      <c r="P1207" s="127">
        <v>0</v>
      </c>
    </row>
    <row r="1208" spans="1:16" ht="13.5" thickBot="1" x14ac:dyDescent="0.25">
      <c r="A1208" s="135" t="s">
        <v>1566</v>
      </c>
      <c r="B1208" s="134" t="s">
        <v>2507</v>
      </c>
      <c r="C1208" s="142"/>
      <c r="D1208" s="132">
        <v>-320231620.35000002</v>
      </c>
      <c r="E1208" s="132">
        <v>-323911496.35000002</v>
      </c>
      <c r="F1208" s="132">
        <v>-318099118.35000002</v>
      </c>
      <c r="G1208" s="132">
        <v>-318819255.35000002</v>
      </c>
      <c r="H1208" s="132">
        <v>-319158551.35000002</v>
      </c>
      <c r="I1208" s="132">
        <v>-317814326.35000002</v>
      </c>
      <c r="J1208" s="132">
        <v>-318050749.35000002</v>
      </c>
      <c r="K1208" s="132">
        <v>-318350403.35000002</v>
      </c>
      <c r="L1208" s="132">
        <v>-318871756.24000001</v>
      </c>
      <c r="M1208" s="132">
        <v>-319267075.24000001</v>
      </c>
      <c r="N1208" s="132">
        <v>-320413251.06</v>
      </c>
      <c r="O1208" s="132">
        <v>-329240762.32999998</v>
      </c>
      <c r="P1208" s="127">
        <v>-329240762.32999998</v>
      </c>
    </row>
    <row r="1209" spans="1:16" ht="13.5" thickBot="1" x14ac:dyDescent="0.25">
      <c r="A1209" s="136" t="s">
        <v>2196</v>
      </c>
      <c r="B1209" s="134" t="s">
        <v>2197</v>
      </c>
      <c r="C1209" s="134" t="s">
        <v>2078</v>
      </c>
      <c r="D1209" s="130">
        <v>53577225</v>
      </c>
      <c r="E1209" s="130">
        <v>53060216</v>
      </c>
      <c r="F1209" s="130">
        <v>52783246</v>
      </c>
      <c r="G1209" s="130">
        <v>52658667</v>
      </c>
      <c r="H1209" s="130">
        <v>52750745</v>
      </c>
      <c r="I1209" s="130">
        <v>52986962</v>
      </c>
      <c r="J1209" s="130">
        <v>53307403</v>
      </c>
      <c r="K1209" s="130">
        <v>53597588</v>
      </c>
      <c r="L1209" s="130">
        <v>53819257</v>
      </c>
      <c r="M1209" s="130">
        <v>53824212</v>
      </c>
      <c r="N1209" s="130">
        <v>53265799</v>
      </c>
      <c r="O1209" s="130">
        <v>52366101</v>
      </c>
      <c r="P1209" s="127">
        <v>52366101</v>
      </c>
    </row>
    <row r="1210" spans="1:16" ht="13.5" thickBot="1" x14ac:dyDescent="0.25">
      <c r="A1210" s="136" t="s">
        <v>492</v>
      </c>
      <c r="B1210" s="134" t="s">
        <v>658</v>
      </c>
      <c r="C1210" s="134" t="s">
        <v>2078</v>
      </c>
      <c r="D1210" s="132"/>
      <c r="E1210" s="132"/>
      <c r="F1210" s="132"/>
      <c r="G1210" s="132"/>
      <c r="H1210" s="132"/>
      <c r="I1210" s="132"/>
      <c r="J1210" s="132"/>
      <c r="K1210" s="132"/>
      <c r="L1210" s="132"/>
      <c r="M1210" s="132"/>
      <c r="N1210" s="132"/>
      <c r="O1210" s="132"/>
      <c r="P1210" s="127">
        <v>0</v>
      </c>
    </row>
    <row r="1211" spans="1:16" ht="13.5" thickBot="1" x14ac:dyDescent="0.25">
      <c r="A1211" s="136" t="s">
        <v>494</v>
      </c>
      <c r="B1211" s="134" t="s">
        <v>656</v>
      </c>
      <c r="C1211" s="134" t="s">
        <v>2078</v>
      </c>
      <c r="D1211" s="130">
        <v>-1684852.14</v>
      </c>
      <c r="E1211" s="130">
        <v>-1684852.14</v>
      </c>
      <c r="F1211" s="130">
        <v>-1541352.14</v>
      </c>
      <c r="G1211" s="130">
        <v>-1541352.14</v>
      </c>
      <c r="H1211" s="130">
        <v>-1541352.14</v>
      </c>
      <c r="I1211" s="130">
        <v>-1541352.14</v>
      </c>
      <c r="J1211" s="130">
        <v>-1541352.14</v>
      </c>
      <c r="K1211" s="130">
        <v>-1541352.14</v>
      </c>
      <c r="L1211" s="130">
        <v>-1541352.14</v>
      </c>
      <c r="M1211" s="130">
        <v>-1541352.14</v>
      </c>
      <c r="N1211" s="130">
        <v>-1541352.14</v>
      </c>
      <c r="O1211" s="130">
        <v>-1464009.14</v>
      </c>
      <c r="P1211" s="127">
        <v>-1464009.14</v>
      </c>
    </row>
    <row r="1212" spans="1:16" ht="13.5" thickBot="1" x14ac:dyDescent="0.25">
      <c r="A1212" s="136" t="s">
        <v>494</v>
      </c>
      <c r="B1212" s="134" t="s">
        <v>655</v>
      </c>
      <c r="C1212" s="134" t="s">
        <v>2078</v>
      </c>
      <c r="D1212" s="132">
        <v>-15163680.24</v>
      </c>
      <c r="E1212" s="132">
        <v>-15163680.24</v>
      </c>
      <c r="F1212" s="132">
        <v>-13871780.24</v>
      </c>
      <c r="G1212" s="132">
        <v>-13871780.24</v>
      </c>
      <c r="H1212" s="132">
        <v>-13871780.24</v>
      </c>
      <c r="I1212" s="132">
        <v>-13871780.24</v>
      </c>
      <c r="J1212" s="132">
        <v>-13871780.24</v>
      </c>
      <c r="K1212" s="132">
        <v>-13871780.24</v>
      </c>
      <c r="L1212" s="132">
        <v>-13871780.24</v>
      </c>
      <c r="M1212" s="132">
        <v>-13871780.24</v>
      </c>
      <c r="N1212" s="132">
        <v>-13871780.24</v>
      </c>
      <c r="O1212" s="132">
        <v>-13176097.24</v>
      </c>
      <c r="P1212" s="127">
        <v>-13176097.24</v>
      </c>
    </row>
    <row r="1213" spans="1:16" ht="13.5" thickBot="1" x14ac:dyDescent="0.25">
      <c r="A1213" s="136" t="s">
        <v>2508</v>
      </c>
      <c r="B1213" s="134" t="s">
        <v>2509</v>
      </c>
      <c r="C1213" s="134" t="s">
        <v>2078</v>
      </c>
      <c r="D1213" s="130">
        <v>-1</v>
      </c>
      <c r="E1213" s="130">
        <v>-1</v>
      </c>
      <c r="F1213" s="130">
        <v>-1</v>
      </c>
      <c r="G1213" s="130">
        <v>-1</v>
      </c>
      <c r="H1213" s="130">
        <v>-1</v>
      </c>
      <c r="I1213" s="130">
        <v>-1</v>
      </c>
      <c r="J1213" s="130">
        <v>-1</v>
      </c>
      <c r="K1213" s="130">
        <v>-1</v>
      </c>
      <c r="L1213" s="130">
        <v>-1</v>
      </c>
      <c r="M1213" s="130">
        <v>-1</v>
      </c>
      <c r="N1213" s="130">
        <v>-1</v>
      </c>
      <c r="O1213" s="130">
        <v>-1</v>
      </c>
      <c r="P1213" s="127">
        <v>-1</v>
      </c>
    </row>
    <row r="1214" spans="1:16" ht="13.5" thickBot="1" x14ac:dyDescent="0.25">
      <c r="A1214" s="136" t="s">
        <v>2198</v>
      </c>
      <c r="B1214" s="134" t="s">
        <v>2199</v>
      </c>
      <c r="C1214" s="134" t="s">
        <v>2078</v>
      </c>
      <c r="D1214" s="132">
        <v>-833408.37</v>
      </c>
      <c r="E1214" s="132">
        <v>-833408.37</v>
      </c>
      <c r="F1214" s="132">
        <v>-817857.37</v>
      </c>
      <c r="G1214" s="132">
        <v>-817857.37</v>
      </c>
      <c r="H1214" s="132">
        <v>-817857.37</v>
      </c>
      <c r="I1214" s="132">
        <v>-817857.37</v>
      </c>
      <c r="J1214" s="132">
        <v>-817857.37</v>
      </c>
      <c r="K1214" s="132">
        <v>-817857.37</v>
      </c>
      <c r="L1214" s="132">
        <v>-817857.37</v>
      </c>
      <c r="M1214" s="132">
        <v>-817857.37</v>
      </c>
      <c r="N1214" s="132">
        <v>-817857.37</v>
      </c>
      <c r="O1214" s="132">
        <v>-802790.37</v>
      </c>
      <c r="P1214" s="127">
        <v>-802790.37</v>
      </c>
    </row>
    <row r="1215" spans="1:16" ht="13.5" thickBot="1" x14ac:dyDescent="0.25">
      <c r="A1215" s="136" t="s">
        <v>2200</v>
      </c>
      <c r="B1215" s="134" t="s">
        <v>2201</v>
      </c>
      <c r="C1215" s="134" t="s">
        <v>2078</v>
      </c>
      <c r="D1215" s="130">
        <v>-295447.27</v>
      </c>
      <c r="E1215" s="130">
        <v>-295447.27</v>
      </c>
      <c r="F1215" s="130">
        <v>-289934.27</v>
      </c>
      <c r="G1215" s="130">
        <v>-289934.27</v>
      </c>
      <c r="H1215" s="130">
        <v>-289934.27</v>
      </c>
      <c r="I1215" s="130">
        <v>-289934.27</v>
      </c>
      <c r="J1215" s="130">
        <v>-289934.27</v>
      </c>
      <c r="K1215" s="130">
        <v>-289934.27</v>
      </c>
      <c r="L1215" s="130">
        <v>-289934.27</v>
      </c>
      <c r="M1215" s="130">
        <v>-289934.27</v>
      </c>
      <c r="N1215" s="130">
        <v>-289934.27</v>
      </c>
      <c r="O1215" s="130">
        <v>-284593.27</v>
      </c>
      <c r="P1215" s="127">
        <v>-284593.27</v>
      </c>
    </row>
    <row r="1216" spans="1:16" ht="13.5" thickBot="1" x14ac:dyDescent="0.25">
      <c r="A1216" s="136" t="s">
        <v>495</v>
      </c>
      <c r="B1216" s="134" t="s">
        <v>654</v>
      </c>
      <c r="C1216" s="134" t="s">
        <v>2078</v>
      </c>
      <c r="D1216" s="132">
        <v>121129.27</v>
      </c>
      <c r="E1216" s="132">
        <v>121129.27</v>
      </c>
      <c r="F1216" s="132">
        <v>3635434.27</v>
      </c>
      <c r="G1216" s="132">
        <v>3932102.27</v>
      </c>
      <c r="H1216" s="132">
        <v>3712827.27</v>
      </c>
      <c r="I1216" s="132">
        <v>4194933.2699999996</v>
      </c>
      <c r="J1216" s="132">
        <v>3168683.27</v>
      </c>
      <c r="K1216" s="132">
        <v>2239328.27</v>
      </c>
      <c r="L1216" s="132">
        <v>1301515.27</v>
      </c>
      <c r="M1216" s="132">
        <v>1220498.27</v>
      </c>
      <c r="N1216" s="132">
        <v>2632506.27</v>
      </c>
      <c r="O1216" s="132">
        <v>975435.38</v>
      </c>
      <c r="P1216" s="127">
        <v>975435.38</v>
      </c>
    </row>
    <row r="1217" spans="1:16" ht="13.5" thickBot="1" x14ac:dyDescent="0.25">
      <c r="A1217" s="136" t="s">
        <v>495</v>
      </c>
      <c r="B1217" s="134" t="s">
        <v>653</v>
      </c>
      <c r="C1217" s="134" t="s">
        <v>2078</v>
      </c>
      <c r="D1217" s="130">
        <v>42944.09</v>
      </c>
      <c r="E1217" s="130">
        <v>42944.09</v>
      </c>
      <c r="F1217" s="130">
        <v>1288784.0900000001</v>
      </c>
      <c r="G1217" s="130">
        <v>1393955.09</v>
      </c>
      <c r="H1217" s="130">
        <v>1316221.0900000001</v>
      </c>
      <c r="I1217" s="130">
        <v>1487130.09</v>
      </c>
      <c r="J1217" s="130">
        <v>1123319.0900000001</v>
      </c>
      <c r="K1217" s="130">
        <v>793857.09</v>
      </c>
      <c r="L1217" s="130">
        <v>461397.09</v>
      </c>
      <c r="M1217" s="130">
        <v>432676.09</v>
      </c>
      <c r="N1217" s="130">
        <v>933241.09</v>
      </c>
      <c r="O1217" s="130">
        <v>345800.43</v>
      </c>
      <c r="P1217" s="127">
        <v>345800.43</v>
      </c>
    </row>
    <row r="1218" spans="1:16" ht="13.5" thickBot="1" x14ac:dyDescent="0.25">
      <c r="A1218" s="136" t="s">
        <v>496</v>
      </c>
      <c r="B1218" s="134" t="s">
        <v>652</v>
      </c>
      <c r="C1218" s="134" t="s">
        <v>2078</v>
      </c>
      <c r="D1218" s="132">
        <v>-287811.65999999997</v>
      </c>
      <c r="E1218" s="132">
        <v>-287108.65999999997</v>
      </c>
      <c r="F1218" s="132">
        <v>-283687.65999999997</v>
      </c>
      <c r="G1218" s="132">
        <v>-283605.65999999997</v>
      </c>
      <c r="H1218" s="132">
        <v>-282407.65999999997</v>
      </c>
      <c r="I1218" s="132">
        <v>-281443.65999999997</v>
      </c>
      <c r="J1218" s="132">
        <v>-281252.65999999997</v>
      </c>
      <c r="K1218" s="132">
        <v>-281086.65999999997</v>
      </c>
      <c r="L1218" s="132">
        <v>-280627.65999999997</v>
      </c>
      <c r="M1218" s="132">
        <v>-281038.65999999997</v>
      </c>
      <c r="N1218" s="132">
        <v>-280789.65999999997</v>
      </c>
      <c r="O1218" s="132">
        <v>-300373.65999999997</v>
      </c>
      <c r="P1218" s="127">
        <v>-300373.65999999997</v>
      </c>
    </row>
    <row r="1219" spans="1:16" ht="13.5" thickBot="1" x14ac:dyDescent="0.25">
      <c r="A1219" s="136" t="s">
        <v>496</v>
      </c>
      <c r="B1219" s="134" t="s">
        <v>651</v>
      </c>
      <c r="C1219" s="134" t="s">
        <v>2078</v>
      </c>
      <c r="D1219" s="130">
        <v>-95678.55</v>
      </c>
      <c r="E1219" s="130">
        <v>-95475.55</v>
      </c>
      <c r="F1219" s="130">
        <v>-94490.55</v>
      </c>
      <c r="G1219" s="130">
        <v>-94466.55</v>
      </c>
      <c r="H1219" s="130">
        <v>-94121.55</v>
      </c>
      <c r="I1219" s="130">
        <v>-93843.55</v>
      </c>
      <c r="J1219" s="130">
        <v>-93788.55</v>
      </c>
      <c r="K1219" s="130">
        <v>-93740.55</v>
      </c>
      <c r="L1219" s="130">
        <v>-93608.55</v>
      </c>
      <c r="M1219" s="130">
        <v>-93726.55</v>
      </c>
      <c r="N1219" s="130">
        <v>-93654.55</v>
      </c>
      <c r="O1219" s="130">
        <v>-100756.55</v>
      </c>
      <c r="P1219" s="127">
        <v>-100756.55</v>
      </c>
    </row>
    <row r="1220" spans="1:16" ht="13.5" thickBot="1" x14ac:dyDescent="0.25">
      <c r="A1220" s="136" t="s">
        <v>2510</v>
      </c>
      <c r="B1220" s="134" t="s">
        <v>2511</v>
      </c>
      <c r="C1220" s="134" t="s">
        <v>2078</v>
      </c>
      <c r="D1220" s="132">
        <v>-9678507</v>
      </c>
      <c r="E1220" s="132">
        <v>-9759676</v>
      </c>
      <c r="F1220" s="132">
        <v>-9807919</v>
      </c>
      <c r="G1220" s="132">
        <v>-9883890</v>
      </c>
      <c r="H1220" s="132">
        <v>-9957292</v>
      </c>
      <c r="I1220" s="132">
        <v>-9853315</v>
      </c>
      <c r="J1220" s="132">
        <v>-9895400</v>
      </c>
      <c r="K1220" s="132">
        <v>-9938638</v>
      </c>
      <c r="L1220" s="132">
        <v>-9841445</v>
      </c>
      <c r="M1220" s="132">
        <v>-9869240</v>
      </c>
      <c r="N1220" s="132">
        <v>-9897129</v>
      </c>
      <c r="O1220" s="132">
        <v>-10331944</v>
      </c>
      <c r="P1220" s="127">
        <v>-10331944</v>
      </c>
    </row>
    <row r="1221" spans="1:16" ht="13.5" thickBot="1" x14ac:dyDescent="0.25">
      <c r="A1221" s="136" t="s">
        <v>2512</v>
      </c>
      <c r="B1221" s="134" t="s">
        <v>2513</v>
      </c>
      <c r="C1221" s="134" t="s">
        <v>2078</v>
      </c>
      <c r="D1221" s="130">
        <v>-3431084</v>
      </c>
      <c r="E1221" s="130">
        <v>-3459859</v>
      </c>
      <c r="F1221" s="130">
        <v>-3476961</v>
      </c>
      <c r="G1221" s="130">
        <v>-3503893</v>
      </c>
      <c r="H1221" s="130">
        <v>-3529914</v>
      </c>
      <c r="I1221" s="130">
        <v>-3493053</v>
      </c>
      <c r="J1221" s="130">
        <v>-3507972</v>
      </c>
      <c r="K1221" s="130">
        <v>-3523300</v>
      </c>
      <c r="L1221" s="130">
        <v>-3488844</v>
      </c>
      <c r="M1221" s="130">
        <v>-3498697</v>
      </c>
      <c r="N1221" s="130">
        <v>-3508584</v>
      </c>
      <c r="O1221" s="130">
        <v>-3662729</v>
      </c>
      <c r="P1221" s="127">
        <v>-3662729</v>
      </c>
    </row>
    <row r="1222" spans="1:16" ht="13.5" thickBot="1" x14ac:dyDescent="0.25">
      <c r="A1222" s="136" t="s">
        <v>2514</v>
      </c>
      <c r="B1222" s="134" t="s">
        <v>2515</v>
      </c>
      <c r="C1222" s="134" t="s">
        <v>2078</v>
      </c>
      <c r="D1222" s="132">
        <v>-1036759</v>
      </c>
      <c r="E1222" s="132">
        <v>-1036759</v>
      </c>
      <c r="F1222" s="132">
        <v>-1023531</v>
      </c>
      <c r="G1222" s="132">
        <v>-1023531</v>
      </c>
      <c r="H1222" s="132">
        <v>-1023531</v>
      </c>
      <c r="I1222" s="132">
        <v>-1023531</v>
      </c>
      <c r="J1222" s="132">
        <v>-1023531</v>
      </c>
      <c r="K1222" s="132">
        <v>-1023531</v>
      </c>
      <c r="L1222" s="132">
        <v>-1023531</v>
      </c>
      <c r="M1222" s="132">
        <v>-1023531</v>
      </c>
      <c r="N1222" s="132">
        <v>-1023531</v>
      </c>
      <c r="O1222" s="132">
        <v>-1016088</v>
      </c>
      <c r="P1222" s="127">
        <v>-1016088</v>
      </c>
    </row>
    <row r="1223" spans="1:16" ht="13.5" thickBot="1" x14ac:dyDescent="0.25">
      <c r="A1223" s="136" t="s">
        <v>2512</v>
      </c>
      <c r="B1223" s="134" t="s">
        <v>2516</v>
      </c>
      <c r="C1223" s="134" t="s">
        <v>2078</v>
      </c>
      <c r="D1223" s="130">
        <v>-367536</v>
      </c>
      <c r="E1223" s="130">
        <v>-367536</v>
      </c>
      <c r="F1223" s="130">
        <v>-362847</v>
      </c>
      <c r="G1223" s="130">
        <v>-362847</v>
      </c>
      <c r="H1223" s="130">
        <v>-362847</v>
      </c>
      <c r="I1223" s="130">
        <v>-362847</v>
      </c>
      <c r="J1223" s="130">
        <v>-362847</v>
      </c>
      <c r="K1223" s="130">
        <v>-362847</v>
      </c>
      <c r="L1223" s="130">
        <v>-362847</v>
      </c>
      <c r="M1223" s="130">
        <v>-362847</v>
      </c>
      <c r="N1223" s="130">
        <v>-362847</v>
      </c>
      <c r="O1223" s="130">
        <v>-360208</v>
      </c>
      <c r="P1223" s="127">
        <v>-360208</v>
      </c>
    </row>
    <row r="1224" spans="1:16" ht="13.5" thickBot="1" x14ac:dyDescent="0.25">
      <c r="A1224" s="136" t="s">
        <v>497</v>
      </c>
      <c r="B1224" s="134" t="s">
        <v>650</v>
      </c>
      <c r="C1224" s="134" t="s">
        <v>2078</v>
      </c>
      <c r="D1224" s="132">
        <v>-222838587.12</v>
      </c>
      <c r="E1224" s="132">
        <v>-224019995.12</v>
      </c>
      <c r="F1224" s="132">
        <v>-225645978.12</v>
      </c>
      <c r="G1224" s="132">
        <v>-226014483.12</v>
      </c>
      <c r="H1224" s="132">
        <v>-225742112.12</v>
      </c>
      <c r="I1224" s="132">
        <v>-224996314.12</v>
      </c>
      <c r="J1224" s="132">
        <v>-224060299.12</v>
      </c>
      <c r="K1224" s="132">
        <v>-223212658.12</v>
      </c>
      <c r="L1224" s="132">
        <v>-222572247.12</v>
      </c>
      <c r="M1224" s="132">
        <v>-222483601.12</v>
      </c>
      <c r="N1224" s="132">
        <v>-224028578.12</v>
      </c>
      <c r="O1224" s="132">
        <v>-226781777.12</v>
      </c>
      <c r="P1224" s="127">
        <v>-226781777.12</v>
      </c>
    </row>
    <row r="1225" spans="1:16" ht="13.5" thickBot="1" x14ac:dyDescent="0.25">
      <c r="A1225" s="136" t="s">
        <v>497</v>
      </c>
      <c r="B1225" s="134" t="s">
        <v>649</v>
      </c>
      <c r="C1225" s="134" t="s">
        <v>2078</v>
      </c>
      <c r="D1225" s="130">
        <v>-77443451.579999998</v>
      </c>
      <c r="E1225" s="130">
        <v>-77927261.579999998</v>
      </c>
      <c r="F1225" s="130">
        <v>-78538499.579999998</v>
      </c>
      <c r="G1225" s="130">
        <v>-78684797.579999998</v>
      </c>
      <c r="H1225" s="130">
        <v>-78576665.579999998</v>
      </c>
      <c r="I1225" s="130">
        <v>-78282580.579999998</v>
      </c>
      <c r="J1225" s="130">
        <v>-77910474.579999998</v>
      </c>
      <c r="K1225" s="130">
        <v>-77573501.579999998</v>
      </c>
      <c r="L1225" s="130">
        <v>-77318606.579999998</v>
      </c>
      <c r="M1225" s="130">
        <v>-77283386.579999998</v>
      </c>
      <c r="N1225" s="130">
        <v>-77897215.579999998</v>
      </c>
      <c r="O1225" s="130">
        <v>-78976852.579999998</v>
      </c>
      <c r="P1225" s="127">
        <v>-78976852.579999998</v>
      </c>
    </row>
    <row r="1226" spans="1:16" ht="13.5" thickBot="1" x14ac:dyDescent="0.25">
      <c r="A1226" s="136" t="s">
        <v>498</v>
      </c>
      <c r="B1226" s="134" t="s">
        <v>648</v>
      </c>
      <c r="C1226" s="134" t="s">
        <v>2078</v>
      </c>
      <c r="D1226" s="132">
        <v>-26982223.84</v>
      </c>
      <c r="E1226" s="132">
        <v>-27981310.84</v>
      </c>
      <c r="F1226" s="132">
        <v>-26373857.84</v>
      </c>
      <c r="G1226" s="132">
        <v>-26625869.84</v>
      </c>
      <c r="H1226" s="132">
        <v>-26903402.84</v>
      </c>
      <c r="I1226" s="132">
        <v>-27409347.84</v>
      </c>
      <c r="J1226" s="132">
        <v>-27689058.84</v>
      </c>
      <c r="K1226" s="132">
        <v>-27997323.84</v>
      </c>
      <c r="L1226" s="132">
        <v>-28315422.84</v>
      </c>
      <c r="M1226" s="132">
        <v>-28565695.84</v>
      </c>
      <c r="N1226" s="132">
        <v>-28772231.84</v>
      </c>
      <c r="O1226" s="132">
        <v>-31165624.949999999</v>
      </c>
      <c r="P1226" s="127">
        <v>-31165624.949999999</v>
      </c>
    </row>
    <row r="1227" spans="1:16" ht="13.5" thickBot="1" x14ac:dyDescent="0.25">
      <c r="A1227" s="136" t="s">
        <v>498</v>
      </c>
      <c r="B1227" s="134" t="s">
        <v>647</v>
      </c>
      <c r="C1227" s="134" t="s">
        <v>2078</v>
      </c>
      <c r="D1227" s="130">
        <v>-9560812.9600000009</v>
      </c>
      <c r="E1227" s="130">
        <v>-9914994.9600000009</v>
      </c>
      <c r="F1227" s="130">
        <v>-9345143.9600000009</v>
      </c>
      <c r="G1227" s="130">
        <v>-9434483.9600000009</v>
      </c>
      <c r="H1227" s="130">
        <v>-9532870.9600000009</v>
      </c>
      <c r="I1227" s="130">
        <v>-9712231.9600000009</v>
      </c>
      <c r="J1227" s="130">
        <v>-9811390.9600000009</v>
      </c>
      <c r="K1227" s="130">
        <v>-9920671.9600000009</v>
      </c>
      <c r="L1227" s="130">
        <v>-10033439.960000001</v>
      </c>
      <c r="M1227" s="130">
        <v>-10122162.960000001</v>
      </c>
      <c r="N1227" s="130">
        <v>-10195380.960000001</v>
      </c>
      <c r="O1227" s="130">
        <v>-11040838.300000001</v>
      </c>
      <c r="P1227" s="127">
        <v>-11040838.300000001</v>
      </c>
    </row>
    <row r="1228" spans="1:16" ht="13.5" thickBot="1" x14ac:dyDescent="0.25">
      <c r="A1228" s="136" t="s">
        <v>499</v>
      </c>
      <c r="B1228" s="134" t="s">
        <v>646</v>
      </c>
      <c r="C1228" s="134" t="s">
        <v>2078</v>
      </c>
      <c r="D1228" s="132">
        <v>-6037465.8200000003</v>
      </c>
      <c r="E1228" s="132">
        <v>-6049222.8200000003</v>
      </c>
      <c r="F1228" s="132">
        <v>-6052923.8200000003</v>
      </c>
      <c r="G1228" s="132">
        <v>-6066946.8200000003</v>
      </c>
      <c r="H1228" s="132">
        <v>-6082886.8200000003</v>
      </c>
      <c r="I1228" s="132">
        <v>-6099262.8200000003</v>
      </c>
      <c r="J1228" s="132">
        <v>-6113907.8200000003</v>
      </c>
      <c r="K1228" s="132">
        <v>-6128875.8200000003</v>
      </c>
      <c r="L1228" s="132">
        <v>-6159168.8200000003</v>
      </c>
      <c r="M1228" s="132">
        <v>-6175788.8200000003</v>
      </c>
      <c r="N1228" s="132">
        <v>-6192424.8200000003</v>
      </c>
      <c r="O1228" s="132">
        <v>-6058782.8200000003</v>
      </c>
      <c r="P1228" s="127">
        <v>-6058782.8200000003</v>
      </c>
    </row>
    <row r="1229" spans="1:16" ht="13.5" thickBot="1" x14ac:dyDescent="0.25">
      <c r="A1229" s="136" t="s">
        <v>499</v>
      </c>
      <c r="B1229" s="134" t="s">
        <v>645</v>
      </c>
      <c r="C1229" s="134" t="s">
        <v>2078</v>
      </c>
      <c r="D1229" s="130">
        <v>-2129979.58</v>
      </c>
      <c r="E1229" s="130">
        <v>-2134310.58</v>
      </c>
      <c r="F1229" s="130">
        <v>-2135677.58</v>
      </c>
      <c r="G1229" s="130">
        <v>-2140845.58</v>
      </c>
      <c r="H1229" s="130">
        <v>-2146719.58</v>
      </c>
      <c r="I1229" s="130">
        <v>-2152753.58</v>
      </c>
      <c r="J1229" s="130">
        <v>-2158150.58</v>
      </c>
      <c r="K1229" s="130">
        <v>-2163666.58</v>
      </c>
      <c r="L1229" s="130">
        <v>-2174612.58</v>
      </c>
      <c r="M1229" s="130">
        <v>-2180710.58</v>
      </c>
      <c r="N1229" s="130">
        <v>-2186814.58</v>
      </c>
      <c r="O1229" s="130">
        <v>-2139640.58</v>
      </c>
      <c r="P1229" s="127">
        <v>-2139640.58</v>
      </c>
    </row>
    <row r="1230" spans="1:16" ht="13.5" thickBot="1" x14ac:dyDescent="0.25">
      <c r="A1230" s="136" t="s">
        <v>500</v>
      </c>
      <c r="B1230" s="134" t="s">
        <v>644</v>
      </c>
      <c r="C1230" s="134" t="s">
        <v>2078</v>
      </c>
      <c r="D1230" s="132">
        <v>36395354.799999997</v>
      </c>
      <c r="E1230" s="132">
        <v>36082395.799999997</v>
      </c>
      <c r="F1230" s="132">
        <v>35769436.799999997</v>
      </c>
      <c r="G1230" s="132">
        <v>35456477.799999997</v>
      </c>
      <c r="H1230" s="132">
        <v>35143518.799999997</v>
      </c>
      <c r="I1230" s="132">
        <v>34830559.799999997</v>
      </c>
      <c r="J1230" s="132">
        <v>34517600.799999997</v>
      </c>
      <c r="K1230" s="132">
        <v>34204641.799999997</v>
      </c>
      <c r="L1230" s="132">
        <v>33826745.380000003</v>
      </c>
      <c r="M1230" s="132">
        <v>33506570.379999999</v>
      </c>
      <c r="N1230" s="132">
        <v>33199493.629999999</v>
      </c>
      <c r="O1230" s="132">
        <v>36806023.890000001</v>
      </c>
      <c r="P1230" s="127">
        <v>36806023.890000001</v>
      </c>
    </row>
    <row r="1231" spans="1:16" ht="13.5" thickBot="1" x14ac:dyDescent="0.25">
      <c r="A1231" s="136" t="s">
        <v>2202</v>
      </c>
      <c r="B1231" s="134" t="s">
        <v>643</v>
      </c>
      <c r="C1231" s="134" t="s">
        <v>2078</v>
      </c>
      <c r="D1231" s="130">
        <v>12902347.51</v>
      </c>
      <c r="E1231" s="130">
        <v>12791401.51</v>
      </c>
      <c r="F1231" s="130">
        <v>12680455.51</v>
      </c>
      <c r="G1231" s="130">
        <v>12569509.51</v>
      </c>
      <c r="H1231" s="130">
        <v>12458563.51</v>
      </c>
      <c r="I1231" s="130">
        <v>12347617.51</v>
      </c>
      <c r="J1231" s="130">
        <v>12236671.51</v>
      </c>
      <c r="K1231" s="130">
        <v>12125725.51</v>
      </c>
      <c r="L1231" s="130">
        <v>11991758.039999999</v>
      </c>
      <c r="M1231" s="130">
        <v>11878255.039999999</v>
      </c>
      <c r="N1231" s="130">
        <v>11769394.119999999</v>
      </c>
      <c r="O1231" s="130">
        <v>13047935.380000001</v>
      </c>
      <c r="P1231" s="127">
        <v>13047935.380000001</v>
      </c>
    </row>
    <row r="1232" spans="1:16" ht="13.5" thickBot="1" x14ac:dyDescent="0.25">
      <c r="A1232" s="136" t="s">
        <v>501</v>
      </c>
      <c r="B1232" s="134" t="s">
        <v>642</v>
      </c>
      <c r="C1232" s="134" t="s">
        <v>2078</v>
      </c>
      <c r="D1232" s="132">
        <v>60955</v>
      </c>
      <c r="E1232" s="132">
        <v>60955</v>
      </c>
      <c r="F1232" s="132">
        <v>60955</v>
      </c>
      <c r="G1232" s="132">
        <v>60955</v>
      </c>
      <c r="H1232" s="132">
        <v>60955</v>
      </c>
      <c r="I1232" s="132">
        <v>60955</v>
      </c>
      <c r="J1232" s="132">
        <v>60955</v>
      </c>
      <c r="K1232" s="132">
        <v>60955</v>
      </c>
      <c r="L1232" s="132">
        <v>60955</v>
      </c>
      <c r="M1232" s="132">
        <v>60955</v>
      </c>
      <c r="N1232" s="132">
        <v>60955</v>
      </c>
      <c r="O1232" s="132">
        <v>101418</v>
      </c>
      <c r="P1232" s="127">
        <v>101418</v>
      </c>
    </row>
    <row r="1233" spans="1:16" ht="13.5" thickBot="1" x14ac:dyDescent="0.25">
      <c r="A1233" s="136" t="s">
        <v>502</v>
      </c>
      <c r="B1233" s="134" t="s">
        <v>641</v>
      </c>
      <c r="C1233" s="134" t="s">
        <v>2078</v>
      </c>
      <c r="D1233" s="130">
        <v>-32323977.359999999</v>
      </c>
      <c r="E1233" s="130">
        <v>-32026894.359999999</v>
      </c>
      <c r="F1233" s="130">
        <v>-31729811.359999999</v>
      </c>
      <c r="G1233" s="130">
        <v>-31432728.359999999</v>
      </c>
      <c r="H1233" s="130">
        <v>-31135645.359999999</v>
      </c>
      <c r="I1233" s="130">
        <v>-30838562.359999999</v>
      </c>
      <c r="J1233" s="130">
        <v>-30541479.359999999</v>
      </c>
      <c r="K1233" s="130">
        <v>-30244396.359999999</v>
      </c>
      <c r="L1233" s="130">
        <v>-29894542.359999999</v>
      </c>
      <c r="M1233" s="130">
        <v>-29585080.359999999</v>
      </c>
      <c r="N1233" s="130">
        <v>-29283424.579999998</v>
      </c>
      <c r="O1233" s="130">
        <v>-32140915.710000001</v>
      </c>
      <c r="P1233" s="127">
        <v>-32140915.710000001</v>
      </c>
    </row>
    <row r="1234" spans="1:16" ht="13.5" thickBot="1" x14ac:dyDescent="0.25">
      <c r="A1234" s="136" t="s">
        <v>503</v>
      </c>
      <c r="B1234" s="134" t="s">
        <v>640</v>
      </c>
      <c r="C1234" s="134" t="s">
        <v>2078</v>
      </c>
      <c r="D1234" s="132">
        <v>-11459027.34</v>
      </c>
      <c r="E1234" s="132">
        <v>-11353709.34</v>
      </c>
      <c r="F1234" s="132">
        <v>-11248391.34</v>
      </c>
      <c r="G1234" s="132">
        <v>-11143073.34</v>
      </c>
      <c r="H1234" s="132">
        <v>-11037755.34</v>
      </c>
      <c r="I1234" s="132">
        <v>-10932437.34</v>
      </c>
      <c r="J1234" s="132">
        <v>-10827119.34</v>
      </c>
      <c r="K1234" s="132">
        <v>-10721801.34</v>
      </c>
      <c r="L1234" s="132">
        <v>-10597775.34</v>
      </c>
      <c r="M1234" s="132">
        <v>-10488070.34</v>
      </c>
      <c r="N1234" s="132">
        <v>-10381131.48</v>
      </c>
      <c r="O1234" s="132">
        <v>-11394131.42</v>
      </c>
      <c r="P1234" s="127">
        <v>-11394131.42</v>
      </c>
    </row>
    <row r="1235" spans="1:16" ht="13.5" thickBot="1" x14ac:dyDescent="0.25">
      <c r="A1235" s="136" t="s">
        <v>504</v>
      </c>
      <c r="B1235" s="134" t="s">
        <v>639</v>
      </c>
      <c r="C1235" s="134" t="s">
        <v>2078</v>
      </c>
      <c r="D1235" s="130">
        <v>-1241253.99</v>
      </c>
      <c r="E1235" s="130">
        <v>-1239592.99</v>
      </c>
      <c r="F1235" s="130">
        <v>-1237931.99</v>
      </c>
      <c r="G1235" s="130">
        <v>-1236270.99</v>
      </c>
      <c r="H1235" s="130">
        <v>-1234609.99</v>
      </c>
      <c r="I1235" s="130">
        <v>-1232948.99</v>
      </c>
      <c r="J1235" s="130">
        <v>-1231287.99</v>
      </c>
      <c r="K1235" s="130">
        <v>-1229626.99</v>
      </c>
      <c r="L1235" s="130">
        <v>-1222395.99</v>
      </c>
      <c r="M1235" s="130">
        <v>-1222395.99</v>
      </c>
      <c r="N1235" s="130">
        <v>-1218141.48</v>
      </c>
      <c r="O1235" s="130">
        <v>-1244234.67</v>
      </c>
      <c r="P1235" s="127">
        <v>-1244234.67</v>
      </c>
    </row>
    <row r="1236" spans="1:16" ht="13.5" thickBot="1" x14ac:dyDescent="0.25">
      <c r="A1236" s="136" t="s">
        <v>505</v>
      </c>
      <c r="B1236" s="134" t="s">
        <v>638</v>
      </c>
      <c r="C1236" s="134" t="s">
        <v>2078</v>
      </c>
      <c r="D1236" s="132">
        <v>-440031.2</v>
      </c>
      <c r="E1236" s="132">
        <v>-439442.2</v>
      </c>
      <c r="F1236" s="132">
        <v>-438853.2</v>
      </c>
      <c r="G1236" s="132">
        <v>-438264.2</v>
      </c>
      <c r="H1236" s="132">
        <v>-437675.2</v>
      </c>
      <c r="I1236" s="132">
        <v>-437086.2</v>
      </c>
      <c r="J1236" s="132">
        <v>-436497.2</v>
      </c>
      <c r="K1236" s="132">
        <v>-435908.2</v>
      </c>
      <c r="L1236" s="132">
        <v>-433344.2</v>
      </c>
      <c r="M1236" s="132">
        <v>-433344.2</v>
      </c>
      <c r="N1236" s="132">
        <v>-431836.5</v>
      </c>
      <c r="O1236" s="132">
        <v>-441088.03</v>
      </c>
      <c r="P1236" s="127">
        <v>-441088.03</v>
      </c>
    </row>
    <row r="1237" spans="1:16" ht="13.5" thickBot="1" x14ac:dyDescent="0.25">
      <c r="A1237" s="133" t="s">
        <v>1567</v>
      </c>
      <c r="B1237" s="134" t="s">
        <v>2517</v>
      </c>
      <c r="C1237" s="142"/>
      <c r="D1237" s="130">
        <v>-619944074.35000002</v>
      </c>
      <c r="E1237" s="130">
        <v>-620426481.88999999</v>
      </c>
      <c r="F1237" s="130">
        <v>-622374642.61000001</v>
      </c>
      <c r="G1237" s="130">
        <v>-621064485.09000003</v>
      </c>
      <c r="H1237" s="130">
        <v>-624472450.25</v>
      </c>
      <c r="I1237" s="130">
        <v>-631530867.08000004</v>
      </c>
      <c r="J1237" s="130">
        <v>-628263637.13999999</v>
      </c>
      <c r="K1237" s="130">
        <v>-631650536.52999997</v>
      </c>
      <c r="L1237" s="130">
        <v>-648651672.05999994</v>
      </c>
      <c r="M1237" s="130">
        <v>-645543999.03999996</v>
      </c>
      <c r="N1237" s="130">
        <v>-646149614.47000003</v>
      </c>
      <c r="O1237" s="130">
        <v>-638793463.01999998</v>
      </c>
      <c r="P1237" s="127">
        <v>-638793463.01999998</v>
      </c>
    </row>
    <row r="1238" spans="1:16" ht="13.5" thickBot="1" x14ac:dyDescent="0.25">
      <c r="A1238" s="135" t="s">
        <v>1568</v>
      </c>
      <c r="B1238" s="134" t="s">
        <v>2518</v>
      </c>
      <c r="C1238" s="142"/>
      <c r="D1238" s="132">
        <v>-205108985.49000001</v>
      </c>
      <c r="E1238" s="132">
        <v>-203364931.46000001</v>
      </c>
      <c r="F1238" s="132">
        <v>-206075939.31</v>
      </c>
      <c r="G1238" s="132">
        <v>-202485311.12</v>
      </c>
      <c r="H1238" s="132">
        <v>-203627959.88</v>
      </c>
      <c r="I1238" s="132">
        <v>-206846752.81</v>
      </c>
      <c r="J1238" s="132">
        <v>-201245744.63999999</v>
      </c>
      <c r="K1238" s="132">
        <v>-202248551.27000001</v>
      </c>
      <c r="L1238" s="132">
        <v>-207943153.13999999</v>
      </c>
      <c r="M1238" s="132">
        <v>-202584806.38999999</v>
      </c>
      <c r="N1238" s="132">
        <v>-200815532.34999999</v>
      </c>
      <c r="O1238" s="132">
        <v>-198444822.63999999</v>
      </c>
      <c r="P1238" s="127">
        <v>-198444822.63999999</v>
      </c>
    </row>
    <row r="1239" spans="1:16" ht="13.5" thickBot="1" x14ac:dyDescent="0.25">
      <c r="A1239" s="136" t="s">
        <v>433</v>
      </c>
      <c r="B1239" s="134" t="s">
        <v>637</v>
      </c>
      <c r="C1239" s="134" t="s">
        <v>2078</v>
      </c>
      <c r="D1239" s="130">
        <v>0</v>
      </c>
      <c r="E1239" s="130">
        <v>0</v>
      </c>
      <c r="F1239" s="130">
        <v>-4800520.3600000003</v>
      </c>
      <c r="G1239" s="130">
        <v>0</v>
      </c>
      <c r="H1239" s="130">
        <v>0</v>
      </c>
      <c r="I1239" s="130">
        <v>-7631008.1200000001</v>
      </c>
      <c r="J1239" s="130">
        <v>0</v>
      </c>
      <c r="K1239" s="130">
        <v>0</v>
      </c>
      <c r="L1239" s="130">
        <v>-6118057.4800000004</v>
      </c>
      <c r="M1239" s="130">
        <v>0</v>
      </c>
      <c r="N1239" s="130">
        <v>0</v>
      </c>
      <c r="O1239" s="130">
        <v>-2931427.15</v>
      </c>
      <c r="P1239" s="127">
        <v>-2931427.15</v>
      </c>
    </row>
    <row r="1240" spans="1:16" ht="13.5" thickBot="1" x14ac:dyDescent="0.25">
      <c r="A1240" s="136" t="s">
        <v>1984</v>
      </c>
      <c r="B1240" s="134" t="s">
        <v>1985</v>
      </c>
      <c r="C1240" s="134" t="s">
        <v>2078</v>
      </c>
      <c r="D1240" s="132"/>
      <c r="E1240" s="132"/>
      <c r="F1240" s="132"/>
      <c r="G1240" s="132"/>
      <c r="H1240" s="132"/>
      <c r="I1240" s="132"/>
      <c r="J1240" s="132"/>
      <c r="K1240" s="132"/>
      <c r="L1240" s="132"/>
      <c r="M1240" s="132"/>
      <c r="N1240" s="132"/>
      <c r="O1240" s="132"/>
      <c r="P1240" s="127">
        <v>0</v>
      </c>
    </row>
    <row r="1241" spans="1:16" ht="13.5" thickBot="1" x14ac:dyDescent="0.25">
      <c r="A1241" s="136" t="s">
        <v>2519</v>
      </c>
      <c r="B1241" s="134" t="s">
        <v>2520</v>
      </c>
      <c r="C1241" s="134" t="s">
        <v>2078</v>
      </c>
      <c r="D1241" s="130">
        <v>-855381.18</v>
      </c>
      <c r="E1241" s="130">
        <v>-686148.32</v>
      </c>
      <c r="F1241" s="130">
        <v>-524130.75</v>
      </c>
      <c r="G1241" s="130">
        <v>-399311.58</v>
      </c>
      <c r="H1241" s="130">
        <v>-330694.90000000002</v>
      </c>
      <c r="I1241" s="130">
        <v>-277149.75</v>
      </c>
      <c r="J1241" s="130">
        <v>-236256.63</v>
      </c>
      <c r="K1241" s="130">
        <v>-203575.97</v>
      </c>
      <c r="L1241" s="130">
        <v>-169605.95</v>
      </c>
      <c r="M1241" s="130">
        <v>-122703.48</v>
      </c>
      <c r="N1241" s="130">
        <v>0</v>
      </c>
      <c r="O1241" s="130">
        <v>0</v>
      </c>
      <c r="P1241" s="127">
        <v>0</v>
      </c>
    </row>
    <row r="1242" spans="1:16" ht="13.5" thickBot="1" x14ac:dyDescent="0.25">
      <c r="A1242" s="136" t="s">
        <v>2203</v>
      </c>
      <c r="B1242" s="134" t="s">
        <v>2204</v>
      </c>
      <c r="C1242" s="134" t="s">
        <v>2078</v>
      </c>
      <c r="D1242" s="132">
        <v>-123531462</v>
      </c>
      <c r="E1242" s="132">
        <v>-122835895</v>
      </c>
      <c r="F1242" s="132">
        <v>-122463269</v>
      </c>
      <c r="G1242" s="132">
        <v>-122295666</v>
      </c>
      <c r="H1242" s="132">
        <v>-122419546</v>
      </c>
      <c r="I1242" s="132">
        <v>-122737345</v>
      </c>
      <c r="J1242" s="132">
        <v>-123168456</v>
      </c>
      <c r="K1242" s="132">
        <v>-123558863</v>
      </c>
      <c r="L1242" s="132">
        <v>-123857089</v>
      </c>
      <c r="M1242" s="132">
        <v>-123859033</v>
      </c>
      <c r="N1242" s="132">
        <v>-123101697</v>
      </c>
      <c r="O1242" s="132">
        <v>-121280365</v>
      </c>
      <c r="P1242" s="127">
        <v>-121280365</v>
      </c>
    </row>
    <row r="1243" spans="1:16" ht="13.5" thickBot="1" x14ac:dyDescent="0.25">
      <c r="A1243" s="136" t="s">
        <v>2474</v>
      </c>
      <c r="B1243" s="134" t="s">
        <v>2521</v>
      </c>
      <c r="C1243" s="134" t="s">
        <v>2078</v>
      </c>
      <c r="D1243" s="130">
        <v>-13927229</v>
      </c>
      <c r="E1243" s="130">
        <v>-13811246</v>
      </c>
      <c r="F1243" s="130">
        <v>-13749112</v>
      </c>
      <c r="G1243" s="130">
        <v>-13721165</v>
      </c>
      <c r="H1243" s="130">
        <v>-13741821</v>
      </c>
      <c r="I1243" s="130">
        <v>-13794813</v>
      </c>
      <c r="J1243" s="130">
        <v>-13866699</v>
      </c>
      <c r="K1243" s="130">
        <v>-13931798</v>
      </c>
      <c r="L1243" s="130">
        <v>-13981526</v>
      </c>
      <c r="M1243" s="130">
        <v>-13988297</v>
      </c>
      <c r="N1243" s="130">
        <v>-13870294</v>
      </c>
      <c r="O1243" s="130">
        <v>-13680172</v>
      </c>
      <c r="P1243" s="127">
        <v>-13680172</v>
      </c>
    </row>
    <row r="1244" spans="1:16" ht="13.5" thickBot="1" x14ac:dyDescent="0.25">
      <c r="A1244" s="136" t="s">
        <v>2476</v>
      </c>
      <c r="B1244" s="134" t="s">
        <v>2522</v>
      </c>
      <c r="C1244" s="134" t="s">
        <v>2078</v>
      </c>
      <c r="D1244" s="132">
        <v>-51794170</v>
      </c>
      <c r="E1244" s="132">
        <v>-51277161</v>
      </c>
      <c r="F1244" s="132">
        <v>-51000191</v>
      </c>
      <c r="G1244" s="132">
        <v>-50875612</v>
      </c>
      <c r="H1244" s="132">
        <v>-50967690</v>
      </c>
      <c r="I1244" s="132">
        <v>-51203907</v>
      </c>
      <c r="J1244" s="132">
        <v>-51524348</v>
      </c>
      <c r="K1244" s="132">
        <v>-51814533</v>
      </c>
      <c r="L1244" s="132">
        <v>-52036202</v>
      </c>
      <c r="M1244" s="132">
        <v>-52041157</v>
      </c>
      <c r="N1244" s="132">
        <v>-51482744</v>
      </c>
      <c r="O1244" s="132">
        <v>-50190803</v>
      </c>
      <c r="P1244" s="127">
        <v>-50190803</v>
      </c>
    </row>
    <row r="1245" spans="1:16" ht="13.5" thickBot="1" x14ac:dyDescent="0.25">
      <c r="A1245" s="136" t="s">
        <v>2205</v>
      </c>
      <c r="B1245" s="134" t="s">
        <v>2206</v>
      </c>
      <c r="C1245" s="134" t="s">
        <v>2078</v>
      </c>
      <c r="D1245" s="130"/>
      <c r="E1245" s="130"/>
      <c r="F1245" s="130"/>
      <c r="G1245" s="130"/>
      <c r="H1245" s="130"/>
      <c r="I1245" s="130"/>
      <c r="J1245" s="130"/>
      <c r="K1245" s="130"/>
      <c r="L1245" s="130"/>
      <c r="M1245" s="130"/>
      <c r="N1245" s="130"/>
      <c r="O1245" s="130"/>
      <c r="P1245" s="127">
        <v>0</v>
      </c>
    </row>
    <row r="1246" spans="1:16" ht="13.5" thickBot="1" x14ac:dyDescent="0.25">
      <c r="A1246" s="136" t="s">
        <v>2207</v>
      </c>
      <c r="B1246" s="134" t="s">
        <v>2208</v>
      </c>
      <c r="C1246" s="134" t="s">
        <v>2078</v>
      </c>
      <c r="D1246" s="132">
        <v>-6390655</v>
      </c>
      <c r="E1246" s="132">
        <v>-5766303</v>
      </c>
      <c r="F1246" s="132">
        <v>-5431828</v>
      </c>
      <c r="G1246" s="132">
        <v>-5281384</v>
      </c>
      <c r="H1246" s="132">
        <v>-5392580</v>
      </c>
      <c r="I1246" s="132">
        <v>-5677841</v>
      </c>
      <c r="J1246" s="132">
        <v>-6064813</v>
      </c>
      <c r="K1246" s="132">
        <v>-6415249</v>
      </c>
      <c r="L1246" s="132">
        <v>-6682941</v>
      </c>
      <c r="M1246" s="132">
        <v>-6687988</v>
      </c>
      <c r="N1246" s="132">
        <v>-6012432</v>
      </c>
      <c r="O1246" s="132">
        <v>-4435742</v>
      </c>
      <c r="P1246" s="127">
        <v>-4435742</v>
      </c>
    </row>
    <row r="1247" spans="1:16" ht="13.5" thickBot="1" x14ac:dyDescent="0.25">
      <c r="A1247" s="136" t="s">
        <v>2209</v>
      </c>
      <c r="B1247" s="134" t="s">
        <v>2210</v>
      </c>
      <c r="C1247" s="134" t="s">
        <v>2078</v>
      </c>
      <c r="D1247" s="130"/>
      <c r="E1247" s="130"/>
      <c r="F1247" s="130"/>
      <c r="G1247" s="130"/>
      <c r="H1247" s="130"/>
      <c r="I1247" s="130"/>
      <c r="J1247" s="130"/>
      <c r="K1247" s="130"/>
      <c r="L1247" s="130"/>
      <c r="M1247" s="130"/>
      <c r="N1247" s="130"/>
      <c r="O1247" s="130"/>
      <c r="P1247" s="127">
        <v>0</v>
      </c>
    </row>
    <row r="1248" spans="1:16" ht="13.5" thickBot="1" x14ac:dyDescent="0.25">
      <c r="A1248" s="136" t="s">
        <v>2211</v>
      </c>
      <c r="B1248" s="134" t="s">
        <v>2212</v>
      </c>
      <c r="C1248" s="134" t="s">
        <v>2078</v>
      </c>
      <c r="D1248" s="132"/>
      <c r="E1248" s="132"/>
      <c r="F1248" s="132"/>
      <c r="G1248" s="132"/>
      <c r="H1248" s="132"/>
      <c r="I1248" s="132"/>
      <c r="J1248" s="132"/>
      <c r="K1248" s="132"/>
      <c r="L1248" s="132"/>
      <c r="M1248" s="132"/>
      <c r="N1248" s="132"/>
      <c r="O1248" s="132"/>
      <c r="P1248" s="127">
        <v>0</v>
      </c>
    </row>
    <row r="1249" spans="1:16" ht="13.5" thickBot="1" x14ac:dyDescent="0.25">
      <c r="A1249" s="136" t="s">
        <v>2523</v>
      </c>
      <c r="B1249" s="134" t="s">
        <v>2524</v>
      </c>
      <c r="C1249" s="134" t="s">
        <v>2078</v>
      </c>
      <c r="D1249" s="130">
        <v>-1355052.46</v>
      </c>
      <c r="E1249" s="130">
        <v>-1066965.6299999999</v>
      </c>
      <c r="F1249" s="130">
        <v>-787168.75</v>
      </c>
      <c r="G1249" s="130">
        <v>-574310.06999999995</v>
      </c>
      <c r="H1249" s="130">
        <v>-455943</v>
      </c>
      <c r="I1249" s="130">
        <v>-363171.55</v>
      </c>
      <c r="J1249" s="130">
        <v>-289259.59000000003</v>
      </c>
      <c r="K1249" s="130">
        <v>-228619.88</v>
      </c>
      <c r="L1249" s="130">
        <v>-165054.29</v>
      </c>
      <c r="M1249" s="130">
        <v>-82956.399999999994</v>
      </c>
      <c r="N1249" s="130">
        <v>21802.1</v>
      </c>
      <c r="O1249" s="130">
        <v>33959.910000000003</v>
      </c>
      <c r="P1249" s="127">
        <v>33959.910000000003</v>
      </c>
    </row>
    <row r="1250" spans="1:16" ht="13.5" thickBot="1" x14ac:dyDescent="0.25">
      <c r="A1250" s="136" t="s">
        <v>2213</v>
      </c>
      <c r="B1250" s="134" t="s">
        <v>2214</v>
      </c>
      <c r="C1250" s="134" t="s">
        <v>2078</v>
      </c>
      <c r="D1250" s="132"/>
      <c r="E1250" s="132"/>
      <c r="F1250" s="132"/>
      <c r="G1250" s="132"/>
      <c r="H1250" s="132"/>
      <c r="I1250" s="132"/>
      <c r="J1250" s="132"/>
      <c r="K1250" s="132"/>
      <c r="L1250" s="132"/>
      <c r="M1250" s="132"/>
      <c r="N1250" s="132"/>
      <c r="O1250" s="132"/>
      <c r="P1250" s="127">
        <v>0</v>
      </c>
    </row>
    <row r="1251" spans="1:16" ht="13.5" thickBot="1" x14ac:dyDescent="0.25">
      <c r="A1251" s="136" t="s">
        <v>2215</v>
      </c>
      <c r="B1251" s="134" t="s">
        <v>2216</v>
      </c>
      <c r="C1251" s="134" t="s">
        <v>2078</v>
      </c>
      <c r="D1251" s="130"/>
      <c r="E1251" s="130"/>
      <c r="F1251" s="130"/>
      <c r="G1251" s="130"/>
      <c r="H1251" s="130"/>
      <c r="I1251" s="130"/>
      <c r="J1251" s="130"/>
      <c r="K1251" s="130"/>
      <c r="L1251" s="130"/>
      <c r="M1251" s="130"/>
      <c r="N1251" s="130"/>
      <c r="O1251" s="130"/>
      <c r="P1251" s="127">
        <v>0</v>
      </c>
    </row>
    <row r="1252" spans="1:16" ht="13.5" thickBot="1" x14ac:dyDescent="0.25">
      <c r="A1252" s="136" t="s">
        <v>1569</v>
      </c>
      <c r="B1252" s="134" t="s">
        <v>1570</v>
      </c>
      <c r="C1252" s="134" t="s">
        <v>2078</v>
      </c>
      <c r="D1252" s="132">
        <v>-651506.53</v>
      </c>
      <c r="E1252" s="132">
        <v>-1317683.19</v>
      </c>
      <c r="F1252" s="132">
        <v>-1972489.62</v>
      </c>
      <c r="G1252" s="132">
        <v>-3000500.63</v>
      </c>
      <c r="H1252" s="132">
        <v>-3982323.14</v>
      </c>
      <c r="I1252" s="132">
        <v>0</v>
      </c>
      <c r="J1252" s="132">
        <v>0</v>
      </c>
      <c r="K1252" s="132">
        <v>0</v>
      </c>
      <c r="L1252" s="132">
        <v>0</v>
      </c>
      <c r="M1252" s="132">
        <v>0</v>
      </c>
      <c r="N1252" s="132">
        <v>-567495.93999999994</v>
      </c>
      <c r="O1252" s="132">
        <v>-1230839.6599999999</v>
      </c>
      <c r="P1252" s="127">
        <v>-1230839.6599999999</v>
      </c>
    </row>
    <row r="1253" spans="1:16" ht="13.5" thickBot="1" x14ac:dyDescent="0.25">
      <c r="A1253" s="136" t="s">
        <v>2525</v>
      </c>
      <c r="B1253" s="134" t="s">
        <v>2526</v>
      </c>
      <c r="C1253" s="134" t="s">
        <v>2078</v>
      </c>
      <c r="D1253" s="130">
        <v>-6603529.3200000003</v>
      </c>
      <c r="E1253" s="130">
        <v>-6603529.3200000003</v>
      </c>
      <c r="F1253" s="130">
        <v>-5347229.83</v>
      </c>
      <c r="G1253" s="130">
        <v>-6337361.8399999999</v>
      </c>
      <c r="H1253" s="130">
        <v>-6337361.8399999999</v>
      </c>
      <c r="I1253" s="130">
        <v>-5161517.3899999997</v>
      </c>
      <c r="J1253" s="130">
        <v>-6095912.4199999999</v>
      </c>
      <c r="K1253" s="130">
        <v>-6095912.4199999999</v>
      </c>
      <c r="L1253" s="130">
        <v>-4932677.42</v>
      </c>
      <c r="M1253" s="130">
        <v>-5802671.5099999998</v>
      </c>
      <c r="N1253" s="130">
        <v>-5802671.5099999998</v>
      </c>
      <c r="O1253" s="130">
        <v>-4729433.74</v>
      </c>
      <c r="P1253" s="127">
        <v>-4729433.74</v>
      </c>
    </row>
    <row r="1254" spans="1:16" ht="13.5" thickBot="1" x14ac:dyDescent="0.25">
      <c r="A1254" s="135" t="s">
        <v>1571</v>
      </c>
      <c r="B1254" s="134" t="s">
        <v>2527</v>
      </c>
      <c r="C1254" s="142"/>
      <c r="D1254" s="132">
        <v>-403965572.38</v>
      </c>
      <c r="E1254" s="132">
        <v>-406068855.18000001</v>
      </c>
      <c r="F1254" s="132">
        <v>-408211533.47000003</v>
      </c>
      <c r="G1254" s="132">
        <v>-410371441.94</v>
      </c>
      <c r="H1254" s="132">
        <v>-412544182.67000002</v>
      </c>
      <c r="I1254" s="132">
        <v>-414718605.89999998</v>
      </c>
      <c r="J1254" s="132">
        <v>-416922011.63</v>
      </c>
      <c r="K1254" s="132">
        <v>-419134530.06</v>
      </c>
      <c r="L1254" s="132">
        <v>-421352865.72000003</v>
      </c>
      <c r="M1254" s="132">
        <v>-423510880.44999999</v>
      </c>
      <c r="N1254" s="132">
        <v>-425711250.92000002</v>
      </c>
      <c r="O1254" s="132">
        <v>-427960480.18000001</v>
      </c>
      <c r="P1254" s="127">
        <v>-427960480.18000001</v>
      </c>
    </row>
    <row r="1255" spans="1:16" ht="13.5" thickBot="1" x14ac:dyDescent="0.25">
      <c r="A1255" s="136" t="s">
        <v>506</v>
      </c>
      <c r="B1255" s="134" t="s">
        <v>636</v>
      </c>
      <c r="C1255" s="134" t="s">
        <v>2078</v>
      </c>
      <c r="D1255" s="130">
        <v>0</v>
      </c>
      <c r="E1255" s="130">
        <v>0</v>
      </c>
      <c r="F1255" s="130">
        <v>0</v>
      </c>
      <c r="G1255" s="130">
        <v>0</v>
      </c>
      <c r="H1255" s="130">
        <v>0</v>
      </c>
      <c r="I1255" s="130">
        <v>0</v>
      </c>
      <c r="J1255" s="130">
        <v>0</v>
      </c>
      <c r="K1255" s="130">
        <v>0</v>
      </c>
      <c r="L1255" s="130">
        <v>0</v>
      </c>
      <c r="M1255" s="130">
        <v>0</v>
      </c>
      <c r="N1255" s="130">
        <v>0</v>
      </c>
      <c r="O1255" s="130">
        <v>0</v>
      </c>
      <c r="P1255" s="127">
        <v>0</v>
      </c>
    </row>
    <row r="1256" spans="1:16" ht="13.5" thickBot="1" x14ac:dyDescent="0.25">
      <c r="A1256" s="136" t="s">
        <v>1571</v>
      </c>
      <c r="B1256" s="134" t="s">
        <v>1572</v>
      </c>
      <c r="C1256" s="134" t="s">
        <v>2078</v>
      </c>
      <c r="D1256" s="132">
        <v>-401982361.44999999</v>
      </c>
      <c r="E1256" s="132">
        <v>-404021318.12</v>
      </c>
      <c r="F1256" s="132">
        <v>-406099569.14999998</v>
      </c>
      <c r="G1256" s="132">
        <v>-408194949.75999999</v>
      </c>
      <c r="H1256" s="132">
        <v>-410303151.62</v>
      </c>
      <c r="I1256" s="132">
        <v>-412412963.95999998</v>
      </c>
      <c r="J1256" s="132">
        <v>-414551689.41000003</v>
      </c>
      <c r="K1256" s="132">
        <v>-416699521.56</v>
      </c>
      <c r="L1256" s="132">
        <v>-418853157.08999997</v>
      </c>
      <c r="M1256" s="132">
        <v>-420946389.20999998</v>
      </c>
      <c r="N1256" s="132">
        <v>-423081902.87</v>
      </c>
      <c r="O1256" s="132">
        <v>-425266253.37</v>
      </c>
      <c r="P1256" s="127">
        <v>-425266253.37</v>
      </c>
    </row>
    <row r="1257" spans="1:16" ht="13.5" thickBot="1" x14ac:dyDescent="0.25">
      <c r="A1257" s="136" t="s">
        <v>2528</v>
      </c>
      <c r="B1257" s="134" t="s">
        <v>2529</v>
      </c>
      <c r="C1257" s="134" t="s">
        <v>2078</v>
      </c>
      <c r="D1257" s="130">
        <v>-504002.24</v>
      </c>
      <c r="E1257" s="130">
        <v>-563445.17000000004</v>
      </c>
      <c r="F1257" s="130">
        <v>-622922.79</v>
      </c>
      <c r="G1257" s="130">
        <v>-682434.62</v>
      </c>
      <c r="H1257" s="130">
        <v>-741957.26</v>
      </c>
      <c r="I1257" s="130">
        <v>-801551.75</v>
      </c>
      <c r="J1257" s="130">
        <v>-861215.47</v>
      </c>
      <c r="K1257" s="130">
        <v>-920884.87</v>
      </c>
      <c r="L1257" s="130">
        <v>-980567.61</v>
      </c>
      <c r="M1257" s="130">
        <v>-1040258</v>
      </c>
      <c r="N1257" s="130">
        <v>-1099946.55</v>
      </c>
      <c r="O1257" s="130">
        <v>-1159655.3</v>
      </c>
      <c r="P1257" s="127">
        <v>-1159655.3</v>
      </c>
    </row>
    <row r="1258" spans="1:16" ht="13.5" thickBot="1" x14ac:dyDescent="0.25">
      <c r="A1258" s="136" t="s">
        <v>507</v>
      </c>
      <c r="B1258" s="134" t="s">
        <v>635</v>
      </c>
      <c r="C1258" s="134" t="s">
        <v>2078</v>
      </c>
      <c r="D1258" s="132">
        <v>0</v>
      </c>
      <c r="E1258" s="132">
        <v>0</v>
      </c>
      <c r="F1258" s="132">
        <v>0</v>
      </c>
      <c r="G1258" s="132">
        <v>0</v>
      </c>
      <c r="H1258" s="132">
        <v>0</v>
      </c>
      <c r="I1258" s="132">
        <v>0</v>
      </c>
      <c r="J1258" s="132">
        <v>0</v>
      </c>
      <c r="K1258" s="132">
        <v>0</v>
      </c>
      <c r="L1258" s="132">
        <v>0</v>
      </c>
      <c r="M1258" s="132">
        <v>0</v>
      </c>
      <c r="N1258" s="132">
        <v>0</v>
      </c>
      <c r="O1258" s="132">
        <v>0</v>
      </c>
      <c r="P1258" s="127">
        <v>0</v>
      </c>
    </row>
    <row r="1259" spans="1:16" ht="13.5" thickBot="1" x14ac:dyDescent="0.25">
      <c r="A1259" s="136" t="s">
        <v>507</v>
      </c>
      <c r="B1259" s="134" t="s">
        <v>1573</v>
      </c>
      <c r="C1259" s="134" t="s">
        <v>2078</v>
      </c>
      <c r="D1259" s="130">
        <v>-1479208.69</v>
      </c>
      <c r="E1259" s="130">
        <v>-1484091.89</v>
      </c>
      <c r="F1259" s="130">
        <v>-1489041.53</v>
      </c>
      <c r="G1259" s="130">
        <v>-1494057.56</v>
      </c>
      <c r="H1259" s="130">
        <v>-1499073.79</v>
      </c>
      <c r="I1259" s="130">
        <v>-1504090.19</v>
      </c>
      <c r="J1259" s="130">
        <v>-1509106.75</v>
      </c>
      <c r="K1259" s="130">
        <v>-1514123.63</v>
      </c>
      <c r="L1259" s="130">
        <v>-1519141.02</v>
      </c>
      <c r="M1259" s="130">
        <v>-1524233.24</v>
      </c>
      <c r="N1259" s="130">
        <v>-1529401.5</v>
      </c>
      <c r="O1259" s="130">
        <v>-1534571.51</v>
      </c>
      <c r="P1259" s="127">
        <v>-1534571.51</v>
      </c>
    </row>
    <row r="1260" spans="1:16" ht="13.5" thickBot="1" x14ac:dyDescent="0.25">
      <c r="A1260" s="135" t="s">
        <v>1574</v>
      </c>
      <c r="B1260" s="134" t="s">
        <v>2530</v>
      </c>
      <c r="C1260" s="142"/>
      <c r="D1260" s="132">
        <v>-3336883</v>
      </c>
      <c r="E1260" s="132">
        <v>-3336883</v>
      </c>
      <c r="F1260" s="132">
        <v>-2451319</v>
      </c>
      <c r="G1260" s="132">
        <v>-2451319</v>
      </c>
      <c r="H1260" s="132">
        <v>-2451319</v>
      </c>
      <c r="I1260" s="132">
        <v>-3957506</v>
      </c>
      <c r="J1260" s="132">
        <v>-3957506</v>
      </c>
      <c r="K1260" s="132">
        <v>-3957506</v>
      </c>
      <c r="L1260" s="132">
        <v>-12921125</v>
      </c>
      <c r="M1260" s="132">
        <v>-12921125</v>
      </c>
      <c r="N1260" s="132">
        <v>-12921125</v>
      </c>
      <c r="O1260" s="132">
        <v>-6134724</v>
      </c>
      <c r="P1260" s="127">
        <v>-6134724</v>
      </c>
    </row>
    <row r="1261" spans="1:16" ht="13.5" thickBot="1" x14ac:dyDescent="0.25">
      <c r="A1261" s="136" t="s">
        <v>508</v>
      </c>
      <c r="B1261" s="134" t="s">
        <v>634</v>
      </c>
      <c r="C1261" s="134" t="s">
        <v>2078</v>
      </c>
      <c r="D1261" s="130">
        <v>-3047254</v>
      </c>
      <c r="E1261" s="130">
        <v>-3047254</v>
      </c>
      <c r="F1261" s="130">
        <v>-2228097</v>
      </c>
      <c r="G1261" s="130">
        <v>-2228097</v>
      </c>
      <c r="H1261" s="130">
        <v>-2228097</v>
      </c>
      <c r="I1261" s="130">
        <v>-3742654</v>
      </c>
      <c r="J1261" s="130">
        <v>-3742654</v>
      </c>
      <c r="K1261" s="130">
        <v>-3742654</v>
      </c>
      <c r="L1261" s="130">
        <v>-12847599</v>
      </c>
      <c r="M1261" s="130">
        <v>-12847599</v>
      </c>
      <c r="N1261" s="130">
        <v>-12847599</v>
      </c>
      <c r="O1261" s="130">
        <v>-6126534</v>
      </c>
      <c r="P1261" s="127">
        <v>-6126534</v>
      </c>
    </row>
    <row r="1262" spans="1:16" ht="13.5" thickBot="1" x14ac:dyDescent="0.25">
      <c r="A1262" s="136" t="s">
        <v>508</v>
      </c>
      <c r="B1262" s="134" t="s">
        <v>633</v>
      </c>
      <c r="C1262" s="134" t="s">
        <v>2078</v>
      </c>
      <c r="D1262" s="132">
        <v>-289629</v>
      </c>
      <c r="E1262" s="132">
        <v>-289629</v>
      </c>
      <c r="F1262" s="132">
        <v>-223222</v>
      </c>
      <c r="G1262" s="132">
        <v>-223222</v>
      </c>
      <c r="H1262" s="132">
        <v>-223222</v>
      </c>
      <c r="I1262" s="132">
        <v>-214852</v>
      </c>
      <c r="J1262" s="132">
        <v>-214852</v>
      </c>
      <c r="K1262" s="132">
        <v>-214852</v>
      </c>
      <c r="L1262" s="132">
        <v>-73526</v>
      </c>
      <c r="M1262" s="132">
        <v>-73526</v>
      </c>
      <c r="N1262" s="132">
        <v>-73526</v>
      </c>
      <c r="O1262" s="132">
        <v>0</v>
      </c>
      <c r="P1262" s="127">
        <v>0</v>
      </c>
    </row>
    <row r="1263" spans="1:16" ht="13.5" thickBot="1" x14ac:dyDescent="0.25">
      <c r="A1263" s="136" t="s">
        <v>2059</v>
      </c>
      <c r="B1263" s="134" t="s">
        <v>2060</v>
      </c>
      <c r="C1263" s="134" t="s">
        <v>2078</v>
      </c>
      <c r="D1263" s="130">
        <v>0</v>
      </c>
      <c r="E1263" s="130">
        <v>0</v>
      </c>
      <c r="F1263" s="130">
        <v>0</v>
      </c>
      <c r="G1263" s="130">
        <v>0</v>
      </c>
      <c r="H1263" s="130">
        <v>0</v>
      </c>
      <c r="I1263" s="130">
        <v>0</v>
      </c>
      <c r="J1263" s="130">
        <v>0</v>
      </c>
      <c r="K1263" s="130">
        <v>0</v>
      </c>
      <c r="L1263" s="130">
        <v>0</v>
      </c>
      <c r="M1263" s="130">
        <v>0</v>
      </c>
      <c r="N1263" s="130">
        <v>0</v>
      </c>
      <c r="O1263" s="130">
        <v>-8190</v>
      </c>
      <c r="P1263" s="127">
        <v>-8190</v>
      </c>
    </row>
    <row r="1264" spans="1:16" ht="13.5" thickBot="1" x14ac:dyDescent="0.25">
      <c r="A1264" s="135" t="s">
        <v>1575</v>
      </c>
      <c r="B1264" s="134" t="s">
        <v>2531</v>
      </c>
      <c r="C1264" s="142"/>
      <c r="D1264" s="132">
        <v>-7532633.4800000004</v>
      </c>
      <c r="E1264" s="132">
        <v>-7655812.25</v>
      </c>
      <c r="F1264" s="132">
        <v>-5635850.8300000001</v>
      </c>
      <c r="G1264" s="132">
        <v>-5756413.0300000003</v>
      </c>
      <c r="H1264" s="132">
        <v>-5848988.7000000002</v>
      </c>
      <c r="I1264" s="132">
        <v>-6008002.3700000001</v>
      </c>
      <c r="J1264" s="132">
        <v>-6138374.8700000001</v>
      </c>
      <c r="K1264" s="132">
        <v>-6309949.2000000002</v>
      </c>
      <c r="L1264" s="132">
        <v>-6434528.2000000002</v>
      </c>
      <c r="M1264" s="132">
        <v>-6527187.2000000002</v>
      </c>
      <c r="N1264" s="132">
        <v>-6701706.2000000002</v>
      </c>
      <c r="O1264" s="132">
        <v>-6253436.2000000002</v>
      </c>
      <c r="P1264" s="127">
        <v>-6253436.2000000002</v>
      </c>
    </row>
    <row r="1265" spans="1:16" ht="13.5" thickBot="1" x14ac:dyDescent="0.25">
      <c r="A1265" s="136" t="s">
        <v>509</v>
      </c>
      <c r="B1265" s="134" t="s">
        <v>632</v>
      </c>
      <c r="C1265" s="134" t="s">
        <v>2078</v>
      </c>
      <c r="D1265" s="130">
        <v>-978367.93</v>
      </c>
      <c r="E1265" s="130">
        <v>-1004339.93</v>
      </c>
      <c r="F1265" s="130">
        <v>-1006103.93</v>
      </c>
      <c r="G1265" s="130">
        <v>-1065809.93</v>
      </c>
      <c r="H1265" s="130">
        <v>-1088853.93</v>
      </c>
      <c r="I1265" s="130">
        <v>-1124434.93</v>
      </c>
      <c r="J1265" s="130">
        <v>-1166299.93</v>
      </c>
      <c r="K1265" s="130">
        <v>-1195979.93</v>
      </c>
      <c r="L1265" s="130">
        <v>-1210539.93</v>
      </c>
      <c r="M1265" s="130">
        <v>-1218920.93</v>
      </c>
      <c r="N1265" s="130">
        <v>-1246329.93</v>
      </c>
      <c r="O1265" s="130">
        <v>-1240533.93</v>
      </c>
      <c r="P1265" s="127">
        <v>-1240533.93</v>
      </c>
    </row>
    <row r="1266" spans="1:16" ht="13.5" thickBot="1" x14ac:dyDescent="0.25">
      <c r="A1266" s="136" t="s">
        <v>509</v>
      </c>
      <c r="B1266" s="134" t="s">
        <v>631</v>
      </c>
      <c r="C1266" s="134" t="s">
        <v>2078</v>
      </c>
      <c r="D1266" s="132">
        <v>-249967</v>
      </c>
      <c r="E1266" s="132">
        <v>-250183</v>
      </c>
      <c r="F1266" s="132">
        <v>-251325</v>
      </c>
      <c r="G1266" s="132">
        <v>-253311</v>
      </c>
      <c r="H1266" s="132">
        <v>-253945</v>
      </c>
      <c r="I1266" s="132">
        <v>-262922</v>
      </c>
      <c r="J1266" s="132">
        <v>-265096</v>
      </c>
      <c r="K1266" s="132">
        <v>-279976</v>
      </c>
      <c r="L1266" s="132">
        <v>-285258</v>
      </c>
      <c r="M1266" s="132">
        <v>-287609</v>
      </c>
      <c r="N1266" s="132">
        <v>-288897</v>
      </c>
      <c r="O1266" s="132">
        <v>-279987</v>
      </c>
      <c r="P1266" s="127">
        <v>-279987</v>
      </c>
    </row>
    <row r="1267" spans="1:16" ht="13.5" thickBot="1" x14ac:dyDescent="0.25">
      <c r="A1267" s="136" t="s">
        <v>510</v>
      </c>
      <c r="B1267" s="134" t="s">
        <v>630</v>
      </c>
      <c r="C1267" s="134" t="s">
        <v>2078</v>
      </c>
      <c r="D1267" s="130">
        <v>-2003637.6</v>
      </c>
      <c r="E1267" s="130">
        <v>-2059610.37</v>
      </c>
      <c r="F1267" s="130">
        <v>-2134806.9500000002</v>
      </c>
      <c r="G1267" s="130">
        <v>-2164478.9500000002</v>
      </c>
      <c r="H1267" s="130">
        <v>-2199679.62</v>
      </c>
      <c r="I1267" s="130">
        <v>-2256711.29</v>
      </c>
      <c r="J1267" s="130">
        <v>-2312552.79</v>
      </c>
      <c r="K1267" s="130">
        <v>-2384623.12</v>
      </c>
      <c r="L1267" s="130">
        <v>-2433244.12</v>
      </c>
      <c r="M1267" s="130">
        <v>-2490427.12</v>
      </c>
      <c r="N1267" s="130">
        <v>-2562362.12</v>
      </c>
      <c r="O1267" s="130">
        <v>-2194298.12</v>
      </c>
      <c r="P1267" s="127">
        <v>-2194298.12</v>
      </c>
    </row>
    <row r="1268" spans="1:16" ht="13.5" thickBot="1" x14ac:dyDescent="0.25">
      <c r="A1268" s="136" t="s">
        <v>510</v>
      </c>
      <c r="B1268" s="134" t="s">
        <v>629</v>
      </c>
      <c r="C1268" s="134" t="s">
        <v>2078</v>
      </c>
      <c r="D1268" s="132">
        <v>-638221.94999999995</v>
      </c>
      <c r="E1268" s="132">
        <v>-653471.94999999995</v>
      </c>
      <c r="F1268" s="132">
        <v>-663414.94999999995</v>
      </c>
      <c r="G1268" s="132">
        <v>-665640.94999999995</v>
      </c>
      <c r="H1268" s="132">
        <v>-680836.95</v>
      </c>
      <c r="I1268" s="132">
        <v>-696678.95</v>
      </c>
      <c r="J1268" s="132">
        <v>-708918.95</v>
      </c>
      <c r="K1268" s="132">
        <v>-715601.95</v>
      </c>
      <c r="L1268" s="132">
        <v>-726789.95</v>
      </c>
      <c r="M1268" s="132">
        <v>-736899.95</v>
      </c>
      <c r="N1268" s="132">
        <v>-753536.95</v>
      </c>
      <c r="O1268" s="132">
        <v>-683191.95</v>
      </c>
      <c r="P1268" s="127">
        <v>-683191.95</v>
      </c>
    </row>
    <row r="1269" spans="1:16" ht="13.5" thickBot="1" x14ac:dyDescent="0.25">
      <c r="A1269" s="136" t="s">
        <v>511</v>
      </c>
      <c r="B1269" s="134" t="s">
        <v>628</v>
      </c>
      <c r="C1269" s="134" t="s">
        <v>2078</v>
      </c>
      <c r="D1269" s="130">
        <v>-65955</v>
      </c>
      <c r="E1269" s="130">
        <v>-69156</v>
      </c>
      <c r="F1269" s="130">
        <v>-69300</v>
      </c>
      <c r="G1269" s="130">
        <v>-72468</v>
      </c>
      <c r="H1269" s="130">
        <v>-72468</v>
      </c>
      <c r="I1269" s="130">
        <v>-72936</v>
      </c>
      <c r="J1269" s="130">
        <v>-72936</v>
      </c>
      <c r="K1269" s="130">
        <v>-72936</v>
      </c>
      <c r="L1269" s="130">
        <v>-73869</v>
      </c>
      <c r="M1269" s="130">
        <v>-74157</v>
      </c>
      <c r="N1269" s="130">
        <v>-77545</v>
      </c>
      <c r="O1269" s="130">
        <v>-77439</v>
      </c>
      <c r="P1269" s="127">
        <v>-77439</v>
      </c>
    </row>
    <row r="1270" spans="1:16" ht="13.5" thickBot="1" x14ac:dyDescent="0.25">
      <c r="A1270" s="136" t="s">
        <v>511</v>
      </c>
      <c r="B1270" s="134" t="s">
        <v>627</v>
      </c>
      <c r="C1270" s="134" t="s">
        <v>2078</v>
      </c>
      <c r="D1270" s="132">
        <v>-18115.330000000002</v>
      </c>
      <c r="E1270" s="132">
        <v>-18115.330000000002</v>
      </c>
      <c r="F1270" s="132">
        <v>-18115.330000000002</v>
      </c>
      <c r="G1270" s="132">
        <v>-18115.330000000002</v>
      </c>
      <c r="H1270" s="132">
        <v>-18115.330000000002</v>
      </c>
      <c r="I1270" s="132">
        <v>-18759.330000000002</v>
      </c>
      <c r="J1270" s="132">
        <v>-18759.330000000002</v>
      </c>
      <c r="K1270" s="132">
        <v>-18759.330000000002</v>
      </c>
      <c r="L1270" s="132">
        <v>-19403.330000000002</v>
      </c>
      <c r="M1270" s="132">
        <v>-19403.330000000002</v>
      </c>
      <c r="N1270" s="132">
        <v>-19403.330000000002</v>
      </c>
      <c r="O1270" s="132">
        <v>-19403.330000000002</v>
      </c>
      <c r="P1270" s="127">
        <v>-19403.330000000002</v>
      </c>
    </row>
    <row r="1271" spans="1:16" ht="13.5" thickBot="1" x14ac:dyDescent="0.25">
      <c r="A1271" s="136" t="s">
        <v>1576</v>
      </c>
      <c r="B1271" s="134" t="s">
        <v>626</v>
      </c>
      <c r="C1271" s="134" t="s">
        <v>2078</v>
      </c>
      <c r="D1271" s="130">
        <v>-23306</v>
      </c>
      <c r="E1271" s="130">
        <v>-24239</v>
      </c>
      <c r="F1271" s="130">
        <v>-24239</v>
      </c>
      <c r="G1271" s="130">
        <v>-25462.2</v>
      </c>
      <c r="H1271" s="130">
        <v>-25462.2</v>
      </c>
      <c r="I1271" s="130">
        <v>-27328.2</v>
      </c>
      <c r="J1271" s="130">
        <v>-27328.2</v>
      </c>
      <c r="K1271" s="130">
        <v>-29194.2</v>
      </c>
      <c r="L1271" s="130">
        <v>-29341.200000000001</v>
      </c>
      <c r="M1271" s="130">
        <v>-30274.2</v>
      </c>
      <c r="N1271" s="130">
        <v>-31659.200000000001</v>
      </c>
      <c r="O1271" s="130">
        <v>-28161.200000000001</v>
      </c>
      <c r="P1271" s="127">
        <v>-28161.200000000001</v>
      </c>
    </row>
    <row r="1272" spans="1:16" ht="13.5" thickBot="1" x14ac:dyDescent="0.25">
      <c r="A1272" s="136" t="s">
        <v>512</v>
      </c>
      <c r="B1272" s="134" t="s">
        <v>625</v>
      </c>
      <c r="C1272" s="134" t="s">
        <v>2078</v>
      </c>
      <c r="D1272" s="132">
        <v>-2968</v>
      </c>
      <c r="E1272" s="132">
        <v>-2968</v>
      </c>
      <c r="F1272" s="132">
        <v>-2968</v>
      </c>
      <c r="G1272" s="132">
        <v>-2968</v>
      </c>
      <c r="H1272" s="132">
        <v>-5252</v>
      </c>
      <c r="I1272" s="132">
        <v>-5252</v>
      </c>
      <c r="J1272" s="132">
        <v>-7111</v>
      </c>
      <c r="K1272" s="132">
        <v>-7111</v>
      </c>
      <c r="L1272" s="132">
        <v>-7111</v>
      </c>
      <c r="M1272" s="132">
        <v>-7111</v>
      </c>
      <c r="N1272" s="132">
        <v>-7111</v>
      </c>
      <c r="O1272" s="132">
        <v>-7111</v>
      </c>
      <c r="P1272" s="127">
        <v>-7111</v>
      </c>
    </row>
    <row r="1273" spans="1:16" ht="13.5" thickBot="1" x14ac:dyDescent="0.25">
      <c r="A1273" s="136" t="s">
        <v>513</v>
      </c>
      <c r="B1273" s="134" t="s">
        <v>624</v>
      </c>
      <c r="C1273" s="134" t="s">
        <v>2078</v>
      </c>
      <c r="D1273" s="130">
        <v>-3085848</v>
      </c>
      <c r="E1273" s="130">
        <v>-3107482</v>
      </c>
      <c r="F1273" s="130">
        <v>-994931</v>
      </c>
      <c r="G1273" s="130">
        <v>-995099</v>
      </c>
      <c r="H1273" s="130">
        <v>-1006142</v>
      </c>
      <c r="I1273" s="130">
        <v>-1028103</v>
      </c>
      <c r="J1273" s="130">
        <v>-1037480</v>
      </c>
      <c r="K1273" s="130">
        <v>-1075705</v>
      </c>
      <c r="L1273" s="130">
        <v>-1100895</v>
      </c>
      <c r="M1273" s="130">
        <v>-1110326</v>
      </c>
      <c r="N1273" s="130">
        <v>-1156895</v>
      </c>
      <c r="O1273" s="130">
        <v>-1168195</v>
      </c>
      <c r="P1273" s="127">
        <v>-1168195</v>
      </c>
    </row>
    <row r="1274" spans="1:16" ht="13.5" thickBot="1" x14ac:dyDescent="0.25">
      <c r="A1274" s="136" t="s">
        <v>513</v>
      </c>
      <c r="B1274" s="134" t="s">
        <v>623</v>
      </c>
      <c r="C1274" s="134" t="s">
        <v>2078</v>
      </c>
      <c r="D1274" s="132">
        <v>-75490</v>
      </c>
      <c r="E1274" s="132">
        <v>-75490</v>
      </c>
      <c r="F1274" s="132">
        <v>-75490</v>
      </c>
      <c r="G1274" s="132">
        <v>-75490</v>
      </c>
      <c r="H1274" s="132">
        <v>-76414</v>
      </c>
      <c r="I1274" s="132">
        <v>-93057</v>
      </c>
      <c r="J1274" s="132">
        <v>-95832</v>
      </c>
      <c r="K1274" s="132">
        <v>-98762</v>
      </c>
      <c r="L1274" s="132">
        <v>-105832</v>
      </c>
      <c r="M1274" s="132">
        <v>-105832</v>
      </c>
      <c r="N1274" s="132">
        <v>-105832</v>
      </c>
      <c r="O1274" s="132">
        <v>-105832</v>
      </c>
      <c r="P1274" s="127">
        <v>-105832</v>
      </c>
    </row>
    <row r="1275" spans="1:16" ht="13.5" thickBot="1" x14ac:dyDescent="0.25">
      <c r="A1275" s="136" t="s">
        <v>514</v>
      </c>
      <c r="B1275" s="134" t="s">
        <v>622</v>
      </c>
      <c r="C1275" s="134" t="s">
        <v>2078</v>
      </c>
      <c r="D1275" s="130">
        <v>-319789.67</v>
      </c>
      <c r="E1275" s="130">
        <v>-319789.67</v>
      </c>
      <c r="F1275" s="130">
        <v>-323032.67</v>
      </c>
      <c r="G1275" s="130">
        <v>-345445.67</v>
      </c>
      <c r="H1275" s="130">
        <v>-349519.67</v>
      </c>
      <c r="I1275" s="130">
        <v>-349519.67</v>
      </c>
      <c r="J1275" s="130">
        <v>-352292.67</v>
      </c>
      <c r="K1275" s="130">
        <v>-357532.67</v>
      </c>
      <c r="L1275" s="130">
        <v>-368476.67</v>
      </c>
      <c r="M1275" s="130">
        <v>-372458.67</v>
      </c>
      <c r="N1275" s="130">
        <v>-378366.67</v>
      </c>
      <c r="O1275" s="130">
        <v>-375515.67</v>
      </c>
      <c r="P1275" s="127">
        <v>-375515.67</v>
      </c>
    </row>
    <row r="1276" spans="1:16" ht="13.5" thickBot="1" x14ac:dyDescent="0.25">
      <c r="A1276" s="136" t="s">
        <v>514</v>
      </c>
      <c r="B1276" s="134" t="s">
        <v>621</v>
      </c>
      <c r="C1276" s="134" t="s">
        <v>2078</v>
      </c>
      <c r="D1276" s="132">
        <v>-9853</v>
      </c>
      <c r="E1276" s="132">
        <v>-9853</v>
      </c>
      <c r="F1276" s="132">
        <v>-11010</v>
      </c>
      <c r="G1276" s="132">
        <v>-11010</v>
      </c>
      <c r="H1276" s="132">
        <v>-11186</v>
      </c>
      <c r="I1276" s="132">
        <v>-11186</v>
      </c>
      <c r="J1276" s="132">
        <v>-12654</v>
      </c>
      <c r="K1276" s="132">
        <v>-12654</v>
      </c>
      <c r="L1276" s="132">
        <v>-12654</v>
      </c>
      <c r="M1276" s="132">
        <v>-12654</v>
      </c>
      <c r="N1276" s="132">
        <v>-12654</v>
      </c>
      <c r="O1276" s="132">
        <v>-12654</v>
      </c>
      <c r="P1276" s="127">
        <v>-12654</v>
      </c>
    </row>
    <row r="1277" spans="1:16" ht="13.5" thickBot="1" x14ac:dyDescent="0.25">
      <c r="A1277" s="136" t="s">
        <v>515</v>
      </c>
      <c r="B1277" s="134" t="s">
        <v>1577</v>
      </c>
      <c r="C1277" s="134" t="s">
        <v>2078</v>
      </c>
      <c r="D1277" s="130">
        <v>-4353</v>
      </c>
      <c r="E1277" s="130">
        <v>-4353</v>
      </c>
      <c r="F1277" s="130">
        <v>-4353</v>
      </c>
      <c r="G1277" s="130">
        <v>-4353</v>
      </c>
      <c r="H1277" s="130">
        <v>-4353</v>
      </c>
      <c r="I1277" s="130">
        <v>-4353</v>
      </c>
      <c r="J1277" s="130">
        <v>-4353</v>
      </c>
      <c r="K1277" s="130">
        <v>-4353</v>
      </c>
      <c r="L1277" s="130">
        <v>-4353</v>
      </c>
      <c r="M1277" s="130">
        <v>-4353</v>
      </c>
      <c r="N1277" s="130">
        <v>-4353</v>
      </c>
      <c r="O1277" s="130">
        <v>-4353</v>
      </c>
      <c r="P1277" s="127">
        <v>-4353</v>
      </c>
    </row>
    <row r="1278" spans="1:16" ht="13.5" thickBot="1" x14ac:dyDescent="0.25">
      <c r="A1278" s="136" t="s">
        <v>515</v>
      </c>
      <c r="B1278" s="134" t="s">
        <v>620</v>
      </c>
      <c r="C1278" s="134" t="s">
        <v>2078</v>
      </c>
      <c r="D1278" s="132">
        <v>-56761</v>
      </c>
      <c r="E1278" s="132">
        <v>-56761</v>
      </c>
      <c r="F1278" s="132">
        <v>-56761</v>
      </c>
      <c r="G1278" s="132">
        <v>-56761</v>
      </c>
      <c r="H1278" s="132">
        <v>-56761</v>
      </c>
      <c r="I1278" s="132">
        <v>-56761</v>
      </c>
      <c r="J1278" s="132">
        <v>-56761</v>
      </c>
      <c r="K1278" s="132">
        <v>-56761</v>
      </c>
      <c r="L1278" s="132">
        <v>-56761</v>
      </c>
      <c r="M1278" s="132">
        <v>-56761</v>
      </c>
      <c r="N1278" s="132">
        <v>-56761</v>
      </c>
      <c r="O1278" s="132">
        <v>-56761</v>
      </c>
      <c r="P1278" s="127">
        <v>-56761</v>
      </c>
    </row>
    <row r="1279" spans="1:16" ht="13.5" thickBot="1" x14ac:dyDescent="0.25">
      <c r="A1279" s="133" t="s">
        <v>1365</v>
      </c>
      <c r="B1279" s="134" t="s">
        <v>2535</v>
      </c>
      <c r="C1279" s="142"/>
      <c r="D1279" s="130">
        <v>-608623</v>
      </c>
      <c r="E1279" s="130">
        <v>-608623</v>
      </c>
      <c r="F1279" s="130">
        <v>-939277</v>
      </c>
      <c r="G1279" s="130">
        <v>-939277</v>
      </c>
      <c r="H1279" s="130">
        <v>-939277</v>
      </c>
      <c r="I1279" s="130">
        <v>-1658260</v>
      </c>
      <c r="J1279" s="130">
        <v>-1658260</v>
      </c>
      <c r="K1279" s="130">
        <v>-1658260</v>
      </c>
      <c r="L1279" s="130">
        <v>-920647</v>
      </c>
      <c r="M1279" s="130">
        <v>-920647</v>
      </c>
      <c r="N1279" s="130">
        <v>-920647</v>
      </c>
      <c r="O1279" s="130">
        <v>-2851643</v>
      </c>
      <c r="P1279" s="127">
        <v>-2851643</v>
      </c>
    </row>
    <row r="1280" spans="1:16" ht="13.5" thickBot="1" x14ac:dyDescent="0.25">
      <c r="A1280" s="135" t="s">
        <v>516</v>
      </c>
      <c r="B1280" s="134" t="s">
        <v>619</v>
      </c>
      <c r="C1280" s="134" t="s">
        <v>2078</v>
      </c>
      <c r="D1280" s="132">
        <v>-608623</v>
      </c>
      <c r="E1280" s="132">
        <v>-608623</v>
      </c>
      <c r="F1280" s="132">
        <v>-930104</v>
      </c>
      <c r="G1280" s="132">
        <v>-930104</v>
      </c>
      <c r="H1280" s="132">
        <v>-930104</v>
      </c>
      <c r="I1280" s="132">
        <v>-1483088</v>
      </c>
      <c r="J1280" s="132">
        <v>-1483088</v>
      </c>
      <c r="K1280" s="132">
        <v>-1483088</v>
      </c>
      <c r="L1280" s="132">
        <v>-853933</v>
      </c>
      <c r="M1280" s="132">
        <v>-853933</v>
      </c>
      <c r="N1280" s="132">
        <v>-853933</v>
      </c>
      <c r="O1280" s="132">
        <v>-2851643</v>
      </c>
      <c r="P1280" s="127">
        <v>-2851643</v>
      </c>
    </row>
    <row r="1281" spans="1:16" ht="13.5" thickBot="1" x14ac:dyDescent="0.25">
      <c r="A1281" s="135" t="s">
        <v>517</v>
      </c>
      <c r="B1281" s="134" t="s">
        <v>618</v>
      </c>
      <c r="C1281" s="134" t="s">
        <v>2078</v>
      </c>
      <c r="D1281" s="130">
        <v>0</v>
      </c>
      <c r="E1281" s="130">
        <v>0</v>
      </c>
      <c r="F1281" s="130">
        <v>-9173</v>
      </c>
      <c r="G1281" s="130">
        <v>-9173</v>
      </c>
      <c r="H1281" s="130">
        <v>-9173</v>
      </c>
      <c r="I1281" s="130">
        <v>-23458</v>
      </c>
      <c r="J1281" s="130">
        <v>-23458</v>
      </c>
      <c r="K1281" s="130">
        <v>-23458</v>
      </c>
      <c r="L1281" s="130">
        <v>-27062</v>
      </c>
      <c r="M1281" s="130">
        <v>-27062</v>
      </c>
      <c r="N1281" s="130">
        <v>-27062</v>
      </c>
      <c r="O1281" s="130">
        <v>0</v>
      </c>
      <c r="P1281" s="127">
        <v>0</v>
      </c>
    </row>
    <row r="1282" spans="1:16" ht="13.5" thickBot="1" x14ac:dyDescent="0.25">
      <c r="A1282" s="135" t="s">
        <v>518</v>
      </c>
      <c r="B1282" s="134" t="s">
        <v>1578</v>
      </c>
      <c r="C1282" s="134" t="s">
        <v>2078</v>
      </c>
      <c r="D1282" s="132">
        <v>0</v>
      </c>
      <c r="E1282" s="132">
        <v>0</v>
      </c>
      <c r="F1282" s="132">
        <v>0</v>
      </c>
      <c r="G1282" s="132">
        <v>0</v>
      </c>
      <c r="H1282" s="132">
        <v>0</v>
      </c>
      <c r="I1282" s="132">
        <v>-151714</v>
      </c>
      <c r="J1282" s="132">
        <v>-151714</v>
      </c>
      <c r="K1282" s="132">
        <v>-151714</v>
      </c>
      <c r="L1282" s="132">
        <v>-39652</v>
      </c>
      <c r="M1282" s="132">
        <v>-39652</v>
      </c>
      <c r="N1282" s="132">
        <v>-39652</v>
      </c>
      <c r="O1282" s="132">
        <v>0</v>
      </c>
      <c r="P1282" s="127">
        <v>0</v>
      </c>
    </row>
    <row r="1283" spans="1:16" ht="13.5" thickBot="1" x14ac:dyDescent="0.25">
      <c r="A1283" s="133" t="s">
        <v>1579</v>
      </c>
      <c r="B1283" s="134" t="s">
        <v>2536</v>
      </c>
      <c r="C1283" s="142"/>
      <c r="D1283" s="130">
        <v>-224878263.03</v>
      </c>
      <c r="E1283" s="130">
        <v>-224570265.31999999</v>
      </c>
      <c r="F1283" s="130">
        <v>-224489713.55000001</v>
      </c>
      <c r="G1283" s="130">
        <v>-219170142.88999999</v>
      </c>
      <c r="H1283" s="130">
        <v>-218684558.83000001</v>
      </c>
      <c r="I1283" s="130">
        <v>-218492912.66</v>
      </c>
      <c r="J1283" s="130">
        <v>-212985863.47</v>
      </c>
      <c r="K1283" s="130">
        <v>-212875435.78</v>
      </c>
      <c r="L1283" s="130">
        <v>-202937964.22</v>
      </c>
      <c r="M1283" s="130">
        <v>-197476385.46000001</v>
      </c>
      <c r="N1283" s="130">
        <v>-197285808.55000001</v>
      </c>
      <c r="O1283" s="130">
        <v>-217287459.99000001</v>
      </c>
      <c r="P1283" s="127">
        <v>-217287459.99000001</v>
      </c>
    </row>
    <row r="1284" spans="1:16" ht="13.5" thickBot="1" x14ac:dyDescent="0.25">
      <c r="A1284" s="135" t="s">
        <v>519</v>
      </c>
      <c r="B1284" s="134" t="s">
        <v>617</v>
      </c>
      <c r="C1284" s="134" t="s">
        <v>2078</v>
      </c>
      <c r="D1284" s="132">
        <v>-26855407.390000001</v>
      </c>
      <c r="E1284" s="132">
        <v>-26735910.780000001</v>
      </c>
      <c r="F1284" s="132">
        <v>-26616414.170000002</v>
      </c>
      <c r="G1284" s="132">
        <v>-26685890.489999998</v>
      </c>
      <c r="H1284" s="132">
        <v>-26377420.949999999</v>
      </c>
      <c r="I1284" s="132">
        <v>-26257924.34</v>
      </c>
      <c r="J1284" s="132">
        <v>-26138427.73</v>
      </c>
      <c r="K1284" s="132">
        <v>-26018931.120000001</v>
      </c>
      <c r="L1284" s="132">
        <v>-25899434.510000002</v>
      </c>
      <c r="M1284" s="132">
        <v>-25779937.899999999</v>
      </c>
      <c r="N1284" s="132">
        <v>-25660441.289999999</v>
      </c>
      <c r="O1284" s="132">
        <v>-28084378</v>
      </c>
      <c r="P1284" s="127">
        <v>-28084378</v>
      </c>
    </row>
    <row r="1285" spans="1:16" ht="13.5" thickBot="1" x14ac:dyDescent="0.25">
      <c r="A1285" s="135" t="s">
        <v>520</v>
      </c>
      <c r="B1285" s="134" t="s">
        <v>616</v>
      </c>
      <c r="C1285" s="134" t="s">
        <v>2078</v>
      </c>
      <c r="D1285" s="130">
        <v>-9060386.3300000001</v>
      </c>
      <c r="E1285" s="130">
        <v>-9086469.6600000001</v>
      </c>
      <c r="F1285" s="130">
        <v>-9112552.9900000002</v>
      </c>
      <c r="G1285" s="130">
        <v>-9138636.3200000003</v>
      </c>
      <c r="H1285" s="130">
        <v>-9164719.6500000004</v>
      </c>
      <c r="I1285" s="130">
        <v>-9190802.9800000004</v>
      </c>
      <c r="J1285" s="130">
        <v>-9216886.3100000005</v>
      </c>
      <c r="K1285" s="130">
        <v>-9242969.6400000006</v>
      </c>
      <c r="L1285" s="130">
        <v>-9289302.9700000007</v>
      </c>
      <c r="M1285" s="130">
        <v>-9289302.9700000007</v>
      </c>
      <c r="N1285" s="130">
        <v>-9339394.6300000008</v>
      </c>
      <c r="O1285" s="130">
        <v>-10584453</v>
      </c>
      <c r="P1285" s="127">
        <v>-10584453</v>
      </c>
    </row>
    <row r="1286" spans="1:16" ht="13.5" thickBot="1" x14ac:dyDescent="0.25">
      <c r="A1286" s="135" t="s">
        <v>521</v>
      </c>
      <c r="B1286" s="134" t="s">
        <v>615</v>
      </c>
      <c r="C1286" s="134" t="s">
        <v>2078</v>
      </c>
      <c r="D1286" s="132">
        <v>-161085006</v>
      </c>
      <c r="E1286" s="132">
        <v>-161047006</v>
      </c>
      <c r="F1286" s="132">
        <v>-161009006</v>
      </c>
      <c r="G1286" s="132">
        <v>-155661006</v>
      </c>
      <c r="H1286" s="132">
        <v>-155623006</v>
      </c>
      <c r="I1286" s="132">
        <v>-155585006</v>
      </c>
      <c r="J1286" s="132">
        <v>-150237006</v>
      </c>
      <c r="K1286" s="132">
        <v>-150199006</v>
      </c>
      <c r="L1286" s="132">
        <v>-140463006</v>
      </c>
      <c r="M1286" s="132">
        <v>-135261339.33000001</v>
      </c>
      <c r="N1286" s="132">
        <v>-135062729.66</v>
      </c>
      <c r="O1286" s="132">
        <v>-151216172.99000001</v>
      </c>
      <c r="P1286" s="127">
        <v>-151216172.99000001</v>
      </c>
    </row>
    <row r="1287" spans="1:16" ht="13.5" thickBot="1" x14ac:dyDescent="0.25">
      <c r="A1287" s="135" t="s">
        <v>522</v>
      </c>
      <c r="B1287" s="134" t="s">
        <v>614</v>
      </c>
      <c r="C1287" s="134" t="s">
        <v>2078</v>
      </c>
      <c r="D1287" s="130">
        <v>-27877463.309999999</v>
      </c>
      <c r="E1287" s="130">
        <v>-27700878.879999999</v>
      </c>
      <c r="F1287" s="130">
        <v>-27751740.390000001</v>
      </c>
      <c r="G1287" s="130">
        <v>-27684610.079999998</v>
      </c>
      <c r="H1287" s="130">
        <v>-27519412.23</v>
      </c>
      <c r="I1287" s="130">
        <v>-27459179.34</v>
      </c>
      <c r="J1287" s="130">
        <v>-27393543.43</v>
      </c>
      <c r="K1287" s="130">
        <v>-27414529.02</v>
      </c>
      <c r="L1287" s="130">
        <v>-27286220.739999998</v>
      </c>
      <c r="M1287" s="130">
        <v>-27145805.260000002</v>
      </c>
      <c r="N1287" s="130">
        <v>-27223242.969999999</v>
      </c>
      <c r="O1287" s="130">
        <v>-27402456</v>
      </c>
      <c r="P1287" s="127">
        <v>-27402456</v>
      </c>
    </row>
    <row r="1288" spans="1:16" ht="13.5" thickBot="1" x14ac:dyDescent="0.25">
      <c r="A1288" s="133" t="s">
        <v>1580</v>
      </c>
      <c r="B1288" s="134" t="s">
        <v>2537</v>
      </c>
      <c r="C1288" s="142"/>
      <c r="D1288" s="132">
        <v>-120627368.79000001</v>
      </c>
      <c r="E1288" s="132">
        <v>-121102934.93000001</v>
      </c>
      <c r="F1288" s="132">
        <v>-118899057.58</v>
      </c>
      <c r="G1288" s="132">
        <v>-117801825.55</v>
      </c>
      <c r="H1288" s="132">
        <v>-117991296.45999999</v>
      </c>
      <c r="I1288" s="132">
        <v>-120569029.59</v>
      </c>
      <c r="J1288" s="132">
        <v>-117238304.26000001</v>
      </c>
      <c r="K1288" s="132">
        <v>-117079248.40000001</v>
      </c>
      <c r="L1288" s="132">
        <v>-122684268.47</v>
      </c>
      <c r="M1288" s="132">
        <v>-117914430.67</v>
      </c>
      <c r="N1288" s="132">
        <v>-117315812.73</v>
      </c>
      <c r="O1288" s="132">
        <v>-120308826.31</v>
      </c>
      <c r="P1288" s="127">
        <v>-120308826.31</v>
      </c>
    </row>
    <row r="1289" spans="1:16" ht="13.5" thickBot="1" x14ac:dyDescent="0.25">
      <c r="A1289" s="135" t="s">
        <v>1581</v>
      </c>
      <c r="B1289" s="134" t="s">
        <v>2538</v>
      </c>
      <c r="C1289" s="142"/>
      <c r="D1289" s="130">
        <v>0</v>
      </c>
      <c r="E1289" s="130">
        <v>0</v>
      </c>
      <c r="F1289" s="130">
        <v>0</v>
      </c>
      <c r="G1289" s="130">
        <v>0</v>
      </c>
      <c r="H1289" s="130">
        <v>0</v>
      </c>
      <c r="I1289" s="130">
        <v>0</v>
      </c>
      <c r="J1289" s="130">
        <v>0</v>
      </c>
      <c r="K1289" s="130">
        <v>0</v>
      </c>
      <c r="L1289" s="130">
        <v>0</v>
      </c>
      <c r="M1289" s="130">
        <v>0</v>
      </c>
      <c r="N1289" s="130">
        <v>0</v>
      </c>
      <c r="O1289" s="130">
        <v>0</v>
      </c>
      <c r="P1289" s="127">
        <v>0</v>
      </c>
    </row>
    <row r="1290" spans="1:16" ht="13.5" thickBot="1" x14ac:dyDescent="0.25">
      <c r="A1290" s="136" t="s">
        <v>1582</v>
      </c>
      <c r="B1290" s="134" t="s">
        <v>1583</v>
      </c>
      <c r="C1290" s="134" t="s">
        <v>2078</v>
      </c>
      <c r="D1290" s="132">
        <v>-3301341.48</v>
      </c>
      <c r="E1290" s="132">
        <v>-3301341.48</v>
      </c>
      <c r="F1290" s="132">
        <v>-3301341.48</v>
      </c>
      <c r="G1290" s="132">
        <v>-3301341.48</v>
      </c>
      <c r="H1290" s="132">
        <v>-3301341.48</v>
      </c>
      <c r="I1290" s="132">
        <v>-3301341.48</v>
      </c>
      <c r="J1290" s="132">
        <v>-3301341.48</v>
      </c>
      <c r="K1290" s="132">
        <v>-3301341.48</v>
      </c>
      <c r="L1290" s="132">
        <v>-3301341.48</v>
      </c>
      <c r="M1290" s="132">
        <v>-3301341.48</v>
      </c>
      <c r="N1290" s="132">
        <v>-3301341.48</v>
      </c>
      <c r="O1290" s="132">
        <v>-3301341.48</v>
      </c>
      <c r="P1290" s="127">
        <v>-3301341.48</v>
      </c>
    </row>
    <row r="1291" spans="1:16" ht="13.5" thickBot="1" x14ac:dyDescent="0.25">
      <c r="A1291" s="136" t="s">
        <v>1584</v>
      </c>
      <c r="B1291" s="134" t="s">
        <v>1585</v>
      </c>
      <c r="C1291" s="134" t="s">
        <v>2078</v>
      </c>
      <c r="D1291" s="130">
        <v>-263163.86</v>
      </c>
      <c r="E1291" s="130">
        <v>-263163.86</v>
      </c>
      <c r="F1291" s="130">
        <v>-263163.86</v>
      </c>
      <c r="G1291" s="130">
        <v>-263163.86</v>
      </c>
      <c r="H1291" s="130">
        <v>-263163.86</v>
      </c>
      <c r="I1291" s="130">
        <v>-263163.86</v>
      </c>
      <c r="J1291" s="130">
        <v>-263163.86</v>
      </c>
      <c r="K1291" s="130">
        <v>-263163.86</v>
      </c>
      <c r="L1291" s="130">
        <v>-263163.86</v>
      </c>
      <c r="M1291" s="130">
        <v>-263163.86</v>
      </c>
      <c r="N1291" s="130">
        <v>-263163.86</v>
      </c>
      <c r="O1291" s="130">
        <v>-263163.86</v>
      </c>
      <c r="P1291" s="127">
        <v>-263163.86</v>
      </c>
    </row>
    <row r="1292" spans="1:16" ht="13.5" thickBot="1" x14ac:dyDescent="0.25">
      <c r="A1292" s="136" t="s">
        <v>1586</v>
      </c>
      <c r="B1292" s="134" t="s">
        <v>1587</v>
      </c>
      <c r="C1292" s="134" t="s">
        <v>2078</v>
      </c>
      <c r="D1292" s="132">
        <v>-1297179.48</v>
      </c>
      <c r="E1292" s="132">
        <v>-1297179.48</v>
      </c>
      <c r="F1292" s="132">
        <v>-1297179.48</v>
      </c>
      <c r="G1292" s="132">
        <v>-1297179.48</v>
      </c>
      <c r="H1292" s="132">
        <v>-1297179.48</v>
      </c>
      <c r="I1292" s="132">
        <v>-1297179.48</v>
      </c>
      <c r="J1292" s="132">
        <v>-1297179.48</v>
      </c>
      <c r="K1292" s="132">
        <v>-1297179.48</v>
      </c>
      <c r="L1292" s="132">
        <v>-1297179.48</v>
      </c>
      <c r="M1292" s="132">
        <v>-1297179.48</v>
      </c>
      <c r="N1292" s="132">
        <v>-1297179.48</v>
      </c>
      <c r="O1292" s="132">
        <v>-1297179.48</v>
      </c>
      <c r="P1292" s="127">
        <v>-1297179.48</v>
      </c>
    </row>
    <row r="1293" spans="1:16" ht="13.5" thickBot="1" x14ac:dyDescent="0.25">
      <c r="A1293" s="136" t="s">
        <v>523</v>
      </c>
      <c r="B1293" s="134" t="s">
        <v>613</v>
      </c>
      <c r="C1293" s="134" t="s">
        <v>2078</v>
      </c>
      <c r="D1293" s="130">
        <v>3301341.48</v>
      </c>
      <c r="E1293" s="130">
        <v>3301341.48</v>
      </c>
      <c r="F1293" s="130">
        <v>3301341.48</v>
      </c>
      <c r="G1293" s="130">
        <v>3301341.48</v>
      </c>
      <c r="H1293" s="130">
        <v>3301341.48</v>
      </c>
      <c r="I1293" s="130">
        <v>3301341.48</v>
      </c>
      <c r="J1293" s="130">
        <v>3301341.48</v>
      </c>
      <c r="K1293" s="130">
        <v>3301341.48</v>
      </c>
      <c r="L1293" s="130">
        <v>3301341.48</v>
      </c>
      <c r="M1293" s="130">
        <v>3301341.48</v>
      </c>
      <c r="N1293" s="130">
        <v>3301341.48</v>
      </c>
      <c r="O1293" s="130">
        <v>3301341.48</v>
      </c>
      <c r="P1293" s="127">
        <v>3301341.48</v>
      </c>
    </row>
    <row r="1294" spans="1:16" ht="13.5" thickBot="1" x14ac:dyDescent="0.25">
      <c r="A1294" s="136" t="s">
        <v>524</v>
      </c>
      <c r="B1294" s="134" t="s">
        <v>612</v>
      </c>
      <c r="C1294" s="134" t="s">
        <v>2078</v>
      </c>
      <c r="D1294" s="132">
        <v>263163.86</v>
      </c>
      <c r="E1294" s="132">
        <v>263163.86</v>
      </c>
      <c r="F1294" s="132">
        <v>263163.86</v>
      </c>
      <c r="G1294" s="132">
        <v>263163.86</v>
      </c>
      <c r="H1294" s="132">
        <v>263163.86</v>
      </c>
      <c r="I1294" s="132">
        <v>263163.86</v>
      </c>
      <c r="J1294" s="132">
        <v>263163.86</v>
      </c>
      <c r="K1294" s="132">
        <v>263163.86</v>
      </c>
      <c r="L1294" s="132">
        <v>263163.86</v>
      </c>
      <c r="M1294" s="132">
        <v>263163.86</v>
      </c>
      <c r="N1294" s="132">
        <v>263163.86</v>
      </c>
      <c r="O1294" s="132">
        <v>263163.86</v>
      </c>
      <c r="P1294" s="127">
        <v>263163.86</v>
      </c>
    </row>
    <row r="1295" spans="1:16" ht="13.5" thickBot="1" x14ac:dyDescent="0.25">
      <c r="A1295" s="136" t="s">
        <v>525</v>
      </c>
      <c r="B1295" s="134" t="s">
        <v>611</v>
      </c>
      <c r="C1295" s="134" t="s">
        <v>2078</v>
      </c>
      <c r="D1295" s="130">
        <v>1297179.48</v>
      </c>
      <c r="E1295" s="130">
        <v>1297179.48</v>
      </c>
      <c r="F1295" s="130">
        <v>1297179.48</v>
      </c>
      <c r="G1295" s="130">
        <v>1297179.48</v>
      </c>
      <c r="H1295" s="130">
        <v>1297179.48</v>
      </c>
      <c r="I1295" s="130">
        <v>1297179.48</v>
      </c>
      <c r="J1295" s="130">
        <v>1297179.48</v>
      </c>
      <c r="K1295" s="130">
        <v>1297179.48</v>
      </c>
      <c r="L1295" s="130">
        <v>1297179.48</v>
      </c>
      <c r="M1295" s="130">
        <v>1297179.48</v>
      </c>
      <c r="N1295" s="130">
        <v>1297179.48</v>
      </c>
      <c r="O1295" s="130">
        <v>1297179.48</v>
      </c>
      <c r="P1295" s="127">
        <v>1297179.48</v>
      </c>
    </row>
    <row r="1296" spans="1:16" ht="13.5" thickBot="1" x14ac:dyDescent="0.25">
      <c r="A1296" s="135" t="s">
        <v>1588</v>
      </c>
      <c r="B1296" s="134" t="s">
        <v>2539</v>
      </c>
      <c r="C1296" s="142"/>
      <c r="D1296" s="132">
        <v>0</v>
      </c>
      <c r="E1296" s="132">
        <v>0</v>
      </c>
      <c r="F1296" s="132">
        <v>0</v>
      </c>
      <c r="G1296" s="132">
        <v>0</v>
      </c>
      <c r="H1296" s="132">
        <v>0</v>
      </c>
      <c r="I1296" s="132">
        <v>0</v>
      </c>
      <c r="J1296" s="132">
        <v>0</v>
      </c>
      <c r="K1296" s="132">
        <v>0</v>
      </c>
      <c r="L1296" s="132">
        <v>0</v>
      </c>
      <c r="M1296" s="132">
        <v>0</v>
      </c>
      <c r="N1296" s="132">
        <v>0</v>
      </c>
      <c r="O1296" s="132">
        <v>0</v>
      </c>
      <c r="P1296" s="127">
        <v>0</v>
      </c>
    </row>
    <row r="1297" spans="1:16" ht="13.5" thickBot="1" x14ac:dyDescent="0.25">
      <c r="A1297" s="136" t="s">
        <v>2217</v>
      </c>
      <c r="B1297" s="134" t="s">
        <v>2218</v>
      </c>
      <c r="C1297" s="134" t="s">
        <v>2078</v>
      </c>
      <c r="D1297" s="130">
        <v>0</v>
      </c>
      <c r="E1297" s="130">
        <v>0</v>
      </c>
      <c r="F1297" s="130">
        <v>0</v>
      </c>
      <c r="G1297" s="130">
        <v>0</v>
      </c>
      <c r="H1297" s="130">
        <v>0</v>
      </c>
      <c r="I1297" s="130">
        <v>0</v>
      </c>
      <c r="J1297" s="130">
        <v>0</v>
      </c>
      <c r="K1297" s="130">
        <v>0</v>
      </c>
      <c r="L1297" s="130">
        <v>0</v>
      </c>
      <c r="M1297" s="130">
        <v>0</v>
      </c>
      <c r="N1297" s="130">
        <v>0</v>
      </c>
      <c r="O1297" s="130">
        <v>0</v>
      </c>
      <c r="P1297" s="127">
        <v>0</v>
      </c>
    </row>
    <row r="1298" spans="1:16" ht="13.5" thickBot="1" x14ac:dyDescent="0.25">
      <c r="A1298" s="135" t="s">
        <v>1589</v>
      </c>
      <c r="B1298" s="134" t="s">
        <v>2540</v>
      </c>
      <c r="C1298" s="142"/>
      <c r="D1298" s="132">
        <v>-120627368.79000001</v>
      </c>
      <c r="E1298" s="132">
        <v>-121102934.93000001</v>
      </c>
      <c r="F1298" s="132">
        <v>-118899057.58</v>
      </c>
      <c r="G1298" s="132">
        <v>-117801825.55</v>
      </c>
      <c r="H1298" s="132">
        <v>-117991296.45999999</v>
      </c>
      <c r="I1298" s="132">
        <v>-120569029.59</v>
      </c>
      <c r="J1298" s="132">
        <v>-117238304.26000001</v>
      </c>
      <c r="K1298" s="132">
        <v>-117079248.40000001</v>
      </c>
      <c r="L1298" s="132">
        <v>-122684268.47</v>
      </c>
      <c r="M1298" s="132">
        <v>-117914430.67</v>
      </c>
      <c r="N1298" s="132">
        <v>-117315812.73</v>
      </c>
      <c r="O1298" s="132">
        <v>-120308826.31</v>
      </c>
      <c r="P1298" s="127">
        <v>-120308826.31</v>
      </c>
    </row>
    <row r="1299" spans="1:16" ht="13.5" thickBot="1" x14ac:dyDescent="0.25">
      <c r="A1299" s="136" t="s">
        <v>2061</v>
      </c>
      <c r="B1299" s="134" t="s">
        <v>2062</v>
      </c>
      <c r="C1299" s="134" t="s">
        <v>2078</v>
      </c>
      <c r="D1299" s="130">
        <v>0</v>
      </c>
      <c r="E1299" s="130">
        <v>0</v>
      </c>
      <c r="F1299" s="130">
        <v>-1717580</v>
      </c>
      <c r="G1299" s="130">
        <v>0</v>
      </c>
      <c r="H1299" s="130">
        <v>0</v>
      </c>
      <c r="I1299" s="130">
        <v>-1658270</v>
      </c>
      <c r="J1299" s="130">
        <v>0</v>
      </c>
      <c r="K1299" s="130">
        <v>0</v>
      </c>
      <c r="L1299" s="130">
        <v>-1551145</v>
      </c>
      <c r="M1299" s="130">
        <v>0</v>
      </c>
      <c r="N1299" s="130">
        <v>0</v>
      </c>
      <c r="O1299" s="130">
        <v>-1445760</v>
      </c>
      <c r="P1299" s="127">
        <v>-1445760</v>
      </c>
    </row>
    <row r="1300" spans="1:16" ht="13.5" thickBot="1" x14ac:dyDescent="0.25">
      <c r="A1300" s="136" t="s">
        <v>1590</v>
      </c>
      <c r="B1300" s="134" t="s">
        <v>610</v>
      </c>
      <c r="C1300" s="134" t="s">
        <v>2078</v>
      </c>
      <c r="D1300" s="132">
        <v>-7483818.2800000003</v>
      </c>
      <c r="E1300" s="132">
        <v>-7563313.8300000001</v>
      </c>
      <c r="F1300" s="132">
        <v>-7719128.4199999999</v>
      </c>
      <c r="G1300" s="132">
        <v>-7704288.2599999998</v>
      </c>
      <c r="H1300" s="132">
        <v>-7769152.54</v>
      </c>
      <c r="I1300" s="132">
        <v>-7835976.7999999998</v>
      </c>
      <c r="J1300" s="132">
        <v>-7901033.6100000003</v>
      </c>
      <c r="K1300" s="132">
        <v>-7969604.9699999997</v>
      </c>
      <c r="L1300" s="132">
        <v>-8039352.5599999996</v>
      </c>
      <c r="M1300" s="132">
        <v>-8105719.6100000003</v>
      </c>
      <c r="N1300" s="132">
        <v>-8155136.1799999997</v>
      </c>
      <c r="O1300" s="132">
        <v>-8221709.9500000002</v>
      </c>
      <c r="P1300" s="127">
        <v>-8221709.9500000002</v>
      </c>
    </row>
    <row r="1301" spans="1:16" ht="13.5" thickBot="1" x14ac:dyDescent="0.25">
      <c r="A1301" s="136" t="s">
        <v>2676</v>
      </c>
      <c r="B1301" s="134" t="s">
        <v>2677</v>
      </c>
      <c r="C1301" s="134" t="s">
        <v>2078</v>
      </c>
      <c r="D1301" s="130">
        <v>0</v>
      </c>
      <c r="E1301" s="130">
        <v>0</v>
      </c>
      <c r="F1301" s="130">
        <v>0</v>
      </c>
      <c r="G1301" s="130">
        <v>0</v>
      </c>
      <c r="H1301" s="130">
        <v>0</v>
      </c>
      <c r="I1301" s="130">
        <v>0</v>
      </c>
      <c r="J1301" s="130">
        <v>0</v>
      </c>
      <c r="K1301" s="130">
        <v>0</v>
      </c>
      <c r="L1301" s="130">
        <v>0</v>
      </c>
      <c r="M1301" s="130">
        <v>0</v>
      </c>
      <c r="N1301" s="130">
        <v>0</v>
      </c>
      <c r="O1301" s="130">
        <v>0</v>
      </c>
      <c r="P1301" s="127">
        <v>0</v>
      </c>
    </row>
    <row r="1302" spans="1:16" ht="13.5" thickBot="1" x14ac:dyDescent="0.25">
      <c r="A1302" s="136" t="s">
        <v>1591</v>
      </c>
      <c r="B1302" s="134" t="s">
        <v>609</v>
      </c>
      <c r="C1302" s="134" t="s">
        <v>2078</v>
      </c>
      <c r="D1302" s="132">
        <v>-5582266.21</v>
      </c>
      <c r="E1302" s="132">
        <v>-5598175.21</v>
      </c>
      <c r="F1302" s="132">
        <v>-5569243.6699999999</v>
      </c>
      <c r="G1302" s="132">
        <v>-5749446.54</v>
      </c>
      <c r="H1302" s="132">
        <v>-5720563.8899999997</v>
      </c>
      <c r="I1302" s="132">
        <v>-5736390.8899999997</v>
      </c>
      <c r="J1302" s="132">
        <v>-5843099.71</v>
      </c>
      <c r="K1302" s="132">
        <v>-5809796.1799999997</v>
      </c>
      <c r="L1302" s="132">
        <v>-5824950.1799999997</v>
      </c>
      <c r="M1302" s="132">
        <v>-5938362.8200000003</v>
      </c>
      <c r="N1302" s="132">
        <v>-5893117.29</v>
      </c>
      <c r="O1302" s="132">
        <v>-5906573.29</v>
      </c>
      <c r="P1302" s="127">
        <v>-5906573.29</v>
      </c>
    </row>
    <row r="1303" spans="1:16" ht="13.5" thickBot="1" x14ac:dyDescent="0.25">
      <c r="A1303" s="136" t="s">
        <v>526</v>
      </c>
      <c r="B1303" s="134" t="s">
        <v>608</v>
      </c>
      <c r="C1303" s="134" t="s">
        <v>2078</v>
      </c>
      <c r="D1303" s="130">
        <v>39225064</v>
      </c>
      <c r="E1303" s="130">
        <v>39225064</v>
      </c>
      <c r="F1303" s="130">
        <v>37909272.909999996</v>
      </c>
      <c r="G1303" s="130">
        <v>37909272.909999996</v>
      </c>
      <c r="H1303" s="130">
        <v>37909272.909999996</v>
      </c>
      <c r="I1303" s="130">
        <v>34066835.460000001</v>
      </c>
      <c r="J1303" s="130">
        <v>34066835.460000001</v>
      </c>
      <c r="K1303" s="130">
        <v>34066835.460000001</v>
      </c>
      <c r="L1303" s="130">
        <v>30483709</v>
      </c>
      <c r="M1303" s="130">
        <v>30483709</v>
      </c>
      <c r="N1303" s="130">
        <v>30483709</v>
      </c>
      <c r="O1303" s="130">
        <v>28241426.449999999</v>
      </c>
      <c r="P1303" s="127">
        <v>28241426.449999999</v>
      </c>
    </row>
    <row r="1304" spans="1:16" ht="13.5" thickBot="1" x14ac:dyDescent="0.25">
      <c r="A1304" s="136" t="s">
        <v>2678</v>
      </c>
      <c r="B1304" s="134" t="s">
        <v>2679</v>
      </c>
      <c r="C1304" s="134" t="s">
        <v>2078</v>
      </c>
      <c r="D1304" s="132">
        <v>0</v>
      </c>
      <c r="E1304" s="132">
        <v>0</v>
      </c>
      <c r="F1304" s="132">
        <v>0</v>
      </c>
      <c r="G1304" s="132">
        <v>0</v>
      </c>
      <c r="H1304" s="132">
        <v>0</v>
      </c>
      <c r="I1304" s="132">
        <v>-1679192.44</v>
      </c>
      <c r="J1304" s="132">
        <v>0</v>
      </c>
      <c r="K1304" s="132">
        <v>0</v>
      </c>
      <c r="L1304" s="132">
        <v>-3361755.03</v>
      </c>
      <c r="M1304" s="132">
        <v>0</v>
      </c>
      <c r="N1304" s="132">
        <v>0</v>
      </c>
      <c r="O1304" s="132">
        <v>-2468952.0099999998</v>
      </c>
      <c r="P1304" s="127">
        <v>-2468952.0099999998</v>
      </c>
    </row>
    <row r="1305" spans="1:16" ht="13.5" thickBot="1" x14ac:dyDescent="0.25">
      <c r="A1305" s="136" t="s">
        <v>1592</v>
      </c>
      <c r="B1305" s="134" t="s">
        <v>1593</v>
      </c>
      <c r="C1305" s="134" t="s">
        <v>2078</v>
      </c>
      <c r="D1305" s="130">
        <v>-6471232</v>
      </c>
      <c r="E1305" s="130">
        <v>-6471232</v>
      </c>
      <c r="F1305" s="130">
        <v>-6383844</v>
      </c>
      <c r="G1305" s="130">
        <v>-6383844</v>
      </c>
      <c r="H1305" s="130">
        <v>-6383844</v>
      </c>
      <c r="I1305" s="130">
        <v>-6295670</v>
      </c>
      <c r="J1305" s="130">
        <v>-6295670</v>
      </c>
      <c r="K1305" s="130">
        <v>-6295670</v>
      </c>
      <c r="L1305" s="130">
        <v>-6206702</v>
      </c>
      <c r="M1305" s="130">
        <v>-6206702</v>
      </c>
      <c r="N1305" s="130">
        <v>-6206702</v>
      </c>
      <c r="O1305" s="130">
        <v>-6116933</v>
      </c>
      <c r="P1305" s="127">
        <v>-6116933</v>
      </c>
    </row>
    <row r="1306" spans="1:16" ht="13.5" thickBot="1" x14ac:dyDescent="0.25">
      <c r="A1306" s="136" t="s">
        <v>1594</v>
      </c>
      <c r="B1306" s="134" t="s">
        <v>1595</v>
      </c>
      <c r="C1306" s="134" t="s">
        <v>2078</v>
      </c>
      <c r="D1306" s="132">
        <v>354299</v>
      </c>
      <c r="E1306" s="132">
        <v>354299</v>
      </c>
      <c r="F1306" s="132">
        <v>357488</v>
      </c>
      <c r="G1306" s="132">
        <v>357488</v>
      </c>
      <c r="H1306" s="132">
        <v>357488</v>
      </c>
      <c r="I1306" s="132">
        <v>360705</v>
      </c>
      <c r="J1306" s="132">
        <v>360705</v>
      </c>
      <c r="K1306" s="132">
        <v>360705</v>
      </c>
      <c r="L1306" s="132">
        <v>363951.35</v>
      </c>
      <c r="M1306" s="132">
        <v>363951.35</v>
      </c>
      <c r="N1306" s="132">
        <v>363951.35</v>
      </c>
      <c r="O1306" s="132">
        <v>367227.35</v>
      </c>
      <c r="P1306" s="127">
        <v>367227.35</v>
      </c>
    </row>
    <row r="1307" spans="1:16" ht="13.5" thickBot="1" x14ac:dyDescent="0.25">
      <c r="A1307" s="136" t="s">
        <v>2063</v>
      </c>
      <c r="B1307" s="134" t="s">
        <v>2064</v>
      </c>
      <c r="C1307" s="134" t="s">
        <v>2078</v>
      </c>
      <c r="D1307" s="163"/>
      <c r="E1307" s="163"/>
      <c r="F1307" s="163"/>
      <c r="G1307" s="163"/>
      <c r="H1307" s="163"/>
      <c r="I1307" s="163"/>
      <c r="J1307" s="163"/>
      <c r="K1307" s="163"/>
      <c r="L1307" s="163"/>
      <c r="M1307" s="163"/>
      <c r="N1307" s="163"/>
      <c r="O1307" s="163"/>
      <c r="P1307" s="127">
        <v>0</v>
      </c>
    </row>
    <row r="1308" spans="1:16" ht="13.5" thickBot="1" x14ac:dyDescent="0.25">
      <c r="A1308" s="136" t="s">
        <v>527</v>
      </c>
      <c r="B1308" s="134" t="s">
        <v>607</v>
      </c>
      <c r="C1308" s="134" t="s">
        <v>2078</v>
      </c>
      <c r="D1308" s="132">
        <v>-47017.39</v>
      </c>
      <c r="E1308" s="132">
        <v>-47017.39</v>
      </c>
      <c r="F1308" s="132">
        <v>-49000</v>
      </c>
      <c r="G1308" s="132">
        <v>-36530.43</v>
      </c>
      <c r="H1308" s="132">
        <v>-35351.620000000003</v>
      </c>
      <c r="I1308" s="132">
        <v>-49000</v>
      </c>
      <c r="J1308" s="132">
        <v>-49000</v>
      </c>
      <c r="K1308" s="132">
        <v>46000</v>
      </c>
      <c r="L1308" s="132">
        <v>-24000</v>
      </c>
      <c r="M1308" s="132">
        <v>-23418.16</v>
      </c>
      <c r="N1308" s="132">
        <v>-22829.33</v>
      </c>
      <c r="O1308" s="132">
        <v>-24000</v>
      </c>
      <c r="P1308" s="127">
        <v>-24000</v>
      </c>
    </row>
    <row r="1309" spans="1:16" ht="13.5" thickBot="1" x14ac:dyDescent="0.25">
      <c r="A1309" s="136" t="s">
        <v>528</v>
      </c>
      <c r="B1309" s="134" t="s">
        <v>606</v>
      </c>
      <c r="C1309" s="134" t="s">
        <v>2078</v>
      </c>
      <c r="D1309" s="130">
        <v>-36440</v>
      </c>
      <c r="E1309" s="130">
        <v>-31346.34</v>
      </c>
      <c r="F1309" s="130">
        <v>-37000</v>
      </c>
      <c r="G1309" s="130">
        <v>-36652.99</v>
      </c>
      <c r="H1309" s="130">
        <v>-35740.99</v>
      </c>
      <c r="I1309" s="130">
        <v>-37000</v>
      </c>
      <c r="J1309" s="130">
        <v>-35981.089999999997</v>
      </c>
      <c r="K1309" s="130">
        <v>-33188.35</v>
      </c>
      <c r="L1309" s="130">
        <v>-37000</v>
      </c>
      <c r="M1309" s="130">
        <v>-36257.730000000003</v>
      </c>
      <c r="N1309" s="130">
        <v>-29362.49</v>
      </c>
      <c r="O1309" s="130">
        <v>-37000</v>
      </c>
      <c r="P1309" s="127">
        <v>-37000</v>
      </c>
    </row>
    <row r="1310" spans="1:16" ht="13.5" thickBot="1" x14ac:dyDescent="0.25">
      <c r="A1310" s="136" t="s">
        <v>529</v>
      </c>
      <c r="B1310" s="134" t="s">
        <v>605</v>
      </c>
      <c r="C1310" s="134" t="s">
        <v>2078</v>
      </c>
      <c r="D1310" s="132">
        <v>-98325.29</v>
      </c>
      <c r="E1310" s="132">
        <v>-96582.81</v>
      </c>
      <c r="F1310" s="132">
        <v>-101000</v>
      </c>
      <c r="G1310" s="132">
        <v>-94084.94</v>
      </c>
      <c r="H1310" s="132">
        <v>-89178.95</v>
      </c>
      <c r="I1310" s="132">
        <v>-114000</v>
      </c>
      <c r="J1310" s="132">
        <v>-107633.51</v>
      </c>
      <c r="K1310" s="132">
        <v>-103321.48</v>
      </c>
      <c r="L1310" s="132">
        <v>-89000</v>
      </c>
      <c r="M1310" s="132">
        <v>-51778.83</v>
      </c>
      <c r="N1310" s="132">
        <v>-47831.08</v>
      </c>
      <c r="O1310" s="132">
        <v>-53000</v>
      </c>
      <c r="P1310" s="127">
        <v>-53000</v>
      </c>
    </row>
    <row r="1311" spans="1:16" ht="13.5" thickBot="1" x14ac:dyDescent="0.25">
      <c r="A1311" s="136" t="s">
        <v>530</v>
      </c>
      <c r="B1311" s="134" t="s">
        <v>604</v>
      </c>
      <c r="C1311" s="134" t="s">
        <v>2078</v>
      </c>
      <c r="D1311" s="130">
        <v>-20000</v>
      </c>
      <c r="E1311" s="130">
        <v>-20000</v>
      </c>
      <c r="F1311" s="130">
        <v>-20000</v>
      </c>
      <c r="G1311" s="130">
        <v>-20000</v>
      </c>
      <c r="H1311" s="130">
        <v>-20000</v>
      </c>
      <c r="I1311" s="130">
        <v>-20000</v>
      </c>
      <c r="J1311" s="130">
        <v>-20000</v>
      </c>
      <c r="K1311" s="130">
        <v>-20000</v>
      </c>
      <c r="L1311" s="130">
        <v>-20000</v>
      </c>
      <c r="M1311" s="130">
        <v>-20000</v>
      </c>
      <c r="N1311" s="130">
        <v>-20000</v>
      </c>
      <c r="O1311" s="130">
        <v>-20000</v>
      </c>
      <c r="P1311" s="127">
        <v>-20000</v>
      </c>
    </row>
    <row r="1312" spans="1:16" ht="13.5" thickBot="1" x14ac:dyDescent="0.25">
      <c r="A1312" s="136" t="s">
        <v>531</v>
      </c>
      <c r="B1312" s="134" t="s">
        <v>603</v>
      </c>
      <c r="C1312" s="134" t="s">
        <v>2078</v>
      </c>
      <c r="D1312" s="132">
        <v>-0.83</v>
      </c>
      <c r="E1312" s="132">
        <v>-0.83</v>
      </c>
      <c r="F1312" s="132">
        <v>0</v>
      </c>
      <c r="G1312" s="132">
        <v>0</v>
      </c>
      <c r="H1312" s="132">
        <v>0</v>
      </c>
      <c r="I1312" s="132">
        <v>0</v>
      </c>
      <c r="J1312" s="132">
        <v>0</v>
      </c>
      <c r="K1312" s="132">
        <v>0</v>
      </c>
      <c r="L1312" s="132">
        <v>0</v>
      </c>
      <c r="M1312" s="132">
        <v>0</v>
      </c>
      <c r="N1312" s="132">
        <v>0</v>
      </c>
      <c r="O1312" s="132">
        <v>0</v>
      </c>
      <c r="P1312" s="127">
        <v>0</v>
      </c>
    </row>
    <row r="1313" spans="1:16" ht="13.5" thickBot="1" x14ac:dyDescent="0.25">
      <c r="A1313" s="136" t="s">
        <v>532</v>
      </c>
      <c r="B1313" s="134" t="s">
        <v>602</v>
      </c>
      <c r="C1313" s="134" t="s">
        <v>2078</v>
      </c>
      <c r="D1313" s="130">
        <v>-214314009.44999999</v>
      </c>
      <c r="E1313" s="130">
        <v>-214314009.44999999</v>
      </c>
      <c r="F1313" s="130">
        <v>-212891072.58000001</v>
      </c>
      <c r="G1313" s="130">
        <v>-212891072.58000001</v>
      </c>
      <c r="H1313" s="130">
        <v>-212891072.58000001</v>
      </c>
      <c r="I1313" s="130">
        <v>-212913688.37</v>
      </c>
      <c r="J1313" s="130">
        <v>-212913688.37</v>
      </c>
      <c r="K1313" s="130">
        <v>-212913688.37</v>
      </c>
      <c r="L1313" s="130">
        <v>-214050944.31999999</v>
      </c>
      <c r="M1313" s="130">
        <v>-214050944.31999999</v>
      </c>
      <c r="N1313" s="130">
        <v>-214050944.31999999</v>
      </c>
      <c r="O1313" s="130">
        <v>-222910390.61000001</v>
      </c>
      <c r="P1313" s="127">
        <v>-222910390.61000001</v>
      </c>
    </row>
    <row r="1314" spans="1:16" ht="13.5" thickBot="1" x14ac:dyDescent="0.25">
      <c r="A1314" s="136" t="s">
        <v>1596</v>
      </c>
      <c r="B1314" s="134" t="s">
        <v>1597</v>
      </c>
      <c r="C1314" s="134" t="s">
        <v>2078</v>
      </c>
      <c r="D1314" s="132">
        <v>-95652.5</v>
      </c>
      <c r="E1314" s="132">
        <v>-95652.5</v>
      </c>
      <c r="F1314" s="132">
        <v>-95652.5</v>
      </c>
      <c r="G1314" s="132">
        <v>-95652.5</v>
      </c>
      <c r="H1314" s="132">
        <v>-95652.5</v>
      </c>
      <c r="I1314" s="132">
        <v>-95652.5</v>
      </c>
      <c r="J1314" s="132">
        <v>-95652.5</v>
      </c>
      <c r="K1314" s="132">
        <v>-95652.5</v>
      </c>
      <c r="L1314" s="132">
        <v>-95652.5</v>
      </c>
      <c r="M1314" s="132">
        <v>-95652.5</v>
      </c>
      <c r="N1314" s="132">
        <v>-95652.5</v>
      </c>
      <c r="O1314" s="132">
        <v>-95652.5</v>
      </c>
      <c r="P1314" s="127">
        <v>-95652.5</v>
      </c>
    </row>
    <row r="1315" spans="1:16" ht="13.5" thickBot="1" x14ac:dyDescent="0.25">
      <c r="A1315" s="136" t="s">
        <v>533</v>
      </c>
      <c r="B1315" s="134" t="s">
        <v>601</v>
      </c>
      <c r="C1315" s="134" t="s">
        <v>2078</v>
      </c>
      <c r="D1315" s="130">
        <v>-3799801.65</v>
      </c>
      <c r="E1315" s="130">
        <v>-3799801.65</v>
      </c>
      <c r="F1315" s="130">
        <v>-3799801.65</v>
      </c>
      <c r="G1315" s="130">
        <v>-3799801.65</v>
      </c>
      <c r="H1315" s="130">
        <v>-3799801.65</v>
      </c>
      <c r="I1315" s="130">
        <v>-3799801.65</v>
      </c>
      <c r="J1315" s="130">
        <v>-3799801.65</v>
      </c>
      <c r="K1315" s="130">
        <v>-3799801.65</v>
      </c>
      <c r="L1315" s="130">
        <v>-3799801.65</v>
      </c>
      <c r="M1315" s="130">
        <v>-3799801.65</v>
      </c>
      <c r="N1315" s="130">
        <v>-3799801.65</v>
      </c>
      <c r="O1315" s="130">
        <v>-3799801.65</v>
      </c>
      <c r="P1315" s="127">
        <v>-3799801.65</v>
      </c>
    </row>
    <row r="1316" spans="1:16" ht="13.5" thickBot="1" x14ac:dyDescent="0.25">
      <c r="A1316" s="136" t="s">
        <v>534</v>
      </c>
      <c r="B1316" s="134" t="s">
        <v>600</v>
      </c>
      <c r="C1316" s="134" t="s">
        <v>2078</v>
      </c>
      <c r="D1316" s="132">
        <v>-30327470.84</v>
      </c>
      <c r="E1316" s="132">
        <v>-30327470.84</v>
      </c>
      <c r="F1316" s="132">
        <v>-30472262.109999999</v>
      </c>
      <c r="G1316" s="132">
        <v>-30472262.109999999</v>
      </c>
      <c r="H1316" s="132">
        <v>-30472262.109999999</v>
      </c>
      <c r="I1316" s="132">
        <v>-30526425.609999999</v>
      </c>
      <c r="J1316" s="132">
        <v>-30526425.609999999</v>
      </c>
      <c r="K1316" s="132">
        <v>-30526425.609999999</v>
      </c>
      <c r="L1316" s="132">
        <v>-30744381.760000002</v>
      </c>
      <c r="M1316" s="132">
        <v>-30744381.760000002</v>
      </c>
      <c r="N1316" s="132">
        <v>-30744381.760000002</v>
      </c>
      <c r="O1316" s="132">
        <v>-31276112</v>
      </c>
      <c r="P1316" s="127">
        <v>-31276112</v>
      </c>
    </row>
    <row r="1317" spans="1:16" ht="13.5" thickBot="1" x14ac:dyDescent="0.25">
      <c r="A1317" s="136" t="s">
        <v>535</v>
      </c>
      <c r="B1317" s="134" t="s">
        <v>599</v>
      </c>
      <c r="C1317" s="134" t="s">
        <v>2078</v>
      </c>
      <c r="D1317" s="130">
        <v>-194059.54</v>
      </c>
      <c r="E1317" s="130">
        <v>-194059.54</v>
      </c>
      <c r="F1317" s="130">
        <v>-194059.54</v>
      </c>
      <c r="G1317" s="130">
        <v>-194059.54</v>
      </c>
      <c r="H1317" s="130">
        <v>-194059.54</v>
      </c>
      <c r="I1317" s="130">
        <v>-194059.54</v>
      </c>
      <c r="J1317" s="130">
        <v>-194059.54</v>
      </c>
      <c r="K1317" s="130">
        <v>-194059.54</v>
      </c>
      <c r="L1317" s="130">
        <v>-194059.54</v>
      </c>
      <c r="M1317" s="130">
        <v>-194059.54</v>
      </c>
      <c r="N1317" s="130">
        <v>-194059.54</v>
      </c>
      <c r="O1317" s="130">
        <v>-194059.54</v>
      </c>
      <c r="P1317" s="127">
        <v>-194059.54</v>
      </c>
    </row>
    <row r="1318" spans="1:16" ht="13.5" thickBot="1" x14ac:dyDescent="0.25">
      <c r="A1318" s="136" t="s">
        <v>536</v>
      </c>
      <c r="B1318" s="134" t="s">
        <v>598</v>
      </c>
      <c r="C1318" s="134" t="s">
        <v>2078</v>
      </c>
      <c r="D1318" s="132">
        <v>-10532100.300000001</v>
      </c>
      <c r="E1318" s="132">
        <v>-10532100.300000001</v>
      </c>
      <c r="F1318" s="132">
        <v>-10532100.300000001</v>
      </c>
      <c r="G1318" s="132">
        <v>-10532100.300000001</v>
      </c>
      <c r="H1318" s="132">
        <v>-10532100.300000001</v>
      </c>
      <c r="I1318" s="132">
        <v>-10532100.300000001</v>
      </c>
      <c r="J1318" s="132">
        <v>-10532100.300000001</v>
      </c>
      <c r="K1318" s="132">
        <v>-10532100.300000001</v>
      </c>
      <c r="L1318" s="132">
        <v>-10532100.300000001</v>
      </c>
      <c r="M1318" s="132">
        <v>-10532100.300000001</v>
      </c>
      <c r="N1318" s="132">
        <v>-10532100.300000001</v>
      </c>
      <c r="O1318" s="132">
        <v>-10532100.300000001</v>
      </c>
      <c r="P1318" s="127">
        <v>-10532100.300000001</v>
      </c>
    </row>
    <row r="1319" spans="1:16" ht="13.5" thickBot="1" x14ac:dyDescent="0.25">
      <c r="A1319" s="136" t="s">
        <v>537</v>
      </c>
      <c r="B1319" s="134" t="s">
        <v>597</v>
      </c>
      <c r="C1319" s="134" t="s">
        <v>2078</v>
      </c>
      <c r="D1319" s="130">
        <v>-780241.74</v>
      </c>
      <c r="E1319" s="130">
        <v>-780241.74</v>
      </c>
      <c r="F1319" s="130">
        <v>-780241.74</v>
      </c>
      <c r="G1319" s="130">
        <v>-780241.74</v>
      </c>
      <c r="H1319" s="130">
        <v>-780241.74</v>
      </c>
      <c r="I1319" s="130">
        <v>-780241.74</v>
      </c>
      <c r="J1319" s="130">
        <v>-780241.74</v>
      </c>
      <c r="K1319" s="130">
        <v>-780241.74</v>
      </c>
      <c r="L1319" s="130">
        <v>-780241.74</v>
      </c>
      <c r="M1319" s="130">
        <v>-780241.74</v>
      </c>
      <c r="N1319" s="130">
        <v>-780241.74</v>
      </c>
      <c r="O1319" s="130">
        <v>-780241.74</v>
      </c>
      <c r="P1319" s="127">
        <v>-780241.74</v>
      </c>
    </row>
    <row r="1320" spans="1:16" ht="13.5" thickBot="1" x14ac:dyDescent="0.25">
      <c r="A1320" s="136" t="s">
        <v>1598</v>
      </c>
      <c r="B1320" s="134" t="s">
        <v>596</v>
      </c>
      <c r="C1320" s="134" t="s">
        <v>2078</v>
      </c>
      <c r="D1320" s="132">
        <v>-17678718.879999999</v>
      </c>
      <c r="E1320" s="132">
        <v>-17678718.879999999</v>
      </c>
      <c r="F1320" s="132">
        <v>-17902684.41</v>
      </c>
      <c r="G1320" s="132">
        <v>-17902684.41</v>
      </c>
      <c r="H1320" s="132">
        <v>-17902684.41</v>
      </c>
      <c r="I1320" s="132">
        <v>-18810961.460000001</v>
      </c>
      <c r="J1320" s="132">
        <v>-18810961.460000001</v>
      </c>
      <c r="K1320" s="132">
        <v>-18810961.460000001</v>
      </c>
      <c r="L1320" s="132">
        <v>-21545376.899999999</v>
      </c>
      <c r="M1320" s="132">
        <v>-21545376.899999999</v>
      </c>
      <c r="N1320" s="132">
        <v>-21545376.899999999</v>
      </c>
      <c r="O1320" s="132">
        <v>-21737944.43</v>
      </c>
      <c r="P1320" s="127">
        <v>-21737944.43</v>
      </c>
    </row>
    <row r="1321" spans="1:16" ht="13.5" thickBot="1" x14ac:dyDescent="0.25">
      <c r="A1321" s="136" t="s">
        <v>538</v>
      </c>
      <c r="B1321" s="134" t="s">
        <v>595</v>
      </c>
      <c r="C1321" s="134" t="s">
        <v>2078</v>
      </c>
      <c r="D1321" s="130">
        <v>-158120.4</v>
      </c>
      <c r="E1321" s="130">
        <v>-158120.4</v>
      </c>
      <c r="F1321" s="130">
        <v>-158120.4</v>
      </c>
      <c r="G1321" s="130">
        <v>-158120.4</v>
      </c>
      <c r="H1321" s="130">
        <v>-158120.4</v>
      </c>
      <c r="I1321" s="130">
        <v>-158120.4</v>
      </c>
      <c r="J1321" s="130">
        <v>-158120.4</v>
      </c>
      <c r="K1321" s="130">
        <v>-158120.4</v>
      </c>
      <c r="L1321" s="130">
        <v>-158120.4</v>
      </c>
      <c r="M1321" s="130">
        <v>-158120.4</v>
      </c>
      <c r="N1321" s="130">
        <v>-158120.4</v>
      </c>
      <c r="O1321" s="130">
        <v>-158120.4</v>
      </c>
      <c r="P1321" s="127">
        <v>-158120.4</v>
      </c>
    </row>
    <row r="1322" spans="1:16" ht="13.5" thickBot="1" x14ac:dyDescent="0.25">
      <c r="A1322" s="136" t="s">
        <v>539</v>
      </c>
      <c r="B1322" s="134" t="s">
        <v>594</v>
      </c>
      <c r="C1322" s="134" t="s">
        <v>2078</v>
      </c>
      <c r="D1322" s="132">
        <v>98424910.519999996</v>
      </c>
      <c r="E1322" s="132">
        <v>98424910.519999996</v>
      </c>
      <c r="F1322" s="132">
        <v>102284314.94</v>
      </c>
      <c r="G1322" s="132">
        <v>102284314.94</v>
      </c>
      <c r="H1322" s="132">
        <v>102284314.94</v>
      </c>
      <c r="I1322" s="132">
        <v>107579919.18000001</v>
      </c>
      <c r="J1322" s="132">
        <v>107579919.18000001</v>
      </c>
      <c r="K1322" s="132">
        <v>107579919.18000001</v>
      </c>
      <c r="L1322" s="132">
        <v>111829103.39</v>
      </c>
      <c r="M1322" s="132">
        <v>111829103.39</v>
      </c>
      <c r="N1322" s="132">
        <v>111829103.39</v>
      </c>
      <c r="O1322" s="132">
        <v>116265524.09999999</v>
      </c>
      <c r="P1322" s="127">
        <v>116265524.09999999</v>
      </c>
    </row>
    <row r="1323" spans="1:16" ht="13.5" thickBot="1" x14ac:dyDescent="0.25">
      <c r="A1323" s="136" t="s">
        <v>540</v>
      </c>
      <c r="B1323" s="134" t="s">
        <v>593</v>
      </c>
      <c r="C1323" s="134" t="s">
        <v>2078</v>
      </c>
      <c r="D1323" s="130">
        <v>3799801.65</v>
      </c>
      <c r="E1323" s="130">
        <v>3799801.65</v>
      </c>
      <c r="F1323" s="130">
        <v>3799801.65</v>
      </c>
      <c r="G1323" s="130">
        <v>3799801.65</v>
      </c>
      <c r="H1323" s="130">
        <v>3799801.65</v>
      </c>
      <c r="I1323" s="130">
        <v>3799801.65</v>
      </c>
      <c r="J1323" s="130">
        <v>3799801.65</v>
      </c>
      <c r="K1323" s="130">
        <v>3799801.65</v>
      </c>
      <c r="L1323" s="130">
        <v>3799801.65</v>
      </c>
      <c r="M1323" s="130">
        <v>3799801.65</v>
      </c>
      <c r="N1323" s="130">
        <v>3799801.65</v>
      </c>
      <c r="O1323" s="130">
        <v>3799801.65</v>
      </c>
      <c r="P1323" s="127">
        <v>3799801.65</v>
      </c>
    </row>
    <row r="1324" spans="1:16" ht="13.5" thickBot="1" x14ac:dyDescent="0.25">
      <c r="A1324" s="136" t="s">
        <v>541</v>
      </c>
      <c r="B1324" s="134" t="s">
        <v>592</v>
      </c>
      <c r="C1324" s="134" t="s">
        <v>2078</v>
      </c>
      <c r="D1324" s="132">
        <v>21220728.84</v>
      </c>
      <c r="E1324" s="132">
        <v>21220728.84</v>
      </c>
      <c r="F1324" s="132">
        <v>21629346.609999999</v>
      </c>
      <c r="G1324" s="132">
        <v>21629346.609999999</v>
      </c>
      <c r="H1324" s="132">
        <v>21629346.609999999</v>
      </c>
      <c r="I1324" s="132">
        <v>21965587.609999999</v>
      </c>
      <c r="J1324" s="132">
        <v>21965587.609999999</v>
      </c>
      <c r="K1324" s="132">
        <v>21965587.609999999</v>
      </c>
      <c r="L1324" s="132">
        <v>22187765.760000002</v>
      </c>
      <c r="M1324" s="132">
        <v>22187765.760000002</v>
      </c>
      <c r="N1324" s="132">
        <v>22187765.760000002</v>
      </c>
      <c r="O1324" s="132">
        <v>22500112</v>
      </c>
      <c r="P1324" s="127">
        <v>22500112</v>
      </c>
    </row>
    <row r="1325" spans="1:16" ht="13.5" thickBot="1" x14ac:dyDescent="0.25">
      <c r="A1325" s="136" t="s">
        <v>542</v>
      </c>
      <c r="B1325" s="134" t="s">
        <v>591</v>
      </c>
      <c r="C1325" s="134" t="s">
        <v>2078</v>
      </c>
      <c r="D1325" s="130">
        <v>10532100.300000001</v>
      </c>
      <c r="E1325" s="130">
        <v>10532100.300000001</v>
      </c>
      <c r="F1325" s="130">
        <v>10532100.300000001</v>
      </c>
      <c r="G1325" s="130">
        <v>10532100.300000001</v>
      </c>
      <c r="H1325" s="130">
        <v>10532100.300000001</v>
      </c>
      <c r="I1325" s="130">
        <v>10532100.300000001</v>
      </c>
      <c r="J1325" s="130">
        <v>10532100.300000001</v>
      </c>
      <c r="K1325" s="130">
        <v>10532100.300000001</v>
      </c>
      <c r="L1325" s="130">
        <v>10532100.300000001</v>
      </c>
      <c r="M1325" s="130">
        <v>10532100.300000001</v>
      </c>
      <c r="N1325" s="130">
        <v>10532100.300000001</v>
      </c>
      <c r="O1325" s="130">
        <v>10532100.300000001</v>
      </c>
      <c r="P1325" s="127">
        <v>10532100.300000001</v>
      </c>
    </row>
    <row r="1326" spans="1:16" ht="13.5" thickBot="1" x14ac:dyDescent="0.25">
      <c r="A1326" s="136" t="s">
        <v>543</v>
      </c>
      <c r="B1326" s="134" t="s">
        <v>590</v>
      </c>
      <c r="C1326" s="134" t="s">
        <v>2078</v>
      </c>
      <c r="D1326" s="132">
        <v>95652.5</v>
      </c>
      <c r="E1326" s="132">
        <v>95652.5</v>
      </c>
      <c r="F1326" s="132">
        <v>95652.5</v>
      </c>
      <c r="G1326" s="132">
        <v>95652.5</v>
      </c>
      <c r="H1326" s="132">
        <v>95652.5</v>
      </c>
      <c r="I1326" s="132">
        <v>95652.5</v>
      </c>
      <c r="J1326" s="132">
        <v>95652.5</v>
      </c>
      <c r="K1326" s="132">
        <v>95652.5</v>
      </c>
      <c r="L1326" s="132">
        <v>95652.5</v>
      </c>
      <c r="M1326" s="132">
        <v>95652.5</v>
      </c>
      <c r="N1326" s="132">
        <v>95652.5</v>
      </c>
      <c r="O1326" s="132">
        <v>95652.5</v>
      </c>
      <c r="P1326" s="127">
        <v>95652.5</v>
      </c>
    </row>
    <row r="1327" spans="1:16" ht="13.5" thickBot="1" x14ac:dyDescent="0.25">
      <c r="A1327" s="136" t="s">
        <v>544</v>
      </c>
      <c r="B1327" s="134" t="s">
        <v>589</v>
      </c>
      <c r="C1327" s="134" t="s">
        <v>2078</v>
      </c>
      <c r="D1327" s="130">
        <v>6831764.8799999999</v>
      </c>
      <c r="E1327" s="130">
        <v>6831764.8799999999</v>
      </c>
      <c r="F1327" s="130">
        <v>7199114.9100000001</v>
      </c>
      <c r="G1327" s="130">
        <v>7199114.9100000001</v>
      </c>
      <c r="H1327" s="130">
        <v>7199114.9100000001</v>
      </c>
      <c r="I1327" s="130">
        <v>7529251.7699999996</v>
      </c>
      <c r="J1327" s="130">
        <v>7529251.7699999996</v>
      </c>
      <c r="K1327" s="130">
        <v>7529251.7699999996</v>
      </c>
      <c r="L1327" s="130">
        <v>9890702.9000000004</v>
      </c>
      <c r="M1327" s="130">
        <v>9890702.9000000004</v>
      </c>
      <c r="N1327" s="130">
        <v>9890702.9000000004</v>
      </c>
      <c r="O1327" s="130">
        <v>16815598.920000002</v>
      </c>
      <c r="P1327" s="127">
        <v>16815598.920000002</v>
      </c>
    </row>
    <row r="1328" spans="1:16" ht="13.5" thickBot="1" x14ac:dyDescent="0.25">
      <c r="A1328" s="136" t="s">
        <v>545</v>
      </c>
      <c r="B1328" s="134" t="s">
        <v>588</v>
      </c>
      <c r="C1328" s="134" t="s">
        <v>2078</v>
      </c>
      <c r="D1328" s="132">
        <v>14982.33</v>
      </c>
      <c r="E1328" s="132">
        <v>14982.33</v>
      </c>
      <c r="F1328" s="132">
        <v>14982.33</v>
      </c>
      <c r="G1328" s="132">
        <v>14982.33</v>
      </c>
      <c r="H1328" s="132">
        <v>14982.33</v>
      </c>
      <c r="I1328" s="132">
        <v>14982.33</v>
      </c>
      <c r="J1328" s="132">
        <v>14982.33</v>
      </c>
      <c r="K1328" s="132">
        <v>14982.33</v>
      </c>
      <c r="L1328" s="132">
        <v>14982.33</v>
      </c>
      <c r="M1328" s="132">
        <v>14982.33</v>
      </c>
      <c r="N1328" s="132">
        <v>14982.33</v>
      </c>
      <c r="O1328" s="132">
        <v>14982.33</v>
      </c>
      <c r="P1328" s="127">
        <v>14982.33</v>
      </c>
    </row>
    <row r="1329" spans="1:16" ht="13.5" thickBot="1" x14ac:dyDescent="0.25">
      <c r="A1329" s="136" t="s">
        <v>546</v>
      </c>
      <c r="B1329" s="134" t="s">
        <v>587</v>
      </c>
      <c r="C1329" s="134" t="s">
        <v>2078</v>
      </c>
      <c r="D1329" s="130">
        <v>780241.74</v>
      </c>
      <c r="E1329" s="130">
        <v>780241.74</v>
      </c>
      <c r="F1329" s="130">
        <v>780241.74</v>
      </c>
      <c r="G1329" s="130">
        <v>780241.74</v>
      </c>
      <c r="H1329" s="130">
        <v>780241.74</v>
      </c>
      <c r="I1329" s="130">
        <v>780241.74</v>
      </c>
      <c r="J1329" s="130">
        <v>780241.74</v>
      </c>
      <c r="K1329" s="130">
        <v>780241.74</v>
      </c>
      <c r="L1329" s="130">
        <v>780241.74</v>
      </c>
      <c r="M1329" s="130">
        <v>780241.74</v>
      </c>
      <c r="N1329" s="130">
        <v>780241.74</v>
      </c>
      <c r="O1329" s="130">
        <v>780241.74</v>
      </c>
      <c r="P1329" s="127">
        <v>780241.74</v>
      </c>
    </row>
    <row r="1330" spans="1:16" ht="13.5" thickBot="1" x14ac:dyDescent="0.25">
      <c r="A1330" s="136" t="s">
        <v>1599</v>
      </c>
      <c r="B1330" s="134" t="s">
        <v>586</v>
      </c>
      <c r="C1330" s="134" t="s">
        <v>2078</v>
      </c>
      <c r="D1330" s="132">
        <v>158120.4</v>
      </c>
      <c r="E1330" s="132">
        <v>158120.4</v>
      </c>
      <c r="F1330" s="132">
        <v>158120.4</v>
      </c>
      <c r="G1330" s="132">
        <v>158120.4</v>
      </c>
      <c r="H1330" s="132">
        <v>158120.4</v>
      </c>
      <c r="I1330" s="132">
        <v>158120.4</v>
      </c>
      <c r="J1330" s="132">
        <v>158120.4</v>
      </c>
      <c r="K1330" s="132">
        <v>158120.4</v>
      </c>
      <c r="L1330" s="132">
        <v>158120.4</v>
      </c>
      <c r="M1330" s="132">
        <v>158120.4</v>
      </c>
      <c r="N1330" s="132">
        <v>158120.4</v>
      </c>
      <c r="O1330" s="132">
        <v>158120.4</v>
      </c>
      <c r="P1330" s="127">
        <v>158120.4</v>
      </c>
    </row>
    <row r="1331" spans="1:16" ht="13.5" thickBot="1" x14ac:dyDescent="0.25">
      <c r="A1331" s="136" t="s">
        <v>547</v>
      </c>
      <c r="B1331" s="134" t="s">
        <v>585</v>
      </c>
      <c r="C1331" s="134" t="s">
        <v>2078</v>
      </c>
      <c r="D1331" s="130">
        <v>-4445759.6500000004</v>
      </c>
      <c r="E1331" s="130">
        <v>-4832757.38</v>
      </c>
      <c r="F1331" s="130">
        <v>-5236702.55</v>
      </c>
      <c r="G1331" s="130">
        <v>-5711419.4500000002</v>
      </c>
      <c r="H1331" s="130">
        <v>-5871905.5300000003</v>
      </c>
      <c r="I1331" s="130">
        <v>-6215675.8300000001</v>
      </c>
      <c r="J1331" s="130">
        <v>-6058032.71</v>
      </c>
      <c r="K1331" s="130">
        <v>-5965813.79</v>
      </c>
      <c r="L1331" s="130">
        <v>-5765815.9100000001</v>
      </c>
      <c r="M1331" s="130">
        <v>-5767643.7300000004</v>
      </c>
      <c r="N1331" s="130">
        <v>-5176286.57</v>
      </c>
      <c r="O1331" s="130">
        <v>-4101262.63</v>
      </c>
      <c r="P1331" s="127">
        <v>-4101262.63</v>
      </c>
    </row>
    <row r="1332" spans="1:16" ht="13.5" thickBot="1" x14ac:dyDescent="0.25">
      <c r="A1332" s="136" t="s">
        <v>547</v>
      </c>
      <c r="B1332" s="134" t="s">
        <v>584</v>
      </c>
      <c r="C1332" s="134" t="s">
        <v>2078</v>
      </c>
      <c r="D1332" s="132">
        <v>0</v>
      </c>
      <c r="E1332" s="132">
        <v>0</v>
      </c>
      <c r="F1332" s="132">
        <v>0</v>
      </c>
      <c r="G1332" s="132">
        <v>0</v>
      </c>
      <c r="H1332" s="132">
        <v>0</v>
      </c>
      <c r="I1332" s="132">
        <v>0</v>
      </c>
      <c r="J1332" s="132">
        <v>0</v>
      </c>
      <c r="K1332" s="132">
        <v>0</v>
      </c>
      <c r="L1332" s="132">
        <v>0</v>
      </c>
      <c r="M1332" s="132">
        <v>0</v>
      </c>
      <c r="N1332" s="132">
        <v>0</v>
      </c>
      <c r="O1332" s="132">
        <v>0</v>
      </c>
      <c r="P1332" s="127">
        <v>0</v>
      </c>
    </row>
  </sheetData>
  <mergeCells count="3">
    <mergeCell ref="A3:B4"/>
    <mergeCell ref="A5:B5"/>
    <mergeCell ref="A6:C6"/>
  </mergeCells>
  <pageMargins left="0.75" right="0.75" top="1" bottom="1" header="0.5" footer="0.5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CY108"/>
  <sheetViews>
    <sheetView zoomScale="90" zoomScaleNormal="90" zoomScaleSheetLayoutView="85" workbookViewId="0">
      <pane xSplit="4" ySplit="7" topLeftCell="CN8" activePane="bottomRight" state="frozen"/>
      <selection activeCell="CP30" sqref="CP30"/>
      <selection pane="topRight" activeCell="CP30" sqref="CP30"/>
      <selection pane="bottomLeft" activeCell="CP30" sqref="CP30"/>
      <selection pane="bottomRight" activeCell="CP30" sqref="CP30"/>
    </sheetView>
  </sheetViews>
  <sheetFormatPr defaultRowHeight="12.75" outlineLevelRow="1" outlineLevelCol="1" x14ac:dyDescent="0.2"/>
  <cols>
    <col min="1" max="1" width="7.140625" customWidth="1"/>
    <col min="2" max="2" width="7.7109375" bestFit="1" customWidth="1"/>
    <col min="3" max="3" width="13.5703125" customWidth="1"/>
    <col min="4" max="4" width="22.7109375" customWidth="1"/>
    <col min="5" max="9" width="15.7109375" hidden="1" customWidth="1" outlineLevel="1"/>
    <col min="10" max="10" width="15.7109375" hidden="1" customWidth="1" outlineLevel="1" collapsed="1"/>
    <col min="11" max="16" width="15.7109375" hidden="1" customWidth="1" outlineLevel="1"/>
    <col min="17" max="17" width="15.7109375" hidden="1" customWidth="1" outlineLevel="1" collapsed="1"/>
    <col min="18" max="52" width="15.7109375" hidden="1" customWidth="1" outlineLevel="1"/>
    <col min="53" max="53" width="15.7109375" hidden="1" customWidth="1" outlineLevel="1" collapsed="1"/>
    <col min="54" max="69" width="15.7109375" hidden="1" customWidth="1" outlineLevel="1"/>
    <col min="70" max="70" width="16.85546875" hidden="1" customWidth="1" outlineLevel="1"/>
    <col min="71" max="88" width="15.7109375" hidden="1" customWidth="1" outlineLevel="1"/>
    <col min="89" max="89" width="15.7109375" customWidth="1" collapsed="1"/>
    <col min="90" max="101" width="15.7109375" customWidth="1"/>
    <col min="102" max="103" width="16" customWidth="1"/>
  </cols>
  <sheetData>
    <row r="1" spans="1:103" x14ac:dyDescent="0.2">
      <c r="C1" s="3" t="s">
        <v>549</v>
      </c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103" x14ac:dyDescent="0.2">
      <c r="C2" s="3" t="s">
        <v>550</v>
      </c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N2" s="79"/>
    </row>
    <row r="3" spans="1:103" x14ac:dyDescent="0.2">
      <c r="C3" s="5" t="s">
        <v>2221</v>
      </c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103" x14ac:dyDescent="0.2">
      <c r="C4" s="3" t="s">
        <v>2220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103" x14ac:dyDescent="0.2">
      <c r="C5" s="6"/>
      <c r="D5" s="7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CA5">
        <v>6</v>
      </c>
      <c r="CB5">
        <v>7</v>
      </c>
      <c r="CC5">
        <v>8</v>
      </c>
      <c r="CD5">
        <v>9</v>
      </c>
      <c r="CE5">
        <v>10</v>
      </c>
      <c r="CF5">
        <v>11</v>
      </c>
      <c r="CG5">
        <v>12</v>
      </c>
      <c r="CH5">
        <v>13</v>
      </c>
      <c r="CI5">
        <v>14</v>
      </c>
      <c r="CJ5">
        <v>15</v>
      </c>
      <c r="CK5">
        <v>16</v>
      </c>
    </row>
    <row r="6" spans="1:103" x14ac:dyDescent="0.2">
      <c r="E6" s="9">
        <v>2011</v>
      </c>
      <c r="F6" s="9">
        <f>+E6+1</f>
        <v>2012</v>
      </c>
      <c r="G6" s="9">
        <f>+F6</f>
        <v>2012</v>
      </c>
      <c r="H6" s="9">
        <f t="shared" ref="H6:P6" si="0">+G6</f>
        <v>2012</v>
      </c>
      <c r="I6" s="9">
        <f t="shared" si="0"/>
        <v>2012</v>
      </c>
      <c r="J6" s="9">
        <f t="shared" si="0"/>
        <v>2012</v>
      </c>
      <c r="K6" s="9">
        <f t="shared" si="0"/>
        <v>2012</v>
      </c>
      <c r="L6" s="9">
        <f t="shared" si="0"/>
        <v>2012</v>
      </c>
      <c r="M6" s="9">
        <f t="shared" si="0"/>
        <v>2012</v>
      </c>
      <c r="N6" s="9">
        <f t="shared" si="0"/>
        <v>2012</v>
      </c>
      <c r="O6" s="9">
        <f t="shared" si="0"/>
        <v>2012</v>
      </c>
      <c r="P6" s="9">
        <f t="shared" si="0"/>
        <v>2012</v>
      </c>
      <c r="Q6" s="9">
        <f>+P6</f>
        <v>2012</v>
      </c>
      <c r="R6" s="9">
        <v>2013</v>
      </c>
      <c r="S6" s="9">
        <v>2013</v>
      </c>
      <c r="T6" s="9">
        <v>2013</v>
      </c>
      <c r="U6" s="9">
        <f>+T6</f>
        <v>2013</v>
      </c>
      <c r="V6" s="9">
        <f t="shared" ref="V6:AC6" si="1">+U6</f>
        <v>2013</v>
      </c>
      <c r="W6" s="9">
        <f t="shared" si="1"/>
        <v>2013</v>
      </c>
      <c r="X6" s="9">
        <f t="shared" si="1"/>
        <v>2013</v>
      </c>
      <c r="Y6" s="9">
        <f t="shared" si="1"/>
        <v>2013</v>
      </c>
      <c r="Z6" s="9">
        <f t="shared" si="1"/>
        <v>2013</v>
      </c>
      <c r="AA6" s="9">
        <f t="shared" si="1"/>
        <v>2013</v>
      </c>
      <c r="AB6" s="9">
        <f t="shared" si="1"/>
        <v>2013</v>
      </c>
      <c r="AC6" s="9">
        <f t="shared" si="1"/>
        <v>2013</v>
      </c>
      <c r="AD6" s="9">
        <v>2014</v>
      </c>
      <c r="AE6" s="9">
        <f>+AD6</f>
        <v>2014</v>
      </c>
      <c r="AF6" s="9">
        <f t="shared" ref="AF6:AO6" si="2">+AE6</f>
        <v>2014</v>
      </c>
      <c r="AG6" s="9">
        <f t="shared" si="2"/>
        <v>2014</v>
      </c>
      <c r="AH6" s="9">
        <f t="shared" si="2"/>
        <v>2014</v>
      </c>
      <c r="AI6" s="9">
        <f t="shared" si="2"/>
        <v>2014</v>
      </c>
      <c r="AJ6" s="9">
        <f t="shared" si="2"/>
        <v>2014</v>
      </c>
      <c r="AK6" s="9">
        <f t="shared" si="2"/>
        <v>2014</v>
      </c>
      <c r="AL6" s="9">
        <f t="shared" si="2"/>
        <v>2014</v>
      </c>
      <c r="AM6" s="9">
        <f t="shared" si="2"/>
        <v>2014</v>
      </c>
      <c r="AN6" s="9">
        <f t="shared" si="2"/>
        <v>2014</v>
      </c>
      <c r="AO6" s="9">
        <f t="shared" si="2"/>
        <v>2014</v>
      </c>
      <c r="AP6" s="9">
        <f>+AO6+1</f>
        <v>2015</v>
      </c>
      <c r="AQ6" s="9">
        <f>$AP$6</f>
        <v>2015</v>
      </c>
      <c r="AR6" s="9">
        <f t="shared" ref="AR6:BA6" si="3">$AP$6</f>
        <v>2015</v>
      </c>
      <c r="AS6" s="9">
        <f t="shared" si="3"/>
        <v>2015</v>
      </c>
      <c r="AT6" s="9">
        <f t="shared" si="3"/>
        <v>2015</v>
      </c>
      <c r="AU6" s="9">
        <f t="shared" si="3"/>
        <v>2015</v>
      </c>
      <c r="AV6" s="9">
        <f t="shared" si="3"/>
        <v>2015</v>
      </c>
      <c r="AW6" s="9">
        <f t="shared" si="3"/>
        <v>2015</v>
      </c>
      <c r="AX6" s="9">
        <f t="shared" si="3"/>
        <v>2015</v>
      </c>
      <c r="AY6" s="9">
        <f t="shared" si="3"/>
        <v>2015</v>
      </c>
      <c r="AZ6" s="9">
        <f t="shared" si="3"/>
        <v>2015</v>
      </c>
      <c r="BA6" s="9">
        <f t="shared" si="3"/>
        <v>2015</v>
      </c>
      <c r="BB6" s="9">
        <v>2016</v>
      </c>
      <c r="BC6" s="9">
        <v>2016</v>
      </c>
      <c r="BD6" s="9">
        <v>2016</v>
      </c>
      <c r="BE6" s="9">
        <v>2016</v>
      </c>
      <c r="BF6" s="9">
        <v>2016</v>
      </c>
      <c r="BG6" s="9">
        <v>2016</v>
      </c>
      <c r="BH6" s="9">
        <v>2016</v>
      </c>
      <c r="BI6" s="9">
        <v>2016</v>
      </c>
      <c r="BJ6" s="9">
        <v>2016</v>
      </c>
      <c r="BK6" s="9">
        <v>2016</v>
      </c>
      <c r="BL6" s="9">
        <v>2016</v>
      </c>
      <c r="BM6" s="9">
        <v>2016</v>
      </c>
      <c r="BN6" s="9">
        <v>2017</v>
      </c>
      <c r="BO6" s="9">
        <v>2017</v>
      </c>
      <c r="BP6" s="9">
        <v>2017</v>
      </c>
      <c r="BQ6" s="9">
        <v>2017</v>
      </c>
      <c r="BR6" s="9">
        <v>2017</v>
      </c>
      <c r="BS6" s="9">
        <v>2017</v>
      </c>
      <c r="BT6" s="9">
        <v>2017</v>
      </c>
      <c r="BU6" s="9">
        <v>2017</v>
      </c>
      <c r="BV6" s="9">
        <v>2017</v>
      </c>
      <c r="BW6" s="9">
        <v>2017</v>
      </c>
      <c r="BX6" s="9">
        <v>2017</v>
      </c>
      <c r="BY6" s="9">
        <v>2017</v>
      </c>
      <c r="BZ6" s="9">
        <v>2018</v>
      </c>
      <c r="CA6" s="9">
        <v>2018</v>
      </c>
      <c r="CB6" s="9">
        <v>2018</v>
      </c>
      <c r="CC6" s="9">
        <v>2018</v>
      </c>
      <c r="CD6" s="9">
        <v>2018</v>
      </c>
      <c r="CE6" s="9">
        <v>2018</v>
      </c>
      <c r="CF6" s="9">
        <v>2018</v>
      </c>
      <c r="CG6" s="9">
        <v>2018</v>
      </c>
      <c r="CH6" s="9">
        <v>2018</v>
      </c>
      <c r="CI6" s="9">
        <v>2018</v>
      </c>
      <c r="CJ6" s="9">
        <v>2018</v>
      </c>
      <c r="CK6" s="9">
        <v>2018</v>
      </c>
      <c r="CL6" s="9">
        <v>2019</v>
      </c>
      <c r="CM6" s="9">
        <f>CL6</f>
        <v>2019</v>
      </c>
      <c r="CN6" s="9">
        <f t="shared" ref="CN6:CU6" si="4">CM6</f>
        <v>2019</v>
      </c>
      <c r="CO6" s="9">
        <f t="shared" si="4"/>
        <v>2019</v>
      </c>
      <c r="CP6" s="9">
        <f t="shared" si="4"/>
        <v>2019</v>
      </c>
      <c r="CQ6" s="9">
        <f t="shared" si="4"/>
        <v>2019</v>
      </c>
      <c r="CR6" s="9">
        <f t="shared" si="4"/>
        <v>2019</v>
      </c>
      <c r="CS6" s="9">
        <f t="shared" si="4"/>
        <v>2019</v>
      </c>
      <c r="CT6" s="9">
        <f t="shared" si="4"/>
        <v>2019</v>
      </c>
      <c r="CU6" s="9">
        <f t="shared" si="4"/>
        <v>2019</v>
      </c>
      <c r="CV6" s="9">
        <f t="shared" ref="CV6:CW6" si="5">CU6</f>
        <v>2019</v>
      </c>
      <c r="CW6" s="9">
        <f t="shared" si="5"/>
        <v>2019</v>
      </c>
      <c r="CX6" s="78" t="s">
        <v>1301</v>
      </c>
      <c r="CY6" s="78"/>
    </row>
    <row r="7" spans="1:103" x14ac:dyDescent="0.2">
      <c r="A7" s="10" t="s">
        <v>552</v>
      </c>
      <c r="B7" s="10"/>
      <c r="E7" s="11" t="s">
        <v>553</v>
      </c>
      <c r="F7" s="11" t="s">
        <v>554</v>
      </c>
      <c r="G7" s="11" t="s">
        <v>555</v>
      </c>
      <c r="H7" s="11" t="s">
        <v>556</v>
      </c>
      <c r="I7" s="11" t="s">
        <v>557</v>
      </c>
      <c r="J7" s="11" t="s">
        <v>558</v>
      </c>
      <c r="K7" s="11" t="s">
        <v>559</v>
      </c>
      <c r="L7" s="11" t="s">
        <v>560</v>
      </c>
      <c r="M7" s="11" t="s">
        <v>561</v>
      </c>
      <c r="N7" s="11" t="s">
        <v>562</v>
      </c>
      <c r="O7" s="11" t="s">
        <v>563</v>
      </c>
      <c r="P7" s="11" t="s">
        <v>564</v>
      </c>
      <c r="Q7" s="11" t="s">
        <v>553</v>
      </c>
      <c r="R7" s="11" t="s">
        <v>554</v>
      </c>
      <c r="S7" s="11" t="s">
        <v>555</v>
      </c>
      <c r="T7" s="11" t="s">
        <v>556</v>
      </c>
      <c r="U7" s="11" t="s">
        <v>557</v>
      </c>
      <c r="V7" s="11" t="s">
        <v>558</v>
      </c>
      <c r="W7" s="11" t="s">
        <v>559</v>
      </c>
      <c r="X7" s="11" t="s">
        <v>560</v>
      </c>
      <c r="Y7" s="11" t="s">
        <v>561</v>
      </c>
      <c r="Z7" s="11" t="s">
        <v>562</v>
      </c>
      <c r="AA7" s="11" t="s">
        <v>563</v>
      </c>
      <c r="AB7" s="11" t="s">
        <v>564</v>
      </c>
      <c r="AC7" s="11" t="s">
        <v>553</v>
      </c>
      <c r="AD7" s="11" t="s">
        <v>554</v>
      </c>
      <c r="AE7" s="11" t="s">
        <v>555</v>
      </c>
      <c r="AF7" s="11" t="s">
        <v>556</v>
      </c>
      <c r="AG7" s="11" t="s">
        <v>557</v>
      </c>
      <c r="AH7" s="11" t="s">
        <v>558</v>
      </c>
      <c r="AI7" s="11" t="s">
        <v>559</v>
      </c>
      <c r="AJ7" s="11" t="s">
        <v>560</v>
      </c>
      <c r="AK7" s="11" t="s">
        <v>561</v>
      </c>
      <c r="AL7" s="11" t="s">
        <v>562</v>
      </c>
      <c r="AM7" s="11" t="s">
        <v>563</v>
      </c>
      <c r="AN7" s="11" t="s">
        <v>564</v>
      </c>
      <c r="AO7" s="11" t="s">
        <v>553</v>
      </c>
      <c r="AP7" s="11" t="s">
        <v>554</v>
      </c>
      <c r="AQ7" s="11" t="s">
        <v>555</v>
      </c>
      <c r="AR7" s="11" t="s">
        <v>556</v>
      </c>
      <c r="AS7" s="11" t="s">
        <v>557</v>
      </c>
      <c r="AT7" s="11" t="s">
        <v>558</v>
      </c>
      <c r="AU7" s="11" t="s">
        <v>559</v>
      </c>
      <c r="AV7" s="11" t="s">
        <v>560</v>
      </c>
      <c r="AW7" s="11" t="s">
        <v>561</v>
      </c>
      <c r="AX7" s="11" t="s">
        <v>562</v>
      </c>
      <c r="AY7" s="11" t="s">
        <v>563</v>
      </c>
      <c r="AZ7" s="11" t="s">
        <v>564</v>
      </c>
      <c r="BA7" s="11" t="s">
        <v>553</v>
      </c>
      <c r="BB7" s="11" t="s">
        <v>554</v>
      </c>
      <c r="BC7" s="11" t="s">
        <v>555</v>
      </c>
      <c r="BD7" s="11" t="s">
        <v>556</v>
      </c>
      <c r="BE7" s="11" t="s">
        <v>557</v>
      </c>
      <c r="BF7" s="11" t="s">
        <v>558</v>
      </c>
      <c r="BG7" s="11" t="s">
        <v>559</v>
      </c>
      <c r="BH7" s="11" t="s">
        <v>560</v>
      </c>
      <c r="BI7" s="11" t="s">
        <v>561</v>
      </c>
      <c r="BJ7" s="11" t="s">
        <v>562</v>
      </c>
      <c r="BK7" s="11" t="s">
        <v>563</v>
      </c>
      <c r="BL7" s="11" t="s">
        <v>564</v>
      </c>
      <c r="BM7" s="11" t="s">
        <v>553</v>
      </c>
      <c r="BN7" s="11" t="s">
        <v>554</v>
      </c>
      <c r="BO7" s="11" t="s">
        <v>555</v>
      </c>
      <c r="BP7" s="11" t="s">
        <v>556</v>
      </c>
      <c r="BQ7" s="11" t="s">
        <v>557</v>
      </c>
      <c r="BR7" s="11" t="s">
        <v>558</v>
      </c>
      <c r="BS7" s="11" t="s">
        <v>559</v>
      </c>
      <c r="BT7" s="11" t="s">
        <v>560</v>
      </c>
      <c r="BU7" s="11" t="s">
        <v>561</v>
      </c>
      <c r="BV7" s="11" t="s">
        <v>562</v>
      </c>
      <c r="BW7" s="11" t="s">
        <v>563</v>
      </c>
      <c r="BX7" s="11" t="s">
        <v>564</v>
      </c>
      <c r="BY7" s="11" t="s">
        <v>553</v>
      </c>
      <c r="BZ7" s="11" t="s">
        <v>554</v>
      </c>
      <c r="CA7" s="11" t="s">
        <v>555</v>
      </c>
      <c r="CB7" s="11" t="s">
        <v>556</v>
      </c>
      <c r="CC7" s="11" t="s">
        <v>557</v>
      </c>
      <c r="CD7" s="11" t="s">
        <v>558</v>
      </c>
      <c r="CE7" s="11" t="s">
        <v>559</v>
      </c>
      <c r="CF7" s="11" t="s">
        <v>560</v>
      </c>
      <c r="CG7" s="11" t="s">
        <v>561</v>
      </c>
      <c r="CH7" s="11" t="s">
        <v>562</v>
      </c>
      <c r="CI7" s="11" t="s">
        <v>563</v>
      </c>
      <c r="CJ7" s="11" t="s">
        <v>564</v>
      </c>
      <c r="CK7" s="11" t="s">
        <v>553</v>
      </c>
      <c r="CL7" s="11" t="s">
        <v>554</v>
      </c>
      <c r="CM7" s="11" t="s">
        <v>555</v>
      </c>
      <c r="CN7" s="11" t="s">
        <v>556</v>
      </c>
      <c r="CO7" s="11" t="s">
        <v>557</v>
      </c>
      <c r="CP7" s="11" t="s">
        <v>558</v>
      </c>
      <c r="CQ7" s="11" t="s">
        <v>559</v>
      </c>
      <c r="CR7" s="11" t="s">
        <v>560</v>
      </c>
      <c r="CS7" s="11" t="s">
        <v>561</v>
      </c>
      <c r="CT7" s="11" t="s">
        <v>562</v>
      </c>
      <c r="CU7" s="11" t="s">
        <v>563</v>
      </c>
      <c r="CV7" s="11" t="s">
        <v>564</v>
      </c>
      <c r="CW7" s="11" t="s">
        <v>553</v>
      </c>
      <c r="CX7" s="12" t="s">
        <v>1302</v>
      </c>
      <c r="CY7" s="151"/>
    </row>
    <row r="8" spans="1:103" x14ac:dyDescent="0.2">
      <c r="A8" s="13">
        <v>1</v>
      </c>
      <c r="B8" s="13"/>
      <c r="C8" s="14" t="s">
        <v>566</v>
      </c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</row>
    <row r="9" spans="1:103" x14ac:dyDescent="0.2">
      <c r="A9" s="13">
        <f t="shared" ref="A9:A75" si="6">+A8+1</f>
        <v>2</v>
      </c>
      <c r="B9" s="13"/>
      <c r="C9" s="16" t="s">
        <v>567</v>
      </c>
      <c r="E9" s="15">
        <v>601700000</v>
      </c>
      <c r="F9" s="15">
        <f t="shared" ref="F9:BQ9" si="7">-F42</f>
        <v>471700000</v>
      </c>
      <c r="G9" s="15">
        <f t="shared" si="7"/>
        <v>471700000</v>
      </c>
      <c r="H9" s="15">
        <f t="shared" si="7"/>
        <v>511700000</v>
      </c>
      <c r="I9" s="15">
        <f t="shared" si="7"/>
        <v>511700000</v>
      </c>
      <c r="J9" s="15">
        <f t="shared" si="7"/>
        <v>511700000</v>
      </c>
      <c r="K9" s="15">
        <f t="shared" si="7"/>
        <v>511700000</v>
      </c>
      <c r="L9" s="15">
        <f t="shared" si="7"/>
        <v>511700000</v>
      </c>
      <c r="M9" s="15">
        <f t="shared" si="7"/>
        <v>511700000</v>
      </c>
      <c r="N9" s="15">
        <f t="shared" si="7"/>
        <v>511700000</v>
      </c>
      <c r="O9" s="15">
        <f t="shared" si="7"/>
        <v>561700000</v>
      </c>
      <c r="P9" s="15">
        <f t="shared" si="7"/>
        <v>561700000</v>
      </c>
      <c r="Q9" s="15">
        <f t="shared" si="7"/>
        <v>561700000</v>
      </c>
      <c r="R9" s="15">
        <f t="shared" si="7"/>
        <v>561700000</v>
      </c>
      <c r="S9" s="15">
        <f t="shared" si="7"/>
        <v>561700000</v>
      </c>
      <c r="T9" s="15">
        <f t="shared" si="7"/>
        <v>561700000</v>
      </c>
      <c r="U9" s="15">
        <f t="shared" si="7"/>
        <v>561700000</v>
      </c>
      <c r="V9" s="15">
        <f t="shared" si="7"/>
        <v>561700000</v>
      </c>
      <c r="W9" s="15">
        <f t="shared" si="7"/>
        <v>561700000</v>
      </c>
      <c r="X9" s="15">
        <f t="shared" si="7"/>
        <v>561700000</v>
      </c>
      <c r="Y9" s="15">
        <f t="shared" si="7"/>
        <v>611700000</v>
      </c>
      <c r="Z9" s="15">
        <f t="shared" si="7"/>
        <v>611700000</v>
      </c>
      <c r="AA9" s="15">
        <f t="shared" si="7"/>
        <v>611700000</v>
      </c>
      <c r="AB9" s="15">
        <f t="shared" si="7"/>
        <v>611700000</v>
      </c>
      <c r="AC9" s="15">
        <f t="shared" si="7"/>
        <v>611700000</v>
      </c>
      <c r="AD9" s="15">
        <f t="shared" si="7"/>
        <v>611700000</v>
      </c>
      <c r="AE9" s="15">
        <f t="shared" si="7"/>
        <v>611700000</v>
      </c>
      <c r="AF9" s="15">
        <f t="shared" si="7"/>
        <v>611700000</v>
      </c>
      <c r="AG9" s="15">
        <f t="shared" si="7"/>
        <v>611700000</v>
      </c>
      <c r="AH9" s="15">
        <f t="shared" si="7"/>
        <v>611700000</v>
      </c>
      <c r="AI9" s="15">
        <f t="shared" si="7"/>
        <v>611700000</v>
      </c>
      <c r="AJ9" s="15">
        <f t="shared" si="7"/>
        <v>611700000</v>
      </c>
      <c r="AK9" s="15">
        <f t="shared" si="7"/>
        <v>611700000</v>
      </c>
      <c r="AL9" s="15">
        <f t="shared" si="7"/>
        <v>601700000</v>
      </c>
      <c r="AM9" s="15">
        <f t="shared" si="7"/>
        <v>601700000</v>
      </c>
      <c r="AN9" s="15">
        <f t="shared" si="7"/>
        <v>601700000</v>
      </c>
      <c r="AO9" s="15">
        <f t="shared" si="7"/>
        <v>601700000</v>
      </c>
      <c r="AP9" s="15">
        <f t="shared" si="7"/>
        <v>601700000</v>
      </c>
      <c r="AQ9" s="15">
        <f t="shared" si="7"/>
        <v>601700000</v>
      </c>
      <c r="AR9" s="15">
        <f t="shared" si="7"/>
        <v>601700000</v>
      </c>
      <c r="AS9" s="15">
        <f t="shared" si="7"/>
        <v>601700000</v>
      </c>
      <c r="AT9" s="15">
        <f t="shared" si="7"/>
        <v>601700000</v>
      </c>
      <c r="AU9" s="15">
        <f t="shared" si="7"/>
        <v>561700000</v>
      </c>
      <c r="AV9" s="15">
        <f t="shared" si="7"/>
        <v>561700000</v>
      </c>
      <c r="AW9" s="15">
        <f t="shared" si="7"/>
        <v>561700000</v>
      </c>
      <c r="AX9" s="15">
        <f t="shared" si="7"/>
        <v>561700000</v>
      </c>
      <c r="AY9" s="15">
        <f t="shared" si="7"/>
        <v>561700000</v>
      </c>
      <c r="AZ9" s="15">
        <f t="shared" si="7"/>
        <v>561700000</v>
      </c>
      <c r="BA9" s="15">
        <f t="shared" si="7"/>
        <v>561700000</v>
      </c>
      <c r="BB9" s="15">
        <f t="shared" si="7"/>
        <v>561700000</v>
      </c>
      <c r="BC9" s="15">
        <f t="shared" si="7"/>
        <v>561700000</v>
      </c>
      <c r="BD9" s="15">
        <f t="shared" si="7"/>
        <v>561700000</v>
      </c>
      <c r="BE9" s="15">
        <f t="shared" si="7"/>
        <v>561700000</v>
      </c>
      <c r="BF9" s="15">
        <f t="shared" si="7"/>
        <v>561700000</v>
      </c>
      <c r="BG9" s="15">
        <f t="shared" si="7"/>
        <v>561700000</v>
      </c>
      <c r="BH9" s="15">
        <f t="shared" si="7"/>
        <v>561700000</v>
      </c>
      <c r="BI9" s="15">
        <f t="shared" si="7"/>
        <v>561700000</v>
      </c>
      <c r="BJ9" s="15">
        <f t="shared" si="7"/>
        <v>561700000</v>
      </c>
      <c r="BK9" s="15">
        <f t="shared" si="7"/>
        <v>561700000</v>
      </c>
      <c r="BL9" s="15">
        <f t="shared" si="7"/>
        <v>561700000</v>
      </c>
      <c r="BM9" s="15">
        <f t="shared" si="7"/>
        <v>686700000</v>
      </c>
      <c r="BN9" s="15">
        <f t="shared" si="7"/>
        <v>686700000</v>
      </c>
      <c r="BO9" s="15">
        <f t="shared" si="7"/>
        <v>686700000</v>
      </c>
      <c r="BP9" s="15">
        <f t="shared" si="7"/>
        <v>686700000</v>
      </c>
      <c r="BQ9" s="15">
        <f t="shared" si="7"/>
        <v>686700000</v>
      </c>
      <c r="BR9" s="15">
        <f t="shared" ref="BR9:CJ9" si="8">-BR42</f>
        <v>686700000</v>
      </c>
      <c r="BS9" s="15">
        <f t="shared" si="8"/>
        <v>686700000</v>
      </c>
      <c r="BT9" s="15">
        <f t="shared" si="8"/>
        <v>686700000</v>
      </c>
      <c r="BU9" s="15">
        <f t="shared" si="8"/>
        <v>686700000</v>
      </c>
      <c r="BV9" s="15">
        <f t="shared" si="8"/>
        <v>686700000</v>
      </c>
      <c r="BW9" s="15">
        <f t="shared" si="8"/>
        <v>686700000</v>
      </c>
      <c r="BX9" s="15">
        <f t="shared" si="8"/>
        <v>686700000</v>
      </c>
      <c r="BY9" s="15">
        <f t="shared" si="8"/>
        <v>686700000</v>
      </c>
      <c r="BZ9" s="15">
        <f t="shared" si="8"/>
        <v>786700000</v>
      </c>
      <c r="CA9" s="15">
        <f t="shared" si="8"/>
        <v>786700000</v>
      </c>
      <c r="CB9" s="15">
        <f t="shared" si="8"/>
        <v>764700000</v>
      </c>
      <c r="CC9" s="15">
        <f t="shared" si="8"/>
        <v>764700000</v>
      </c>
      <c r="CD9" s="15">
        <f t="shared" si="8"/>
        <v>764700000</v>
      </c>
      <c r="CE9" s="15">
        <f t="shared" si="8"/>
        <v>764700000</v>
      </c>
      <c r="CF9" s="15">
        <f t="shared" si="8"/>
        <v>764700000</v>
      </c>
      <c r="CG9" s="15">
        <f t="shared" si="8"/>
        <v>764700000</v>
      </c>
      <c r="CH9" s="15">
        <f t="shared" si="8"/>
        <v>814700000</v>
      </c>
      <c r="CI9" s="15">
        <f t="shared" si="8"/>
        <v>814700000</v>
      </c>
      <c r="CJ9" s="15">
        <f t="shared" si="8"/>
        <v>814700000</v>
      </c>
      <c r="CK9" s="15">
        <f>-CK42</f>
        <v>739700000</v>
      </c>
      <c r="CL9" s="15">
        <f>-CL42</f>
        <v>739700000</v>
      </c>
      <c r="CM9" s="15">
        <f t="shared" ref="CM9:CV9" si="9">-CM42</f>
        <v>739700000</v>
      </c>
      <c r="CN9" s="15">
        <f t="shared" si="9"/>
        <v>739700000</v>
      </c>
      <c r="CO9" s="15">
        <f>-CO42</f>
        <v>739700000</v>
      </c>
      <c r="CP9" s="15">
        <f t="shared" si="9"/>
        <v>739700000</v>
      </c>
      <c r="CQ9" s="15">
        <f t="shared" si="9"/>
        <v>879700000</v>
      </c>
      <c r="CR9" s="15">
        <f t="shared" si="9"/>
        <v>879700000</v>
      </c>
      <c r="CS9" s="15">
        <f t="shared" si="9"/>
        <v>879700000</v>
      </c>
      <c r="CT9" s="15">
        <f t="shared" si="9"/>
        <v>869700000</v>
      </c>
      <c r="CU9" s="15">
        <f t="shared" si="9"/>
        <v>869700000</v>
      </c>
      <c r="CV9" s="15">
        <f t="shared" si="9"/>
        <v>869700000</v>
      </c>
      <c r="CW9" s="153">
        <f>-CW42</f>
        <v>849700000</v>
      </c>
      <c r="CX9" s="15">
        <f>((CK9/2)+SUM(CL9:CV9)+(CW9/2))/12</f>
        <v>811783333.33333337</v>
      </c>
      <c r="CY9" s="15"/>
    </row>
    <row r="10" spans="1:103" x14ac:dyDescent="0.2">
      <c r="A10" s="13">
        <f t="shared" si="6"/>
        <v>3</v>
      </c>
      <c r="B10" s="13"/>
      <c r="C10" t="s">
        <v>568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</row>
    <row r="11" spans="1:103" x14ac:dyDescent="0.2">
      <c r="A11" s="13">
        <f t="shared" si="6"/>
        <v>4</v>
      </c>
      <c r="B11" s="13"/>
      <c r="C11" s="16" t="s">
        <v>569</v>
      </c>
      <c r="E11" s="17">
        <v>541111362.7099998</v>
      </c>
      <c r="F11" s="17">
        <f t="shared" ref="F11:BQ11" si="10">+F37</f>
        <v>548916606.71000004</v>
      </c>
      <c r="G11" s="17">
        <f t="shared" si="10"/>
        <v>564170718.58999991</v>
      </c>
      <c r="H11" s="17">
        <f t="shared" si="10"/>
        <v>573219697.94000006</v>
      </c>
      <c r="I11" s="17">
        <f t="shared" si="10"/>
        <v>563628577.18999982</v>
      </c>
      <c r="J11" s="17">
        <f t="shared" si="10"/>
        <v>564963128.20000005</v>
      </c>
      <c r="K11" s="17">
        <f t="shared" si="10"/>
        <v>563078934.16000009</v>
      </c>
      <c r="L11" s="17">
        <f t="shared" si="10"/>
        <v>548169301.01999998</v>
      </c>
      <c r="M11" s="17">
        <f t="shared" si="10"/>
        <v>546280652.92999995</v>
      </c>
      <c r="N11" s="17">
        <f t="shared" si="10"/>
        <v>543562533.46000016</v>
      </c>
      <c r="O11" s="17">
        <f t="shared" si="10"/>
        <v>534539527.41000009</v>
      </c>
      <c r="P11" s="17">
        <f t="shared" si="10"/>
        <v>544696007.81000006</v>
      </c>
      <c r="Q11" s="17">
        <f t="shared" si="10"/>
        <v>560196195.62</v>
      </c>
      <c r="R11" s="17">
        <f t="shared" si="10"/>
        <v>564670803.95999992</v>
      </c>
      <c r="S11" s="17">
        <f t="shared" si="10"/>
        <v>577898614.66999996</v>
      </c>
      <c r="T11" s="17">
        <f t="shared" si="10"/>
        <v>586493353.3499999</v>
      </c>
      <c r="U11" s="17">
        <f t="shared" si="10"/>
        <v>575073523.46000004</v>
      </c>
      <c r="V11" s="17">
        <f t="shared" si="10"/>
        <v>580652129.43000019</v>
      </c>
      <c r="W11" s="17">
        <f t="shared" si="10"/>
        <v>579412194.37</v>
      </c>
      <c r="X11" s="17">
        <f t="shared" si="10"/>
        <v>564847872.56999981</v>
      </c>
      <c r="Y11" s="17">
        <f t="shared" si="10"/>
        <v>563474457.37</v>
      </c>
      <c r="Z11" s="17">
        <f t="shared" si="10"/>
        <v>561737712.05000007</v>
      </c>
      <c r="AA11" s="17">
        <f t="shared" si="10"/>
        <v>552327607.11000001</v>
      </c>
      <c r="AB11" s="17">
        <f t="shared" si="10"/>
        <v>564474767.83000004</v>
      </c>
      <c r="AC11" s="17">
        <f t="shared" si="10"/>
        <v>585199975.19999993</v>
      </c>
      <c r="AD11" s="17">
        <f t="shared" si="10"/>
        <v>590119633.24999976</v>
      </c>
      <c r="AE11" s="17">
        <f t="shared" si="10"/>
        <v>605101218.19999993</v>
      </c>
      <c r="AF11" s="17">
        <f t="shared" si="10"/>
        <v>613185357.0200001</v>
      </c>
      <c r="AG11" s="17">
        <f t="shared" si="10"/>
        <v>606344598.12</v>
      </c>
      <c r="AH11" s="17">
        <f t="shared" si="10"/>
        <v>608029980.24999976</v>
      </c>
      <c r="AI11" s="17">
        <f t="shared" si="10"/>
        <v>607760319.30999994</v>
      </c>
      <c r="AJ11" s="17">
        <f t="shared" si="10"/>
        <v>592764678.6500001</v>
      </c>
      <c r="AK11" s="17">
        <f t="shared" si="10"/>
        <v>592019358.52999997</v>
      </c>
      <c r="AL11" s="17">
        <f t="shared" si="10"/>
        <v>591354866.35000002</v>
      </c>
      <c r="AM11" s="17">
        <f t="shared" si="10"/>
        <v>582024425.83000004</v>
      </c>
      <c r="AN11" s="17">
        <f t="shared" si="10"/>
        <v>594693790.13999987</v>
      </c>
      <c r="AO11" s="17">
        <f t="shared" si="10"/>
        <v>609176750.48000002</v>
      </c>
      <c r="AP11" s="17">
        <f t="shared" si="10"/>
        <v>614072689.5999999</v>
      </c>
      <c r="AQ11" s="17">
        <f t="shared" si="10"/>
        <v>626736262.42999983</v>
      </c>
      <c r="AR11" s="17">
        <f t="shared" si="10"/>
        <v>628594241.57999969</v>
      </c>
      <c r="AS11" s="17">
        <f t="shared" si="10"/>
        <v>621080091.98000002</v>
      </c>
      <c r="AT11" s="17">
        <f t="shared" si="10"/>
        <v>621188045.9599998</v>
      </c>
      <c r="AU11" s="17">
        <f t="shared" si="10"/>
        <v>620432264.83999979</v>
      </c>
      <c r="AV11" s="17">
        <f t="shared" si="10"/>
        <v>605534153.52999985</v>
      </c>
      <c r="AW11" s="17">
        <f t="shared" si="10"/>
        <v>603903490.84999979</v>
      </c>
      <c r="AX11" s="17">
        <f t="shared" si="10"/>
        <v>604023492.24999988</v>
      </c>
      <c r="AY11" s="17">
        <f t="shared" si="10"/>
        <v>595043700.06000006</v>
      </c>
      <c r="AZ11" s="17">
        <f t="shared" si="10"/>
        <v>607089322.06999981</v>
      </c>
      <c r="BA11" s="17">
        <f t="shared" si="10"/>
        <v>614798710.91479588</v>
      </c>
      <c r="BB11" s="17">
        <f t="shared" si="10"/>
        <v>622367837.95238209</v>
      </c>
      <c r="BC11" s="17">
        <f t="shared" si="10"/>
        <v>633710713.82429588</v>
      </c>
      <c r="BD11" s="17">
        <f t="shared" si="10"/>
        <v>643958225.1143899</v>
      </c>
      <c r="BE11" s="17">
        <f t="shared" si="10"/>
        <v>635454240.29780412</v>
      </c>
      <c r="BF11" s="17">
        <f t="shared" si="10"/>
        <v>636856983.78687</v>
      </c>
      <c r="BG11" s="17">
        <f t="shared" si="10"/>
        <v>638346717.45547402</v>
      </c>
      <c r="BH11" s="17">
        <f t="shared" si="10"/>
        <v>623170809.84777796</v>
      </c>
      <c r="BI11" s="17">
        <f t="shared" si="10"/>
        <v>621133694.34965003</v>
      </c>
      <c r="BJ11" s="17">
        <f t="shared" si="10"/>
        <v>618754932.97332191</v>
      </c>
      <c r="BK11" s="17">
        <f t="shared" si="10"/>
        <v>608564788.48446393</v>
      </c>
      <c r="BL11" s="17">
        <f t="shared" si="10"/>
        <v>677122864.24556601</v>
      </c>
      <c r="BM11" s="17">
        <f t="shared" si="10"/>
        <v>696353713.25920975</v>
      </c>
      <c r="BN11" s="17">
        <f t="shared" si="10"/>
        <v>704485495.09618771</v>
      </c>
      <c r="BO11" s="17">
        <f t="shared" si="10"/>
        <v>717557371.85491979</v>
      </c>
      <c r="BP11" s="17">
        <f t="shared" si="10"/>
        <v>722461159.63231575</v>
      </c>
      <c r="BQ11" s="17">
        <f t="shared" si="10"/>
        <v>714363485.10224974</v>
      </c>
      <c r="BR11" s="17">
        <f t="shared" ref="BR11:CJ11" si="11">+BR37</f>
        <v>715162372.31186187</v>
      </c>
      <c r="BS11" s="17">
        <f t="shared" si="11"/>
        <v>714454384.6121279</v>
      </c>
      <c r="BT11" s="17">
        <f t="shared" si="11"/>
        <v>698091953.10583198</v>
      </c>
      <c r="BU11" s="17">
        <f t="shared" si="11"/>
        <v>695165769.92047</v>
      </c>
      <c r="BV11" s="17">
        <f t="shared" si="11"/>
        <v>696431704.938362</v>
      </c>
      <c r="BW11" s="17">
        <f t="shared" si="11"/>
        <v>685207996.33645201</v>
      </c>
      <c r="BX11" s="17">
        <f t="shared" si="11"/>
        <v>697183058.66838205</v>
      </c>
      <c r="BY11" s="17">
        <f t="shared" si="11"/>
        <v>714850526.03315008</v>
      </c>
      <c r="BZ11" s="17">
        <f t="shared" si="11"/>
        <v>721641948.14365685</v>
      </c>
      <c r="CA11" s="17">
        <f t="shared" si="11"/>
        <v>737665279.36644089</v>
      </c>
      <c r="CB11" s="17">
        <f t="shared" si="11"/>
        <v>747544145.74568677</v>
      </c>
      <c r="CC11" s="17">
        <f t="shared" si="11"/>
        <v>739073292.57874477</v>
      </c>
      <c r="CD11" s="17">
        <f t="shared" si="11"/>
        <v>738763094.22346282</v>
      </c>
      <c r="CE11" s="17">
        <f t="shared" si="11"/>
        <v>736679083.56109929</v>
      </c>
      <c r="CF11" s="17">
        <f t="shared" si="11"/>
        <v>719188574.54007089</v>
      </c>
      <c r="CG11" s="17">
        <f t="shared" si="11"/>
        <v>716064116.47956121</v>
      </c>
      <c r="CH11" s="17">
        <f t="shared" si="11"/>
        <v>714858662.4394505</v>
      </c>
      <c r="CI11" s="17">
        <f t="shared" si="11"/>
        <v>749409869.02475286</v>
      </c>
      <c r="CJ11" s="17">
        <f t="shared" si="11"/>
        <v>762949354.41137087</v>
      </c>
      <c r="CK11" s="17">
        <f>+CK37</f>
        <v>720703298.59467888</v>
      </c>
      <c r="CL11" s="17">
        <f t="shared" ref="CL11:CW11" si="12">+CL37</f>
        <v>741401549.58765948</v>
      </c>
      <c r="CM11" s="17">
        <f t="shared" si="12"/>
        <v>747701219.46485245</v>
      </c>
      <c r="CN11" s="17">
        <f t="shared" si="12"/>
        <v>747442410.44061232</v>
      </c>
      <c r="CO11" s="17">
        <f t="shared" si="12"/>
        <v>753082951.91026866</v>
      </c>
      <c r="CP11" s="17">
        <f t="shared" si="12"/>
        <v>737424483.11944389</v>
      </c>
      <c r="CQ11" s="17">
        <f t="shared" si="12"/>
        <v>830176986.81847227</v>
      </c>
      <c r="CR11" s="17">
        <f t="shared" si="12"/>
        <v>823886959.13069975</v>
      </c>
      <c r="CS11" s="17">
        <f t="shared" si="12"/>
        <v>804638974.24959195</v>
      </c>
      <c r="CT11" s="17">
        <f t="shared" si="12"/>
        <v>798975925.18485332</v>
      </c>
      <c r="CU11" s="17">
        <f t="shared" si="12"/>
        <v>801855435.98576963</v>
      </c>
      <c r="CV11" s="17">
        <f t="shared" si="12"/>
        <v>803841451.22725761</v>
      </c>
      <c r="CW11" s="17">
        <f t="shared" si="12"/>
        <v>822396768.47508216</v>
      </c>
      <c r="CX11" s="17">
        <f>((CK11/2)+SUM(CL11:CV11)+(CW11/2))/12</f>
        <v>780164865.05453014</v>
      </c>
      <c r="CY11" s="15"/>
    </row>
    <row r="12" spans="1:103" x14ac:dyDescent="0.2">
      <c r="A12" s="13">
        <f t="shared" si="6"/>
        <v>5</v>
      </c>
      <c r="B12" s="13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</row>
    <row r="13" spans="1:103" ht="13.5" thickBot="1" x14ac:dyDescent="0.25">
      <c r="A13" s="13">
        <f t="shared" si="6"/>
        <v>6</v>
      </c>
      <c r="B13" s="13"/>
      <c r="C13" t="s">
        <v>570</v>
      </c>
      <c r="E13" s="19">
        <v>1142811362.7099998</v>
      </c>
      <c r="F13" s="19">
        <f t="shared" ref="F13:BQ13" si="13">F9+F10+F11</f>
        <v>1020616606.71</v>
      </c>
      <c r="G13" s="19">
        <f t="shared" si="13"/>
        <v>1035870718.5899999</v>
      </c>
      <c r="H13" s="19">
        <f t="shared" si="13"/>
        <v>1084919697.9400001</v>
      </c>
      <c r="I13" s="19">
        <f t="shared" si="13"/>
        <v>1075328577.1899998</v>
      </c>
      <c r="J13" s="19">
        <f t="shared" si="13"/>
        <v>1076663128.2</v>
      </c>
      <c r="K13" s="19">
        <f t="shared" si="13"/>
        <v>1074778934.1600001</v>
      </c>
      <c r="L13" s="19">
        <f t="shared" si="13"/>
        <v>1059869301.02</v>
      </c>
      <c r="M13" s="19">
        <f t="shared" si="13"/>
        <v>1057980652.9299999</v>
      </c>
      <c r="N13" s="19">
        <f t="shared" si="13"/>
        <v>1055262533.4600002</v>
      </c>
      <c r="O13" s="19">
        <f t="shared" si="13"/>
        <v>1096239527.4100001</v>
      </c>
      <c r="P13" s="19">
        <f t="shared" si="13"/>
        <v>1106396007.8099999</v>
      </c>
      <c r="Q13" s="19">
        <f t="shared" si="13"/>
        <v>1121896195.6199999</v>
      </c>
      <c r="R13" s="19">
        <f t="shared" si="13"/>
        <v>1126370803.96</v>
      </c>
      <c r="S13" s="19">
        <f t="shared" si="13"/>
        <v>1139598614.6700001</v>
      </c>
      <c r="T13" s="19">
        <f t="shared" si="13"/>
        <v>1148193353.3499999</v>
      </c>
      <c r="U13" s="19">
        <f t="shared" si="13"/>
        <v>1136773523.46</v>
      </c>
      <c r="V13" s="19">
        <f t="shared" si="13"/>
        <v>1142352129.4300003</v>
      </c>
      <c r="W13" s="19">
        <f t="shared" si="13"/>
        <v>1141112194.3699999</v>
      </c>
      <c r="X13" s="19">
        <f t="shared" si="13"/>
        <v>1126547872.5699997</v>
      </c>
      <c r="Y13" s="19">
        <f t="shared" si="13"/>
        <v>1175174457.3699999</v>
      </c>
      <c r="Z13" s="19">
        <f t="shared" si="13"/>
        <v>1173437712.0500002</v>
      </c>
      <c r="AA13" s="19">
        <f t="shared" si="13"/>
        <v>1164027607.1100001</v>
      </c>
      <c r="AB13" s="19">
        <f t="shared" si="13"/>
        <v>1176174767.8299999</v>
      </c>
      <c r="AC13" s="19">
        <f t="shared" si="13"/>
        <v>1196899975.1999998</v>
      </c>
      <c r="AD13" s="19">
        <f t="shared" si="13"/>
        <v>1201819633.2499998</v>
      </c>
      <c r="AE13" s="19">
        <f t="shared" si="13"/>
        <v>1216801218.1999998</v>
      </c>
      <c r="AF13" s="19">
        <f t="shared" si="13"/>
        <v>1224885357.02</v>
      </c>
      <c r="AG13" s="19">
        <f t="shared" si="13"/>
        <v>1218044598.1199999</v>
      </c>
      <c r="AH13" s="19">
        <f t="shared" si="13"/>
        <v>1219729980.2499998</v>
      </c>
      <c r="AI13" s="19">
        <f t="shared" si="13"/>
        <v>1219460319.3099999</v>
      </c>
      <c r="AJ13" s="19">
        <f t="shared" si="13"/>
        <v>1204464678.6500001</v>
      </c>
      <c r="AK13" s="19">
        <f t="shared" si="13"/>
        <v>1203719358.53</v>
      </c>
      <c r="AL13" s="19">
        <f t="shared" si="13"/>
        <v>1193054866.3499999</v>
      </c>
      <c r="AM13" s="19">
        <f t="shared" si="13"/>
        <v>1183724425.8299999</v>
      </c>
      <c r="AN13" s="19">
        <f t="shared" si="13"/>
        <v>1196393790.1399999</v>
      </c>
      <c r="AO13" s="19">
        <f t="shared" si="13"/>
        <v>1210876750.48</v>
      </c>
      <c r="AP13" s="19">
        <f t="shared" si="13"/>
        <v>1215772689.5999999</v>
      </c>
      <c r="AQ13" s="19">
        <f t="shared" si="13"/>
        <v>1228436262.4299998</v>
      </c>
      <c r="AR13" s="19">
        <f t="shared" si="13"/>
        <v>1230294241.5799997</v>
      </c>
      <c r="AS13" s="19">
        <f t="shared" si="13"/>
        <v>1222780091.98</v>
      </c>
      <c r="AT13" s="19">
        <f t="shared" si="13"/>
        <v>1222888045.9599998</v>
      </c>
      <c r="AU13" s="19">
        <f t="shared" si="13"/>
        <v>1182132264.8399997</v>
      </c>
      <c r="AV13" s="19">
        <f t="shared" si="13"/>
        <v>1167234153.5299997</v>
      </c>
      <c r="AW13" s="19">
        <f t="shared" si="13"/>
        <v>1165603490.8499999</v>
      </c>
      <c r="AX13" s="19">
        <f t="shared" si="13"/>
        <v>1165723492.25</v>
      </c>
      <c r="AY13" s="19">
        <f t="shared" si="13"/>
        <v>1156743700.0599999</v>
      </c>
      <c r="AZ13" s="19">
        <f t="shared" si="13"/>
        <v>1168789322.0699997</v>
      </c>
      <c r="BA13" s="19">
        <f t="shared" si="13"/>
        <v>1176498710.9147959</v>
      </c>
      <c r="BB13" s="19">
        <f t="shared" si="13"/>
        <v>1184067837.9523821</v>
      </c>
      <c r="BC13" s="19">
        <f t="shared" si="13"/>
        <v>1195410713.824296</v>
      </c>
      <c r="BD13" s="19">
        <f t="shared" si="13"/>
        <v>1205658225.1143899</v>
      </c>
      <c r="BE13" s="19">
        <f t="shared" si="13"/>
        <v>1197154240.2978041</v>
      </c>
      <c r="BF13" s="19">
        <f t="shared" si="13"/>
        <v>1198556983.78687</v>
      </c>
      <c r="BG13" s="19">
        <f t="shared" si="13"/>
        <v>1200046717.4554739</v>
      </c>
      <c r="BH13" s="19">
        <f t="shared" si="13"/>
        <v>1184870809.8477778</v>
      </c>
      <c r="BI13" s="19">
        <f t="shared" si="13"/>
        <v>1182833694.3496499</v>
      </c>
      <c r="BJ13" s="19">
        <f t="shared" si="13"/>
        <v>1180454932.9733219</v>
      </c>
      <c r="BK13" s="19">
        <f t="shared" si="13"/>
        <v>1170264788.4844639</v>
      </c>
      <c r="BL13" s="19">
        <f t="shared" si="13"/>
        <v>1238822864.2455659</v>
      </c>
      <c r="BM13" s="19">
        <f t="shared" si="13"/>
        <v>1383053713.2592096</v>
      </c>
      <c r="BN13" s="19">
        <f t="shared" si="13"/>
        <v>1391185495.0961876</v>
      </c>
      <c r="BO13" s="19">
        <f t="shared" si="13"/>
        <v>1404257371.8549199</v>
      </c>
      <c r="BP13" s="19">
        <f t="shared" si="13"/>
        <v>1409161159.6323156</v>
      </c>
      <c r="BQ13" s="19">
        <f t="shared" si="13"/>
        <v>1401063485.1022496</v>
      </c>
      <c r="BR13" s="19">
        <f t="shared" ref="BR13:CK13" si="14">BR9+BR10+BR11</f>
        <v>1401862372.311862</v>
      </c>
      <c r="BS13" s="19">
        <f t="shared" si="14"/>
        <v>1401154384.6121278</v>
      </c>
      <c r="BT13" s="19">
        <f t="shared" si="14"/>
        <v>1384791953.1058321</v>
      </c>
      <c r="BU13" s="19">
        <f t="shared" si="14"/>
        <v>1381865769.92047</v>
      </c>
      <c r="BV13" s="19">
        <f t="shared" si="14"/>
        <v>1383131704.9383621</v>
      </c>
      <c r="BW13" s="19">
        <f t="shared" si="14"/>
        <v>1371907996.336452</v>
      </c>
      <c r="BX13" s="19">
        <f t="shared" si="14"/>
        <v>1383883058.6683822</v>
      </c>
      <c r="BY13" s="19">
        <f t="shared" si="14"/>
        <v>1401550526.0331502</v>
      </c>
      <c r="BZ13" s="19">
        <f t="shared" si="14"/>
        <v>1508341948.1436567</v>
      </c>
      <c r="CA13" s="19">
        <f t="shared" si="14"/>
        <v>1524365279.3664408</v>
      </c>
      <c r="CB13" s="19">
        <f t="shared" si="14"/>
        <v>1512244145.7456868</v>
      </c>
      <c r="CC13" s="19">
        <f t="shared" si="14"/>
        <v>1503773292.5787449</v>
      </c>
      <c r="CD13" s="19">
        <f t="shared" si="14"/>
        <v>1503463094.2234628</v>
      </c>
      <c r="CE13" s="19">
        <f t="shared" si="14"/>
        <v>1501379083.5610993</v>
      </c>
      <c r="CF13" s="19">
        <f t="shared" si="14"/>
        <v>1483888574.540071</v>
      </c>
      <c r="CG13" s="19">
        <f t="shared" si="14"/>
        <v>1480764116.4795613</v>
      </c>
      <c r="CH13" s="19">
        <f t="shared" si="14"/>
        <v>1529558662.4394505</v>
      </c>
      <c r="CI13" s="19">
        <f t="shared" si="14"/>
        <v>1564109869.0247529</v>
      </c>
      <c r="CJ13" s="19">
        <f t="shared" si="14"/>
        <v>1577649354.4113708</v>
      </c>
      <c r="CK13" s="19">
        <f t="shared" si="14"/>
        <v>1460403298.5946789</v>
      </c>
      <c r="CL13" s="19">
        <f t="shared" ref="CL13:CW13" si="15">CL9+CL10+CL11</f>
        <v>1481101549.5876594</v>
      </c>
      <c r="CM13" s="19">
        <f t="shared" si="15"/>
        <v>1487401219.4648523</v>
      </c>
      <c r="CN13" s="19">
        <f t="shared" si="15"/>
        <v>1487142410.4406123</v>
      </c>
      <c r="CO13" s="19">
        <f t="shared" si="15"/>
        <v>1492782951.9102688</v>
      </c>
      <c r="CP13" s="19">
        <f t="shared" si="15"/>
        <v>1477124483.1194439</v>
      </c>
      <c r="CQ13" s="19">
        <f t="shared" si="15"/>
        <v>1709876986.8184724</v>
      </c>
      <c r="CR13" s="19">
        <f t="shared" si="15"/>
        <v>1703586959.1306996</v>
      </c>
      <c r="CS13" s="19">
        <f t="shared" si="15"/>
        <v>1684338974.2495918</v>
      </c>
      <c r="CT13" s="19">
        <f t="shared" si="15"/>
        <v>1668675925.1848533</v>
      </c>
      <c r="CU13" s="19">
        <f t="shared" si="15"/>
        <v>1671555435.9857697</v>
      </c>
      <c r="CV13" s="19">
        <f t="shared" si="15"/>
        <v>1673541451.2272577</v>
      </c>
      <c r="CW13" s="19">
        <f t="shared" si="15"/>
        <v>1672096768.4750822</v>
      </c>
      <c r="CX13" s="19">
        <f>((CK13/2)+SUM(CL13:CV13)+(CW13/2))/12</f>
        <v>1591948198.3878634</v>
      </c>
      <c r="CY13" s="20"/>
    </row>
    <row r="14" spans="1:103" ht="13.5" thickTop="1" x14ac:dyDescent="0.2">
      <c r="A14" s="13">
        <f t="shared" si="6"/>
        <v>7</v>
      </c>
      <c r="B14" s="13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</row>
    <row r="15" spans="1:103" x14ac:dyDescent="0.2">
      <c r="A15" s="13">
        <f t="shared" si="6"/>
        <v>8</v>
      </c>
      <c r="B15" s="13"/>
      <c r="C15" s="14" t="s">
        <v>571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</row>
    <row r="16" spans="1:103" x14ac:dyDescent="0.2">
      <c r="A16" s="13">
        <f t="shared" si="6"/>
        <v>9</v>
      </c>
      <c r="B16" s="13"/>
      <c r="C16" t="s">
        <v>572</v>
      </c>
      <c r="E16" s="22">
        <v>0.52650859068565947</v>
      </c>
      <c r="F16" s="22">
        <f t="shared" ref="F16:BQ16" si="16">+F9/F13</f>
        <v>0.46217159009448661</v>
      </c>
      <c r="G16" s="22">
        <f t="shared" si="16"/>
        <v>0.45536570494247164</v>
      </c>
      <c r="H16" s="22">
        <f t="shared" si="16"/>
        <v>0.47164781040623971</v>
      </c>
      <c r="I16" s="22">
        <f t="shared" si="16"/>
        <v>0.47585455353297818</v>
      </c>
      <c r="J16" s="22">
        <f t="shared" si="16"/>
        <v>0.4752647198529743</v>
      </c>
      <c r="K16" s="22">
        <f t="shared" si="16"/>
        <v>0.47609790603118046</v>
      </c>
      <c r="L16" s="22">
        <f t="shared" si="16"/>
        <v>0.48279537817309054</v>
      </c>
      <c r="M16" s="22">
        <f t="shared" si="16"/>
        <v>0.48365723757129614</v>
      </c>
      <c r="N16" s="22">
        <f t="shared" si="16"/>
        <v>0.4849030300755921</v>
      </c>
      <c r="O16" s="22">
        <f t="shared" si="16"/>
        <v>0.51238801918325727</v>
      </c>
      <c r="P16" s="22">
        <f t="shared" si="16"/>
        <v>0.50768440597668907</v>
      </c>
      <c r="Q16" s="22">
        <f t="shared" si="16"/>
        <v>0.50067020656005035</v>
      </c>
      <c r="R16" s="22">
        <f t="shared" si="16"/>
        <v>0.49868124957183035</v>
      </c>
      <c r="S16" s="22">
        <f t="shared" si="16"/>
        <v>0.4928928420667259</v>
      </c>
      <c r="T16" s="22">
        <f t="shared" si="16"/>
        <v>0.48920331959871471</v>
      </c>
      <c r="U16" s="22">
        <f t="shared" si="16"/>
        <v>0.49411777140124841</v>
      </c>
      <c r="V16" s="22">
        <f t="shared" si="16"/>
        <v>0.49170477782561806</v>
      </c>
      <c r="W16" s="22">
        <f t="shared" si="16"/>
        <v>0.49223906533582412</v>
      </c>
      <c r="X16" s="22">
        <f t="shared" si="16"/>
        <v>0.49860286782006946</v>
      </c>
      <c r="Y16" s="22">
        <f t="shared" si="16"/>
        <v>0.52051846103680943</v>
      </c>
      <c r="Z16" s="22">
        <f t="shared" si="16"/>
        <v>0.52128885386797208</v>
      </c>
      <c r="AA16" s="22">
        <f t="shared" si="16"/>
        <v>0.52550300032720321</v>
      </c>
      <c r="AB16" s="22">
        <f t="shared" si="16"/>
        <v>0.5200757716717257</v>
      </c>
      <c r="AC16" s="22">
        <f t="shared" si="16"/>
        <v>0.51107027544034</v>
      </c>
      <c r="AD16" s="22">
        <f t="shared" si="16"/>
        <v>0.50897820527845838</v>
      </c>
      <c r="AE16" s="22">
        <f t="shared" si="16"/>
        <v>0.50271152826825805</v>
      </c>
      <c r="AF16" s="22">
        <f t="shared" si="16"/>
        <v>0.49939367508498361</v>
      </c>
      <c r="AG16" s="22">
        <f t="shared" si="16"/>
        <v>0.50219836034257936</v>
      </c>
      <c r="AH16" s="22">
        <f t="shared" si="16"/>
        <v>0.50150443942898248</v>
      </c>
      <c r="AI16" s="22">
        <f t="shared" si="16"/>
        <v>0.50161533779640699</v>
      </c>
      <c r="AJ16" s="22">
        <f t="shared" si="16"/>
        <v>0.50786047182854011</v>
      </c>
      <c r="AK16" s="22">
        <f t="shared" si="16"/>
        <v>0.50817492936810216</v>
      </c>
      <c r="AL16" s="22">
        <f t="shared" si="16"/>
        <v>0.50433556491900899</v>
      </c>
      <c r="AM16" s="22">
        <f t="shared" si="16"/>
        <v>0.50831087613833936</v>
      </c>
      <c r="AN16" s="22">
        <f t="shared" si="16"/>
        <v>0.50292805342093105</v>
      </c>
      <c r="AO16" s="22">
        <f t="shared" si="16"/>
        <v>0.4969126707251435</v>
      </c>
      <c r="AP16" s="22">
        <f t="shared" si="16"/>
        <v>0.49491159420431191</v>
      </c>
      <c r="AQ16" s="22">
        <f t="shared" si="16"/>
        <v>0.4898097023037748</v>
      </c>
      <c r="AR16" s="22">
        <f t="shared" si="16"/>
        <v>0.4890699961557729</v>
      </c>
      <c r="AS16" s="22">
        <f t="shared" si="16"/>
        <v>0.49207539765035813</v>
      </c>
      <c r="AT16" s="22">
        <f t="shared" si="16"/>
        <v>0.49203195827108559</v>
      </c>
      <c r="AU16" s="22">
        <f t="shared" si="16"/>
        <v>0.47515833609027286</v>
      </c>
      <c r="AV16" s="22">
        <f t="shared" si="16"/>
        <v>0.48122306762639072</v>
      </c>
      <c r="AW16" s="22">
        <f t="shared" si="16"/>
        <v>0.48189629184311056</v>
      </c>
      <c r="AX16" s="22">
        <f t="shared" si="16"/>
        <v>0.48184668468492897</v>
      </c>
      <c r="AY16" s="22">
        <f t="shared" si="16"/>
        <v>0.48558725668517994</v>
      </c>
      <c r="AZ16" s="22">
        <f t="shared" si="16"/>
        <v>0.48058276148963597</v>
      </c>
      <c r="BA16" s="22">
        <f t="shared" si="16"/>
        <v>0.47743358729500496</v>
      </c>
      <c r="BB16" s="22">
        <f t="shared" si="16"/>
        <v>0.47438160382039618</v>
      </c>
      <c r="BC16" s="22">
        <f t="shared" si="16"/>
        <v>0.46988034614734081</v>
      </c>
      <c r="BD16" s="22">
        <f t="shared" si="16"/>
        <v>0.46588659066022403</v>
      </c>
      <c r="BE16" s="22">
        <f t="shared" si="16"/>
        <v>0.46919601592880089</v>
      </c>
      <c r="BF16" s="22">
        <f t="shared" si="16"/>
        <v>0.46864688754746991</v>
      </c>
      <c r="BG16" s="22">
        <f t="shared" si="16"/>
        <v>0.46806511099084869</v>
      </c>
      <c r="BH16" s="22">
        <f t="shared" si="16"/>
        <v>0.4740601214339667</v>
      </c>
      <c r="BI16" s="22">
        <f t="shared" si="16"/>
        <v>0.47487656352978347</v>
      </c>
      <c r="BJ16" s="22">
        <f t="shared" si="16"/>
        <v>0.47583349801012209</v>
      </c>
      <c r="BK16" s="22">
        <f t="shared" si="16"/>
        <v>0.47997684415287095</v>
      </c>
      <c r="BL16" s="22">
        <f t="shared" si="16"/>
        <v>0.45341429853417436</v>
      </c>
      <c r="BM16" s="22">
        <f t="shared" si="16"/>
        <v>0.49651000059988259</v>
      </c>
      <c r="BN16" s="22">
        <f t="shared" si="16"/>
        <v>0.49360779164285423</v>
      </c>
      <c r="BO16" s="22">
        <f t="shared" si="16"/>
        <v>0.48901292153654152</v>
      </c>
      <c r="BP16" s="22">
        <f t="shared" si="16"/>
        <v>0.48731118886300889</v>
      </c>
      <c r="BQ16" s="22">
        <f t="shared" si="16"/>
        <v>0.49012768322192385</v>
      </c>
      <c r="BR16" s="22">
        <f t="shared" ref="BR16:CK16" si="17">+BR9/BR13</f>
        <v>0.48984837139721366</v>
      </c>
      <c r="BS16" s="22">
        <f t="shared" si="17"/>
        <v>0.49009588632168793</v>
      </c>
      <c r="BT16" s="22">
        <f t="shared" si="17"/>
        <v>0.49588676368306372</v>
      </c>
      <c r="BU16" s="22">
        <f t="shared" si="17"/>
        <v>0.4969368334809548</v>
      </c>
      <c r="BV16" s="22">
        <f t="shared" si="17"/>
        <v>0.49648200352012184</v>
      </c>
      <c r="BW16" s="22">
        <f t="shared" si="17"/>
        <v>0.50054376957767288</v>
      </c>
      <c r="BX16" s="22">
        <f t="shared" si="17"/>
        <v>0.49621244779220386</v>
      </c>
      <c r="BY16" s="22">
        <f t="shared" si="17"/>
        <v>0.48995736310954646</v>
      </c>
      <c r="BZ16" s="22">
        <f t="shared" si="17"/>
        <v>0.52156608186108311</v>
      </c>
      <c r="CA16" s="22">
        <f t="shared" si="17"/>
        <v>0.51608365176552007</v>
      </c>
      <c r="CB16" s="22">
        <f t="shared" si="17"/>
        <v>0.50567231630639031</v>
      </c>
      <c r="CC16" s="22">
        <f t="shared" si="17"/>
        <v>0.50852080148906931</v>
      </c>
      <c r="CD16" s="22">
        <f t="shared" si="17"/>
        <v>0.5086257208029219</v>
      </c>
      <c r="CE16" s="22">
        <f t="shared" si="17"/>
        <v>0.50933172599302445</v>
      </c>
      <c r="CF16" s="22">
        <f t="shared" si="17"/>
        <v>0.51533518966342706</v>
      </c>
      <c r="CG16" s="22">
        <f t="shared" si="17"/>
        <v>0.51642256284413079</v>
      </c>
      <c r="CH16" s="22">
        <f t="shared" si="17"/>
        <v>0.53263730251486896</v>
      </c>
      <c r="CI16" s="22">
        <f t="shared" si="17"/>
        <v>0.52087133783509609</v>
      </c>
      <c r="CJ16" s="22">
        <f t="shared" si="17"/>
        <v>0.51640118745142127</v>
      </c>
      <c r="CK16" s="22">
        <f t="shared" si="17"/>
        <v>0.50650392306823788</v>
      </c>
      <c r="CL16" s="22">
        <f t="shared" ref="CL16:CW16" si="18">+CL9/CL13</f>
        <v>0.49942557970176554</v>
      </c>
      <c r="CM16" s="22">
        <f t="shared" si="18"/>
        <v>0.49731033585284706</v>
      </c>
      <c r="CN16" s="22">
        <f t="shared" si="18"/>
        <v>0.49739688331586268</v>
      </c>
      <c r="CO16" s="22">
        <f t="shared" si="18"/>
        <v>0.49551744883837834</v>
      </c>
      <c r="CP16" s="22">
        <f t="shared" si="18"/>
        <v>0.50077025223891447</v>
      </c>
      <c r="CQ16" s="22">
        <f t="shared" si="18"/>
        <v>0.51448145497111863</v>
      </c>
      <c r="CR16" s="22">
        <f t="shared" si="18"/>
        <v>0.51638103666213209</v>
      </c>
      <c r="CS16" s="22">
        <f t="shared" si="18"/>
        <v>0.52228204265826284</v>
      </c>
      <c r="CT16" s="22">
        <f t="shared" si="18"/>
        <v>0.52119167471278527</v>
      </c>
      <c r="CU16" s="22">
        <f t="shared" si="18"/>
        <v>0.52029384205682061</v>
      </c>
      <c r="CV16" s="22">
        <f t="shared" si="18"/>
        <v>0.5196764020169462</v>
      </c>
      <c r="CW16" s="22">
        <f t="shared" si="18"/>
        <v>0.50816436944310883</v>
      </c>
      <c r="CX16" s="22">
        <f>((CK16/2)+SUM(CL16:CV16)+(CW16/2))/12</f>
        <v>0.50933842494012549</v>
      </c>
      <c r="CY16" s="22"/>
    </row>
    <row r="17" spans="1:103" x14ac:dyDescent="0.2">
      <c r="A17" s="13">
        <f t="shared" si="6"/>
        <v>10</v>
      </c>
      <c r="B17" s="13"/>
      <c r="C17" t="s">
        <v>568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2"/>
      <c r="CY17" s="22"/>
    </row>
    <row r="18" spans="1:103" x14ac:dyDescent="0.2">
      <c r="A18" s="13">
        <f t="shared" si="6"/>
        <v>11</v>
      </c>
      <c r="B18" s="13"/>
      <c r="C18" t="s">
        <v>573</v>
      </c>
      <c r="E18" s="22">
        <v>0.47349140931434053</v>
      </c>
      <c r="F18" s="22">
        <f t="shared" ref="F18:BQ18" si="19">+F11/F13</f>
        <v>0.53782840990551339</v>
      </c>
      <c r="G18" s="22">
        <f t="shared" si="19"/>
        <v>0.54463429505752836</v>
      </c>
      <c r="H18" s="22">
        <f t="shared" si="19"/>
        <v>0.52835218959376029</v>
      </c>
      <c r="I18" s="22">
        <f t="shared" si="19"/>
        <v>0.52414544646702188</v>
      </c>
      <c r="J18" s="22">
        <f t="shared" si="19"/>
        <v>0.52473528014702564</v>
      </c>
      <c r="K18" s="22">
        <f t="shared" si="19"/>
        <v>0.52390209396881959</v>
      </c>
      <c r="L18" s="22">
        <f t="shared" si="19"/>
        <v>0.51720462182690952</v>
      </c>
      <c r="M18" s="22">
        <f t="shared" si="19"/>
        <v>0.51634276242870381</v>
      </c>
      <c r="N18" s="22">
        <f t="shared" si="19"/>
        <v>0.5150969699244079</v>
      </c>
      <c r="O18" s="22">
        <f t="shared" si="19"/>
        <v>0.48761198081674273</v>
      </c>
      <c r="P18" s="22">
        <f t="shared" si="19"/>
        <v>0.4923155940233111</v>
      </c>
      <c r="Q18" s="22">
        <f t="shared" si="19"/>
        <v>0.49932979343994977</v>
      </c>
      <c r="R18" s="22">
        <f t="shared" si="19"/>
        <v>0.50131875042816954</v>
      </c>
      <c r="S18" s="22">
        <f t="shared" si="19"/>
        <v>0.50710715793327399</v>
      </c>
      <c r="T18" s="22">
        <f t="shared" si="19"/>
        <v>0.51079668040128523</v>
      </c>
      <c r="U18" s="22">
        <f t="shared" si="19"/>
        <v>0.50588222859875154</v>
      </c>
      <c r="V18" s="22">
        <f t="shared" si="19"/>
        <v>0.50829522217438183</v>
      </c>
      <c r="W18" s="22">
        <f t="shared" si="19"/>
        <v>0.50776093466417604</v>
      </c>
      <c r="X18" s="22">
        <f t="shared" si="19"/>
        <v>0.50139713217993065</v>
      </c>
      <c r="Y18" s="22">
        <f t="shared" si="19"/>
        <v>0.47948153896319062</v>
      </c>
      <c r="Z18" s="22">
        <f t="shared" si="19"/>
        <v>0.47871114613202786</v>
      </c>
      <c r="AA18" s="22">
        <f t="shared" si="19"/>
        <v>0.47449699967279668</v>
      </c>
      <c r="AB18" s="22">
        <f t="shared" si="19"/>
        <v>0.47992422832827442</v>
      </c>
      <c r="AC18" s="22">
        <f t="shared" si="19"/>
        <v>0.48892972455966011</v>
      </c>
      <c r="AD18" s="22">
        <f t="shared" si="19"/>
        <v>0.49102179472154156</v>
      </c>
      <c r="AE18" s="22">
        <f t="shared" si="19"/>
        <v>0.49728847173174207</v>
      </c>
      <c r="AF18" s="22">
        <f t="shared" si="19"/>
        <v>0.50060632491501655</v>
      </c>
      <c r="AG18" s="22">
        <f t="shared" si="19"/>
        <v>0.49780163965742069</v>
      </c>
      <c r="AH18" s="22">
        <f t="shared" si="19"/>
        <v>0.49849556057101752</v>
      </c>
      <c r="AI18" s="22">
        <f t="shared" si="19"/>
        <v>0.49838466220359295</v>
      </c>
      <c r="AJ18" s="22">
        <f t="shared" si="19"/>
        <v>0.49213952817145989</v>
      </c>
      <c r="AK18" s="22">
        <f t="shared" si="19"/>
        <v>0.49182507063189784</v>
      </c>
      <c r="AL18" s="22">
        <f t="shared" si="19"/>
        <v>0.49566443508099106</v>
      </c>
      <c r="AM18" s="22">
        <f t="shared" si="19"/>
        <v>0.49168912386166069</v>
      </c>
      <c r="AN18" s="22">
        <f t="shared" si="19"/>
        <v>0.49707194657906895</v>
      </c>
      <c r="AO18" s="22">
        <f t="shared" si="19"/>
        <v>0.50308732927485644</v>
      </c>
      <c r="AP18" s="22">
        <f t="shared" si="19"/>
        <v>0.50508840579568814</v>
      </c>
      <c r="AQ18" s="22">
        <f t="shared" si="19"/>
        <v>0.51019029769622515</v>
      </c>
      <c r="AR18" s="22">
        <f t="shared" si="19"/>
        <v>0.51093000384422704</v>
      </c>
      <c r="AS18" s="22">
        <f t="shared" si="19"/>
        <v>0.50792460234964187</v>
      </c>
      <c r="AT18" s="22">
        <f t="shared" si="19"/>
        <v>0.50796804172891441</v>
      </c>
      <c r="AU18" s="22">
        <f t="shared" si="19"/>
        <v>0.5248416639097272</v>
      </c>
      <c r="AV18" s="22">
        <f t="shared" si="19"/>
        <v>0.51877693237360933</v>
      </c>
      <c r="AW18" s="22">
        <f t="shared" si="19"/>
        <v>0.51810370815688933</v>
      </c>
      <c r="AX18" s="22">
        <f t="shared" si="19"/>
        <v>0.51815331531507092</v>
      </c>
      <c r="AY18" s="22">
        <f t="shared" si="19"/>
        <v>0.51441274331482012</v>
      </c>
      <c r="AZ18" s="22">
        <f t="shared" si="19"/>
        <v>0.51941723851036414</v>
      </c>
      <c r="BA18" s="22">
        <f t="shared" si="19"/>
        <v>0.52256641270499504</v>
      </c>
      <c r="BB18" s="22">
        <f t="shared" si="19"/>
        <v>0.52561839617960382</v>
      </c>
      <c r="BC18" s="22">
        <f t="shared" si="19"/>
        <v>0.53011965385265902</v>
      </c>
      <c r="BD18" s="22">
        <f t="shared" si="19"/>
        <v>0.53411340933977602</v>
      </c>
      <c r="BE18" s="22">
        <f t="shared" si="19"/>
        <v>0.53080398407119911</v>
      </c>
      <c r="BF18" s="22">
        <f t="shared" si="19"/>
        <v>0.53135311245253003</v>
      </c>
      <c r="BG18" s="22">
        <f t="shared" si="19"/>
        <v>0.53193488900915142</v>
      </c>
      <c r="BH18" s="22">
        <f t="shared" si="19"/>
        <v>0.52593987856603341</v>
      </c>
      <c r="BI18" s="22">
        <f t="shared" si="19"/>
        <v>0.52512343647021664</v>
      </c>
      <c r="BJ18" s="22">
        <f t="shared" si="19"/>
        <v>0.52416650198987791</v>
      </c>
      <c r="BK18" s="22">
        <f t="shared" si="19"/>
        <v>0.5200231558471291</v>
      </c>
      <c r="BL18" s="22">
        <f t="shared" si="19"/>
        <v>0.54658570146582575</v>
      </c>
      <c r="BM18" s="22">
        <f t="shared" si="19"/>
        <v>0.50348999940011752</v>
      </c>
      <c r="BN18" s="22">
        <f t="shared" si="19"/>
        <v>0.50639220835714582</v>
      </c>
      <c r="BO18" s="22">
        <f t="shared" si="19"/>
        <v>0.51098707846345837</v>
      </c>
      <c r="BP18" s="22">
        <f t="shared" si="19"/>
        <v>0.51268881113699116</v>
      </c>
      <c r="BQ18" s="22">
        <f t="shared" si="19"/>
        <v>0.50987231677807621</v>
      </c>
      <c r="BR18" s="22">
        <f t="shared" ref="BR18:CK18" si="20">+BR11/BR13</f>
        <v>0.51015162860278629</v>
      </c>
      <c r="BS18" s="22">
        <f t="shared" si="20"/>
        <v>0.50990411367831212</v>
      </c>
      <c r="BT18" s="22">
        <f t="shared" si="20"/>
        <v>0.50411323631693616</v>
      </c>
      <c r="BU18" s="22">
        <f t="shared" si="20"/>
        <v>0.50306316651904515</v>
      </c>
      <c r="BV18" s="22">
        <f t="shared" si="20"/>
        <v>0.50351799647987805</v>
      </c>
      <c r="BW18" s="22">
        <f t="shared" si="20"/>
        <v>0.49945623042232706</v>
      </c>
      <c r="BX18" s="22">
        <f t="shared" si="20"/>
        <v>0.50378755220779603</v>
      </c>
      <c r="BY18" s="22">
        <f t="shared" si="20"/>
        <v>0.51004263689045348</v>
      </c>
      <c r="BZ18" s="22">
        <f t="shared" si="20"/>
        <v>0.478433918138917</v>
      </c>
      <c r="CA18" s="22">
        <f t="shared" si="20"/>
        <v>0.48391634823447999</v>
      </c>
      <c r="CB18" s="22">
        <f t="shared" si="20"/>
        <v>0.49432768369360963</v>
      </c>
      <c r="CC18" s="22">
        <f t="shared" si="20"/>
        <v>0.49147919851093064</v>
      </c>
      <c r="CD18" s="22">
        <f t="shared" si="20"/>
        <v>0.49137427919707816</v>
      </c>
      <c r="CE18" s="22">
        <f t="shared" si="20"/>
        <v>0.49066827400697555</v>
      </c>
      <c r="CF18" s="22">
        <f t="shared" si="20"/>
        <v>0.48466481033657283</v>
      </c>
      <c r="CG18" s="22">
        <f t="shared" si="20"/>
        <v>0.48357743715586915</v>
      </c>
      <c r="CH18" s="22">
        <f t="shared" si="20"/>
        <v>0.46736269748513098</v>
      </c>
      <c r="CI18" s="22">
        <f t="shared" si="20"/>
        <v>0.47912866216490385</v>
      </c>
      <c r="CJ18" s="22">
        <f t="shared" si="20"/>
        <v>0.48359881254857884</v>
      </c>
      <c r="CK18" s="22">
        <f t="shared" si="20"/>
        <v>0.49349607693176217</v>
      </c>
      <c r="CL18" s="22">
        <f t="shared" ref="CL18:CW18" si="21">+CL11/CL13</f>
        <v>0.50057442029823451</v>
      </c>
      <c r="CM18" s="22">
        <f t="shared" si="21"/>
        <v>0.50268966414715299</v>
      </c>
      <c r="CN18" s="22">
        <f t="shared" si="21"/>
        <v>0.50260311668413737</v>
      </c>
      <c r="CO18" s="22">
        <f t="shared" si="21"/>
        <v>0.50448255116162155</v>
      </c>
      <c r="CP18" s="22">
        <f t="shared" si="21"/>
        <v>0.49922974776108558</v>
      </c>
      <c r="CQ18" s="22">
        <f t="shared" si="21"/>
        <v>0.48551854502888125</v>
      </c>
      <c r="CR18" s="22">
        <f t="shared" si="21"/>
        <v>0.48361896333786791</v>
      </c>
      <c r="CS18" s="22">
        <f t="shared" si="21"/>
        <v>0.47771795734173722</v>
      </c>
      <c r="CT18" s="22">
        <f t="shared" si="21"/>
        <v>0.47880832528721479</v>
      </c>
      <c r="CU18" s="22">
        <f t="shared" si="21"/>
        <v>0.47970615794317933</v>
      </c>
      <c r="CV18" s="22">
        <f t="shared" si="21"/>
        <v>0.48032359798305369</v>
      </c>
      <c r="CW18" s="22">
        <f t="shared" si="21"/>
        <v>0.49183563055689122</v>
      </c>
      <c r="CX18" s="22">
        <f>((CK18/2)+SUM(CL18:CV18)+(CW18/2))/12</f>
        <v>0.49066157505987446</v>
      </c>
      <c r="CY18" s="22"/>
    </row>
    <row r="19" spans="1:103" ht="13.5" thickBot="1" x14ac:dyDescent="0.25">
      <c r="A19" s="13">
        <f t="shared" si="6"/>
        <v>12</v>
      </c>
      <c r="B19" s="13"/>
      <c r="E19" s="24">
        <v>1</v>
      </c>
      <c r="F19" s="24">
        <f t="shared" ref="F19:J19" si="22">SUM(F16:F18)</f>
        <v>1</v>
      </c>
      <c r="G19" s="24">
        <f t="shared" si="22"/>
        <v>1</v>
      </c>
      <c r="H19" s="24">
        <f t="shared" si="22"/>
        <v>1</v>
      </c>
      <c r="I19" s="24">
        <f t="shared" si="22"/>
        <v>1</v>
      </c>
      <c r="J19" s="24">
        <f t="shared" si="22"/>
        <v>1</v>
      </c>
      <c r="K19" s="24">
        <f t="shared" ref="K19:BV19" si="23">SUM(K16:K18)</f>
        <v>1</v>
      </c>
      <c r="L19" s="24">
        <f t="shared" si="23"/>
        <v>1</v>
      </c>
      <c r="M19" s="24">
        <f t="shared" si="23"/>
        <v>1</v>
      </c>
      <c r="N19" s="24">
        <f t="shared" si="23"/>
        <v>1</v>
      </c>
      <c r="O19" s="24">
        <f t="shared" si="23"/>
        <v>1</v>
      </c>
      <c r="P19" s="24">
        <f t="shared" si="23"/>
        <v>1.0000000000000002</v>
      </c>
      <c r="Q19" s="24">
        <f t="shared" si="23"/>
        <v>1</v>
      </c>
      <c r="R19" s="24">
        <f t="shared" si="23"/>
        <v>0.99999999999999989</v>
      </c>
      <c r="S19" s="24">
        <f t="shared" si="23"/>
        <v>0.99999999999999989</v>
      </c>
      <c r="T19" s="24">
        <f t="shared" si="23"/>
        <v>1</v>
      </c>
      <c r="U19" s="24">
        <f t="shared" si="23"/>
        <v>1</v>
      </c>
      <c r="V19" s="24">
        <f t="shared" si="23"/>
        <v>0.99999999999999989</v>
      </c>
      <c r="W19" s="24">
        <f t="shared" si="23"/>
        <v>1.0000000000000002</v>
      </c>
      <c r="X19" s="24">
        <f t="shared" si="23"/>
        <v>1</v>
      </c>
      <c r="Y19" s="24">
        <f t="shared" si="23"/>
        <v>1</v>
      </c>
      <c r="Z19" s="24">
        <f t="shared" si="23"/>
        <v>1</v>
      </c>
      <c r="AA19" s="24">
        <f t="shared" si="23"/>
        <v>0.99999999999999989</v>
      </c>
      <c r="AB19" s="24">
        <f t="shared" si="23"/>
        <v>1</v>
      </c>
      <c r="AC19" s="24">
        <f t="shared" si="23"/>
        <v>1</v>
      </c>
      <c r="AD19" s="24">
        <f t="shared" si="23"/>
        <v>1</v>
      </c>
      <c r="AE19" s="24">
        <f t="shared" si="23"/>
        <v>1</v>
      </c>
      <c r="AF19" s="24">
        <f t="shared" si="23"/>
        <v>1.0000000000000002</v>
      </c>
      <c r="AG19" s="24">
        <f t="shared" si="23"/>
        <v>1</v>
      </c>
      <c r="AH19" s="24">
        <f t="shared" si="23"/>
        <v>1</v>
      </c>
      <c r="AI19" s="24">
        <f t="shared" si="23"/>
        <v>1</v>
      </c>
      <c r="AJ19" s="24">
        <f t="shared" si="23"/>
        <v>1</v>
      </c>
      <c r="AK19" s="24">
        <f t="shared" si="23"/>
        <v>1</v>
      </c>
      <c r="AL19" s="24">
        <f t="shared" si="23"/>
        <v>1</v>
      </c>
      <c r="AM19" s="24">
        <f t="shared" si="23"/>
        <v>1</v>
      </c>
      <c r="AN19" s="24">
        <f t="shared" si="23"/>
        <v>1</v>
      </c>
      <c r="AO19" s="24">
        <f t="shared" si="23"/>
        <v>1</v>
      </c>
      <c r="AP19" s="24">
        <f t="shared" si="23"/>
        <v>1</v>
      </c>
      <c r="AQ19" s="24">
        <f t="shared" si="23"/>
        <v>1</v>
      </c>
      <c r="AR19" s="24">
        <f t="shared" si="23"/>
        <v>1</v>
      </c>
      <c r="AS19" s="24">
        <f t="shared" si="23"/>
        <v>1</v>
      </c>
      <c r="AT19" s="24">
        <f t="shared" si="23"/>
        <v>1</v>
      </c>
      <c r="AU19" s="24">
        <f t="shared" si="23"/>
        <v>1</v>
      </c>
      <c r="AV19" s="24">
        <f t="shared" si="23"/>
        <v>1</v>
      </c>
      <c r="AW19" s="24">
        <f t="shared" si="23"/>
        <v>0.99999999999999989</v>
      </c>
      <c r="AX19" s="24">
        <f t="shared" si="23"/>
        <v>0.99999999999999989</v>
      </c>
      <c r="AY19" s="24">
        <f t="shared" si="23"/>
        <v>1</v>
      </c>
      <c r="AZ19" s="24">
        <f t="shared" si="23"/>
        <v>1</v>
      </c>
      <c r="BA19" s="24">
        <f t="shared" si="23"/>
        <v>1</v>
      </c>
      <c r="BB19" s="24">
        <f t="shared" si="23"/>
        <v>1</v>
      </c>
      <c r="BC19" s="24">
        <f t="shared" si="23"/>
        <v>0.99999999999999978</v>
      </c>
      <c r="BD19" s="24">
        <f t="shared" si="23"/>
        <v>1</v>
      </c>
      <c r="BE19" s="24">
        <f t="shared" si="23"/>
        <v>1</v>
      </c>
      <c r="BF19" s="24">
        <f t="shared" si="23"/>
        <v>1</v>
      </c>
      <c r="BG19" s="24">
        <f t="shared" si="23"/>
        <v>1</v>
      </c>
      <c r="BH19" s="24">
        <f t="shared" si="23"/>
        <v>1</v>
      </c>
      <c r="BI19" s="24">
        <f t="shared" si="23"/>
        <v>1</v>
      </c>
      <c r="BJ19" s="24">
        <f t="shared" si="23"/>
        <v>1</v>
      </c>
      <c r="BK19" s="24">
        <f t="shared" si="23"/>
        <v>1</v>
      </c>
      <c r="BL19" s="24">
        <f t="shared" si="23"/>
        <v>1</v>
      </c>
      <c r="BM19" s="24">
        <f t="shared" si="23"/>
        <v>1</v>
      </c>
      <c r="BN19" s="24">
        <f t="shared" si="23"/>
        <v>1</v>
      </c>
      <c r="BO19" s="24">
        <f t="shared" si="23"/>
        <v>0.99999999999999989</v>
      </c>
      <c r="BP19" s="24">
        <f t="shared" si="23"/>
        <v>1</v>
      </c>
      <c r="BQ19" s="24">
        <f t="shared" si="23"/>
        <v>1</v>
      </c>
      <c r="BR19" s="24">
        <f t="shared" si="23"/>
        <v>1</v>
      </c>
      <c r="BS19" s="24">
        <f t="shared" si="23"/>
        <v>1</v>
      </c>
      <c r="BT19" s="24">
        <f t="shared" si="23"/>
        <v>0.99999999999999989</v>
      </c>
      <c r="BU19" s="24">
        <f t="shared" si="23"/>
        <v>1</v>
      </c>
      <c r="BV19" s="24">
        <f t="shared" si="23"/>
        <v>0.99999999999999989</v>
      </c>
      <c r="BW19" s="24">
        <f t="shared" ref="BW19:CK19" si="24">SUM(BW16:BW18)</f>
        <v>1</v>
      </c>
      <c r="BX19" s="24">
        <f t="shared" si="24"/>
        <v>0.99999999999999989</v>
      </c>
      <c r="BY19" s="24">
        <f t="shared" si="24"/>
        <v>1</v>
      </c>
      <c r="BZ19" s="24">
        <f t="shared" si="24"/>
        <v>1</v>
      </c>
      <c r="CA19" s="24">
        <f t="shared" si="24"/>
        <v>1</v>
      </c>
      <c r="CB19" s="24">
        <f t="shared" si="24"/>
        <v>1</v>
      </c>
      <c r="CC19" s="24">
        <f t="shared" si="24"/>
        <v>1</v>
      </c>
      <c r="CD19" s="24">
        <f t="shared" si="24"/>
        <v>1</v>
      </c>
      <c r="CE19" s="24">
        <f t="shared" si="24"/>
        <v>1</v>
      </c>
      <c r="CF19" s="24">
        <f t="shared" si="24"/>
        <v>0.99999999999999989</v>
      </c>
      <c r="CG19" s="24">
        <f t="shared" si="24"/>
        <v>1</v>
      </c>
      <c r="CH19" s="24">
        <f t="shared" si="24"/>
        <v>1</v>
      </c>
      <c r="CI19" s="24">
        <f t="shared" si="24"/>
        <v>1</v>
      </c>
      <c r="CJ19" s="24">
        <f t="shared" si="24"/>
        <v>1</v>
      </c>
      <c r="CK19" s="24">
        <f t="shared" si="24"/>
        <v>1</v>
      </c>
      <c r="CL19" s="24">
        <f t="shared" ref="CL19:CW19" si="25">SUM(CL16:CL18)</f>
        <v>1</v>
      </c>
      <c r="CM19" s="24">
        <f t="shared" si="25"/>
        <v>1</v>
      </c>
      <c r="CN19" s="24">
        <f t="shared" si="25"/>
        <v>1</v>
      </c>
      <c r="CO19" s="24">
        <f t="shared" si="25"/>
        <v>0.99999999999999989</v>
      </c>
      <c r="CP19" s="24">
        <f t="shared" si="25"/>
        <v>1</v>
      </c>
      <c r="CQ19" s="24">
        <f t="shared" si="25"/>
        <v>0.99999999999999989</v>
      </c>
      <c r="CR19" s="24">
        <f t="shared" si="25"/>
        <v>1</v>
      </c>
      <c r="CS19" s="24">
        <f t="shared" si="25"/>
        <v>1</v>
      </c>
      <c r="CT19" s="24">
        <f t="shared" si="25"/>
        <v>1</v>
      </c>
      <c r="CU19" s="24">
        <f t="shared" si="25"/>
        <v>1</v>
      </c>
      <c r="CV19" s="24">
        <f t="shared" si="25"/>
        <v>0.99999999999999989</v>
      </c>
      <c r="CW19" s="24">
        <f t="shared" si="25"/>
        <v>1</v>
      </c>
      <c r="CX19" s="24">
        <f t="shared" ref="CX19" si="26">((BY19/2)+SUM(BZ19:CJ19)+(CK19/2))/12</f>
        <v>1</v>
      </c>
      <c r="CY19" s="22"/>
    </row>
    <row r="20" spans="1:103" ht="13.5" thickTop="1" x14ac:dyDescent="0.2">
      <c r="A20" s="13">
        <f t="shared" si="6"/>
        <v>13</v>
      </c>
      <c r="B20" s="13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</row>
    <row r="21" spans="1:103" x14ac:dyDescent="0.2">
      <c r="A21" s="13">
        <f t="shared" si="6"/>
        <v>14</v>
      </c>
      <c r="B21" s="13"/>
      <c r="C21" s="14" t="s">
        <v>574</v>
      </c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</row>
    <row r="22" spans="1:103" x14ac:dyDescent="0.2">
      <c r="A22" s="13">
        <f t="shared" si="6"/>
        <v>15</v>
      </c>
      <c r="B22" s="13"/>
      <c r="C22" t="s">
        <v>572</v>
      </c>
      <c r="E22" s="34">
        <v>6.3839999999999994E-2</v>
      </c>
      <c r="F22" s="34">
        <f>+E22</f>
        <v>6.3839999999999994E-2</v>
      </c>
      <c r="G22" s="34">
        <f>+F22</f>
        <v>6.3839999999999994E-2</v>
      </c>
      <c r="H22" s="34">
        <v>6.3259999999999997E-2</v>
      </c>
      <c r="I22" s="34">
        <v>6.3259999999999997E-2</v>
      </c>
      <c r="J22" s="34">
        <v>6.3259999999999997E-2</v>
      </c>
      <c r="K22" s="34">
        <v>6.3259999999999997E-2</v>
      </c>
      <c r="L22" s="34">
        <v>6.3259999999999997E-2</v>
      </c>
      <c r="M22" s="34">
        <v>6.3259999999999997E-2</v>
      </c>
      <c r="N22" s="34">
        <v>6.3259999999999997E-2</v>
      </c>
      <c r="O22" s="34">
        <v>6.1530000000000001E-2</v>
      </c>
      <c r="P22" s="34">
        <v>6.1519999999999998E-2</v>
      </c>
      <c r="Q22" s="34">
        <f>+P22</f>
        <v>6.1519999999999998E-2</v>
      </c>
      <c r="R22" s="34">
        <f>+Q22</f>
        <v>6.1519999999999998E-2</v>
      </c>
      <c r="S22" s="34">
        <f>+R22</f>
        <v>6.1519999999999998E-2</v>
      </c>
      <c r="T22" s="34">
        <f>+S22</f>
        <v>6.1519999999999998E-2</v>
      </c>
      <c r="U22" s="34">
        <f>+T22</f>
        <v>6.1519999999999998E-2</v>
      </c>
      <c r="V22" s="34">
        <f t="shared" ref="V22:X22" si="27">+U22</f>
        <v>6.1519999999999998E-2</v>
      </c>
      <c r="W22" s="34">
        <f t="shared" si="27"/>
        <v>6.1519999999999998E-2</v>
      </c>
      <c r="X22" s="34">
        <f t="shared" si="27"/>
        <v>6.1519999999999998E-2</v>
      </c>
      <c r="Y22" s="34">
        <v>5.978E-2</v>
      </c>
      <c r="Z22" s="34">
        <f t="shared" ref="Z22:AA22" si="28">+Y22</f>
        <v>5.978E-2</v>
      </c>
      <c r="AA22" s="34">
        <f t="shared" si="28"/>
        <v>5.978E-2</v>
      </c>
      <c r="AB22" s="34">
        <v>5.9769999999999997E-2</v>
      </c>
      <c r="AC22" s="34">
        <v>5.9769999999999997E-2</v>
      </c>
      <c r="AD22" s="34">
        <v>5.9769999999999997E-2</v>
      </c>
      <c r="AE22" s="34">
        <v>5.9769999999999997E-2</v>
      </c>
      <c r="AF22" s="34">
        <v>5.9769999999999997E-2</v>
      </c>
      <c r="AG22" s="34">
        <v>5.9769999999999997E-2</v>
      </c>
      <c r="AH22" s="34">
        <v>5.9769999999999997E-2</v>
      </c>
      <c r="AI22" s="34">
        <v>5.9769999999999997E-2</v>
      </c>
      <c r="AJ22" s="34">
        <v>6.1179999999999998E-2</v>
      </c>
      <c r="AK22" s="34">
        <v>6.1179999999999998E-2</v>
      </c>
      <c r="AL22" s="34">
        <v>6.0690000000000001E-2</v>
      </c>
      <c r="AM22" s="34">
        <f t="shared" ref="AM22:AO22" si="29">+AL22</f>
        <v>6.0690000000000001E-2</v>
      </c>
      <c r="AN22" s="34">
        <f t="shared" si="29"/>
        <v>6.0690000000000001E-2</v>
      </c>
      <c r="AO22" s="34">
        <f t="shared" si="29"/>
        <v>6.0690000000000001E-2</v>
      </c>
      <c r="AP22" s="34">
        <v>6.0690000000000001E-2</v>
      </c>
      <c r="AQ22" s="34">
        <v>6.0690000000000001E-2</v>
      </c>
      <c r="AR22" s="34">
        <v>6.0690000000000001E-2</v>
      </c>
      <c r="AS22" s="34">
        <v>6.0690000000000001E-2</v>
      </c>
      <c r="AT22" s="34">
        <v>6.0690000000000001E-2</v>
      </c>
      <c r="AU22" s="34">
        <v>6.1519999999999998E-2</v>
      </c>
      <c r="AV22" s="34">
        <v>6.1519999999999998E-2</v>
      </c>
      <c r="AW22" s="34">
        <v>6.1519999999999998E-2</v>
      </c>
      <c r="AX22" s="34">
        <v>6.1519999999999998E-2</v>
      </c>
      <c r="AY22" s="34">
        <v>6.1519999999999998E-2</v>
      </c>
      <c r="AZ22" s="34">
        <v>6.1519999999999998E-2</v>
      </c>
      <c r="BA22" s="34">
        <v>6.1519999999999998E-2</v>
      </c>
      <c r="BB22" s="34">
        <v>6.1519999999999998E-2</v>
      </c>
      <c r="BC22" s="34">
        <v>6.1519999999999998E-2</v>
      </c>
      <c r="BD22" s="34">
        <v>6.1519999999999998E-2</v>
      </c>
      <c r="BE22" s="34">
        <v>6.1519999999999998E-2</v>
      </c>
      <c r="BF22" s="34">
        <v>6.1519999999999998E-2</v>
      </c>
      <c r="BG22" s="34">
        <v>6.1519999999999998E-2</v>
      </c>
      <c r="BH22" s="34">
        <v>6.1519999999999998E-2</v>
      </c>
      <c r="BI22" s="34">
        <v>6.1519999999999998E-2</v>
      </c>
      <c r="BJ22" s="34">
        <v>6.1519999999999998E-2</v>
      </c>
      <c r="BK22" s="34">
        <v>6.1519999999999998E-2</v>
      </c>
      <c r="BL22" s="34">
        <v>6.1519999999999998E-2</v>
      </c>
      <c r="BM22" s="34">
        <v>5.5109999999999999E-2</v>
      </c>
      <c r="BN22" s="34">
        <v>5.5109999999999999E-2</v>
      </c>
      <c r="BO22" s="34">
        <v>5.5109999999999999E-2</v>
      </c>
      <c r="BP22" s="34">
        <v>5.5109999999999999E-2</v>
      </c>
      <c r="BQ22" s="34">
        <v>5.5109999999999999E-2</v>
      </c>
      <c r="BR22" s="34">
        <v>5.5109999999999999E-2</v>
      </c>
      <c r="BS22" s="34">
        <v>5.5109999999999999E-2</v>
      </c>
      <c r="BT22" s="34">
        <v>5.5109999999999999E-2</v>
      </c>
      <c r="BU22" s="34">
        <v>5.4190000000000002E-2</v>
      </c>
      <c r="BV22" s="34">
        <v>5.1839999999999997E-2</v>
      </c>
      <c r="BW22" s="34">
        <v>5.1839999999999997E-2</v>
      </c>
      <c r="BX22" s="34">
        <v>5.1839999999999997E-2</v>
      </c>
      <c r="BY22" s="34">
        <v>5.1839999999999997E-2</v>
      </c>
      <c r="BZ22" s="34">
        <v>5.1830000000000001E-2</v>
      </c>
      <c r="CA22" s="34">
        <v>5.1830000000000001E-2</v>
      </c>
      <c r="CB22" s="34">
        <v>5.126E-2</v>
      </c>
      <c r="CC22" s="34">
        <v>5.126E-2</v>
      </c>
      <c r="CD22" s="34">
        <v>5.126E-2</v>
      </c>
      <c r="CE22" s="34">
        <v>5.126E-2</v>
      </c>
      <c r="CF22" s="34">
        <v>5.126E-2</v>
      </c>
      <c r="CG22" s="34">
        <v>5.126E-2</v>
      </c>
      <c r="CH22" s="34">
        <v>5.0659999999999997E-2</v>
      </c>
      <c r="CI22" s="34">
        <v>5.0659999999999997E-2</v>
      </c>
      <c r="CJ22" s="34">
        <v>5.0659999999999997E-2</v>
      </c>
      <c r="CK22" s="34">
        <v>5.3789999999999998E-2</v>
      </c>
      <c r="CL22" s="34">
        <v>5.3789999999999998E-2</v>
      </c>
      <c r="CM22" s="34">
        <v>5.3789999999999998E-2</v>
      </c>
      <c r="CN22" s="34">
        <v>5.3789999999999998E-2</v>
      </c>
      <c r="CO22" s="34">
        <v>5.3789999999999998E-2</v>
      </c>
      <c r="CP22" s="34">
        <v>5.3789999999999998E-2</v>
      </c>
      <c r="CQ22" s="34">
        <v>5.1110000000000003E-2</v>
      </c>
      <c r="CR22" s="34">
        <v>5.1110000000000003E-2</v>
      </c>
      <c r="CS22" s="34">
        <v>5.1119999999999999E-2</v>
      </c>
      <c r="CT22" s="34">
        <v>5.0610000000000002E-2</v>
      </c>
      <c r="CU22" s="34">
        <v>5.0610000000000002E-2</v>
      </c>
      <c r="CV22" s="34">
        <v>5.0610000000000002E-2</v>
      </c>
      <c r="CW22" s="34">
        <v>4.999E-2</v>
      </c>
      <c r="CX22" s="93">
        <f>((CK22/2)+SUM(CL22:CV22)+(CW22/2))/12</f>
        <v>5.2167499999999999E-2</v>
      </c>
      <c r="CY22" s="93"/>
    </row>
    <row r="23" spans="1:103" x14ac:dyDescent="0.2">
      <c r="A23" s="13">
        <f t="shared" si="6"/>
        <v>16</v>
      </c>
      <c r="B23" s="13"/>
      <c r="C23" t="s">
        <v>568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26"/>
      <c r="CY23" s="26"/>
    </row>
    <row r="24" spans="1:103" x14ac:dyDescent="0.2">
      <c r="A24" s="13">
        <f t="shared" si="6"/>
        <v>17</v>
      </c>
      <c r="B24" s="13"/>
      <c r="C24" t="s">
        <v>573</v>
      </c>
      <c r="E24" s="35">
        <v>0.10199999999999999</v>
      </c>
      <c r="F24" s="35">
        <v>0.10199999999999999</v>
      </c>
      <c r="G24" s="35">
        <v>0.10199999999999999</v>
      </c>
      <c r="H24" s="35">
        <v>0.10199999999999999</v>
      </c>
      <c r="I24" s="35">
        <v>0.10199999999999999</v>
      </c>
      <c r="J24" s="35">
        <v>0.10199999999999999</v>
      </c>
      <c r="K24" s="35">
        <v>0.10199999999999999</v>
      </c>
      <c r="L24" s="35">
        <v>0.10199999999999999</v>
      </c>
      <c r="M24" s="35">
        <v>0.10199999999999999</v>
      </c>
      <c r="N24" s="35">
        <v>0.10199999999999999</v>
      </c>
      <c r="O24" s="35">
        <v>0.10199999999999999</v>
      </c>
      <c r="P24" s="35">
        <v>9.5000000000000001E-2</v>
      </c>
      <c r="Q24" s="35">
        <f>+P24</f>
        <v>9.5000000000000001E-2</v>
      </c>
      <c r="R24" s="35">
        <v>9.5000000000000001E-2</v>
      </c>
      <c r="S24" s="35">
        <v>9.5000000000000001E-2</v>
      </c>
      <c r="T24" s="35">
        <v>9.5000000000000001E-2</v>
      </c>
      <c r="U24" s="35">
        <v>9.5000000000000001E-2</v>
      </c>
      <c r="V24" s="35">
        <v>9.5000000000000001E-2</v>
      </c>
      <c r="W24" s="35">
        <v>9.5000000000000001E-2</v>
      </c>
      <c r="X24" s="35">
        <v>9.5000000000000001E-2</v>
      </c>
      <c r="Y24" s="35">
        <v>9.5000000000000001E-2</v>
      </c>
      <c r="Z24" s="35">
        <v>9.5000000000000001E-2</v>
      </c>
      <c r="AA24" s="35">
        <v>9.5000000000000001E-2</v>
      </c>
      <c r="AB24" s="35">
        <v>9.5000000000000001E-2</v>
      </c>
      <c r="AC24" s="35">
        <v>9.5000000000000001E-2</v>
      </c>
      <c r="AD24" s="35">
        <v>9.5000000000000001E-2</v>
      </c>
      <c r="AE24" s="35">
        <v>9.5000000000000001E-2</v>
      </c>
      <c r="AF24" s="35">
        <v>9.5000000000000001E-2</v>
      </c>
      <c r="AG24" s="35">
        <v>9.5000000000000001E-2</v>
      </c>
      <c r="AH24" s="35">
        <v>9.5000000000000001E-2</v>
      </c>
      <c r="AI24" s="35">
        <v>9.5000000000000001E-2</v>
      </c>
      <c r="AJ24" s="35">
        <v>9.5000000000000001E-2</v>
      </c>
      <c r="AK24" s="35">
        <v>9.5000000000000001E-2</v>
      </c>
      <c r="AL24" s="35">
        <v>9.5000000000000001E-2</v>
      </c>
      <c r="AM24" s="35">
        <v>9.5000000000000001E-2</v>
      </c>
      <c r="AN24" s="35">
        <v>9.5000000000000001E-2</v>
      </c>
      <c r="AO24" s="35">
        <v>9.5000000000000001E-2</v>
      </c>
      <c r="AP24" s="35">
        <v>9.5000000000000001E-2</v>
      </c>
      <c r="AQ24" s="35">
        <v>9.5000000000000001E-2</v>
      </c>
      <c r="AR24" s="35">
        <v>9.5000000000000001E-2</v>
      </c>
      <c r="AS24" s="35">
        <v>9.5000000000000001E-2</v>
      </c>
      <c r="AT24" s="35">
        <v>9.5000000000000001E-2</v>
      </c>
      <c r="AU24" s="35">
        <v>9.5000000000000001E-2</v>
      </c>
      <c r="AV24" s="35">
        <v>9.5000000000000001E-2</v>
      </c>
      <c r="AW24" s="35">
        <v>9.5000000000000001E-2</v>
      </c>
      <c r="AX24" s="35">
        <v>9.5000000000000001E-2</v>
      </c>
      <c r="AY24" s="35">
        <v>9.5000000000000001E-2</v>
      </c>
      <c r="AZ24" s="35">
        <v>9.5000000000000001E-2</v>
      </c>
      <c r="BA24" s="87">
        <v>9.5000000000000001E-2</v>
      </c>
      <c r="BB24" s="87">
        <v>9.5000000000000001E-2</v>
      </c>
      <c r="BC24" s="87">
        <v>9.5000000000000001E-2</v>
      </c>
      <c r="BD24" s="87">
        <v>9.5000000000000001E-2</v>
      </c>
      <c r="BE24" s="87">
        <v>9.5000000000000001E-2</v>
      </c>
      <c r="BF24" s="87">
        <v>9.5000000000000001E-2</v>
      </c>
      <c r="BG24" s="87">
        <v>9.5000000000000001E-2</v>
      </c>
      <c r="BH24" s="87">
        <v>9.5000000000000001E-2</v>
      </c>
      <c r="BI24" s="87">
        <v>9.5000000000000001E-2</v>
      </c>
      <c r="BJ24" s="87">
        <v>9.5000000000000001E-2</v>
      </c>
      <c r="BK24" s="87">
        <v>9.5000000000000001E-2</v>
      </c>
      <c r="BL24" s="87">
        <v>9.5000000000000001E-2</v>
      </c>
      <c r="BM24" s="35">
        <v>9.5000000000000001E-2</v>
      </c>
      <c r="BN24" s="35">
        <v>9.5000000000000001E-2</v>
      </c>
      <c r="BO24" s="35">
        <v>9.5000000000000001E-2</v>
      </c>
      <c r="BP24" s="35">
        <v>9.5000000000000001E-2</v>
      </c>
      <c r="BQ24" s="35">
        <v>9.5000000000000001E-2</v>
      </c>
      <c r="BR24" s="35">
        <v>9.5000000000000001E-2</v>
      </c>
      <c r="BS24" s="35">
        <v>9.5000000000000001E-2</v>
      </c>
      <c r="BT24" s="35">
        <v>9.5000000000000001E-2</v>
      </c>
      <c r="BU24" s="35">
        <v>9.5000000000000001E-2</v>
      </c>
      <c r="BV24" s="35">
        <v>9.5000000000000001E-2</v>
      </c>
      <c r="BW24" s="35">
        <v>9.5000000000000001E-2</v>
      </c>
      <c r="BX24" s="35">
        <v>9.5000000000000001E-2</v>
      </c>
      <c r="BY24" s="35">
        <v>9.5000000000000001E-2</v>
      </c>
      <c r="BZ24" s="35">
        <v>9.5000000000000001E-2</v>
      </c>
      <c r="CA24" s="35">
        <v>9.5000000000000001E-2</v>
      </c>
      <c r="CB24" s="35">
        <v>9.5000000000000001E-2</v>
      </c>
      <c r="CC24" s="35">
        <v>9.5000000000000001E-2</v>
      </c>
      <c r="CD24" s="35">
        <v>9.5000000000000001E-2</v>
      </c>
      <c r="CE24" s="35">
        <v>9.5000000000000001E-2</v>
      </c>
      <c r="CF24" s="35">
        <v>9.5000000000000001E-2</v>
      </c>
      <c r="CG24" s="35">
        <v>9.5000000000000001E-2</v>
      </c>
      <c r="CH24" s="35">
        <v>9.5000000000000001E-2</v>
      </c>
      <c r="CI24" s="35">
        <v>9.5000000000000001E-2</v>
      </c>
      <c r="CJ24" s="35">
        <v>9.4E-2</v>
      </c>
      <c r="CK24" s="35">
        <v>9.4E-2</v>
      </c>
      <c r="CL24" s="35">
        <v>9.4E-2</v>
      </c>
      <c r="CM24" s="35">
        <v>9.4E-2</v>
      </c>
      <c r="CN24" s="35">
        <v>9.4E-2</v>
      </c>
      <c r="CO24" s="35">
        <v>9.4E-2</v>
      </c>
      <c r="CP24" s="35">
        <v>9.4E-2</v>
      </c>
      <c r="CQ24" s="35">
        <v>9.4E-2</v>
      </c>
      <c r="CR24" s="35">
        <v>9.4E-2</v>
      </c>
      <c r="CS24" s="35">
        <v>9.4E-2</v>
      </c>
      <c r="CT24" s="35">
        <v>9.4E-2</v>
      </c>
      <c r="CU24" s="35">
        <v>9.4E-2</v>
      </c>
      <c r="CV24" s="35">
        <v>9.4E-2</v>
      </c>
      <c r="CW24" s="35">
        <v>9.4E-2</v>
      </c>
      <c r="CX24" s="148">
        <f>((CK24/2)+SUM(CL24:CV24)+(CW24/2))/12</f>
        <v>9.3999999999999972E-2</v>
      </c>
      <c r="CY24" s="75"/>
    </row>
    <row r="25" spans="1:103" x14ac:dyDescent="0.2">
      <c r="A25" s="13">
        <f t="shared" si="6"/>
        <v>18</v>
      </c>
      <c r="B25" s="13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88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</row>
    <row r="26" spans="1:103" x14ac:dyDescent="0.2">
      <c r="A26" s="13">
        <f t="shared" si="6"/>
        <v>19</v>
      </c>
      <c r="B26" s="13"/>
      <c r="C26" s="14" t="s">
        <v>575</v>
      </c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</row>
    <row r="27" spans="1:103" x14ac:dyDescent="0.2">
      <c r="A27" s="13">
        <f t="shared" si="6"/>
        <v>20</v>
      </c>
      <c r="B27" s="13"/>
      <c r="C27" t="s">
        <v>572</v>
      </c>
      <c r="E27" s="26">
        <v>3.3599999999999998E-2</v>
      </c>
      <c r="F27" s="26">
        <f t="shared" ref="F27:BQ27" si="30">ROUND((+F22*F16),4)</f>
        <v>2.9499999999999998E-2</v>
      </c>
      <c r="G27" s="26">
        <f t="shared" si="30"/>
        <v>2.9100000000000001E-2</v>
      </c>
      <c r="H27" s="26">
        <f t="shared" si="30"/>
        <v>2.98E-2</v>
      </c>
      <c r="I27" s="26">
        <f t="shared" si="30"/>
        <v>3.0099999999999998E-2</v>
      </c>
      <c r="J27" s="26">
        <f t="shared" si="30"/>
        <v>3.0099999999999998E-2</v>
      </c>
      <c r="K27" s="26">
        <f t="shared" si="30"/>
        <v>3.0099999999999998E-2</v>
      </c>
      <c r="L27" s="26">
        <f t="shared" si="30"/>
        <v>3.0499999999999999E-2</v>
      </c>
      <c r="M27" s="26">
        <f t="shared" si="30"/>
        <v>3.0599999999999999E-2</v>
      </c>
      <c r="N27" s="26">
        <f t="shared" si="30"/>
        <v>3.0700000000000002E-2</v>
      </c>
      <c r="O27" s="26">
        <f t="shared" si="30"/>
        <v>3.15E-2</v>
      </c>
      <c r="P27" s="26">
        <f t="shared" si="30"/>
        <v>3.1199999999999999E-2</v>
      </c>
      <c r="Q27" s="26">
        <f t="shared" si="30"/>
        <v>3.0800000000000001E-2</v>
      </c>
      <c r="R27" s="26">
        <f t="shared" si="30"/>
        <v>3.0700000000000002E-2</v>
      </c>
      <c r="S27" s="26">
        <f t="shared" si="30"/>
        <v>3.0300000000000001E-2</v>
      </c>
      <c r="T27" s="26">
        <f t="shared" si="30"/>
        <v>3.0099999999999998E-2</v>
      </c>
      <c r="U27" s="26">
        <f t="shared" si="30"/>
        <v>3.04E-2</v>
      </c>
      <c r="V27" s="26">
        <f t="shared" si="30"/>
        <v>3.0200000000000001E-2</v>
      </c>
      <c r="W27" s="26">
        <f t="shared" si="30"/>
        <v>3.0300000000000001E-2</v>
      </c>
      <c r="X27" s="26">
        <f t="shared" si="30"/>
        <v>3.0700000000000002E-2</v>
      </c>
      <c r="Y27" s="26">
        <f t="shared" si="30"/>
        <v>3.1099999999999999E-2</v>
      </c>
      <c r="Z27" s="26">
        <f t="shared" si="30"/>
        <v>3.1199999999999999E-2</v>
      </c>
      <c r="AA27" s="26">
        <f t="shared" si="30"/>
        <v>3.1399999999999997E-2</v>
      </c>
      <c r="AB27" s="26">
        <f t="shared" si="30"/>
        <v>3.1099999999999999E-2</v>
      </c>
      <c r="AC27" s="26">
        <f t="shared" si="30"/>
        <v>3.0499999999999999E-2</v>
      </c>
      <c r="AD27" s="26">
        <f t="shared" si="30"/>
        <v>3.04E-2</v>
      </c>
      <c r="AE27" s="26">
        <f t="shared" si="30"/>
        <v>0.03</v>
      </c>
      <c r="AF27" s="26">
        <f t="shared" si="30"/>
        <v>2.98E-2</v>
      </c>
      <c r="AG27" s="26">
        <f t="shared" si="30"/>
        <v>0.03</v>
      </c>
      <c r="AH27" s="26">
        <f t="shared" si="30"/>
        <v>0.03</v>
      </c>
      <c r="AI27" s="26">
        <f t="shared" si="30"/>
        <v>0.03</v>
      </c>
      <c r="AJ27" s="26">
        <f t="shared" si="30"/>
        <v>3.1099999999999999E-2</v>
      </c>
      <c r="AK27" s="26">
        <f t="shared" si="30"/>
        <v>3.1099999999999999E-2</v>
      </c>
      <c r="AL27" s="26">
        <f t="shared" si="30"/>
        <v>3.0599999999999999E-2</v>
      </c>
      <c r="AM27" s="26">
        <f t="shared" si="30"/>
        <v>3.0800000000000001E-2</v>
      </c>
      <c r="AN27" s="26">
        <f t="shared" si="30"/>
        <v>3.0499999999999999E-2</v>
      </c>
      <c r="AO27" s="26">
        <f t="shared" si="30"/>
        <v>3.0200000000000001E-2</v>
      </c>
      <c r="AP27" s="26">
        <f t="shared" si="30"/>
        <v>0.03</v>
      </c>
      <c r="AQ27" s="26">
        <f t="shared" si="30"/>
        <v>2.9700000000000001E-2</v>
      </c>
      <c r="AR27" s="26">
        <f t="shared" si="30"/>
        <v>2.9700000000000001E-2</v>
      </c>
      <c r="AS27" s="26">
        <f t="shared" si="30"/>
        <v>2.9899999999999999E-2</v>
      </c>
      <c r="AT27" s="26">
        <f t="shared" si="30"/>
        <v>2.9899999999999999E-2</v>
      </c>
      <c r="AU27" s="26">
        <f t="shared" si="30"/>
        <v>2.92E-2</v>
      </c>
      <c r="AV27" s="26">
        <f t="shared" si="30"/>
        <v>2.9600000000000001E-2</v>
      </c>
      <c r="AW27" s="26">
        <f t="shared" si="30"/>
        <v>2.9600000000000001E-2</v>
      </c>
      <c r="AX27" s="26">
        <f t="shared" si="30"/>
        <v>2.9600000000000001E-2</v>
      </c>
      <c r="AY27" s="26">
        <f t="shared" si="30"/>
        <v>2.9899999999999999E-2</v>
      </c>
      <c r="AZ27" s="26">
        <f t="shared" si="30"/>
        <v>2.9600000000000001E-2</v>
      </c>
      <c r="BA27" s="26">
        <f t="shared" si="30"/>
        <v>2.9399999999999999E-2</v>
      </c>
      <c r="BB27" s="26">
        <f t="shared" si="30"/>
        <v>2.92E-2</v>
      </c>
      <c r="BC27" s="26">
        <f t="shared" si="30"/>
        <v>2.8899999999999999E-2</v>
      </c>
      <c r="BD27" s="26">
        <f t="shared" si="30"/>
        <v>2.87E-2</v>
      </c>
      <c r="BE27" s="26">
        <f t="shared" si="30"/>
        <v>2.8899999999999999E-2</v>
      </c>
      <c r="BF27" s="26">
        <f t="shared" si="30"/>
        <v>2.8799999999999999E-2</v>
      </c>
      <c r="BG27" s="26">
        <f t="shared" si="30"/>
        <v>2.8799999999999999E-2</v>
      </c>
      <c r="BH27" s="26">
        <f t="shared" si="30"/>
        <v>2.92E-2</v>
      </c>
      <c r="BI27" s="26">
        <f t="shared" si="30"/>
        <v>2.92E-2</v>
      </c>
      <c r="BJ27" s="26">
        <f t="shared" si="30"/>
        <v>2.93E-2</v>
      </c>
      <c r="BK27" s="26">
        <f t="shared" si="30"/>
        <v>2.9499999999999998E-2</v>
      </c>
      <c r="BL27" s="26">
        <f t="shared" si="30"/>
        <v>2.7900000000000001E-2</v>
      </c>
      <c r="BM27" s="26">
        <f t="shared" si="30"/>
        <v>2.7400000000000001E-2</v>
      </c>
      <c r="BN27" s="26">
        <f t="shared" si="30"/>
        <v>2.7199999999999998E-2</v>
      </c>
      <c r="BO27" s="26">
        <f t="shared" si="30"/>
        <v>2.69E-2</v>
      </c>
      <c r="BP27" s="26">
        <f t="shared" si="30"/>
        <v>2.69E-2</v>
      </c>
      <c r="BQ27" s="26">
        <f t="shared" si="30"/>
        <v>2.7E-2</v>
      </c>
      <c r="BR27" s="26">
        <f t="shared" ref="BR27:CK27" si="31">ROUND((+BR22*BR16),4)</f>
        <v>2.7E-2</v>
      </c>
      <c r="BS27" s="26">
        <f t="shared" si="31"/>
        <v>2.7E-2</v>
      </c>
      <c r="BT27" s="26">
        <f t="shared" si="31"/>
        <v>2.7300000000000001E-2</v>
      </c>
      <c r="BU27" s="26">
        <f t="shared" si="31"/>
        <v>2.69E-2</v>
      </c>
      <c r="BV27" s="26">
        <f t="shared" si="31"/>
        <v>2.5700000000000001E-2</v>
      </c>
      <c r="BW27" s="26">
        <f t="shared" si="31"/>
        <v>2.5899999999999999E-2</v>
      </c>
      <c r="BX27" s="26">
        <f t="shared" si="31"/>
        <v>2.5700000000000001E-2</v>
      </c>
      <c r="BY27" s="26">
        <f t="shared" si="31"/>
        <v>2.5399999999999999E-2</v>
      </c>
      <c r="BZ27" s="26">
        <f t="shared" si="31"/>
        <v>2.7E-2</v>
      </c>
      <c r="CA27" s="26">
        <f t="shared" si="31"/>
        <v>2.6700000000000002E-2</v>
      </c>
      <c r="CB27" s="26">
        <f t="shared" si="31"/>
        <v>2.5899999999999999E-2</v>
      </c>
      <c r="CC27" s="26">
        <f t="shared" si="31"/>
        <v>2.6100000000000002E-2</v>
      </c>
      <c r="CD27" s="26">
        <f t="shared" si="31"/>
        <v>2.6100000000000002E-2</v>
      </c>
      <c r="CE27" s="26">
        <f t="shared" si="31"/>
        <v>2.6100000000000002E-2</v>
      </c>
      <c r="CF27" s="26">
        <f t="shared" si="31"/>
        <v>2.64E-2</v>
      </c>
      <c r="CG27" s="26">
        <f t="shared" si="31"/>
        <v>2.6499999999999999E-2</v>
      </c>
      <c r="CH27" s="26">
        <f t="shared" si="31"/>
        <v>2.7E-2</v>
      </c>
      <c r="CI27" s="26">
        <f t="shared" si="31"/>
        <v>2.64E-2</v>
      </c>
      <c r="CJ27" s="26">
        <f t="shared" si="31"/>
        <v>2.6200000000000001E-2</v>
      </c>
      <c r="CK27" s="26">
        <f t="shared" si="31"/>
        <v>2.7199999999999998E-2</v>
      </c>
      <c r="CL27" s="26">
        <f>ROUND((+CL22*CL16),4)</f>
        <v>2.69E-2</v>
      </c>
      <c r="CM27" s="26">
        <f t="shared" ref="CM27:CU27" si="32">ROUND((+CM22*CM16),4)</f>
        <v>2.6800000000000001E-2</v>
      </c>
      <c r="CN27" s="26">
        <f t="shared" si="32"/>
        <v>2.6800000000000001E-2</v>
      </c>
      <c r="CO27" s="26">
        <f t="shared" si="32"/>
        <v>2.6700000000000002E-2</v>
      </c>
      <c r="CP27" s="26">
        <f t="shared" si="32"/>
        <v>2.69E-2</v>
      </c>
      <c r="CQ27" s="26">
        <f t="shared" si="32"/>
        <v>2.63E-2</v>
      </c>
      <c r="CR27" s="26">
        <f>ROUND((+CR22*CR16),4)</f>
        <v>2.64E-2</v>
      </c>
      <c r="CS27" s="26">
        <f t="shared" si="32"/>
        <v>2.6700000000000002E-2</v>
      </c>
      <c r="CT27" s="26">
        <f>ROUND((+CT22*CT16),4)</f>
        <v>2.64E-2</v>
      </c>
      <c r="CU27" s="26">
        <f t="shared" si="32"/>
        <v>2.63E-2</v>
      </c>
      <c r="CV27" s="26">
        <f>ROUND((+CV22*CV16),4)</f>
        <v>2.63E-2</v>
      </c>
      <c r="CW27" s="26">
        <f>ROUND((+CW22*CW16),4)</f>
        <v>2.5399999999999999E-2</v>
      </c>
      <c r="CX27" s="26">
        <f>((CK27/2)+SUM(CL27:CV27)+(CW27/2))/12</f>
        <v>2.6566666666666666E-2</v>
      </c>
      <c r="CY27" s="26"/>
    </row>
    <row r="28" spans="1:103" x14ac:dyDescent="0.2">
      <c r="A28" s="13">
        <f t="shared" si="6"/>
        <v>21</v>
      </c>
      <c r="B28" s="13"/>
      <c r="C28" t="s">
        <v>568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</row>
    <row r="29" spans="1:103" x14ac:dyDescent="0.2">
      <c r="A29" s="13">
        <f t="shared" si="6"/>
        <v>22</v>
      </c>
      <c r="B29" s="13"/>
      <c r="C29" t="s">
        <v>573</v>
      </c>
      <c r="E29" s="28">
        <v>4.8300000000000003E-2</v>
      </c>
      <c r="F29" s="28">
        <f t="shared" ref="F29:BQ29" si="33">ROUND((+F24*F18),4)</f>
        <v>5.4899999999999997E-2</v>
      </c>
      <c r="G29" s="28">
        <f t="shared" si="33"/>
        <v>5.5599999999999997E-2</v>
      </c>
      <c r="H29" s="28">
        <f t="shared" si="33"/>
        <v>5.3900000000000003E-2</v>
      </c>
      <c r="I29" s="28">
        <f t="shared" si="33"/>
        <v>5.3499999999999999E-2</v>
      </c>
      <c r="J29" s="28">
        <f t="shared" si="33"/>
        <v>5.3499999999999999E-2</v>
      </c>
      <c r="K29" s="28">
        <f t="shared" si="33"/>
        <v>5.3400000000000003E-2</v>
      </c>
      <c r="L29" s="28">
        <f t="shared" si="33"/>
        <v>5.28E-2</v>
      </c>
      <c r="M29" s="28">
        <f t="shared" si="33"/>
        <v>5.2699999999999997E-2</v>
      </c>
      <c r="N29" s="28">
        <f t="shared" si="33"/>
        <v>5.2499999999999998E-2</v>
      </c>
      <c r="O29" s="28">
        <f t="shared" si="33"/>
        <v>4.9700000000000001E-2</v>
      </c>
      <c r="P29" s="28">
        <f t="shared" si="33"/>
        <v>4.6800000000000001E-2</v>
      </c>
      <c r="Q29" s="28">
        <f t="shared" si="33"/>
        <v>4.7399999999999998E-2</v>
      </c>
      <c r="R29" s="28">
        <f t="shared" si="33"/>
        <v>4.7600000000000003E-2</v>
      </c>
      <c r="S29" s="28">
        <f t="shared" si="33"/>
        <v>4.82E-2</v>
      </c>
      <c r="T29" s="28">
        <f t="shared" si="33"/>
        <v>4.8500000000000001E-2</v>
      </c>
      <c r="U29" s="28">
        <f t="shared" si="33"/>
        <v>4.8099999999999997E-2</v>
      </c>
      <c r="V29" s="28">
        <f t="shared" si="33"/>
        <v>4.8300000000000003E-2</v>
      </c>
      <c r="W29" s="28">
        <f t="shared" si="33"/>
        <v>4.82E-2</v>
      </c>
      <c r="X29" s="28">
        <f t="shared" si="33"/>
        <v>4.7600000000000003E-2</v>
      </c>
      <c r="Y29" s="28">
        <f t="shared" si="33"/>
        <v>4.5600000000000002E-2</v>
      </c>
      <c r="Z29" s="28">
        <f t="shared" si="33"/>
        <v>4.5499999999999999E-2</v>
      </c>
      <c r="AA29" s="28">
        <f t="shared" si="33"/>
        <v>4.5100000000000001E-2</v>
      </c>
      <c r="AB29" s="28">
        <f t="shared" si="33"/>
        <v>4.5600000000000002E-2</v>
      </c>
      <c r="AC29" s="28">
        <f t="shared" si="33"/>
        <v>4.6399999999999997E-2</v>
      </c>
      <c r="AD29" s="28">
        <f t="shared" si="33"/>
        <v>4.6600000000000003E-2</v>
      </c>
      <c r="AE29" s="28">
        <f t="shared" si="33"/>
        <v>4.7199999999999999E-2</v>
      </c>
      <c r="AF29" s="28">
        <f t="shared" si="33"/>
        <v>4.7600000000000003E-2</v>
      </c>
      <c r="AG29" s="28">
        <f t="shared" si="33"/>
        <v>4.7300000000000002E-2</v>
      </c>
      <c r="AH29" s="28">
        <f t="shared" si="33"/>
        <v>4.7399999999999998E-2</v>
      </c>
      <c r="AI29" s="28">
        <f t="shared" si="33"/>
        <v>4.7300000000000002E-2</v>
      </c>
      <c r="AJ29" s="28">
        <f t="shared" si="33"/>
        <v>4.6800000000000001E-2</v>
      </c>
      <c r="AK29" s="28">
        <f t="shared" si="33"/>
        <v>4.6699999999999998E-2</v>
      </c>
      <c r="AL29" s="28">
        <f t="shared" si="33"/>
        <v>4.7100000000000003E-2</v>
      </c>
      <c r="AM29" s="28">
        <f t="shared" si="33"/>
        <v>4.6699999999999998E-2</v>
      </c>
      <c r="AN29" s="28">
        <f t="shared" si="33"/>
        <v>4.7199999999999999E-2</v>
      </c>
      <c r="AO29" s="28">
        <f t="shared" si="33"/>
        <v>4.7800000000000002E-2</v>
      </c>
      <c r="AP29" s="28">
        <f t="shared" si="33"/>
        <v>4.8000000000000001E-2</v>
      </c>
      <c r="AQ29" s="28">
        <f t="shared" si="33"/>
        <v>4.8500000000000001E-2</v>
      </c>
      <c r="AR29" s="28">
        <f t="shared" si="33"/>
        <v>4.8500000000000001E-2</v>
      </c>
      <c r="AS29" s="28">
        <f t="shared" si="33"/>
        <v>4.8300000000000003E-2</v>
      </c>
      <c r="AT29" s="28">
        <f t="shared" si="33"/>
        <v>4.8300000000000003E-2</v>
      </c>
      <c r="AU29" s="28">
        <f t="shared" si="33"/>
        <v>4.99E-2</v>
      </c>
      <c r="AV29" s="28">
        <f t="shared" si="33"/>
        <v>4.9299999999999997E-2</v>
      </c>
      <c r="AW29" s="28">
        <f t="shared" si="33"/>
        <v>4.9200000000000001E-2</v>
      </c>
      <c r="AX29" s="28">
        <f t="shared" si="33"/>
        <v>4.9200000000000001E-2</v>
      </c>
      <c r="AY29" s="28">
        <f t="shared" si="33"/>
        <v>4.8899999999999999E-2</v>
      </c>
      <c r="AZ29" s="28">
        <f t="shared" si="33"/>
        <v>4.9299999999999997E-2</v>
      </c>
      <c r="BA29" s="28">
        <f t="shared" si="33"/>
        <v>4.9599999999999998E-2</v>
      </c>
      <c r="BB29" s="28">
        <f t="shared" si="33"/>
        <v>4.99E-2</v>
      </c>
      <c r="BC29" s="28">
        <f t="shared" si="33"/>
        <v>5.04E-2</v>
      </c>
      <c r="BD29" s="28">
        <f t="shared" si="33"/>
        <v>5.0700000000000002E-2</v>
      </c>
      <c r="BE29" s="28">
        <f t="shared" si="33"/>
        <v>5.04E-2</v>
      </c>
      <c r="BF29" s="28">
        <f t="shared" si="33"/>
        <v>5.0500000000000003E-2</v>
      </c>
      <c r="BG29" s="28">
        <f t="shared" si="33"/>
        <v>5.0500000000000003E-2</v>
      </c>
      <c r="BH29" s="28">
        <f t="shared" si="33"/>
        <v>0.05</v>
      </c>
      <c r="BI29" s="28">
        <f t="shared" si="33"/>
        <v>4.99E-2</v>
      </c>
      <c r="BJ29" s="28">
        <f t="shared" si="33"/>
        <v>4.9799999999999997E-2</v>
      </c>
      <c r="BK29" s="28">
        <f t="shared" si="33"/>
        <v>4.9399999999999999E-2</v>
      </c>
      <c r="BL29" s="28">
        <f t="shared" si="33"/>
        <v>5.1900000000000002E-2</v>
      </c>
      <c r="BM29" s="28">
        <f t="shared" si="33"/>
        <v>4.7800000000000002E-2</v>
      </c>
      <c r="BN29" s="28">
        <f t="shared" si="33"/>
        <v>4.8099999999999997E-2</v>
      </c>
      <c r="BO29" s="28">
        <f t="shared" si="33"/>
        <v>4.8500000000000001E-2</v>
      </c>
      <c r="BP29" s="28">
        <f t="shared" si="33"/>
        <v>4.87E-2</v>
      </c>
      <c r="BQ29" s="28">
        <f t="shared" si="33"/>
        <v>4.8399999999999999E-2</v>
      </c>
      <c r="BR29" s="28">
        <f t="shared" ref="BR29:CK29" si="34">ROUND((+BR24*BR18),4)</f>
        <v>4.8500000000000001E-2</v>
      </c>
      <c r="BS29" s="28">
        <f t="shared" si="34"/>
        <v>4.8399999999999999E-2</v>
      </c>
      <c r="BT29" s="28">
        <f t="shared" si="34"/>
        <v>4.7899999999999998E-2</v>
      </c>
      <c r="BU29" s="28">
        <f t="shared" si="34"/>
        <v>4.7800000000000002E-2</v>
      </c>
      <c r="BV29" s="28">
        <f t="shared" si="34"/>
        <v>4.7800000000000002E-2</v>
      </c>
      <c r="BW29" s="28">
        <f t="shared" si="34"/>
        <v>4.7399999999999998E-2</v>
      </c>
      <c r="BX29" s="28">
        <f t="shared" si="34"/>
        <v>4.7899999999999998E-2</v>
      </c>
      <c r="BY29" s="28">
        <f t="shared" si="34"/>
        <v>4.8500000000000001E-2</v>
      </c>
      <c r="BZ29" s="28">
        <f t="shared" si="34"/>
        <v>4.5499999999999999E-2</v>
      </c>
      <c r="CA29" s="28">
        <f t="shared" si="34"/>
        <v>4.5999999999999999E-2</v>
      </c>
      <c r="CB29" s="28">
        <f t="shared" si="34"/>
        <v>4.7E-2</v>
      </c>
      <c r="CC29" s="28">
        <f t="shared" si="34"/>
        <v>4.6699999999999998E-2</v>
      </c>
      <c r="CD29" s="28">
        <f t="shared" si="34"/>
        <v>4.6699999999999998E-2</v>
      </c>
      <c r="CE29" s="28">
        <f t="shared" si="34"/>
        <v>4.6600000000000003E-2</v>
      </c>
      <c r="CF29" s="28">
        <f t="shared" si="34"/>
        <v>4.5999999999999999E-2</v>
      </c>
      <c r="CG29" s="28">
        <f t="shared" si="34"/>
        <v>4.5900000000000003E-2</v>
      </c>
      <c r="CH29" s="28">
        <f t="shared" si="34"/>
        <v>4.4400000000000002E-2</v>
      </c>
      <c r="CI29" s="28">
        <f t="shared" si="34"/>
        <v>4.5499999999999999E-2</v>
      </c>
      <c r="CJ29" s="28">
        <f t="shared" si="34"/>
        <v>4.5499999999999999E-2</v>
      </c>
      <c r="CK29" s="28">
        <f t="shared" si="34"/>
        <v>4.6399999999999997E-2</v>
      </c>
      <c r="CL29" s="28">
        <f t="shared" ref="CL29:CW29" si="35">ROUND((+CL24*CL18),4)</f>
        <v>4.7100000000000003E-2</v>
      </c>
      <c r="CM29" s="28">
        <f t="shared" si="35"/>
        <v>4.7300000000000002E-2</v>
      </c>
      <c r="CN29" s="28">
        <f t="shared" si="35"/>
        <v>4.7199999999999999E-2</v>
      </c>
      <c r="CO29" s="28">
        <f t="shared" si="35"/>
        <v>4.7399999999999998E-2</v>
      </c>
      <c r="CP29" s="28">
        <f t="shared" si="35"/>
        <v>4.6899999999999997E-2</v>
      </c>
      <c r="CQ29" s="28">
        <f t="shared" si="35"/>
        <v>4.5600000000000002E-2</v>
      </c>
      <c r="CR29" s="28">
        <f t="shared" si="35"/>
        <v>4.5499999999999999E-2</v>
      </c>
      <c r="CS29" s="28">
        <f t="shared" si="35"/>
        <v>4.4900000000000002E-2</v>
      </c>
      <c r="CT29" s="28">
        <f t="shared" si="35"/>
        <v>4.4999999999999998E-2</v>
      </c>
      <c r="CU29" s="28">
        <f t="shared" si="35"/>
        <v>4.5100000000000001E-2</v>
      </c>
      <c r="CV29" s="28">
        <f t="shared" si="35"/>
        <v>4.5199999999999997E-2</v>
      </c>
      <c r="CW29" s="28">
        <f t="shared" si="35"/>
        <v>4.6199999999999998E-2</v>
      </c>
      <c r="CX29" s="28">
        <f>((CK29/2)+SUM(CL29:CV29)+(CW29/2))/12</f>
        <v>4.6124999999999999E-2</v>
      </c>
      <c r="CY29" s="27"/>
    </row>
    <row r="30" spans="1:103" x14ac:dyDescent="0.2">
      <c r="A30" s="13">
        <f t="shared" si="6"/>
        <v>23</v>
      </c>
      <c r="B30" s="13"/>
      <c r="E30" s="25">
        <v>8.1900000000000001E-2</v>
      </c>
      <c r="F30" s="25">
        <f t="shared" ref="F30:J30" si="36">SUM(F27:F29)</f>
        <v>8.4400000000000003E-2</v>
      </c>
      <c r="G30" s="25">
        <f t="shared" si="36"/>
        <v>8.4699999999999998E-2</v>
      </c>
      <c r="H30" s="25">
        <f t="shared" si="36"/>
        <v>8.3699999999999997E-2</v>
      </c>
      <c r="I30" s="25">
        <f t="shared" si="36"/>
        <v>8.3599999999999994E-2</v>
      </c>
      <c r="J30" s="25">
        <f t="shared" si="36"/>
        <v>8.3599999999999994E-2</v>
      </c>
      <c r="K30" s="25">
        <f t="shared" ref="K30:BV30" si="37">SUM(K27:K29)</f>
        <v>8.3500000000000005E-2</v>
      </c>
      <c r="L30" s="25">
        <f t="shared" si="37"/>
        <v>8.3299999999999999E-2</v>
      </c>
      <c r="M30" s="25">
        <f t="shared" si="37"/>
        <v>8.3299999999999999E-2</v>
      </c>
      <c r="N30" s="25">
        <f t="shared" si="37"/>
        <v>8.3199999999999996E-2</v>
      </c>
      <c r="O30" s="25">
        <f t="shared" si="37"/>
        <v>8.1199999999999994E-2</v>
      </c>
      <c r="P30" s="25">
        <f t="shared" si="37"/>
        <v>7.8E-2</v>
      </c>
      <c r="Q30" s="25">
        <f t="shared" si="37"/>
        <v>7.8199999999999992E-2</v>
      </c>
      <c r="R30" s="25">
        <f t="shared" si="37"/>
        <v>7.8300000000000008E-2</v>
      </c>
      <c r="S30" s="25">
        <f t="shared" si="37"/>
        <v>7.85E-2</v>
      </c>
      <c r="T30" s="25">
        <f t="shared" si="37"/>
        <v>7.8600000000000003E-2</v>
      </c>
      <c r="U30" s="25">
        <f t="shared" si="37"/>
        <v>7.85E-2</v>
      </c>
      <c r="V30" s="25">
        <f t="shared" si="37"/>
        <v>7.85E-2</v>
      </c>
      <c r="W30" s="25">
        <f t="shared" si="37"/>
        <v>7.85E-2</v>
      </c>
      <c r="X30" s="25">
        <f t="shared" si="37"/>
        <v>7.8300000000000008E-2</v>
      </c>
      <c r="Y30" s="25">
        <f t="shared" si="37"/>
        <v>7.6700000000000004E-2</v>
      </c>
      <c r="Z30" s="25">
        <f t="shared" si="37"/>
        <v>7.669999999999999E-2</v>
      </c>
      <c r="AA30" s="25">
        <f t="shared" si="37"/>
        <v>7.6499999999999999E-2</v>
      </c>
      <c r="AB30" s="25">
        <f t="shared" si="37"/>
        <v>7.6700000000000004E-2</v>
      </c>
      <c r="AC30" s="25">
        <f t="shared" si="37"/>
        <v>7.6899999999999996E-2</v>
      </c>
      <c r="AD30" s="25">
        <f t="shared" si="37"/>
        <v>7.6999999999999999E-2</v>
      </c>
      <c r="AE30" s="25">
        <f t="shared" si="37"/>
        <v>7.7199999999999991E-2</v>
      </c>
      <c r="AF30" s="25">
        <f t="shared" si="37"/>
        <v>7.7399999999999997E-2</v>
      </c>
      <c r="AG30" s="25">
        <f t="shared" si="37"/>
        <v>7.7300000000000008E-2</v>
      </c>
      <c r="AH30" s="25">
        <f t="shared" si="37"/>
        <v>7.7399999999999997E-2</v>
      </c>
      <c r="AI30" s="25">
        <f t="shared" si="37"/>
        <v>7.7300000000000008E-2</v>
      </c>
      <c r="AJ30" s="25">
        <f t="shared" si="37"/>
        <v>7.7899999999999997E-2</v>
      </c>
      <c r="AK30" s="25">
        <f t="shared" si="37"/>
        <v>7.7799999999999994E-2</v>
      </c>
      <c r="AL30" s="25">
        <f t="shared" si="37"/>
        <v>7.7700000000000005E-2</v>
      </c>
      <c r="AM30" s="25">
        <f t="shared" si="37"/>
        <v>7.7499999999999999E-2</v>
      </c>
      <c r="AN30" s="25">
        <f t="shared" si="37"/>
        <v>7.7699999999999991E-2</v>
      </c>
      <c r="AO30" s="25">
        <f t="shared" si="37"/>
        <v>7.8E-2</v>
      </c>
      <c r="AP30" s="25">
        <f t="shared" si="37"/>
        <v>7.8E-2</v>
      </c>
      <c r="AQ30" s="25">
        <f t="shared" si="37"/>
        <v>7.8200000000000006E-2</v>
      </c>
      <c r="AR30" s="25">
        <f t="shared" si="37"/>
        <v>7.8200000000000006E-2</v>
      </c>
      <c r="AS30" s="25">
        <f t="shared" si="37"/>
        <v>7.8200000000000006E-2</v>
      </c>
      <c r="AT30" s="25">
        <f t="shared" si="37"/>
        <v>7.8200000000000006E-2</v>
      </c>
      <c r="AU30" s="25">
        <f t="shared" si="37"/>
        <v>7.9100000000000004E-2</v>
      </c>
      <c r="AV30" s="25">
        <f t="shared" si="37"/>
        <v>7.8899999999999998E-2</v>
      </c>
      <c r="AW30" s="25">
        <f t="shared" si="37"/>
        <v>7.8800000000000009E-2</v>
      </c>
      <c r="AX30" s="25">
        <f t="shared" si="37"/>
        <v>7.8800000000000009E-2</v>
      </c>
      <c r="AY30" s="25">
        <f t="shared" si="37"/>
        <v>7.8799999999999995E-2</v>
      </c>
      <c r="AZ30" s="25">
        <f t="shared" si="37"/>
        <v>7.8899999999999998E-2</v>
      </c>
      <c r="BA30" s="25">
        <f t="shared" si="37"/>
        <v>7.9000000000000001E-2</v>
      </c>
      <c r="BB30" s="25">
        <f t="shared" si="37"/>
        <v>7.9100000000000004E-2</v>
      </c>
      <c r="BC30" s="25">
        <f t="shared" si="37"/>
        <v>7.9299999999999995E-2</v>
      </c>
      <c r="BD30" s="25">
        <f t="shared" si="37"/>
        <v>7.9399999999999998E-2</v>
      </c>
      <c r="BE30" s="25">
        <f t="shared" si="37"/>
        <v>7.9299999999999995E-2</v>
      </c>
      <c r="BF30" s="25">
        <f t="shared" si="37"/>
        <v>7.9300000000000009E-2</v>
      </c>
      <c r="BG30" s="25">
        <f t="shared" si="37"/>
        <v>7.9300000000000009E-2</v>
      </c>
      <c r="BH30" s="25">
        <f t="shared" si="37"/>
        <v>7.9200000000000007E-2</v>
      </c>
      <c r="BI30" s="25">
        <f t="shared" si="37"/>
        <v>7.9100000000000004E-2</v>
      </c>
      <c r="BJ30" s="25">
        <f t="shared" si="37"/>
        <v>7.9100000000000004E-2</v>
      </c>
      <c r="BK30" s="25">
        <f t="shared" si="37"/>
        <v>7.8899999999999998E-2</v>
      </c>
      <c r="BL30" s="25">
        <f t="shared" si="37"/>
        <v>7.980000000000001E-2</v>
      </c>
      <c r="BM30" s="25">
        <f t="shared" si="37"/>
        <v>7.5200000000000003E-2</v>
      </c>
      <c r="BN30" s="25">
        <f t="shared" si="37"/>
        <v>7.5299999999999992E-2</v>
      </c>
      <c r="BO30" s="25">
        <f t="shared" si="37"/>
        <v>7.5399999999999995E-2</v>
      </c>
      <c r="BP30" s="25">
        <f t="shared" si="37"/>
        <v>7.5600000000000001E-2</v>
      </c>
      <c r="BQ30" s="25">
        <f t="shared" si="37"/>
        <v>7.5399999999999995E-2</v>
      </c>
      <c r="BR30" s="25">
        <f t="shared" si="37"/>
        <v>7.5499999999999998E-2</v>
      </c>
      <c r="BS30" s="25">
        <f t="shared" si="37"/>
        <v>7.5399999999999995E-2</v>
      </c>
      <c r="BT30" s="25">
        <f t="shared" si="37"/>
        <v>7.5200000000000003E-2</v>
      </c>
      <c r="BU30" s="25">
        <f t="shared" si="37"/>
        <v>7.4700000000000003E-2</v>
      </c>
      <c r="BV30" s="25">
        <f t="shared" si="37"/>
        <v>7.350000000000001E-2</v>
      </c>
      <c r="BW30" s="25">
        <f t="shared" ref="BW30:CK30" si="38">SUM(BW27:BW29)</f>
        <v>7.3300000000000004E-2</v>
      </c>
      <c r="BX30" s="25">
        <f t="shared" si="38"/>
        <v>7.3599999999999999E-2</v>
      </c>
      <c r="BY30" s="25">
        <f t="shared" si="38"/>
        <v>7.3899999999999993E-2</v>
      </c>
      <c r="BZ30" s="25">
        <f t="shared" si="38"/>
        <v>7.2499999999999995E-2</v>
      </c>
      <c r="CA30" s="25">
        <f t="shared" si="38"/>
        <v>7.2700000000000001E-2</v>
      </c>
      <c r="CB30" s="25">
        <f t="shared" si="38"/>
        <v>7.2899999999999993E-2</v>
      </c>
      <c r="CC30" s="25">
        <f t="shared" si="38"/>
        <v>7.2800000000000004E-2</v>
      </c>
      <c r="CD30" s="25">
        <f t="shared" si="38"/>
        <v>7.2800000000000004E-2</v>
      </c>
      <c r="CE30" s="25">
        <f t="shared" si="38"/>
        <v>7.2700000000000001E-2</v>
      </c>
      <c r="CF30" s="25">
        <f t="shared" si="38"/>
        <v>7.2399999999999992E-2</v>
      </c>
      <c r="CG30" s="25">
        <f t="shared" si="38"/>
        <v>7.2400000000000006E-2</v>
      </c>
      <c r="CH30" s="25">
        <f t="shared" si="38"/>
        <v>7.1400000000000005E-2</v>
      </c>
      <c r="CI30" s="25">
        <f t="shared" si="38"/>
        <v>7.1899999999999992E-2</v>
      </c>
      <c r="CJ30" s="25">
        <f t="shared" si="38"/>
        <v>7.17E-2</v>
      </c>
      <c r="CK30" s="25">
        <f t="shared" si="38"/>
        <v>7.3599999999999999E-2</v>
      </c>
      <c r="CL30" s="25">
        <f t="shared" ref="CL30:CW30" si="39">SUM(CL27:CL29)</f>
        <v>7.400000000000001E-2</v>
      </c>
      <c r="CM30" s="25">
        <f t="shared" si="39"/>
        <v>7.4099999999999999E-2</v>
      </c>
      <c r="CN30" s="25">
        <f t="shared" si="39"/>
        <v>7.3999999999999996E-2</v>
      </c>
      <c r="CO30" s="25">
        <f t="shared" si="39"/>
        <v>7.4099999999999999E-2</v>
      </c>
      <c r="CP30" s="25">
        <f t="shared" si="39"/>
        <v>7.3800000000000004E-2</v>
      </c>
      <c r="CQ30" s="25">
        <f t="shared" si="39"/>
        <v>7.1900000000000006E-2</v>
      </c>
      <c r="CR30" s="25">
        <f t="shared" si="39"/>
        <v>7.1899999999999992E-2</v>
      </c>
      <c r="CS30" s="25">
        <f t="shared" si="39"/>
        <v>7.1599999999999997E-2</v>
      </c>
      <c r="CT30" s="25">
        <f t="shared" si="39"/>
        <v>7.1399999999999991E-2</v>
      </c>
      <c r="CU30" s="25">
        <f t="shared" si="39"/>
        <v>7.1400000000000005E-2</v>
      </c>
      <c r="CV30" s="25">
        <f t="shared" si="39"/>
        <v>7.1499999999999994E-2</v>
      </c>
      <c r="CW30" s="25">
        <f t="shared" si="39"/>
        <v>7.1599999999999997E-2</v>
      </c>
      <c r="CX30" s="25">
        <f>((CK30/2)+SUM(CL30:CV30)+(CW30/2))/12</f>
        <v>7.2691666666666668E-2</v>
      </c>
      <c r="CY30" s="25"/>
    </row>
    <row r="31" spans="1:103" x14ac:dyDescent="0.2">
      <c r="A31" s="13">
        <f t="shared" si="6"/>
        <v>24</v>
      </c>
      <c r="B31" s="13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</row>
    <row r="32" spans="1:103" outlineLevel="1" x14ac:dyDescent="0.2">
      <c r="A32" s="13">
        <f t="shared" si="6"/>
        <v>25</v>
      </c>
      <c r="B32" s="13"/>
      <c r="C32" s="29" t="s">
        <v>576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0"/>
      <c r="V32" s="40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</row>
    <row r="33" spans="1:103" outlineLevel="1" x14ac:dyDescent="0.2">
      <c r="A33" s="13">
        <f t="shared" si="6"/>
        <v>26</v>
      </c>
      <c r="B33" s="13"/>
      <c r="C33" s="16" t="s">
        <v>577</v>
      </c>
      <c r="E33" s="4">
        <v>714487446.25999987</v>
      </c>
      <c r="F33" s="4">
        <f t="shared" ref="F33:BQ33" si="40">-F41</f>
        <v>721984269.25999999</v>
      </c>
      <c r="G33" s="4">
        <f t="shared" si="40"/>
        <v>736870008.13999999</v>
      </c>
      <c r="H33" s="4">
        <f t="shared" si="40"/>
        <v>745970058.49000001</v>
      </c>
      <c r="I33" s="4">
        <f t="shared" si="40"/>
        <v>738119640.73999989</v>
      </c>
      <c r="J33" s="4">
        <f t="shared" si="40"/>
        <v>739213135.75</v>
      </c>
      <c r="K33" s="4">
        <f t="shared" si="40"/>
        <v>737569333.3900001</v>
      </c>
      <c r="L33" s="4">
        <f t="shared" si="40"/>
        <v>722455792.25</v>
      </c>
      <c r="M33" s="4">
        <f t="shared" si="40"/>
        <v>720381482.05999994</v>
      </c>
      <c r="N33" s="4">
        <f t="shared" si="40"/>
        <v>717559072.59000015</v>
      </c>
      <c r="O33" s="4">
        <f t="shared" si="40"/>
        <v>708323944.54000008</v>
      </c>
      <c r="P33" s="4">
        <f t="shared" si="40"/>
        <v>718501466.94000006</v>
      </c>
      <c r="Q33" s="4">
        <f t="shared" si="40"/>
        <v>733830283.75</v>
      </c>
      <c r="R33" s="4">
        <f t="shared" si="40"/>
        <v>738379166.08999991</v>
      </c>
      <c r="S33" s="4">
        <f t="shared" si="40"/>
        <v>751442099.79999995</v>
      </c>
      <c r="T33" s="4">
        <f t="shared" si="40"/>
        <v>760165971.4799999</v>
      </c>
      <c r="U33" s="4">
        <f t="shared" si="40"/>
        <v>748645593.59000003</v>
      </c>
      <c r="V33" s="4">
        <f t="shared" si="40"/>
        <v>750049783.56000018</v>
      </c>
      <c r="W33" s="4">
        <f t="shared" si="40"/>
        <v>748548671.5</v>
      </c>
      <c r="X33" s="4">
        <f t="shared" si="40"/>
        <v>733837748.69999981</v>
      </c>
      <c r="Y33" s="4">
        <f t="shared" si="40"/>
        <v>732252524.5</v>
      </c>
      <c r="Z33" s="4">
        <f t="shared" si="40"/>
        <v>730291076.18000007</v>
      </c>
      <c r="AA33" s="4">
        <f t="shared" si="40"/>
        <v>720736884.24000001</v>
      </c>
      <c r="AB33" s="4">
        <f t="shared" si="40"/>
        <v>732656075.96000004</v>
      </c>
      <c r="AC33" s="4">
        <f t="shared" si="40"/>
        <v>753092019.32999992</v>
      </c>
      <c r="AD33" s="4">
        <f t="shared" si="40"/>
        <v>757967517.37999976</v>
      </c>
      <c r="AE33" s="4">
        <f t="shared" si="40"/>
        <v>772802382.18999994</v>
      </c>
      <c r="AF33" s="4">
        <f t="shared" si="40"/>
        <v>780387734.8900001</v>
      </c>
      <c r="AG33" s="4">
        <f t="shared" si="40"/>
        <v>772554697.99000001</v>
      </c>
      <c r="AH33" s="4">
        <f t="shared" si="40"/>
        <v>773346360.11999977</v>
      </c>
      <c r="AI33" s="4">
        <f t="shared" si="40"/>
        <v>772051434.99000001</v>
      </c>
      <c r="AJ33" s="4">
        <f t="shared" si="40"/>
        <v>756410666.33000004</v>
      </c>
      <c r="AK33" s="4">
        <f t="shared" si="40"/>
        <v>755163649.21000004</v>
      </c>
      <c r="AL33" s="4">
        <f t="shared" si="40"/>
        <v>753497691.57000005</v>
      </c>
      <c r="AM33" s="4">
        <f t="shared" si="40"/>
        <v>743335790.05000007</v>
      </c>
      <c r="AN33" s="4">
        <f t="shared" si="40"/>
        <v>754992076.3599999</v>
      </c>
      <c r="AO33" s="4">
        <f t="shared" si="40"/>
        <v>768855090.34000003</v>
      </c>
      <c r="AP33" s="4">
        <f t="shared" si="40"/>
        <v>773222404.45999992</v>
      </c>
      <c r="AQ33" s="4">
        <f t="shared" si="40"/>
        <v>785257822.28999984</v>
      </c>
      <c r="AR33" s="4">
        <f t="shared" si="40"/>
        <v>786547676.77999973</v>
      </c>
      <c r="AS33" s="4">
        <f t="shared" si="40"/>
        <v>778440272.32000005</v>
      </c>
      <c r="AT33" s="4">
        <f t="shared" si="40"/>
        <v>780107113.29999983</v>
      </c>
      <c r="AU33" s="4">
        <f t="shared" si="40"/>
        <v>778826979.17999983</v>
      </c>
      <c r="AV33" s="4">
        <f t="shared" si="40"/>
        <v>763588872.86999989</v>
      </c>
      <c r="AW33" s="4">
        <f t="shared" si="40"/>
        <v>761592826.18999982</v>
      </c>
      <c r="AX33" s="4">
        <f t="shared" si="40"/>
        <v>761367991.58999991</v>
      </c>
      <c r="AY33" s="4">
        <f t="shared" si="40"/>
        <v>752000933.4000001</v>
      </c>
      <c r="AZ33" s="4">
        <f t="shared" si="40"/>
        <v>763550850.40999985</v>
      </c>
      <c r="BA33" s="4">
        <f t="shared" si="40"/>
        <v>780832633.25479591</v>
      </c>
      <c r="BB33" s="4">
        <f t="shared" si="40"/>
        <v>788353568.29238212</v>
      </c>
      <c r="BC33" s="4">
        <f t="shared" si="40"/>
        <v>799413868.16429591</v>
      </c>
      <c r="BD33" s="4">
        <f t="shared" si="40"/>
        <v>808394658.56438982</v>
      </c>
      <c r="BE33" s="4">
        <f t="shared" si="40"/>
        <v>799175640.74780405</v>
      </c>
      <c r="BF33" s="4">
        <f t="shared" si="40"/>
        <v>800385497.67686999</v>
      </c>
      <c r="BG33" s="4">
        <f t="shared" si="40"/>
        <v>801562902.345474</v>
      </c>
      <c r="BH33" s="4">
        <f t="shared" si="40"/>
        <v>786235006.73777795</v>
      </c>
      <c r="BI33" s="4">
        <f t="shared" si="40"/>
        <v>783801514.23965001</v>
      </c>
      <c r="BJ33" s="4">
        <f t="shared" si="40"/>
        <v>780927565.8633219</v>
      </c>
      <c r="BK33" s="4">
        <f t="shared" si="40"/>
        <v>770179494.37446392</v>
      </c>
      <c r="BL33" s="4">
        <f t="shared" si="40"/>
        <v>838510930.135566</v>
      </c>
      <c r="BM33" s="4">
        <f t="shared" si="40"/>
        <v>856501382.41920972</v>
      </c>
      <c r="BN33" s="4">
        <f t="shared" si="40"/>
        <v>861580658.82618773</v>
      </c>
      <c r="BO33" s="4">
        <f t="shared" si="40"/>
        <v>876175604.01491976</v>
      </c>
      <c r="BP33" s="4">
        <f t="shared" si="40"/>
        <v>880829844.61231577</v>
      </c>
      <c r="BQ33" s="4">
        <f t="shared" si="40"/>
        <v>872911105.08224976</v>
      </c>
      <c r="BR33" s="4">
        <f t="shared" ref="BR33:CJ33" si="41">-BR41</f>
        <v>873287058.92186189</v>
      </c>
      <c r="BS33" s="4">
        <f t="shared" si="41"/>
        <v>871891504.46212792</v>
      </c>
      <c r="BT33" s="4">
        <f t="shared" si="41"/>
        <v>855568941.955832</v>
      </c>
      <c r="BU33" s="4">
        <f t="shared" si="41"/>
        <v>852620773.77047002</v>
      </c>
      <c r="BV33" s="4">
        <f t="shared" si="41"/>
        <v>853423681.96836197</v>
      </c>
      <c r="BW33" s="4">
        <f t="shared" si="41"/>
        <v>842453597.36645198</v>
      </c>
      <c r="BX33" s="4">
        <f t="shared" si="41"/>
        <v>854338065.69838202</v>
      </c>
      <c r="BY33" s="4">
        <f t="shared" si="41"/>
        <v>871945689.7631501</v>
      </c>
      <c r="BZ33" s="4">
        <f t="shared" si="41"/>
        <v>755296443.79365683</v>
      </c>
      <c r="CA33" s="4">
        <f t="shared" si="41"/>
        <v>770783115.01644087</v>
      </c>
      <c r="CB33" s="4">
        <f t="shared" si="41"/>
        <v>780183331.19568682</v>
      </c>
      <c r="CC33" s="4">
        <f t="shared" si="41"/>
        <v>771700112.02874482</v>
      </c>
      <c r="CD33" s="4">
        <f t="shared" si="41"/>
        <v>771230808.21346283</v>
      </c>
      <c r="CE33" s="4">
        <f t="shared" si="41"/>
        <v>767905510.5510993</v>
      </c>
      <c r="CF33" s="4">
        <f t="shared" si="41"/>
        <v>750333805.5300709</v>
      </c>
      <c r="CG33" s="4">
        <f t="shared" si="41"/>
        <v>746962215.46956122</v>
      </c>
      <c r="CH33" s="4">
        <f t="shared" si="41"/>
        <v>745800142.42945051</v>
      </c>
      <c r="CI33" s="4">
        <f t="shared" si="41"/>
        <v>749409869.02475286</v>
      </c>
      <c r="CJ33" s="4">
        <f t="shared" si="41"/>
        <v>762949354.41137087</v>
      </c>
      <c r="CK33" s="4">
        <f>-CK41</f>
        <v>720703298.59467888</v>
      </c>
      <c r="CL33" s="4">
        <f t="shared" ref="CL33:CW33" si="42">-CL41</f>
        <v>741401549.58765948</v>
      </c>
      <c r="CM33" s="4">
        <f t="shared" si="42"/>
        <v>747701219.46485245</v>
      </c>
      <c r="CN33" s="4">
        <f t="shared" si="42"/>
        <v>747442410.44061232</v>
      </c>
      <c r="CO33" s="4">
        <f t="shared" si="42"/>
        <v>753082951.91026866</v>
      </c>
      <c r="CP33" s="4">
        <f t="shared" si="42"/>
        <v>737424483.11944389</v>
      </c>
      <c r="CQ33" s="4">
        <f t="shared" si="42"/>
        <v>830176986.81847227</v>
      </c>
      <c r="CR33" s="4">
        <f t="shared" si="42"/>
        <v>823886959.13069975</v>
      </c>
      <c r="CS33" s="4">
        <f t="shared" si="42"/>
        <v>804638974.24959195</v>
      </c>
      <c r="CT33" s="4">
        <f t="shared" si="42"/>
        <v>798975925.18485332</v>
      </c>
      <c r="CU33" s="4">
        <f t="shared" si="42"/>
        <v>801855435.98576963</v>
      </c>
      <c r="CV33" s="4">
        <f t="shared" si="42"/>
        <v>803841451.22725761</v>
      </c>
      <c r="CW33" s="4">
        <f t="shared" si="42"/>
        <v>822396768.47508216</v>
      </c>
      <c r="CX33" s="4">
        <f t="shared" ref="CX33:CX37" si="43">((CK33/2)+SUM(CL33:CV33)+(CW33/2))/12</f>
        <v>780164865.05453014</v>
      </c>
      <c r="CY33" s="4"/>
    </row>
    <row r="34" spans="1:103" outlineLevel="1" x14ac:dyDescent="0.2">
      <c r="A34" s="13">
        <f t="shared" si="6"/>
        <v>27</v>
      </c>
      <c r="B34" s="37" t="s">
        <v>582</v>
      </c>
      <c r="C34" s="37">
        <v>123016</v>
      </c>
      <c r="D34" s="154" t="s">
        <v>122</v>
      </c>
      <c r="E34" s="4">
        <v>870105.99</v>
      </c>
      <c r="F34" s="4">
        <f>F104</f>
        <v>870105.99</v>
      </c>
      <c r="G34" s="4">
        <f t="shared" ref="G34:BR34" si="44">G104</f>
        <v>870105.99</v>
      </c>
      <c r="H34" s="4">
        <f t="shared" si="44"/>
        <v>870105.99</v>
      </c>
      <c r="I34" s="4">
        <f t="shared" si="44"/>
        <v>870105.99</v>
      </c>
      <c r="J34" s="4">
        <f t="shared" si="44"/>
        <v>870105.99</v>
      </c>
      <c r="K34" s="4">
        <f t="shared" si="44"/>
        <v>870734.67</v>
      </c>
      <c r="L34" s="4">
        <f t="shared" si="44"/>
        <v>870734.67</v>
      </c>
      <c r="M34" s="4">
        <f t="shared" si="44"/>
        <v>870734.67</v>
      </c>
      <c r="N34" s="4">
        <f t="shared" si="44"/>
        <v>867192.67</v>
      </c>
      <c r="O34" s="4">
        <f t="shared" si="44"/>
        <v>867192.67</v>
      </c>
      <c r="P34" s="4">
        <f t="shared" si="44"/>
        <v>867192.67</v>
      </c>
      <c r="Q34" s="4">
        <f t="shared" si="44"/>
        <v>937212.67</v>
      </c>
      <c r="R34" s="4">
        <f t="shared" si="44"/>
        <v>937212.67</v>
      </c>
      <c r="S34" s="4">
        <f t="shared" si="44"/>
        <v>937212.67</v>
      </c>
      <c r="T34" s="4">
        <f t="shared" si="44"/>
        <v>935178.67</v>
      </c>
      <c r="U34" s="4">
        <f t="shared" si="44"/>
        <v>935178.67</v>
      </c>
      <c r="V34" s="4">
        <f t="shared" si="44"/>
        <v>935178.67</v>
      </c>
      <c r="W34" s="4">
        <f t="shared" si="44"/>
        <v>933144.67</v>
      </c>
      <c r="X34" s="4">
        <f t="shared" si="44"/>
        <v>933144.67</v>
      </c>
      <c r="Y34" s="4">
        <f t="shared" si="44"/>
        <v>933144.67</v>
      </c>
      <c r="Z34" s="4">
        <f t="shared" si="44"/>
        <v>887624.67</v>
      </c>
      <c r="AA34" s="4">
        <f t="shared" si="44"/>
        <v>887624.67</v>
      </c>
      <c r="AB34" s="4">
        <f t="shared" si="44"/>
        <v>887624.67</v>
      </c>
      <c r="AC34" s="4">
        <f t="shared" si="44"/>
        <v>884474.67</v>
      </c>
      <c r="AD34" s="4">
        <f t="shared" si="44"/>
        <v>884474.67</v>
      </c>
      <c r="AE34" s="4">
        <f t="shared" si="44"/>
        <v>884474.67</v>
      </c>
      <c r="AF34" s="4">
        <f t="shared" si="44"/>
        <v>879706.67</v>
      </c>
      <c r="AG34" s="4">
        <f t="shared" si="44"/>
        <v>879706.67</v>
      </c>
      <c r="AH34" s="4">
        <f t="shared" si="44"/>
        <v>879706.67</v>
      </c>
      <c r="AI34" s="4">
        <f t="shared" si="44"/>
        <v>875524.67</v>
      </c>
      <c r="AJ34" s="4">
        <f t="shared" si="44"/>
        <v>875524.67</v>
      </c>
      <c r="AK34" s="4">
        <f t="shared" si="44"/>
        <v>875524.67</v>
      </c>
      <c r="AL34" s="4">
        <f t="shared" si="44"/>
        <v>464727.07</v>
      </c>
      <c r="AM34" s="4">
        <f t="shared" si="44"/>
        <v>464727.07</v>
      </c>
      <c r="AN34" s="4">
        <f t="shared" si="44"/>
        <v>464727.07</v>
      </c>
      <c r="AO34" s="4">
        <f t="shared" si="44"/>
        <v>459939.07</v>
      </c>
      <c r="AP34" s="4">
        <f t="shared" si="44"/>
        <v>459939.07</v>
      </c>
      <c r="AQ34" s="4">
        <f t="shared" si="44"/>
        <v>459939.07</v>
      </c>
      <c r="AR34" s="4">
        <f t="shared" si="44"/>
        <v>452218.07</v>
      </c>
      <c r="AS34" s="4">
        <f t="shared" si="44"/>
        <v>452214.99</v>
      </c>
      <c r="AT34" s="4">
        <f t="shared" si="44"/>
        <v>452214.99</v>
      </c>
      <c r="AU34" s="4">
        <f t="shared" si="44"/>
        <v>444494.99</v>
      </c>
      <c r="AV34" s="4">
        <f t="shared" si="44"/>
        <v>444494.99</v>
      </c>
      <c r="AW34" s="4">
        <f t="shared" si="44"/>
        <v>444494.99</v>
      </c>
      <c r="AX34" s="4">
        <f t="shared" si="44"/>
        <v>436802.99</v>
      </c>
      <c r="AY34" s="4">
        <f t="shared" si="44"/>
        <v>436802.99</v>
      </c>
      <c r="AZ34" s="4">
        <f t="shared" si="44"/>
        <v>436541.99</v>
      </c>
      <c r="BA34" s="4">
        <f t="shared" si="44"/>
        <v>368659.99</v>
      </c>
      <c r="BB34" s="4">
        <f t="shared" si="44"/>
        <v>368659.99</v>
      </c>
      <c r="BC34" s="4">
        <f t="shared" si="44"/>
        <v>367764.99</v>
      </c>
      <c r="BD34" s="4">
        <f t="shared" si="44"/>
        <v>361427.99</v>
      </c>
      <c r="BE34" s="4">
        <f t="shared" si="44"/>
        <v>361288.99</v>
      </c>
      <c r="BF34" s="4">
        <f t="shared" si="44"/>
        <v>361138.99</v>
      </c>
      <c r="BG34" s="4">
        <f t="shared" si="44"/>
        <v>354652.99</v>
      </c>
      <c r="BH34" s="4">
        <f t="shared" si="44"/>
        <v>354652.99</v>
      </c>
      <c r="BI34" s="4">
        <f t="shared" si="44"/>
        <v>354577.99</v>
      </c>
      <c r="BJ34" s="4">
        <f t="shared" si="44"/>
        <v>348241.99</v>
      </c>
      <c r="BK34" s="4">
        <f t="shared" si="44"/>
        <v>348241.99</v>
      </c>
      <c r="BL34" s="4">
        <f t="shared" si="44"/>
        <v>348165.99</v>
      </c>
      <c r="BM34" s="4">
        <f t="shared" si="44"/>
        <v>172076.99</v>
      </c>
      <c r="BN34" s="4">
        <f t="shared" si="44"/>
        <v>272009.99</v>
      </c>
      <c r="BO34" s="4">
        <f t="shared" si="44"/>
        <v>251961.99</v>
      </c>
      <c r="BP34" s="4">
        <f t="shared" si="44"/>
        <v>248404.99</v>
      </c>
      <c r="BQ34" s="4">
        <f t="shared" si="44"/>
        <v>248404.99</v>
      </c>
      <c r="BR34" s="4">
        <f t="shared" si="44"/>
        <v>248404.99</v>
      </c>
      <c r="BS34" s="4">
        <f t="shared" ref="BS34:CK34" si="45">BS104</f>
        <v>244848.99</v>
      </c>
      <c r="BT34" s="4">
        <f t="shared" si="45"/>
        <v>244848.99</v>
      </c>
      <c r="BU34" s="4">
        <f t="shared" si="45"/>
        <v>244848.99</v>
      </c>
      <c r="BV34" s="4">
        <f t="shared" si="45"/>
        <v>241292.99</v>
      </c>
      <c r="BW34" s="4">
        <f t="shared" si="45"/>
        <v>240974.99</v>
      </c>
      <c r="BX34" s="4">
        <f t="shared" si="45"/>
        <v>240974.99</v>
      </c>
      <c r="BY34" s="4">
        <f t="shared" si="45"/>
        <v>272009.99</v>
      </c>
      <c r="BZ34" s="4">
        <f t="shared" si="45"/>
        <v>271929.99</v>
      </c>
      <c r="CA34" s="4">
        <f t="shared" si="45"/>
        <v>272009.99</v>
      </c>
      <c r="CB34" s="4">
        <f t="shared" si="45"/>
        <v>269158.99</v>
      </c>
      <c r="CC34" s="4">
        <f t="shared" si="45"/>
        <v>269158.99</v>
      </c>
      <c r="CD34" s="4">
        <f t="shared" si="45"/>
        <v>269161.09999999998</v>
      </c>
      <c r="CE34" s="4">
        <f t="shared" si="45"/>
        <v>278728.09999999998</v>
      </c>
      <c r="CF34" s="4">
        <f t="shared" si="45"/>
        <v>282597.09999999998</v>
      </c>
      <c r="CG34" s="4">
        <f t="shared" si="45"/>
        <v>286047.09999999998</v>
      </c>
      <c r="CH34" s="4">
        <f t="shared" si="45"/>
        <v>289323.09999999998</v>
      </c>
      <c r="CI34" s="4">
        <f t="shared" si="45"/>
        <v>0</v>
      </c>
      <c r="CJ34" s="4">
        <f t="shared" si="45"/>
        <v>0</v>
      </c>
      <c r="CK34" s="4">
        <f t="shared" si="45"/>
        <v>0</v>
      </c>
      <c r="CL34" s="4">
        <f t="shared" ref="CL34:CW34" si="46">CL104</f>
        <v>0</v>
      </c>
      <c r="CM34" s="4">
        <f t="shared" si="46"/>
        <v>0</v>
      </c>
      <c r="CN34" s="4">
        <f t="shared" si="46"/>
        <v>0</v>
      </c>
      <c r="CO34" s="4">
        <f t="shared" si="46"/>
        <v>0</v>
      </c>
      <c r="CP34" s="4">
        <f t="shared" si="46"/>
        <v>0</v>
      </c>
      <c r="CQ34" s="4">
        <f t="shared" si="46"/>
        <v>0</v>
      </c>
      <c r="CR34" s="4">
        <f t="shared" si="46"/>
        <v>0</v>
      </c>
      <c r="CS34" s="4">
        <f t="shared" si="46"/>
        <v>0</v>
      </c>
      <c r="CT34" s="4">
        <f t="shared" si="46"/>
        <v>0</v>
      </c>
      <c r="CU34" s="4">
        <f t="shared" si="46"/>
        <v>0</v>
      </c>
      <c r="CV34" s="4">
        <f t="shared" si="46"/>
        <v>0</v>
      </c>
      <c r="CW34" s="4">
        <f t="shared" si="46"/>
        <v>0</v>
      </c>
      <c r="CX34" s="4">
        <f t="shared" si="43"/>
        <v>0</v>
      </c>
      <c r="CY34" s="4"/>
    </row>
    <row r="35" spans="1:103" outlineLevel="1" x14ac:dyDescent="0.2">
      <c r="A35" s="13">
        <f t="shared" si="6"/>
        <v>28</v>
      </c>
      <c r="B35" s="37" t="s">
        <v>582</v>
      </c>
      <c r="C35" s="37">
        <v>123020</v>
      </c>
      <c r="D35" s="154" t="s">
        <v>174</v>
      </c>
      <c r="E35" s="4">
        <v>150000</v>
      </c>
      <c r="F35" s="4">
        <f t="shared" ref="F35:Q35" si="47">+F106</f>
        <v>150000</v>
      </c>
      <c r="G35" s="4">
        <f t="shared" si="47"/>
        <v>150000</v>
      </c>
      <c r="H35" s="4">
        <f t="shared" si="47"/>
        <v>150000</v>
      </c>
      <c r="I35" s="4">
        <f t="shared" si="47"/>
        <v>150000</v>
      </c>
      <c r="J35" s="4">
        <f t="shared" si="47"/>
        <v>150000</v>
      </c>
      <c r="K35" s="4">
        <f t="shared" si="47"/>
        <v>150000</v>
      </c>
      <c r="L35" s="4">
        <f t="shared" si="47"/>
        <v>150000</v>
      </c>
      <c r="M35" s="4">
        <f t="shared" si="47"/>
        <v>150000</v>
      </c>
      <c r="N35" s="4">
        <f t="shared" si="47"/>
        <v>150000</v>
      </c>
      <c r="O35" s="4">
        <f t="shared" si="47"/>
        <v>150000</v>
      </c>
      <c r="P35" s="4">
        <f t="shared" si="47"/>
        <v>150000</v>
      </c>
      <c r="Q35" s="4">
        <f t="shared" si="47"/>
        <v>150000</v>
      </c>
      <c r="R35" s="4">
        <f>+R106</f>
        <v>150000</v>
      </c>
      <c r="S35" s="4">
        <f>+S106</f>
        <v>150000</v>
      </c>
      <c r="T35" s="4">
        <f>+T106</f>
        <v>150000</v>
      </c>
      <c r="U35" s="4">
        <f t="shared" ref="U35:CF35" si="48">+U106</f>
        <v>150000</v>
      </c>
      <c r="V35" s="4">
        <f t="shared" si="48"/>
        <v>150000</v>
      </c>
      <c r="W35" s="4">
        <f t="shared" si="48"/>
        <v>150000</v>
      </c>
      <c r="X35" s="4">
        <f t="shared" si="48"/>
        <v>150000</v>
      </c>
      <c r="Y35" s="4">
        <f t="shared" si="48"/>
        <v>150000</v>
      </c>
      <c r="Z35" s="4">
        <f t="shared" si="48"/>
        <v>150000</v>
      </c>
      <c r="AA35" s="4">
        <f t="shared" si="48"/>
        <v>150000</v>
      </c>
      <c r="AB35" s="4">
        <f t="shared" si="48"/>
        <v>150000</v>
      </c>
      <c r="AC35" s="4">
        <f t="shared" si="48"/>
        <v>150000</v>
      </c>
      <c r="AD35" s="4">
        <f t="shared" si="48"/>
        <v>150000</v>
      </c>
      <c r="AE35" s="4">
        <f t="shared" si="48"/>
        <v>150000</v>
      </c>
      <c r="AF35" s="4">
        <f t="shared" si="48"/>
        <v>116679.05</v>
      </c>
      <c r="AG35" s="4">
        <f t="shared" si="48"/>
        <v>116679.05</v>
      </c>
      <c r="AH35" s="4">
        <f t="shared" si="48"/>
        <v>116679.05</v>
      </c>
      <c r="AI35" s="4">
        <f t="shared" si="48"/>
        <v>96322.86</v>
      </c>
      <c r="AJ35" s="4">
        <f t="shared" si="48"/>
        <v>96322.86</v>
      </c>
      <c r="AK35" s="4">
        <f t="shared" si="48"/>
        <v>96322.86</v>
      </c>
      <c r="AL35" s="4">
        <f t="shared" si="48"/>
        <v>60333</v>
      </c>
      <c r="AM35" s="4">
        <f t="shared" si="48"/>
        <v>60333</v>
      </c>
      <c r="AN35" s="4">
        <f t="shared" si="48"/>
        <v>60333</v>
      </c>
      <c r="AO35" s="4">
        <f t="shared" si="48"/>
        <v>47188.639999999999</v>
      </c>
      <c r="AP35" s="4">
        <f t="shared" si="48"/>
        <v>47188.639999999999</v>
      </c>
      <c r="AQ35" s="4">
        <f t="shared" si="48"/>
        <v>47188.639999999999</v>
      </c>
      <c r="AR35" s="4">
        <f t="shared" si="48"/>
        <v>30400.639999999999</v>
      </c>
      <c r="AS35" s="4">
        <f t="shared" si="48"/>
        <v>30400.639999999999</v>
      </c>
      <c r="AT35" s="4">
        <f t="shared" si="48"/>
        <v>30400.639999999999</v>
      </c>
      <c r="AU35" s="4">
        <f t="shared" si="48"/>
        <v>30400.639999999999</v>
      </c>
      <c r="AV35" s="4">
        <f t="shared" si="48"/>
        <v>30400.639999999999</v>
      </c>
      <c r="AW35" s="4">
        <f t="shared" si="48"/>
        <v>30400.639999999999</v>
      </c>
      <c r="AX35" s="4">
        <f t="shared" si="48"/>
        <v>30400.639999999999</v>
      </c>
      <c r="AY35" s="4">
        <f t="shared" si="48"/>
        <v>30400.639999999999</v>
      </c>
      <c r="AZ35" s="4">
        <f t="shared" si="48"/>
        <v>30400.639999999999</v>
      </c>
      <c r="BA35" s="4">
        <f t="shared" si="48"/>
        <v>30400.639999999999</v>
      </c>
      <c r="BB35" s="4">
        <f t="shared" si="48"/>
        <v>30400.639999999999</v>
      </c>
      <c r="BC35" s="4">
        <f t="shared" si="48"/>
        <v>30400.639999999999</v>
      </c>
      <c r="BD35" s="4">
        <f t="shared" si="48"/>
        <v>30400.639999999999</v>
      </c>
      <c r="BE35" s="4">
        <f t="shared" si="48"/>
        <v>30400.639999999999</v>
      </c>
      <c r="BF35" s="4">
        <f t="shared" si="48"/>
        <v>28868.080000000002</v>
      </c>
      <c r="BG35" s="4">
        <f t="shared" si="48"/>
        <v>28868.080000000002</v>
      </c>
      <c r="BH35" s="4">
        <f t="shared" si="48"/>
        <v>28868.080000000002</v>
      </c>
      <c r="BI35" s="4">
        <f t="shared" si="48"/>
        <v>28868.080000000002</v>
      </c>
      <c r="BJ35" s="4">
        <f t="shared" si="48"/>
        <v>28868.080000000002</v>
      </c>
      <c r="BK35" s="4">
        <f t="shared" si="48"/>
        <v>28868.080000000002</v>
      </c>
      <c r="BL35" s="4">
        <f t="shared" si="48"/>
        <v>28868.080000000002</v>
      </c>
      <c r="BM35" s="4">
        <f t="shared" si="48"/>
        <v>27222.36</v>
      </c>
      <c r="BN35" s="4">
        <f t="shared" si="48"/>
        <v>40553.480000000003</v>
      </c>
      <c r="BO35" s="4">
        <f t="shared" si="48"/>
        <v>27222.36</v>
      </c>
      <c r="BP35" s="4">
        <f t="shared" si="48"/>
        <v>27222.36</v>
      </c>
      <c r="BQ35" s="4">
        <f t="shared" si="48"/>
        <v>27222.36</v>
      </c>
      <c r="BR35" s="4">
        <f t="shared" si="48"/>
        <v>27222.36</v>
      </c>
      <c r="BS35" s="4">
        <f t="shared" si="48"/>
        <v>29802.6</v>
      </c>
      <c r="BT35" s="4">
        <f t="shared" si="48"/>
        <v>29802.6</v>
      </c>
      <c r="BU35" s="4">
        <f t="shared" si="48"/>
        <v>29802.6</v>
      </c>
      <c r="BV35" s="4">
        <f t="shared" si="48"/>
        <v>33956.78</v>
      </c>
      <c r="BW35" s="4">
        <f t="shared" si="48"/>
        <v>33956.78</v>
      </c>
      <c r="BX35" s="4">
        <f t="shared" si="48"/>
        <v>33956.78</v>
      </c>
      <c r="BY35" s="4">
        <f t="shared" si="48"/>
        <v>40553.480000000003</v>
      </c>
      <c r="BZ35" s="4">
        <f t="shared" si="48"/>
        <v>40553.480000000003</v>
      </c>
      <c r="CA35" s="4">
        <f t="shared" si="48"/>
        <v>40553.480000000003</v>
      </c>
      <c r="CB35" s="4">
        <f t="shared" si="48"/>
        <v>46703.43</v>
      </c>
      <c r="CC35" s="4">
        <f t="shared" si="48"/>
        <v>46703.43</v>
      </c>
      <c r="CD35" s="4">
        <f t="shared" si="48"/>
        <v>46703.43</v>
      </c>
      <c r="CE35" s="4">
        <f t="shared" si="48"/>
        <v>52928.43</v>
      </c>
      <c r="CF35" s="4">
        <f t="shared" si="48"/>
        <v>52928.43</v>
      </c>
      <c r="CG35" s="4">
        <f t="shared" ref="CG35:CK35" si="49">+CG106</f>
        <v>52928.43</v>
      </c>
      <c r="CH35" s="4">
        <f t="shared" si="49"/>
        <v>59153.43</v>
      </c>
      <c r="CI35" s="4">
        <f t="shared" si="49"/>
        <v>0</v>
      </c>
      <c r="CJ35" s="4">
        <f t="shared" si="49"/>
        <v>0</v>
      </c>
      <c r="CK35" s="4">
        <f t="shared" si="49"/>
        <v>0</v>
      </c>
      <c r="CL35" s="4">
        <f t="shared" ref="CL35:CW35" si="50">+CL106</f>
        <v>0</v>
      </c>
      <c r="CM35" s="4">
        <f t="shared" si="50"/>
        <v>0</v>
      </c>
      <c r="CN35" s="4">
        <f t="shared" si="50"/>
        <v>0</v>
      </c>
      <c r="CO35" s="4">
        <f t="shared" si="50"/>
        <v>0</v>
      </c>
      <c r="CP35" s="4">
        <f t="shared" si="50"/>
        <v>0</v>
      </c>
      <c r="CQ35" s="4">
        <f t="shared" si="50"/>
        <v>0</v>
      </c>
      <c r="CR35" s="4">
        <f t="shared" si="50"/>
        <v>0</v>
      </c>
      <c r="CS35" s="4">
        <f t="shared" si="50"/>
        <v>0</v>
      </c>
      <c r="CT35" s="4">
        <f t="shared" si="50"/>
        <v>0</v>
      </c>
      <c r="CU35" s="4">
        <f t="shared" si="50"/>
        <v>0</v>
      </c>
      <c r="CV35" s="4">
        <f t="shared" si="50"/>
        <v>0</v>
      </c>
      <c r="CW35" s="4">
        <f t="shared" si="50"/>
        <v>0</v>
      </c>
      <c r="CX35" s="4">
        <f t="shared" si="43"/>
        <v>0</v>
      </c>
      <c r="CY35" s="4"/>
    </row>
    <row r="36" spans="1:103" outlineLevel="1" x14ac:dyDescent="0.2">
      <c r="A36" s="13">
        <f t="shared" si="6"/>
        <v>29</v>
      </c>
      <c r="B36" s="37" t="s">
        <v>582</v>
      </c>
      <c r="C36" s="37">
        <v>123410</v>
      </c>
      <c r="D36" s="154" t="s">
        <v>123</v>
      </c>
      <c r="E36" s="40">
        <v>172355977.56</v>
      </c>
      <c r="F36" s="40">
        <f>+F105</f>
        <v>172047556.56</v>
      </c>
      <c r="G36" s="40">
        <f t="shared" ref="G36:BR36" si="51">+G105</f>
        <v>171679183.56</v>
      </c>
      <c r="H36" s="40">
        <f t="shared" si="51"/>
        <v>171730254.56</v>
      </c>
      <c r="I36" s="40">
        <f t="shared" si="51"/>
        <v>173470957.56</v>
      </c>
      <c r="J36" s="40">
        <f t="shared" si="51"/>
        <v>173229901.56</v>
      </c>
      <c r="K36" s="40">
        <f t="shared" si="51"/>
        <v>173469664.56</v>
      </c>
      <c r="L36" s="40">
        <f t="shared" si="51"/>
        <v>173265756.56</v>
      </c>
      <c r="M36" s="40">
        <f t="shared" si="51"/>
        <v>173080094.46000001</v>
      </c>
      <c r="N36" s="40">
        <f t="shared" si="51"/>
        <v>172979346.46000001</v>
      </c>
      <c r="O36" s="40">
        <f t="shared" si="51"/>
        <v>172767224.46000001</v>
      </c>
      <c r="P36" s="40">
        <f t="shared" si="51"/>
        <v>172788266.46000001</v>
      </c>
      <c r="Q36" s="40">
        <f t="shared" si="51"/>
        <v>172546875.46000001</v>
      </c>
      <c r="R36" s="40">
        <f t="shared" si="51"/>
        <v>172621149.46000001</v>
      </c>
      <c r="S36" s="40">
        <f t="shared" si="51"/>
        <v>172456272.46000001</v>
      </c>
      <c r="T36" s="40">
        <f t="shared" si="51"/>
        <v>172587439.46000001</v>
      </c>
      <c r="U36" s="40">
        <f t="shared" si="51"/>
        <v>172486891.46000001</v>
      </c>
      <c r="V36" s="40">
        <f t="shared" si="51"/>
        <v>168312475.46000001</v>
      </c>
      <c r="W36" s="40">
        <f t="shared" si="51"/>
        <v>168053332.46000001</v>
      </c>
      <c r="X36" s="40">
        <f t="shared" si="51"/>
        <v>167906731.46000001</v>
      </c>
      <c r="Y36" s="40">
        <f t="shared" si="51"/>
        <v>167694922.46000001</v>
      </c>
      <c r="Z36" s="40">
        <f t="shared" si="51"/>
        <v>167515739.46000001</v>
      </c>
      <c r="AA36" s="40">
        <f t="shared" si="51"/>
        <v>167371652.46000001</v>
      </c>
      <c r="AB36" s="40">
        <f t="shared" si="51"/>
        <v>167143683.46000001</v>
      </c>
      <c r="AC36" s="40">
        <f t="shared" si="51"/>
        <v>166857569.46000001</v>
      </c>
      <c r="AD36" s="40">
        <f t="shared" si="51"/>
        <v>166813409.46000001</v>
      </c>
      <c r="AE36" s="40">
        <f t="shared" si="51"/>
        <v>166666689.31999999</v>
      </c>
      <c r="AF36" s="40">
        <f t="shared" si="51"/>
        <v>166205992.15000001</v>
      </c>
      <c r="AG36" s="40">
        <f t="shared" si="51"/>
        <v>165213714.15000001</v>
      </c>
      <c r="AH36" s="40">
        <f t="shared" si="51"/>
        <v>164319994.15000001</v>
      </c>
      <c r="AI36" s="40">
        <f t="shared" si="51"/>
        <v>163319268.15000001</v>
      </c>
      <c r="AJ36" s="40">
        <f t="shared" si="51"/>
        <v>162674140.15000001</v>
      </c>
      <c r="AK36" s="40">
        <f t="shared" si="51"/>
        <v>162172443.15000001</v>
      </c>
      <c r="AL36" s="40">
        <f t="shared" si="51"/>
        <v>161617765.15000001</v>
      </c>
      <c r="AM36" s="40">
        <f t="shared" si="51"/>
        <v>160786304.15000001</v>
      </c>
      <c r="AN36" s="40">
        <f t="shared" si="51"/>
        <v>159773226.15000001</v>
      </c>
      <c r="AO36" s="40">
        <f t="shared" si="51"/>
        <v>159171212.15000001</v>
      </c>
      <c r="AP36" s="40">
        <f t="shared" si="51"/>
        <v>158642587.15000001</v>
      </c>
      <c r="AQ36" s="40">
        <f t="shared" si="51"/>
        <v>158014432.15000001</v>
      </c>
      <c r="AR36" s="40">
        <f t="shared" si="51"/>
        <v>157470816.49000001</v>
      </c>
      <c r="AS36" s="40">
        <f t="shared" si="51"/>
        <v>156877564.71000001</v>
      </c>
      <c r="AT36" s="40">
        <f t="shared" si="51"/>
        <v>158436451.71000001</v>
      </c>
      <c r="AU36" s="40">
        <f t="shared" si="51"/>
        <v>157919818.71000001</v>
      </c>
      <c r="AV36" s="40">
        <f t="shared" si="51"/>
        <v>157579823.71000001</v>
      </c>
      <c r="AW36" s="40">
        <f t="shared" si="51"/>
        <v>157214439.71000001</v>
      </c>
      <c r="AX36" s="40">
        <f t="shared" si="51"/>
        <v>156877295.71000001</v>
      </c>
      <c r="AY36" s="40">
        <f t="shared" si="51"/>
        <v>156490029.71000001</v>
      </c>
      <c r="AZ36" s="40">
        <f t="shared" si="51"/>
        <v>155994585.71000001</v>
      </c>
      <c r="BA36" s="40">
        <f t="shared" si="51"/>
        <v>165634861.71000001</v>
      </c>
      <c r="BB36" s="40">
        <f t="shared" si="51"/>
        <v>165586669.71000001</v>
      </c>
      <c r="BC36" s="40">
        <f t="shared" si="51"/>
        <v>165304988.71000001</v>
      </c>
      <c r="BD36" s="40">
        <f t="shared" si="51"/>
        <v>164044604.81999999</v>
      </c>
      <c r="BE36" s="40">
        <f t="shared" si="51"/>
        <v>163329710.81999999</v>
      </c>
      <c r="BF36" s="40">
        <f t="shared" si="51"/>
        <v>163138506.81999999</v>
      </c>
      <c r="BG36" s="40">
        <f t="shared" si="51"/>
        <v>162832663.81999999</v>
      </c>
      <c r="BH36" s="40">
        <f t="shared" si="51"/>
        <v>162680675.81999999</v>
      </c>
      <c r="BI36" s="40">
        <f t="shared" si="51"/>
        <v>162284373.81999999</v>
      </c>
      <c r="BJ36" s="40">
        <f t="shared" si="51"/>
        <v>161795522.81999999</v>
      </c>
      <c r="BK36" s="40">
        <f t="shared" si="51"/>
        <v>161237595.81999999</v>
      </c>
      <c r="BL36" s="40">
        <f t="shared" si="51"/>
        <v>161011031.81999999</v>
      </c>
      <c r="BM36" s="40">
        <f t="shared" si="51"/>
        <v>159948369.81</v>
      </c>
      <c r="BN36" s="40">
        <f t="shared" si="51"/>
        <v>156782600.25999999</v>
      </c>
      <c r="BO36" s="40">
        <f t="shared" si="51"/>
        <v>158339047.81</v>
      </c>
      <c r="BP36" s="40">
        <f t="shared" si="51"/>
        <v>158093057.63</v>
      </c>
      <c r="BQ36" s="40">
        <f t="shared" si="51"/>
        <v>158271992.63</v>
      </c>
      <c r="BR36" s="40">
        <f t="shared" si="51"/>
        <v>157849059.25999999</v>
      </c>
      <c r="BS36" s="40">
        <f t="shared" ref="BS36:CK36" si="52">+BS105</f>
        <v>157162468.25999999</v>
      </c>
      <c r="BT36" s="40">
        <f t="shared" si="52"/>
        <v>157202337.25999999</v>
      </c>
      <c r="BU36" s="40">
        <f t="shared" si="52"/>
        <v>157180352.25999999</v>
      </c>
      <c r="BV36" s="40">
        <f t="shared" si="52"/>
        <v>156716727.25999999</v>
      </c>
      <c r="BW36" s="40">
        <f t="shared" si="52"/>
        <v>156970669.25999999</v>
      </c>
      <c r="BX36" s="40">
        <f t="shared" si="52"/>
        <v>156880075.25999999</v>
      </c>
      <c r="BY36" s="40">
        <f t="shared" si="52"/>
        <v>156782600.25999999</v>
      </c>
      <c r="BZ36" s="40">
        <f t="shared" si="52"/>
        <v>33342012.18</v>
      </c>
      <c r="CA36" s="40">
        <f t="shared" si="52"/>
        <v>32805272.18</v>
      </c>
      <c r="CB36" s="40">
        <f t="shared" si="52"/>
        <v>32323323.030000001</v>
      </c>
      <c r="CC36" s="40">
        <f t="shared" si="52"/>
        <v>32310957.030000001</v>
      </c>
      <c r="CD36" s="40">
        <f t="shared" si="52"/>
        <v>32151849.460000001</v>
      </c>
      <c r="CE36" s="40">
        <f t="shared" si="52"/>
        <v>30894770.460000001</v>
      </c>
      <c r="CF36" s="40">
        <f t="shared" si="52"/>
        <v>30809705.460000001</v>
      </c>
      <c r="CG36" s="40">
        <f t="shared" si="52"/>
        <v>30559123.460000001</v>
      </c>
      <c r="CH36" s="40">
        <f t="shared" si="52"/>
        <v>30593003.460000001</v>
      </c>
      <c r="CI36" s="40">
        <f t="shared" si="52"/>
        <v>0</v>
      </c>
      <c r="CJ36" s="40">
        <f t="shared" si="52"/>
        <v>0</v>
      </c>
      <c r="CK36" s="40">
        <f t="shared" si="52"/>
        <v>0</v>
      </c>
      <c r="CL36" s="40">
        <f t="shared" ref="CL36:CW36" si="53">+CL105</f>
        <v>0</v>
      </c>
      <c r="CM36" s="40">
        <f t="shared" si="53"/>
        <v>0</v>
      </c>
      <c r="CN36" s="40">
        <f t="shared" si="53"/>
        <v>0</v>
      </c>
      <c r="CO36" s="40">
        <f t="shared" si="53"/>
        <v>0</v>
      </c>
      <c r="CP36" s="40">
        <f t="shared" si="53"/>
        <v>0</v>
      </c>
      <c r="CQ36" s="40">
        <f t="shared" si="53"/>
        <v>0</v>
      </c>
      <c r="CR36" s="40">
        <f t="shared" si="53"/>
        <v>0</v>
      </c>
      <c r="CS36" s="40">
        <f t="shared" si="53"/>
        <v>0</v>
      </c>
      <c r="CT36" s="40">
        <f t="shared" si="53"/>
        <v>0</v>
      </c>
      <c r="CU36" s="40">
        <f t="shared" si="53"/>
        <v>0</v>
      </c>
      <c r="CV36" s="40">
        <f t="shared" si="53"/>
        <v>0</v>
      </c>
      <c r="CW36" s="40">
        <f t="shared" si="53"/>
        <v>0</v>
      </c>
      <c r="CX36" s="40">
        <f t="shared" si="43"/>
        <v>0</v>
      </c>
      <c r="CY36" s="40"/>
    </row>
    <row r="37" spans="1:103" outlineLevel="1" x14ac:dyDescent="0.2">
      <c r="A37" s="13">
        <f t="shared" si="6"/>
        <v>30</v>
      </c>
      <c r="B37" s="13"/>
      <c r="C37" s="16" t="s">
        <v>578</v>
      </c>
      <c r="E37" s="4">
        <v>541111362.7099998</v>
      </c>
      <c r="F37" s="4">
        <f t="shared" ref="F37:S37" si="54">+F33-SUM(F34:F36)</f>
        <v>548916606.71000004</v>
      </c>
      <c r="G37" s="4">
        <f t="shared" si="54"/>
        <v>564170718.58999991</v>
      </c>
      <c r="H37" s="4">
        <f t="shared" si="54"/>
        <v>573219697.94000006</v>
      </c>
      <c r="I37" s="4">
        <f t="shared" si="54"/>
        <v>563628577.18999982</v>
      </c>
      <c r="J37" s="4">
        <f t="shared" si="54"/>
        <v>564963128.20000005</v>
      </c>
      <c r="K37" s="4">
        <f t="shared" si="54"/>
        <v>563078934.16000009</v>
      </c>
      <c r="L37" s="4">
        <f t="shared" si="54"/>
        <v>548169301.01999998</v>
      </c>
      <c r="M37" s="4">
        <f t="shared" si="54"/>
        <v>546280652.92999995</v>
      </c>
      <c r="N37" s="4">
        <f t="shared" si="54"/>
        <v>543562533.46000016</v>
      </c>
      <c r="O37" s="4">
        <f t="shared" si="54"/>
        <v>534539527.41000009</v>
      </c>
      <c r="P37" s="4">
        <f t="shared" si="54"/>
        <v>544696007.81000006</v>
      </c>
      <c r="Q37" s="36">
        <f t="shared" si="54"/>
        <v>560196195.62</v>
      </c>
      <c r="R37" s="36">
        <f t="shared" si="54"/>
        <v>564670803.95999992</v>
      </c>
      <c r="S37" s="36">
        <f t="shared" si="54"/>
        <v>577898614.66999996</v>
      </c>
      <c r="T37" s="36">
        <f t="shared" ref="T37:AB37" si="55">+T33-SUM(T34:T35,T36:T36)</f>
        <v>586493353.3499999</v>
      </c>
      <c r="U37" s="36">
        <f t="shared" si="55"/>
        <v>575073523.46000004</v>
      </c>
      <c r="V37" s="36">
        <f t="shared" si="55"/>
        <v>580652129.43000019</v>
      </c>
      <c r="W37" s="36">
        <f t="shared" si="55"/>
        <v>579412194.37</v>
      </c>
      <c r="X37" s="36">
        <f t="shared" si="55"/>
        <v>564847872.56999981</v>
      </c>
      <c r="Y37" s="36">
        <f t="shared" si="55"/>
        <v>563474457.37</v>
      </c>
      <c r="Z37" s="36">
        <f t="shared" si="55"/>
        <v>561737712.05000007</v>
      </c>
      <c r="AA37" s="36">
        <f t="shared" si="55"/>
        <v>552327607.11000001</v>
      </c>
      <c r="AB37" s="36">
        <f t="shared" si="55"/>
        <v>564474767.83000004</v>
      </c>
      <c r="AC37" s="36">
        <f>+AC33-SUM(AC34:AC36)</f>
        <v>585199975.19999993</v>
      </c>
      <c r="AD37" s="36">
        <f>+AD33-SUM(AD34:AD36)</f>
        <v>590119633.24999976</v>
      </c>
      <c r="AE37" s="36">
        <f t="shared" ref="AE37:CJ37" si="56">+AE33-SUM(AE34:AE36)</f>
        <v>605101218.19999993</v>
      </c>
      <c r="AF37" s="36">
        <f t="shared" si="56"/>
        <v>613185357.0200001</v>
      </c>
      <c r="AG37" s="36">
        <f t="shared" si="56"/>
        <v>606344598.12</v>
      </c>
      <c r="AH37" s="36">
        <f t="shared" si="56"/>
        <v>608029980.24999976</v>
      </c>
      <c r="AI37" s="36">
        <f t="shared" si="56"/>
        <v>607760319.30999994</v>
      </c>
      <c r="AJ37" s="36">
        <f t="shared" si="56"/>
        <v>592764678.6500001</v>
      </c>
      <c r="AK37" s="36">
        <f t="shared" si="56"/>
        <v>592019358.52999997</v>
      </c>
      <c r="AL37" s="36">
        <f t="shared" si="56"/>
        <v>591354866.35000002</v>
      </c>
      <c r="AM37" s="36">
        <f t="shared" si="56"/>
        <v>582024425.83000004</v>
      </c>
      <c r="AN37" s="36">
        <f t="shared" si="56"/>
        <v>594693790.13999987</v>
      </c>
      <c r="AO37" s="36">
        <f t="shared" si="56"/>
        <v>609176750.48000002</v>
      </c>
      <c r="AP37" s="36">
        <f t="shared" si="56"/>
        <v>614072689.5999999</v>
      </c>
      <c r="AQ37" s="36">
        <f t="shared" si="56"/>
        <v>626736262.42999983</v>
      </c>
      <c r="AR37" s="36">
        <f t="shared" si="56"/>
        <v>628594241.57999969</v>
      </c>
      <c r="AS37" s="36">
        <f t="shared" si="56"/>
        <v>621080091.98000002</v>
      </c>
      <c r="AT37" s="36">
        <f t="shared" si="56"/>
        <v>621188045.9599998</v>
      </c>
      <c r="AU37" s="36">
        <f t="shared" si="56"/>
        <v>620432264.83999979</v>
      </c>
      <c r="AV37" s="36">
        <f t="shared" si="56"/>
        <v>605534153.52999985</v>
      </c>
      <c r="AW37" s="36">
        <f t="shared" si="56"/>
        <v>603903490.84999979</v>
      </c>
      <c r="AX37" s="36">
        <f t="shared" si="56"/>
        <v>604023492.24999988</v>
      </c>
      <c r="AY37" s="36">
        <f t="shared" si="56"/>
        <v>595043700.06000006</v>
      </c>
      <c r="AZ37" s="36">
        <f t="shared" si="56"/>
        <v>607089322.06999981</v>
      </c>
      <c r="BA37" s="36">
        <f t="shared" si="56"/>
        <v>614798710.91479588</v>
      </c>
      <c r="BB37" s="36">
        <f t="shared" si="56"/>
        <v>622367837.95238209</v>
      </c>
      <c r="BC37" s="36">
        <f t="shared" si="56"/>
        <v>633710713.82429588</v>
      </c>
      <c r="BD37" s="36">
        <f t="shared" si="56"/>
        <v>643958225.1143899</v>
      </c>
      <c r="BE37" s="36">
        <f t="shared" si="56"/>
        <v>635454240.29780412</v>
      </c>
      <c r="BF37" s="36">
        <f t="shared" si="56"/>
        <v>636856983.78687</v>
      </c>
      <c r="BG37" s="36">
        <f t="shared" si="56"/>
        <v>638346717.45547402</v>
      </c>
      <c r="BH37" s="36">
        <f t="shared" si="56"/>
        <v>623170809.84777796</v>
      </c>
      <c r="BI37" s="36">
        <f t="shared" si="56"/>
        <v>621133694.34965003</v>
      </c>
      <c r="BJ37" s="36">
        <f t="shared" si="56"/>
        <v>618754932.97332191</v>
      </c>
      <c r="BK37" s="36">
        <f t="shared" si="56"/>
        <v>608564788.48446393</v>
      </c>
      <c r="BL37" s="36">
        <f t="shared" si="56"/>
        <v>677122864.24556601</v>
      </c>
      <c r="BM37" s="36">
        <f t="shared" si="56"/>
        <v>696353713.25920975</v>
      </c>
      <c r="BN37" s="36">
        <f t="shared" si="56"/>
        <v>704485495.09618771</v>
      </c>
      <c r="BO37" s="36">
        <f t="shared" si="56"/>
        <v>717557371.85491979</v>
      </c>
      <c r="BP37" s="36">
        <f t="shared" si="56"/>
        <v>722461159.63231575</v>
      </c>
      <c r="BQ37" s="36">
        <f t="shared" si="56"/>
        <v>714363485.10224974</v>
      </c>
      <c r="BR37" s="36">
        <f t="shared" si="56"/>
        <v>715162372.31186187</v>
      </c>
      <c r="BS37" s="36">
        <f t="shared" si="56"/>
        <v>714454384.6121279</v>
      </c>
      <c r="BT37" s="36">
        <f t="shared" si="56"/>
        <v>698091953.10583198</v>
      </c>
      <c r="BU37" s="36">
        <f t="shared" si="56"/>
        <v>695165769.92047</v>
      </c>
      <c r="BV37" s="36">
        <f t="shared" si="56"/>
        <v>696431704.938362</v>
      </c>
      <c r="BW37" s="36">
        <f t="shared" si="56"/>
        <v>685207996.33645201</v>
      </c>
      <c r="BX37" s="36">
        <f t="shared" si="56"/>
        <v>697183058.66838205</v>
      </c>
      <c r="BY37" s="36">
        <f t="shared" si="56"/>
        <v>714850526.03315008</v>
      </c>
      <c r="BZ37" s="36">
        <f t="shared" si="56"/>
        <v>721641948.14365685</v>
      </c>
      <c r="CA37" s="36">
        <f t="shared" si="56"/>
        <v>737665279.36644089</v>
      </c>
      <c r="CB37" s="36">
        <f t="shared" si="56"/>
        <v>747544145.74568677</v>
      </c>
      <c r="CC37" s="36">
        <f t="shared" si="56"/>
        <v>739073292.57874477</v>
      </c>
      <c r="CD37" s="36">
        <f t="shared" si="56"/>
        <v>738763094.22346282</v>
      </c>
      <c r="CE37" s="36">
        <f t="shared" si="56"/>
        <v>736679083.56109929</v>
      </c>
      <c r="CF37" s="36">
        <f t="shared" si="56"/>
        <v>719188574.54007089</v>
      </c>
      <c r="CG37" s="36">
        <f t="shared" si="56"/>
        <v>716064116.47956121</v>
      </c>
      <c r="CH37" s="36">
        <f t="shared" si="56"/>
        <v>714858662.4394505</v>
      </c>
      <c r="CI37" s="36">
        <f t="shared" si="56"/>
        <v>749409869.02475286</v>
      </c>
      <c r="CJ37" s="36">
        <f t="shared" si="56"/>
        <v>762949354.41137087</v>
      </c>
      <c r="CK37" s="36">
        <f>+CK33-SUM(CK34:CK36)</f>
        <v>720703298.59467888</v>
      </c>
      <c r="CL37" s="36">
        <f>+CL33-SUM(CL34:CL36)</f>
        <v>741401549.58765948</v>
      </c>
      <c r="CM37" s="36">
        <f t="shared" ref="CM37:CW37" si="57">+CM33-SUM(CM34:CM36)</f>
        <v>747701219.46485245</v>
      </c>
      <c r="CN37" s="36">
        <f t="shared" si="57"/>
        <v>747442410.44061232</v>
      </c>
      <c r="CO37" s="36">
        <f t="shared" si="57"/>
        <v>753082951.91026866</v>
      </c>
      <c r="CP37" s="36">
        <f t="shared" si="57"/>
        <v>737424483.11944389</v>
      </c>
      <c r="CQ37" s="36">
        <f t="shared" si="57"/>
        <v>830176986.81847227</v>
      </c>
      <c r="CR37" s="36">
        <f t="shared" si="57"/>
        <v>823886959.13069975</v>
      </c>
      <c r="CS37" s="36">
        <f t="shared" si="57"/>
        <v>804638974.24959195</v>
      </c>
      <c r="CT37" s="36">
        <f t="shared" si="57"/>
        <v>798975925.18485332</v>
      </c>
      <c r="CU37" s="36">
        <f t="shared" si="57"/>
        <v>801855435.98576963</v>
      </c>
      <c r="CV37" s="36">
        <f t="shared" si="57"/>
        <v>803841451.22725761</v>
      </c>
      <c r="CW37" s="36">
        <f t="shared" si="57"/>
        <v>822396768.47508216</v>
      </c>
      <c r="CX37" s="36">
        <f t="shared" si="43"/>
        <v>780164865.05453014</v>
      </c>
      <c r="CY37" s="40"/>
    </row>
    <row r="38" spans="1:103" ht="13.5" outlineLevel="1" thickBot="1" x14ac:dyDescent="0.25">
      <c r="A38" s="13">
        <f t="shared" si="6"/>
        <v>31</v>
      </c>
      <c r="B38" s="13"/>
      <c r="C38" s="13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</row>
    <row r="39" spans="1:103" ht="13.5" outlineLevel="1" thickBot="1" x14ac:dyDescent="0.25">
      <c r="A39" s="13">
        <f t="shared" si="6"/>
        <v>32</v>
      </c>
      <c r="B39" s="13"/>
      <c r="C39" s="30" t="s">
        <v>579</v>
      </c>
      <c r="D39" s="31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64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  <c r="CS39" s="73"/>
      <c r="CT39" s="73"/>
      <c r="CU39" s="73"/>
      <c r="CV39" s="73"/>
      <c r="CW39" s="73"/>
    </row>
    <row r="40" spans="1:103" outlineLevel="1" x14ac:dyDescent="0.2">
      <c r="A40" s="13">
        <f t="shared" si="6"/>
        <v>33</v>
      </c>
      <c r="B40" s="13"/>
      <c r="C40" s="16" t="s">
        <v>580</v>
      </c>
      <c r="E40" s="4">
        <v>0</v>
      </c>
      <c r="F40" s="4">
        <f t="shared" ref="F40:W40" si="58">+F41+F42-SUM(F45:F92)</f>
        <v>0</v>
      </c>
      <c r="G40" s="4">
        <f t="shared" si="58"/>
        <v>0</v>
      </c>
      <c r="H40" s="4">
        <f t="shared" si="58"/>
        <v>0</v>
      </c>
      <c r="I40" s="4">
        <f t="shared" si="58"/>
        <v>0</v>
      </c>
      <c r="J40" s="4">
        <f t="shared" si="58"/>
        <v>0</v>
      </c>
      <c r="K40" s="4">
        <f t="shared" si="58"/>
        <v>0</v>
      </c>
      <c r="L40" s="4">
        <f t="shared" si="58"/>
        <v>0</v>
      </c>
      <c r="M40" s="4">
        <f t="shared" si="58"/>
        <v>0</v>
      </c>
      <c r="N40" s="4">
        <f t="shared" si="58"/>
        <v>0</v>
      </c>
      <c r="O40" s="4">
        <f t="shared" si="58"/>
        <v>0</v>
      </c>
      <c r="P40" s="4">
        <f t="shared" si="58"/>
        <v>0</v>
      </c>
      <c r="Q40" s="4">
        <f t="shared" si="58"/>
        <v>0</v>
      </c>
      <c r="R40" s="4">
        <f t="shared" si="58"/>
        <v>0</v>
      </c>
      <c r="S40" s="4">
        <f t="shared" si="58"/>
        <v>0</v>
      </c>
      <c r="T40" s="4">
        <f t="shared" si="58"/>
        <v>0</v>
      </c>
      <c r="U40" s="4">
        <f t="shared" si="58"/>
        <v>0</v>
      </c>
      <c r="V40" s="4">
        <f t="shared" si="58"/>
        <v>0</v>
      </c>
      <c r="W40" s="4">
        <f t="shared" si="58"/>
        <v>0</v>
      </c>
      <c r="X40" s="4">
        <f t="shared" ref="X40:BC40" si="59">+X41+X42-SUM(X45:X102)</f>
        <v>0</v>
      </c>
      <c r="Y40" s="4">
        <f t="shared" si="59"/>
        <v>0</v>
      </c>
      <c r="Z40" s="4">
        <f t="shared" si="59"/>
        <v>0</v>
      </c>
      <c r="AA40" s="4">
        <f t="shared" si="59"/>
        <v>0</v>
      </c>
      <c r="AB40" s="4">
        <f t="shared" si="59"/>
        <v>0</v>
      </c>
      <c r="AC40" s="4">
        <f t="shared" si="59"/>
        <v>0</v>
      </c>
      <c r="AD40" s="4">
        <f t="shared" si="59"/>
        <v>0</v>
      </c>
      <c r="AE40" s="4">
        <f t="shared" si="59"/>
        <v>0</v>
      </c>
      <c r="AF40" s="4">
        <f t="shared" si="59"/>
        <v>0</v>
      </c>
      <c r="AG40" s="4">
        <f t="shared" si="59"/>
        <v>0</v>
      </c>
      <c r="AH40" s="4">
        <f t="shared" si="59"/>
        <v>0</v>
      </c>
      <c r="AI40" s="4">
        <f t="shared" si="59"/>
        <v>0</v>
      </c>
      <c r="AJ40" s="4">
        <f t="shared" si="59"/>
        <v>0</v>
      </c>
      <c r="AK40" s="4">
        <f t="shared" si="59"/>
        <v>0</v>
      </c>
      <c r="AL40" s="4">
        <f t="shared" si="59"/>
        <v>0</v>
      </c>
      <c r="AM40" s="4">
        <f t="shared" si="59"/>
        <v>0</v>
      </c>
      <c r="AN40" s="4">
        <f t="shared" si="59"/>
        <v>0</v>
      </c>
      <c r="AO40" s="4">
        <f t="shared" si="59"/>
        <v>0</v>
      </c>
      <c r="AP40" s="4">
        <f t="shared" si="59"/>
        <v>0</v>
      </c>
      <c r="AQ40" s="4">
        <f t="shared" si="59"/>
        <v>0</v>
      </c>
      <c r="AR40" s="4">
        <f t="shared" si="59"/>
        <v>0</v>
      </c>
      <c r="AS40" s="4">
        <f t="shared" si="59"/>
        <v>0</v>
      </c>
      <c r="AT40" s="4">
        <f t="shared" si="59"/>
        <v>0</v>
      </c>
      <c r="AU40" s="4">
        <f t="shared" si="59"/>
        <v>0</v>
      </c>
      <c r="AV40" s="4">
        <f t="shared" si="59"/>
        <v>0</v>
      </c>
      <c r="AW40" s="4">
        <f t="shared" si="59"/>
        <v>0</v>
      </c>
      <c r="AX40" s="4">
        <f t="shared" si="59"/>
        <v>0</v>
      </c>
      <c r="AY40" s="4">
        <f t="shared" si="59"/>
        <v>0</v>
      </c>
      <c r="AZ40" s="4">
        <f t="shared" si="59"/>
        <v>0</v>
      </c>
      <c r="BA40" s="4">
        <f t="shared" si="59"/>
        <v>922520.00520372391</v>
      </c>
      <c r="BB40" s="4">
        <f t="shared" si="59"/>
        <v>932772.32761788368</v>
      </c>
      <c r="BC40" s="4">
        <f t="shared" si="59"/>
        <v>947495.48570394516</v>
      </c>
      <c r="BD40" s="4">
        <f t="shared" ref="BD40:CJ40" si="60">+BD41+BD42-SUM(BD45:BD102)</f>
        <v>957098.45561027527</v>
      </c>
      <c r="BE40" s="4">
        <f t="shared" si="60"/>
        <v>979331.33219575882</v>
      </c>
      <c r="BF40" s="4">
        <f t="shared" si="60"/>
        <v>1007570.9531302452</v>
      </c>
      <c r="BG40" s="4">
        <f t="shared" si="60"/>
        <v>1040091.8345258236</v>
      </c>
      <c r="BH40" s="4">
        <f t="shared" si="60"/>
        <v>1074725.3422219753</v>
      </c>
      <c r="BI40" s="4">
        <f t="shared" si="60"/>
        <v>1110884.2703499794</v>
      </c>
      <c r="BJ40" s="4">
        <f t="shared" si="60"/>
        <v>1147783.2866780758</v>
      </c>
      <c r="BK40" s="4">
        <f t="shared" si="60"/>
        <v>1192176.0255358219</v>
      </c>
      <c r="BL40" s="4">
        <f t="shared" si="60"/>
        <v>1216485.574434042</v>
      </c>
      <c r="BM40" s="4">
        <f t="shared" si="60"/>
        <v>1257596.9107899666</v>
      </c>
      <c r="BN40" s="4">
        <f t="shared" si="60"/>
        <v>1301863.0638122559</v>
      </c>
      <c r="BO40" s="4">
        <f t="shared" si="60"/>
        <v>1349615.8150801659</v>
      </c>
      <c r="BP40" s="4">
        <f t="shared" si="60"/>
        <v>1398716.3176841736</v>
      </c>
      <c r="BQ40" s="4">
        <f t="shared" si="60"/>
        <v>1451141.5177502632</v>
      </c>
      <c r="BR40" s="4">
        <f t="shared" si="60"/>
        <v>1507035.958137989</v>
      </c>
      <c r="BS40" s="4">
        <f t="shared" si="60"/>
        <v>1563673.7178719044</v>
      </c>
      <c r="BT40" s="4">
        <f t="shared" si="60"/>
        <v>1622578.3641681671</v>
      </c>
      <c r="BU40" s="4">
        <f t="shared" si="60"/>
        <v>1683617.759529829</v>
      </c>
      <c r="BV40" s="4">
        <f t="shared" si="60"/>
        <v>1749123.2816381454</v>
      </c>
      <c r="BW40" s="4">
        <f t="shared" si="60"/>
        <v>1813438.7235481739</v>
      </c>
      <c r="BX40" s="4">
        <f t="shared" si="60"/>
        <v>1867152.6516180038</v>
      </c>
      <c r="BY40" s="4">
        <f t="shared" si="60"/>
        <v>1923871.9568500519</v>
      </c>
      <c r="BZ40" s="4">
        <f t="shared" si="60"/>
        <v>1341624.4963431358</v>
      </c>
      <c r="CA40" s="4">
        <f t="shared" si="60"/>
        <v>1385703.2335591316</v>
      </c>
      <c r="CB40" s="4">
        <f t="shared" si="60"/>
        <v>1430707.1143131256</v>
      </c>
      <c r="CC40" s="4">
        <f t="shared" si="60"/>
        <v>1478459.9212553501</v>
      </c>
      <c r="CD40" s="4">
        <f t="shared" si="60"/>
        <v>1527923.0265371799</v>
      </c>
      <c r="CE40" s="4">
        <f t="shared" si="60"/>
        <v>1578965.738900423</v>
      </c>
      <c r="CF40" s="4">
        <f t="shared" si="60"/>
        <v>1631398.2499294281</v>
      </c>
      <c r="CG40" s="4">
        <f t="shared" si="60"/>
        <v>1682845.6604390144</v>
      </c>
      <c r="CH40" s="4">
        <f t="shared" si="60"/>
        <v>1734134.4305496216</v>
      </c>
      <c r="CI40" s="4">
        <f t="shared" si="60"/>
        <v>1784604.2152471542</v>
      </c>
      <c r="CJ40" s="4">
        <f t="shared" si="60"/>
        <v>1827607.2886292934</v>
      </c>
      <c r="CK40" s="4">
        <f>+CK41+CK42-SUM(CK45:CK102)</f>
        <v>1862683.4053211212</v>
      </c>
      <c r="CL40" s="4">
        <f t="shared" ref="CL40:CW40" si="61">+CL41+CL42-SUM(CL45:CL102)</f>
        <v>1896083.4323406219</v>
      </c>
      <c r="CM40" s="4">
        <f t="shared" si="61"/>
        <v>1931892.1351475716</v>
      </c>
      <c r="CN40" s="4">
        <f t="shared" si="61"/>
        <v>128661.14938759804</v>
      </c>
      <c r="CO40" s="4">
        <f t="shared" si="61"/>
        <v>660410.70973110199</v>
      </c>
      <c r="CP40" s="4">
        <f t="shared" si="61"/>
        <v>-6227.4194440841675</v>
      </c>
      <c r="CQ40" s="4">
        <f t="shared" si="61"/>
        <v>23071.731527805328</v>
      </c>
      <c r="CR40" s="4">
        <f t="shared" si="61"/>
        <v>20162.539300441742</v>
      </c>
      <c r="CS40" s="4">
        <f t="shared" si="61"/>
        <v>16988.270408153534</v>
      </c>
      <c r="CT40" s="4">
        <f t="shared" si="61"/>
        <v>8028.6051466464996</v>
      </c>
      <c r="CU40" s="4">
        <f t="shared" si="61"/>
        <v>3368.9542303085327</v>
      </c>
      <c r="CV40" s="4">
        <f t="shared" si="61"/>
        <v>86085.662742137909</v>
      </c>
      <c r="CW40" s="4">
        <f t="shared" si="61"/>
        <v>74351.584918022156</v>
      </c>
      <c r="CX40" s="2"/>
      <c r="CY40" s="2"/>
    </row>
    <row r="41" spans="1:103" outlineLevel="1" x14ac:dyDescent="0.2">
      <c r="A41" s="13">
        <f t="shared" si="6"/>
        <v>34</v>
      </c>
      <c r="B41" s="13"/>
      <c r="C41" s="16" t="s">
        <v>2228</v>
      </c>
      <c r="E41" s="4">
        <v>-714487446.25999999</v>
      </c>
      <c r="F41" s="4">
        <f t="shared" ref="F41:AB41" si="62">SUM(F45:F63)</f>
        <v>-721984269.25999999</v>
      </c>
      <c r="G41" s="4">
        <f t="shared" si="62"/>
        <v>-736870008.13999999</v>
      </c>
      <c r="H41" s="4">
        <f t="shared" si="62"/>
        <v>-745970058.49000001</v>
      </c>
      <c r="I41" s="4">
        <f t="shared" si="62"/>
        <v>-738119640.73999989</v>
      </c>
      <c r="J41" s="4">
        <f t="shared" si="62"/>
        <v>-739213135.75</v>
      </c>
      <c r="K41" s="4">
        <f t="shared" si="62"/>
        <v>-737569333.3900001</v>
      </c>
      <c r="L41" s="4">
        <f t="shared" si="62"/>
        <v>-722455792.25</v>
      </c>
      <c r="M41" s="4">
        <f t="shared" si="62"/>
        <v>-720381482.05999994</v>
      </c>
      <c r="N41" s="4">
        <f t="shared" si="62"/>
        <v>-717559072.59000015</v>
      </c>
      <c r="O41" s="4">
        <f t="shared" si="62"/>
        <v>-708323944.54000008</v>
      </c>
      <c r="P41" s="4">
        <f t="shared" si="62"/>
        <v>-718501466.94000006</v>
      </c>
      <c r="Q41" s="4">
        <f t="shared" si="62"/>
        <v>-733830283.75</v>
      </c>
      <c r="R41" s="4">
        <f t="shared" si="62"/>
        <v>-738379166.08999991</v>
      </c>
      <c r="S41" s="4">
        <f t="shared" si="62"/>
        <v>-751442099.79999995</v>
      </c>
      <c r="T41" s="4">
        <f t="shared" si="62"/>
        <v>-760165971.4799999</v>
      </c>
      <c r="U41" s="4">
        <f t="shared" si="62"/>
        <v>-748645593.59000003</v>
      </c>
      <c r="V41" s="4">
        <f t="shared" si="62"/>
        <v>-750049783.56000018</v>
      </c>
      <c r="W41" s="4">
        <f t="shared" si="62"/>
        <v>-748548671.5</v>
      </c>
      <c r="X41" s="4">
        <f t="shared" si="62"/>
        <v>-733837748.69999981</v>
      </c>
      <c r="Y41" s="4">
        <f t="shared" si="62"/>
        <v>-732252524.5</v>
      </c>
      <c r="Z41" s="4">
        <f t="shared" si="62"/>
        <v>-730291076.18000007</v>
      </c>
      <c r="AA41" s="4">
        <f t="shared" si="62"/>
        <v>-720736884.24000001</v>
      </c>
      <c r="AB41" s="4">
        <f t="shared" si="62"/>
        <v>-732656075.96000004</v>
      </c>
      <c r="AC41" s="4">
        <f t="shared" ref="AC41:AZ41" si="63">SUM(AC45:AC69)</f>
        <v>-753092019.32999992</v>
      </c>
      <c r="AD41" s="4">
        <f t="shared" si="63"/>
        <v>-757967517.37999976</v>
      </c>
      <c r="AE41" s="4">
        <f t="shared" si="63"/>
        <v>-772802382.18999994</v>
      </c>
      <c r="AF41" s="4">
        <f t="shared" si="63"/>
        <v>-780387734.8900001</v>
      </c>
      <c r="AG41" s="4">
        <f t="shared" si="63"/>
        <v>-772554697.99000001</v>
      </c>
      <c r="AH41" s="4">
        <f t="shared" si="63"/>
        <v>-773346360.11999977</v>
      </c>
      <c r="AI41" s="4">
        <f t="shared" si="63"/>
        <v>-772051434.99000001</v>
      </c>
      <c r="AJ41" s="4">
        <f t="shared" si="63"/>
        <v>-756410666.33000004</v>
      </c>
      <c r="AK41" s="4">
        <f t="shared" si="63"/>
        <v>-755163649.21000004</v>
      </c>
      <c r="AL41" s="4">
        <f t="shared" si="63"/>
        <v>-753497691.57000005</v>
      </c>
      <c r="AM41" s="4">
        <f t="shared" si="63"/>
        <v>-743335790.05000007</v>
      </c>
      <c r="AN41" s="4">
        <f t="shared" si="63"/>
        <v>-754992076.3599999</v>
      </c>
      <c r="AO41" s="4">
        <f t="shared" si="63"/>
        <v>-768855090.34000003</v>
      </c>
      <c r="AP41" s="4">
        <f t="shared" si="63"/>
        <v>-773222404.45999992</v>
      </c>
      <c r="AQ41" s="4">
        <f t="shared" si="63"/>
        <v>-785257822.28999984</v>
      </c>
      <c r="AR41" s="4">
        <f t="shared" si="63"/>
        <v>-786547676.77999973</v>
      </c>
      <c r="AS41" s="4">
        <f t="shared" si="63"/>
        <v>-778440272.32000005</v>
      </c>
      <c r="AT41" s="4">
        <f t="shared" si="63"/>
        <v>-780107113.29999983</v>
      </c>
      <c r="AU41" s="4">
        <f t="shared" si="63"/>
        <v>-778826979.17999983</v>
      </c>
      <c r="AV41" s="4">
        <f t="shared" si="63"/>
        <v>-763588872.86999989</v>
      </c>
      <c r="AW41" s="4">
        <f t="shared" si="63"/>
        <v>-761592826.18999982</v>
      </c>
      <c r="AX41" s="4">
        <f t="shared" si="63"/>
        <v>-761367991.58999991</v>
      </c>
      <c r="AY41" s="4">
        <f t="shared" si="63"/>
        <v>-752000933.4000001</v>
      </c>
      <c r="AZ41" s="4">
        <f t="shared" si="63"/>
        <v>-763550850.40999985</v>
      </c>
      <c r="BA41" s="4">
        <f>SUM(BA45:BA69)-((SUM(BA64:BA69)*0.076)+((SUM(BA64:BA69)-(SUM(BA64:BA69)*0.076))*0.35))</f>
        <v>-780832633.25479591</v>
      </c>
      <c r="BB41" s="4">
        <f>SUM(BB45:BB69)-((SUM(BB64:BB69)*0.076)+((SUM(BB64:BB69)-(SUM(BB64:BB69)*0.076))*0.35))</f>
        <v>-788353568.29238212</v>
      </c>
      <c r="BC41" s="4">
        <f t="shared" ref="BC41:BM41" si="64">SUM(BC45:BC69)-((SUM(BC64:BC69)*0.076)+((SUM(BC64:BC69)-(SUM(BC64:BC69)*0.076))*0.35))</f>
        <v>-799413868.16429591</v>
      </c>
      <c r="BD41" s="4">
        <f t="shared" si="64"/>
        <v>-808394658.56438982</v>
      </c>
      <c r="BE41" s="4">
        <f t="shared" si="64"/>
        <v>-799175640.74780405</v>
      </c>
      <c r="BF41" s="4">
        <f t="shared" si="64"/>
        <v>-800385497.67686999</v>
      </c>
      <c r="BG41" s="4">
        <f t="shared" si="64"/>
        <v>-801562902.345474</v>
      </c>
      <c r="BH41" s="4">
        <f t="shared" si="64"/>
        <v>-786235006.73777795</v>
      </c>
      <c r="BI41" s="4">
        <f t="shared" si="64"/>
        <v>-783801514.23965001</v>
      </c>
      <c r="BJ41" s="4">
        <f t="shared" si="64"/>
        <v>-780927565.8633219</v>
      </c>
      <c r="BK41" s="4">
        <f t="shared" si="64"/>
        <v>-770179494.37446392</v>
      </c>
      <c r="BL41" s="4">
        <f t="shared" si="64"/>
        <v>-838510930.135566</v>
      </c>
      <c r="BM41" s="4">
        <f t="shared" si="64"/>
        <v>-856501382.41920972</v>
      </c>
      <c r="BN41" s="4">
        <f t="shared" ref="BN41:BY41" si="65">SUM(BN45:BN69)-((SUM(BN64:BN69)*0.076)+((SUM(BN64:BN69)-(SUM(BN64:BN69)*0.076))*0.35))</f>
        <v>-861580658.82618773</v>
      </c>
      <c r="BO41" s="4">
        <f t="shared" si="65"/>
        <v>-876175604.01491976</v>
      </c>
      <c r="BP41" s="4">
        <f t="shared" si="65"/>
        <v>-880829844.61231577</v>
      </c>
      <c r="BQ41" s="4">
        <f t="shared" si="65"/>
        <v>-872911105.08224976</v>
      </c>
      <c r="BR41" s="4">
        <f t="shared" si="65"/>
        <v>-873287058.92186189</v>
      </c>
      <c r="BS41" s="4">
        <f t="shared" si="65"/>
        <v>-871891504.46212792</v>
      </c>
      <c r="BT41" s="4">
        <f t="shared" si="65"/>
        <v>-855568941.955832</v>
      </c>
      <c r="BU41" s="4">
        <f t="shared" si="65"/>
        <v>-852620773.77047002</v>
      </c>
      <c r="BV41" s="4">
        <f t="shared" si="65"/>
        <v>-853423681.96836197</v>
      </c>
      <c r="BW41" s="4">
        <f t="shared" si="65"/>
        <v>-842453597.36645198</v>
      </c>
      <c r="BX41" s="4">
        <f t="shared" si="65"/>
        <v>-854338065.69838202</v>
      </c>
      <c r="BY41" s="4">
        <f t="shared" si="65"/>
        <v>-871945689.7631501</v>
      </c>
      <c r="BZ41" s="4">
        <f>SUM(BZ45:BZ69)-((SUM(BZ64:BZ69)*0.076)+((SUM(BZ64:BZ69)-(SUM(BZ64:BZ69)*0.076))*0.21))</f>
        <v>-755296443.79365683</v>
      </c>
      <c r="CA41" s="4">
        <f t="shared" ref="CA41:CJ41" si="66">SUM(CA45:CA69)-((SUM(CA64:CA69)*0.076)+((SUM(CA64:CA69)-(SUM(CA64:CA69)*0.076))*0.21))</f>
        <v>-770783115.01644087</v>
      </c>
      <c r="CB41" s="4">
        <f t="shared" si="66"/>
        <v>-780183331.19568682</v>
      </c>
      <c r="CC41" s="4">
        <f t="shared" si="66"/>
        <v>-771700112.02874482</v>
      </c>
      <c r="CD41" s="4">
        <f t="shared" si="66"/>
        <v>-771230808.21346283</v>
      </c>
      <c r="CE41" s="4">
        <f t="shared" si="66"/>
        <v>-767905510.5510993</v>
      </c>
      <c r="CF41" s="4">
        <f t="shared" si="66"/>
        <v>-750333805.5300709</v>
      </c>
      <c r="CG41" s="4">
        <f t="shared" si="66"/>
        <v>-746962215.46956122</v>
      </c>
      <c r="CH41" s="4">
        <f t="shared" si="66"/>
        <v>-745800142.42945051</v>
      </c>
      <c r="CI41" s="4">
        <f t="shared" si="66"/>
        <v>-749409869.02475286</v>
      </c>
      <c r="CJ41" s="4">
        <f t="shared" si="66"/>
        <v>-762949354.41137087</v>
      </c>
      <c r="CK41" s="4">
        <f>SUM(CK45:CK69)-((SUM(CK64:CK69)*0.076)+((SUM(CK64:CK69)-(SUM(CK64:CK69)*0.076))*0.21))</f>
        <v>-720703298.59467888</v>
      </c>
      <c r="CL41" s="4">
        <f>SUM(CL45:CL69)-((SUM(CL64:CL69)*0.076)+((SUM(CL64:CL69)-(SUM(CL64:CL69)*0.076))*0.21))</f>
        <v>-741401549.58765948</v>
      </c>
      <c r="CM41" s="4">
        <f t="shared" ref="CM41:CW41" si="67">SUM(CM45:CM69)-((SUM(CM64:CM69)*0.076)+((SUM(CM64:CM69)-(SUM(CM64:CM69)*0.076))*0.21))</f>
        <v>-747701219.46485245</v>
      </c>
      <c r="CN41" s="4">
        <f t="shared" si="67"/>
        <v>-747442410.44061232</v>
      </c>
      <c r="CO41" s="4">
        <f>SUM(CO45:CO69)-((SUM(CO64:CO69)*0.076)+((SUM(CO64:CO69)-(SUM(CO64:CO69)*0.076))*0.21))</f>
        <v>-753082951.91026866</v>
      </c>
      <c r="CP41" s="4">
        <f t="shared" si="67"/>
        <v>-737424483.11944389</v>
      </c>
      <c r="CQ41" s="4">
        <f t="shared" si="67"/>
        <v>-830176986.81847227</v>
      </c>
      <c r="CR41" s="4">
        <f t="shared" si="67"/>
        <v>-823886959.13069975</v>
      </c>
      <c r="CS41" s="4">
        <f t="shared" si="67"/>
        <v>-804638974.24959195</v>
      </c>
      <c r="CT41" s="4">
        <f t="shared" si="67"/>
        <v>-798975925.18485332</v>
      </c>
      <c r="CU41" s="4">
        <f t="shared" si="67"/>
        <v>-801855435.98576963</v>
      </c>
      <c r="CV41" s="4">
        <f>SUM(CV45:CV69)-((SUM(CV64:CV69)*0.076)+((SUM(CV64:CV69)-(SUM(CV64:CV69)*0.076))*0.21))</f>
        <v>-803841451.22725761</v>
      </c>
      <c r="CW41" s="4">
        <f t="shared" si="67"/>
        <v>-822396768.47508216</v>
      </c>
      <c r="CX41" s="2"/>
      <c r="CY41" s="2"/>
    </row>
    <row r="42" spans="1:103" outlineLevel="1" x14ac:dyDescent="0.2">
      <c r="A42" s="13">
        <f t="shared" si="6"/>
        <v>35</v>
      </c>
      <c r="B42" s="13"/>
      <c r="C42" s="16" t="s">
        <v>2227</v>
      </c>
      <c r="E42" s="4">
        <v>-601700000</v>
      </c>
      <c r="F42" s="4">
        <f>SUM(F70:F92)</f>
        <v>-471700000</v>
      </c>
      <c r="G42" s="4">
        <f>SUM(G70:G92)</f>
        <v>-471700000</v>
      </c>
      <c r="H42" s="4">
        <f>SUM(H70:H92)</f>
        <v>-511700000</v>
      </c>
      <c r="I42" s="4">
        <f>SUM(I70:I92)</f>
        <v>-511700000</v>
      </c>
      <c r="J42" s="4">
        <f t="shared" ref="J42:P42" si="68">SUM(J70:J93)</f>
        <v>-511700000</v>
      </c>
      <c r="K42" s="4">
        <f t="shared" si="68"/>
        <v>-511700000</v>
      </c>
      <c r="L42" s="4">
        <f t="shared" si="68"/>
        <v>-511700000</v>
      </c>
      <c r="M42" s="4">
        <f t="shared" si="68"/>
        <v>-511700000</v>
      </c>
      <c r="N42" s="4">
        <f t="shared" si="68"/>
        <v>-511700000</v>
      </c>
      <c r="O42" s="4">
        <f t="shared" si="68"/>
        <v>-561700000</v>
      </c>
      <c r="P42" s="4">
        <f t="shared" si="68"/>
        <v>-561700000</v>
      </c>
      <c r="Q42" s="4">
        <f t="shared" ref="Q42:CB42" si="69">SUM(Q70:Q102)</f>
        <v>-561700000</v>
      </c>
      <c r="R42" s="4">
        <f t="shared" si="69"/>
        <v>-561700000</v>
      </c>
      <c r="S42" s="4">
        <f t="shared" si="69"/>
        <v>-561700000</v>
      </c>
      <c r="T42" s="4">
        <f t="shared" si="69"/>
        <v>-561700000</v>
      </c>
      <c r="U42" s="4">
        <f t="shared" si="69"/>
        <v>-561700000</v>
      </c>
      <c r="V42" s="4">
        <f t="shared" si="69"/>
        <v>-561700000</v>
      </c>
      <c r="W42" s="4">
        <f t="shared" si="69"/>
        <v>-561700000</v>
      </c>
      <c r="X42" s="4">
        <f t="shared" si="69"/>
        <v>-561700000</v>
      </c>
      <c r="Y42" s="4">
        <f t="shared" si="69"/>
        <v>-611700000</v>
      </c>
      <c r="Z42" s="4">
        <f t="shared" si="69"/>
        <v>-611700000</v>
      </c>
      <c r="AA42" s="4">
        <f t="shared" si="69"/>
        <v>-611700000</v>
      </c>
      <c r="AB42" s="4">
        <f t="shared" si="69"/>
        <v>-611700000</v>
      </c>
      <c r="AC42" s="4">
        <f t="shared" si="69"/>
        <v>-611700000</v>
      </c>
      <c r="AD42" s="4">
        <f t="shared" si="69"/>
        <v>-611700000</v>
      </c>
      <c r="AE42" s="4">
        <f t="shared" si="69"/>
        <v>-611700000</v>
      </c>
      <c r="AF42" s="4">
        <f t="shared" si="69"/>
        <v>-611700000</v>
      </c>
      <c r="AG42" s="4">
        <f t="shared" si="69"/>
        <v>-611700000</v>
      </c>
      <c r="AH42" s="4">
        <f t="shared" si="69"/>
        <v>-611700000</v>
      </c>
      <c r="AI42" s="4">
        <f t="shared" si="69"/>
        <v>-611700000</v>
      </c>
      <c r="AJ42" s="4">
        <f t="shared" si="69"/>
        <v>-611700000</v>
      </c>
      <c r="AK42" s="4">
        <f t="shared" si="69"/>
        <v>-611700000</v>
      </c>
      <c r="AL42" s="4">
        <f t="shared" si="69"/>
        <v>-601700000</v>
      </c>
      <c r="AM42" s="4">
        <f t="shared" si="69"/>
        <v>-601700000</v>
      </c>
      <c r="AN42" s="4">
        <f t="shared" si="69"/>
        <v>-601700000</v>
      </c>
      <c r="AO42" s="4">
        <f t="shared" si="69"/>
        <v>-601700000</v>
      </c>
      <c r="AP42" s="4">
        <f t="shared" si="69"/>
        <v>-601700000</v>
      </c>
      <c r="AQ42" s="4">
        <f t="shared" si="69"/>
        <v>-601700000</v>
      </c>
      <c r="AR42" s="4">
        <f t="shared" si="69"/>
        <v>-601700000</v>
      </c>
      <c r="AS42" s="4">
        <f t="shared" si="69"/>
        <v>-601700000</v>
      </c>
      <c r="AT42" s="4">
        <f t="shared" si="69"/>
        <v>-601700000</v>
      </c>
      <c r="AU42" s="4">
        <f t="shared" si="69"/>
        <v>-561700000</v>
      </c>
      <c r="AV42" s="4">
        <f t="shared" si="69"/>
        <v>-561700000</v>
      </c>
      <c r="AW42" s="4">
        <f t="shared" si="69"/>
        <v>-561700000</v>
      </c>
      <c r="AX42" s="4">
        <f t="shared" si="69"/>
        <v>-561700000</v>
      </c>
      <c r="AY42" s="4">
        <f t="shared" si="69"/>
        <v>-561700000</v>
      </c>
      <c r="AZ42" s="4">
        <f t="shared" si="69"/>
        <v>-561700000</v>
      </c>
      <c r="BA42" s="4">
        <f t="shared" si="69"/>
        <v>-561700000</v>
      </c>
      <c r="BB42" s="4">
        <f t="shared" si="69"/>
        <v>-561700000</v>
      </c>
      <c r="BC42" s="4">
        <f t="shared" si="69"/>
        <v>-561700000</v>
      </c>
      <c r="BD42" s="4">
        <f t="shared" si="69"/>
        <v>-561700000</v>
      </c>
      <c r="BE42" s="4">
        <f t="shared" si="69"/>
        <v>-561700000</v>
      </c>
      <c r="BF42" s="4">
        <f t="shared" si="69"/>
        <v>-561700000</v>
      </c>
      <c r="BG42" s="4">
        <f t="shared" si="69"/>
        <v>-561700000</v>
      </c>
      <c r="BH42" s="4">
        <f t="shared" si="69"/>
        <v>-561700000</v>
      </c>
      <c r="BI42" s="4">
        <f t="shared" si="69"/>
        <v>-561700000</v>
      </c>
      <c r="BJ42" s="4">
        <f t="shared" si="69"/>
        <v>-561700000</v>
      </c>
      <c r="BK42" s="4">
        <f t="shared" si="69"/>
        <v>-561700000</v>
      </c>
      <c r="BL42" s="4">
        <f t="shared" si="69"/>
        <v>-561700000</v>
      </c>
      <c r="BM42" s="4">
        <f t="shared" si="69"/>
        <v>-686700000</v>
      </c>
      <c r="BN42" s="4">
        <f t="shared" si="69"/>
        <v>-686700000</v>
      </c>
      <c r="BO42" s="4">
        <f t="shared" si="69"/>
        <v>-686700000</v>
      </c>
      <c r="BP42" s="4">
        <f t="shared" si="69"/>
        <v>-686700000</v>
      </c>
      <c r="BQ42" s="4">
        <f t="shared" si="69"/>
        <v>-686700000</v>
      </c>
      <c r="BR42" s="4">
        <f t="shared" si="69"/>
        <v>-686700000</v>
      </c>
      <c r="BS42" s="4">
        <f t="shared" si="69"/>
        <v>-686700000</v>
      </c>
      <c r="BT42" s="4">
        <f t="shared" si="69"/>
        <v>-686700000</v>
      </c>
      <c r="BU42" s="4">
        <f t="shared" si="69"/>
        <v>-686700000</v>
      </c>
      <c r="BV42" s="4">
        <f t="shared" si="69"/>
        <v>-686700000</v>
      </c>
      <c r="BW42" s="4">
        <f t="shared" si="69"/>
        <v>-686700000</v>
      </c>
      <c r="BX42" s="4">
        <f t="shared" si="69"/>
        <v>-686700000</v>
      </c>
      <c r="BY42" s="4">
        <f t="shared" si="69"/>
        <v>-686700000</v>
      </c>
      <c r="BZ42" s="4">
        <f t="shared" si="69"/>
        <v>-786700000</v>
      </c>
      <c r="CA42" s="4">
        <f t="shared" si="69"/>
        <v>-786700000</v>
      </c>
      <c r="CB42" s="4">
        <f t="shared" si="69"/>
        <v>-764700000</v>
      </c>
      <c r="CC42" s="4">
        <f t="shared" ref="CC42:CJ42" si="70">SUM(CC70:CC102)</f>
        <v>-764700000</v>
      </c>
      <c r="CD42" s="4">
        <f t="shared" si="70"/>
        <v>-764700000</v>
      </c>
      <c r="CE42" s="4">
        <f t="shared" si="70"/>
        <v>-764700000</v>
      </c>
      <c r="CF42" s="4">
        <f t="shared" si="70"/>
        <v>-764700000</v>
      </c>
      <c r="CG42" s="4">
        <f t="shared" si="70"/>
        <v>-764700000</v>
      </c>
      <c r="CH42" s="4">
        <f t="shared" si="70"/>
        <v>-814700000</v>
      </c>
      <c r="CI42" s="4">
        <f t="shared" si="70"/>
        <v>-814700000</v>
      </c>
      <c r="CJ42" s="4">
        <f t="shared" si="70"/>
        <v>-814700000</v>
      </c>
      <c r="CK42" s="63">
        <f>SUM(CK70:CK102)</f>
        <v>-739700000</v>
      </c>
      <c r="CL42" s="63">
        <f>SUM(CL70:CL102)</f>
        <v>-739700000</v>
      </c>
      <c r="CM42" s="63">
        <f>SUM(CM70:CM102)</f>
        <v>-739700000</v>
      </c>
      <c r="CN42" s="63">
        <f t="shared" ref="CN42:CW42" si="71">SUM(CN70:CN102)</f>
        <v>-739700000</v>
      </c>
      <c r="CO42" s="63">
        <f>SUM(CO70:CO102)</f>
        <v>-739700000</v>
      </c>
      <c r="CP42" s="63">
        <f t="shared" si="71"/>
        <v>-739700000</v>
      </c>
      <c r="CQ42" s="63">
        <f t="shared" si="71"/>
        <v>-879700000</v>
      </c>
      <c r="CR42" s="63">
        <f t="shared" si="71"/>
        <v>-879700000</v>
      </c>
      <c r="CS42" s="63">
        <f t="shared" si="71"/>
        <v>-879700000</v>
      </c>
      <c r="CT42" s="63">
        <f>SUM(CT70:CT102)</f>
        <v>-869700000</v>
      </c>
      <c r="CU42" s="63">
        <f t="shared" si="71"/>
        <v>-869700000</v>
      </c>
      <c r="CV42" s="63">
        <f>SUM(CV70:CV102)</f>
        <v>-869700000</v>
      </c>
      <c r="CW42" s="4">
        <f t="shared" si="71"/>
        <v>-849700000</v>
      </c>
      <c r="CX42" s="2"/>
      <c r="CY42" s="2"/>
    </row>
    <row r="43" spans="1:103" outlineLevel="1" x14ac:dyDescent="0.2">
      <c r="A43" s="13">
        <f t="shared" si="6"/>
        <v>36</v>
      </c>
      <c r="B43" s="39"/>
      <c r="D43" s="16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</row>
    <row r="44" spans="1:103" outlineLevel="1" x14ac:dyDescent="0.2">
      <c r="A44" s="192">
        <f t="shared" si="6"/>
        <v>37</v>
      </c>
      <c r="B44" s="192"/>
      <c r="C44" s="14" t="s">
        <v>581</v>
      </c>
      <c r="D44" s="193"/>
      <c r="E44" s="194"/>
      <c r="F44" s="194"/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5"/>
      <c r="W44" s="195"/>
      <c r="X44" s="195"/>
      <c r="Y44" s="195"/>
      <c r="Z44" s="195"/>
      <c r="AA44" s="195"/>
      <c r="AB44" s="195"/>
      <c r="AC44" s="195"/>
      <c r="AD44" s="195"/>
      <c r="AE44" s="195"/>
      <c r="AF44" s="195"/>
      <c r="AG44" s="195"/>
      <c r="AH44" s="195"/>
      <c r="AI44" s="195"/>
      <c r="AJ44" s="195"/>
      <c r="AK44" s="195"/>
      <c r="AL44" s="195"/>
      <c r="AM44" s="195"/>
      <c r="AN44" s="195"/>
      <c r="AO44" s="195"/>
      <c r="AP44" s="195"/>
      <c r="AQ44" s="195"/>
      <c r="AR44" s="195"/>
      <c r="AS44" s="195"/>
      <c r="AT44" s="195"/>
      <c r="AU44" s="195"/>
      <c r="AV44" s="195"/>
      <c r="AW44" s="195"/>
      <c r="AX44" s="195"/>
      <c r="AY44" s="195"/>
      <c r="AZ44" s="195"/>
      <c r="BA44" s="195"/>
      <c r="BB44" s="195"/>
      <c r="BC44" s="195"/>
      <c r="BD44" s="195"/>
      <c r="BE44" s="195"/>
      <c r="BF44" s="195"/>
      <c r="BG44" s="195"/>
      <c r="BH44" s="195"/>
      <c r="BI44" s="195"/>
      <c r="BJ44" s="195"/>
      <c r="BK44" s="195"/>
      <c r="BL44" s="195"/>
      <c r="BM44" s="195"/>
      <c r="BN44" s="195"/>
      <c r="BO44" s="195"/>
      <c r="BP44" s="195"/>
      <c r="BQ44" s="195"/>
      <c r="BR44" s="195"/>
      <c r="BS44" s="195"/>
      <c r="BT44" s="195"/>
      <c r="BU44" s="195"/>
      <c r="BV44" s="195"/>
      <c r="BW44" s="195"/>
      <c r="BX44" s="195"/>
      <c r="BY44" s="195"/>
      <c r="BZ44" s="195"/>
      <c r="CA44" s="195"/>
      <c r="CB44" s="195"/>
      <c r="CC44" s="195"/>
      <c r="CD44" s="195"/>
      <c r="CE44" s="195"/>
      <c r="CF44" s="195"/>
      <c r="CG44" s="195"/>
      <c r="CH44" s="195"/>
      <c r="CI44" s="195"/>
      <c r="CJ44" s="195"/>
      <c r="CK44" s="195"/>
      <c r="CL44" s="195"/>
      <c r="CM44" s="195"/>
      <c r="CN44" s="195"/>
      <c r="CO44" s="195"/>
      <c r="CP44" s="195"/>
      <c r="CQ44" s="195"/>
      <c r="CR44" s="195"/>
      <c r="CS44" s="195"/>
      <c r="CT44" s="195"/>
      <c r="CU44" s="195"/>
      <c r="CV44" s="195"/>
      <c r="CW44" s="195"/>
      <c r="CX44" s="2"/>
      <c r="CY44" s="2"/>
    </row>
    <row r="45" spans="1:103" outlineLevel="1" x14ac:dyDescent="0.2">
      <c r="A45" s="192">
        <f t="shared" si="6"/>
        <v>38</v>
      </c>
      <c r="B45" s="192"/>
      <c r="C45" s="196">
        <v>201000</v>
      </c>
      <c r="D45" s="197" t="s">
        <v>211</v>
      </c>
      <c r="E45" s="194">
        <v>0</v>
      </c>
      <c r="F45" s="194">
        <v>0</v>
      </c>
      <c r="G45" s="194">
        <v>0</v>
      </c>
      <c r="H45" s="194">
        <v>0</v>
      </c>
      <c r="I45" s="194">
        <v>0</v>
      </c>
      <c r="J45" s="194">
        <v>0</v>
      </c>
      <c r="K45" s="194">
        <v>0</v>
      </c>
      <c r="L45" s="194">
        <v>0</v>
      </c>
      <c r="M45" s="194">
        <v>0</v>
      </c>
      <c r="N45" s="194">
        <v>0</v>
      </c>
      <c r="O45" s="194">
        <v>0</v>
      </c>
      <c r="P45" s="194">
        <v>0</v>
      </c>
      <c r="Q45" s="194">
        <v>0</v>
      </c>
      <c r="R45" s="194">
        <v>0</v>
      </c>
      <c r="S45" s="194">
        <v>0</v>
      </c>
      <c r="T45" s="194">
        <v>0</v>
      </c>
      <c r="U45" s="194">
        <v>0</v>
      </c>
      <c r="V45" s="194">
        <v>0</v>
      </c>
      <c r="W45" s="198">
        <v>0</v>
      </c>
      <c r="X45" s="194">
        <v>0</v>
      </c>
      <c r="Y45" s="194">
        <v>0</v>
      </c>
      <c r="Z45" s="194">
        <v>0</v>
      </c>
      <c r="AA45" s="194">
        <v>0</v>
      </c>
      <c r="AB45" s="194">
        <v>0</v>
      </c>
      <c r="AC45" s="195">
        <v>0</v>
      </c>
      <c r="AD45" s="195">
        <v>0</v>
      </c>
      <c r="AE45" s="195">
        <v>0</v>
      </c>
      <c r="AF45" s="195">
        <v>0</v>
      </c>
      <c r="AG45" s="195">
        <v>0</v>
      </c>
      <c r="AH45" s="195">
        <v>0</v>
      </c>
      <c r="AI45" s="195">
        <v>0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 s="195">
        <v>0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 s="195">
        <v>0</v>
      </c>
      <c r="BD45" s="195">
        <v>0</v>
      </c>
      <c r="BE45" s="195">
        <v>0</v>
      </c>
      <c r="BF45" s="195">
        <v>0</v>
      </c>
      <c r="BG45" s="195">
        <v>0</v>
      </c>
      <c r="BH45" s="195">
        <v>0</v>
      </c>
      <c r="BI45" s="195">
        <v>0</v>
      </c>
      <c r="BJ45" s="195">
        <v>0</v>
      </c>
      <c r="BK45" s="195">
        <v>0</v>
      </c>
      <c r="BL45" s="195">
        <v>0</v>
      </c>
      <c r="BM45" s="195">
        <v>0</v>
      </c>
      <c r="BN45" s="195">
        <v>0</v>
      </c>
      <c r="BO45" s="195">
        <v>0</v>
      </c>
      <c r="BP45" s="195">
        <v>0</v>
      </c>
      <c r="BQ45" s="195">
        <v>0</v>
      </c>
      <c r="BR45" s="195">
        <v>0</v>
      </c>
      <c r="BS45" s="195">
        <v>0</v>
      </c>
      <c r="BT45" s="195">
        <v>0</v>
      </c>
      <c r="BU45" s="195">
        <v>0</v>
      </c>
      <c r="BV45" s="195">
        <v>0</v>
      </c>
      <c r="BW45" s="195">
        <v>0</v>
      </c>
      <c r="BX45" s="195">
        <v>0</v>
      </c>
      <c r="BY45" s="195">
        <v>0</v>
      </c>
      <c r="BZ45" s="195">
        <v>0</v>
      </c>
      <c r="CA45" s="195">
        <v>0</v>
      </c>
      <c r="CB45" s="195">
        <v>0</v>
      </c>
      <c r="CC45" s="195">
        <v>0</v>
      </c>
      <c r="CD45" s="195">
        <v>0</v>
      </c>
      <c r="CE45" s="195">
        <v>0</v>
      </c>
      <c r="CF45" s="195">
        <v>0</v>
      </c>
      <c r="CG45" s="195">
        <v>0</v>
      </c>
      <c r="CH45" s="195">
        <v>0</v>
      </c>
      <c r="CI45" s="195">
        <v>0</v>
      </c>
      <c r="CJ45" s="195">
        <v>0</v>
      </c>
      <c r="CK45" s="195">
        <v>0</v>
      </c>
      <c r="CL45" s="195">
        <v>0</v>
      </c>
      <c r="CM45" s="195">
        <v>0</v>
      </c>
      <c r="CN45" s="195">
        <v>0</v>
      </c>
      <c r="CO45" s="195">
        <v>0</v>
      </c>
      <c r="CP45" s="195">
        <v>0</v>
      </c>
      <c r="CQ45" s="195">
        <v>0</v>
      </c>
      <c r="CR45" s="195">
        <v>0</v>
      </c>
      <c r="CS45" s="195">
        <v>0</v>
      </c>
      <c r="CT45" s="195">
        <v>0</v>
      </c>
      <c r="CU45" s="195">
        <v>0</v>
      </c>
      <c r="CV45" s="195">
        <v>0</v>
      </c>
      <c r="CW45" s="195">
        <v>0</v>
      </c>
      <c r="CX45" s="4"/>
      <c r="CY45" s="4"/>
    </row>
    <row r="46" spans="1:103" s="7" customFormat="1" outlineLevel="1" x14ac:dyDescent="0.2">
      <c r="A46" s="199">
        <f t="shared" si="6"/>
        <v>39</v>
      </c>
      <c r="B46" s="199"/>
      <c r="C46" s="196">
        <v>201100</v>
      </c>
      <c r="D46" s="197" t="s">
        <v>212</v>
      </c>
      <c r="E46" s="198">
        <v>-342396248.58999997</v>
      </c>
      <c r="F46" s="198">
        <v>-342995665.14999998</v>
      </c>
      <c r="G46" s="198">
        <v>-344020708.74000001</v>
      </c>
      <c r="H46" s="198">
        <v>-344915735.52999997</v>
      </c>
      <c r="I46" s="198">
        <v>-345012207.93000001</v>
      </c>
      <c r="J46" s="198">
        <v>-345977872.62</v>
      </c>
      <c r="K46" s="198">
        <v>-346215962.79000002</v>
      </c>
      <c r="L46" s="198">
        <v>-346417035.31999999</v>
      </c>
      <c r="M46" s="198">
        <v>-347975530.13</v>
      </c>
      <c r="N46" s="198">
        <v>-348095471.05000001</v>
      </c>
      <c r="O46" s="198">
        <v>-348539297.88999999</v>
      </c>
      <c r="P46" s="198">
        <v>-349412566.63999999</v>
      </c>
      <c r="Q46" s="198">
        <v>-350300804.67000002</v>
      </c>
      <c r="R46" s="195">
        <v>-349555383.00999999</v>
      </c>
      <c r="S46" s="195">
        <v>-350408126.98000002</v>
      </c>
      <c r="T46" s="195">
        <v>-351392576.81</v>
      </c>
      <c r="U46" s="198">
        <v>-351392576.81</v>
      </c>
      <c r="V46" s="198">
        <v>-352354996.55000001</v>
      </c>
      <c r="W46" s="198">
        <v>-352476020</v>
      </c>
      <c r="X46" s="198">
        <v>-352605726.13</v>
      </c>
      <c r="Y46" s="198">
        <v>-353535235.49000001</v>
      </c>
      <c r="Z46" s="198">
        <v>-353714162.73000002</v>
      </c>
      <c r="AA46" s="198">
        <v>-353772284.57999998</v>
      </c>
      <c r="AB46" s="198">
        <v>-354903252.55000001</v>
      </c>
      <c r="AC46" s="195">
        <v>-356509190.66000003</v>
      </c>
      <c r="AD46" s="195">
        <v>-356660871.41000003</v>
      </c>
      <c r="AE46" s="195">
        <v>-357561968.25999999</v>
      </c>
      <c r="AF46" s="195">
        <v>-359034832.89999998</v>
      </c>
      <c r="AG46" s="195">
        <v>-359619745.11000001</v>
      </c>
      <c r="AH46" s="195">
        <v>-360638626.19</v>
      </c>
      <c r="AI46" s="195">
        <v>-360972768.81</v>
      </c>
      <c r="AJ46" s="195">
        <v>-361560548.82999998</v>
      </c>
      <c r="AK46" s="195">
        <v>-363271625.38999999</v>
      </c>
      <c r="AL46" s="195">
        <v>-362563924.06999999</v>
      </c>
      <c r="AM46" s="195">
        <v>-362790381.35000002</v>
      </c>
      <c r="AN46" s="195">
        <v>-363841552</v>
      </c>
      <c r="AO46" s="195">
        <v>-366050719.39999998</v>
      </c>
      <c r="AP46" s="195">
        <v>-366203517.68000001</v>
      </c>
      <c r="AQ46" s="195">
        <v>-367030655.17000002</v>
      </c>
      <c r="AR46" s="195">
        <v>-369301359.27999997</v>
      </c>
      <c r="AS46" s="195">
        <v>-369508567.29000002</v>
      </c>
      <c r="AT46" s="195">
        <v>-370470798.75999999</v>
      </c>
      <c r="AU46" s="195">
        <v>-370841318.63999999</v>
      </c>
      <c r="AV46" s="195">
        <v>-370841318.63999999</v>
      </c>
      <c r="AW46" s="195">
        <v>-370865080.92000002</v>
      </c>
      <c r="AX46" s="195">
        <v>-371034309.88</v>
      </c>
      <c r="AY46" s="195">
        <v>-371271971.48000002</v>
      </c>
      <c r="AZ46" s="195">
        <v>-371762912.01999998</v>
      </c>
      <c r="BA46" s="195">
        <v>-373776500.93000001</v>
      </c>
      <c r="BB46" s="195">
        <v>-373892093.82999998</v>
      </c>
      <c r="BC46" s="195">
        <v>-374196144.77999997</v>
      </c>
      <c r="BD46" s="195">
        <v>-376662796.31999999</v>
      </c>
      <c r="BE46" s="195">
        <v>-376660814.31</v>
      </c>
      <c r="BF46" s="195">
        <v>-377618630.16000003</v>
      </c>
      <c r="BG46" s="195">
        <v>-379778420.52999997</v>
      </c>
      <c r="BH46" s="195">
        <v>-379778420.52999997</v>
      </c>
      <c r="BI46" s="195">
        <v>-380150691.11000001</v>
      </c>
      <c r="BJ46" s="195">
        <v>-380195256.69</v>
      </c>
      <c r="BK46" s="195">
        <v>-380195256.69</v>
      </c>
      <c r="BL46" s="195">
        <v>-438976889.49000001</v>
      </c>
      <c r="BM46" s="195">
        <v>-439891750.02999997</v>
      </c>
      <c r="BN46" s="195">
        <v>-439917819.52999997</v>
      </c>
      <c r="BO46" s="195">
        <v>-440126375.52999997</v>
      </c>
      <c r="BP46" s="195">
        <v>-439516374.98000002</v>
      </c>
      <c r="BQ46" s="195">
        <v>-439516374.98000002</v>
      </c>
      <c r="BR46" s="195">
        <v>-439713588.75</v>
      </c>
      <c r="BS46" s="195">
        <v>-440397001.92000002</v>
      </c>
      <c r="BT46" s="195">
        <v>-440397002.04000002</v>
      </c>
      <c r="BU46" s="195">
        <v>-440773166.20999998</v>
      </c>
      <c r="BV46" s="195">
        <v>-442983357.81</v>
      </c>
      <c r="BW46" s="195">
        <v>-442983357.81</v>
      </c>
      <c r="BX46" s="195">
        <v>-443230792.37</v>
      </c>
      <c r="BY46" s="195">
        <v>-444119215.37</v>
      </c>
      <c r="BZ46" s="195">
        <v>-444159107.85000002</v>
      </c>
      <c r="CA46" s="195">
        <v>-444990487.85000002</v>
      </c>
      <c r="CB46" s="195">
        <v>-446367839.01999998</v>
      </c>
      <c r="CC46" s="195">
        <v>-446505232.73000002</v>
      </c>
      <c r="CD46" s="195">
        <v>-447434156.23000002</v>
      </c>
      <c r="CE46" s="195">
        <v>-447481193.52999997</v>
      </c>
      <c r="CF46" s="195">
        <v>-447524241</v>
      </c>
      <c r="CG46" s="195">
        <v>-449139675.89999998</v>
      </c>
      <c r="CH46" s="195">
        <v>-449904224.92000002</v>
      </c>
      <c r="CI46" s="195">
        <v>-449937680.94999999</v>
      </c>
      <c r="CJ46" s="195">
        <v>-449937680.94999999</v>
      </c>
      <c r="CK46" s="195">
        <v>-449904224.92000002</v>
      </c>
      <c r="CL46" s="195">
        <v>-449904224.92000002</v>
      </c>
      <c r="CM46" s="195">
        <v>-449904224.92000002</v>
      </c>
      <c r="CN46" s="195">
        <v>-449904224.92000002</v>
      </c>
      <c r="CO46" s="195">
        <v>-449904224.92000002</v>
      </c>
      <c r="CP46" s="195">
        <v>-449904224.92000002</v>
      </c>
      <c r="CQ46" s="195">
        <v>-449904224.92000002</v>
      </c>
      <c r="CR46" s="195">
        <v>-449904224.92000002</v>
      </c>
      <c r="CS46" s="195">
        <v>-449904224.92000002</v>
      </c>
      <c r="CT46" s="195">
        <v>-449904224.92000002</v>
      </c>
      <c r="CU46" s="195">
        <v>-449904224.92000002</v>
      </c>
      <c r="CV46" s="195">
        <v>-449904224.92000002</v>
      </c>
      <c r="CW46" s="195">
        <v>-449904224.92000002</v>
      </c>
      <c r="CX46" s="63"/>
      <c r="CY46" s="63"/>
    </row>
    <row r="47" spans="1:103" s="7" customFormat="1" outlineLevel="1" x14ac:dyDescent="0.2">
      <c r="A47" s="199">
        <f t="shared" si="6"/>
        <v>40</v>
      </c>
      <c r="B47" s="199"/>
      <c r="C47" s="196">
        <v>211400</v>
      </c>
      <c r="D47" s="197" t="s">
        <v>2222</v>
      </c>
      <c r="E47" s="198"/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  <c r="Q47" s="198"/>
      <c r="R47" s="195"/>
      <c r="S47" s="195"/>
      <c r="T47" s="195"/>
      <c r="U47" s="198"/>
      <c r="V47" s="198"/>
      <c r="W47" s="198"/>
      <c r="X47" s="198"/>
      <c r="Y47" s="198"/>
      <c r="Z47" s="198"/>
      <c r="AA47" s="198"/>
      <c r="AB47" s="198"/>
      <c r="AC47" s="195"/>
      <c r="AD47" s="195"/>
      <c r="AE47" s="195"/>
      <c r="AF47" s="195"/>
      <c r="AG47" s="195"/>
      <c r="AH47" s="195"/>
      <c r="AI47" s="195"/>
      <c r="AJ47" s="195"/>
      <c r="AK47" s="195"/>
      <c r="AL47" s="195"/>
      <c r="AM47" s="195"/>
      <c r="AN47" s="195"/>
      <c r="AO47" s="195"/>
      <c r="AP47" s="195"/>
      <c r="AQ47" s="195"/>
      <c r="AR47" s="195"/>
      <c r="AS47" s="195"/>
      <c r="AT47" s="195"/>
      <c r="AU47" s="195"/>
      <c r="AV47" s="195"/>
      <c r="AW47" s="195"/>
      <c r="AX47" s="195"/>
      <c r="AY47" s="195"/>
      <c r="AZ47" s="195"/>
      <c r="BA47" s="195"/>
      <c r="BB47" s="195"/>
      <c r="BC47" s="195"/>
      <c r="BD47" s="195"/>
      <c r="BE47" s="195"/>
      <c r="BF47" s="195"/>
      <c r="BG47" s="195"/>
      <c r="BH47" s="195"/>
      <c r="BI47" s="195"/>
      <c r="BJ47" s="195"/>
      <c r="BK47" s="195"/>
      <c r="BL47" s="195"/>
      <c r="BM47" s="195"/>
      <c r="BN47" s="195"/>
      <c r="BO47" s="195"/>
      <c r="BP47" s="195"/>
      <c r="BQ47" s="195"/>
      <c r="BR47" s="195"/>
      <c r="BS47" s="195"/>
      <c r="BT47" s="195"/>
      <c r="BU47" s="195"/>
      <c r="BV47" s="195"/>
      <c r="BW47" s="195"/>
      <c r="BX47" s="195"/>
      <c r="BY47" s="195"/>
      <c r="BZ47" s="195"/>
      <c r="CA47" s="195"/>
      <c r="CB47" s="195"/>
      <c r="CC47" s="195"/>
      <c r="CD47" s="195"/>
      <c r="CE47" s="195"/>
      <c r="CF47" s="195"/>
      <c r="CG47" s="195"/>
      <c r="CH47" s="195"/>
      <c r="CI47" s="195"/>
      <c r="CJ47" s="195"/>
      <c r="CK47" s="195"/>
      <c r="CL47" s="195">
        <v>0</v>
      </c>
      <c r="CM47" s="195">
        <v>0</v>
      </c>
      <c r="CN47" s="195">
        <v>0</v>
      </c>
      <c r="CO47" s="195">
        <v>0</v>
      </c>
      <c r="CP47" s="195">
        <v>0</v>
      </c>
      <c r="CQ47" s="195">
        <v>-93182343.75</v>
      </c>
      <c r="CR47" s="195">
        <v>-93182343.75</v>
      </c>
      <c r="CS47" s="195">
        <v>-93182343.75</v>
      </c>
      <c r="CT47" s="195">
        <v>-93182343.75</v>
      </c>
      <c r="CU47" s="195">
        <v>-93182343.75</v>
      </c>
      <c r="CV47" s="195">
        <v>-93182343.75</v>
      </c>
      <c r="CW47" s="195">
        <v>-93182343.75</v>
      </c>
      <c r="CX47" s="191"/>
      <c r="CY47" s="191"/>
    </row>
    <row r="48" spans="1:103" s="7" customFormat="1" outlineLevel="1" x14ac:dyDescent="0.2">
      <c r="A48" s="199">
        <f t="shared" si="6"/>
        <v>41</v>
      </c>
      <c r="B48" s="199"/>
      <c r="C48" s="196">
        <v>214001</v>
      </c>
      <c r="D48" s="197" t="s">
        <v>213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5">
        <v>0</v>
      </c>
      <c r="AD48" s="195">
        <v>0</v>
      </c>
      <c r="AE48" s="195">
        <v>0</v>
      </c>
      <c r="AF48" s="195">
        <v>0</v>
      </c>
      <c r="AG48" s="195">
        <v>0</v>
      </c>
      <c r="AH48" s="195">
        <v>0</v>
      </c>
      <c r="AI48" s="195">
        <v>0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 s="195">
        <v>0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 s="195">
        <v>0</v>
      </c>
      <c r="BD48" s="195">
        <v>0</v>
      </c>
      <c r="BE48" s="195">
        <v>0</v>
      </c>
      <c r="BF48" s="195">
        <v>0</v>
      </c>
      <c r="BG48" s="195">
        <v>0</v>
      </c>
      <c r="BH48" s="195">
        <v>0</v>
      </c>
      <c r="BI48" s="195">
        <v>0</v>
      </c>
      <c r="BJ48" s="195">
        <v>0</v>
      </c>
      <c r="BK48" s="195">
        <v>4922.16</v>
      </c>
      <c r="BL48" s="195">
        <v>6880.06</v>
      </c>
      <c r="BM48" s="195">
        <v>6880.06</v>
      </c>
      <c r="BN48" s="195">
        <v>6880.06</v>
      </c>
      <c r="BO48" s="195">
        <v>6880.06</v>
      </c>
      <c r="BP48" s="195">
        <v>6880.06</v>
      </c>
      <c r="BQ48" s="195">
        <v>6880.06</v>
      </c>
      <c r="BR48" s="195">
        <v>6880.06</v>
      </c>
      <c r="BS48" s="195">
        <v>6880.06</v>
      </c>
      <c r="BT48" s="195">
        <v>6880.06</v>
      </c>
      <c r="BU48" s="195">
        <v>6880.06</v>
      </c>
      <c r="BV48" s="195">
        <v>6880.06</v>
      </c>
      <c r="BW48" s="195">
        <v>6880.06</v>
      </c>
      <c r="BX48" s="195">
        <v>6880.06</v>
      </c>
      <c r="BY48" s="195">
        <v>6880.06</v>
      </c>
      <c r="BZ48" s="195">
        <v>6880.06</v>
      </c>
      <c r="CA48" s="195">
        <v>6880.06</v>
      </c>
      <c r="CB48" s="195">
        <v>6880.06</v>
      </c>
      <c r="CC48" s="195">
        <v>6880.06</v>
      </c>
      <c r="CD48" s="195">
        <v>6880.06</v>
      </c>
      <c r="CE48" s="195">
        <v>6880.06</v>
      </c>
      <c r="CF48" s="195">
        <v>6880.06</v>
      </c>
      <c r="CG48" s="195">
        <v>6880.06</v>
      </c>
      <c r="CH48" s="195">
        <v>6880.06</v>
      </c>
      <c r="CI48" s="195">
        <v>6880.06</v>
      </c>
      <c r="CJ48" s="195">
        <v>6880.06</v>
      </c>
      <c r="CK48" s="195">
        <v>6880.06</v>
      </c>
      <c r="CL48" s="195">
        <v>6880.06</v>
      </c>
      <c r="CM48" s="195">
        <v>6880.06</v>
      </c>
      <c r="CN48" s="195">
        <v>6880.06</v>
      </c>
      <c r="CO48" s="195">
        <v>6880.06</v>
      </c>
      <c r="CP48" s="195">
        <v>6880.06</v>
      </c>
      <c r="CQ48" s="195">
        <v>6880.06</v>
      </c>
      <c r="CR48" s="195">
        <v>6880.06</v>
      </c>
      <c r="CS48" s="195">
        <v>6880.06</v>
      </c>
      <c r="CT48" s="195">
        <v>6880.06</v>
      </c>
      <c r="CU48" s="195">
        <v>6880.06</v>
      </c>
      <c r="CV48" s="195">
        <v>6880.06</v>
      </c>
      <c r="CW48" s="195">
        <v>6880.06</v>
      </c>
      <c r="CX48" s="63"/>
      <c r="CY48" s="63"/>
    </row>
    <row r="49" spans="1:103" s="7" customFormat="1" outlineLevel="1" x14ac:dyDescent="0.2">
      <c r="A49" s="199">
        <f t="shared" si="6"/>
        <v>42</v>
      </c>
      <c r="B49" s="199"/>
      <c r="C49" s="196">
        <v>214002</v>
      </c>
      <c r="D49" s="197" t="s">
        <v>2223</v>
      </c>
      <c r="E49" s="198"/>
      <c r="F49" s="198"/>
      <c r="G49" s="198"/>
      <c r="H49" s="198"/>
      <c r="I49" s="198"/>
      <c r="J49" s="198"/>
      <c r="K49" s="198"/>
      <c r="L49" s="198"/>
      <c r="M49" s="198"/>
      <c r="N49" s="198"/>
      <c r="O49" s="198"/>
      <c r="P49" s="198"/>
      <c r="Q49" s="198"/>
      <c r="R49" s="198"/>
      <c r="S49" s="198"/>
      <c r="T49" s="198"/>
      <c r="U49" s="198"/>
      <c r="V49" s="198"/>
      <c r="W49" s="198"/>
      <c r="X49" s="198"/>
      <c r="Y49" s="198"/>
      <c r="Z49" s="198"/>
      <c r="AA49" s="198"/>
      <c r="AB49" s="198"/>
      <c r="AC49" s="195"/>
      <c r="AD49" s="195"/>
      <c r="AE49" s="195"/>
      <c r="AF49" s="195"/>
      <c r="AG49" s="195"/>
      <c r="AH49" s="195"/>
      <c r="AI49" s="195"/>
      <c r="AJ49" s="195"/>
      <c r="AK49" s="195"/>
      <c r="AL49" s="195"/>
      <c r="AM49" s="195"/>
      <c r="AN49" s="195"/>
      <c r="AO49" s="195"/>
      <c r="AP49" s="195"/>
      <c r="AQ49" s="195"/>
      <c r="AR49" s="195"/>
      <c r="AS49" s="195"/>
      <c r="AT49" s="195"/>
      <c r="AU49" s="195"/>
      <c r="AV49" s="195"/>
      <c r="AW49" s="195"/>
      <c r="AX49" s="195"/>
      <c r="AY49" s="195"/>
      <c r="AZ49" s="195"/>
      <c r="BA49" s="195"/>
      <c r="BB49" s="195"/>
      <c r="BC49" s="195"/>
      <c r="BD49" s="195"/>
      <c r="BE49" s="195"/>
      <c r="BF49" s="195"/>
      <c r="BG49" s="195"/>
      <c r="BH49" s="195"/>
      <c r="BI49" s="195"/>
      <c r="BJ49" s="195"/>
      <c r="BK49" s="195"/>
      <c r="BL49" s="195"/>
      <c r="BM49" s="195"/>
      <c r="BN49" s="195"/>
      <c r="BO49" s="195"/>
      <c r="BP49" s="195"/>
      <c r="BQ49" s="195"/>
      <c r="BR49" s="195"/>
      <c r="BS49" s="195"/>
      <c r="BT49" s="195"/>
      <c r="BU49" s="195"/>
      <c r="BV49" s="195"/>
      <c r="BW49" s="195"/>
      <c r="BX49" s="195"/>
      <c r="BY49" s="195"/>
      <c r="BZ49" s="195"/>
      <c r="CA49" s="195"/>
      <c r="CB49" s="195"/>
      <c r="CC49" s="195"/>
      <c r="CD49" s="195"/>
      <c r="CE49" s="195"/>
      <c r="CF49" s="195"/>
      <c r="CG49" s="195"/>
      <c r="CH49" s="195"/>
      <c r="CI49" s="195"/>
      <c r="CJ49" s="195"/>
      <c r="CK49" s="195">
        <v>4111283.18</v>
      </c>
      <c r="CL49" s="195">
        <v>4111283.18</v>
      </c>
      <c r="CM49" s="195">
        <v>4111283.18</v>
      </c>
      <c r="CN49" s="195">
        <v>4111283.18</v>
      </c>
      <c r="CO49" s="195">
        <v>4111283.18</v>
      </c>
      <c r="CP49" s="195">
        <v>4118987.18</v>
      </c>
      <c r="CQ49" s="195">
        <v>4111283.18</v>
      </c>
      <c r="CR49" s="195">
        <v>4111283.18</v>
      </c>
      <c r="CS49" s="195">
        <v>4111283.18</v>
      </c>
      <c r="CT49" s="195">
        <v>4111283.18</v>
      </c>
      <c r="CU49" s="195">
        <v>4111283.18</v>
      </c>
      <c r="CV49" s="195">
        <v>4152368.18</v>
      </c>
      <c r="CW49" s="195">
        <v>4188234.08</v>
      </c>
      <c r="CX49" s="191"/>
      <c r="CY49" s="191"/>
    </row>
    <row r="50" spans="1:103" s="190" customFormat="1" outlineLevel="1" x14ac:dyDescent="0.2">
      <c r="A50" s="199">
        <f t="shared" si="6"/>
        <v>43</v>
      </c>
      <c r="B50" s="199"/>
      <c r="C50" s="196">
        <v>207001</v>
      </c>
      <c r="D50" s="197" t="s">
        <v>214</v>
      </c>
      <c r="E50" s="198">
        <v>-293561404.88999999</v>
      </c>
      <c r="F50" s="198">
        <v>-293561404.88999999</v>
      </c>
      <c r="G50" s="198">
        <v>-293561404.88999999</v>
      </c>
      <c r="H50" s="198">
        <v>-293561404.88999999</v>
      </c>
      <c r="I50" s="198">
        <v>-293561404.88999999</v>
      </c>
      <c r="J50" s="198">
        <v>-293561404.88999999</v>
      </c>
      <c r="K50" s="198">
        <v>-293561404.88999999</v>
      </c>
      <c r="L50" s="198">
        <v>-293561404.88999999</v>
      </c>
      <c r="M50" s="198">
        <v>-293561404.88999999</v>
      </c>
      <c r="N50" s="198">
        <v>-293561404.88999999</v>
      </c>
      <c r="O50" s="198">
        <v>-293561404.88999999</v>
      </c>
      <c r="P50" s="198">
        <v>-293561404.88999999</v>
      </c>
      <c r="Q50" s="198">
        <v>-293561404.88999999</v>
      </c>
      <c r="R50" s="198">
        <v>-293561404.88999999</v>
      </c>
      <c r="S50" s="198">
        <v>-293561404.88999999</v>
      </c>
      <c r="T50" s="198">
        <v>-293561404.88999999</v>
      </c>
      <c r="U50" s="198">
        <v>-293561404.88999999</v>
      </c>
      <c r="V50" s="198">
        <v>-293561404.88999999</v>
      </c>
      <c r="W50" s="198">
        <v>-293561404.88999999</v>
      </c>
      <c r="X50" s="198">
        <v>-293561404.88999999</v>
      </c>
      <c r="Y50" s="198">
        <v>-293561404.88999999</v>
      </c>
      <c r="Z50" s="198">
        <v>-293561404.88999999</v>
      </c>
      <c r="AA50" s="198">
        <v>-293561404.88999999</v>
      </c>
      <c r="AB50" s="198">
        <v>-293561404.88999999</v>
      </c>
      <c r="AC50" s="195">
        <v>-293561404.88999999</v>
      </c>
      <c r="AD50" s="195">
        <v>-293561404.88999999</v>
      </c>
      <c r="AE50" s="195">
        <v>-293561404.88999999</v>
      </c>
      <c r="AF50" s="195">
        <v>-293561404.88999999</v>
      </c>
      <c r="AG50" s="195">
        <v>-293561404.88999999</v>
      </c>
      <c r="AH50" s="195">
        <v>-293561404.88999999</v>
      </c>
      <c r="AI50" s="195">
        <v>-293561404.88999999</v>
      </c>
      <c r="AJ50" s="195">
        <v>-293561404.88999999</v>
      </c>
      <c r="AK50" s="195">
        <v>-293561404.88999999</v>
      </c>
      <c r="AL50" s="195">
        <v>-293561404.88999999</v>
      </c>
      <c r="AM50" s="195">
        <v>-293561404.88999999</v>
      </c>
      <c r="AN50" s="195">
        <v>-293561404.88999999</v>
      </c>
      <c r="AO50" s="195">
        <v>-293561404.88999999</v>
      </c>
      <c r="AP50" s="195">
        <v>-293561404.88999999</v>
      </c>
      <c r="AQ50" s="195">
        <v>-293561404.88999999</v>
      </c>
      <c r="AR50" s="195">
        <v>-293561404.88999999</v>
      </c>
      <c r="AS50" s="195">
        <v>-293561404.88999999</v>
      </c>
      <c r="AT50" s="195">
        <v>-293561404.88999999</v>
      </c>
      <c r="AU50" s="195">
        <v>-293561404.88999999</v>
      </c>
      <c r="AV50" s="195">
        <v>-293561404.88999999</v>
      </c>
      <c r="AW50" s="195">
        <v>-293561404.88999999</v>
      </c>
      <c r="AX50" s="195">
        <v>-293561404.88999999</v>
      </c>
      <c r="AY50" s="195">
        <v>-293561404.88999999</v>
      </c>
      <c r="AZ50" s="195">
        <v>-293561404.88999999</v>
      </c>
      <c r="BA50" s="195">
        <v>-293561404.88999999</v>
      </c>
      <c r="BB50" s="195">
        <v>-293561404.88999999</v>
      </c>
      <c r="BC50" s="195">
        <v>-293561404.88999999</v>
      </c>
      <c r="BD50" s="195">
        <v>-293561404.88999999</v>
      </c>
      <c r="BE50" s="195">
        <v>-293561404.88999999</v>
      </c>
      <c r="BF50" s="195">
        <v>-293561404.88999999</v>
      </c>
      <c r="BG50" s="195">
        <v>-293561404.88999999</v>
      </c>
      <c r="BH50" s="195">
        <v>-293561404.88999999</v>
      </c>
      <c r="BI50" s="195">
        <v>-293561404.88999999</v>
      </c>
      <c r="BJ50" s="195">
        <v>-293561404.88999999</v>
      </c>
      <c r="BK50" s="195">
        <v>-293561404.88999999</v>
      </c>
      <c r="BL50" s="195">
        <v>-293561404.88999999</v>
      </c>
      <c r="BM50" s="195">
        <v>-293561404.88999999</v>
      </c>
      <c r="BN50" s="195">
        <v>-293561404.88999999</v>
      </c>
      <c r="BO50" s="195">
        <v>-293561404.88999999</v>
      </c>
      <c r="BP50" s="195">
        <v>-293561404.88999999</v>
      </c>
      <c r="BQ50" s="195">
        <v>-293561404.88999999</v>
      </c>
      <c r="BR50" s="195">
        <v>-293561404.88999999</v>
      </c>
      <c r="BS50" s="195">
        <v>-293561404.88999999</v>
      </c>
      <c r="BT50" s="195">
        <v>-293561404.88999999</v>
      </c>
      <c r="BU50" s="195">
        <v>-293561404.88999999</v>
      </c>
      <c r="BV50" s="195">
        <v>-293561404.88999999</v>
      </c>
      <c r="BW50" s="195">
        <v>-293561404.88999999</v>
      </c>
      <c r="BX50" s="195">
        <v>-293561404.88999999</v>
      </c>
      <c r="BY50" s="195">
        <v>-293561404.88999999</v>
      </c>
      <c r="BZ50" s="195">
        <v>-293561404.88999999</v>
      </c>
      <c r="CA50" s="195">
        <v>-293561404.88999999</v>
      </c>
      <c r="CB50" s="195">
        <v>-293561404.88999999</v>
      </c>
      <c r="CC50" s="195">
        <v>-293561404.88999999</v>
      </c>
      <c r="CD50" s="195">
        <v>-293561404.88999999</v>
      </c>
      <c r="CE50" s="195">
        <v>-293561404.88999999</v>
      </c>
      <c r="CF50" s="195">
        <v>-293561404.88999999</v>
      </c>
      <c r="CG50" s="195">
        <v>-293561404.88999999</v>
      </c>
      <c r="CH50" s="195">
        <v>-293561404.88999999</v>
      </c>
      <c r="CI50" s="195">
        <v>-293561404.88999999</v>
      </c>
      <c r="CJ50" s="195">
        <v>-293561404.88999999</v>
      </c>
      <c r="CK50" s="195">
        <v>-293561404.88999999</v>
      </c>
      <c r="CL50" s="195">
        <v>-293561404.88999999</v>
      </c>
      <c r="CM50" s="195">
        <v>-293561404.88999999</v>
      </c>
      <c r="CN50" s="195">
        <v>-293561404.88999999</v>
      </c>
      <c r="CO50" s="195">
        <v>-293561404.88999999</v>
      </c>
      <c r="CP50" s="195">
        <v>-293561404.88999999</v>
      </c>
      <c r="CQ50" s="195">
        <v>-293561404.88999999</v>
      </c>
      <c r="CR50" s="195">
        <v>-293561404.88999999</v>
      </c>
      <c r="CS50" s="195">
        <v>-293561404.88999999</v>
      </c>
      <c r="CT50" s="195">
        <v>-293561404.88999999</v>
      </c>
      <c r="CU50" s="195">
        <v>-293561404.88999999</v>
      </c>
      <c r="CV50" s="195">
        <v>-293561404.88999999</v>
      </c>
      <c r="CW50" s="195">
        <v>-293561404.88999999</v>
      </c>
      <c r="CX50" s="188"/>
      <c r="CY50" s="188"/>
    </row>
    <row r="51" spans="1:103" s="190" customFormat="1" outlineLevel="1" x14ac:dyDescent="0.2">
      <c r="A51" s="199">
        <f t="shared" si="6"/>
        <v>44</v>
      </c>
      <c r="B51" s="199"/>
      <c r="C51" s="196">
        <v>207003</v>
      </c>
      <c r="D51" s="197" t="s">
        <v>215</v>
      </c>
      <c r="E51" s="198">
        <v>-2702604.43</v>
      </c>
      <c r="F51" s="198">
        <v>-2680360.25</v>
      </c>
      <c r="G51" s="198">
        <v>-2721508.16</v>
      </c>
      <c r="H51" s="198">
        <v>-2819682.33</v>
      </c>
      <c r="I51" s="198">
        <v>-2885345.18</v>
      </c>
      <c r="J51" s="198">
        <v>-2921688.43</v>
      </c>
      <c r="K51" s="198">
        <v>-2973223.99</v>
      </c>
      <c r="L51" s="198">
        <v>-3022362.82</v>
      </c>
      <c r="M51" s="198">
        <v>-3008855.15</v>
      </c>
      <c r="N51" s="198">
        <v>-3071122.77</v>
      </c>
      <c r="O51" s="198">
        <v>-3093469.32</v>
      </c>
      <c r="P51" s="198">
        <v>-3159774.32</v>
      </c>
      <c r="Q51" s="198">
        <v>-3232907.32</v>
      </c>
      <c r="R51" s="198">
        <v>-3293907.32</v>
      </c>
      <c r="S51" s="198">
        <v>-3354907.32</v>
      </c>
      <c r="T51" s="198">
        <v>-3178869.07</v>
      </c>
      <c r="U51" s="198">
        <v>-3230451.84</v>
      </c>
      <c r="V51" s="198">
        <v>-3350520.69</v>
      </c>
      <c r="W51" s="198">
        <v>-3436204.69</v>
      </c>
      <c r="X51" s="198">
        <v>-3520899.55</v>
      </c>
      <c r="Y51" s="198">
        <v>-3606583.55</v>
      </c>
      <c r="Z51" s="198">
        <v>-3699729.36</v>
      </c>
      <c r="AA51" s="198">
        <v>-3797971.36</v>
      </c>
      <c r="AB51" s="198">
        <v>-3887821.36</v>
      </c>
      <c r="AC51" s="195">
        <v>-3914802.81</v>
      </c>
      <c r="AD51" s="195">
        <v>-3985684.38</v>
      </c>
      <c r="AE51" s="195">
        <v>-4061273.38</v>
      </c>
      <c r="AF51" s="195">
        <v>-3572872.75</v>
      </c>
      <c r="AG51" s="195">
        <v>-3624992.14</v>
      </c>
      <c r="AH51" s="195">
        <v>-3723289.49</v>
      </c>
      <c r="AI51" s="195">
        <v>-3797784.67</v>
      </c>
      <c r="AJ51" s="195">
        <v>-3847867.19</v>
      </c>
      <c r="AK51" s="195">
        <v>-3952838.19</v>
      </c>
      <c r="AL51" s="195">
        <v>-4052061.51</v>
      </c>
      <c r="AM51" s="195">
        <v>-4142332.86</v>
      </c>
      <c r="AN51" s="195">
        <v>-4223916.84</v>
      </c>
      <c r="AO51" s="195">
        <v>-4193428.95</v>
      </c>
      <c r="AP51" s="195">
        <v>-4270503.33</v>
      </c>
      <c r="AQ51" s="195">
        <v>-4360951.8600000003</v>
      </c>
      <c r="AR51" s="195">
        <v>-3598752.68</v>
      </c>
      <c r="AS51" s="195">
        <v>-3696430.01</v>
      </c>
      <c r="AT51" s="195">
        <v>-3819370.01</v>
      </c>
      <c r="AU51" s="195">
        <v>-3905371.41</v>
      </c>
      <c r="AV51" s="195">
        <v>-4038830.41</v>
      </c>
      <c r="AW51" s="195">
        <v>-4168987.81</v>
      </c>
      <c r="AX51" s="195">
        <v>-4275548.17</v>
      </c>
      <c r="AY51" s="195">
        <v>-4374853.57</v>
      </c>
      <c r="AZ51" s="195">
        <v>-4433137.78</v>
      </c>
      <c r="BA51" s="195">
        <v>-4404304.72</v>
      </c>
      <c r="BB51" s="195">
        <v>-4506998.82</v>
      </c>
      <c r="BC51" s="195">
        <v>-4592463.87</v>
      </c>
      <c r="BD51" s="195">
        <v>-3645253.77</v>
      </c>
      <c r="BE51" s="195">
        <v>-3727731.25</v>
      </c>
      <c r="BF51" s="195">
        <v>-3589561.28</v>
      </c>
      <c r="BG51" s="195">
        <v>-3462351.41</v>
      </c>
      <c r="BH51" s="195">
        <v>-3547858.41</v>
      </c>
      <c r="BI51" s="195">
        <v>-3586508.83</v>
      </c>
      <c r="BJ51" s="195">
        <v>-3601078.75</v>
      </c>
      <c r="BK51" s="195">
        <v>-3674256.75</v>
      </c>
      <c r="BL51" s="195">
        <v>-3515632.95</v>
      </c>
      <c r="BM51" s="195">
        <v>-3564230.87</v>
      </c>
      <c r="BN51" s="195">
        <v>-3687975.37</v>
      </c>
      <c r="BO51" s="195">
        <v>-3785156.37</v>
      </c>
      <c r="BP51" s="195">
        <v>-2894869.56</v>
      </c>
      <c r="BQ51" s="195">
        <v>-3037809.56</v>
      </c>
      <c r="BR51" s="195">
        <v>-2938301.49</v>
      </c>
      <c r="BS51" s="195">
        <v>-2938824.82</v>
      </c>
      <c r="BT51" s="195">
        <v>-2989106.2</v>
      </c>
      <c r="BU51" s="195">
        <v>-3043069.03</v>
      </c>
      <c r="BV51" s="195">
        <v>-2872439.43</v>
      </c>
      <c r="BW51" s="195">
        <v>-2974581.43</v>
      </c>
      <c r="BX51" s="195">
        <v>-3048916.37</v>
      </c>
      <c r="BY51" s="195">
        <v>-3148794.37</v>
      </c>
      <c r="BZ51" s="195">
        <v>-3287749.37</v>
      </c>
      <c r="CA51" s="195">
        <v>-3426704.37</v>
      </c>
      <c r="CB51" s="195">
        <v>-2680749.8199999998</v>
      </c>
      <c r="CC51" s="195">
        <v>-2708893.96</v>
      </c>
      <c r="CD51" s="195">
        <v>-2641992.16</v>
      </c>
      <c r="CE51" s="195">
        <v>-2754669.16</v>
      </c>
      <c r="CF51" s="195">
        <v>-2865863.07</v>
      </c>
      <c r="CG51" s="195">
        <v>-2885432.77</v>
      </c>
      <c r="CH51" s="195">
        <v>-2914607.47</v>
      </c>
      <c r="CI51" s="195">
        <v>-2914607.47</v>
      </c>
      <c r="CJ51" s="195">
        <v>-2914607.47</v>
      </c>
      <c r="CK51" s="195">
        <v>-2914607.47</v>
      </c>
      <c r="CL51" s="195">
        <v>-2914607.47</v>
      </c>
      <c r="CM51" s="195">
        <v>-2914607.47</v>
      </c>
      <c r="CN51" s="195">
        <v>-2914607.47</v>
      </c>
      <c r="CO51" s="195">
        <v>-2914607.47</v>
      </c>
      <c r="CP51" s="195">
        <v>-2914607.47</v>
      </c>
      <c r="CQ51" s="195">
        <v>-2914607.47</v>
      </c>
      <c r="CR51" s="195">
        <v>-2914607.47</v>
      </c>
      <c r="CS51" s="195">
        <v>-2914607.47</v>
      </c>
      <c r="CT51" s="195">
        <v>-2914607.47</v>
      </c>
      <c r="CU51" s="195">
        <v>-2914607.47</v>
      </c>
      <c r="CV51" s="195">
        <v>-2914607.47</v>
      </c>
      <c r="CW51" s="195">
        <v>-2914607.47</v>
      </c>
      <c r="CX51" s="188"/>
      <c r="CY51" s="188"/>
    </row>
    <row r="52" spans="1:103" s="190" customFormat="1" outlineLevel="1" x14ac:dyDescent="0.2">
      <c r="A52" s="199">
        <f t="shared" si="6"/>
        <v>45</v>
      </c>
      <c r="B52" s="199"/>
      <c r="C52" s="196">
        <v>207004</v>
      </c>
      <c r="D52" s="197" t="s">
        <v>216</v>
      </c>
      <c r="E52" s="198">
        <v>-1609420</v>
      </c>
      <c r="F52" s="198">
        <v>-1609420</v>
      </c>
      <c r="G52" s="198">
        <v>-1609420</v>
      </c>
      <c r="H52" s="198">
        <v>-1373288</v>
      </c>
      <c r="I52" s="198">
        <v>-1373288</v>
      </c>
      <c r="J52" s="198">
        <v>-1373288</v>
      </c>
      <c r="K52" s="198">
        <v>-1695685</v>
      </c>
      <c r="L52" s="198">
        <v>-1695685</v>
      </c>
      <c r="M52" s="198">
        <v>-1695685</v>
      </c>
      <c r="N52" s="198">
        <v>-1868977</v>
      </c>
      <c r="O52" s="198">
        <v>-1868977</v>
      </c>
      <c r="P52" s="198">
        <v>-1868977</v>
      </c>
      <c r="Q52" s="198">
        <v>-2163769</v>
      </c>
      <c r="R52" s="198">
        <v>-2163769</v>
      </c>
      <c r="S52" s="198">
        <v>-2163769</v>
      </c>
      <c r="T52" s="198">
        <v>-1513561</v>
      </c>
      <c r="U52" s="198">
        <v>-1513561</v>
      </c>
      <c r="V52" s="198">
        <v>-1513561</v>
      </c>
      <c r="W52" s="198">
        <v>-1831885</v>
      </c>
      <c r="X52" s="198">
        <v>-1831885</v>
      </c>
      <c r="Y52" s="198">
        <v>-1831885</v>
      </c>
      <c r="Z52" s="198">
        <v>-2179285</v>
      </c>
      <c r="AA52" s="198">
        <v>-2179285</v>
      </c>
      <c r="AB52" s="198">
        <v>-2179285</v>
      </c>
      <c r="AC52" s="195">
        <v>-2449485</v>
      </c>
      <c r="AD52" s="195">
        <v>-2449485</v>
      </c>
      <c r="AE52" s="195">
        <v>-2449485</v>
      </c>
      <c r="AF52" s="195">
        <v>-1999085</v>
      </c>
      <c r="AG52" s="195">
        <v>-1999085</v>
      </c>
      <c r="AH52" s="195">
        <v>-1999085</v>
      </c>
      <c r="AI52" s="195">
        <v>-2393185</v>
      </c>
      <c r="AJ52" s="195">
        <v>-2393185</v>
      </c>
      <c r="AK52" s="195">
        <v>-2393185</v>
      </c>
      <c r="AL52" s="195">
        <v>-2689085</v>
      </c>
      <c r="AM52" s="195">
        <v>-2689085</v>
      </c>
      <c r="AN52" s="195">
        <v>-2689085</v>
      </c>
      <c r="AO52" s="195">
        <v>-3198684</v>
      </c>
      <c r="AP52" s="195">
        <v>-3198684</v>
      </c>
      <c r="AQ52" s="195">
        <v>-3198684</v>
      </c>
      <c r="AR52" s="195">
        <v>-1833928</v>
      </c>
      <c r="AS52" s="195">
        <v>-1833928</v>
      </c>
      <c r="AT52" s="195">
        <v>-1833928</v>
      </c>
      <c r="AU52" s="195">
        <v>-2053415.66</v>
      </c>
      <c r="AV52" s="195">
        <v>-2055990.32</v>
      </c>
      <c r="AW52" s="195">
        <v>-2050800</v>
      </c>
      <c r="AX52" s="195">
        <v>-2644700</v>
      </c>
      <c r="AY52" s="195">
        <v>-2644700</v>
      </c>
      <c r="AZ52" s="195">
        <v>-2644700</v>
      </c>
      <c r="BA52" s="195">
        <v>-3293000</v>
      </c>
      <c r="BB52" s="195">
        <v>-3293000</v>
      </c>
      <c r="BC52" s="195">
        <v>-3293000</v>
      </c>
      <c r="BD52" s="195">
        <v>-3024382.12</v>
      </c>
      <c r="BE52" s="195">
        <v>-3024382.12</v>
      </c>
      <c r="BF52" s="195">
        <v>-3024382.12</v>
      </c>
      <c r="BG52" s="195">
        <v>-3655868.78</v>
      </c>
      <c r="BH52" s="195">
        <v>-3655868.78</v>
      </c>
      <c r="BI52" s="195">
        <v>-3655868.78</v>
      </c>
      <c r="BJ52" s="195">
        <v>-3797368.78</v>
      </c>
      <c r="BK52" s="195">
        <v>-3797368.78</v>
      </c>
      <c r="BL52" s="195">
        <v>-3797368.78</v>
      </c>
      <c r="BM52" s="195">
        <v>-4177122.78</v>
      </c>
      <c r="BN52" s="195">
        <v>-4177122.78</v>
      </c>
      <c r="BO52" s="195">
        <v>-4177122.78</v>
      </c>
      <c r="BP52" s="195">
        <v>-2403477.62</v>
      </c>
      <c r="BQ52" s="195">
        <v>-2403477.62</v>
      </c>
      <c r="BR52" s="195">
        <v>-2403477.62</v>
      </c>
      <c r="BS52" s="195">
        <v>-2687077.62</v>
      </c>
      <c r="BT52" s="195">
        <v>-2687077.62</v>
      </c>
      <c r="BU52" s="195">
        <v>-2687077.62</v>
      </c>
      <c r="BV52" s="195">
        <v>-3040433.62</v>
      </c>
      <c r="BW52" s="195">
        <v>-3040433.62</v>
      </c>
      <c r="BX52" s="195">
        <v>-3040433.62</v>
      </c>
      <c r="BY52" s="195">
        <v>-4014088.62</v>
      </c>
      <c r="BZ52" s="195">
        <v>-4014088.62</v>
      </c>
      <c r="CA52" s="195">
        <v>-4014088.62</v>
      </c>
      <c r="CB52" s="195">
        <v>-3444193.62</v>
      </c>
      <c r="CC52" s="195">
        <v>-3444193.62</v>
      </c>
      <c r="CD52" s="195">
        <v>-3444193.62</v>
      </c>
      <c r="CE52" s="195">
        <v>-3809166.62</v>
      </c>
      <c r="CF52" s="195">
        <v>-3809166.62</v>
      </c>
      <c r="CG52" s="195">
        <v>-3809166.62</v>
      </c>
      <c r="CH52" s="195">
        <v>-3698477.62</v>
      </c>
      <c r="CI52" s="195">
        <v>-3698477.62</v>
      </c>
      <c r="CJ52" s="195">
        <v>-3698477.62</v>
      </c>
      <c r="CK52" s="195">
        <v>-3698477.62</v>
      </c>
      <c r="CL52" s="195">
        <v>-3698477.62</v>
      </c>
      <c r="CM52" s="195">
        <v>-3698477.62</v>
      </c>
      <c r="CN52" s="195">
        <v>-3698477.62</v>
      </c>
      <c r="CO52" s="195">
        <v>-3698477.62</v>
      </c>
      <c r="CP52" s="195">
        <v>-3698477.62</v>
      </c>
      <c r="CQ52" s="195">
        <v>-3698477.62</v>
      </c>
      <c r="CR52" s="195">
        <v>-3698477.62</v>
      </c>
      <c r="CS52" s="195">
        <v>-3698477.62</v>
      </c>
      <c r="CT52" s="195">
        <v>-3698477.62</v>
      </c>
      <c r="CU52" s="195">
        <v>-3698477.62</v>
      </c>
      <c r="CV52" s="195">
        <v>-3698477.62</v>
      </c>
      <c r="CW52" s="195">
        <v>-3698477.62</v>
      </c>
      <c r="CX52" s="188"/>
      <c r="CY52" s="188"/>
    </row>
    <row r="53" spans="1:103" s="190" customFormat="1" outlineLevel="1" x14ac:dyDescent="0.2">
      <c r="A53" s="199">
        <f t="shared" si="6"/>
        <v>46</v>
      </c>
      <c r="B53" s="199"/>
      <c r="C53" s="196">
        <v>207010</v>
      </c>
      <c r="D53" s="197" t="s">
        <v>2162</v>
      </c>
      <c r="E53" s="198"/>
      <c r="F53" s="198"/>
      <c r="G53" s="198"/>
      <c r="H53" s="198"/>
      <c r="I53" s="198"/>
      <c r="J53" s="198"/>
      <c r="K53" s="198"/>
      <c r="L53" s="198"/>
      <c r="M53" s="198"/>
      <c r="N53" s="198"/>
      <c r="O53" s="198"/>
      <c r="P53" s="198"/>
      <c r="Q53" s="198"/>
      <c r="R53" s="198"/>
      <c r="S53" s="198"/>
      <c r="T53" s="198"/>
      <c r="U53" s="198"/>
      <c r="V53" s="198"/>
      <c r="W53" s="198"/>
      <c r="X53" s="198"/>
      <c r="Y53" s="198"/>
      <c r="Z53" s="198"/>
      <c r="AA53" s="198"/>
      <c r="AB53" s="198"/>
      <c r="AC53" s="195"/>
      <c r="AD53" s="195"/>
      <c r="AE53" s="195"/>
      <c r="AF53" s="195"/>
      <c r="AG53" s="195"/>
      <c r="AH53" s="195"/>
      <c r="AI53" s="195"/>
      <c r="AJ53" s="195"/>
      <c r="AK53" s="195"/>
      <c r="AL53" s="195"/>
      <c r="AM53" s="195"/>
      <c r="AN53" s="195"/>
      <c r="AO53" s="195"/>
      <c r="AP53" s="195"/>
      <c r="AQ53" s="195"/>
      <c r="AR53" s="195"/>
      <c r="AS53" s="195"/>
      <c r="AT53" s="195"/>
      <c r="AU53" s="195"/>
      <c r="AV53" s="195"/>
      <c r="AW53" s="195"/>
      <c r="AX53" s="195"/>
      <c r="AY53" s="195"/>
      <c r="AZ53" s="195"/>
      <c r="BA53" s="195"/>
      <c r="BB53" s="195"/>
      <c r="BC53" s="195"/>
      <c r="BD53" s="195"/>
      <c r="BE53" s="195"/>
      <c r="BF53" s="195"/>
      <c r="BG53" s="195"/>
      <c r="BH53" s="195"/>
      <c r="BI53" s="195"/>
      <c r="BJ53" s="195"/>
      <c r="BK53" s="195"/>
      <c r="BL53" s="195"/>
      <c r="BM53" s="195"/>
      <c r="BN53" s="195"/>
      <c r="BO53" s="195"/>
      <c r="BP53" s="195"/>
      <c r="BQ53" s="195"/>
      <c r="BR53" s="195"/>
      <c r="BS53" s="195"/>
      <c r="BT53" s="195"/>
      <c r="BU53" s="195"/>
      <c r="BV53" s="195"/>
      <c r="BW53" s="195"/>
      <c r="BX53" s="195"/>
      <c r="BY53" s="195"/>
      <c r="BZ53" s="195"/>
      <c r="CA53" s="195"/>
      <c r="CB53" s="195"/>
      <c r="CC53" s="195"/>
      <c r="CD53" s="195"/>
      <c r="CE53" s="195"/>
      <c r="CF53" s="195"/>
      <c r="CG53" s="195"/>
      <c r="CH53" s="195"/>
      <c r="CI53" s="195"/>
      <c r="CJ53" s="195"/>
      <c r="CK53" s="195">
        <v>227648901.40000001</v>
      </c>
      <c r="CL53" s="195">
        <v>227648901.40000001</v>
      </c>
      <c r="CM53" s="195">
        <v>227648901.40000001</v>
      </c>
      <c r="CN53" s="195">
        <v>227648901.40000001</v>
      </c>
      <c r="CO53" s="195">
        <v>227648901.40000001</v>
      </c>
      <c r="CP53" s="195">
        <v>227648901.40000001</v>
      </c>
      <c r="CQ53" s="195">
        <v>227648901.40000001</v>
      </c>
      <c r="CR53" s="195">
        <v>227648901.40000001</v>
      </c>
      <c r="CS53" s="195">
        <v>227648901.40000001</v>
      </c>
      <c r="CT53" s="195">
        <v>227648901.40000001</v>
      </c>
      <c r="CU53" s="195">
        <v>227648901.40000001</v>
      </c>
      <c r="CV53" s="195">
        <v>227648901.40000001</v>
      </c>
      <c r="CW53" s="195">
        <v>227648901.40000001</v>
      </c>
      <c r="CX53" s="188"/>
      <c r="CY53" s="188"/>
    </row>
    <row r="54" spans="1:103" s="190" customFormat="1" outlineLevel="1" x14ac:dyDescent="0.2">
      <c r="A54" s="199">
        <f t="shared" si="6"/>
        <v>47</v>
      </c>
      <c r="B54" s="199"/>
      <c r="C54" s="196">
        <v>209000</v>
      </c>
      <c r="D54" s="197" t="s">
        <v>217</v>
      </c>
      <c r="E54" s="198">
        <v>293561404.88999999</v>
      </c>
      <c r="F54" s="198">
        <v>293561404.88999999</v>
      </c>
      <c r="G54" s="198">
        <v>293561404.88999999</v>
      </c>
      <c r="H54" s="198">
        <v>293561404.88999999</v>
      </c>
      <c r="I54" s="198">
        <v>293561404.88999999</v>
      </c>
      <c r="J54" s="198">
        <v>293561404.88999999</v>
      </c>
      <c r="K54" s="198">
        <v>293561404.88999999</v>
      </c>
      <c r="L54" s="198">
        <v>293561404.88999999</v>
      </c>
      <c r="M54" s="198">
        <v>293561404.88999999</v>
      </c>
      <c r="N54" s="198">
        <v>293561404.88999999</v>
      </c>
      <c r="O54" s="198">
        <v>293561404.88999999</v>
      </c>
      <c r="P54" s="198">
        <v>293561404.88999999</v>
      </c>
      <c r="Q54" s="198">
        <v>293561404.88999999</v>
      </c>
      <c r="R54" s="198">
        <v>293561404.88999999</v>
      </c>
      <c r="S54" s="198">
        <v>293561404.88999999</v>
      </c>
      <c r="T54" s="198">
        <v>293561404.88999999</v>
      </c>
      <c r="U54" s="198">
        <v>293561404.88999999</v>
      </c>
      <c r="V54" s="198">
        <v>293561404.88999999</v>
      </c>
      <c r="W54" s="198">
        <v>293561404.88999999</v>
      </c>
      <c r="X54" s="198">
        <v>293561404.88999999</v>
      </c>
      <c r="Y54" s="198">
        <v>293561404.88999999</v>
      </c>
      <c r="Z54" s="198">
        <v>293561404.88999999</v>
      </c>
      <c r="AA54" s="198">
        <v>293561404.88999999</v>
      </c>
      <c r="AB54" s="198">
        <v>293561404.88999999</v>
      </c>
      <c r="AC54" s="195">
        <v>293561404.88999999</v>
      </c>
      <c r="AD54" s="195">
        <v>293561404.88999999</v>
      </c>
      <c r="AE54" s="195">
        <v>293561404.88999999</v>
      </c>
      <c r="AF54" s="195">
        <v>293561404.88999999</v>
      </c>
      <c r="AG54" s="195">
        <v>293561404.88999999</v>
      </c>
      <c r="AH54" s="195">
        <v>293561404.88999999</v>
      </c>
      <c r="AI54" s="195">
        <v>293561404.88999999</v>
      </c>
      <c r="AJ54" s="195">
        <v>293561404.88999999</v>
      </c>
      <c r="AK54" s="195">
        <v>293561404.88999999</v>
      </c>
      <c r="AL54" s="195">
        <v>293561404.88999999</v>
      </c>
      <c r="AM54" s="195">
        <v>293561404.88999999</v>
      </c>
      <c r="AN54" s="195">
        <v>293561404.88999999</v>
      </c>
      <c r="AO54" s="195">
        <v>293561404.88999999</v>
      </c>
      <c r="AP54" s="195">
        <v>293561404.88999999</v>
      </c>
      <c r="AQ54" s="195">
        <v>293561404.88999999</v>
      </c>
      <c r="AR54" s="195">
        <v>293561404.88999999</v>
      </c>
      <c r="AS54" s="195">
        <v>293561404.88999999</v>
      </c>
      <c r="AT54" s="195">
        <v>293561404.88999999</v>
      </c>
      <c r="AU54" s="195">
        <v>293561404.88999999</v>
      </c>
      <c r="AV54" s="195">
        <v>293561404.88999999</v>
      </c>
      <c r="AW54" s="195">
        <v>293561404.88999999</v>
      </c>
      <c r="AX54" s="195">
        <v>293561404.88999999</v>
      </c>
      <c r="AY54" s="195">
        <v>293561404.88999999</v>
      </c>
      <c r="AZ54" s="195">
        <v>293561404.88999999</v>
      </c>
      <c r="BA54" s="195">
        <v>293561404.88999999</v>
      </c>
      <c r="BB54" s="195">
        <v>293561404.88999999</v>
      </c>
      <c r="BC54" s="195">
        <v>293561404.88999999</v>
      </c>
      <c r="BD54" s="195">
        <v>293561404.88999999</v>
      </c>
      <c r="BE54" s="195">
        <v>293561404.88999999</v>
      </c>
      <c r="BF54" s="195">
        <v>293561404.88999999</v>
      </c>
      <c r="BG54" s="195">
        <v>293561404.88999999</v>
      </c>
      <c r="BH54" s="195">
        <v>293561404.88999999</v>
      </c>
      <c r="BI54" s="195">
        <v>293561404.88999999</v>
      </c>
      <c r="BJ54" s="195">
        <v>293561404.88999999</v>
      </c>
      <c r="BK54" s="195">
        <v>293561404.88999999</v>
      </c>
      <c r="BL54" s="195">
        <v>293561404.88999999</v>
      </c>
      <c r="BM54" s="195">
        <v>293561404.88999999</v>
      </c>
      <c r="BN54" s="195">
        <v>293561404.88999999</v>
      </c>
      <c r="BO54" s="195">
        <v>293561404.88999999</v>
      </c>
      <c r="BP54" s="195">
        <v>293561404.88999999</v>
      </c>
      <c r="BQ54" s="195">
        <v>293561404.88999999</v>
      </c>
      <c r="BR54" s="195">
        <v>293561404.88999999</v>
      </c>
      <c r="BS54" s="195">
        <v>293561404.88999999</v>
      </c>
      <c r="BT54" s="195">
        <v>293561404.88999999</v>
      </c>
      <c r="BU54" s="195">
        <v>293561404.88999999</v>
      </c>
      <c r="BV54" s="195">
        <v>293561404.88999999</v>
      </c>
      <c r="BW54" s="195">
        <v>293561404.88999999</v>
      </c>
      <c r="BX54" s="195">
        <v>293561404.88999999</v>
      </c>
      <c r="BY54" s="195">
        <v>293561404.88999999</v>
      </c>
      <c r="BZ54" s="195">
        <v>293561404.88999999</v>
      </c>
      <c r="CA54" s="195">
        <v>293561404.88999999</v>
      </c>
      <c r="CB54" s="195">
        <v>293561404.88999999</v>
      </c>
      <c r="CC54" s="195">
        <v>293561404.88999999</v>
      </c>
      <c r="CD54" s="195">
        <v>293561404.88999999</v>
      </c>
      <c r="CE54" s="195">
        <v>293561404.88999999</v>
      </c>
      <c r="CF54" s="195">
        <v>293561404.88999999</v>
      </c>
      <c r="CG54" s="195">
        <v>293561404.88999999</v>
      </c>
      <c r="CH54" s="195">
        <v>293561404.88999999</v>
      </c>
      <c r="CI54" s="195">
        <v>293561404.88999999</v>
      </c>
      <c r="CJ54" s="195">
        <v>293561404.88999999</v>
      </c>
      <c r="CK54" s="195">
        <v>293561404.88999999</v>
      </c>
      <c r="CL54" s="195">
        <v>293561404.88999999</v>
      </c>
      <c r="CM54" s="195">
        <v>293561404.88999999</v>
      </c>
      <c r="CN54" s="195">
        <v>293561404.88999999</v>
      </c>
      <c r="CO54" s="195">
        <v>293561404.88999999</v>
      </c>
      <c r="CP54" s="195">
        <v>293561404.88999999</v>
      </c>
      <c r="CQ54" s="195">
        <v>293561404.88999999</v>
      </c>
      <c r="CR54" s="195">
        <v>293561404.88999999</v>
      </c>
      <c r="CS54" s="195">
        <v>293561404.88999999</v>
      </c>
      <c r="CT54" s="195">
        <v>293561404.88999999</v>
      </c>
      <c r="CU54" s="195">
        <v>293561404.88999999</v>
      </c>
      <c r="CV54" s="195">
        <v>293561404.88999999</v>
      </c>
      <c r="CW54" s="195">
        <v>293561404.88999999</v>
      </c>
      <c r="CX54" s="188"/>
      <c r="CY54" s="188"/>
    </row>
    <row r="55" spans="1:103" s="190" customFormat="1" outlineLevel="1" x14ac:dyDescent="0.2">
      <c r="A55" s="199">
        <f t="shared" si="6"/>
        <v>48</v>
      </c>
      <c r="B55" s="199"/>
      <c r="C55" s="196">
        <v>210000</v>
      </c>
      <c r="D55" s="197" t="s">
        <v>218</v>
      </c>
      <c r="E55" s="198">
        <v>-1649863.59</v>
      </c>
      <c r="F55" s="198">
        <v>-1649863.59</v>
      </c>
      <c r="G55" s="198">
        <v>-1649863.59</v>
      </c>
      <c r="H55" s="198">
        <v>-1649863.59</v>
      </c>
      <c r="I55" s="198">
        <v>-1649863.59</v>
      </c>
      <c r="J55" s="198">
        <v>-1649863.59</v>
      </c>
      <c r="K55" s="198">
        <v>-1649863.59</v>
      </c>
      <c r="L55" s="198">
        <v>-1649863.59</v>
      </c>
      <c r="M55" s="198">
        <v>-1649863.59</v>
      </c>
      <c r="N55" s="198">
        <v>-1649863.59</v>
      </c>
      <c r="O55" s="198">
        <v>-1649863.59</v>
      </c>
      <c r="P55" s="198">
        <v>-1649863.59</v>
      </c>
      <c r="Q55" s="198">
        <v>-1649863.59</v>
      </c>
      <c r="R55" s="198">
        <v>-1649863.59</v>
      </c>
      <c r="S55" s="198">
        <v>-1649863.59</v>
      </c>
      <c r="T55" s="198">
        <v>-1649863.59</v>
      </c>
      <c r="U55" s="198">
        <v>-1649863.59</v>
      </c>
      <c r="V55" s="198">
        <v>-1649863.59</v>
      </c>
      <c r="W55" s="198">
        <v>-1649863.59</v>
      </c>
      <c r="X55" s="198">
        <v>-1649863.59</v>
      </c>
      <c r="Y55" s="198">
        <v>-1649863.59</v>
      </c>
      <c r="Z55" s="198">
        <v>-1649863.59</v>
      </c>
      <c r="AA55" s="198">
        <v>-1649863.59</v>
      </c>
      <c r="AB55" s="198">
        <v>-1649863.59</v>
      </c>
      <c r="AC55" s="195">
        <v>-1649863.59</v>
      </c>
      <c r="AD55" s="195">
        <v>-1649863.59</v>
      </c>
      <c r="AE55" s="195">
        <v>-1649863.59</v>
      </c>
      <c r="AF55" s="195">
        <v>-1649863.59</v>
      </c>
      <c r="AG55" s="195">
        <v>-1649863.59</v>
      </c>
      <c r="AH55" s="195">
        <v>-1649863.59</v>
      </c>
      <c r="AI55" s="195">
        <v>-1649863.59</v>
      </c>
      <c r="AJ55" s="195">
        <v>-1649863.59</v>
      </c>
      <c r="AK55" s="195">
        <v>-1649863.59</v>
      </c>
      <c r="AL55" s="195">
        <v>-1649863.59</v>
      </c>
      <c r="AM55" s="195">
        <v>-1649863.59</v>
      </c>
      <c r="AN55" s="195">
        <v>-1649863.59</v>
      </c>
      <c r="AO55" s="195">
        <v>-1649863.59</v>
      </c>
      <c r="AP55" s="195">
        <v>-1649863.59</v>
      </c>
      <c r="AQ55" s="195">
        <v>-1649863.59</v>
      </c>
      <c r="AR55" s="195">
        <v>-1649863.59</v>
      </c>
      <c r="AS55" s="195">
        <v>-1649863.59</v>
      </c>
      <c r="AT55" s="195">
        <v>-1649863.59</v>
      </c>
      <c r="AU55" s="195">
        <v>-1649863.59</v>
      </c>
      <c r="AV55" s="195">
        <v>-1649863.59</v>
      </c>
      <c r="AW55" s="195">
        <v>-1649863.59</v>
      </c>
      <c r="AX55" s="195">
        <v>-1649863.59</v>
      </c>
      <c r="AY55" s="195">
        <v>-1649863.59</v>
      </c>
      <c r="AZ55" s="195">
        <v>-1649863.59</v>
      </c>
      <c r="BA55" s="195">
        <v>-1649863.59</v>
      </c>
      <c r="BB55" s="195">
        <v>-1649863.59</v>
      </c>
      <c r="BC55" s="195">
        <v>-1649863.59</v>
      </c>
      <c r="BD55" s="195">
        <v>-1649863.59</v>
      </c>
      <c r="BE55" s="195">
        <v>-1649863.59</v>
      </c>
      <c r="BF55" s="195">
        <v>-1649863.59</v>
      </c>
      <c r="BG55" s="195">
        <v>-1649863.59</v>
      </c>
      <c r="BH55" s="195">
        <v>-1649863.59</v>
      </c>
      <c r="BI55" s="195">
        <v>-1649863.59</v>
      </c>
      <c r="BJ55" s="195">
        <v>-1649863.59</v>
      </c>
      <c r="BK55" s="195">
        <v>-1649863.59</v>
      </c>
      <c r="BL55" s="195">
        <v>-1649863.59</v>
      </c>
      <c r="BM55" s="195">
        <v>-1649863.59</v>
      </c>
      <c r="BN55" s="195">
        <v>-1649863.59</v>
      </c>
      <c r="BO55" s="195">
        <v>-1649863.59</v>
      </c>
      <c r="BP55" s="195">
        <v>-1649863.59</v>
      </c>
      <c r="BQ55" s="195">
        <v>-1649863.59</v>
      </c>
      <c r="BR55" s="195">
        <v>-1649863.59</v>
      </c>
      <c r="BS55" s="195">
        <v>-1649863.59</v>
      </c>
      <c r="BT55" s="195">
        <v>-1649863.59</v>
      </c>
      <c r="BU55" s="195">
        <v>-1649863.59</v>
      </c>
      <c r="BV55" s="195">
        <v>-1649863.59</v>
      </c>
      <c r="BW55" s="195">
        <v>-1649863.59</v>
      </c>
      <c r="BX55" s="195">
        <v>-1649863.59</v>
      </c>
      <c r="BY55" s="195">
        <v>-1649863.59</v>
      </c>
      <c r="BZ55" s="195">
        <v>-1649863.59</v>
      </c>
      <c r="CA55" s="195">
        <v>-1649863.59</v>
      </c>
      <c r="CB55" s="195">
        <v>-1649863.59</v>
      </c>
      <c r="CC55" s="195">
        <v>-1649863.59</v>
      </c>
      <c r="CD55" s="195">
        <v>-1649863.59</v>
      </c>
      <c r="CE55" s="195">
        <v>-1649863.59</v>
      </c>
      <c r="CF55" s="195">
        <v>-1649863.59</v>
      </c>
      <c r="CG55" s="195">
        <v>-1649863.59</v>
      </c>
      <c r="CH55" s="195">
        <v>-1649863.59</v>
      </c>
      <c r="CI55" s="195">
        <v>-1649863.59</v>
      </c>
      <c r="CJ55" s="195">
        <v>-1649863.59</v>
      </c>
      <c r="CK55" s="195">
        <v>-1649863.59</v>
      </c>
      <c r="CL55" s="195">
        <v>-1649863.59</v>
      </c>
      <c r="CM55" s="195">
        <v>-1649863.59</v>
      </c>
      <c r="CN55" s="195">
        <v>-1649863.59</v>
      </c>
      <c r="CO55" s="195">
        <v>-1649863.59</v>
      </c>
      <c r="CP55" s="195">
        <v>-1649863.59</v>
      </c>
      <c r="CQ55" s="195">
        <v>-1649863.59</v>
      </c>
      <c r="CR55" s="195">
        <v>-1649863.59</v>
      </c>
      <c r="CS55" s="195">
        <v>-1649863.59</v>
      </c>
      <c r="CT55" s="195">
        <v>-1649863.59</v>
      </c>
      <c r="CU55" s="195">
        <v>-1649863.59</v>
      </c>
      <c r="CV55" s="195">
        <v>-1649863.59</v>
      </c>
      <c r="CW55" s="195">
        <v>-1649863.59</v>
      </c>
      <c r="CX55" s="188"/>
      <c r="CY55" s="188"/>
    </row>
    <row r="56" spans="1:103" s="190" customFormat="1" outlineLevel="1" x14ac:dyDescent="0.2">
      <c r="A56" s="199">
        <f t="shared" si="6"/>
        <v>49</v>
      </c>
      <c r="B56" s="199"/>
      <c r="C56" s="196">
        <v>212001</v>
      </c>
      <c r="D56" s="197" t="s">
        <v>219</v>
      </c>
      <c r="E56" s="198">
        <v>-24454.6</v>
      </c>
      <c r="F56" s="198">
        <v>-86515.48</v>
      </c>
      <c r="G56" s="198">
        <v>-173837.78</v>
      </c>
      <c r="H56" s="198">
        <v>-246288.89</v>
      </c>
      <c r="I56" s="198">
        <v>-316800.53000000003</v>
      </c>
      <c r="J56" s="198">
        <v>-367370.17</v>
      </c>
      <c r="K56" s="198">
        <v>-419844.13</v>
      </c>
      <c r="L56" s="198">
        <v>-472458.58</v>
      </c>
      <c r="M56" s="198">
        <v>-527306.46</v>
      </c>
      <c r="N56" s="198">
        <v>-590711.56000000006</v>
      </c>
      <c r="O56" s="198">
        <v>-649181.96</v>
      </c>
      <c r="P56" s="198">
        <v>-692176.2</v>
      </c>
      <c r="Q56" s="198">
        <v>-20215.38</v>
      </c>
      <c r="R56" s="198">
        <v>-76207.64</v>
      </c>
      <c r="S56" s="198">
        <v>-146812.06</v>
      </c>
      <c r="T56" s="198">
        <v>-221984.18</v>
      </c>
      <c r="U56" s="198">
        <v>-277627.32</v>
      </c>
      <c r="V56" s="198">
        <v>-323481.53000000003</v>
      </c>
      <c r="W56" s="198">
        <v>-377813.88</v>
      </c>
      <c r="X56" s="198">
        <v>-431281</v>
      </c>
      <c r="Y56" s="198">
        <v>-483007.6</v>
      </c>
      <c r="Z56" s="198">
        <v>-545460.85</v>
      </c>
      <c r="AA56" s="198">
        <v>-585528.06000000006</v>
      </c>
      <c r="AB56" s="198">
        <v>-593404.05000000005</v>
      </c>
      <c r="AC56" s="195">
        <v>-25349.759999999998</v>
      </c>
      <c r="AD56" s="195">
        <v>-99176.43</v>
      </c>
      <c r="AE56" s="195">
        <v>-203385.02</v>
      </c>
      <c r="AF56" s="195">
        <v>-303059.34000000003</v>
      </c>
      <c r="AG56" s="195">
        <v>-373874.48</v>
      </c>
      <c r="AH56" s="195">
        <v>-431719.88</v>
      </c>
      <c r="AI56" s="195">
        <v>-501230.08000000002</v>
      </c>
      <c r="AJ56" s="195">
        <v>-553537.97</v>
      </c>
      <c r="AK56" s="195">
        <v>-634065</v>
      </c>
      <c r="AL56" s="195">
        <v>-701749.74</v>
      </c>
      <c r="AM56" s="195">
        <v>-759073.84</v>
      </c>
      <c r="AN56" s="195">
        <v>-824688.58</v>
      </c>
      <c r="AO56" s="195">
        <v>-24249.15</v>
      </c>
      <c r="AP56" s="195">
        <v>-92605.24</v>
      </c>
      <c r="AQ56" s="195">
        <v>-196761.64</v>
      </c>
      <c r="AR56" s="195">
        <v>-272147.75</v>
      </c>
      <c r="AS56" s="195">
        <v>-334835.21000000002</v>
      </c>
      <c r="AT56" s="195">
        <v>-391155.65</v>
      </c>
      <c r="AU56" s="195">
        <v>-436666.71</v>
      </c>
      <c r="AV56" s="195">
        <v>-481681.07</v>
      </c>
      <c r="AW56" s="195">
        <v>-548432.18999999994</v>
      </c>
      <c r="AX56" s="195">
        <v>-603206.15</v>
      </c>
      <c r="AY56" s="195">
        <v>-651055.97</v>
      </c>
      <c r="AZ56" s="195">
        <v>-708223.75</v>
      </c>
      <c r="BA56" s="195">
        <v>-20657.45</v>
      </c>
      <c r="BB56" s="195">
        <v>-96040.58</v>
      </c>
      <c r="BC56" s="195">
        <v>-190754.63</v>
      </c>
      <c r="BD56" s="195">
        <v>-249661.53</v>
      </c>
      <c r="BE56" s="195">
        <v>-298018.86</v>
      </c>
      <c r="BF56" s="195">
        <v>-358330.04</v>
      </c>
      <c r="BG56" s="195">
        <v>-420624.54</v>
      </c>
      <c r="BH56" s="195">
        <v>-492586.96</v>
      </c>
      <c r="BI56" s="195">
        <v>-542530</v>
      </c>
      <c r="BJ56" s="195">
        <v>-590250.79</v>
      </c>
      <c r="BK56" s="195">
        <v>-643444.71</v>
      </c>
      <c r="BL56" s="195">
        <v>-700975.8</v>
      </c>
      <c r="BM56" s="195">
        <v>-24333.06</v>
      </c>
      <c r="BN56" s="195">
        <v>-111024.97</v>
      </c>
      <c r="BO56" s="195">
        <v>-242699.62</v>
      </c>
      <c r="BP56" s="195">
        <v>-300706.82</v>
      </c>
      <c r="BQ56" s="195">
        <v>-372139.82</v>
      </c>
      <c r="BR56" s="195">
        <v>-441922.82</v>
      </c>
      <c r="BS56" s="195">
        <v>-503882.96</v>
      </c>
      <c r="BT56" s="195">
        <v>-585314.18000000005</v>
      </c>
      <c r="BU56" s="195">
        <v>-654512.43999999994</v>
      </c>
      <c r="BV56" s="195">
        <v>-701099.93</v>
      </c>
      <c r="BW56" s="195">
        <v>-780903.53</v>
      </c>
      <c r="BX56" s="195">
        <v>-849400.35</v>
      </c>
      <c r="BY56" s="195">
        <v>-51283.18</v>
      </c>
      <c r="BZ56" s="195">
        <v>-151893.24</v>
      </c>
      <c r="CA56" s="195">
        <v>-316660.13</v>
      </c>
      <c r="CB56" s="195">
        <v>-383481.5</v>
      </c>
      <c r="CC56" s="195">
        <v>-471818.04</v>
      </c>
      <c r="CD56" s="195">
        <v>-549126.15</v>
      </c>
      <c r="CE56" s="195">
        <v>-618754.66</v>
      </c>
      <c r="CF56" s="195">
        <v>-718742.43</v>
      </c>
      <c r="CG56" s="195">
        <v>-785622.36</v>
      </c>
      <c r="CH56" s="195">
        <v>-870271.94</v>
      </c>
      <c r="CI56" s="195">
        <v>-931404.58</v>
      </c>
      <c r="CJ56" s="195">
        <v>-1013398.04</v>
      </c>
      <c r="CK56" s="195">
        <v>-51578.51</v>
      </c>
      <c r="CL56" s="195">
        <v>-143918.89000000001</v>
      </c>
      <c r="CM56" s="195">
        <v>-330748.76</v>
      </c>
      <c r="CN56" s="195">
        <v>-404204.44</v>
      </c>
      <c r="CO56" s="195">
        <v>-498814.74</v>
      </c>
      <c r="CP56" s="195">
        <v>-586696.02</v>
      </c>
      <c r="CQ56" s="195">
        <v>-51578.19</v>
      </c>
      <c r="CR56" s="195">
        <v>-141734.23000000001</v>
      </c>
      <c r="CS56" s="195">
        <v>-208567.08</v>
      </c>
      <c r="CT56" s="195">
        <v>-51579</v>
      </c>
      <c r="CU56" s="195">
        <v>-133845.82</v>
      </c>
      <c r="CV56" s="195">
        <v>-27685.33</v>
      </c>
      <c r="CW56" s="195">
        <v>-51578.47</v>
      </c>
      <c r="CX56" s="188"/>
      <c r="CY56" s="188"/>
    </row>
    <row r="57" spans="1:103" s="190" customFormat="1" outlineLevel="1" x14ac:dyDescent="0.2">
      <c r="A57" s="199">
        <f t="shared" si="6"/>
        <v>50</v>
      </c>
      <c r="B57" s="199"/>
      <c r="C57" s="196">
        <v>218000</v>
      </c>
      <c r="D57" s="197" t="s">
        <v>220</v>
      </c>
      <c r="E57" s="198">
        <v>7799650.2800000003</v>
      </c>
      <c r="F57" s="198">
        <v>7744253.7800000003</v>
      </c>
      <c r="G57" s="198">
        <v>7688857.2800000003</v>
      </c>
      <c r="H57" s="198">
        <v>7633460.7800000003</v>
      </c>
      <c r="I57" s="198">
        <v>7578064.2800000003</v>
      </c>
      <c r="J57" s="198">
        <v>7522667.7800000003</v>
      </c>
      <c r="K57" s="198">
        <v>7467271.2800000003</v>
      </c>
      <c r="L57" s="198">
        <v>7411874.7800000003</v>
      </c>
      <c r="M57" s="198">
        <v>7356478.2800000003</v>
      </c>
      <c r="N57" s="198">
        <v>7301081.7800000003</v>
      </c>
      <c r="O57" s="198">
        <v>7245685.2800000003</v>
      </c>
      <c r="P57" s="198">
        <v>7190288.7800000003</v>
      </c>
      <c r="Q57" s="198">
        <v>9290676.6600000001</v>
      </c>
      <c r="R57" s="198">
        <v>9213246.8300000001</v>
      </c>
      <c r="S57" s="198">
        <v>9135817</v>
      </c>
      <c r="T57" s="198">
        <v>9058387.1699999999</v>
      </c>
      <c r="U57" s="198">
        <v>8980957.3399999999</v>
      </c>
      <c r="V57" s="198">
        <v>8903527.5099999998</v>
      </c>
      <c r="W57" s="198">
        <v>8826097.6799999997</v>
      </c>
      <c r="X57" s="198">
        <v>8748667.8499999996</v>
      </c>
      <c r="Y57" s="198">
        <v>8671238.0199999996</v>
      </c>
      <c r="Z57" s="198">
        <v>8593808.1899999995</v>
      </c>
      <c r="AA57" s="198">
        <v>8516378.3599999994</v>
      </c>
      <c r="AB57" s="198">
        <v>8433522.5299999993</v>
      </c>
      <c r="AC57" s="195">
        <v>6358470.2000000002</v>
      </c>
      <c r="AD57" s="195">
        <v>6303220.3700000001</v>
      </c>
      <c r="AE57" s="195">
        <v>6247970.54</v>
      </c>
      <c r="AF57" s="195">
        <v>6192720.71</v>
      </c>
      <c r="AG57" s="195">
        <v>6137470.8799999999</v>
      </c>
      <c r="AH57" s="195">
        <v>6082221.0499999998</v>
      </c>
      <c r="AI57" s="195">
        <v>6026971.2199999997</v>
      </c>
      <c r="AJ57" s="195">
        <v>5971721.3899999997</v>
      </c>
      <c r="AK57" s="195">
        <v>5916471.5599999996</v>
      </c>
      <c r="AL57" s="195">
        <v>5861221.7300000004</v>
      </c>
      <c r="AM57" s="195">
        <v>5805971.9000000004</v>
      </c>
      <c r="AN57" s="195">
        <v>5767083.0700000003</v>
      </c>
      <c r="AO57" s="195">
        <v>10075949.039999999</v>
      </c>
      <c r="AP57" s="195">
        <v>9965407.1300000008</v>
      </c>
      <c r="AQ57" s="195">
        <v>9854865.2200000007</v>
      </c>
      <c r="AR57" s="195">
        <v>9744323.3100000005</v>
      </c>
      <c r="AS57" s="195">
        <v>9633781.4000000004</v>
      </c>
      <c r="AT57" s="195">
        <v>9523239.4900000002</v>
      </c>
      <c r="AU57" s="195">
        <v>9412697.5800000001</v>
      </c>
      <c r="AV57" s="195">
        <v>9302155.6699999999</v>
      </c>
      <c r="AW57" s="195">
        <v>9191613.7599999998</v>
      </c>
      <c r="AX57" s="195">
        <v>9081071.8499999996</v>
      </c>
      <c r="AY57" s="195">
        <v>8970529.9399999995</v>
      </c>
      <c r="AZ57" s="195">
        <v>8799891.0299999993</v>
      </c>
      <c r="BA57" s="195">
        <v>8689349.1199999992</v>
      </c>
      <c r="BB57" s="195">
        <v>7097463.8899999997</v>
      </c>
      <c r="BC57" s="195">
        <v>7032725.4699999997</v>
      </c>
      <c r="BD57" s="195">
        <v>6967987.0499999998</v>
      </c>
      <c r="BE57" s="195">
        <v>6954903.5099999998</v>
      </c>
      <c r="BF57" s="195">
        <v>6890165.0899999999</v>
      </c>
      <c r="BG57" s="195">
        <v>6825426.6699999999</v>
      </c>
      <c r="BH57" s="195">
        <v>6760688.25</v>
      </c>
      <c r="BI57" s="195">
        <v>6695949.8300000001</v>
      </c>
      <c r="BJ57" s="195">
        <v>7569756.7999999998</v>
      </c>
      <c r="BK57" s="195">
        <v>7505018.3799999999</v>
      </c>
      <c r="BL57" s="195">
        <v>7409219.96</v>
      </c>
      <c r="BM57" s="195">
        <v>6950692.9100000001</v>
      </c>
      <c r="BN57" s="195">
        <v>6905324.9100000001</v>
      </c>
      <c r="BO57" s="195">
        <v>6859956.9100000001</v>
      </c>
      <c r="BP57" s="195">
        <v>6814588.9100000001</v>
      </c>
      <c r="BQ57" s="195">
        <v>6769220.9100000001</v>
      </c>
      <c r="BR57" s="195">
        <v>6723852.9100000001</v>
      </c>
      <c r="BS57" s="195">
        <v>6678484.9100000001</v>
      </c>
      <c r="BT57" s="195">
        <v>6628449.5800000001</v>
      </c>
      <c r="BU57" s="195">
        <v>6578414.25</v>
      </c>
      <c r="BV57" s="195">
        <v>6528378.9199999999</v>
      </c>
      <c r="BW57" s="195">
        <v>6478343.5899999999</v>
      </c>
      <c r="BX57" s="195">
        <v>6428308.2599999998</v>
      </c>
      <c r="BY57" s="195">
        <v>6378272.9299999997</v>
      </c>
      <c r="BZ57" s="195">
        <v>8386667.9400000004</v>
      </c>
      <c r="CA57" s="195">
        <v>8335497.3600000003</v>
      </c>
      <c r="CB57" s="195">
        <v>8284326.7800000003</v>
      </c>
      <c r="CC57" s="195">
        <v>8233156.2000000002</v>
      </c>
      <c r="CD57" s="195">
        <v>8181985.6200000001</v>
      </c>
      <c r="CE57" s="195">
        <v>8130815.04</v>
      </c>
      <c r="CF57" s="195">
        <v>8079644.46</v>
      </c>
      <c r="CG57" s="195">
        <v>8028473.8799999999</v>
      </c>
      <c r="CH57" s="195">
        <v>7977303.2999999998</v>
      </c>
      <c r="CI57" s="195">
        <v>7926132.7199999997</v>
      </c>
      <c r="CJ57" s="195">
        <v>7874962.1399999997</v>
      </c>
      <c r="CK57" s="195">
        <v>7187559.2000000002</v>
      </c>
      <c r="CL57" s="195">
        <v>7149265.9500000002</v>
      </c>
      <c r="CM57" s="195">
        <v>7110972.7000000002</v>
      </c>
      <c r="CN57" s="195">
        <v>8439291.4499999993</v>
      </c>
      <c r="CO57" s="195">
        <v>8400998.1999999993</v>
      </c>
      <c r="CP57" s="195">
        <v>8362704.9500000002</v>
      </c>
      <c r="CQ57" s="195">
        <v>8324411.7000000002</v>
      </c>
      <c r="CR57" s="195">
        <v>8286118.4500000002</v>
      </c>
      <c r="CS57" s="195">
        <v>8247825.2000000002</v>
      </c>
      <c r="CT57" s="195">
        <v>8209531.9500000002</v>
      </c>
      <c r="CU57" s="195">
        <v>8171238.7000000002</v>
      </c>
      <c r="CV57" s="195">
        <v>8116343.4500000002</v>
      </c>
      <c r="CW57" s="195">
        <v>10733393.199999999</v>
      </c>
      <c r="CX57" s="188"/>
      <c r="CY57" s="188"/>
    </row>
    <row r="58" spans="1:103" s="190" customFormat="1" outlineLevel="1" x14ac:dyDescent="0.2">
      <c r="A58" s="199">
        <f t="shared" si="6"/>
        <v>51</v>
      </c>
      <c r="B58" s="199"/>
      <c r="C58" s="196">
        <v>216000</v>
      </c>
      <c r="D58" s="197" t="s">
        <v>221</v>
      </c>
      <c r="E58" s="198">
        <v>-332279058.38999999</v>
      </c>
      <c r="F58" s="198">
        <v>-349486897.16000003</v>
      </c>
      <c r="G58" s="198">
        <v>-349486897.16000003</v>
      </c>
      <c r="H58" s="198">
        <v>-349486897.16000003</v>
      </c>
      <c r="I58" s="198">
        <v>-349486897.16000003</v>
      </c>
      <c r="J58" s="198">
        <v>-349486897.16000003</v>
      </c>
      <c r="K58" s="198">
        <v>-349486897.16000003</v>
      </c>
      <c r="L58" s="198">
        <v>-349486897.16000003</v>
      </c>
      <c r="M58" s="198">
        <v>-349486897.16000003</v>
      </c>
      <c r="N58" s="198">
        <v>-349486897.16000003</v>
      </c>
      <c r="O58" s="198">
        <v>-349486897.16000003</v>
      </c>
      <c r="P58" s="198">
        <v>-349486897.16000003</v>
      </c>
      <c r="Q58" s="198">
        <v>-349486897.16000003</v>
      </c>
      <c r="R58" s="198">
        <v>-361335792.27999997</v>
      </c>
      <c r="S58" s="198">
        <v>-361335792.27999997</v>
      </c>
      <c r="T58" s="198">
        <v>-361335792.27999997</v>
      </c>
      <c r="U58" s="198">
        <v>-357929483.22000003</v>
      </c>
      <c r="V58" s="198">
        <v>-357929483.22000003</v>
      </c>
      <c r="W58" s="198">
        <v>-357929483.22000003</v>
      </c>
      <c r="X58" s="198">
        <v>-357929483.22000003</v>
      </c>
      <c r="Y58" s="198">
        <v>-357929483.22000003</v>
      </c>
      <c r="Z58" s="198">
        <v>-357929483.22000003</v>
      </c>
      <c r="AA58" s="198">
        <v>-357929483.22000003</v>
      </c>
      <c r="AB58" s="198">
        <v>-357929483.22000003</v>
      </c>
      <c r="AC58" s="195">
        <v>-357929483.22000003</v>
      </c>
      <c r="AD58" s="195">
        <v>-369263683.63</v>
      </c>
      <c r="AE58" s="195">
        <v>-369263683.63</v>
      </c>
      <c r="AF58" s="195">
        <v>-369263683.63</v>
      </c>
      <c r="AG58" s="195">
        <v>-369263683.63</v>
      </c>
      <c r="AH58" s="195">
        <v>-369263683.63</v>
      </c>
      <c r="AI58" s="195">
        <v>-369263683.63</v>
      </c>
      <c r="AJ58" s="195">
        <v>-369263683.63</v>
      </c>
      <c r="AK58" s="195">
        <v>-369263683.63</v>
      </c>
      <c r="AL58" s="195">
        <v>-369263683.63</v>
      </c>
      <c r="AM58" s="195">
        <v>-369263683.63</v>
      </c>
      <c r="AN58" s="195">
        <v>-369263683.63</v>
      </c>
      <c r="AO58" s="195">
        <v>-369263683.63</v>
      </c>
      <c r="AP58" s="195">
        <v>-377862064.44999999</v>
      </c>
      <c r="AQ58" s="195">
        <v>-377862064.44999999</v>
      </c>
      <c r="AR58" s="195">
        <v>-377862064.44999999</v>
      </c>
      <c r="AS58" s="195">
        <v>-377862064.44999999</v>
      </c>
      <c r="AT58" s="195">
        <v>-377862064.44999999</v>
      </c>
      <c r="AU58" s="195">
        <v>-377862064.44999999</v>
      </c>
      <c r="AV58" s="195">
        <v>-377862064.44999999</v>
      </c>
      <c r="AW58" s="195">
        <v>-377862064.44999999</v>
      </c>
      <c r="AX58" s="195">
        <v>-377862064.44999999</v>
      </c>
      <c r="AY58" s="195">
        <v>-377862064.44999999</v>
      </c>
      <c r="AZ58" s="195">
        <v>-377862064.44999999</v>
      </c>
      <c r="BA58" s="195">
        <v>-377862064.44999999</v>
      </c>
      <c r="BB58" s="195">
        <v>-380572802.86000001</v>
      </c>
      <c r="BC58" s="195">
        <v>-380572802.86000001</v>
      </c>
      <c r="BD58" s="195">
        <v>-380572802.86000001</v>
      </c>
      <c r="BE58" s="195">
        <v>-380572802.86000001</v>
      </c>
      <c r="BF58" s="195">
        <v>-380572802.86000001</v>
      </c>
      <c r="BG58" s="195">
        <v>-380572802.86000001</v>
      </c>
      <c r="BH58" s="195">
        <v>-380572802.86000001</v>
      </c>
      <c r="BI58" s="195">
        <v>-380572802.86000001</v>
      </c>
      <c r="BJ58" s="195">
        <v>-380572802.86000001</v>
      </c>
      <c r="BK58" s="195">
        <v>-380572802.86000001</v>
      </c>
      <c r="BL58" s="195">
        <v>-380572802.86000001</v>
      </c>
      <c r="BM58" s="195">
        <v>-380572802.86000001</v>
      </c>
      <c r="BN58" s="195">
        <v>-387340926.68000001</v>
      </c>
      <c r="BO58" s="195">
        <v>-387842928.44999999</v>
      </c>
      <c r="BP58" s="195">
        <v>-387842928.44999999</v>
      </c>
      <c r="BQ58" s="195">
        <v>-387842928.44999999</v>
      </c>
      <c r="BR58" s="195">
        <v>-387842928.44999999</v>
      </c>
      <c r="BS58" s="195">
        <v>-387842928.44999999</v>
      </c>
      <c r="BT58" s="195">
        <v>-387842928.44999999</v>
      </c>
      <c r="BU58" s="195">
        <v>-387842928.44999999</v>
      </c>
      <c r="BV58" s="195">
        <v>-387842928.44999999</v>
      </c>
      <c r="BW58" s="195">
        <v>-387842928.44999999</v>
      </c>
      <c r="BX58" s="195">
        <v>-387842928.44999999</v>
      </c>
      <c r="BY58" s="195">
        <v>-387842928.44999999</v>
      </c>
      <c r="BZ58" s="195">
        <v>-277931215</v>
      </c>
      <c r="CA58" s="195">
        <v>-277931215</v>
      </c>
      <c r="CB58" s="195">
        <v>-277931215</v>
      </c>
      <c r="CC58" s="195">
        <v>-277931215</v>
      </c>
      <c r="CD58" s="195">
        <v>-277931215</v>
      </c>
      <c r="CE58" s="195">
        <v>-277931215</v>
      </c>
      <c r="CF58" s="195">
        <v>-277931215</v>
      </c>
      <c r="CG58" s="195">
        <v>-277931215</v>
      </c>
      <c r="CH58" s="195">
        <v>-277931215</v>
      </c>
      <c r="CI58" s="195">
        <v>-277931215</v>
      </c>
      <c r="CJ58" s="195">
        <v>-277931215</v>
      </c>
      <c r="CK58" s="195">
        <v>-446695435.41000003</v>
      </c>
      <c r="CL58" s="195">
        <v>-471986440.02999997</v>
      </c>
      <c r="CM58" s="195">
        <v>-471986440.02999997</v>
      </c>
      <c r="CN58" s="195">
        <v>-473353052.02999997</v>
      </c>
      <c r="CO58" s="195">
        <v>-473353052.02999997</v>
      </c>
      <c r="CP58" s="195">
        <v>-473353052.02999997</v>
      </c>
      <c r="CQ58" s="195">
        <v>-473353052.02999997</v>
      </c>
      <c r="CR58" s="195">
        <v>-473353052.02999997</v>
      </c>
      <c r="CS58" s="195">
        <v>-473353052.02999997</v>
      </c>
      <c r="CT58" s="195">
        <v>-473353052.02999997</v>
      </c>
      <c r="CU58" s="195">
        <v>-473353052.02999997</v>
      </c>
      <c r="CV58" s="195">
        <v>-473353052.02999997</v>
      </c>
      <c r="CW58" s="195">
        <v>-473353052.02999997</v>
      </c>
      <c r="CX58" s="188"/>
      <c r="CY58" s="188"/>
    </row>
    <row r="59" spans="1:103" s="190" customFormat="1" outlineLevel="1" x14ac:dyDescent="0.2">
      <c r="A59" s="199">
        <f t="shared" si="6"/>
        <v>52</v>
      </c>
      <c r="B59" s="199"/>
      <c r="C59" s="196">
        <v>216016</v>
      </c>
      <c r="D59" s="197" t="s">
        <v>222</v>
      </c>
      <c r="E59" s="198">
        <v>2562211.71</v>
      </c>
      <c r="F59" s="198">
        <v>2562211.71</v>
      </c>
      <c r="G59" s="198">
        <v>2562211.71</v>
      </c>
      <c r="H59" s="198">
        <v>2562211.71</v>
      </c>
      <c r="I59" s="198">
        <v>2562211.71</v>
      </c>
      <c r="J59" s="198">
        <v>2562211.71</v>
      </c>
      <c r="K59" s="198">
        <v>2562211.71</v>
      </c>
      <c r="L59" s="198">
        <v>2562211.71</v>
      </c>
      <c r="M59" s="198">
        <v>2562211.71</v>
      </c>
      <c r="N59" s="198">
        <v>2562211.71</v>
      </c>
      <c r="O59" s="198">
        <v>2562211.71</v>
      </c>
      <c r="P59" s="198">
        <v>2562211.71</v>
      </c>
      <c r="Q59" s="198">
        <v>2562211.71</v>
      </c>
      <c r="R59" s="198">
        <v>2562211.71</v>
      </c>
      <c r="S59" s="198">
        <v>2562211.71</v>
      </c>
      <c r="T59" s="198">
        <v>2562211.71</v>
      </c>
      <c r="U59" s="198">
        <v>2562211.71</v>
      </c>
      <c r="V59" s="198">
        <v>2562211.71</v>
      </c>
      <c r="W59" s="198">
        <v>2562211.71</v>
      </c>
      <c r="X59" s="198">
        <v>2562211.71</v>
      </c>
      <c r="Y59" s="198">
        <v>2562211.71</v>
      </c>
      <c r="Z59" s="198">
        <v>2562211.71</v>
      </c>
      <c r="AA59" s="198">
        <v>2562211.71</v>
      </c>
      <c r="AB59" s="198">
        <v>2562211.71</v>
      </c>
      <c r="AC59" s="195">
        <v>2562211.71</v>
      </c>
      <c r="AD59" s="195">
        <v>2562211.71</v>
      </c>
      <c r="AE59" s="195">
        <v>2562211.71</v>
      </c>
      <c r="AF59" s="195">
        <v>2562211.71</v>
      </c>
      <c r="AG59" s="195">
        <v>2562211.71</v>
      </c>
      <c r="AH59" s="195">
        <v>2562211.71</v>
      </c>
      <c r="AI59" s="195">
        <v>2562211.71</v>
      </c>
      <c r="AJ59" s="195">
        <v>2562211.71</v>
      </c>
      <c r="AK59" s="195">
        <v>2562211.71</v>
      </c>
      <c r="AL59" s="195">
        <v>2562211.71</v>
      </c>
      <c r="AM59" s="195">
        <v>2562211.71</v>
      </c>
      <c r="AN59" s="195">
        <v>2562211.71</v>
      </c>
      <c r="AO59" s="195">
        <v>2562211.71</v>
      </c>
      <c r="AP59" s="195">
        <v>2562211.71</v>
      </c>
      <c r="AQ59" s="195">
        <v>2562211.71</v>
      </c>
      <c r="AR59" s="195">
        <v>2562211.71</v>
      </c>
      <c r="AS59" s="195">
        <v>2562211.71</v>
      </c>
      <c r="AT59" s="195">
        <v>2562211.71</v>
      </c>
      <c r="AU59" s="195">
        <v>2562211.71</v>
      </c>
      <c r="AV59" s="195">
        <v>2562211.71</v>
      </c>
      <c r="AW59" s="195">
        <v>2562211.71</v>
      </c>
      <c r="AX59" s="195">
        <v>2562211.71</v>
      </c>
      <c r="AY59" s="195">
        <v>2562211.71</v>
      </c>
      <c r="AZ59" s="195">
        <v>2562211.71</v>
      </c>
      <c r="BA59" s="195">
        <v>2562211.71</v>
      </c>
      <c r="BB59" s="195">
        <v>2562211.71</v>
      </c>
      <c r="BC59" s="195">
        <v>2562211.71</v>
      </c>
      <c r="BD59" s="195">
        <v>2562211.71</v>
      </c>
      <c r="BE59" s="195">
        <v>2562211.71</v>
      </c>
      <c r="BF59" s="195">
        <v>2562211.71</v>
      </c>
      <c r="BG59" s="195">
        <v>2562211.71</v>
      </c>
      <c r="BH59" s="195">
        <v>2562211.71</v>
      </c>
      <c r="BI59" s="195">
        <v>2562211.71</v>
      </c>
      <c r="BJ59" s="195">
        <v>2562211.71</v>
      </c>
      <c r="BK59" s="195">
        <v>2562211.71</v>
      </c>
      <c r="BL59" s="195">
        <v>2562211.71</v>
      </c>
      <c r="BM59" s="195">
        <v>2562211.71</v>
      </c>
      <c r="BN59" s="195">
        <v>2562211.71</v>
      </c>
      <c r="BO59" s="195">
        <v>2562211.71</v>
      </c>
      <c r="BP59" s="195">
        <v>2562211.71</v>
      </c>
      <c r="BQ59" s="195">
        <v>2562211.71</v>
      </c>
      <c r="BR59" s="195">
        <v>2562211.71</v>
      </c>
      <c r="BS59" s="195">
        <v>2562211.71</v>
      </c>
      <c r="BT59" s="195">
        <v>2562211.71</v>
      </c>
      <c r="BU59" s="195">
        <v>2562211.71</v>
      </c>
      <c r="BV59" s="195">
        <v>2562211.71</v>
      </c>
      <c r="BW59" s="195">
        <v>2562211.71</v>
      </c>
      <c r="BX59" s="195">
        <v>2562211.71</v>
      </c>
      <c r="BY59" s="195">
        <v>2562211.71</v>
      </c>
      <c r="BZ59" s="195">
        <v>2562211.71</v>
      </c>
      <c r="CA59" s="195">
        <v>2562211.71</v>
      </c>
      <c r="CB59" s="195">
        <v>2562211.71</v>
      </c>
      <c r="CC59" s="195">
        <v>2562211.71</v>
      </c>
      <c r="CD59" s="195">
        <v>2562211.71</v>
      </c>
      <c r="CE59" s="195">
        <v>2562211.71</v>
      </c>
      <c r="CF59" s="195">
        <v>2562211.71</v>
      </c>
      <c r="CG59" s="195">
        <v>2562211.71</v>
      </c>
      <c r="CH59" s="195">
        <v>2562211.71</v>
      </c>
      <c r="CI59" s="195">
        <v>2562211.71</v>
      </c>
      <c r="CJ59" s="195">
        <v>2562211.71</v>
      </c>
      <c r="CK59" s="195">
        <v>2562211.71</v>
      </c>
      <c r="CL59" s="195">
        <v>2562211.71</v>
      </c>
      <c r="CM59" s="195">
        <v>2562211.71</v>
      </c>
      <c r="CN59" s="195">
        <v>2562211.71</v>
      </c>
      <c r="CO59" s="195">
        <v>2562211.71</v>
      </c>
      <c r="CP59" s="195">
        <v>2562211.71</v>
      </c>
      <c r="CQ59" s="195">
        <v>2562211.71</v>
      </c>
      <c r="CR59" s="195">
        <v>2562211.71</v>
      </c>
      <c r="CS59" s="195">
        <v>2562211.71</v>
      </c>
      <c r="CT59" s="195">
        <v>2562211.71</v>
      </c>
      <c r="CU59" s="195">
        <v>2562211.71</v>
      </c>
      <c r="CV59" s="195">
        <v>2562211.71</v>
      </c>
      <c r="CW59" s="195">
        <v>2562211.71</v>
      </c>
      <c r="CX59" s="188"/>
      <c r="CY59" s="188"/>
    </row>
    <row r="60" spans="1:103" s="190" customFormat="1" outlineLevel="1" x14ac:dyDescent="0.2">
      <c r="A60" s="199">
        <f t="shared" si="6"/>
        <v>53</v>
      </c>
      <c r="B60" s="199"/>
      <c r="C60" s="196">
        <v>216018</v>
      </c>
      <c r="D60" s="197" t="s">
        <v>223</v>
      </c>
      <c r="E60" s="198">
        <v>8436924.7599999998</v>
      </c>
      <c r="F60" s="198">
        <v>8436924.7599999998</v>
      </c>
      <c r="G60" s="198">
        <v>8436924.7599999998</v>
      </c>
      <c r="H60" s="198">
        <v>8436924.7599999998</v>
      </c>
      <c r="I60" s="198">
        <v>8436924.7599999998</v>
      </c>
      <c r="J60" s="198">
        <v>8436924.7599999998</v>
      </c>
      <c r="K60" s="198">
        <v>8436924.7599999998</v>
      </c>
      <c r="L60" s="198">
        <v>8436924.7599999998</v>
      </c>
      <c r="M60" s="198">
        <v>8436924.7599999998</v>
      </c>
      <c r="N60" s="198">
        <v>8436924.7599999998</v>
      </c>
      <c r="O60" s="198">
        <v>8436924.7599999998</v>
      </c>
      <c r="P60" s="198">
        <v>8436924.7599999998</v>
      </c>
      <c r="Q60" s="198">
        <v>8436924.7599999998</v>
      </c>
      <c r="R60" s="198">
        <v>8436924.7599999998</v>
      </c>
      <c r="S60" s="198">
        <v>8436924.7599999998</v>
      </c>
      <c r="T60" s="198">
        <v>8436924.7599999998</v>
      </c>
      <c r="U60" s="198">
        <v>8436924.7599999998</v>
      </c>
      <c r="V60" s="198">
        <v>8436924.7599999998</v>
      </c>
      <c r="W60" s="198">
        <v>8436924.7599999998</v>
      </c>
      <c r="X60" s="198">
        <v>8436924.7599999998</v>
      </c>
      <c r="Y60" s="198">
        <v>8436924.7599999998</v>
      </c>
      <c r="Z60" s="198">
        <v>8436924.7599999998</v>
      </c>
      <c r="AA60" s="198">
        <v>8436924.7599999998</v>
      </c>
      <c r="AB60" s="198">
        <v>8436924.7599999998</v>
      </c>
      <c r="AC60" s="195">
        <v>8436924.7599999998</v>
      </c>
      <c r="AD60" s="195">
        <v>8436924.7599999998</v>
      </c>
      <c r="AE60" s="195">
        <v>8436924.7599999998</v>
      </c>
      <c r="AF60" s="195">
        <v>8436924.7599999998</v>
      </c>
      <c r="AG60" s="195">
        <v>8436924.7599999998</v>
      </c>
      <c r="AH60" s="195">
        <v>8436924.7599999998</v>
      </c>
      <c r="AI60" s="195">
        <v>8436924.7599999998</v>
      </c>
      <c r="AJ60" s="195">
        <v>8436924.7599999998</v>
      </c>
      <c r="AK60" s="195">
        <v>8436924.7599999998</v>
      </c>
      <c r="AL60" s="195">
        <v>8436924.7599999998</v>
      </c>
      <c r="AM60" s="195">
        <v>8436924.7599999998</v>
      </c>
      <c r="AN60" s="195">
        <v>8436924.7599999998</v>
      </c>
      <c r="AO60" s="195">
        <v>8436924.7599999998</v>
      </c>
      <c r="AP60" s="195">
        <v>8436924.7599999998</v>
      </c>
      <c r="AQ60" s="195">
        <v>8436924.7599999998</v>
      </c>
      <c r="AR60" s="195">
        <v>8436924.7599999998</v>
      </c>
      <c r="AS60" s="195">
        <v>8436924.7599999998</v>
      </c>
      <c r="AT60" s="195">
        <v>8436924.7599999998</v>
      </c>
      <c r="AU60" s="195">
        <v>8436924.7599999998</v>
      </c>
      <c r="AV60" s="195">
        <v>8436924.7599999998</v>
      </c>
      <c r="AW60" s="195">
        <v>8436924.7599999998</v>
      </c>
      <c r="AX60" s="195">
        <v>8436924.7599999998</v>
      </c>
      <c r="AY60" s="195">
        <v>8436924.7599999998</v>
      </c>
      <c r="AZ60" s="195">
        <v>8436924.7599999998</v>
      </c>
      <c r="BA60" s="195">
        <v>8436924.7599999998</v>
      </c>
      <c r="BB60" s="195">
        <v>8436924.7599999998</v>
      </c>
      <c r="BC60" s="195">
        <v>8436924.7599999998</v>
      </c>
      <c r="BD60" s="195">
        <v>8436924.7599999998</v>
      </c>
      <c r="BE60" s="195">
        <v>8436924.7599999998</v>
      </c>
      <c r="BF60" s="195">
        <v>8436924.7599999998</v>
      </c>
      <c r="BG60" s="195">
        <v>8436924.7599999998</v>
      </c>
      <c r="BH60" s="195">
        <v>8436924.7599999998</v>
      </c>
      <c r="BI60" s="195">
        <v>8436924.7599999998</v>
      </c>
      <c r="BJ60" s="195">
        <v>8436924.7599999998</v>
      </c>
      <c r="BK60" s="195">
        <v>8436924.7599999998</v>
      </c>
      <c r="BL60" s="195">
        <v>8436924.7599999998</v>
      </c>
      <c r="BM60" s="195">
        <v>8436924.7599999998</v>
      </c>
      <c r="BN60" s="195">
        <v>8436924.7599999998</v>
      </c>
      <c r="BO60" s="195">
        <v>8436924.7599999998</v>
      </c>
      <c r="BP60" s="195">
        <v>8436924.7599999998</v>
      </c>
      <c r="BQ60" s="195">
        <v>8436924.7599999998</v>
      </c>
      <c r="BR60" s="195">
        <v>8436924.7599999998</v>
      </c>
      <c r="BS60" s="195">
        <v>8436924.7599999998</v>
      </c>
      <c r="BT60" s="195">
        <v>8436924.7599999998</v>
      </c>
      <c r="BU60" s="195">
        <v>8436924.7599999998</v>
      </c>
      <c r="BV60" s="195">
        <v>8436924.7599999998</v>
      </c>
      <c r="BW60" s="195">
        <v>8436924.7599999998</v>
      </c>
      <c r="BX60" s="195">
        <v>8436924.7599999998</v>
      </c>
      <c r="BY60" s="195">
        <v>8436924.7599999998</v>
      </c>
      <c r="BZ60" s="195">
        <v>8436924.7599999998</v>
      </c>
      <c r="CA60" s="195">
        <v>8436924.7599999998</v>
      </c>
      <c r="CB60" s="195">
        <v>8436924.7599999998</v>
      </c>
      <c r="CC60" s="195">
        <v>8436924.7599999998</v>
      </c>
      <c r="CD60" s="195">
        <v>8436924.7599999998</v>
      </c>
      <c r="CE60" s="195">
        <v>8436924.7599999998</v>
      </c>
      <c r="CF60" s="195">
        <v>8436924.7599999998</v>
      </c>
      <c r="CG60" s="195">
        <v>8436924.7599999998</v>
      </c>
      <c r="CH60" s="195">
        <v>8436924.7599999998</v>
      </c>
      <c r="CI60" s="195">
        <v>8436924.7599999998</v>
      </c>
      <c r="CJ60" s="195">
        <v>8436924.7599999998</v>
      </c>
      <c r="CK60" s="195">
        <v>8436924.7599999998</v>
      </c>
      <c r="CL60" s="195">
        <v>8436924.7599999998</v>
      </c>
      <c r="CM60" s="195">
        <v>8436924.7599999998</v>
      </c>
      <c r="CN60" s="195">
        <v>8436924.7599999998</v>
      </c>
      <c r="CO60" s="195">
        <v>8436924.7599999998</v>
      </c>
      <c r="CP60" s="195">
        <v>8436924.7599999998</v>
      </c>
      <c r="CQ60" s="195">
        <v>8436924.7599999998</v>
      </c>
      <c r="CR60" s="195">
        <v>8436924.7599999998</v>
      </c>
      <c r="CS60" s="195">
        <v>8436924.7599999998</v>
      </c>
      <c r="CT60" s="195">
        <v>8436924.7599999998</v>
      </c>
      <c r="CU60" s="195">
        <v>8436924.7599999998</v>
      </c>
      <c r="CV60" s="195">
        <v>8436924.7599999998</v>
      </c>
      <c r="CW60" s="195">
        <v>8436924.7599999998</v>
      </c>
      <c r="CX60" s="188"/>
      <c r="CY60" s="188"/>
    </row>
    <row r="61" spans="1:103" s="190" customFormat="1" outlineLevel="1" x14ac:dyDescent="0.2">
      <c r="A61" s="199">
        <f t="shared" si="6"/>
        <v>54</v>
      </c>
      <c r="B61" s="199"/>
      <c r="C61" s="196">
        <v>216100</v>
      </c>
      <c r="D61" s="197" t="s">
        <v>224</v>
      </c>
      <c r="E61" s="198">
        <v>933350.75</v>
      </c>
      <c r="F61" s="198">
        <v>933350.75</v>
      </c>
      <c r="G61" s="198">
        <v>933350.75</v>
      </c>
      <c r="H61" s="198">
        <v>933350.75</v>
      </c>
      <c r="I61" s="198">
        <v>933350.75</v>
      </c>
      <c r="J61" s="198">
        <v>933350.75</v>
      </c>
      <c r="K61" s="198">
        <v>933350.75</v>
      </c>
      <c r="L61" s="198">
        <v>933350.75</v>
      </c>
      <c r="M61" s="198">
        <v>933350.75</v>
      </c>
      <c r="N61" s="198">
        <v>933350.75</v>
      </c>
      <c r="O61" s="198">
        <v>933350.75</v>
      </c>
      <c r="P61" s="198">
        <v>933350.75</v>
      </c>
      <c r="Q61" s="198">
        <v>933350.75</v>
      </c>
      <c r="R61" s="198">
        <v>933350.75</v>
      </c>
      <c r="S61" s="198">
        <v>933350.75</v>
      </c>
      <c r="T61" s="198">
        <v>933350.75</v>
      </c>
      <c r="U61" s="198">
        <v>933350.75</v>
      </c>
      <c r="V61" s="198">
        <v>933350.75</v>
      </c>
      <c r="W61" s="198">
        <v>933350.75</v>
      </c>
      <c r="X61" s="198">
        <v>933350.75</v>
      </c>
      <c r="Y61" s="198">
        <v>933350.75</v>
      </c>
      <c r="Z61" s="198">
        <v>933350.75</v>
      </c>
      <c r="AA61" s="198">
        <v>933350.75</v>
      </c>
      <c r="AB61" s="198">
        <v>933350.75</v>
      </c>
      <c r="AC61" s="195">
        <v>933350.75</v>
      </c>
      <c r="AD61" s="195">
        <v>933350.75</v>
      </c>
      <c r="AE61" s="195">
        <v>933350.75</v>
      </c>
      <c r="AF61" s="195">
        <v>933350.75</v>
      </c>
      <c r="AG61" s="195">
        <v>933350.75</v>
      </c>
      <c r="AH61" s="195">
        <v>933350.75</v>
      </c>
      <c r="AI61" s="195">
        <v>933350.75</v>
      </c>
      <c r="AJ61" s="195">
        <v>933350.75</v>
      </c>
      <c r="AK61" s="195">
        <v>933350.75</v>
      </c>
      <c r="AL61" s="195">
        <v>933350.75</v>
      </c>
      <c r="AM61" s="195">
        <v>933350.75</v>
      </c>
      <c r="AN61" s="195">
        <v>933350.75</v>
      </c>
      <c r="AO61" s="195">
        <v>933350.75</v>
      </c>
      <c r="AP61" s="195">
        <v>933350.75</v>
      </c>
      <c r="AQ61" s="195">
        <v>933350.75</v>
      </c>
      <c r="AR61" s="195">
        <v>933350.75</v>
      </c>
      <c r="AS61" s="195">
        <v>933350.75</v>
      </c>
      <c r="AT61" s="195">
        <v>933350.75</v>
      </c>
      <c r="AU61" s="195">
        <v>933350.75</v>
      </c>
      <c r="AV61" s="195">
        <v>933350.75</v>
      </c>
      <c r="AW61" s="195">
        <v>933350.75</v>
      </c>
      <c r="AX61" s="195">
        <v>933350.75</v>
      </c>
      <c r="AY61" s="195">
        <v>933350.75</v>
      </c>
      <c r="AZ61" s="195">
        <v>933350.75</v>
      </c>
      <c r="BA61" s="195">
        <v>933350.75</v>
      </c>
      <c r="BB61" s="195">
        <v>933350.75</v>
      </c>
      <c r="BC61" s="195">
        <v>933350.75</v>
      </c>
      <c r="BD61" s="195">
        <v>933350.75</v>
      </c>
      <c r="BE61" s="195">
        <v>933350.75</v>
      </c>
      <c r="BF61" s="195">
        <v>933350.75</v>
      </c>
      <c r="BG61" s="195">
        <v>933350.75</v>
      </c>
      <c r="BH61" s="195">
        <v>933350.75</v>
      </c>
      <c r="BI61" s="195">
        <v>933350.75</v>
      </c>
      <c r="BJ61" s="195">
        <v>933350.75</v>
      </c>
      <c r="BK61" s="195">
        <v>933350.75</v>
      </c>
      <c r="BL61" s="195">
        <v>933350.75</v>
      </c>
      <c r="BM61" s="195">
        <v>933350.75</v>
      </c>
      <c r="BN61" s="195">
        <v>933350.75</v>
      </c>
      <c r="BO61" s="195">
        <v>933350.75</v>
      </c>
      <c r="BP61" s="195">
        <v>933350.75</v>
      </c>
      <c r="BQ61" s="195">
        <v>933350.75</v>
      </c>
      <c r="BR61" s="195">
        <v>933350.75</v>
      </c>
      <c r="BS61" s="195">
        <v>933350.75</v>
      </c>
      <c r="BT61" s="195">
        <v>933350.75</v>
      </c>
      <c r="BU61" s="195">
        <v>933350.75</v>
      </c>
      <c r="BV61" s="195">
        <v>933350.75</v>
      </c>
      <c r="BW61" s="195">
        <v>933350.75</v>
      </c>
      <c r="BX61" s="195">
        <v>933350.75</v>
      </c>
      <c r="BY61" s="195">
        <v>933350.75</v>
      </c>
      <c r="BZ61" s="195">
        <v>933350.75</v>
      </c>
      <c r="CA61" s="195">
        <v>933350.75</v>
      </c>
      <c r="CB61" s="195">
        <v>933350.75</v>
      </c>
      <c r="CC61" s="195">
        <v>933350.75</v>
      </c>
      <c r="CD61" s="195">
        <v>933350.75</v>
      </c>
      <c r="CE61" s="195">
        <v>933350.75</v>
      </c>
      <c r="CF61" s="195">
        <v>933350.75</v>
      </c>
      <c r="CG61" s="195">
        <v>933350.75</v>
      </c>
      <c r="CH61" s="195">
        <v>933350.75</v>
      </c>
      <c r="CI61" s="195">
        <v>933350.75</v>
      </c>
      <c r="CJ61" s="195">
        <v>933350.75</v>
      </c>
      <c r="CK61" s="195">
        <v>933350.75</v>
      </c>
      <c r="CL61" s="195">
        <v>933350.75</v>
      </c>
      <c r="CM61" s="195">
        <v>933350.75</v>
      </c>
      <c r="CN61" s="195">
        <v>933350.75</v>
      </c>
      <c r="CO61" s="195">
        <v>933350.75</v>
      </c>
      <c r="CP61" s="195">
        <v>933350.75</v>
      </c>
      <c r="CQ61" s="195">
        <v>933350.75</v>
      </c>
      <c r="CR61" s="195">
        <v>933350.75</v>
      </c>
      <c r="CS61" s="195">
        <v>933350.75</v>
      </c>
      <c r="CT61" s="195">
        <v>933350.75</v>
      </c>
      <c r="CU61" s="195">
        <v>933350.75</v>
      </c>
      <c r="CV61" s="195">
        <v>933350.75</v>
      </c>
      <c r="CW61" s="195">
        <v>933350.75</v>
      </c>
      <c r="CX61" s="188"/>
      <c r="CY61" s="188"/>
    </row>
    <row r="62" spans="1:103" s="190" customFormat="1" outlineLevel="1" x14ac:dyDescent="0.2">
      <c r="A62" s="199">
        <f t="shared" si="6"/>
        <v>55</v>
      </c>
      <c r="B62" s="199"/>
      <c r="C62" s="196">
        <v>216999</v>
      </c>
      <c r="D62" s="197" t="s">
        <v>225</v>
      </c>
      <c r="E62" s="198">
        <v>-36350095.390000001</v>
      </c>
      <c r="F62" s="198">
        <v>-36350095.390000001</v>
      </c>
      <c r="G62" s="198">
        <v>-36350095.390000001</v>
      </c>
      <c r="H62" s="198">
        <v>-36350095.390000001</v>
      </c>
      <c r="I62" s="198">
        <v>-36350095.390000001</v>
      </c>
      <c r="J62" s="198">
        <v>-36350095.390000001</v>
      </c>
      <c r="K62" s="198">
        <v>-36350095.390000001</v>
      </c>
      <c r="L62" s="198">
        <v>-36350095.390000001</v>
      </c>
      <c r="M62" s="198">
        <v>-36350095.390000001</v>
      </c>
      <c r="N62" s="198">
        <v>-36350095.390000001</v>
      </c>
      <c r="O62" s="198">
        <v>-36350095.390000001</v>
      </c>
      <c r="P62" s="198">
        <v>-36350095.390000001</v>
      </c>
      <c r="Q62" s="198">
        <v>-36350095.390000001</v>
      </c>
      <c r="R62" s="198">
        <v>-36350095.390000001</v>
      </c>
      <c r="S62" s="198">
        <v>-36350095.390000001</v>
      </c>
      <c r="T62" s="198">
        <v>-36350095.390000001</v>
      </c>
      <c r="U62" s="198">
        <v>-36350095.390000001</v>
      </c>
      <c r="V62" s="198">
        <v>-36350095.390000001</v>
      </c>
      <c r="W62" s="198">
        <v>-36350095.390000001</v>
      </c>
      <c r="X62" s="198">
        <v>-36350095.390000001</v>
      </c>
      <c r="Y62" s="198">
        <v>-36350095.390000001</v>
      </c>
      <c r="Z62" s="198">
        <v>-36350095.390000001</v>
      </c>
      <c r="AA62" s="198">
        <v>-36350095.390000001</v>
      </c>
      <c r="AB62" s="198">
        <v>-36350095.390000001</v>
      </c>
      <c r="AC62" s="195">
        <v>-36350095.390000001</v>
      </c>
      <c r="AD62" s="195">
        <v>-36350095.390000001</v>
      </c>
      <c r="AE62" s="195">
        <v>-36350095.390000001</v>
      </c>
      <c r="AF62" s="195">
        <v>-36350095.390000001</v>
      </c>
      <c r="AG62" s="195">
        <v>-36350095.390000001</v>
      </c>
      <c r="AH62" s="195">
        <v>-36350095.390000001</v>
      </c>
      <c r="AI62" s="195">
        <v>-36350095.390000001</v>
      </c>
      <c r="AJ62" s="195">
        <v>-36350095.390000001</v>
      </c>
      <c r="AK62" s="195">
        <v>-36350095.390000001</v>
      </c>
      <c r="AL62" s="195">
        <v>-36350095.390000001</v>
      </c>
      <c r="AM62" s="195">
        <v>-36350095.390000001</v>
      </c>
      <c r="AN62" s="195">
        <v>-36350095.390000001</v>
      </c>
      <c r="AO62" s="195">
        <v>-36350095.390000001</v>
      </c>
      <c r="AP62" s="195">
        <v>-36350095.390000001</v>
      </c>
      <c r="AQ62" s="195">
        <v>-36350095.390000001</v>
      </c>
      <c r="AR62" s="195">
        <v>-36350095.390000001</v>
      </c>
      <c r="AS62" s="195">
        <v>-36350095.390000001</v>
      </c>
      <c r="AT62" s="195">
        <v>-36350095.390000001</v>
      </c>
      <c r="AU62" s="195">
        <v>-36350095.390000001</v>
      </c>
      <c r="AV62" s="195">
        <v>-36350095.390000001</v>
      </c>
      <c r="AW62" s="195">
        <v>-36350095.390000001</v>
      </c>
      <c r="AX62" s="195">
        <v>-36350095.390000001</v>
      </c>
      <c r="AY62" s="195">
        <v>-36350095.390000001</v>
      </c>
      <c r="AZ62" s="195">
        <v>-36350095.390000001</v>
      </c>
      <c r="BA62" s="195">
        <v>-36350095.390000001</v>
      </c>
      <c r="BB62" s="195">
        <v>-36350095.390000001</v>
      </c>
      <c r="BC62" s="195">
        <v>-36350095.390000001</v>
      </c>
      <c r="BD62" s="195">
        <v>-36350095.390000001</v>
      </c>
      <c r="BE62" s="195">
        <v>-36350095.390000001</v>
      </c>
      <c r="BF62" s="195">
        <v>-36350095.390000001</v>
      </c>
      <c r="BG62" s="195">
        <v>-36350095.390000001</v>
      </c>
      <c r="BH62" s="195">
        <v>-36350095.390000001</v>
      </c>
      <c r="BI62" s="195">
        <v>-36350095.390000001</v>
      </c>
      <c r="BJ62" s="195">
        <v>-36350095.390000001</v>
      </c>
      <c r="BK62" s="195">
        <v>-36350095.390000001</v>
      </c>
      <c r="BL62" s="195">
        <v>-36350095.390000001</v>
      </c>
      <c r="BM62" s="195">
        <v>-36350095.390000001</v>
      </c>
      <c r="BN62" s="195">
        <v>-36350095.390000001</v>
      </c>
      <c r="BO62" s="195">
        <v>-36350095.390000001</v>
      </c>
      <c r="BP62" s="195">
        <v>-36350095.390000001</v>
      </c>
      <c r="BQ62" s="195">
        <v>-36350095.390000001</v>
      </c>
      <c r="BR62" s="195">
        <v>-36350095.390000001</v>
      </c>
      <c r="BS62" s="195">
        <v>-36350095.390000001</v>
      </c>
      <c r="BT62" s="195">
        <v>-36350095.390000001</v>
      </c>
      <c r="BU62" s="195">
        <v>-36350095.390000001</v>
      </c>
      <c r="BV62" s="195">
        <v>-36350095.390000001</v>
      </c>
      <c r="BW62" s="195">
        <v>-36350095.390000001</v>
      </c>
      <c r="BX62" s="195">
        <v>-36350095.390000001</v>
      </c>
      <c r="BY62" s="195">
        <v>-36350095.390000001</v>
      </c>
      <c r="BZ62" s="195">
        <v>-36350095.390000001</v>
      </c>
      <c r="CA62" s="195">
        <v>-36350095.390000001</v>
      </c>
      <c r="CB62" s="195">
        <v>-36350095.390000001</v>
      </c>
      <c r="CC62" s="195">
        <v>-36350095.390000001</v>
      </c>
      <c r="CD62" s="195">
        <v>-36350095.390000001</v>
      </c>
      <c r="CE62" s="195">
        <v>-36350095.390000001</v>
      </c>
      <c r="CF62" s="195">
        <v>-36350095.390000001</v>
      </c>
      <c r="CG62" s="195">
        <v>-36350095.390000001</v>
      </c>
      <c r="CH62" s="195">
        <v>-36350095.390000001</v>
      </c>
      <c r="CI62" s="195">
        <v>-36350095.390000001</v>
      </c>
      <c r="CJ62" s="195">
        <v>-36350095.390000001</v>
      </c>
      <c r="CK62" s="195">
        <v>-36350095.390000001</v>
      </c>
      <c r="CL62" s="195">
        <v>-36350095.390000001</v>
      </c>
      <c r="CM62" s="195">
        <v>-36350095.390000001</v>
      </c>
      <c r="CN62" s="195">
        <v>-36350095.390000001</v>
      </c>
      <c r="CO62" s="195">
        <v>-36350095.390000001</v>
      </c>
      <c r="CP62" s="195">
        <v>-36350095.390000001</v>
      </c>
      <c r="CQ62" s="195">
        <v>-36350095.390000001</v>
      </c>
      <c r="CR62" s="195">
        <v>-36350095.390000001</v>
      </c>
      <c r="CS62" s="195">
        <v>-36350095.390000001</v>
      </c>
      <c r="CT62" s="195">
        <v>-36350095.390000001</v>
      </c>
      <c r="CU62" s="195">
        <v>-36350095.390000001</v>
      </c>
      <c r="CV62" s="195">
        <v>-36350095.390000001</v>
      </c>
      <c r="CW62" s="195">
        <v>-36350095.390000001</v>
      </c>
      <c r="CX62" s="188"/>
      <c r="CY62" s="188"/>
    </row>
    <row r="63" spans="1:103" s="189" customFormat="1" ht="13.5" outlineLevel="1" thickBot="1" x14ac:dyDescent="0.25">
      <c r="A63" s="192">
        <f t="shared" si="6"/>
        <v>56</v>
      </c>
      <c r="B63" s="192"/>
      <c r="C63" s="200" t="s">
        <v>548</v>
      </c>
      <c r="D63" s="197" t="s">
        <v>226</v>
      </c>
      <c r="E63" s="198">
        <v>-17207838.77</v>
      </c>
      <c r="F63" s="198">
        <v>-6802193.2400000002</v>
      </c>
      <c r="G63" s="198">
        <v>-20479021.82</v>
      </c>
      <c r="H63" s="198">
        <v>-28694155.600000001</v>
      </c>
      <c r="I63" s="198">
        <v>-20555694.460000001</v>
      </c>
      <c r="J63" s="198">
        <v>-20541215.390000001</v>
      </c>
      <c r="K63" s="198">
        <v>-18177519.84</v>
      </c>
      <c r="L63" s="194">
        <v>-2705756.39</v>
      </c>
      <c r="M63" s="194">
        <v>1023785.32</v>
      </c>
      <c r="N63" s="194">
        <v>4320496.93</v>
      </c>
      <c r="O63" s="194">
        <v>14135665.27</v>
      </c>
      <c r="P63" s="194">
        <v>4996107.3600000003</v>
      </c>
      <c r="Q63" s="194">
        <v>-11848895.119999999</v>
      </c>
      <c r="R63" s="194">
        <v>-5099881.91</v>
      </c>
      <c r="S63" s="194">
        <v>-17101037.399999999</v>
      </c>
      <c r="T63" s="194">
        <v>-25514103.550000001</v>
      </c>
      <c r="U63" s="194">
        <v>-17215378.98</v>
      </c>
      <c r="V63" s="194">
        <v>-17413796.32</v>
      </c>
      <c r="W63" s="198">
        <v>-15255890.630000001</v>
      </c>
      <c r="X63" s="194">
        <v>-199669.89</v>
      </c>
      <c r="Y63" s="194">
        <v>2529904.1</v>
      </c>
      <c r="Z63" s="194">
        <v>5250708.55</v>
      </c>
      <c r="AA63" s="194">
        <v>15078761.380000001</v>
      </c>
      <c r="AB63" s="194">
        <v>4471119.45</v>
      </c>
      <c r="AC63" s="195">
        <v>-11743783.82</v>
      </c>
      <c r="AD63" s="195">
        <v>-4903182.12</v>
      </c>
      <c r="AE63" s="195">
        <v>-18567836.239999998</v>
      </c>
      <c r="AF63" s="195">
        <v>-25427683.34</v>
      </c>
      <c r="AG63" s="195">
        <v>-16785935.260000002</v>
      </c>
      <c r="AH63" s="195">
        <v>-16295950.560000001</v>
      </c>
      <c r="AI63" s="195">
        <v>-14016227.189999999</v>
      </c>
      <c r="AJ63" s="195">
        <v>2424860.75</v>
      </c>
      <c r="AK63" s="195">
        <v>5681203.4100000001</v>
      </c>
      <c r="AL63" s="195">
        <v>7219817.2800000003</v>
      </c>
      <c r="AM63" s="195">
        <v>17874210.300000001</v>
      </c>
      <c r="AN63" s="195">
        <v>7707033.3600000003</v>
      </c>
      <c r="AO63" s="195">
        <v>-8598380.8200000003</v>
      </c>
      <c r="AP63" s="195">
        <v>-3940515.17</v>
      </c>
      <c r="AQ63" s="195">
        <v>-14807404.779999999</v>
      </c>
      <c r="AR63" s="195">
        <v>-15723183.060000001</v>
      </c>
      <c r="AS63" s="195">
        <v>-7075535.2300000004</v>
      </c>
      <c r="AT63" s="195">
        <v>-7410801.6299999999</v>
      </c>
      <c r="AU63" s="195">
        <v>-5210210.72</v>
      </c>
      <c r="AV63" s="195">
        <v>10414568.039999999</v>
      </c>
      <c r="AW63" s="195">
        <v>12836423.67</v>
      </c>
      <c r="AX63" s="195">
        <v>14197808.01</v>
      </c>
      <c r="AY63" s="195">
        <v>24153545.239999998</v>
      </c>
      <c r="AZ63" s="195">
        <v>13415929.720000001</v>
      </c>
      <c r="BA63" s="195">
        <v>-2710738.41</v>
      </c>
      <c r="BB63" s="195">
        <v>-5619962.6900000004</v>
      </c>
      <c r="BC63" s="195">
        <v>-16109154.060000001</v>
      </c>
      <c r="BD63" s="195">
        <v>-23701035.059999999</v>
      </c>
      <c r="BE63" s="195">
        <v>-14306648.09</v>
      </c>
      <c r="BF63" s="195">
        <v>-14529344.050000001</v>
      </c>
      <c r="BG63" s="195">
        <v>-12866745.18</v>
      </c>
      <c r="BH63" s="195">
        <v>2735438.6</v>
      </c>
      <c r="BI63" s="195">
        <v>5748907.75</v>
      </c>
      <c r="BJ63" s="195">
        <v>8052892.5499999998</v>
      </c>
      <c r="BK63" s="195">
        <v>19053908.050000001</v>
      </c>
      <c r="BL63" s="195">
        <v>9533408.5199999996</v>
      </c>
      <c r="BM63" s="195">
        <v>-7270125.5899999999</v>
      </c>
      <c r="BN63" s="195">
        <v>-5232838.79</v>
      </c>
      <c r="BO63" s="195">
        <v>-18771194.09</v>
      </c>
      <c r="BP63" s="195">
        <v>-26522156.850000001</v>
      </c>
      <c r="BQ63" s="195">
        <v>-18264841.629999999</v>
      </c>
      <c r="BR63" s="195">
        <v>-18343887.190000001</v>
      </c>
      <c r="BS63" s="195">
        <v>-15788298.74</v>
      </c>
      <c r="BT63" s="195">
        <v>804590.01</v>
      </c>
      <c r="BU63" s="195">
        <v>4393907.12</v>
      </c>
      <c r="BV63" s="195">
        <v>6179044.04</v>
      </c>
      <c r="BW63" s="195">
        <v>17477824.280000001</v>
      </c>
      <c r="BX63" s="195">
        <v>6114430.2199999997</v>
      </c>
      <c r="BY63" s="195">
        <v>-10194027.710000001</v>
      </c>
      <c r="BZ63" s="195">
        <v>-4451846.87</v>
      </c>
      <c r="CA63" s="195">
        <v>-18633093.960000001</v>
      </c>
      <c r="CB63" s="195">
        <v>-27732164.100000001</v>
      </c>
      <c r="CC63" s="195">
        <v>-18814816.719999999</v>
      </c>
      <c r="CD63" s="195">
        <v>-17221306.07</v>
      </c>
      <c r="CE63" s="195">
        <v>-13112545.65</v>
      </c>
      <c r="CF63" s="195">
        <v>4906292.3099999996</v>
      </c>
      <c r="CG63" s="195">
        <v>10170007.810000001</v>
      </c>
      <c r="CH63" s="195">
        <v>12289577.23</v>
      </c>
      <c r="CI63" s="195">
        <v>8962037.5399999991</v>
      </c>
      <c r="CJ63" s="195">
        <v>-4328039.83</v>
      </c>
      <c r="CK63" s="195">
        <v>-25291004.620000001</v>
      </c>
      <c r="CL63" s="195">
        <v>-20477331.91</v>
      </c>
      <c r="CM63" s="195">
        <v>-26455082.190000001</v>
      </c>
      <c r="CN63" s="195">
        <v>-30958937.25</v>
      </c>
      <c r="CO63" s="195">
        <v>-35029173.640000001</v>
      </c>
      <c r="CP63" s="195">
        <v>-21054260.57</v>
      </c>
      <c r="CQ63" s="195">
        <v>-21034340.949999999</v>
      </c>
      <c r="CR63" s="195">
        <v>-14623727.970000001</v>
      </c>
      <c r="CS63" s="195">
        <v>4720802.47</v>
      </c>
      <c r="CT63" s="195">
        <v>10240937.34</v>
      </c>
      <c r="CU63" s="195">
        <v>7469390.8499999996</v>
      </c>
      <c r="CV63" s="195">
        <v>5614621.46</v>
      </c>
      <c r="CW63" s="195">
        <v>-15601437.33</v>
      </c>
      <c r="CX63" s="187"/>
      <c r="CY63" s="187"/>
    </row>
    <row r="64" spans="1:103" outlineLevel="1" x14ac:dyDescent="0.2">
      <c r="A64" s="192">
        <f t="shared" si="6"/>
        <v>57</v>
      </c>
      <c r="B64" s="353" t="s">
        <v>1992</v>
      </c>
      <c r="C64" s="196">
        <v>191452</v>
      </c>
      <c r="D64" s="201" t="s">
        <v>1304</v>
      </c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-3148</v>
      </c>
      <c r="AO64" s="202">
        <v>-9653</v>
      </c>
      <c r="AP64" s="202">
        <v>-18624</v>
      </c>
      <c r="AQ64" s="202">
        <v>-30612</v>
      </c>
      <c r="AR64" s="202">
        <v>-46148</v>
      </c>
      <c r="AS64" s="202">
        <v>-63794</v>
      </c>
      <c r="AT64" s="202">
        <v>-82303</v>
      </c>
      <c r="AU64" s="202">
        <v>-100606</v>
      </c>
      <c r="AV64" s="202">
        <v>-119238</v>
      </c>
      <c r="AW64" s="202">
        <v>-138069</v>
      </c>
      <c r="AX64" s="202">
        <v>-156809</v>
      </c>
      <c r="AY64" s="202">
        <v>-176517</v>
      </c>
      <c r="AZ64" s="202">
        <v>-1527.62</v>
      </c>
      <c r="BA64" s="203">
        <v>-3658.92</v>
      </c>
      <c r="BB64" s="204">
        <v>-7029.48</v>
      </c>
      <c r="BC64" s="204">
        <v>-11942.81</v>
      </c>
      <c r="BD64" s="204">
        <v>-18591.8</v>
      </c>
      <c r="BE64" s="204">
        <v>-27112.53</v>
      </c>
      <c r="BF64" s="204">
        <v>-37625.370000000003</v>
      </c>
      <c r="BG64" s="204">
        <v>-48837.45</v>
      </c>
      <c r="BH64" s="204">
        <v>-60110.69</v>
      </c>
      <c r="BI64" s="204">
        <v>-71440.929999999993</v>
      </c>
      <c r="BJ64" s="204">
        <v>-82632.14</v>
      </c>
      <c r="BK64" s="204">
        <v>-93793.3</v>
      </c>
      <c r="BL64" s="204">
        <v>-830.42</v>
      </c>
      <c r="BM64" s="205">
        <v>0</v>
      </c>
      <c r="BN64" s="206">
        <v>0</v>
      </c>
      <c r="BO64" s="204">
        <v>0</v>
      </c>
      <c r="BP64" s="204">
        <v>0</v>
      </c>
      <c r="BQ64" s="204">
        <v>0</v>
      </c>
      <c r="BR64" s="204">
        <v>0</v>
      </c>
      <c r="BS64" s="204">
        <v>0</v>
      </c>
      <c r="BT64" s="204">
        <v>0</v>
      </c>
      <c r="BU64" s="204">
        <v>0</v>
      </c>
      <c r="BV64" s="204">
        <v>0</v>
      </c>
      <c r="BW64" s="204">
        <v>0</v>
      </c>
      <c r="BX64" s="204">
        <v>0</v>
      </c>
      <c r="BY64" s="205">
        <v>0</v>
      </c>
      <c r="BZ64" s="195">
        <v>0</v>
      </c>
      <c r="CA64" s="195">
        <v>0</v>
      </c>
      <c r="CB64" s="195">
        <v>0</v>
      </c>
      <c r="CC64" s="195">
        <v>0</v>
      </c>
      <c r="CD64" s="195">
        <v>0</v>
      </c>
      <c r="CE64" s="195">
        <v>0</v>
      </c>
      <c r="CF64" s="195">
        <v>0</v>
      </c>
      <c r="CG64" s="195">
        <v>0</v>
      </c>
      <c r="CH64" s="195">
        <v>0</v>
      </c>
      <c r="CI64" s="195">
        <v>0</v>
      </c>
      <c r="CJ64" s="195">
        <v>-919.34</v>
      </c>
      <c r="CK64" s="195">
        <v>-919.34</v>
      </c>
      <c r="CL64" s="195">
        <v>-3651.18</v>
      </c>
      <c r="CM64" s="195">
        <v>0</v>
      </c>
      <c r="CN64" s="195">
        <v>0</v>
      </c>
      <c r="CO64" s="195">
        <v>0</v>
      </c>
      <c r="CP64" s="195">
        <v>0</v>
      </c>
      <c r="CQ64" s="195">
        <v>0</v>
      </c>
      <c r="CR64" s="195">
        <v>-803.87</v>
      </c>
      <c r="CS64" s="195">
        <v>0</v>
      </c>
      <c r="CT64" s="195">
        <v>0</v>
      </c>
      <c r="CU64" s="195">
        <v>0</v>
      </c>
      <c r="CV64" s="195">
        <v>0</v>
      </c>
      <c r="CW64" s="195">
        <v>0</v>
      </c>
    </row>
    <row r="65" spans="1:103" outlineLevel="1" x14ac:dyDescent="0.2">
      <c r="A65" s="192">
        <f t="shared" si="6"/>
        <v>58</v>
      </c>
      <c r="B65" s="353"/>
      <c r="C65" s="196">
        <v>186231</v>
      </c>
      <c r="D65" s="201" t="s">
        <v>1305</v>
      </c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2">
        <v>-10622.54</v>
      </c>
      <c r="AD65" s="202">
        <v>-15985.52</v>
      </c>
      <c r="AE65" s="202">
        <v>-21383.27</v>
      </c>
      <c r="AF65" s="202">
        <v>-25380.21</v>
      </c>
      <c r="AG65" s="202">
        <v>-32283.96</v>
      </c>
      <c r="AH65" s="202">
        <v>-37787.379999999997</v>
      </c>
      <c r="AI65" s="202">
        <v>-43326.48</v>
      </c>
      <c r="AJ65" s="202">
        <v>-48465.51</v>
      </c>
      <c r="AK65" s="202">
        <v>-53637.85</v>
      </c>
      <c r="AL65" s="202">
        <v>-58997.21</v>
      </c>
      <c r="AM65" s="202">
        <v>-64391.32</v>
      </c>
      <c r="AN65" s="202">
        <v>-5429.08</v>
      </c>
      <c r="AO65" s="202">
        <v>-8994.02</v>
      </c>
      <c r="AP65" s="202">
        <v>-13534.81</v>
      </c>
      <c r="AQ65" s="202">
        <v>-18105.04</v>
      </c>
      <c r="AR65" s="202">
        <v>-18105.04</v>
      </c>
      <c r="AS65" s="202">
        <v>-18836.599999999999</v>
      </c>
      <c r="AT65" s="202">
        <v>-20304.45</v>
      </c>
      <c r="AU65" s="202">
        <v>-21710.15</v>
      </c>
      <c r="AV65" s="202">
        <v>-23821.03</v>
      </c>
      <c r="AW65" s="202">
        <v>-26636.89</v>
      </c>
      <c r="AX65" s="202">
        <v>-29466.22</v>
      </c>
      <c r="AY65" s="202">
        <v>-33009.96</v>
      </c>
      <c r="AZ65" s="202">
        <v>-4262.79</v>
      </c>
      <c r="BA65" s="207">
        <v>-8524.84</v>
      </c>
      <c r="BB65" s="208">
        <v>-12871.45</v>
      </c>
      <c r="BC65" s="208">
        <v>-17217.689999999999</v>
      </c>
      <c r="BD65" s="208">
        <v>-17217.689999999999</v>
      </c>
      <c r="BE65" s="208">
        <v>-17902.14</v>
      </c>
      <c r="BF65" s="208">
        <v>-19275.48</v>
      </c>
      <c r="BG65" s="208">
        <v>-20657.72</v>
      </c>
      <c r="BH65" s="208">
        <v>-22733.37</v>
      </c>
      <c r="BI65" s="208">
        <v>-25506.93</v>
      </c>
      <c r="BJ65" s="208">
        <v>-28298.47</v>
      </c>
      <c r="BK65" s="208">
        <v>-31792.560000000001</v>
      </c>
      <c r="BL65" s="208">
        <v>-4201.1899999999996</v>
      </c>
      <c r="BM65" s="209">
        <v>-10562.77</v>
      </c>
      <c r="BN65" s="210">
        <v>-17435.52</v>
      </c>
      <c r="BO65" s="208">
        <v>-24350.95</v>
      </c>
      <c r="BP65" s="208">
        <v>-25975.48</v>
      </c>
      <c r="BQ65" s="208">
        <v>-29236.51</v>
      </c>
      <c r="BR65" s="208">
        <v>-32518.67</v>
      </c>
      <c r="BS65" s="208">
        <v>-35822.11</v>
      </c>
      <c r="BT65" s="208">
        <v>-41036.129999999997</v>
      </c>
      <c r="BU65" s="208">
        <v>-48462.74</v>
      </c>
      <c r="BV65" s="208">
        <v>-56682.11</v>
      </c>
      <c r="BW65" s="208">
        <v>-67332.59</v>
      </c>
      <c r="BX65" s="208">
        <v>-13097.35</v>
      </c>
      <c r="BY65" s="209">
        <v>-26279.59</v>
      </c>
      <c r="BZ65" s="195">
        <v>-39552.39</v>
      </c>
      <c r="CA65" s="195">
        <v>-52911.22</v>
      </c>
      <c r="CB65" s="195">
        <v>-52911.22</v>
      </c>
      <c r="CC65" s="195">
        <v>-52911.22</v>
      </c>
      <c r="CD65" s="195">
        <v>-52911.22</v>
      </c>
      <c r="CE65" s="195">
        <v>-52911.22</v>
      </c>
      <c r="CF65" s="195">
        <v>-52911.22</v>
      </c>
      <c r="CG65" s="195">
        <v>-52911.22</v>
      </c>
      <c r="CH65" s="195">
        <v>-52911.22</v>
      </c>
      <c r="CI65" s="195">
        <v>-53498.85</v>
      </c>
      <c r="CJ65" s="195">
        <v>-978.64</v>
      </c>
      <c r="CK65" s="195">
        <v>-2077.4899999999998</v>
      </c>
      <c r="CL65" s="195">
        <v>-3434.2</v>
      </c>
      <c r="CM65" s="195">
        <v>-6010.43</v>
      </c>
      <c r="CN65" s="195">
        <v>-6010.43</v>
      </c>
      <c r="CO65" s="195">
        <v>-6010.43</v>
      </c>
      <c r="CP65" s="195">
        <v>-6010.43</v>
      </c>
      <c r="CQ65" s="195">
        <v>-6010.43</v>
      </c>
      <c r="CR65" s="195">
        <v>-6717.87</v>
      </c>
      <c r="CS65" s="195">
        <v>-8136.43</v>
      </c>
      <c r="CT65" s="195">
        <v>-9596.65</v>
      </c>
      <c r="CU65" s="195">
        <v>-12475.77</v>
      </c>
      <c r="CV65" s="195">
        <v>-4306.68</v>
      </c>
      <c r="CW65" s="195">
        <v>-8758.7000000000007</v>
      </c>
    </row>
    <row r="66" spans="1:103" outlineLevel="1" x14ac:dyDescent="0.2">
      <c r="A66" s="192">
        <f t="shared" si="6"/>
        <v>59</v>
      </c>
      <c r="B66" s="353"/>
      <c r="C66" s="196">
        <v>186272</v>
      </c>
      <c r="D66" s="201" t="s">
        <v>1306</v>
      </c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2">
        <v>-2785.97</v>
      </c>
      <c r="AD66" s="202">
        <v>-6621.06</v>
      </c>
      <c r="AE66" s="202">
        <v>-10875.09</v>
      </c>
      <c r="AF66" s="202">
        <v>-16257.29</v>
      </c>
      <c r="AG66" s="202">
        <v>-22511.16</v>
      </c>
      <c r="AH66" s="202">
        <v>-29958.29</v>
      </c>
      <c r="AI66" s="202">
        <v>-38567.379999999997</v>
      </c>
      <c r="AJ66" s="202">
        <v>-47214.8</v>
      </c>
      <c r="AK66" s="202">
        <v>-56924.67</v>
      </c>
      <c r="AL66" s="202">
        <v>-67861.16</v>
      </c>
      <c r="AM66" s="202">
        <v>-80175.89</v>
      </c>
      <c r="AN66" s="202">
        <v>-4787.84</v>
      </c>
      <c r="AO66" s="202">
        <v>-11304.82</v>
      </c>
      <c r="AP66" s="202">
        <v>-19102.830000000002</v>
      </c>
      <c r="AQ66" s="202">
        <v>-28591.41</v>
      </c>
      <c r="AR66" s="202">
        <v>-39219.35</v>
      </c>
      <c r="AS66" s="202">
        <v>-51163.26</v>
      </c>
      <c r="AT66" s="202">
        <v>-64453.89</v>
      </c>
      <c r="AU66" s="202">
        <v>-78297.36</v>
      </c>
      <c r="AV66" s="202">
        <v>-93323.6</v>
      </c>
      <c r="AW66" s="202">
        <v>-109465.61</v>
      </c>
      <c r="AX66" s="202">
        <v>-126422.08</v>
      </c>
      <c r="AY66" s="202">
        <v>-144679.78</v>
      </c>
      <c r="AZ66" s="202">
        <v>-5138.8999999999996</v>
      </c>
      <c r="BA66" s="207">
        <v>-11548.41</v>
      </c>
      <c r="BB66" s="208">
        <v>-19292.43</v>
      </c>
      <c r="BC66" s="208">
        <v>-27885.040000000001</v>
      </c>
      <c r="BD66" s="208">
        <v>-37080.51</v>
      </c>
      <c r="BE66" s="208">
        <v>-47051.76</v>
      </c>
      <c r="BF66" s="208">
        <v>-58098.36</v>
      </c>
      <c r="BG66" s="208">
        <v>-70479.73</v>
      </c>
      <c r="BH66" s="208">
        <v>-83936.54</v>
      </c>
      <c r="BI66" s="208">
        <v>-98516.21</v>
      </c>
      <c r="BJ66" s="208">
        <v>-113951.02</v>
      </c>
      <c r="BK66" s="208">
        <v>-130103.52</v>
      </c>
      <c r="BL66" s="208">
        <v>-4411.8599999999997</v>
      </c>
      <c r="BM66" s="209">
        <v>-13586.4</v>
      </c>
      <c r="BN66" s="210">
        <v>-25507.54</v>
      </c>
      <c r="BO66" s="208">
        <v>-39788.68</v>
      </c>
      <c r="BP66" s="208">
        <v>-55813.919999999998</v>
      </c>
      <c r="BQ66" s="208">
        <v>-73520.98</v>
      </c>
      <c r="BR66" s="208">
        <v>-93182.22</v>
      </c>
      <c r="BS66" s="208">
        <v>-114676.92</v>
      </c>
      <c r="BT66" s="208">
        <v>-137731.29</v>
      </c>
      <c r="BU66" s="208">
        <v>-163464.29999999999</v>
      </c>
      <c r="BV66" s="208">
        <v>-193588.2</v>
      </c>
      <c r="BW66" s="208">
        <v>-225013.57</v>
      </c>
      <c r="BX66" s="208">
        <v>-7079.03</v>
      </c>
      <c r="BY66" s="209">
        <v>-17006.87</v>
      </c>
      <c r="BZ66" s="195">
        <v>-28813.84</v>
      </c>
      <c r="CA66" s="195">
        <v>-42267.74</v>
      </c>
      <c r="CB66" s="195">
        <v>-58617.41</v>
      </c>
      <c r="CC66" s="195">
        <v>-76811.39</v>
      </c>
      <c r="CD66" s="195">
        <v>-96911.39</v>
      </c>
      <c r="CE66" s="195">
        <v>-119058.78</v>
      </c>
      <c r="CF66" s="195">
        <v>-142642.93</v>
      </c>
      <c r="CG66" s="195">
        <v>-168088.01</v>
      </c>
      <c r="CH66" s="195">
        <v>-195764.72</v>
      </c>
      <c r="CI66" s="195">
        <v>-225290.25</v>
      </c>
      <c r="CJ66" s="195">
        <v>-6136.7</v>
      </c>
      <c r="CK66" s="195">
        <v>-11111.59</v>
      </c>
      <c r="CL66" s="195">
        <v>-14825.61</v>
      </c>
      <c r="CM66" s="195">
        <v>-17409.97</v>
      </c>
      <c r="CN66" s="195">
        <v>-19038.759999999998</v>
      </c>
      <c r="CO66" s="195">
        <v>-19794.16</v>
      </c>
      <c r="CP66" s="195">
        <v>-20144.38</v>
      </c>
      <c r="CQ66" s="195">
        <v>-20637.32</v>
      </c>
      <c r="CR66" s="195">
        <v>-21173.03</v>
      </c>
      <c r="CS66" s="195">
        <v>-21553.72</v>
      </c>
      <c r="CT66" s="195">
        <v>0</v>
      </c>
      <c r="CU66" s="195">
        <v>0</v>
      </c>
      <c r="CV66" s="195">
        <v>0</v>
      </c>
      <c r="CW66" s="195">
        <v>0</v>
      </c>
    </row>
    <row r="67" spans="1:103" outlineLevel="1" x14ac:dyDescent="0.2">
      <c r="A67" s="192">
        <f t="shared" si="6"/>
        <v>60</v>
      </c>
      <c r="B67" s="353"/>
      <c r="C67" s="196">
        <v>186273</v>
      </c>
      <c r="D67" s="201" t="s">
        <v>1307</v>
      </c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2">
        <v>-1430.68</v>
      </c>
      <c r="AD67" s="202">
        <v>-3456.04</v>
      </c>
      <c r="AE67" s="202">
        <v>-3842.3</v>
      </c>
      <c r="AF67" s="202">
        <v>-4374.84</v>
      </c>
      <c r="AG67" s="202">
        <v>-5413.45</v>
      </c>
      <c r="AH67" s="202">
        <v>-7760.13</v>
      </c>
      <c r="AI67" s="202">
        <v>-11577.39</v>
      </c>
      <c r="AJ67" s="202">
        <v>-15249.26</v>
      </c>
      <c r="AK67" s="202">
        <v>-19673.57</v>
      </c>
      <c r="AL67" s="202">
        <v>-25227.96</v>
      </c>
      <c r="AM67" s="202">
        <v>-33653.51</v>
      </c>
      <c r="AN67" s="202">
        <v>-5238.66</v>
      </c>
      <c r="AO67" s="202">
        <v>-11263.77</v>
      </c>
      <c r="AP67" s="202">
        <v>-17086.62</v>
      </c>
      <c r="AQ67" s="202">
        <v>-23653.71</v>
      </c>
      <c r="AR67" s="202">
        <v>-30501.37</v>
      </c>
      <c r="AS67" s="202">
        <v>-38150.14</v>
      </c>
      <c r="AT67" s="202">
        <v>-47337.55</v>
      </c>
      <c r="AU67" s="202">
        <v>-57531.06</v>
      </c>
      <c r="AV67" s="202">
        <v>-68769.179999999993</v>
      </c>
      <c r="AW67" s="202">
        <v>-81052.100000000006</v>
      </c>
      <c r="AX67" s="202">
        <v>-93769.02</v>
      </c>
      <c r="AY67" s="202">
        <v>-108815.53</v>
      </c>
      <c r="AZ67" s="202">
        <v>-6222.99</v>
      </c>
      <c r="BA67" s="207">
        <v>-11345.75</v>
      </c>
      <c r="BB67" s="208">
        <v>-15038.24</v>
      </c>
      <c r="BC67" s="208">
        <v>-16611.419999999998</v>
      </c>
      <c r="BD67" s="208">
        <v>0</v>
      </c>
      <c r="BE67" s="208">
        <v>0</v>
      </c>
      <c r="BF67" s="208">
        <v>0</v>
      </c>
      <c r="BG67" s="208">
        <v>-1186.06</v>
      </c>
      <c r="BH67" s="208">
        <v>-2746.83</v>
      </c>
      <c r="BI67" s="208">
        <v>-4991.1000000000004</v>
      </c>
      <c r="BJ67" s="208">
        <v>-7594.99</v>
      </c>
      <c r="BK67" s="208">
        <v>-10135.969999999999</v>
      </c>
      <c r="BL67" s="208">
        <v>-2571.6799999999998</v>
      </c>
      <c r="BM67" s="209">
        <v>-7619.92</v>
      </c>
      <c r="BN67" s="210">
        <v>-11249.14</v>
      </c>
      <c r="BO67" s="208">
        <v>-13956.93</v>
      </c>
      <c r="BP67" s="208">
        <v>-15734.05</v>
      </c>
      <c r="BQ67" s="208">
        <v>-16685.93</v>
      </c>
      <c r="BR67" s="208">
        <v>-21623.41</v>
      </c>
      <c r="BS67" s="208">
        <v>-24343.79</v>
      </c>
      <c r="BT67" s="208">
        <v>-27131.87</v>
      </c>
      <c r="BU67" s="208">
        <v>-31140.6</v>
      </c>
      <c r="BV67" s="208">
        <v>-36635.11</v>
      </c>
      <c r="BW67" s="208">
        <v>-41304.17</v>
      </c>
      <c r="BX67" s="208">
        <v>0</v>
      </c>
      <c r="BY67" s="209">
        <v>0</v>
      </c>
      <c r="BZ67" s="195">
        <v>0</v>
      </c>
      <c r="CA67" s="195">
        <v>0</v>
      </c>
      <c r="CB67" s="195">
        <v>0</v>
      </c>
      <c r="CC67" s="195">
        <v>0</v>
      </c>
      <c r="CD67" s="195">
        <v>0</v>
      </c>
      <c r="CE67" s="195">
        <v>0</v>
      </c>
      <c r="CF67" s="195">
        <v>0</v>
      </c>
      <c r="CG67" s="195">
        <v>0</v>
      </c>
      <c r="CH67" s="195">
        <v>0</v>
      </c>
      <c r="CI67" s="195">
        <v>0</v>
      </c>
      <c r="CJ67" s="195">
        <v>-4524.67</v>
      </c>
      <c r="CK67" s="195">
        <v>-7245.5</v>
      </c>
      <c r="CL67" s="195">
        <v>0</v>
      </c>
      <c r="CM67" s="195">
        <v>0</v>
      </c>
      <c r="CN67" s="195">
        <v>0</v>
      </c>
      <c r="CO67" s="195">
        <v>0</v>
      </c>
      <c r="CP67" s="195">
        <v>0</v>
      </c>
      <c r="CQ67" s="195">
        <v>0</v>
      </c>
      <c r="CR67" s="195">
        <v>0</v>
      </c>
      <c r="CS67" s="195">
        <v>0</v>
      </c>
      <c r="CT67" s="195">
        <v>0</v>
      </c>
      <c r="CU67" s="195">
        <v>0</v>
      </c>
      <c r="CV67" s="195">
        <v>0</v>
      </c>
      <c r="CW67" s="195">
        <v>0</v>
      </c>
    </row>
    <row r="68" spans="1:103" outlineLevel="1" x14ac:dyDescent="0.2">
      <c r="A68" s="192">
        <f t="shared" si="6"/>
        <v>61</v>
      </c>
      <c r="B68" s="353"/>
      <c r="C68" s="196">
        <v>186274</v>
      </c>
      <c r="D68" s="201" t="s">
        <v>1308</v>
      </c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2">
        <v>-127951.22</v>
      </c>
      <c r="AD68" s="202">
        <v>-104835.31</v>
      </c>
      <c r="AE68" s="202">
        <v>-85671.69</v>
      </c>
      <c r="AF68" s="202">
        <v>-68052.45</v>
      </c>
      <c r="AG68" s="202">
        <v>-54202.83</v>
      </c>
      <c r="AH68" s="202">
        <v>-43956.77</v>
      </c>
      <c r="AI68" s="202">
        <v>-35902.730000000003</v>
      </c>
      <c r="AJ68" s="202">
        <v>-28197.43</v>
      </c>
      <c r="AK68" s="202">
        <v>-20243.03</v>
      </c>
      <c r="AL68" s="202">
        <v>-12338.45</v>
      </c>
      <c r="AM68" s="202">
        <v>0</v>
      </c>
      <c r="AN68" s="202">
        <v>-360970.31</v>
      </c>
      <c r="AO68" s="202">
        <v>-265305.96999999997</v>
      </c>
      <c r="AP68" s="202">
        <v>-203131.61</v>
      </c>
      <c r="AQ68" s="202">
        <v>-152087.6</v>
      </c>
      <c r="AR68" s="202">
        <v>-107179.26</v>
      </c>
      <c r="AS68" s="202">
        <v>-73405.679999999993</v>
      </c>
      <c r="AT68" s="202">
        <v>-50909.55</v>
      </c>
      <c r="AU68" s="202">
        <v>-36805.75</v>
      </c>
      <c r="AV68" s="202">
        <v>-24515.03</v>
      </c>
      <c r="AW68" s="202">
        <v>-12227.8</v>
      </c>
      <c r="AX68" s="202">
        <v>1115.3699999999999</v>
      </c>
      <c r="AY68" s="202">
        <v>29644.01</v>
      </c>
      <c r="AZ68" s="202">
        <v>-384670.01</v>
      </c>
      <c r="BA68" s="207">
        <v>-320116.65000000002</v>
      </c>
      <c r="BB68" s="208">
        <v>-256931.28</v>
      </c>
      <c r="BC68" s="208">
        <v>-203210.11</v>
      </c>
      <c r="BD68" s="208">
        <v>-155377.56</v>
      </c>
      <c r="BE68" s="208">
        <v>-117724.82</v>
      </c>
      <c r="BF68" s="208">
        <v>-89842.15</v>
      </c>
      <c r="BG68" s="208">
        <v>-67928.740000000005</v>
      </c>
      <c r="BH68" s="208">
        <v>-47579.11</v>
      </c>
      <c r="BI68" s="208">
        <v>-26958.49</v>
      </c>
      <c r="BJ68" s="208">
        <v>-5550.16</v>
      </c>
      <c r="BK68" s="208">
        <v>0</v>
      </c>
      <c r="BL68" s="208">
        <v>-229777.37</v>
      </c>
      <c r="BM68" s="209">
        <v>-199648.17</v>
      </c>
      <c r="BN68" s="210">
        <v>-172581.69</v>
      </c>
      <c r="BO68" s="208">
        <v>-150647.54999999999</v>
      </c>
      <c r="BP68" s="208">
        <v>-134389.32</v>
      </c>
      <c r="BQ68" s="208">
        <v>-121731.24</v>
      </c>
      <c r="BR68" s="208">
        <v>-109591.38</v>
      </c>
      <c r="BS68" s="208">
        <v>-97453.97</v>
      </c>
      <c r="BT68" s="208">
        <v>-85216.34</v>
      </c>
      <c r="BU68" s="208">
        <v>-65636.72</v>
      </c>
      <c r="BV68" s="208">
        <v>-37041.760000000002</v>
      </c>
      <c r="BW68" s="208">
        <v>0</v>
      </c>
      <c r="BX68" s="208">
        <v>-293744.5</v>
      </c>
      <c r="BY68" s="209">
        <v>-255227.7</v>
      </c>
      <c r="BZ68" s="195">
        <v>-220626.26</v>
      </c>
      <c r="CA68" s="195">
        <v>-192585.93</v>
      </c>
      <c r="CB68" s="195">
        <v>-171801.61</v>
      </c>
      <c r="CC68" s="195">
        <v>-155619.68</v>
      </c>
      <c r="CD68" s="195">
        <v>-140100.23000000001</v>
      </c>
      <c r="CE68" s="195">
        <v>-124583.92</v>
      </c>
      <c r="CF68" s="195">
        <v>-108939.49</v>
      </c>
      <c r="CG68" s="195">
        <v>-83909.15</v>
      </c>
      <c r="CH68" s="195">
        <v>-47353.71</v>
      </c>
      <c r="CI68" s="195">
        <v>0.01</v>
      </c>
      <c r="CJ68" s="195">
        <v>-248947.79</v>
      </c>
      <c r="CK68" s="195">
        <v>-211118.52</v>
      </c>
      <c r="CL68" s="195">
        <v>-173815.93</v>
      </c>
      <c r="CM68" s="195">
        <v>-142965.70000000001</v>
      </c>
      <c r="CN68" s="195">
        <v>-114424.91</v>
      </c>
      <c r="CO68" s="195">
        <v>-90938.6</v>
      </c>
      <c r="CP68" s="195">
        <v>-73142.09</v>
      </c>
      <c r="CQ68" s="195">
        <v>-58790.45</v>
      </c>
      <c r="CR68" s="195">
        <v>-45970.239999999998</v>
      </c>
      <c r="CS68" s="195">
        <v>-33220.050000000003</v>
      </c>
      <c r="CT68" s="195">
        <v>-20134.52</v>
      </c>
      <c r="CU68" s="195">
        <v>0.01</v>
      </c>
      <c r="CV68" s="195">
        <v>-314481.88</v>
      </c>
      <c r="CW68" s="195">
        <v>-266576.75</v>
      </c>
    </row>
    <row r="69" spans="1:103" ht="13.5" outlineLevel="1" thickBot="1" x14ac:dyDescent="0.25">
      <c r="A69" s="192">
        <f t="shared" si="6"/>
        <v>62</v>
      </c>
      <c r="B69" s="353"/>
      <c r="C69" s="196">
        <v>186375</v>
      </c>
      <c r="D69" s="201" t="s">
        <v>1309</v>
      </c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2">
        <v>-668132.09</v>
      </c>
      <c r="AD69" s="202">
        <v>-710285.09</v>
      </c>
      <c r="AE69" s="202">
        <v>-753477.09</v>
      </c>
      <c r="AF69" s="202">
        <v>-797702.09</v>
      </c>
      <c r="AG69" s="202">
        <v>-842970.09</v>
      </c>
      <c r="AH69" s="202">
        <v>-889292.09</v>
      </c>
      <c r="AI69" s="202">
        <v>-936681.09</v>
      </c>
      <c r="AJ69" s="202">
        <v>-981827.09</v>
      </c>
      <c r="AK69" s="202">
        <v>-1027976.09</v>
      </c>
      <c r="AL69" s="202">
        <v>-1076330.0900000001</v>
      </c>
      <c r="AM69" s="202">
        <v>-1125723.0900000001</v>
      </c>
      <c r="AN69" s="202">
        <v>-1176221.0900000001</v>
      </c>
      <c r="AO69" s="202">
        <v>-1227900.0900000001</v>
      </c>
      <c r="AP69" s="202">
        <v>-1280970.0900000001</v>
      </c>
      <c r="AQ69" s="202">
        <v>-1335644.0900000001</v>
      </c>
      <c r="AR69" s="202">
        <v>-1391940.09</v>
      </c>
      <c r="AS69" s="202">
        <v>-1449872.09</v>
      </c>
      <c r="AT69" s="202">
        <v>-1509454.09</v>
      </c>
      <c r="AU69" s="202">
        <v>-1568207.09</v>
      </c>
      <c r="AV69" s="202">
        <v>-1628573.09</v>
      </c>
      <c r="AW69" s="202">
        <v>-1690575.09</v>
      </c>
      <c r="AX69" s="202">
        <v>-1754220.09</v>
      </c>
      <c r="AY69" s="202">
        <v>-1819513.09</v>
      </c>
      <c r="AZ69" s="202">
        <v>-1886339.09</v>
      </c>
      <c r="BA69" s="211">
        <v>-1954570.09</v>
      </c>
      <c r="BB69" s="212">
        <v>-2024271.09</v>
      </c>
      <c r="BC69" s="212">
        <v>-2095430.09</v>
      </c>
      <c r="BD69" s="212">
        <v>-2168073.09</v>
      </c>
      <c r="BE69" s="212">
        <v>-2242215.09</v>
      </c>
      <c r="BF69" s="212">
        <v>-2317870.09</v>
      </c>
      <c r="BG69" s="212">
        <v>-2395046.09</v>
      </c>
      <c r="BH69" s="212">
        <v>-2473743.09</v>
      </c>
      <c r="BI69" s="212">
        <v>-2553969.09</v>
      </c>
      <c r="BJ69" s="212">
        <v>-2635742.09</v>
      </c>
      <c r="BK69" s="212">
        <v>-2719092.09</v>
      </c>
      <c r="BL69" s="212">
        <v>-2803990.09</v>
      </c>
      <c r="BM69" s="213">
        <v>-2917298.09</v>
      </c>
      <c r="BN69" s="214">
        <v>-3032773.09</v>
      </c>
      <c r="BO69" s="212">
        <v>-3150364.09</v>
      </c>
      <c r="BP69" s="212">
        <v>-3270131.09</v>
      </c>
      <c r="BQ69" s="212">
        <v>-3392129.09</v>
      </c>
      <c r="BR69" s="212">
        <v>-3516334.09</v>
      </c>
      <c r="BS69" s="212">
        <v>-3642760.09</v>
      </c>
      <c r="BT69" s="212">
        <v>-3771424.09</v>
      </c>
      <c r="BU69" s="212">
        <v>-3906663.09</v>
      </c>
      <c r="BV69" s="212">
        <v>-4055430.09</v>
      </c>
      <c r="BW69" s="212">
        <v>-4206757.09</v>
      </c>
      <c r="BX69" s="212">
        <v>-4360973.09</v>
      </c>
      <c r="BY69" s="213">
        <v>-4518391.09</v>
      </c>
      <c r="BZ69" s="195">
        <v>-4679251.09</v>
      </c>
      <c r="CA69" s="195">
        <v>-4843709.09</v>
      </c>
      <c r="CB69" s="195">
        <v>-5014800.09</v>
      </c>
      <c r="CC69" s="195">
        <v>-5189624.09</v>
      </c>
      <c r="CD69" s="195">
        <v>-5368213.09</v>
      </c>
      <c r="CE69" s="195">
        <v>-5550601.0899999999</v>
      </c>
      <c r="CF69" s="195">
        <v>-5736827.0899999999</v>
      </c>
      <c r="CG69" s="195">
        <v>-5926930.0899999999</v>
      </c>
      <c r="CH69" s="195">
        <v>-6125739.0899999999</v>
      </c>
      <c r="CI69" s="195">
        <v>-6329877.0899999999</v>
      </c>
      <c r="CJ69" s="195">
        <v>-6506406.0899999999</v>
      </c>
      <c r="CK69" s="195">
        <v>-6665333.0899999999</v>
      </c>
      <c r="CL69" s="195">
        <v>-6825764.0899999999</v>
      </c>
      <c r="CM69" s="195">
        <v>-6987710.0899999999</v>
      </c>
      <c r="CN69" s="195">
        <v>-336978.09</v>
      </c>
      <c r="CO69" s="195">
        <v>-2328860.09</v>
      </c>
      <c r="CP69" s="195">
        <v>122358</v>
      </c>
      <c r="CQ69" s="195">
        <v>0</v>
      </c>
      <c r="CR69" s="195">
        <v>0</v>
      </c>
      <c r="CS69" s="195">
        <v>0</v>
      </c>
      <c r="CT69" s="195">
        <v>0</v>
      </c>
      <c r="CU69" s="195">
        <v>0</v>
      </c>
      <c r="CV69" s="195">
        <v>0</v>
      </c>
      <c r="CW69" s="195">
        <v>0</v>
      </c>
      <c r="CX69" s="4"/>
      <c r="CY69" s="4"/>
    </row>
    <row r="70" spans="1:103" s="7" customFormat="1" outlineLevel="1" x14ac:dyDescent="0.2">
      <c r="A70" s="199">
        <f t="shared" si="6"/>
        <v>63</v>
      </c>
      <c r="B70" s="199"/>
      <c r="C70" s="196">
        <v>221001</v>
      </c>
      <c r="D70" s="197" t="s">
        <v>227</v>
      </c>
      <c r="E70" s="198">
        <v>40000000</v>
      </c>
      <c r="F70" s="198">
        <v>40000000</v>
      </c>
      <c r="G70" s="198">
        <v>40000000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50000000</v>
      </c>
      <c r="Y70" s="198">
        <v>50000000</v>
      </c>
      <c r="Z70" s="198">
        <v>60000000</v>
      </c>
      <c r="AA70" s="198">
        <v>60000000</v>
      </c>
      <c r="AB70" s="198">
        <v>60000000</v>
      </c>
      <c r="AC70" s="195">
        <v>60000000</v>
      </c>
      <c r="AD70" s="195">
        <v>60000000</v>
      </c>
      <c r="AE70" s="195">
        <v>60000000</v>
      </c>
      <c r="AF70" s="195">
        <v>60000000</v>
      </c>
      <c r="AG70" s="195">
        <v>60000000</v>
      </c>
      <c r="AH70" s="195">
        <v>60000000</v>
      </c>
      <c r="AI70" s="195">
        <v>100000000</v>
      </c>
      <c r="AJ70" s="195">
        <v>50000000</v>
      </c>
      <c r="AK70" s="195">
        <v>50000000</v>
      </c>
      <c r="AL70" s="195">
        <v>40000000</v>
      </c>
      <c r="AM70" s="195">
        <v>40000000</v>
      </c>
      <c r="AN70" s="195">
        <v>40000000</v>
      </c>
      <c r="AO70" s="195">
        <v>40000000</v>
      </c>
      <c r="AP70" s="195">
        <v>40000000</v>
      </c>
      <c r="AQ70" s="195">
        <v>40000000</v>
      </c>
      <c r="AR70" s="195">
        <v>40000000</v>
      </c>
      <c r="AS70" s="195">
        <v>40000000</v>
      </c>
      <c r="AT70" s="195">
        <v>40000000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25000000</v>
      </c>
      <c r="BB70" s="195">
        <v>25000000</v>
      </c>
      <c r="BC70" s="195">
        <v>25000000</v>
      </c>
      <c r="BD70" s="195">
        <v>25000000</v>
      </c>
      <c r="BE70" s="195">
        <v>25000000</v>
      </c>
      <c r="BF70" s="195">
        <v>25000000</v>
      </c>
      <c r="BG70" s="195">
        <v>25000000</v>
      </c>
      <c r="BH70" s="195">
        <v>25000000</v>
      </c>
      <c r="BI70" s="195">
        <v>65000000</v>
      </c>
      <c r="BJ70" s="195">
        <v>65000000</v>
      </c>
      <c r="BK70" s="195">
        <v>65000000</v>
      </c>
      <c r="BL70" s="195">
        <v>65000000</v>
      </c>
      <c r="BM70" s="195">
        <v>40000000</v>
      </c>
      <c r="BN70" s="195">
        <v>40000000</v>
      </c>
      <c r="BO70" s="195">
        <v>40000000</v>
      </c>
      <c r="BP70" s="195">
        <v>62000000</v>
      </c>
      <c r="BQ70" s="195">
        <v>62000000</v>
      </c>
      <c r="BR70" s="195">
        <v>62000000</v>
      </c>
      <c r="BS70" s="195">
        <v>62000000</v>
      </c>
      <c r="BT70" s="195">
        <v>62000000</v>
      </c>
      <c r="BU70" s="195">
        <v>22000000</v>
      </c>
      <c r="BV70" s="195">
        <v>22000000</v>
      </c>
      <c r="BW70" s="195">
        <v>22000000</v>
      </c>
      <c r="BX70" s="195">
        <v>22000000</v>
      </c>
      <c r="BY70" s="195">
        <v>97000000</v>
      </c>
      <c r="BZ70" s="195">
        <v>97000000</v>
      </c>
      <c r="CA70" s="195">
        <v>97000000</v>
      </c>
      <c r="CB70" s="195">
        <v>75000000</v>
      </c>
      <c r="CC70" s="195">
        <v>75000000</v>
      </c>
      <c r="CD70" s="195">
        <v>75000000</v>
      </c>
      <c r="CE70" s="195">
        <v>75000000</v>
      </c>
      <c r="CF70" s="195">
        <v>75000000</v>
      </c>
      <c r="CG70" s="195">
        <v>75000000</v>
      </c>
      <c r="CH70" s="195">
        <v>85000000</v>
      </c>
      <c r="CI70" s="195">
        <v>85000000</v>
      </c>
      <c r="CJ70" s="195">
        <v>85000000</v>
      </c>
      <c r="CK70" s="195">
        <v>30000000</v>
      </c>
      <c r="CL70" s="195">
        <v>30000000</v>
      </c>
      <c r="CM70" s="195">
        <v>105000000</v>
      </c>
      <c r="CN70" s="195">
        <v>105000000</v>
      </c>
      <c r="CO70" s="195">
        <v>105000000</v>
      </c>
      <c r="CP70" s="195">
        <v>105000000</v>
      </c>
      <c r="CQ70" s="195">
        <v>105000000</v>
      </c>
      <c r="CR70" s="195">
        <v>105000000</v>
      </c>
      <c r="CS70" s="195">
        <v>105000000</v>
      </c>
      <c r="CT70" s="195">
        <v>95000000</v>
      </c>
      <c r="CU70" s="195">
        <v>95000000</v>
      </c>
      <c r="CV70" s="195">
        <v>95000000</v>
      </c>
      <c r="CW70" s="195">
        <v>75000000</v>
      </c>
      <c r="CX70" s="63"/>
      <c r="CY70" s="63"/>
    </row>
    <row r="71" spans="1:103" s="7" customFormat="1" outlineLevel="1" x14ac:dyDescent="0.2">
      <c r="A71" s="199">
        <f t="shared" si="6"/>
        <v>64</v>
      </c>
      <c r="B71" s="199"/>
      <c r="C71" s="196">
        <v>221026</v>
      </c>
      <c r="D71" s="197" t="s">
        <v>228</v>
      </c>
      <c r="E71" s="198">
        <v>-10000000</v>
      </c>
      <c r="F71" s="198">
        <v>-10000000</v>
      </c>
      <c r="G71" s="198">
        <v>-10000000</v>
      </c>
      <c r="H71" s="198">
        <v>-10000000</v>
      </c>
      <c r="I71" s="198">
        <v>-10000000</v>
      </c>
      <c r="J71" s="198">
        <v>-10000000</v>
      </c>
      <c r="K71" s="198">
        <v>-10000000</v>
      </c>
      <c r="L71" s="198">
        <v>-10000000</v>
      </c>
      <c r="M71" s="198">
        <v>-10000000</v>
      </c>
      <c r="N71" s="198">
        <v>-10000000</v>
      </c>
      <c r="O71" s="198">
        <v>-10000000</v>
      </c>
      <c r="P71" s="198">
        <v>-10000000</v>
      </c>
      <c r="Q71" s="198">
        <v>-10000000</v>
      </c>
      <c r="R71" s="198">
        <v>-10000000</v>
      </c>
      <c r="S71" s="198">
        <v>-10000000</v>
      </c>
      <c r="T71" s="198">
        <v>-10000000</v>
      </c>
      <c r="U71" s="198">
        <v>-10000000</v>
      </c>
      <c r="V71" s="198">
        <v>-10000000</v>
      </c>
      <c r="W71" s="198">
        <v>-10000000</v>
      </c>
      <c r="X71" s="198">
        <v>-10000000</v>
      </c>
      <c r="Y71" s="198">
        <v>-10000000</v>
      </c>
      <c r="Z71" s="198">
        <v>-10000000</v>
      </c>
      <c r="AA71" s="198">
        <v>-10000000</v>
      </c>
      <c r="AB71" s="198">
        <v>-10000000</v>
      </c>
      <c r="AC71" s="195">
        <v>-10000000</v>
      </c>
      <c r="AD71" s="195">
        <v>-10000000</v>
      </c>
      <c r="AE71" s="195">
        <v>-10000000</v>
      </c>
      <c r="AF71" s="195">
        <v>-10000000</v>
      </c>
      <c r="AG71" s="195">
        <v>-10000000</v>
      </c>
      <c r="AH71" s="195">
        <v>-10000000</v>
      </c>
      <c r="AI71" s="195">
        <v>-10000000</v>
      </c>
      <c r="AJ71" s="195">
        <v>-10000000</v>
      </c>
      <c r="AK71" s="195">
        <v>-10000000</v>
      </c>
      <c r="AL71" s="195">
        <v>-10000000</v>
      </c>
      <c r="AM71" s="195">
        <v>-10000000</v>
      </c>
      <c r="AN71" s="195">
        <v>-10000000</v>
      </c>
      <c r="AO71" s="195">
        <v>-10000000</v>
      </c>
      <c r="AP71" s="195">
        <v>-10000000</v>
      </c>
      <c r="AQ71" s="195">
        <v>-10000000</v>
      </c>
      <c r="AR71" s="195">
        <v>-10000000</v>
      </c>
      <c r="AS71" s="195">
        <v>-10000000</v>
      </c>
      <c r="AT71" s="195">
        <v>-10000000</v>
      </c>
      <c r="AU71" s="195">
        <v>-10000000</v>
      </c>
      <c r="AV71" s="195">
        <v>-10000000</v>
      </c>
      <c r="AW71" s="195">
        <v>-10000000</v>
      </c>
      <c r="AX71" s="195">
        <v>-10000000</v>
      </c>
      <c r="AY71" s="195">
        <v>-10000000</v>
      </c>
      <c r="AZ71" s="195">
        <v>-10000000</v>
      </c>
      <c r="BA71" s="195">
        <v>-10000000</v>
      </c>
      <c r="BB71" s="195">
        <v>-10000000</v>
      </c>
      <c r="BC71" s="195">
        <v>-10000000</v>
      </c>
      <c r="BD71" s="195">
        <v>-10000000</v>
      </c>
      <c r="BE71" s="195">
        <v>-10000000</v>
      </c>
      <c r="BF71" s="195">
        <v>-10000000</v>
      </c>
      <c r="BG71" s="195">
        <v>-10000000</v>
      </c>
      <c r="BH71" s="195">
        <v>-10000000</v>
      </c>
      <c r="BI71" s="195">
        <v>-10000000</v>
      </c>
      <c r="BJ71" s="195">
        <v>-10000000</v>
      </c>
      <c r="BK71" s="195">
        <v>-10000000</v>
      </c>
      <c r="BL71" s="195">
        <v>-10000000</v>
      </c>
      <c r="BM71" s="195">
        <v>-10000000</v>
      </c>
      <c r="BN71" s="195">
        <v>-10000000</v>
      </c>
      <c r="BO71" s="195">
        <v>-10000000</v>
      </c>
      <c r="BP71" s="195">
        <v>-10000000</v>
      </c>
      <c r="BQ71" s="195">
        <v>-10000000</v>
      </c>
      <c r="BR71" s="195">
        <v>-10000000</v>
      </c>
      <c r="BS71" s="195">
        <v>-10000000</v>
      </c>
      <c r="BT71" s="195">
        <v>-10000000</v>
      </c>
      <c r="BU71" s="195">
        <v>-10000000</v>
      </c>
      <c r="BV71" s="195">
        <v>-10000000</v>
      </c>
      <c r="BW71" s="195">
        <v>-10000000</v>
      </c>
      <c r="BX71" s="195">
        <v>-10000000</v>
      </c>
      <c r="BY71" s="195">
        <v>-10000000</v>
      </c>
      <c r="BZ71" s="195">
        <v>-10000000</v>
      </c>
      <c r="CA71" s="195">
        <v>-10000000</v>
      </c>
      <c r="CB71" s="195">
        <v>-10000000</v>
      </c>
      <c r="CC71" s="195">
        <v>-10000000</v>
      </c>
      <c r="CD71" s="195">
        <v>-10000000</v>
      </c>
      <c r="CE71" s="195">
        <v>-10000000</v>
      </c>
      <c r="CF71" s="195">
        <v>-10000000</v>
      </c>
      <c r="CG71" s="195">
        <v>-10000000</v>
      </c>
      <c r="CH71" s="195">
        <v>-10000000</v>
      </c>
      <c r="CI71" s="195">
        <v>-10000000</v>
      </c>
      <c r="CJ71" s="195">
        <v>-10000000</v>
      </c>
      <c r="CK71" s="195">
        <v>-10000000</v>
      </c>
      <c r="CL71" s="195">
        <v>-10000000</v>
      </c>
      <c r="CM71" s="195">
        <v>-10000000</v>
      </c>
      <c r="CN71" s="195">
        <v>-10000000</v>
      </c>
      <c r="CO71" s="195">
        <v>-10000000</v>
      </c>
      <c r="CP71" s="195">
        <v>-10000000</v>
      </c>
      <c r="CQ71" s="195">
        <v>-10000000</v>
      </c>
      <c r="CR71" s="195">
        <v>-10000000</v>
      </c>
      <c r="CS71" s="195">
        <v>-10000000</v>
      </c>
      <c r="CT71" s="195">
        <v>-10000000</v>
      </c>
      <c r="CU71" s="195">
        <v>-10000000</v>
      </c>
      <c r="CV71" s="195">
        <v>-10000000</v>
      </c>
      <c r="CW71" s="195">
        <v>-10000000</v>
      </c>
      <c r="CX71" s="63"/>
      <c r="CY71" s="63"/>
    </row>
    <row r="72" spans="1:103" s="7" customFormat="1" outlineLevel="1" x14ac:dyDescent="0.2">
      <c r="A72" s="199">
        <f t="shared" si="6"/>
        <v>65</v>
      </c>
      <c r="B72" s="199"/>
      <c r="C72" s="196">
        <v>221072</v>
      </c>
      <c r="D72" s="197" t="s">
        <v>229</v>
      </c>
      <c r="E72" s="198">
        <v>-10000000</v>
      </c>
      <c r="F72" s="198">
        <v>-10000000</v>
      </c>
      <c r="G72" s="198">
        <v>-10000000</v>
      </c>
      <c r="H72" s="198">
        <v>-10000000</v>
      </c>
      <c r="I72" s="198">
        <v>-10000000</v>
      </c>
      <c r="J72" s="198">
        <v>-10000000</v>
      </c>
      <c r="K72" s="198">
        <v>-10000000</v>
      </c>
      <c r="L72" s="198">
        <v>-10000000</v>
      </c>
      <c r="M72" s="198">
        <v>-10000000</v>
      </c>
      <c r="N72" s="198">
        <v>-10000000</v>
      </c>
      <c r="O72" s="198">
        <v>-10000000</v>
      </c>
      <c r="P72" s="198">
        <v>-10000000</v>
      </c>
      <c r="Q72" s="198">
        <v>-10000000</v>
      </c>
      <c r="R72" s="198">
        <v>-10000000</v>
      </c>
      <c r="S72" s="198">
        <v>-10000000</v>
      </c>
      <c r="T72" s="198">
        <v>-10000000</v>
      </c>
      <c r="U72" s="198">
        <v>-10000000</v>
      </c>
      <c r="V72" s="198">
        <v>-10000000</v>
      </c>
      <c r="W72" s="198">
        <v>-10000000</v>
      </c>
      <c r="X72" s="198">
        <v>-10000000</v>
      </c>
      <c r="Y72" s="198">
        <v>-10000000</v>
      </c>
      <c r="Z72" s="198">
        <v>-10000000</v>
      </c>
      <c r="AA72" s="198">
        <v>-10000000</v>
      </c>
      <c r="AB72" s="198">
        <v>-10000000</v>
      </c>
      <c r="AC72" s="195">
        <v>-10000000</v>
      </c>
      <c r="AD72" s="195">
        <v>-10000000</v>
      </c>
      <c r="AE72" s="195">
        <v>-10000000</v>
      </c>
      <c r="AF72" s="195">
        <v>-10000000</v>
      </c>
      <c r="AG72" s="195">
        <v>-10000000</v>
      </c>
      <c r="AH72" s="195">
        <v>-10000000</v>
      </c>
      <c r="AI72" s="195">
        <v>-10000000</v>
      </c>
      <c r="AJ72" s="195">
        <v>-10000000</v>
      </c>
      <c r="AK72" s="195">
        <v>-10000000</v>
      </c>
      <c r="AL72" s="195">
        <v>0</v>
      </c>
      <c r="AM72" s="195">
        <v>0</v>
      </c>
      <c r="AN72" s="195">
        <v>0</v>
      </c>
      <c r="AO72" s="195">
        <v>0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 s="195">
        <v>0</v>
      </c>
      <c r="BD72" s="195">
        <v>0</v>
      </c>
      <c r="BE72" s="195">
        <v>0</v>
      </c>
      <c r="BF72" s="195">
        <v>0</v>
      </c>
      <c r="BG72" s="195">
        <v>0</v>
      </c>
      <c r="BH72" s="195">
        <v>0</v>
      </c>
      <c r="BI72" s="195">
        <v>0</v>
      </c>
      <c r="BJ72" s="195">
        <v>0</v>
      </c>
      <c r="BK72" s="195">
        <v>0</v>
      </c>
      <c r="BL72" s="195">
        <v>0</v>
      </c>
      <c r="BM72" s="195">
        <v>0</v>
      </c>
      <c r="BN72" s="195">
        <v>0</v>
      </c>
      <c r="BO72" s="195">
        <v>0</v>
      </c>
      <c r="BP72" s="195">
        <v>0</v>
      </c>
      <c r="BQ72" s="195">
        <v>0</v>
      </c>
      <c r="BR72" s="195">
        <v>0</v>
      </c>
      <c r="BS72" s="195">
        <v>0</v>
      </c>
      <c r="BT72" s="195">
        <v>0</v>
      </c>
      <c r="BU72" s="195">
        <v>0</v>
      </c>
      <c r="BV72" s="195">
        <v>0</v>
      </c>
      <c r="BW72" s="195">
        <v>0</v>
      </c>
      <c r="BX72" s="195">
        <v>0</v>
      </c>
      <c r="BY72" s="195">
        <v>0</v>
      </c>
      <c r="BZ72" s="195">
        <v>0</v>
      </c>
      <c r="CA72" s="195">
        <v>0</v>
      </c>
      <c r="CB72" s="195">
        <v>0</v>
      </c>
      <c r="CC72" s="195">
        <v>0</v>
      </c>
      <c r="CD72" s="195">
        <v>0</v>
      </c>
      <c r="CE72" s="195">
        <v>0</v>
      </c>
      <c r="CF72" s="195">
        <v>0</v>
      </c>
      <c r="CG72" s="195">
        <v>0</v>
      </c>
      <c r="CH72" s="195">
        <v>0</v>
      </c>
      <c r="CI72" s="195">
        <v>0</v>
      </c>
      <c r="CJ72" s="195">
        <v>0</v>
      </c>
      <c r="CK72" s="195">
        <v>0</v>
      </c>
      <c r="CL72" s="195">
        <v>0</v>
      </c>
      <c r="CM72" s="195">
        <v>0</v>
      </c>
      <c r="CN72" s="195">
        <v>0</v>
      </c>
      <c r="CO72" s="195">
        <v>0</v>
      </c>
      <c r="CP72" s="195">
        <v>0</v>
      </c>
      <c r="CQ72" s="195">
        <v>0</v>
      </c>
      <c r="CR72" s="195">
        <v>0</v>
      </c>
      <c r="CS72" s="195">
        <v>0</v>
      </c>
      <c r="CT72" s="195">
        <v>0</v>
      </c>
      <c r="CU72" s="195">
        <v>0</v>
      </c>
      <c r="CV72" s="195">
        <v>0</v>
      </c>
      <c r="CW72" s="195">
        <v>0</v>
      </c>
      <c r="CX72" s="63"/>
      <c r="CY72" s="63"/>
    </row>
    <row r="73" spans="1:103" s="7" customFormat="1" outlineLevel="1" x14ac:dyDescent="0.2">
      <c r="A73" s="199">
        <f t="shared" si="6"/>
        <v>66</v>
      </c>
      <c r="B73" s="199"/>
      <c r="C73" s="196">
        <v>221073</v>
      </c>
      <c r="D73" s="197" t="s">
        <v>230</v>
      </c>
      <c r="E73" s="198">
        <v>-10000000</v>
      </c>
      <c r="F73" s="198">
        <v>-10000000</v>
      </c>
      <c r="G73" s="198">
        <v>-10000000</v>
      </c>
      <c r="H73" s="198">
        <v>-10000000</v>
      </c>
      <c r="I73" s="198">
        <v>-10000000</v>
      </c>
      <c r="J73" s="198">
        <v>-10000000</v>
      </c>
      <c r="K73" s="198">
        <v>-10000000</v>
      </c>
      <c r="L73" s="198">
        <v>-10000000</v>
      </c>
      <c r="M73" s="198">
        <v>-10000000</v>
      </c>
      <c r="N73" s="198">
        <v>-10000000</v>
      </c>
      <c r="O73" s="198">
        <v>-10000000</v>
      </c>
      <c r="P73" s="198">
        <v>-10000000</v>
      </c>
      <c r="Q73" s="198">
        <v>-10000000</v>
      </c>
      <c r="R73" s="198">
        <v>-10000000</v>
      </c>
      <c r="S73" s="198">
        <v>-10000000</v>
      </c>
      <c r="T73" s="198">
        <v>-10000000</v>
      </c>
      <c r="U73" s="198">
        <v>-10000000</v>
      </c>
      <c r="V73" s="198">
        <v>-10000000</v>
      </c>
      <c r="W73" s="198">
        <v>-10000000</v>
      </c>
      <c r="X73" s="198">
        <v>-10000000</v>
      </c>
      <c r="Y73" s="198">
        <v>-10000000</v>
      </c>
      <c r="Z73" s="198">
        <v>-10000000</v>
      </c>
      <c r="AA73" s="198">
        <v>-10000000</v>
      </c>
      <c r="AB73" s="198">
        <v>-10000000</v>
      </c>
      <c r="AC73" s="195">
        <v>-10000000</v>
      </c>
      <c r="AD73" s="195">
        <v>-10000000</v>
      </c>
      <c r="AE73" s="195">
        <v>-10000000</v>
      </c>
      <c r="AF73" s="195">
        <v>-10000000</v>
      </c>
      <c r="AG73" s="195">
        <v>-10000000</v>
      </c>
      <c r="AH73" s="195">
        <v>-10000000</v>
      </c>
      <c r="AI73" s="195">
        <v>-10000000</v>
      </c>
      <c r="AJ73" s="195">
        <v>-10000000</v>
      </c>
      <c r="AK73" s="195">
        <v>-10000000</v>
      </c>
      <c r="AL73" s="195">
        <v>-10000000</v>
      </c>
      <c r="AM73" s="195">
        <v>-10000000</v>
      </c>
      <c r="AN73" s="195">
        <v>-10000000</v>
      </c>
      <c r="AO73" s="195">
        <v>-10000000</v>
      </c>
      <c r="AP73" s="195">
        <v>-10000000</v>
      </c>
      <c r="AQ73" s="195">
        <v>-10000000</v>
      </c>
      <c r="AR73" s="195">
        <v>-10000000</v>
      </c>
      <c r="AS73" s="195">
        <v>-10000000</v>
      </c>
      <c r="AT73" s="195">
        <v>-10000000</v>
      </c>
      <c r="AU73" s="195">
        <v>-10000000</v>
      </c>
      <c r="AV73" s="195">
        <v>-10000000</v>
      </c>
      <c r="AW73" s="195">
        <v>-10000000</v>
      </c>
      <c r="AX73" s="195">
        <v>-10000000</v>
      </c>
      <c r="AY73" s="195">
        <v>-10000000</v>
      </c>
      <c r="AZ73" s="195">
        <v>-10000000</v>
      </c>
      <c r="BA73" s="195">
        <v>-10000000</v>
      </c>
      <c r="BB73" s="195">
        <v>-10000000</v>
      </c>
      <c r="BC73" s="195">
        <v>-10000000</v>
      </c>
      <c r="BD73" s="195">
        <v>-10000000</v>
      </c>
      <c r="BE73" s="195">
        <v>-10000000</v>
      </c>
      <c r="BF73" s="195">
        <v>-10000000</v>
      </c>
      <c r="BG73" s="195">
        <v>-10000000</v>
      </c>
      <c r="BH73" s="195">
        <v>-10000000</v>
      </c>
      <c r="BI73" s="195">
        <v>-10000000</v>
      </c>
      <c r="BJ73" s="195">
        <v>-10000000</v>
      </c>
      <c r="BK73" s="195">
        <v>-10000000</v>
      </c>
      <c r="BL73" s="195">
        <v>-10000000</v>
      </c>
      <c r="BM73" s="195">
        <v>-10000000</v>
      </c>
      <c r="BN73" s="195">
        <v>-10000000</v>
      </c>
      <c r="BO73" s="195">
        <v>-10000000</v>
      </c>
      <c r="BP73" s="195">
        <v>-10000000</v>
      </c>
      <c r="BQ73" s="195">
        <v>-10000000</v>
      </c>
      <c r="BR73" s="195">
        <v>-10000000</v>
      </c>
      <c r="BS73" s="195">
        <v>-10000000</v>
      </c>
      <c r="BT73" s="195">
        <v>-10000000</v>
      </c>
      <c r="BU73" s="195">
        <v>-10000000</v>
      </c>
      <c r="BV73" s="195">
        <v>-10000000</v>
      </c>
      <c r="BW73" s="195">
        <v>-10000000</v>
      </c>
      <c r="BX73" s="195">
        <v>-10000000</v>
      </c>
      <c r="BY73" s="195">
        <v>-10000000</v>
      </c>
      <c r="BZ73" s="195">
        <v>-10000000</v>
      </c>
      <c r="CA73" s="195">
        <v>-10000000</v>
      </c>
      <c r="CB73" s="195">
        <v>-10000000</v>
      </c>
      <c r="CC73" s="195">
        <v>-10000000</v>
      </c>
      <c r="CD73" s="195">
        <v>-10000000</v>
      </c>
      <c r="CE73" s="195">
        <v>-10000000</v>
      </c>
      <c r="CF73" s="195">
        <v>-10000000</v>
      </c>
      <c r="CG73" s="195">
        <v>-10000000</v>
      </c>
      <c r="CH73" s="195">
        <v>-10000000</v>
      </c>
      <c r="CI73" s="195">
        <v>-10000000</v>
      </c>
      <c r="CJ73" s="195">
        <v>-10000000</v>
      </c>
      <c r="CK73" s="195">
        <v>-10000000</v>
      </c>
      <c r="CL73" s="195">
        <v>-10000000</v>
      </c>
      <c r="CM73" s="195">
        <v>-10000000</v>
      </c>
      <c r="CN73" s="195">
        <v>-10000000</v>
      </c>
      <c r="CO73" s="195">
        <v>-10000000</v>
      </c>
      <c r="CP73" s="195">
        <v>-10000000</v>
      </c>
      <c r="CQ73" s="195">
        <v>-10000000</v>
      </c>
      <c r="CR73" s="195">
        <v>-10000000</v>
      </c>
      <c r="CS73" s="195">
        <v>-10000000</v>
      </c>
      <c r="CT73" s="195">
        <v>0</v>
      </c>
      <c r="CU73" s="195">
        <v>0</v>
      </c>
      <c r="CV73" s="195">
        <v>0</v>
      </c>
      <c r="CW73" s="195">
        <v>0</v>
      </c>
      <c r="CX73" s="63"/>
      <c r="CY73" s="63"/>
    </row>
    <row r="74" spans="1:103" s="7" customFormat="1" outlineLevel="1" x14ac:dyDescent="0.2">
      <c r="A74" s="199">
        <f t="shared" si="6"/>
        <v>67</v>
      </c>
      <c r="B74" s="199"/>
      <c r="C74" s="196">
        <v>221074</v>
      </c>
      <c r="D74" s="197" t="s">
        <v>231</v>
      </c>
      <c r="E74" s="198">
        <v>-10000000</v>
      </c>
      <c r="F74" s="198">
        <v>-10000000</v>
      </c>
      <c r="G74" s="198">
        <v>-10000000</v>
      </c>
      <c r="H74" s="198">
        <v>-10000000</v>
      </c>
      <c r="I74" s="198">
        <v>-10000000</v>
      </c>
      <c r="J74" s="198">
        <v>-10000000</v>
      </c>
      <c r="K74" s="198">
        <v>-10000000</v>
      </c>
      <c r="L74" s="198">
        <v>-10000000</v>
      </c>
      <c r="M74" s="198">
        <v>-10000000</v>
      </c>
      <c r="N74" s="198">
        <v>-10000000</v>
      </c>
      <c r="O74" s="198">
        <v>-10000000</v>
      </c>
      <c r="P74" s="198">
        <v>-10000000</v>
      </c>
      <c r="Q74" s="198">
        <v>-10000000</v>
      </c>
      <c r="R74" s="198">
        <v>-10000000</v>
      </c>
      <c r="S74" s="198">
        <v>-10000000</v>
      </c>
      <c r="T74" s="198">
        <v>-10000000</v>
      </c>
      <c r="U74" s="198">
        <v>-10000000</v>
      </c>
      <c r="V74" s="198">
        <v>-10000000</v>
      </c>
      <c r="W74" s="198">
        <v>-10000000</v>
      </c>
      <c r="X74" s="198">
        <v>-10000000</v>
      </c>
      <c r="Y74" s="198">
        <v>-10000000</v>
      </c>
      <c r="Z74" s="198">
        <v>-10000000</v>
      </c>
      <c r="AA74" s="198">
        <v>-10000000</v>
      </c>
      <c r="AB74" s="198">
        <v>-10000000</v>
      </c>
      <c r="AC74" s="195">
        <v>-10000000</v>
      </c>
      <c r="AD74" s="195">
        <v>-10000000</v>
      </c>
      <c r="AE74" s="195">
        <v>-10000000</v>
      </c>
      <c r="AF74" s="195">
        <v>-10000000</v>
      </c>
      <c r="AG74" s="195">
        <v>-10000000</v>
      </c>
      <c r="AH74" s="195">
        <v>-10000000</v>
      </c>
      <c r="AI74" s="195">
        <v>-10000000</v>
      </c>
      <c r="AJ74" s="195">
        <v>-10000000</v>
      </c>
      <c r="AK74" s="195">
        <v>-10000000</v>
      </c>
      <c r="AL74" s="195">
        <v>-10000000</v>
      </c>
      <c r="AM74" s="195">
        <v>-10000000</v>
      </c>
      <c r="AN74" s="195">
        <v>-10000000</v>
      </c>
      <c r="AO74" s="195">
        <v>-10000000</v>
      </c>
      <c r="AP74" s="195">
        <v>-10000000</v>
      </c>
      <c r="AQ74" s="195">
        <v>-10000000</v>
      </c>
      <c r="AR74" s="195">
        <v>-10000000</v>
      </c>
      <c r="AS74" s="195">
        <v>-10000000</v>
      </c>
      <c r="AT74" s="195">
        <v>-10000000</v>
      </c>
      <c r="AU74" s="195">
        <v>-10000000</v>
      </c>
      <c r="AV74" s="195">
        <v>-10000000</v>
      </c>
      <c r="AW74" s="195">
        <v>-10000000</v>
      </c>
      <c r="AX74" s="195">
        <v>-10000000</v>
      </c>
      <c r="AY74" s="195">
        <v>-10000000</v>
      </c>
      <c r="AZ74" s="195">
        <v>-10000000</v>
      </c>
      <c r="BA74" s="195">
        <v>-10000000</v>
      </c>
      <c r="BB74" s="195">
        <v>-10000000</v>
      </c>
      <c r="BC74" s="195">
        <v>-10000000</v>
      </c>
      <c r="BD74" s="195">
        <v>-10000000</v>
      </c>
      <c r="BE74" s="195">
        <v>-10000000</v>
      </c>
      <c r="BF74" s="195">
        <v>-10000000</v>
      </c>
      <c r="BG74" s="195">
        <v>-10000000</v>
      </c>
      <c r="BH74" s="195">
        <v>-10000000</v>
      </c>
      <c r="BI74" s="195">
        <v>-10000000</v>
      </c>
      <c r="BJ74" s="195">
        <v>-10000000</v>
      </c>
      <c r="BK74" s="195">
        <v>-10000000</v>
      </c>
      <c r="BL74" s="195">
        <v>-10000000</v>
      </c>
      <c r="BM74" s="195">
        <v>-10000000</v>
      </c>
      <c r="BN74" s="195">
        <v>-10000000</v>
      </c>
      <c r="BO74" s="195">
        <v>-10000000</v>
      </c>
      <c r="BP74" s="195">
        <v>-10000000</v>
      </c>
      <c r="BQ74" s="195">
        <v>-10000000</v>
      </c>
      <c r="BR74" s="195">
        <v>-10000000</v>
      </c>
      <c r="BS74" s="195">
        <v>-10000000</v>
      </c>
      <c r="BT74" s="195">
        <v>-10000000</v>
      </c>
      <c r="BU74" s="195">
        <v>-10000000</v>
      </c>
      <c r="BV74" s="195">
        <v>-10000000</v>
      </c>
      <c r="BW74" s="195">
        <v>-10000000</v>
      </c>
      <c r="BX74" s="195">
        <v>-10000000</v>
      </c>
      <c r="BY74" s="195">
        <v>-10000000</v>
      </c>
      <c r="BZ74" s="195">
        <v>-10000000</v>
      </c>
      <c r="CA74" s="195">
        <v>-10000000</v>
      </c>
      <c r="CB74" s="195">
        <v>-10000000</v>
      </c>
      <c r="CC74" s="195">
        <v>-10000000</v>
      </c>
      <c r="CD74" s="195">
        <v>-10000000</v>
      </c>
      <c r="CE74" s="195">
        <v>-10000000</v>
      </c>
      <c r="CF74" s="195">
        <v>-10000000</v>
      </c>
      <c r="CG74" s="195">
        <v>-10000000</v>
      </c>
      <c r="CH74" s="195">
        <v>-10000000</v>
      </c>
      <c r="CI74" s="195">
        <v>-10000000</v>
      </c>
      <c r="CJ74" s="195">
        <v>-10000000</v>
      </c>
      <c r="CK74" s="195">
        <v>-10000000</v>
      </c>
      <c r="CL74" s="195">
        <v>-10000000</v>
      </c>
      <c r="CM74" s="195">
        <v>-10000000</v>
      </c>
      <c r="CN74" s="195">
        <v>-10000000</v>
      </c>
      <c r="CO74" s="195">
        <v>-10000000</v>
      </c>
      <c r="CP74" s="195">
        <v>-10000000</v>
      </c>
      <c r="CQ74" s="195">
        <v>-10000000</v>
      </c>
      <c r="CR74" s="195">
        <v>-10000000</v>
      </c>
      <c r="CS74" s="195">
        <v>-10000000</v>
      </c>
      <c r="CT74" s="195">
        <v>-10000000</v>
      </c>
      <c r="CU74" s="195">
        <v>-10000000</v>
      </c>
      <c r="CV74" s="195">
        <v>-10000000</v>
      </c>
      <c r="CW74" s="195">
        <v>-10000000</v>
      </c>
      <c r="CX74" s="63"/>
      <c r="CY74" s="63"/>
    </row>
    <row r="75" spans="1:103" s="7" customFormat="1" outlineLevel="1" x14ac:dyDescent="0.2">
      <c r="A75" s="199">
        <f t="shared" si="6"/>
        <v>68</v>
      </c>
      <c r="B75" s="199"/>
      <c r="C75" s="196">
        <v>221075</v>
      </c>
      <c r="D75" s="197" t="s">
        <v>232</v>
      </c>
      <c r="E75" s="198">
        <v>-20000000</v>
      </c>
      <c r="F75" s="198">
        <v>-20000000</v>
      </c>
      <c r="G75" s="198">
        <v>-20000000</v>
      </c>
      <c r="H75" s="198">
        <v>-20000000</v>
      </c>
      <c r="I75" s="198">
        <v>-20000000</v>
      </c>
      <c r="J75" s="198">
        <v>-20000000</v>
      </c>
      <c r="K75" s="198">
        <v>-20000000</v>
      </c>
      <c r="L75" s="198">
        <v>-20000000</v>
      </c>
      <c r="M75" s="198">
        <v>-20000000</v>
      </c>
      <c r="N75" s="198">
        <v>-20000000</v>
      </c>
      <c r="O75" s="198">
        <v>-20000000</v>
      </c>
      <c r="P75" s="198">
        <v>-20000000</v>
      </c>
      <c r="Q75" s="198">
        <v>-20000000</v>
      </c>
      <c r="R75" s="198">
        <v>-20000000</v>
      </c>
      <c r="S75" s="198">
        <v>-20000000</v>
      </c>
      <c r="T75" s="198">
        <v>-20000000</v>
      </c>
      <c r="U75" s="198">
        <v>-20000000</v>
      </c>
      <c r="V75" s="198">
        <v>-20000000</v>
      </c>
      <c r="W75" s="198">
        <v>-20000000</v>
      </c>
      <c r="X75" s="198">
        <v>-20000000</v>
      </c>
      <c r="Y75" s="198">
        <v>-20000000</v>
      </c>
      <c r="Z75" s="198">
        <v>-20000000</v>
      </c>
      <c r="AA75" s="198">
        <v>-20000000</v>
      </c>
      <c r="AB75" s="198">
        <v>-20000000</v>
      </c>
      <c r="AC75" s="195">
        <v>-20000000</v>
      </c>
      <c r="AD75" s="195">
        <v>-20000000</v>
      </c>
      <c r="AE75" s="195">
        <v>-20000000</v>
      </c>
      <c r="AF75" s="195">
        <v>-20000000</v>
      </c>
      <c r="AG75" s="195">
        <v>-20000000</v>
      </c>
      <c r="AH75" s="195">
        <v>-20000000</v>
      </c>
      <c r="AI75" s="195">
        <v>-20000000</v>
      </c>
      <c r="AJ75" s="195">
        <v>-20000000</v>
      </c>
      <c r="AK75" s="195">
        <v>-20000000</v>
      </c>
      <c r="AL75" s="195">
        <v>-20000000</v>
      </c>
      <c r="AM75" s="195">
        <v>-20000000</v>
      </c>
      <c r="AN75" s="195">
        <v>-20000000</v>
      </c>
      <c r="AO75" s="195">
        <v>-20000000</v>
      </c>
      <c r="AP75" s="195">
        <v>-20000000</v>
      </c>
      <c r="AQ75" s="195">
        <v>-20000000</v>
      </c>
      <c r="AR75" s="195">
        <v>-20000000</v>
      </c>
      <c r="AS75" s="195">
        <v>-20000000</v>
      </c>
      <c r="AT75" s="195">
        <v>-20000000</v>
      </c>
      <c r="AU75" s="195">
        <v>-20000000</v>
      </c>
      <c r="AV75" s="195">
        <v>-20000000</v>
      </c>
      <c r="AW75" s="195">
        <v>-20000000</v>
      </c>
      <c r="AX75" s="195">
        <v>-20000000</v>
      </c>
      <c r="AY75" s="195">
        <v>-20000000</v>
      </c>
      <c r="AZ75" s="195">
        <v>-20000000</v>
      </c>
      <c r="BA75" s="195">
        <v>-20000000</v>
      </c>
      <c r="BB75" s="195">
        <v>-20000000</v>
      </c>
      <c r="BC75" s="195">
        <v>-20000000</v>
      </c>
      <c r="BD75" s="195">
        <v>-20000000</v>
      </c>
      <c r="BE75" s="195">
        <v>-20000000</v>
      </c>
      <c r="BF75" s="195">
        <v>-20000000</v>
      </c>
      <c r="BG75" s="195">
        <v>-20000000</v>
      </c>
      <c r="BH75" s="195">
        <v>-20000000</v>
      </c>
      <c r="BI75" s="195">
        <v>-20000000</v>
      </c>
      <c r="BJ75" s="195">
        <v>-20000000</v>
      </c>
      <c r="BK75" s="195">
        <v>-20000000</v>
      </c>
      <c r="BL75" s="195">
        <v>-20000000</v>
      </c>
      <c r="BM75" s="195">
        <v>-20000000</v>
      </c>
      <c r="BN75" s="195">
        <v>-20000000</v>
      </c>
      <c r="BO75" s="195">
        <v>-20000000</v>
      </c>
      <c r="BP75" s="195">
        <v>-20000000</v>
      </c>
      <c r="BQ75" s="195">
        <v>-20000000</v>
      </c>
      <c r="BR75" s="195">
        <v>-20000000</v>
      </c>
      <c r="BS75" s="195">
        <v>-20000000</v>
      </c>
      <c r="BT75" s="195">
        <v>-20000000</v>
      </c>
      <c r="BU75" s="195">
        <v>-20000000</v>
      </c>
      <c r="BV75" s="195">
        <v>-20000000</v>
      </c>
      <c r="BW75" s="195">
        <v>-20000000</v>
      </c>
      <c r="BX75" s="195">
        <v>-20000000</v>
      </c>
      <c r="BY75" s="195">
        <v>-20000000</v>
      </c>
      <c r="BZ75" s="195">
        <v>-20000000</v>
      </c>
      <c r="CA75" s="195">
        <v>-20000000</v>
      </c>
      <c r="CB75" s="195">
        <v>-20000000</v>
      </c>
      <c r="CC75" s="195">
        <v>-20000000</v>
      </c>
      <c r="CD75" s="195">
        <v>-20000000</v>
      </c>
      <c r="CE75" s="195">
        <v>-20000000</v>
      </c>
      <c r="CF75" s="195">
        <v>-20000000</v>
      </c>
      <c r="CG75" s="195">
        <v>-20000000</v>
      </c>
      <c r="CH75" s="195">
        <v>-20000000</v>
      </c>
      <c r="CI75" s="195">
        <v>-20000000</v>
      </c>
      <c r="CJ75" s="195">
        <v>-20000000</v>
      </c>
      <c r="CK75" s="195">
        <v>-20000000</v>
      </c>
      <c r="CL75" s="195">
        <v>-20000000</v>
      </c>
      <c r="CM75" s="195">
        <v>-20000000</v>
      </c>
      <c r="CN75" s="195">
        <v>-20000000</v>
      </c>
      <c r="CO75" s="195">
        <v>-20000000</v>
      </c>
      <c r="CP75" s="195">
        <v>-20000000</v>
      </c>
      <c r="CQ75" s="195">
        <v>-20000000</v>
      </c>
      <c r="CR75" s="195">
        <v>-20000000</v>
      </c>
      <c r="CS75" s="195">
        <v>-20000000</v>
      </c>
      <c r="CT75" s="195">
        <v>-20000000</v>
      </c>
      <c r="CU75" s="195">
        <v>-20000000</v>
      </c>
      <c r="CV75" s="195">
        <v>-20000000</v>
      </c>
      <c r="CW75" s="195">
        <v>-20000000</v>
      </c>
      <c r="CX75" s="63"/>
      <c r="CY75" s="63"/>
    </row>
    <row r="76" spans="1:103" s="7" customFormat="1" outlineLevel="1" x14ac:dyDescent="0.2">
      <c r="A76" s="199">
        <f t="shared" ref="A76:A107" si="72">+A75+1</f>
        <v>69</v>
      </c>
      <c r="B76" s="199"/>
      <c r="C76" s="196">
        <v>221076</v>
      </c>
      <c r="D76" s="197" t="s">
        <v>233</v>
      </c>
      <c r="E76" s="198">
        <v>-20000000</v>
      </c>
      <c r="F76" s="198">
        <v>-20000000</v>
      </c>
      <c r="G76" s="198">
        <v>-20000000</v>
      </c>
      <c r="H76" s="198">
        <v>-20000000</v>
      </c>
      <c r="I76" s="198">
        <v>-20000000</v>
      </c>
      <c r="J76" s="198">
        <v>-20000000</v>
      </c>
      <c r="K76" s="198">
        <v>-20000000</v>
      </c>
      <c r="L76" s="198">
        <v>-20000000</v>
      </c>
      <c r="M76" s="198">
        <v>-20000000</v>
      </c>
      <c r="N76" s="198">
        <v>-20000000</v>
      </c>
      <c r="O76" s="198">
        <v>-20000000</v>
      </c>
      <c r="P76" s="198">
        <v>-20000000</v>
      </c>
      <c r="Q76" s="198">
        <v>-20000000</v>
      </c>
      <c r="R76" s="198">
        <v>-20000000</v>
      </c>
      <c r="S76" s="198">
        <v>-20000000</v>
      </c>
      <c r="T76" s="198">
        <v>-20000000</v>
      </c>
      <c r="U76" s="198">
        <v>-20000000</v>
      </c>
      <c r="V76" s="198">
        <v>-20000000</v>
      </c>
      <c r="W76" s="198">
        <v>-20000000</v>
      </c>
      <c r="X76" s="198">
        <v>-20000000</v>
      </c>
      <c r="Y76" s="198">
        <v>-20000000</v>
      </c>
      <c r="Z76" s="198">
        <v>-20000000</v>
      </c>
      <c r="AA76" s="198">
        <v>-20000000</v>
      </c>
      <c r="AB76" s="198">
        <v>-20000000</v>
      </c>
      <c r="AC76" s="195">
        <v>-20000000</v>
      </c>
      <c r="AD76" s="195">
        <v>-20000000</v>
      </c>
      <c r="AE76" s="195">
        <v>-20000000</v>
      </c>
      <c r="AF76" s="195">
        <v>-20000000</v>
      </c>
      <c r="AG76" s="195">
        <v>-20000000</v>
      </c>
      <c r="AH76" s="195">
        <v>-20000000</v>
      </c>
      <c r="AI76" s="195">
        <v>-20000000</v>
      </c>
      <c r="AJ76" s="195">
        <v>-20000000</v>
      </c>
      <c r="AK76" s="195">
        <v>-20000000</v>
      </c>
      <c r="AL76" s="195">
        <v>-20000000</v>
      </c>
      <c r="AM76" s="195">
        <v>-20000000</v>
      </c>
      <c r="AN76" s="195">
        <v>-20000000</v>
      </c>
      <c r="AO76" s="195">
        <v>-20000000</v>
      </c>
      <c r="AP76" s="195">
        <v>-20000000</v>
      </c>
      <c r="AQ76" s="195">
        <v>-20000000</v>
      </c>
      <c r="AR76" s="195">
        <v>-20000000</v>
      </c>
      <c r="AS76" s="195">
        <v>-20000000</v>
      </c>
      <c r="AT76" s="195">
        <v>-20000000</v>
      </c>
      <c r="AU76" s="195">
        <v>-20000000</v>
      </c>
      <c r="AV76" s="195">
        <v>-20000000</v>
      </c>
      <c r="AW76" s="195">
        <v>-20000000</v>
      </c>
      <c r="AX76" s="195">
        <v>-20000000</v>
      </c>
      <c r="AY76" s="195">
        <v>-20000000</v>
      </c>
      <c r="AZ76" s="195">
        <v>-20000000</v>
      </c>
      <c r="BA76" s="195">
        <v>-20000000</v>
      </c>
      <c r="BB76" s="195">
        <v>-20000000</v>
      </c>
      <c r="BC76" s="195">
        <v>-20000000</v>
      </c>
      <c r="BD76" s="195">
        <v>-20000000</v>
      </c>
      <c r="BE76" s="195">
        <v>-20000000</v>
      </c>
      <c r="BF76" s="195">
        <v>-20000000</v>
      </c>
      <c r="BG76" s="195">
        <v>-20000000</v>
      </c>
      <c r="BH76" s="195">
        <v>-20000000</v>
      </c>
      <c r="BI76" s="195">
        <v>-20000000</v>
      </c>
      <c r="BJ76" s="195">
        <v>-20000000</v>
      </c>
      <c r="BK76" s="195">
        <v>-20000000</v>
      </c>
      <c r="BL76" s="195">
        <v>-20000000</v>
      </c>
      <c r="BM76" s="195">
        <v>-20000000</v>
      </c>
      <c r="BN76" s="195">
        <v>-20000000</v>
      </c>
      <c r="BO76" s="195">
        <v>-20000000</v>
      </c>
      <c r="BP76" s="195">
        <v>-20000000</v>
      </c>
      <c r="BQ76" s="195">
        <v>-20000000</v>
      </c>
      <c r="BR76" s="195">
        <v>-20000000</v>
      </c>
      <c r="BS76" s="195">
        <v>-20000000</v>
      </c>
      <c r="BT76" s="195">
        <v>-20000000</v>
      </c>
      <c r="BU76" s="195">
        <v>-20000000</v>
      </c>
      <c r="BV76" s="195">
        <v>-20000000</v>
      </c>
      <c r="BW76" s="195">
        <v>-20000000</v>
      </c>
      <c r="BX76" s="195">
        <v>-20000000</v>
      </c>
      <c r="BY76" s="195">
        <v>-20000000</v>
      </c>
      <c r="BZ76" s="195">
        <v>-20000000</v>
      </c>
      <c r="CA76" s="195">
        <v>-20000000</v>
      </c>
      <c r="CB76" s="195">
        <v>-20000000</v>
      </c>
      <c r="CC76" s="195">
        <v>-20000000</v>
      </c>
      <c r="CD76" s="195">
        <v>-20000000</v>
      </c>
      <c r="CE76" s="195">
        <v>-20000000</v>
      </c>
      <c r="CF76" s="195">
        <v>-20000000</v>
      </c>
      <c r="CG76" s="195">
        <v>-20000000</v>
      </c>
      <c r="CH76" s="195">
        <v>-20000000</v>
      </c>
      <c r="CI76" s="195">
        <v>-20000000</v>
      </c>
      <c r="CJ76" s="195">
        <v>-20000000</v>
      </c>
      <c r="CK76" s="195">
        <v>-20000000</v>
      </c>
      <c r="CL76" s="195">
        <v>-20000000</v>
      </c>
      <c r="CM76" s="195">
        <v>-20000000</v>
      </c>
      <c r="CN76" s="195">
        <v>-20000000</v>
      </c>
      <c r="CO76" s="195">
        <v>-20000000</v>
      </c>
      <c r="CP76" s="195">
        <v>-20000000</v>
      </c>
      <c r="CQ76" s="195">
        <v>-20000000</v>
      </c>
      <c r="CR76" s="195">
        <v>-20000000</v>
      </c>
      <c r="CS76" s="195">
        <v>-20000000</v>
      </c>
      <c r="CT76" s="195">
        <v>-20000000</v>
      </c>
      <c r="CU76" s="195">
        <v>-20000000</v>
      </c>
      <c r="CV76" s="195">
        <v>-20000000</v>
      </c>
      <c r="CW76" s="195">
        <v>-20000000</v>
      </c>
      <c r="CX76" s="63"/>
      <c r="CY76" s="63"/>
    </row>
    <row r="77" spans="1:103" s="7" customFormat="1" outlineLevel="1" x14ac:dyDescent="0.2">
      <c r="A77" s="199">
        <f t="shared" si="72"/>
        <v>70</v>
      </c>
      <c r="B77" s="199"/>
      <c r="C77" s="196">
        <v>221079</v>
      </c>
      <c r="D77" s="197" t="s">
        <v>234</v>
      </c>
      <c r="E77" s="198">
        <v>-19700000</v>
      </c>
      <c r="F77" s="198">
        <v>-19700000</v>
      </c>
      <c r="G77" s="198">
        <v>-19700000</v>
      </c>
      <c r="H77" s="198">
        <v>-19700000</v>
      </c>
      <c r="I77" s="198">
        <v>-19700000</v>
      </c>
      <c r="J77" s="198">
        <v>-19700000</v>
      </c>
      <c r="K77" s="198">
        <v>-19700000</v>
      </c>
      <c r="L77" s="198">
        <v>-19700000</v>
      </c>
      <c r="M77" s="198">
        <v>-19700000</v>
      </c>
      <c r="N77" s="198">
        <v>-19700000</v>
      </c>
      <c r="O77" s="198">
        <v>-19700000</v>
      </c>
      <c r="P77" s="198">
        <v>-19700000</v>
      </c>
      <c r="Q77" s="198">
        <v>-19700000</v>
      </c>
      <c r="R77" s="198">
        <v>-19700000</v>
      </c>
      <c r="S77" s="198">
        <v>-19700000</v>
      </c>
      <c r="T77" s="198">
        <v>-19700000</v>
      </c>
      <c r="U77" s="198">
        <v>-19700000</v>
      </c>
      <c r="V77" s="198">
        <v>-19700000</v>
      </c>
      <c r="W77" s="198">
        <v>-19700000</v>
      </c>
      <c r="X77" s="198">
        <v>-19700000</v>
      </c>
      <c r="Y77" s="198">
        <v>-19700000</v>
      </c>
      <c r="Z77" s="198">
        <v>-19700000</v>
      </c>
      <c r="AA77" s="198">
        <v>-19700000</v>
      </c>
      <c r="AB77" s="198">
        <v>-19700000</v>
      </c>
      <c r="AC77" s="195">
        <v>-19700000</v>
      </c>
      <c r="AD77" s="195">
        <v>-19700000</v>
      </c>
      <c r="AE77" s="195">
        <v>-19700000</v>
      </c>
      <c r="AF77" s="195">
        <v>-19700000</v>
      </c>
      <c r="AG77" s="195">
        <v>-19700000</v>
      </c>
      <c r="AH77" s="195">
        <v>-19700000</v>
      </c>
      <c r="AI77" s="195">
        <v>-19700000</v>
      </c>
      <c r="AJ77" s="195">
        <v>-19700000</v>
      </c>
      <c r="AK77" s="195">
        <v>-19700000</v>
      </c>
      <c r="AL77" s="195">
        <v>-19700000</v>
      </c>
      <c r="AM77" s="195">
        <v>-19700000</v>
      </c>
      <c r="AN77" s="195">
        <v>-19700000</v>
      </c>
      <c r="AO77" s="195">
        <v>-19700000</v>
      </c>
      <c r="AP77" s="195">
        <v>-19700000</v>
      </c>
      <c r="AQ77" s="195">
        <v>-19700000</v>
      </c>
      <c r="AR77" s="195">
        <v>-19700000</v>
      </c>
      <c r="AS77" s="195">
        <v>-19700000</v>
      </c>
      <c r="AT77" s="195">
        <v>-19700000</v>
      </c>
      <c r="AU77" s="195">
        <v>-19700000</v>
      </c>
      <c r="AV77" s="195">
        <v>-19700000</v>
      </c>
      <c r="AW77" s="195">
        <v>-19700000</v>
      </c>
      <c r="AX77" s="195">
        <v>-19700000</v>
      </c>
      <c r="AY77" s="195">
        <v>-19700000</v>
      </c>
      <c r="AZ77" s="195">
        <v>-19700000</v>
      </c>
      <c r="BA77" s="195">
        <v>-19700000</v>
      </c>
      <c r="BB77" s="195">
        <v>-19700000</v>
      </c>
      <c r="BC77" s="195">
        <v>-19700000</v>
      </c>
      <c r="BD77" s="195">
        <v>-19700000</v>
      </c>
      <c r="BE77" s="195">
        <v>-19700000</v>
      </c>
      <c r="BF77" s="195">
        <v>-19700000</v>
      </c>
      <c r="BG77" s="195">
        <v>-19700000</v>
      </c>
      <c r="BH77" s="195">
        <v>-19700000</v>
      </c>
      <c r="BI77" s="195">
        <v>-19700000</v>
      </c>
      <c r="BJ77" s="195">
        <v>-19700000</v>
      </c>
      <c r="BK77" s="195">
        <v>-19700000</v>
      </c>
      <c r="BL77" s="195">
        <v>-19700000</v>
      </c>
      <c r="BM77" s="195">
        <v>-19700000</v>
      </c>
      <c r="BN77" s="195">
        <v>-19700000</v>
      </c>
      <c r="BO77" s="195">
        <v>-19700000</v>
      </c>
      <c r="BP77" s="195">
        <v>-19700000</v>
      </c>
      <c r="BQ77" s="195">
        <v>-19700000</v>
      </c>
      <c r="BR77" s="195">
        <v>-19700000</v>
      </c>
      <c r="BS77" s="195">
        <v>-19700000</v>
      </c>
      <c r="BT77" s="195">
        <v>-19700000</v>
      </c>
      <c r="BU77" s="195">
        <v>-19700000</v>
      </c>
      <c r="BV77" s="195">
        <v>-19700000</v>
      </c>
      <c r="BW77" s="195">
        <v>-19700000</v>
      </c>
      <c r="BX77" s="195">
        <v>-19700000</v>
      </c>
      <c r="BY77" s="195">
        <v>-19700000</v>
      </c>
      <c r="BZ77" s="195">
        <v>-19700000</v>
      </c>
      <c r="CA77" s="195">
        <v>-19700000</v>
      </c>
      <c r="CB77" s="195">
        <v>-19700000</v>
      </c>
      <c r="CC77" s="195">
        <v>-19700000</v>
      </c>
      <c r="CD77" s="195">
        <v>-19700000</v>
      </c>
      <c r="CE77" s="195">
        <v>-19700000</v>
      </c>
      <c r="CF77" s="195">
        <v>-19700000</v>
      </c>
      <c r="CG77" s="195">
        <v>-19700000</v>
      </c>
      <c r="CH77" s="195">
        <v>-19700000</v>
      </c>
      <c r="CI77" s="195">
        <v>-19700000</v>
      </c>
      <c r="CJ77" s="195">
        <v>-19700000</v>
      </c>
      <c r="CK77" s="195">
        <v>-19700000</v>
      </c>
      <c r="CL77" s="195">
        <v>-19700000</v>
      </c>
      <c r="CM77" s="195">
        <v>-19700000</v>
      </c>
      <c r="CN77" s="195">
        <v>-19700000</v>
      </c>
      <c r="CO77" s="195">
        <v>-19700000</v>
      </c>
      <c r="CP77" s="195">
        <v>-19700000</v>
      </c>
      <c r="CQ77" s="195">
        <v>-19700000</v>
      </c>
      <c r="CR77" s="195">
        <v>-19700000</v>
      </c>
      <c r="CS77" s="195">
        <v>-19700000</v>
      </c>
      <c r="CT77" s="195">
        <v>-19700000</v>
      </c>
      <c r="CU77" s="195">
        <v>-19700000</v>
      </c>
      <c r="CV77" s="195">
        <v>-19700000</v>
      </c>
      <c r="CW77" s="195">
        <v>-19700000</v>
      </c>
      <c r="CX77" s="63"/>
      <c r="CY77" s="63"/>
    </row>
    <row r="78" spans="1:103" s="7" customFormat="1" outlineLevel="1" x14ac:dyDescent="0.2">
      <c r="A78" s="199">
        <f t="shared" si="72"/>
        <v>71</v>
      </c>
      <c r="B78" s="199"/>
      <c r="C78" s="196">
        <v>221080</v>
      </c>
      <c r="D78" s="197" t="s">
        <v>235</v>
      </c>
      <c r="E78" s="198">
        <v>-22000000</v>
      </c>
      <c r="F78" s="198">
        <v>-22000000</v>
      </c>
      <c r="G78" s="198">
        <v>-22000000</v>
      </c>
      <c r="H78" s="198">
        <v>-22000000</v>
      </c>
      <c r="I78" s="198">
        <v>-22000000</v>
      </c>
      <c r="J78" s="198">
        <v>-22000000</v>
      </c>
      <c r="K78" s="198">
        <v>-22000000</v>
      </c>
      <c r="L78" s="198">
        <v>-22000000</v>
      </c>
      <c r="M78" s="198">
        <v>-22000000</v>
      </c>
      <c r="N78" s="198">
        <v>-22000000</v>
      </c>
      <c r="O78" s="198">
        <v>-22000000</v>
      </c>
      <c r="P78" s="198">
        <v>-22000000</v>
      </c>
      <c r="Q78" s="198">
        <v>-22000000</v>
      </c>
      <c r="R78" s="198">
        <v>-22000000</v>
      </c>
      <c r="S78" s="198">
        <v>-22000000</v>
      </c>
      <c r="T78" s="198">
        <v>-22000000</v>
      </c>
      <c r="U78" s="198">
        <v>-22000000</v>
      </c>
      <c r="V78" s="198">
        <v>-22000000</v>
      </c>
      <c r="W78" s="198">
        <v>-22000000</v>
      </c>
      <c r="X78" s="198">
        <v>-22000000</v>
      </c>
      <c r="Y78" s="198">
        <v>-22000000</v>
      </c>
      <c r="Z78" s="198">
        <v>-22000000</v>
      </c>
      <c r="AA78" s="198">
        <v>-22000000</v>
      </c>
      <c r="AB78" s="198">
        <v>-22000000</v>
      </c>
      <c r="AC78" s="195">
        <v>-22000000</v>
      </c>
      <c r="AD78" s="195">
        <v>-22000000</v>
      </c>
      <c r="AE78" s="195">
        <v>-22000000</v>
      </c>
      <c r="AF78" s="195">
        <v>-22000000</v>
      </c>
      <c r="AG78" s="195">
        <v>-22000000</v>
      </c>
      <c r="AH78" s="195">
        <v>-22000000</v>
      </c>
      <c r="AI78" s="195">
        <v>-22000000</v>
      </c>
      <c r="AJ78" s="195">
        <v>-22000000</v>
      </c>
      <c r="AK78" s="195">
        <v>-22000000</v>
      </c>
      <c r="AL78" s="195">
        <v>-22000000</v>
      </c>
      <c r="AM78" s="195">
        <v>-22000000</v>
      </c>
      <c r="AN78" s="195">
        <v>-22000000</v>
      </c>
      <c r="AO78" s="195">
        <v>-22000000</v>
      </c>
      <c r="AP78" s="195">
        <v>-22000000</v>
      </c>
      <c r="AQ78" s="195">
        <v>-22000000</v>
      </c>
      <c r="AR78" s="195">
        <v>-22000000</v>
      </c>
      <c r="AS78" s="195">
        <v>-22000000</v>
      </c>
      <c r="AT78" s="195">
        <v>-22000000</v>
      </c>
      <c r="AU78" s="195">
        <v>-22000000</v>
      </c>
      <c r="AV78" s="195">
        <v>-22000000</v>
      </c>
      <c r="AW78" s="195">
        <v>-22000000</v>
      </c>
      <c r="AX78" s="195">
        <v>-22000000</v>
      </c>
      <c r="AY78" s="195">
        <v>-22000000</v>
      </c>
      <c r="AZ78" s="195">
        <v>-22000000</v>
      </c>
      <c r="BA78" s="195">
        <v>-22000000</v>
      </c>
      <c r="BB78" s="195">
        <v>-22000000</v>
      </c>
      <c r="BC78" s="195">
        <v>-22000000</v>
      </c>
      <c r="BD78" s="195">
        <v>-22000000</v>
      </c>
      <c r="BE78" s="195">
        <v>-22000000</v>
      </c>
      <c r="BF78" s="195">
        <v>-22000000</v>
      </c>
      <c r="BG78" s="195">
        <v>-22000000</v>
      </c>
      <c r="BH78" s="195">
        <v>-22000000</v>
      </c>
      <c r="BI78" s="195">
        <v>-22000000</v>
      </c>
      <c r="BJ78" s="195">
        <v>-22000000</v>
      </c>
      <c r="BK78" s="195">
        <v>-22000000</v>
      </c>
      <c r="BL78" s="195">
        <v>-22000000</v>
      </c>
      <c r="BM78" s="195">
        <v>-22000000</v>
      </c>
      <c r="BN78" s="195">
        <v>-22000000</v>
      </c>
      <c r="BO78" s="195">
        <v>-22000000</v>
      </c>
      <c r="BP78" s="195">
        <v>-22000000</v>
      </c>
      <c r="BQ78" s="195">
        <v>-22000000</v>
      </c>
      <c r="BR78" s="195">
        <v>-22000000</v>
      </c>
      <c r="BS78" s="195">
        <v>-22000000</v>
      </c>
      <c r="BT78" s="195">
        <v>-22000000</v>
      </c>
      <c r="BU78" s="195">
        <v>-22000000</v>
      </c>
      <c r="BV78" s="195">
        <v>-22000000</v>
      </c>
      <c r="BW78" s="195">
        <v>-22000000</v>
      </c>
      <c r="BX78" s="195">
        <v>-22000000</v>
      </c>
      <c r="BY78" s="195">
        <v>-22000000</v>
      </c>
      <c r="BZ78" s="195">
        <v>-22000000</v>
      </c>
      <c r="CA78" s="195">
        <v>-22000000</v>
      </c>
      <c r="CB78" s="195">
        <v>0</v>
      </c>
      <c r="CC78" s="195">
        <v>0</v>
      </c>
      <c r="CD78" s="195">
        <v>0</v>
      </c>
      <c r="CE78" s="195">
        <v>0</v>
      </c>
      <c r="CF78" s="195">
        <v>0</v>
      </c>
      <c r="CG78" s="195">
        <v>0</v>
      </c>
      <c r="CH78" s="195">
        <v>0</v>
      </c>
      <c r="CI78" s="195">
        <v>0</v>
      </c>
      <c r="CJ78" s="195">
        <v>0</v>
      </c>
      <c r="CK78" s="195">
        <v>0</v>
      </c>
      <c r="CL78" s="195"/>
      <c r="CM78" s="195"/>
      <c r="CN78" s="195"/>
      <c r="CO78" s="195"/>
      <c r="CP78" s="195"/>
      <c r="CQ78" s="195"/>
      <c r="CR78" s="195"/>
      <c r="CS78" s="195"/>
      <c r="CT78" s="195"/>
      <c r="CU78" s="195"/>
      <c r="CV78" s="195"/>
      <c r="CW78" s="195"/>
      <c r="CX78" s="63"/>
      <c r="CY78" s="63"/>
    </row>
    <row r="79" spans="1:103" s="7" customFormat="1" outlineLevel="1" x14ac:dyDescent="0.2">
      <c r="A79" s="199">
        <f t="shared" si="72"/>
        <v>72</v>
      </c>
      <c r="B79" s="199"/>
      <c r="C79" s="196">
        <v>221081</v>
      </c>
      <c r="D79" s="197" t="s">
        <v>236</v>
      </c>
      <c r="E79" s="198">
        <v>-10000000</v>
      </c>
      <c r="F79" s="198">
        <v>-10000000</v>
      </c>
      <c r="G79" s="198">
        <v>-10000000</v>
      </c>
      <c r="H79" s="198">
        <v>-10000000</v>
      </c>
      <c r="I79" s="198">
        <v>-10000000</v>
      </c>
      <c r="J79" s="198">
        <v>-10000000</v>
      </c>
      <c r="K79" s="198">
        <v>-10000000</v>
      </c>
      <c r="L79" s="198">
        <v>-10000000</v>
      </c>
      <c r="M79" s="198">
        <v>-10000000</v>
      </c>
      <c r="N79" s="198">
        <v>-10000000</v>
      </c>
      <c r="O79" s="198">
        <v>-10000000</v>
      </c>
      <c r="P79" s="198">
        <v>-10000000</v>
      </c>
      <c r="Q79" s="198">
        <v>-10000000</v>
      </c>
      <c r="R79" s="198">
        <v>-10000000</v>
      </c>
      <c r="S79" s="198">
        <v>-10000000</v>
      </c>
      <c r="T79" s="198">
        <v>-10000000</v>
      </c>
      <c r="U79" s="198">
        <v>-10000000</v>
      </c>
      <c r="V79" s="198">
        <v>-10000000</v>
      </c>
      <c r="W79" s="198">
        <v>-10000000</v>
      </c>
      <c r="X79" s="198">
        <v>-10000000</v>
      </c>
      <c r="Y79" s="198">
        <v>-10000000</v>
      </c>
      <c r="Z79" s="198">
        <v>-10000000</v>
      </c>
      <c r="AA79" s="198">
        <v>-10000000</v>
      </c>
      <c r="AB79" s="198">
        <v>-10000000</v>
      </c>
      <c r="AC79" s="195">
        <v>-10000000</v>
      </c>
      <c r="AD79" s="195">
        <v>-10000000</v>
      </c>
      <c r="AE79" s="195">
        <v>-10000000</v>
      </c>
      <c r="AF79" s="195">
        <v>-10000000</v>
      </c>
      <c r="AG79" s="195">
        <v>-10000000</v>
      </c>
      <c r="AH79" s="195">
        <v>-10000000</v>
      </c>
      <c r="AI79" s="195">
        <v>-10000000</v>
      </c>
      <c r="AJ79" s="195">
        <v>-10000000</v>
      </c>
      <c r="AK79" s="195">
        <v>-10000000</v>
      </c>
      <c r="AL79" s="195">
        <v>-10000000</v>
      </c>
      <c r="AM79" s="195">
        <v>-10000000</v>
      </c>
      <c r="AN79" s="195">
        <v>-10000000</v>
      </c>
      <c r="AO79" s="195">
        <v>-10000000</v>
      </c>
      <c r="AP79" s="195">
        <v>-10000000</v>
      </c>
      <c r="AQ79" s="195">
        <v>-10000000</v>
      </c>
      <c r="AR79" s="195">
        <v>-10000000</v>
      </c>
      <c r="AS79" s="195">
        <v>-10000000</v>
      </c>
      <c r="AT79" s="195">
        <v>-10000000</v>
      </c>
      <c r="AU79" s="195">
        <v>-10000000</v>
      </c>
      <c r="AV79" s="195">
        <v>-10000000</v>
      </c>
      <c r="AW79" s="195">
        <v>-10000000</v>
      </c>
      <c r="AX79" s="195">
        <v>-10000000</v>
      </c>
      <c r="AY79" s="195">
        <v>-10000000</v>
      </c>
      <c r="AZ79" s="195">
        <v>-10000000</v>
      </c>
      <c r="BA79" s="195">
        <v>-10000000</v>
      </c>
      <c r="BB79" s="195">
        <v>-10000000</v>
      </c>
      <c r="BC79" s="195">
        <v>-10000000</v>
      </c>
      <c r="BD79" s="195">
        <v>-10000000</v>
      </c>
      <c r="BE79" s="195">
        <v>-10000000</v>
      </c>
      <c r="BF79" s="195">
        <v>-10000000</v>
      </c>
      <c r="BG79" s="195">
        <v>-10000000</v>
      </c>
      <c r="BH79" s="195">
        <v>-10000000</v>
      </c>
      <c r="BI79" s="195">
        <v>-10000000</v>
      </c>
      <c r="BJ79" s="195">
        <v>-10000000</v>
      </c>
      <c r="BK79" s="195">
        <v>-10000000</v>
      </c>
      <c r="BL79" s="195">
        <v>-10000000</v>
      </c>
      <c r="BM79" s="195">
        <v>-10000000</v>
      </c>
      <c r="BN79" s="195">
        <v>-10000000</v>
      </c>
      <c r="BO79" s="195">
        <v>-10000000</v>
      </c>
      <c r="BP79" s="195">
        <v>-10000000</v>
      </c>
      <c r="BQ79" s="195">
        <v>-10000000</v>
      </c>
      <c r="BR79" s="195">
        <v>-10000000</v>
      </c>
      <c r="BS79" s="195">
        <v>-10000000</v>
      </c>
      <c r="BT79" s="195">
        <v>-10000000</v>
      </c>
      <c r="BU79" s="195">
        <v>-10000000</v>
      </c>
      <c r="BV79" s="195">
        <v>-10000000</v>
      </c>
      <c r="BW79" s="195">
        <v>-10000000</v>
      </c>
      <c r="BX79" s="195">
        <v>-10000000</v>
      </c>
      <c r="BY79" s="195">
        <v>-10000000</v>
      </c>
      <c r="BZ79" s="195">
        <v>-10000000</v>
      </c>
      <c r="CA79" s="195">
        <v>-10000000</v>
      </c>
      <c r="CB79" s="195">
        <v>-10000000</v>
      </c>
      <c r="CC79" s="195">
        <v>-10000000</v>
      </c>
      <c r="CD79" s="195">
        <v>-10000000</v>
      </c>
      <c r="CE79" s="195">
        <v>-10000000</v>
      </c>
      <c r="CF79" s="195">
        <v>-10000000</v>
      </c>
      <c r="CG79" s="195">
        <v>-10000000</v>
      </c>
      <c r="CH79" s="195">
        <v>-10000000</v>
      </c>
      <c r="CI79" s="195">
        <v>-10000000</v>
      </c>
      <c r="CJ79" s="195">
        <v>-10000000</v>
      </c>
      <c r="CK79" s="195">
        <v>-10000000</v>
      </c>
      <c r="CL79" s="195">
        <v>-10000000</v>
      </c>
      <c r="CM79" s="195">
        <v>-10000000</v>
      </c>
      <c r="CN79" s="195">
        <v>-10000000</v>
      </c>
      <c r="CO79" s="195">
        <v>-10000000</v>
      </c>
      <c r="CP79" s="195">
        <v>-10000000</v>
      </c>
      <c r="CQ79" s="195">
        <v>-10000000</v>
      </c>
      <c r="CR79" s="195">
        <v>-10000000</v>
      </c>
      <c r="CS79" s="195">
        <v>-10000000</v>
      </c>
      <c r="CT79" s="195">
        <v>-10000000</v>
      </c>
      <c r="CU79" s="195">
        <v>-10000000</v>
      </c>
      <c r="CV79" s="195">
        <v>-10000000</v>
      </c>
      <c r="CW79" s="195">
        <v>-10000000</v>
      </c>
      <c r="CX79" s="63"/>
      <c r="CY79" s="63"/>
    </row>
    <row r="80" spans="1:103" s="7" customFormat="1" outlineLevel="1" x14ac:dyDescent="0.2">
      <c r="A80" s="199">
        <f t="shared" si="72"/>
        <v>73</v>
      </c>
      <c r="B80" s="199"/>
      <c r="C80" s="196">
        <v>221085</v>
      </c>
      <c r="D80" s="197" t="s">
        <v>237</v>
      </c>
      <c r="E80" s="198">
        <v>-20000000</v>
      </c>
      <c r="F80" s="198">
        <v>-20000000</v>
      </c>
      <c r="G80" s="198">
        <v>-20000000</v>
      </c>
      <c r="H80" s="198">
        <v>-20000000</v>
      </c>
      <c r="I80" s="198">
        <v>-20000000</v>
      </c>
      <c r="J80" s="198">
        <v>-20000000</v>
      </c>
      <c r="K80" s="198">
        <v>-20000000</v>
      </c>
      <c r="L80" s="198">
        <v>-20000000</v>
      </c>
      <c r="M80" s="198">
        <v>-20000000</v>
      </c>
      <c r="N80" s="198">
        <v>-20000000</v>
      </c>
      <c r="O80" s="198">
        <v>-20000000</v>
      </c>
      <c r="P80" s="198">
        <v>-20000000</v>
      </c>
      <c r="Q80" s="198">
        <v>-20000000</v>
      </c>
      <c r="R80" s="198">
        <v>-20000000</v>
      </c>
      <c r="S80" s="198">
        <v>-20000000</v>
      </c>
      <c r="T80" s="198">
        <v>-20000000</v>
      </c>
      <c r="U80" s="198">
        <v>-20000000</v>
      </c>
      <c r="V80" s="198">
        <v>-20000000</v>
      </c>
      <c r="W80" s="198">
        <v>-20000000</v>
      </c>
      <c r="X80" s="198">
        <v>-20000000</v>
      </c>
      <c r="Y80" s="198">
        <v>-20000000</v>
      </c>
      <c r="Z80" s="198">
        <v>-20000000</v>
      </c>
      <c r="AA80" s="198">
        <v>-20000000</v>
      </c>
      <c r="AB80" s="198">
        <v>-20000000</v>
      </c>
      <c r="AC80" s="195">
        <v>-20000000</v>
      </c>
      <c r="AD80" s="195">
        <v>-20000000</v>
      </c>
      <c r="AE80" s="195">
        <v>-20000000</v>
      </c>
      <c r="AF80" s="195">
        <v>-20000000</v>
      </c>
      <c r="AG80" s="195">
        <v>-20000000</v>
      </c>
      <c r="AH80" s="195">
        <v>-20000000</v>
      </c>
      <c r="AI80" s="195">
        <v>-20000000</v>
      </c>
      <c r="AJ80" s="195">
        <v>-20000000</v>
      </c>
      <c r="AK80" s="195">
        <v>-20000000</v>
      </c>
      <c r="AL80" s="195">
        <v>-20000000</v>
      </c>
      <c r="AM80" s="195">
        <v>-20000000</v>
      </c>
      <c r="AN80" s="195">
        <v>-20000000</v>
      </c>
      <c r="AO80" s="195">
        <v>-20000000</v>
      </c>
      <c r="AP80" s="195">
        <v>-20000000</v>
      </c>
      <c r="AQ80" s="195">
        <v>-20000000</v>
      </c>
      <c r="AR80" s="195">
        <v>-20000000</v>
      </c>
      <c r="AS80" s="195">
        <v>-20000000</v>
      </c>
      <c r="AT80" s="195">
        <v>-20000000</v>
      </c>
      <c r="AU80" s="195">
        <v>-20000000</v>
      </c>
      <c r="AV80" s="195">
        <v>-20000000</v>
      </c>
      <c r="AW80" s="195">
        <v>-20000000</v>
      </c>
      <c r="AX80" s="195">
        <v>-20000000</v>
      </c>
      <c r="AY80" s="195">
        <v>-20000000</v>
      </c>
      <c r="AZ80" s="195">
        <v>-20000000</v>
      </c>
      <c r="BA80" s="195">
        <v>-20000000</v>
      </c>
      <c r="BB80" s="195">
        <v>-20000000</v>
      </c>
      <c r="BC80" s="195">
        <v>-20000000</v>
      </c>
      <c r="BD80" s="195">
        <v>-20000000</v>
      </c>
      <c r="BE80" s="195">
        <v>-20000000</v>
      </c>
      <c r="BF80" s="195">
        <v>-20000000</v>
      </c>
      <c r="BG80" s="195">
        <v>-20000000</v>
      </c>
      <c r="BH80" s="195">
        <v>-20000000</v>
      </c>
      <c r="BI80" s="195">
        <v>-20000000</v>
      </c>
      <c r="BJ80" s="195">
        <v>-20000000</v>
      </c>
      <c r="BK80" s="195">
        <v>-20000000</v>
      </c>
      <c r="BL80" s="195">
        <v>-20000000</v>
      </c>
      <c r="BM80" s="195">
        <v>-20000000</v>
      </c>
      <c r="BN80" s="195">
        <v>-20000000</v>
      </c>
      <c r="BO80" s="195">
        <v>-20000000</v>
      </c>
      <c r="BP80" s="195">
        <v>-20000000</v>
      </c>
      <c r="BQ80" s="195">
        <v>-20000000</v>
      </c>
      <c r="BR80" s="195">
        <v>-20000000</v>
      </c>
      <c r="BS80" s="195">
        <v>-20000000</v>
      </c>
      <c r="BT80" s="195">
        <v>-20000000</v>
      </c>
      <c r="BU80" s="195">
        <v>-20000000</v>
      </c>
      <c r="BV80" s="195">
        <v>-20000000</v>
      </c>
      <c r="BW80" s="195">
        <v>-20000000</v>
      </c>
      <c r="BX80" s="195">
        <v>-20000000</v>
      </c>
      <c r="BY80" s="195">
        <v>-20000000</v>
      </c>
      <c r="BZ80" s="195">
        <v>-20000000</v>
      </c>
      <c r="CA80" s="195">
        <v>-20000000</v>
      </c>
      <c r="CB80" s="195">
        <v>-20000000</v>
      </c>
      <c r="CC80" s="195">
        <v>-20000000</v>
      </c>
      <c r="CD80" s="195">
        <v>-20000000</v>
      </c>
      <c r="CE80" s="195">
        <v>-20000000</v>
      </c>
      <c r="CF80" s="195">
        <v>-20000000</v>
      </c>
      <c r="CG80" s="195">
        <v>-20000000</v>
      </c>
      <c r="CH80" s="195">
        <v>-20000000</v>
      </c>
      <c r="CI80" s="195">
        <v>-20000000</v>
      </c>
      <c r="CJ80" s="195">
        <v>-20000000</v>
      </c>
      <c r="CK80" s="195">
        <v>-20000000</v>
      </c>
      <c r="CL80" s="195">
        <v>-20000000</v>
      </c>
      <c r="CM80" s="195">
        <v>-20000000</v>
      </c>
      <c r="CN80" s="195">
        <v>-20000000</v>
      </c>
      <c r="CO80" s="195">
        <v>-20000000</v>
      </c>
      <c r="CP80" s="195">
        <v>-20000000</v>
      </c>
      <c r="CQ80" s="195">
        <v>-20000000</v>
      </c>
      <c r="CR80" s="195">
        <v>-20000000</v>
      </c>
      <c r="CS80" s="195">
        <v>-20000000</v>
      </c>
      <c r="CT80" s="195">
        <v>-20000000</v>
      </c>
      <c r="CU80" s="195">
        <v>-20000000</v>
      </c>
      <c r="CV80" s="195">
        <v>-20000000</v>
      </c>
      <c r="CW80" s="195">
        <v>0</v>
      </c>
      <c r="CX80" s="63"/>
      <c r="CY80" s="63"/>
    </row>
    <row r="81" spans="1:103" s="7" customFormat="1" outlineLevel="1" x14ac:dyDescent="0.2">
      <c r="A81" s="199">
        <f t="shared" si="72"/>
        <v>74</v>
      </c>
      <c r="B81" s="199"/>
      <c r="C81" s="196">
        <v>221086</v>
      </c>
      <c r="D81" s="197" t="s">
        <v>238</v>
      </c>
      <c r="E81" s="198">
        <v>-20000000</v>
      </c>
      <c r="F81" s="198">
        <v>-20000000</v>
      </c>
      <c r="G81" s="198">
        <v>-20000000</v>
      </c>
      <c r="H81" s="198">
        <v>-20000000</v>
      </c>
      <c r="I81" s="198">
        <v>-20000000</v>
      </c>
      <c r="J81" s="198">
        <v>-20000000</v>
      </c>
      <c r="K81" s="198">
        <v>-20000000</v>
      </c>
      <c r="L81" s="198">
        <v>-20000000</v>
      </c>
      <c r="M81" s="198">
        <v>-20000000</v>
      </c>
      <c r="N81" s="198">
        <v>-20000000</v>
      </c>
      <c r="O81" s="198">
        <v>-20000000</v>
      </c>
      <c r="P81" s="198">
        <v>-20000000</v>
      </c>
      <c r="Q81" s="198">
        <v>-20000000</v>
      </c>
      <c r="R81" s="198">
        <v>-20000000</v>
      </c>
      <c r="S81" s="198">
        <v>-20000000</v>
      </c>
      <c r="T81" s="198">
        <v>-20000000</v>
      </c>
      <c r="U81" s="198">
        <v>-20000000</v>
      </c>
      <c r="V81" s="198">
        <v>-20000000</v>
      </c>
      <c r="W81" s="198">
        <v>-20000000</v>
      </c>
      <c r="X81" s="198">
        <v>-20000000</v>
      </c>
      <c r="Y81" s="198">
        <v>-20000000</v>
      </c>
      <c r="Z81" s="198">
        <v>-20000000</v>
      </c>
      <c r="AA81" s="198">
        <v>-20000000</v>
      </c>
      <c r="AB81" s="198">
        <v>-20000000</v>
      </c>
      <c r="AC81" s="195">
        <v>-20000000</v>
      </c>
      <c r="AD81" s="195">
        <v>-20000000</v>
      </c>
      <c r="AE81" s="195">
        <v>-20000000</v>
      </c>
      <c r="AF81" s="195">
        <v>-20000000</v>
      </c>
      <c r="AG81" s="195">
        <v>-20000000</v>
      </c>
      <c r="AH81" s="195">
        <v>-20000000</v>
      </c>
      <c r="AI81" s="195">
        <v>-20000000</v>
      </c>
      <c r="AJ81" s="195">
        <v>-20000000</v>
      </c>
      <c r="AK81" s="195">
        <v>-20000000</v>
      </c>
      <c r="AL81" s="195">
        <v>-20000000</v>
      </c>
      <c r="AM81" s="195">
        <v>-20000000</v>
      </c>
      <c r="AN81" s="195">
        <v>-20000000</v>
      </c>
      <c r="AO81" s="195">
        <v>-20000000</v>
      </c>
      <c r="AP81" s="195">
        <v>-20000000</v>
      </c>
      <c r="AQ81" s="195">
        <v>-20000000</v>
      </c>
      <c r="AR81" s="195">
        <v>-20000000</v>
      </c>
      <c r="AS81" s="195">
        <v>-20000000</v>
      </c>
      <c r="AT81" s="195">
        <v>-20000000</v>
      </c>
      <c r="AU81" s="195">
        <v>-20000000</v>
      </c>
      <c r="AV81" s="195">
        <v>-20000000</v>
      </c>
      <c r="AW81" s="195">
        <v>-20000000</v>
      </c>
      <c r="AX81" s="195">
        <v>-20000000</v>
      </c>
      <c r="AY81" s="195">
        <v>-20000000</v>
      </c>
      <c r="AZ81" s="195">
        <v>-20000000</v>
      </c>
      <c r="BA81" s="195">
        <v>-20000000</v>
      </c>
      <c r="BB81" s="195">
        <v>-20000000</v>
      </c>
      <c r="BC81" s="195">
        <v>-20000000</v>
      </c>
      <c r="BD81" s="195">
        <v>-20000000</v>
      </c>
      <c r="BE81" s="195">
        <v>-20000000</v>
      </c>
      <c r="BF81" s="195">
        <v>-20000000</v>
      </c>
      <c r="BG81" s="195">
        <v>-20000000</v>
      </c>
      <c r="BH81" s="195">
        <v>-20000000</v>
      </c>
      <c r="BI81" s="195">
        <v>-20000000</v>
      </c>
      <c r="BJ81" s="195">
        <v>-20000000</v>
      </c>
      <c r="BK81" s="195">
        <v>-20000000</v>
      </c>
      <c r="BL81" s="195">
        <v>-20000000</v>
      </c>
      <c r="BM81" s="195">
        <v>-20000000</v>
      </c>
      <c r="BN81" s="195">
        <v>-20000000</v>
      </c>
      <c r="BO81" s="195">
        <v>-20000000</v>
      </c>
      <c r="BP81" s="195">
        <v>-20000000</v>
      </c>
      <c r="BQ81" s="195">
        <v>-20000000</v>
      </c>
      <c r="BR81" s="195">
        <v>-20000000</v>
      </c>
      <c r="BS81" s="195">
        <v>-20000000</v>
      </c>
      <c r="BT81" s="195">
        <v>-20000000</v>
      </c>
      <c r="BU81" s="195">
        <v>-20000000</v>
      </c>
      <c r="BV81" s="195">
        <v>-20000000</v>
      </c>
      <c r="BW81" s="195">
        <v>-20000000</v>
      </c>
      <c r="BX81" s="195">
        <v>-20000000</v>
      </c>
      <c r="BY81" s="195">
        <v>-20000000</v>
      </c>
      <c r="BZ81" s="195">
        <v>-20000000</v>
      </c>
      <c r="CA81" s="195">
        <v>-20000000</v>
      </c>
      <c r="CB81" s="195">
        <v>-20000000</v>
      </c>
      <c r="CC81" s="195">
        <v>-20000000</v>
      </c>
      <c r="CD81" s="195">
        <v>-20000000</v>
      </c>
      <c r="CE81" s="195">
        <v>-20000000</v>
      </c>
      <c r="CF81" s="195">
        <v>-20000000</v>
      </c>
      <c r="CG81" s="195">
        <v>-20000000</v>
      </c>
      <c r="CH81" s="195">
        <v>-20000000</v>
      </c>
      <c r="CI81" s="195">
        <v>-20000000</v>
      </c>
      <c r="CJ81" s="195">
        <v>-20000000</v>
      </c>
      <c r="CK81" s="195">
        <v>-20000000</v>
      </c>
      <c r="CL81" s="195">
        <v>-20000000</v>
      </c>
      <c r="CM81" s="195">
        <v>-20000000</v>
      </c>
      <c r="CN81" s="195">
        <v>-20000000</v>
      </c>
      <c r="CO81" s="195">
        <v>-20000000</v>
      </c>
      <c r="CP81" s="195">
        <v>-20000000</v>
      </c>
      <c r="CQ81" s="195">
        <v>-20000000</v>
      </c>
      <c r="CR81" s="195">
        <v>-20000000</v>
      </c>
      <c r="CS81" s="195">
        <v>-20000000</v>
      </c>
      <c r="CT81" s="195">
        <v>-20000000</v>
      </c>
      <c r="CU81" s="195">
        <v>-20000000</v>
      </c>
      <c r="CV81" s="195">
        <v>-20000000</v>
      </c>
      <c r="CW81" s="195">
        <v>-20000000</v>
      </c>
      <c r="CX81" s="63"/>
      <c r="CY81" s="63"/>
    </row>
    <row r="82" spans="1:103" s="7" customFormat="1" outlineLevel="1" x14ac:dyDescent="0.2">
      <c r="A82" s="199">
        <f t="shared" si="72"/>
        <v>75</v>
      </c>
      <c r="B82" s="199"/>
      <c r="C82" s="196">
        <v>221087</v>
      </c>
      <c r="D82" s="197" t="s">
        <v>239</v>
      </c>
      <c r="E82" s="198">
        <v>-10000000</v>
      </c>
      <c r="F82" s="198">
        <v>-10000000</v>
      </c>
      <c r="G82" s="198">
        <v>-10000000</v>
      </c>
      <c r="H82" s="198">
        <v>-10000000</v>
      </c>
      <c r="I82" s="198">
        <v>-10000000</v>
      </c>
      <c r="J82" s="198">
        <v>-10000000</v>
      </c>
      <c r="K82" s="198">
        <v>-10000000</v>
      </c>
      <c r="L82" s="198">
        <v>-10000000</v>
      </c>
      <c r="M82" s="198">
        <v>-10000000</v>
      </c>
      <c r="N82" s="198">
        <v>-10000000</v>
      </c>
      <c r="O82" s="198">
        <v>-10000000</v>
      </c>
      <c r="P82" s="198">
        <v>-10000000</v>
      </c>
      <c r="Q82" s="198">
        <v>-10000000</v>
      </c>
      <c r="R82" s="198">
        <v>-10000000</v>
      </c>
      <c r="S82" s="198">
        <v>-10000000</v>
      </c>
      <c r="T82" s="198">
        <v>-10000000</v>
      </c>
      <c r="U82" s="198">
        <v>-10000000</v>
      </c>
      <c r="V82" s="198">
        <v>-10000000</v>
      </c>
      <c r="W82" s="198">
        <v>-10000000</v>
      </c>
      <c r="X82" s="198">
        <v>-10000000</v>
      </c>
      <c r="Y82" s="198">
        <v>-10000000</v>
      </c>
      <c r="Z82" s="198">
        <v>-10000000</v>
      </c>
      <c r="AA82" s="198">
        <v>-10000000</v>
      </c>
      <c r="AB82" s="198">
        <v>-10000000</v>
      </c>
      <c r="AC82" s="195">
        <v>-10000000</v>
      </c>
      <c r="AD82" s="195">
        <v>-10000000</v>
      </c>
      <c r="AE82" s="195">
        <v>-10000000</v>
      </c>
      <c r="AF82" s="195">
        <v>-10000000</v>
      </c>
      <c r="AG82" s="195">
        <v>-10000000</v>
      </c>
      <c r="AH82" s="195">
        <v>-10000000</v>
      </c>
      <c r="AI82" s="195">
        <v>-10000000</v>
      </c>
      <c r="AJ82" s="195">
        <v>-10000000</v>
      </c>
      <c r="AK82" s="195">
        <v>-10000000</v>
      </c>
      <c r="AL82" s="195">
        <v>-10000000</v>
      </c>
      <c r="AM82" s="195">
        <v>-10000000</v>
      </c>
      <c r="AN82" s="195">
        <v>-10000000</v>
      </c>
      <c r="AO82" s="195">
        <v>-10000000</v>
      </c>
      <c r="AP82" s="195">
        <v>-10000000</v>
      </c>
      <c r="AQ82" s="195">
        <v>-10000000</v>
      </c>
      <c r="AR82" s="195">
        <v>-10000000</v>
      </c>
      <c r="AS82" s="195">
        <v>-10000000</v>
      </c>
      <c r="AT82" s="195">
        <v>-10000000</v>
      </c>
      <c r="AU82" s="195">
        <v>-10000000</v>
      </c>
      <c r="AV82" s="195">
        <v>-10000000</v>
      </c>
      <c r="AW82" s="195">
        <v>-10000000</v>
      </c>
      <c r="AX82" s="195">
        <v>-10000000</v>
      </c>
      <c r="AY82" s="195">
        <v>-10000000</v>
      </c>
      <c r="AZ82" s="195">
        <v>-10000000</v>
      </c>
      <c r="BA82" s="195">
        <v>-10000000</v>
      </c>
      <c r="BB82" s="195">
        <v>-10000000</v>
      </c>
      <c r="BC82" s="195">
        <v>-10000000</v>
      </c>
      <c r="BD82" s="195">
        <v>-10000000</v>
      </c>
      <c r="BE82" s="195">
        <v>-10000000</v>
      </c>
      <c r="BF82" s="195">
        <v>-10000000</v>
      </c>
      <c r="BG82" s="195">
        <v>-10000000</v>
      </c>
      <c r="BH82" s="195">
        <v>-10000000</v>
      </c>
      <c r="BI82" s="195">
        <v>-10000000</v>
      </c>
      <c r="BJ82" s="195">
        <v>-10000000</v>
      </c>
      <c r="BK82" s="195">
        <v>-10000000</v>
      </c>
      <c r="BL82" s="195">
        <v>-10000000</v>
      </c>
      <c r="BM82" s="195">
        <v>-10000000</v>
      </c>
      <c r="BN82" s="195">
        <v>-10000000</v>
      </c>
      <c r="BO82" s="195">
        <v>-10000000</v>
      </c>
      <c r="BP82" s="195">
        <v>-10000000</v>
      </c>
      <c r="BQ82" s="195">
        <v>-10000000</v>
      </c>
      <c r="BR82" s="195">
        <v>-10000000</v>
      </c>
      <c r="BS82" s="195">
        <v>-10000000</v>
      </c>
      <c r="BT82" s="195">
        <v>-10000000</v>
      </c>
      <c r="BU82" s="195">
        <v>-10000000</v>
      </c>
      <c r="BV82" s="195">
        <v>-10000000</v>
      </c>
      <c r="BW82" s="195">
        <v>-10000000</v>
      </c>
      <c r="BX82" s="195">
        <v>-10000000</v>
      </c>
      <c r="BY82" s="195">
        <v>-10000000</v>
      </c>
      <c r="BZ82" s="195">
        <v>-10000000</v>
      </c>
      <c r="CA82" s="195">
        <v>-10000000</v>
      </c>
      <c r="CB82" s="195">
        <v>-10000000</v>
      </c>
      <c r="CC82" s="195">
        <v>-10000000</v>
      </c>
      <c r="CD82" s="195">
        <v>-10000000</v>
      </c>
      <c r="CE82" s="195">
        <v>-10000000</v>
      </c>
      <c r="CF82" s="195">
        <v>-10000000</v>
      </c>
      <c r="CG82" s="195">
        <v>-10000000</v>
      </c>
      <c r="CH82" s="195">
        <v>-10000000</v>
      </c>
      <c r="CI82" s="195">
        <v>-10000000</v>
      </c>
      <c r="CJ82" s="195">
        <v>-10000000</v>
      </c>
      <c r="CK82" s="195">
        <v>-10000000</v>
      </c>
      <c r="CL82" s="195">
        <v>-10000000</v>
      </c>
      <c r="CM82" s="195">
        <v>-10000000</v>
      </c>
      <c r="CN82" s="195">
        <v>-10000000</v>
      </c>
      <c r="CO82" s="195">
        <v>-10000000</v>
      </c>
      <c r="CP82" s="195">
        <v>-10000000</v>
      </c>
      <c r="CQ82" s="195">
        <v>-10000000</v>
      </c>
      <c r="CR82" s="195">
        <v>-10000000</v>
      </c>
      <c r="CS82" s="195">
        <v>-10000000</v>
      </c>
      <c r="CT82" s="195">
        <v>-10000000</v>
      </c>
      <c r="CU82" s="195">
        <v>-10000000</v>
      </c>
      <c r="CV82" s="195">
        <v>-10000000</v>
      </c>
      <c r="CW82" s="195">
        <v>-10000000</v>
      </c>
      <c r="CX82" s="63"/>
      <c r="CY82" s="63"/>
    </row>
    <row r="83" spans="1:103" s="7" customFormat="1" outlineLevel="1" x14ac:dyDescent="0.2">
      <c r="A83" s="199">
        <f t="shared" si="72"/>
        <v>76</v>
      </c>
      <c r="B83" s="199"/>
      <c r="C83" s="196">
        <v>221088</v>
      </c>
      <c r="D83" s="197" t="s">
        <v>240</v>
      </c>
      <c r="E83" s="198">
        <v>-20000000</v>
      </c>
      <c r="F83" s="198">
        <v>-20000000</v>
      </c>
      <c r="G83" s="198">
        <v>-20000000</v>
      </c>
      <c r="H83" s="198">
        <v>-20000000</v>
      </c>
      <c r="I83" s="198">
        <v>-20000000</v>
      </c>
      <c r="J83" s="198">
        <v>-20000000</v>
      </c>
      <c r="K83" s="198">
        <v>-20000000</v>
      </c>
      <c r="L83" s="198">
        <v>-20000000</v>
      </c>
      <c r="M83" s="198">
        <v>-20000000</v>
      </c>
      <c r="N83" s="198">
        <v>-20000000</v>
      </c>
      <c r="O83" s="198">
        <v>-20000000</v>
      </c>
      <c r="P83" s="198">
        <v>-20000000</v>
      </c>
      <c r="Q83" s="198">
        <v>-20000000</v>
      </c>
      <c r="R83" s="198">
        <v>-20000000</v>
      </c>
      <c r="S83" s="198">
        <v>-20000000</v>
      </c>
      <c r="T83" s="198">
        <v>-20000000</v>
      </c>
      <c r="U83" s="198">
        <v>-20000000</v>
      </c>
      <c r="V83" s="198">
        <v>-20000000</v>
      </c>
      <c r="W83" s="198">
        <v>-20000000</v>
      </c>
      <c r="X83" s="198">
        <v>-20000000</v>
      </c>
      <c r="Y83" s="198">
        <v>-20000000</v>
      </c>
      <c r="Z83" s="198">
        <v>-20000000</v>
      </c>
      <c r="AA83" s="198">
        <v>-20000000</v>
      </c>
      <c r="AB83" s="198">
        <v>-20000000</v>
      </c>
      <c r="AC83" s="195">
        <v>-20000000</v>
      </c>
      <c r="AD83" s="195">
        <v>-20000000</v>
      </c>
      <c r="AE83" s="195">
        <v>-20000000</v>
      </c>
      <c r="AF83" s="195">
        <v>-20000000</v>
      </c>
      <c r="AG83" s="195">
        <v>-20000000</v>
      </c>
      <c r="AH83" s="195">
        <v>-20000000</v>
      </c>
      <c r="AI83" s="195">
        <v>-20000000</v>
      </c>
      <c r="AJ83" s="195">
        <v>-20000000</v>
      </c>
      <c r="AK83" s="195">
        <v>-20000000</v>
      </c>
      <c r="AL83" s="195">
        <v>-20000000</v>
      </c>
      <c r="AM83" s="195">
        <v>-20000000</v>
      </c>
      <c r="AN83" s="195">
        <v>-20000000</v>
      </c>
      <c r="AO83" s="195">
        <v>-20000000</v>
      </c>
      <c r="AP83" s="195">
        <v>-20000000</v>
      </c>
      <c r="AQ83" s="195">
        <v>-20000000</v>
      </c>
      <c r="AR83" s="195">
        <v>-20000000</v>
      </c>
      <c r="AS83" s="195">
        <v>-20000000</v>
      </c>
      <c r="AT83" s="195">
        <v>-20000000</v>
      </c>
      <c r="AU83" s="195">
        <v>-20000000</v>
      </c>
      <c r="AV83" s="195">
        <v>-20000000</v>
      </c>
      <c r="AW83" s="195">
        <v>-20000000</v>
      </c>
      <c r="AX83" s="195">
        <v>-20000000</v>
      </c>
      <c r="AY83" s="195">
        <v>-20000000</v>
      </c>
      <c r="AZ83" s="195">
        <v>-20000000</v>
      </c>
      <c r="BA83" s="195">
        <v>-20000000</v>
      </c>
      <c r="BB83" s="195">
        <v>-20000000</v>
      </c>
      <c r="BC83" s="195">
        <v>-20000000</v>
      </c>
      <c r="BD83" s="195">
        <v>-20000000</v>
      </c>
      <c r="BE83" s="195">
        <v>-20000000</v>
      </c>
      <c r="BF83" s="195">
        <v>-20000000</v>
      </c>
      <c r="BG83" s="195">
        <v>-20000000</v>
      </c>
      <c r="BH83" s="195">
        <v>-20000000</v>
      </c>
      <c r="BI83" s="195">
        <v>-20000000</v>
      </c>
      <c r="BJ83" s="195">
        <v>-20000000</v>
      </c>
      <c r="BK83" s="195">
        <v>-20000000</v>
      </c>
      <c r="BL83" s="195">
        <v>-20000000</v>
      </c>
      <c r="BM83" s="195">
        <v>-20000000</v>
      </c>
      <c r="BN83" s="195">
        <v>-20000000</v>
      </c>
      <c r="BO83" s="195">
        <v>-20000000</v>
      </c>
      <c r="BP83" s="195">
        <v>-20000000</v>
      </c>
      <c r="BQ83" s="195">
        <v>-20000000</v>
      </c>
      <c r="BR83" s="195">
        <v>-20000000</v>
      </c>
      <c r="BS83" s="195">
        <v>-20000000</v>
      </c>
      <c r="BT83" s="195">
        <v>-20000000</v>
      </c>
      <c r="BU83" s="195">
        <v>-20000000</v>
      </c>
      <c r="BV83" s="195">
        <v>-20000000</v>
      </c>
      <c r="BW83" s="195">
        <v>-20000000</v>
      </c>
      <c r="BX83" s="195">
        <v>-20000000</v>
      </c>
      <c r="BY83" s="195">
        <v>-20000000</v>
      </c>
      <c r="BZ83" s="195">
        <v>-20000000</v>
      </c>
      <c r="CA83" s="195">
        <v>-20000000</v>
      </c>
      <c r="CB83" s="195">
        <v>-20000000</v>
      </c>
      <c r="CC83" s="195">
        <v>-20000000</v>
      </c>
      <c r="CD83" s="195">
        <v>-20000000</v>
      </c>
      <c r="CE83" s="195">
        <v>-20000000</v>
      </c>
      <c r="CF83" s="195">
        <v>-20000000</v>
      </c>
      <c r="CG83" s="195">
        <v>-20000000</v>
      </c>
      <c r="CH83" s="195">
        <v>-20000000</v>
      </c>
      <c r="CI83" s="195">
        <v>-20000000</v>
      </c>
      <c r="CJ83" s="195">
        <v>-20000000</v>
      </c>
      <c r="CK83" s="195">
        <v>-20000000</v>
      </c>
      <c r="CL83" s="195">
        <v>-20000000</v>
      </c>
      <c r="CM83" s="195">
        <v>-20000000</v>
      </c>
      <c r="CN83" s="195">
        <v>-20000000</v>
      </c>
      <c r="CO83" s="195">
        <v>-20000000</v>
      </c>
      <c r="CP83" s="195">
        <v>-20000000</v>
      </c>
      <c r="CQ83" s="195">
        <v>-20000000</v>
      </c>
      <c r="CR83" s="195">
        <v>-20000000</v>
      </c>
      <c r="CS83" s="195">
        <v>-20000000</v>
      </c>
      <c r="CT83" s="195">
        <v>-20000000</v>
      </c>
      <c r="CU83" s="195">
        <v>-20000000</v>
      </c>
      <c r="CV83" s="195">
        <v>-20000000</v>
      </c>
      <c r="CW83" s="195">
        <v>-20000000</v>
      </c>
      <c r="CX83" s="63"/>
      <c r="CY83" s="63"/>
    </row>
    <row r="84" spans="1:103" s="7" customFormat="1" outlineLevel="1" x14ac:dyDescent="0.2">
      <c r="A84" s="199">
        <f t="shared" si="72"/>
        <v>77</v>
      </c>
      <c r="B84" s="199"/>
      <c r="C84" s="196">
        <v>221094</v>
      </c>
      <c r="D84" s="197" t="s">
        <v>241</v>
      </c>
      <c r="E84" s="198">
        <v>-30000000</v>
      </c>
      <c r="F84" s="198">
        <v>-30000000</v>
      </c>
      <c r="G84" s="198">
        <v>-30000000</v>
      </c>
      <c r="H84" s="198">
        <v>-30000000</v>
      </c>
      <c r="I84" s="198">
        <v>-30000000</v>
      </c>
      <c r="J84" s="198">
        <v>-30000000</v>
      </c>
      <c r="K84" s="198">
        <v>-30000000</v>
      </c>
      <c r="L84" s="198">
        <v>-30000000</v>
      </c>
      <c r="M84" s="198">
        <v>-30000000</v>
      </c>
      <c r="N84" s="198">
        <v>-30000000</v>
      </c>
      <c r="O84" s="198">
        <v>-30000000</v>
      </c>
      <c r="P84" s="198">
        <v>-30000000</v>
      </c>
      <c r="Q84" s="198">
        <v>-30000000</v>
      </c>
      <c r="R84" s="198">
        <v>-30000000</v>
      </c>
      <c r="S84" s="198">
        <v>-30000000</v>
      </c>
      <c r="T84" s="198">
        <v>-30000000</v>
      </c>
      <c r="U84" s="198">
        <v>-30000000</v>
      </c>
      <c r="V84" s="198">
        <v>-30000000</v>
      </c>
      <c r="W84" s="198">
        <v>-30000000</v>
      </c>
      <c r="X84" s="198">
        <v>-30000000</v>
      </c>
      <c r="Y84" s="198">
        <v>-30000000</v>
      </c>
      <c r="Z84" s="198">
        <v>-30000000</v>
      </c>
      <c r="AA84" s="198">
        <v>-30000000</v>
      </c>
      <c r="AB84" s="198">
        <v>-30000000</v>
      </c>
      <c r="AC84" s="195">
        <v>-30000000</v>
      </c>
      <c r="AD84" s="195">
        <v>-30000000</v>
      </c>
      <c r="AE84" s="195">
        <v>-30000000</v>
      </c>
      <c r="AF84" s="195">
        <v>-30000000</v>
      </c>
      <c r="AG84" s="195">
        <v>-30000000</v>
      </c>
      <c r="AH84" s="195">
        <v>-30000000</v>
      </c>
      <c r="AI84" s="195">
        <v>-30000000</v>
      </c>
      <c r="AJ84" s="195">
        <v>-30000000</v>
      </c>
      <c r="AK84" s="195">
        <v>-30000000</v>
      </c>
      <c r="AL84" s="195">
        <v>-30000000</v>
      </c>
      <c r="AM84" s="195">
        <v>-30000000</v>
      </c>
      <c r="AN84" s="195">
        <v>-30000000</v>
      </c>
      <c r="AO84" s="195">
        <v>-30000000</v>
      </c>
      <c r="AP84" s="195">
        <v>-30000000</v>
      </c>
      <c r="AQ84" s="195">
        <v>-30000000</v>
      </c>
      <c r="AR84" s="195">
        <v>-30000000</v>
      </c>
      <c r="AS84" s="195">
        <v>-30000000</v>
      </c>
      <c r="AT84" s="195">
        <v>-30000000</v>
      </c>
      <c r="AU84" s="195">
        <v>-30000000</v>
      </c>
      <c r="AV84" s="195">
        <v>-30000000</v>
      </c>
      <c r="AW84" s="195">
        <v>-30000000</v>
      </c>
      <c r="AX84" s="195">
        <v>-30000000</v>
      </c>
      <c r="AY84" s="195">
        <v>-30000000</v>
      </c>
      <c r="AZ84" s="195">
        <v>-30000000</v>
      </c>
      <c r="BA84" s="195">
        <v>-30000000</v>
      </c>
      <c r="BB84" s="195">
        <v>-30000000</v>
      </c>
      <c r="BC84" s="195">
        <v>-30000000</v>
      </c>
      <c r="BD84" s="195">
        <v>-30000000</v>
      </c>
      <c r="BE84" s="195">
        <v>-30000000</v>
      </c>
      <c r="BF84" s="195">
        <v>-30000000</v>
      </c>
      <c r="BG84" s="195">
        <v>-30000000</v>
      </c>
      <c r="BH84" s="195">
        <v>-30000000</v>
      </c>
      <c r="BI84" s="195">
        <v>-30000000</v>
      </c>
      <c r="BJ84" s="195">
        <v>-30000000</v>
      </c>
      <c r="BK84" s="195">
        <v>-30000000</v>
      </c>
      <c r="BL84" s="195">
        <v>-30000000</v>
      </c>
      <c r="BM84" s="195">
        <v>-30000000</v>
      </c>
      <c r="BN84" s="195">
        <v>-30000000</v>
      </c>
      <c r="BO84" s="195">
        <v>-30000000</v>
      </c>
      <c r="BP84" s="195">
        <v>-30000000</v>
      </c>
      <c r="BQ84" s="195">
        <v>-30000000</v>
      </c>
      <c r="BR84" s="195">
        <v>-30000000</v>
      </c>
      <c r="BS84" s="195">
        <v>-30000000</v>
      </c>
      <c r="BT84" s="195">
        <v>-30000000</v>
      </c>
      <c r="BU84" s="195">
        <v>-30000000</v>
      </c>
      <c r="BV84" s="195">
        <v>-30000000</v>
      </c>
      <c r="BW84" s="195">
        <v>-30000000</v>
      </c>
      <c r="BX84" s="195">
        <v>-30000000</v>
      </c>
      <c r="BY84" s="195">
        <v>-30000000</v>
      </c>
      <c r="BZ84" s="195">
        <v>-30000000</v>
      </c>
      <c r="CA84" s="195">
        <v>-30000000</v>
      </c>
      <c r="CB84" s="195">
        <v>-30000000</v>
      </c>
      <c r="CC84" s="195">
        <v>-30000000</v>
      </c>
      <c r="CD84" s="195">
        <v>-30000000</v>
      </c>
      <c r="CE84" s="195">
        <v>-30000000</v>
      </c>
      <c r="CF84" s="195">
        <v>-30000000</v>
      </c>
      <c r="CG84" s="195">
        <v>-30000000</v>
      </c>
      <c r="CH84" s="195">
        <v>-30000000</v>
      </c>
      <c r="CI84" s="195">
        <v>-30000000</v>
      </c>
      <c r="CJ84" s="195">
        <v>-30000000</v>
      </c>
      <c r="CK84" s="195">
        <v>-30000000</v>
      </c>
      <c r="CL84" s="195">
        <v>-30000000</v>
      </c>
      <c r="CM84" s="195">
        <v>-30000000</v>
      </c>
      <c r="CN84" s="195">
        <v>-30000000</v>
      </c>
      <c r="CO84" s="195">
        <v>-30000000</v>
      </c>
      <c r="CP84" s="195">
        <v>-30000000</v>
      </c>
      <c r="CQ84" s="195">
        <v>-30000000</v>
      </c>
      <c r="CR84" s="195">
        <v>-30000000</v>
      </c>
      <c r="CS84" s="195">
        <v>-30000000</v>
      </c>
      <c r="CT84" s="195">
        <v>-30000000</v>
      </c>
      <c r="CU84" s="195">
        <v>-30000000</v>
      </c>
      <c r="CV84" s="195">
        <v>-30000000</v>
      </c>
      <c r="CW84" s="195">
        <v>-30000000</v>
      </c>
      <c r="CX84" s="63"/>
      <c r="CY84" s="63"/>
    </row>
    <row r="85" spans="1:103" s="7" customFormat="1" outlineLevel="1" x14ac:dyDescent="0.2">
      <c r="A85" s="199">
        <f t="shared" si="72"/>
        <v>78</v>
      </c>
      <c r="B85" s="199"/>
      <c r="C85" s="196">
        <v>221095</v>
      </c>
      <c r="D85" s="197" t="s">
        <v>242</v>
      </c>
      <c r="E85" s="198">
        <v>-40000000</v>
      </c>
      <c r="F85" s="198">
        <v>-40000000</v>
      </c>
      <c r="G85" s="198">
        <v>-40000000</v>
      </c>
      <c r="H85" s="198">
        <v>-40000000</v>
      </c>
      <c r="I85" s="198">
        <v>-40000000</v>
      </c>
      <c r="J85" s="198">
        <v>-40000000</v>
      </c>
      <c r="K85" s="198">
        <v>-40000000</v>
      </c>
      <c r="L85" s="198">
        <v>-40000000</v>
      </c>
      <c r="M85" s="198">
        <v>-40000000</v>
      </c>
      <c r="N85" s="198">
        <v>-40000000</v>
      </c>
      <c r="O85" s="198">
        <v>-40000000</v>
      </c>
      <c r="P85" s="198">
        <v>-40000000</v>
      </c>
      <c r="Q85" s="198">
        <v>-40000000</v>
      </c>
      <c r="R85" s="198">
        <v>-40000000</v>
      </c>
      <c r="S85" s="198">
        <v>-40000000</v>
      </c>
      <c r="T85" s="198">
        <v>-40000000</v>
      </c>
      <c r="U85" s="198">
        <v>-40000000</v>
      </c>
      <c r="V85" s="198">
        <v>-40000000</v>
      </c>
      <c r="W85" s="198">
        <v>-40000000</v>
      </c>
      <c r="X85" s="198">
        <v>-40000000</v>
      </c>
      <c r="Y85" s="198">
        <v>-40000000</v>
      </c>
      <c r="Z85" s="198">
        <v>-40000000</v>
      </c>
      <c r="AA85" s="198">
        <v>-40000000</v>
      </c>
      <c r="AB85" s="198">
        <v>-40000000</v>
      </c>
      <c r="AC85" s="195">
        <v>-40000000</v>
      </c>
      <c r="AD85" s="195">
        <v>-40000000</v>
      </c>
      <c r="AE85" s="195">
        <v>-40000000</v>
      </c>
      <c r="AF85" s="195">
        <v>-40000000</v>
      </c>
      <c r="AG85" s="195">
        <v>-40000000</v>
      </c>
      <c r="AH85" s="195">
        <v>-40000000</v>
      </c>
      <c r="AI85" s="195">
        <v>-40000000</v>
      </c>
      <c r="AJ85" s="195">
        <v>-40000000</v>
      </c>
      <c r="AK85" s="195">
        <v>-40000000</v>
      </c>
      <c r="AL85" s="195">
        <v>-40000000</v>
      </c>
      <c r="AM85" s="195">
        <v>-40000000</v>
      </c>
      <c r="AN85" s="195">
        <v>-40000000</v>
      </c>
      <c r="AO85" s="195">
        <v>-40000000</v>
      </c>
      <c r="AP85" s="195">
        <v>-40000000</v>
      </c>
      <c r="AQ85" s="195">
        <v>-40000000</v>
      </c>
      <c r="AR85" s="195">
        <v>-40000000</v>
      </c>
      <c r="AS85" s="195">
        <v>-40000000</v>
      </c>
      <c r="AT85" s="195">
        <v>-40000000</v>
      </c>
      <c r="AU85" s="195">
        <v>-40000000</v>
      </c>
      <c r="AV85" s="195">
        <v>-40000000</v>
      </c>
      <c r="AW85" s="195">
        <v>-40000000</v>
      </c>
      <c r="AX85" s="195">
        <v>-40000000</v>
      </c>
      <c r="AY85" s="195">
        <v>-40000000</v>
      </c>
      <c r="AZ85" s="195">
        <v>-40000000</v>
      </c>
      <c r="BA85" s="195">
        <v>-40000000</v>
      </c>
      <c r="BB85" s="195">
        <v>-40000000</v>
      </c>
      <c r="BC85" s="195">
        <v>-40000000</v>
      </c>
      <c r="BD85" s="195">
        <v>-40000000</v>
      </c>
      <c r="BE85" s="195">
        <v>-40000000</v>
      </c>
      <c r="BF85" s="195">
        <v>-40000000</v>
      </c>
      <c r="BG85" s="195">
        <v>-40000000</v>
      </c>
      <c r="BH85" s="195">
        <v>-40000000</v>
      </c>
      <c r="BI85" s="195">
        <v>-40000000</v>
      </c>
      <c r="BJ85" s="195">
        <v>-40000000</v>
      </c>
      <c r="BK85" s="195">
        <v>-40000000</v>
      </c>
      <c r="BL85" s="195">
        <v>-40000000</v>
      </c>
      <c r="BM85" s="195">
        <v>-40000000</v>
      </c>
      <c r="BN85" s="195">
        <v>-40000000</v>
      </c>
      <c r="BO85" s="195">
        <v>-40000000</v>
      </c>
      <c r="BP85" s="195">
        <v>-40000000</v>
      </c>
      <c r="BQ85" s="195">
        <v>-40000000</v>
      </c>
      <c r="BR85" s="195">
        <v>-40000000</v>
      </c>
      <c r="BS85" s="195">
        <v>-40000000</v>
      </c>
      <c r="BT85" s="195">
        <v>-40000000</v>
      </c>
      <c r="BU85" s="195">
        <v>-40000000</v>
      </c>
      <c r="BV85" s="195">
        <v>-40000000</v>
      </c>
      <c r="BW85" s="195">
        <v>-40000000</v>
      </c>
      <c r="BX85" s="195">
        <v>-40000000</v>
      </c>
      <c r="BY85" s="195">
        <v>-40000000</v>
      </c>
      <c r="BZ85" s="195">
        <v>-40000000</v>
      </c>
      <c r="CA85" s="195">
        <v>-40000000</v>
      </c>
      <c r="CB85" s="195">
        <v>-40000000</v>
      </c>
      <c r="CC85" s="195">
        <v>-40000000</v>
      </c>
      <c r="CD85" s="195">
        <v>-40000000</v>
      </c>
      <c r="CE85" s="195">
        <v>-40000000</v>
      </c>
      <c r="CF85" s="195">
        <v>-40000000</v>
      </c>
      <c r="CG85" s="195">
        <v>-40000000</v>
      </c>
      <c r="CH85" s="195">
        <v>-40000000</v>
      </c>
      <c r="CI85" s="195">
        <v>-40000000</v>
      </c>
      <c r="CJ85" s="195">
        <v>-40000000</v>
      </c>
      <c r="CK85" s="195">
        <v>-40000000</v>
      </c>
      <c r="CL85" s="195">
        <v>-40000000</v>
      </c>
      <c r="CM85" s="195">
        <v>-40000000</v>
      </c>
      <c r="CN85" s="195">
        <v>-40000000</v>
      </c>
      <c r="CO85" s="195">
        <v>-40000000</v>
      </c>
      <c r="CP85" s="195">
        <v>-40000000</v>
      </c>
      <c r="CQ85" s="195">
        <v>-40000000</v>
      </c>
      <c r="CR85" s="195">
        <v>-40000000</v>
      </c>
      <c r="CS85" s="195">
        <v>-40000000</v>
      </c>
      <c r="CT85" s="195">
        <v>-40000000</v>
      </c>
      <c r="CU85" s="195">
        <v>-40000000</v>
      </c>
      <c r="CV85" s="195">
        <v>-40000000</v>
      </c>
      <c r="CW85" s="195">
        <v>-40000000</v>
      </c>
      <c r="CX85" s="63"/>
      <c r="CY85" s="63"/>
    </row>
    <row r="86" spans="1:103" s="7" customFormat="1" outlineLevel="1" x14ac:dyDescent="0.2">
      <c r="A86" s="199">
        <f t="shared" si="72"/>
        <v>79</v>
      </c>
      <c r="B86" s="199"/>
      <c r="C86" s="196">
        <v>221097</v>
      </c>
      <c r="D86" s="197" t="s">
        <v>243</v>
      </c>
      <c r="E86" s="198">
        <v>-40000000</v>
      </c>
      <c r="F86" s="198">
        <v>-40000000</v>
      </c>
      <c r="G86" s="198">
        <v>-40000000</v>
      </c>
      <c r="H86" s="198">
        <v>-40000000</v>
      </c>
      <c r="I86" s="198">
        <v>-40000000</v>
      </c>
      <c r="J86" s="198">
        <v>-40000000</v>
      </c>
      <c r="K86" s="198">
        <v>-40000000</v>
      </c>
      <c r="L86" s="198">
        <v>-40000000</v>
      </c>
      <c r="M86" s="198">
        <v>-40000000</v>
      </c>
      <c r="N86" s="198">
        <v>-40000000</v>
      </c>
      <c r="O86" s="198">
        <v>-40000000</v>
      </c>
      <c r="P86" s="198">
        <v>-40000000</v>
      </c>
      <c r="Q86" s="198">
        <v>-40000000</v>
      </c>
      <c r="R86" s="198">
        <v>-40000000</v>
      </c>
      <c r="S86" s="198">
        <v>-40000000</v>
      </c>
      <c r="T86" s="198">
        <v>-40000000</v>
      </c>
      <c r="U86" s="198">
        <v>-40000000</v>
      </c>
      <c r="V86" s="198">
        <v>-40000000</v>
      </c>
      <c r="W86" s="198">
        <v>-40000000</v>
      </c>
      <c r="X86" s="198">
        <v>-40000000</v>
      </c>
      <c r="Y86" s="198">
        <v>-40000000</v>
      </c>
      <c r="Z86" s="198">
        <v>-40000000</v>
      </c>
      <c r="AA86" s="198">
        <v>-40000000</v>
      </c>
      <c r="AB86" s="198">
        <v>-40000000</v>
      </c>
      <c r="AC86" s="195">
        <v>-40000000</v>
      </c>
      <c r="AD86" s="195">
        <v>-40000000</v>
      </c>
      <c r="AE86" s="195">
        <v>-40000000</v>
      </c>
      <c r="AF86" s="195">
        <v>-40000000</v>
      </c>
      <c r="AG86" s="195">
        <v>-40000000</v>
      </c>
      <c r="AH86" s="195">
        <v>-40000000</v>
      </c>
      <c r="AI86" s="195">
        <v>-40000000</v>
      </c>
      <c r="AJ86" s="195">
        <v>-40000000</v>
      </c>
      <c r="AK86" s="195">
        <v>-40000000</v>
      </c>
      <c r="AL86" s="195">
        <v>-40000000</v>
      </c>
      <c r="AM86" s="195">
        <v>-40000000</v>
      </c>
      <c r="AN86" s="195">
        <v>-40000000</v>
      </c>
      <c r="AO86" s="195">
        <v>-40000000</v>
      </c>
      <c r="AP86" s="195">
        <v>-40000000</v>
      </c>
      <c r="AQ86" s="195">
        <v>-40000000</v>
      </c>
      <c r="AR86" s="195">
        <v>-40000000</v>
      </c>
      <c r="AS86" s="195">
        <v>-40000000</v>
      </c>
      <c r="AT86" s="195">
        <v>-40000000</v>
      </c>
      <c r="AU86" s="195">
        <v>-40000000</v>
      </c>
      <c r="AV86" s="195">
        <v>-40000000</v>
      </c>
      <c r="AW86" s="195">
        <v>-40000000</v>
      </c>
      <c r="AX86" s="195">
        <v>-40000000</v>
      </c>
      <c r="AY86" s="195">
        <v>-40000000</v>
      </c>
      <c r="AZ86" s="195">
        <v>-40000000</v>
      </c>
      <c r="BA86" s="195">
        <v>-40000000</v>
      </c>
      <c r="BB86" s="195">
        <v>-40000000</v>
      </c>
      <c r="BC86" s="195">
        <v>-40000000</v>
      </c>
      <c r="BD86" s="195">
        <v>-40000000</v>
      </c>
      <c r="BE86" s="195">
        <v>-40000000</v>
      </c>
      <c r="BF86" s="195">
        <v>-40000000</v>
      </c>
      <c r="BG86" s="195">
        <v>-40000000</v>
      </c>
      <c r="BH86" s="195">
        <v>-40000000</v>
      </c>
      <c r="BI86" s="195">
        <v>-40000000</v>
      </c>
      <c r="BJ86" s="195">
        <v>-40000000</v>
      </c>
      <c r="BK86" s="195">
        <v>-40000000</v>
      </c>
      <c r="BL86" s="195">
        <v>-40000000</v>
      </c>
      <c r="BM86" s="195">
        <v>-40000000</v>
      </c>
      <c r="BN86" s="195">
        <v>-40000000</v>
      </c>
      <c r="BO86" s="195">
        <v>-40000000</v>
      </c>
      <c r="BP86" s="195">
        <v>-40000000</v>
      </c>
      <c r="BQ86" s="195">
        <v>-40000000</v>
      </c>
      <c r="BR86" s="195">
        <v>-40000000</v>
      </c>
      <c r="BS86" s="195">
        <v>-40000000</v>
      </c>
      <c r="BT86" s="195">
        <v>-40000000</v>
      </c>
      <c r="BU86" s="195">
        <v>-40000000</v>
      </c>
      <c r="BV86" s="195">
        <v>-40000000</v>
      </c>
      <c r="BW86" s="195">
        <v>-40000000</v>
      </c>
      <c r="BX86" s="195">
        <v>-40000000</v>
      </c>
      <c r="BY86" s="195">
        <v>-40000000</v>
      </c>
      <c r="BZ86" s="195">
        <v>-40000000</v>
      </c>
      <c r="CA86" s="195">
        <v>-40000000</v>
      </c>
      <c r="CB86" s="195">
        <v>-40000000</v>
      </c>
      <c r="CC86" s="195">
        <v>-40000000</v>
      </c>
      <c r="CD86" s="195">
        <v>-40000000</v>
      </c>
      <c r="CE86" s="195">
        <v>-40000000</v>
      </c>
      <c r="CF86" s="195">
        <v>-40000000</v>
      </c>
      <c r="CG86" s="195">
        <v>-40000000</v>
      </c>
      <c r="CH86" s="195">
        <v>-40000000</v>
      </c>
      <c r="CI86" s="195">
        <v>-40000000</v>
      </c>
      <c r="CJ86" s="195">
        <v>-40000000</v>
      </c>
      <c r="CK86" s="195">
        <v>-40000000</v>
      </c>
      <c r="CL86" s="195">
        <v>-40000000</v>
      </c>
      <c r="CM86" s="195">
        <v>-40000000</v>
      </c>
      <c r="CN86" s="195">
        <v>-40000000</v>
      </c>
      <c r="CO86" s="195">
        <v>-40000000</v>
      </c>
      <c r="CP86" s="195">
        <v>-40000000</v>
      </c>
      <c r="CQ86" s="195">
        <v>-40000000</v>
      </c>
      <c r="CR86" s="195">
        <v>-40000000</v>
      </c>
      <c r="CS86" s="195">
        <v>-40000000</v>
      </c>
      <c r="CT86" s="195">
        <v>-40000000</v>
      </c>
      <c r="CU86" s="195">
        <v>-40000000</v>
      </c>
      <c r="CV86" s="195">
        <v>-40000000</v>
      </c>
      <c r="CW86" s="195">
        <v>-40000000</v>
      </c>
      <c r="CX86" s="63"/>
      <c r="CY86" s="63"/>
    </row>
    <row r="87" spans="1:103" s="7" customFormat="1" outlineLevel="1" x14ac:dyDescent="0.2">
      <c r="A87" s="199">
        <f t="shared" si="72"/>
        <v>80</v>
      </c>
      <c r="B87" s="199"/>
      <c r="C87" s="196">
        <v>221099</v>
      </c>
      <c r="D87" s="197" t="s">
        <v>244</v>
      </c>
      <c r="E87" s="198">
        <v>-40000000</v>
      </c>
      <c r="F87" s="198">
        <v>-40000000</v>
      </c>
      <c r="G87" s="198">
        <v>-40000000</v>
      </c>
      <c r="H87" s="198">
        <v>-40000000</v>
      </c>
      <c r="I87" s="198">
        <v>-40000000</v>
      </c>
      <c r="J87" s="198">
        <v>-40000000</v>
      </c>
      <c r="K87" s="198">
        <v>-40000000</v>
      </c>
      <c r="L87" s="198">
        <v>-40000000</v>
      </c>
      <c r="M87" s="198">
        <v>-40000000</v>
      </c>
      <c r="N87" s="198">
        <v>-40000000</v>
      </c>
      <c r="O87" s="198">
        <v>-40000000</v>
      </c>
      <c r="P87" s="198">
        <v>-40000000</v>
      </c>
      <c r="Q87" s="198">
        <v>-40000000</v>
      </c>
      <c r="R87" s="198">
        <v>-40000000</v>
      </c>
      <c r="S87" s="198">
        <v>-40000000</v>
      </c>
      <c r="T87" s="198">
        <v>-40000000</v>
      </c>
      <c r="U87" s="198">
        <v>-40000000</v>
      </c>
      <c r="V87" s="198">
        <v>-40000000</v>
      </c>
      <c r="W87" s="198">
        <v>-40000000</v>
      </c>
      <c r="X87" s="198">
        <v>-40000000</v>
      </c>
      <c r="Y87" s="198">
        <v>-40000000</v>
      </c>
      <c r="Z87" s="198">
        <v>-40000000</v>
      </c>
      <c r="AA87" s="198">
        <v>-40000000</v>
      </c>
      <c r="AB87" s="198">
        <v>-40000000</v>
      </c>
      <c r="AC87" s="195">
        <v>-40000000</v>
      </c>
      <c r="AD87" s="195">
        <v>-40000000</v>
      </c>
      <c r="AE87" s="195">
        <v>-40000000</v>
      </c>
      <c r="AF87" s="195">
        <v>-40000000</v>
      </c>
      <c r="AG87" s="195">
        <v>-40000000</v>
      </c>
      <c r="AH87" s="195">
        <v>-40000000</v>
      </c>
      <c r="AI87" s="195">
        <v>-40000000</v>
      </c>
      <c r="AJ87" s="195">
        <v>-40000000</v>
      </c>
      <c r="AK87" s="195">
        <v>-40000000</v>
      </c>
      <c r="AL87" s="195">
        <v>-40000000</v>
      </c>
      <c r="AM87" s="195">
        <v>-40000000</v>
      </c>
      <c r="AN87" s="195">
        <v>-40000000</v>
      </c>
      <c r="AO87" s="195">
        <v>-40000000</v>
      </c>
      <c r="AP87" s="195">
        <v>-40000000</v>
      </c>
      <c r="AQ87" s="195">
        <v>-40000000</v>
      </c>
      <c r="AR87" s="195">
        <v>-40000000</v>
      </c>
      <c r="AS87" s="195">
        <v>-40000000</v>
      </c>
      <c r="AT87" s="195">
        <v>-40000000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 s="195">
        <v>0</v>
      </c>
      <c r="BD87" s="195">
        <v>0</v>
      </c>
      <c r="BE87" s="195">
        <v>0</v>
      </c>
      <c r="BF87" s="195">
        <v>0</v>
      </c>
      <c r="BG87" s="195">
        <v>0</v>
      </c>
      <c r="BH87" s="195">
        <v>0</v>
      </c>
      <c r="BI87" s="195">
        <v>0</v>
      </c>
      <c r="BJ87" s="195">
        <v>0</v>
      </c>
      <c r="BK87" s="195">
        <v>0</v>
      </c>
      <c r="BL87" s="195">
        <v>0</v>
      </c>
      <c r="BM87" s="195">
        <v>0</v>
      </c>
      <c r="BN87" s="195">
        <v>0</v>
      </c>
      <c r="BO87" s="195">
        <v>0</v>
      </c>
      <c r="BP87" s="195">
        <v>0</v>
      </c>
      <c r="BQ87" s="195">
        <v>0</v>
      </c>
      <c r="BR87" s="195">
        <v>0</v>
      </c>
      <c r="BS87" s="195">
        <v>0</v>
      </c>
      <c r="BT87" s="195">
        <v>0</v>
      </c>
      <c r="BU87" s="195">
        <v>0</v>
      </c>
      <c r="BV87" s="195">
        <v>0</v>
      </c>
      <c r="BW87" s="195">
        <v>0</v>
      </c>
      <c r="BX87" s="195">
        <v>0</v>
      </c>
      <c r="BY87" s="195">
        <v>0</v>
      </c>
      <c r="BZ87" s="195">
        <v>0</v>
      </c>
      <c r="CA87" s="195">
        <v>0</v>
      </c>
      <c r="CB87" s="195">
        <v>0</v>
      </c>
      <c r="CC87" s="195">
        <v>0</v>
      </c>
      <c r="CD87" s="195">
        <v>0</v>
      </c>
      <c r="CE87" s="195">
        <v>0</v>
      </c>
      <c r="CF87" s="195">
        <v>0</v>
      </c>
      <c r="CG87" s="195">
        <v>0</v>
      </c>
      <c r="CH87" s="195">
        <v>0</v>
      </c>
      <c r="CI87" s="195">
        <v>0</v>
      </c>
      <c r="CJ87" s="195">
        <v>0</v>
      </c>
      <c r="CK87" s="195">
        <v>0</v>
      </c>
      <c r="CL87" s="195">
        <v>0</v>
      </c>
      <c r="CM87" s="195">
        <v>0</v>
      </c>
      <c r="CN87" s="195">
        <v>0</v>
      </c>
      <c r="CO87" s="195">
        <v>0</v>
      </c>
      <c r="CP87" s="195">
        <v>0</v>
      </c>
      <c r="CQ87" s="195">
        <v>0</v>
      </c>
      <c r="CR87" s="195">
        <v>0</v>
      </c>
      <c r="CS87" s="195">
        <v>0</v>
      </c>
      <c r="CT87" s="195">
        <v>0</v>
      </c>
      <c r="CU87" s="195">
        <v>0</v>
      </c>
      <c r="CV87" s="195">
        <v>0</v>
      </c>
      <c r="CW87" s="195">
        <v>0</v>
      </c>
      <c r="CX87" s="63"/>
      <c r="CY87" s="63"/>
    </row>
    <row r="88" spans="1:103" s="7" customFormat="1" outlineLevel="1" x14ac:dyDescent="0.2">
      <c r="A88" s="199">
        <f t="shared" si="72"/>
        <v>81</v>
      </c>
      <c r="B88" s="199"/>
      <c r="C88" s="196">
        <v>221100</v>
      </c>
      <c r="D88" s="197" t="s">
        <v>245</v>
      </c>
      <c r="E88" s="198">
        <v>-10000000</v>
      </c>
      <c r="F88" s="198">
        <v>-10000000</v>
      </c>
      <c r="G88" s="198">
        <v>-10000000</v>
      </c>
      <c r="H88" s="198">
        <v>-10000000</v>
      </c>
      <c r="I88" s="198">
        <v>-10000000</v>
      </c>
      <c r="J88" s="198">
        <v>-10000000</v>
      </c>
      <c r="K88" s="198">
        <v>-10000000</v>
      </c>
      <c r="L88" s="198">
        <v>-10000000</v>
      </c>
      <c r="M88" s="198">
        <v>-10000000</v>
      </c>
      <c r="N88" s="198">
        <v>-10000000</v>
      </c>
      <c r="O88" s="198">
        <v>-10000000</v>
      </c>
      <c r="P88" s="198">
        <v>-10000000</v>
      </c>
      <c r="Q88" s="198">
        <v>-10000000</v>
      </c>
      <c r="R88" s="198">
        <v>-10000000</v>
      </c>
      <c r="S88" s="198">
        <v>-10000000</v>
      </c>
      <c r="T88" s="198">
        <v>-10000000</v>
      </c>
      <c r="U88" s="198">
        <v>-10000000</v>
      </c>
      <c r="V88" s="198">
        <v>-10000000</v>
      </c>
      <c r="W88" s="198">
        <v>-10000000</v>
      </c>
      <c r="X88" s="198">
        <v>-10000000</v>
      </c>
      <c r="Y88" s="198">
        <v>-10000000</v>
      </c>
      <c r="Z88" s="198">
        <v>-10000000</v>
      </c>
      <c r="AA88" s="198">
        <v>-10000000</v>
      </c>
      <c r="AB88" s="198">
        <v>-10000000</v>
      </c>
      <c r="AC88" s="195">
        <v>-10000000</v>
      </c>
      <c r="AD88" s="195">
        <v>-10000000</v>
      </c>
      <c r="AE88" s="195">
        <v>-10000000</v>
      </c>
      <c r="AF88" s="195">
        <v>-10000000</v>
      </c>
      <c r="AG88" s="195">
        <v>-10000000</v>
      </c>
      <c r="AH88" s="195">
        <v>-10000000</v>
      </c>
      <c r="AI88" s="195">
        <v>-10000000</v>
      </c>
      <c r="AJ88" s="195">
        <v>-10000000</v>
      </c>
      <c r="AK88" s="195">
        <v>-10000000</v>
      </c>
      <c r="AL88" s="195">
        <v>-10000000</v>
      </c>
      <c r="AM88" s="195">
        <v>-10000000</v>
      </c>
      <c r="AN88" s="195">
        <v>-10000000</v>
      </c>
      <c r="AO88" s="195">
        <v>-10000000</v>
      </c>
      <c r="AP88" s="195">
        <v>-10000000</v>
      </c>
      <c r="AQ88" s="195">
        <v>-10000000</v>
      </c>
      <c r="AR88" s="195">
        <v>-10000000</v>
      </c>
      <c r="AS88" s="195">
        <v>-10000000</v>
      </c>
      <c r="AT88" s="195">
        <v>-10000000</v>
      </c>
      <c r="AU88" s="195">
        <v>-10000000</v>
      </c>
      <c r="AV88" s="195">
        <v>-10000000</v>
      </c>
      <c r="AW88" s="195">
        <v>-10000000</v>
      </c>
      <c r="AX88" s="195">
        <v>-10000000</v>
      </c>
      <c r="AY88" s="195">
        <v>-10000000</v>
      </c>
      <c r="AZ88" s="195">
        <v>-10000000</v>
      </c>
      <c r="BA88" s="195">
        <v>-10000000</v>
      </c>
      <c r="BB88" s="195">
        <v>-10000000</v>
      </c>
      <c r="BC88" s="195">
        <v>-10000000</v>
      </c>
      <c r="BD88" s="195">
        <v>-10000000</v>
      </c>
      <c r="BE88" s="195">
        <v>-10000000</v>
      </c>
      <c r="BF88" s="195">
        <v>-10000000</v>
      </c>
      <c r="BG88" s="195">
        <v>-10000000</v>
      </c>
      <c r="BH88" s="195">
        <v>-10000000</v>
      </c>
      <c r="BI88" s="195">
        <v>-10000000</v>
      </c>
      <c r="BJ88" s="195">
        <v>-10000000</v>
      </c>
      <c r="BK88" s="195">
        <v>-10000000</v>
      </c>
      <c r="BL88" s="195">
        <v>-10000000</v>
      </c>
      <c r="BM88" s="195">
        <v>-10000000</v>
      </c>
      <c r="BN88" s="195">
        <v>-10000000</v>
      </c>
      <c r="BO88" s="195">
        <v>-10000000</v>
      </c>
      <c r="BP88" s="195">
        <v>-10000000</v>
      </c>
      <c r="BQ88" s="195">
        <v>-10000000</v>
      </c>
      <c r="BR88" s="195">
        <v>-10000000</v>
      </c>
      <c r="BS88" s="195">
        <v>-10000000</v>
      </c>
      <c r="BT88" s="195">
        <v>-10000000</v>
      </c>
      <c r="BU88" s="195">
        <v>-10000000</v>
      </c>
      <c r="BV88" s="195">
        <v>-10000000</v>
      </c>
      <c r="BW88" s="195">
        <v>-10000000</v>
      </c>
      <c r="BX88" s="195">
        <v>-10000000</v>
      </c>
      <c r="BY88" s="195">
        <v>-10000000</v>
      </c>
      <c r="BZ88" s="195">
        <v>-10000000</v>
      </c>
      <c r="CA88" s="195">
        <v>-10000000</v>
      </c>
      <c r="CB88" s="195">
        <v>-10000000</v>
      </c>
      <c r="CC88" s="195">
        <v>-10000000</v>
      </c>
      <c r="CD88" s="195">
        <v>-10000000</v>
      </c>
      <c r="CE88" s="195">
        <v>-10000000</v>
      </c>
      <c r="CF88" s="195">
        <v>-10000000</v>
      </c>
      <c r="CG88" s="195">
        <v>-10000000</v>
      </c>
      <c r="CH88" s="195">
        <v>-10000000</v>
      </c>
      <c r="CI88" s="195">
        <v>-10000000</v>
      </c>
      <c r="CJ88" s="195">
        <v>-10000000</v>
      </c>
      <c r="CK88" s="195">
        <v>-10000000</v>
      </c>
      <c r="CL88" s="195">
        <v>-10000000</v>
      </c>
      <c r="CM88" s="195">
        <v>-10000000</v>
      </c>
      <c r="CN88" s="195">
        <v>-10000000</v>
      </c>
      <c r="CO88" s="195">
        <v>-10000000</v>
      </c>
      <c r="CP88" s="195">
        <v>-10000000</v>
      </c>
      <c r="CQ88" s="195">
        <v>-10000000</v>
      </c>
      <c r="CR88" s="195">
        <v>-10000000</v>
      </c>
      <c r="CS88" s="195">
        <v>-10000000</v>
      </c>
      <c r="CT88" s="195">
        <v>-10000000</v>
      </c>
      <c r="CU88" s="195">
        <v>-10000000</v>
      </c>
      <c r="CV88" s="195">
        <v>-10000000</v>
      </c>
      <c r="CW88" s="195">
        <v>-10000000</v>
      </c>
      <c r="CX88" s="63"/>
      <c r="CY88" s="63"/>
    </row>
    <row r="89" spans="1:103" s="7" customFormat="1" outlineLevel="1" x14ac:dyDescent="0.2">
      <c r="A89" s="199">
        <f t="shared" si="72"/>
        <v>82</v>
      </c>
      <c r="B89" s="199"/>
      <c r="C89" s="196">
        <v>221101</v>
      </c>
      <c r="D89" s="197" t="s">
        <v>246</v>
      </c>
      <c r="E89" s="198">
        <v>-25000000</v>
      </c>
      <c r="F89" s="198">
        <v>-25000000</v>
      </c>
      <c r="G89" s="198">
        <v>-25000000</v>
      </c>
      <c r="H89" s="198">
        <v>-25000000</v>
      </c>
      <c r="I89" s="198">
        <v>-25000000</v>
      </c>
      <c r="J89" s="198">
        <v>-25000000</v>
      </c>
      <c r="K89" s="198">
        <v>-25000000</v>
      </c>
      <c r="L89" s="198">
        <v>-25000000</v>
      </c>
      <c r="M89" s="198">
        <v>-25000000</v>
      </c>
      <c r="N89" s="198">
        <v>-25000000</v>
      </c>
      <c r="O89" s="198">
        <v>-25000000</v>
      </c>
      <c r="P89" s="198">
        <v>-25000000</v>
      </c>
      <c r="Q89" s="198">
        <v>-25000000</v>
      </c>
      <c r="R89" s="198">
        <v>-25000000</v>
      </c>
      <c r="S89" s="198">
        <v>-25000000</v>
      </c>
      <c r="T89" s="198">
        <v>-25000000</v>
      </c>
      <c r="U89" s="198">
        <v>-25000000</v>
      </c>
      <c r="V89" s="198">
        <v>-25000000</v>
      </c>
      <c r="W89" s="198">
        <v>-25000000</v>
      </c>
      <c r="X89" s="198">
        <v>-25000000</v>
      </c>
      <c r="Y89" s="198">
        <v>-25000000</v>
      </c>
      <c r="Z89" s="198">
        <v>-25000000</v>
      </c>
      <c r="AA89" s="198">
        <v>-25000000</v>
      </c>
      <c r="AB89" s="198">
        <v>-25000000</v>
      </c>
      <c r="AC89" s="195">
        <v>-25000000</v>
      </c>
      <c r="AD89" s="195">
        <v>-25000000</v>
      </c>
      <c r="AE89" s="195">
        <v>-25000000</v>
      </c>
      <c r="AF89" s="195">
        <v>-25000000</v>
      </c>
      <c r="AG89" s="195">
        <v>-25000000</v>
      </c>
      <c r="AH89" s="195">
        <v>-25000000</v>
      </c>
      <c r="AI89" s="195">
        <v>-25000000</v>
      </c>
      <c r="AJ89" s="195">
        <v>-25000000</v>
      </c>
      <c r="AK89" s="195">
        <v>-25000000</v>
      </c>
      <c r="AL89" s="195">
        <v>-25000000</v>
      </c>
      <c r="AM89" s="195">
        <v>-25000000</v>
      </c>
      <c r="AN89" s="195">
        <v>-25000000</v>
      </c>
      <c r="AO89" s="195">
        <v>-25000000</v>
      </c>
      <c r="AP89" s="195">
        <v>-25000000</v>
      </c>
      <c r="AQ89" s="195">
        <v>-25000000</v>
      </c>
      <c r="AR89" s="195">
        <v>-25000000</v>
      </c>
      <c r="AS89" s="195">
        <v>-25000000</v>
      </c>
      <c r="AT89" s="195">
        <v>-25000000</v>
      </c>
      <c r="AU89" s="195">
        <v>-25000000</v>
      </c>
      <c r="AV89" s="195">
        <v>-25000000</v>
      </c>
      <c r="AW89" s="195">
        <v>-25000000</v>
      </c>
      <c r="AX89" s="195">
        <v>-25000000</v>
      </c>
      <c r="AY89" s="195">
        <v>-25000000</v>
      </c>
      <c r="AZ89" s="195">
        <v>-25000000</v>
      </c>
      <c r="BA89" s="195">
        <v>-25000000</v>
      </c>
      <c r="BB89" s="195">
        <v>-25000000</v>
      </c>
      <c r="BC89" s="195">
        <v>-25000000</v>
      </c>
      <c r="BD89" s="195">
        <v>-25000000</v>
      </c>
      <c r="BE89" s="195">
        <v>-25000000</v>
      </c>
      <c r="BF89" s="195">
        <v>-25000000</v>
      </c>
      <c r="BG89" s="195">
        <v>-25000000</v>
      </c>
      <c r="BH89" s="195">
        <v>-25000000</v>
      </c>
      <c r="BI89" s="195">
        <v>-25000000</v>
      </c>
      <c r="BJ89" s="195">
        <v>-25000000</v>
      </c>
      <c r="BK89" s="195">
        <v>-25000000</v>
      </c>
      <c r="BL89" s="195">
        <v>-25000000</v>
      </c>
      <c r="BM89" s="195">
        <v>0</v>
      </c>
      <c r="BN89" s="195">
        <v>0</v>
      </c>
      <c r="BO89" s="195">
        <v>0</v>
      </c>
      <c r="BP89" s="195">
        <v>0</v>
      </c>
      <c r="BQ89" s="195">
        <v>0</v>
      </c>
      <c r="BR89" s="195">
        <v>0</v>
      </c>
      <c r="BS89" s="195">
        <v>0</v>
      </c>
      <c r="BT89" s="195">
        <v>0</v>
      </c>
      <c r="BU89" s="195">
        <v>0</v>
      </c>
      <c r="BV89" s="195">
        <v>0</v>
      </c>
      <c r="BW89" s="195">
        <v>0</v>
      </c>
      <c r="BX89" s="195">
        <v>0</v>
      </c>
      <c r="BY89" s="195">
        <v>0</v>
      </c>
      <c r="BZ89" s="195">
        <v>0</v>
      </c>
      <c r="CA89" s="195">
        <v>0</v>
      </c>
      <c r="CB89" s="195">
        <v>0</v>
      </c>
      <c r="CC89" s="195">
        <v>0</v>
      </c>
      <c r="CD89" s="195">
        <v>0</v>
      </c>
      <c r="CE89" s="195">
        <v>0</v>
      </c>
      <c r="CF89" s="195">
        <v>0</v>
      </c>
      <c r="CG89" s="195">
        <v>0</v>
      </c>
      <c r="CH89" s="195">
        <v>0</v>
      </c>
      <c r="CI89" s="195">
        <v>0</v>
      </c>
      <c r="CJ89" s="195">
        <v>0</v>
      </c>
      <c r="CK89" s="195">
        <v>0</v>
      </c>
      <c r="CL89" s="195"/>
      <c r="CM89" s="195"/>
      <c r="CN89" s="195"/>
      <c r="CO89" s="195"/>
      <c r="CP89" s="195"/>
      <c r="CQ89" s="195"/>
      <c r="CR89" s="195"/>
      <c r="CS89" s="195"/>
      <c r="CT89" s="195"/>
      <c r="CU89" s="195"/>
      <c r="CV89" s="195"/>
      <c r="CW89" s="195"/>
      <c r="CX89" s="63"/>
      <c r="CY89" s="63"/>
    </row>
    <row r="90" spans="1:103" s="7" customFormat="1" outlineLevel="1" x14ac:dyDescent="0.2">
      <c r="A90" s="199">
        <f t="shared" si="72"/>
        <v>83</v>
      </c>
      <c r="B90" s="199"/>
      <c r="C90" s="196">
        <v>221102</v>
      </c>
      <c r="D90" s="197" t="s">
        <v>247</v>
      </c>
      <c r="E90" s="198">
        <v>-75000000</v>
      </c>
      <c r="F90" s="198">
        <v>-75000000</v>
      </c>
      <c r="G90" s="198">
        <v>-75000000</v>
      </c>
      <c r="H90" s="198">
        <v>-75000000</v>
      </c>
      <c r="I90" s="198">
        <v>-75000000</v>
      </c>
      <c r="J90" s="198">
        <v>-75000000</v>
      </c>
      <c r="K90" s="198">
        <v>-75000000</v>
      </c>
      <c r="L90" s="198">
        <v>-75000000</v>
      </c>
      <c r="M90" s="198">
        <v>-75000000</v>
      </c>
      <c r="N90" s="198">
        <v>-75000000</v>
      </c>
      <c r="O90" s="198">
        <v>-75000000</v>
      </c>
      <c r="P90" s="198">
        <v>-75000000</v>
      </c>
      <c r="Q90" s="198">
        <v>-75000000</v>
      </c>
      <c r="R90" s="198">
        <v>-75000000</v>
      </c>
      <c r="S90" s="198">
        <v>-75000000</v>
      </c>
      <c r="T90" s="198">
        <v>-75000000</v>
      </c>
      <c r="U90" s="198">
        <v>-75000000</v>
      </c>
      <c r="V90" s="198">
        <v>-75000000</v>
      </c>
      <c r="W90" s="198">
        <v>-75000000</v>
      </c>
      <c r="X90" s="198">
        <v>-75000000</v>
      </c>
      <c r="Y90" s="198">
        <v>-75000000</v>
      </c>
      <c r="Z90" s="198">
        <v>-75000000</v>
      </c>
      <c r="AA90" s="198">
        <v>-75000000</v>
      </c>
      <c r="AB90" s="198">
        <v>-75000000</v>
      </c>
      <c r="AC90" s="195">
        <v>-75000000</v>
      </c>
      <c r="AD90" s="195">
        <v>-75000000</v>
      </c>
      <c r="AE90" s="195">
        <v>-75000000</v>
      </c>
      <c r="AF90" s="195">
        <v>-75000000</v>
      </c>
      <c r="AG90" s="195">
        <v>-75000000</v>
      </c>
      <c r="AH90" s="195">
        <v>-75000000</v>
      </c>
      <c r="AI90" s="195">
        <v>-75000000</v>
      </c>
      <c r="AJ90" s="195">
        <v>-75000000</v>
      </c>
      <c r="AK90" s="195">
        <v>-75000000</v>
      </c>
      <c r="AL90" s="195">
        <v>-75000000</v>
      </c>
      <c r="AM90" s="195">
        <v>-75000000</v>
      </c>
      <c r="AN90" s="195">
        <v>-75000000</v>
      </c>
      <c r="AO90" s="195">
        <v>-75000000</v>
      </c>
      <c r="AP90" s="195">
        <v>-75000000</v>
      </c>
      <c r="AQ90" s="195">
        <v>-75000000</v>
      </c>
      <c r="AR90" s="195">
        <v>-75000000</v>
      </c>
      <c r="AS90" s="195">
        <v>-75000000</v>
      </c>
      <c r="AT90" s="195">
        <v>-75000000</v>
      </c>
      <c r="AU90" s="195">
        <v>-75000000</v>
      </c>
      <c r="AV90" s="195">
        <v>-75000000</v>
      </c>
      <c r="AW90" s="195">
        <v>-75000000</v>
      </c>
      <c r="AX90" s="195">
        <v>-75000000</v>
      </c>
      <c r="AY90" s="195">
        <v>-75000000</v>
      </c>
      <c r="AZ90" s="195">
        <v>-75000000</v>
      </c>
      <c r="BA90" s="195">
        <v>-75000000</v>
      </c>
      <c r="BB90" s="195">
        <v>-75000000</v>
      </c>
      <c r="BC90" s="195">
        <v>-75000000</v>
      </c>
      <c r="BD90" s="195">
        <v>-75000000</v>
      </c>
      <c r="BE90" s="195">
        <v>-75000000</v>
      </c>
      <c r="BF90" s="195">
        <v>-75000000</v>
      </c>
      <c r="BG90" s="195">
        <v>-75000000</v>
      </c>
      <c r="BH90" s="195">
        <v>-75000000</v>
      </c>
      <c r="BI90" s="195">
        <v>-75000000</v>
      </c>
      <c r="BJ90" s="195">
        <v>-75000000</v>
      </c>
      <c r="BK90" s="195">
        <v>-75000000</v>
      </c>
      <c r="BL90" s="195">
        <v>-75000000</v>
      </c>
      <c r="BM90" s="195">
        <v>-75000000</v>
      </c>
      <c r="BN90" s="195">
        <v>-75000000</v>
      </c>
      <c r="BO90" s="195">
        <v>-75000000</v>
      </c>
      <c r="BP90" s="195">
        <v>-75000000</v>
      </c>
      <c r="BQ90" s="195">
        <v>-75000000</v>
      </c>
      <c r="BR90" s="195">
        <v>-75000000</v>
      </c>
      <c r="BS90" s="195">
        <v>-75000000</v>
      </c>
      <c r="BT90" s="195">
        <v>-75000000</v>
      </c>
      <c r="BU90" s="195">
        <v>-75000000</v>
      </c>
      <c r="BV90" s="195">
        <v>-75000000</v>
      </c>
      <c r="BW90" s="195">
        <v>-75000000</v>
      </c>
      <c r="BX90" s="195">
        <v>-75000000</v>
      </c>
      <c r="BY90" s="195">
        <v>-75000000</v>
      </c>
      <c r="BZ90" s="195">
        <v>-75000000</v>
      </c>
      <c r="CA90" s="195">
        <v>-75000000</v>
      </c>
      <c r="CB90" s="195">
        <v>-75000000</v>
      </c>
      <c r="CC90" s="195">
        <v>-75000000</v>
      </c>
      <c r="CD90" s="195">
        <v>-75000000</v>
      </c>
      <c r="CE90" s="195">
        <v>-75000000</v>
      </c>
      <c r="CF90" s="195">
        <v>-75000000</v>
      </c>
      <c r="CG90" s="195">
        <v>-75000000</v>
      </c>
      <c r="CH90" s="195">
        <v>-75000000</v>
      </c>
      <c r="CI90" s="195">
        <v>-75000000</v>
      </c>
      <c r="CJ90" s="195">
        <v>-75000000</v>
      </c>
      <c r="CK90" s="195">
        <v>-75000000</v>
      </c>
      <c r="CL90" s="195">
        <v>-75000000</v>
      </c>
      <c r="CM90" s="195">
        <v>-75000000</v>
      </c>
      <c r="CN90" s="195">
        <v>-75000000</v>
      </c>
      <c r="CO90" s="195">
        <v>-75000000</v>
      </c>
      <c r="CP90" s="195">
        <v>-75000000</v>
      </c>
      <c r="CQ90" s="195">
        <v>-75000000</v>
      </c>
      <c r="CR90" s="195">
        <v>-75000000</v>
      </c>
      <c r="CS90" s="195">
        <v>-75000000</v>
      </c>
      <c r="CT90" s="195">
        <v>-75000000</v>
      </c>
      <c r="CU90" s="195">
        <v>-75000000</v>
      </c>
      <c r="CV90" s="195">
        <v>-75000000</v>
      </c>
      <c r="CW90" s="195">
        <v>-75000000</v>
      </c>
      <c r="CX90" s="63"/>
      <c r="CY90" s="63"/>
    </row>
    <row r="91" spans="1:103" s="7" customFormat="1" outlineLevel="1" x14ac:dyDescent="0.2">
      <c r="A91" s="199">
        <f t="shared" si="72"/>
        <v>84</v>
      </c>
      <c r="B91" s="199"/>
      <c r="C91" s="196">
        <v>221104</v>
      </c>
      <c r="D91" s="197" t="s">
        <v>248</v>
      </c>
      <c r="E91" s="198">
        <v>-50000000</v>
      </c>
      <c r="F91" s="198">
        <v>-50000000</v>
      </c>
      <c r="G91" s="198">
        <v>-50000000</v>
      </c>
      <c r="H91" s="198">
        <v>-50000000</v>
      </c>
      <c r="I91" s="198">
        <v>-50000000</v>
      </c>
      <c r="J91" s="198">
        <v>-50000000</v>
      </c>
      <c r="K91" s="198">
        <v>-50000000</v>
      </c>
      <c r="L91" s="198">
        <v>-50000000</v>
      </c>
      <c r="M91" s="198">
        <v>-50000000</v>
      </c>
      <c r="N91" s="198">
        <v>-50000000</v>
      </c>
      <c r="O91" s="198">
        <v>-50000000</v>
      </c>
      <c r="P91" s="198">
        <v>-50000000</v>
      </c>
      <c r="Q91" s="198">
        <v>-50000000</v>
      </c>
      <c r="R91" s="198">
        <v>-50000000</v>
      </c>
      <c r="S91" s="198">
        <v>-50000000</v>
      </c>
      <c r="T91" s="198">
        <v>-50000000</v>
      </c>
      <c r="U91" s="198">
        <v>-50000000</v>
      </c>
      <c r="V91" s="198">
        <v>-50000000</v>
      </c>
      <c r="W91" s="198">
        <v>-50000000</v>
      </c>
      <c r="X91" s="198">
        <v>-50000000</v>
      </c>
      <c r="Y91" s="198">
        <v>-50000000</v>
      </c>
      <c r="Z91" s="198">
        <v>-50000000</v>
      </c>
      <c r="AA91" s="198">
        <v>-50000000</v>
      </c>
      <c r="AB91" s="198">
        <v>-50000000</v>
      </c>
      <c r="AC91" s="195">
        <v>-50000000</v>
      </c>
      <c r="AD91" s="195">
        <v>-50000000</v>
      </c>
      <c r="AE91" s="195">
        <v>-50000000</v>
      </c>
      <c r="AF91" s="195">
        <v>-50000000</v>
      </c>
      <c r="AG91" s="195">
        <v>-50000000</v>
      </c>
      <c r="AH91" s="195">
        <v>-50000000</v>
      </c>
      <c r="AI91" s="195">
        <v>-50000000</v>
      </c>
      <c r="AJ91" s="195">
        <v>-50000000</v>
      </c>
      <c r="AK91" s="195">
        <v>-50000000</v>
      </c>
      <c r="AL91" s="195">
        <v>-50000000</v>
      </c>
      <c r="AM91" s="195">
        <v>-50000000</v>
      </c>
      <c r="AN91" s="195">
        <v>-50000000</v>
      </c>
      <c r="AO91" s="195">
        <v>-50000000</v>
      </c>
      <c r="AP91" s="195">
        <v>-50000000</v>
      </c>
      <c r="AQ91" s="195">
        <v>-50000000</v>
      </c>
      <c r="AR91" s="195">
        <v>-50000000</v>
      </c>
      <c r="AS91" s="195">
        <v>-50000000</v>
      </c>
      <c r="AT91" s="195">
        <v>-50000000</v>
      </c>
      <c r="AU91" s="195">
        <v>-50000000</v>
      </c>
      <c r="AV91" s="195">
        <v>-50000000</v>
      </c>
      <c r="AW91" s="195">
        <v>-50000000</v>
      </c>
      <c r="AX91" s="195">
        <v>-50000000</v>
      </c>
      <c r="AY91" s="195">
        <v>-50000000</v>
      </c>
      <c r="AZ91" s="195">
        <v>-50000000</v>
      </c>
      <c r="BA91" s="195">
        <v>-50000000</v>
      </c>
      <c r="BB91" s="195">
        <v>-50000000</v>
      </c>
      <c r="BC91" s="195">
        <v>-50000000</v>
      </c>
      <c r="BD91" s="195">
        <v>-50000000</v>
      </c>
      <c r="BE91" s="195">
        <v>-50000000</v>
      </c>
      <c r="BF91" s="195">
        <v>-50000000</v>
      </c>
      <c r="BG91" s="195">
        <v>-50000000</v>
      </c>
      <c r="BH91" s="195">
        <v>-50000000</v>
      </c>
      <c r="BI91" s="195">
        <v>-50000000</v>
      </c>
      <c r="BJ91" s="195">
        <v>-50000000</v>
      </c>
      <c r="BK91" s="195">
        <v>-50000000</v>
      </c>
      <c r="BL91" s="195">
        <v>-50000000</v>
      </c>
      <c r="BM91" s="195">
        <v>-50000000</v>
      </c>
      <c r="BN91" s="195">
        <v>-50000000</v>
      </c>
      <c r="BO91" s="195">
        <v>-50000000</v>
      </c>
      <c r="BP91" s="195">
        <v>-50000000</v>
      </c>
      <c r="BQ91" s="195">
        <v>-50000000</v>
      </c>
      <c r="BR91" s="195">
        <v>-50000000</v>
      </c>
      <c r="BS91" s="195">
        <v>-50000000</v>
      </c>
      <c r="BT91" s="195">
        <v>-50000000</v>
      </c>
      <c r="BU91" s="195">
        <v>-50000000</v>
      </c>
      <c r="BV91" s="195">
        <v>-50000000</v>
      </c>
      <c r="BW91" s="195">
        <v>-50000000</v>
      </c>
      <c r="BX91" s="195">
        <v>-50000000</v>
      </c>
      <c r="BY91" s="195">
        <v>-50000000</v>
      </c>
      <c r="BZ91" s="195">
        <v>-50000000</v>
      </c>
      <c r="CA91" s="195">
        <v>-50000000</v>
      </c>
      <c r="CB91" s="195">
        <v>-50000000</v>
      </c>
      <c r="CC91" s="195">
        <v>-50000000</v>
      </c>
      <c r="CD91" s="195">
        <v>-50000000</v>
      </c>
      <c r="CE91" s="195">
        <v>-50000000</v>
      </c>
      <c r="CF91" s="195">
        <v>-50000000</v>
      </c>
      <c r="CG91" s="195">
        <v>-50000000</v>
      </c>
      <c r="CH91" s="195">
        <v>-50000000</v>
      </c>
      <c r="CI91" s="195">
        <v>-50000000</v>
      </c>
      <c r="CJ91" s="195">
        <v>-50000000</v>
      </c>
      <c r="CK91" s="195">
        <v>-50000000</v>
      </c>
      <c r="CL91" s="195">
        <v>-50000000</v>
      </c>
      <c r="CM91" s="195">
        <v>-50000000</v>
      </c>
      <c r="CN91" s="195">
        <v>-50000000</v>
      </c>
      <c r="CO91" s="195">
        <v>-50000000</v>
      </c>
      <c r="CP91" s="195">
        <v>-50000000</v>
      </c>
      <c r="CQ91" s="195">
        <v>-50000000</v>
      </c>
      <c r="CR91" s="195">
        <v>-50000000</v>
      </c>
      <c r="CS91" s="195">
        <v>-50000000</v>
      </c>
      <c r="CT91" s="195">
        <v>-50000000</v>
      </c>
      <c r="CU91" s="195">
        <v>-50000000</v>
      </c>
      <c r="CV91" s="195">
        <v>-50000000</v>
      </c>
      <c r="CW91" s="195">
        <v>-50000000</v>
      </c>
      <c r="CX91" s="63"/>
      <c r="CY91" s="63"/>
    </row>
    <row r="92" spans="1:103" s="7" customFormat="1" outlineLevel="1" x14ac:dyDescent="0.2">
      <c r="A92" s="199">
        <f t="shared" si="72"/>
        <v>85</v>
      </c>
      <c r="B92" s="199"/>
      <c r="C92" s="196">
        <v>221105</v>
      </c>
      <c r="D92" s="201" t="s">
        <v>1296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-50000000</v>
      </c>
      <c r="P92" s="198">
        <v>-50000000</v>
      </c>
      <c r="Q92" s="198">
        <v>-50000000</v>
      </c>
      <c r="R92" s="198">
        <v>-50000000</v>
      </c>
      <c r="S92" s="198">
        <v>-50000000</v>
      </c>
      <c r="T92" s="198">
        <v>-50000000</v>
      </c>
      <c r="U92" s="198">
        <v>-50000000</v>
      </c>
      <c r="V92" s="198">
        <v>-50000000</v>
      </c>
      <c r="W92" s="198">
        <v>-50000000</v>
      </c>
      <c r="X92" s="198">
        <v>-50000000</v>
      </c>
      <c r="Y92" s="198">
        <v>-50000000</v>
      </c>
      <c r="Z92" s="198">
        <v>-50000000</v>
      </c>
      <c r="AA92" s="198">
        <v>-50000000</v>
      </c>
      <c r="AB92" s="198">
        <v>-50000000</v>
      </c>
      <c r="AC92" s="195">
        <v>-50000000</v>
      </c>
      <c r="AD92" s="195">
        <v>-50000000</v>
      </c>
      <c r="AE92" s="195">
        <v>-50000000</v>
      </c>
      <c r="AF92" s="195">
        <v>-50000000</v>
      </c>
      <c r="AG92" s="195">
        <v>-50000000</v>
      </c>
      <c r="AH92" s="195">
        <v>-50000000</v>
      </c>
      <c r="AI92" s="195">
        <v>-50000000</v>
      </c>
      <c r="AJ92" s="195">
        <v>-50000000</v>
      </c>
      <c r="AK92" s="195">
        <v>-50000000</v>
      </c>
      <c r="AL92" s="195">
        <v>-50000000</v>
      </c>
      <c r="AM92" s="195">
        <v>-50000000</v>
      </c>
      <c r="AN92" s="195">
        <v>-50000000</v>
      </c>
      <c r="AO92" s="195">
        <v>-50000000</v>
      </c>
      <c r="AP92" s="195">
        <v>-50000000</v>
      </c>
      <c r="AQ92" s="195">
        <v>-50000000</v>
      </c>
      <c r="AR92" s="195">
        <v>-50000000</v>
      </c>
      <c r="AS92" s="195">
        <v>-50000000</v>
      </c>
      <c r="AT92" s="195">
        <v>-50000000</v>
      </c>
      <c r="AU92" s="195">
        <v>-50000000</v>
      </c>
      <c r="AV92" s="195">
        <v>-50000000</v>
      </c>
      <c r="AW92" s="195">
        <v>-50000000</v>
      </c>
      <c r="AX92" s="195">
        <v>-50000000</v>
      </c>
      <c r="AY92" s="195">
        <v>-50000000</v>
      </c>
      <c r="AZ92" s="195">
        <v>-50000000</v>
      </c>
      <c r="BA92" s="195">
        <v>-50000000</v>
      </c>
      <c r="BB92" s="195">
        <v>-50000000</v>
      </c>
      <c r="BC92" s="195">
        <v>-50000000</v>
      </c>
      <c r="BD92" s="195">
        <v>-50000000</v>
      </c>
      <c r="BE92" s="195">
        <v>-50000000</v>
      </c>
      <c r="BF92" s="195">
        <v>-50000000</v>
      </c>
      <c r="BG92" s="195">
        <v>-50000000</v>
      </c>
      <c r="BH92" s="195">
        <v>-50000000</v>
      </c>
      <c r="BI92" s="195">
        <v>-50000000</v>
      </c>
      <c r="BJ92" s="195">
        <v>-50000000</v>
      </c>
      <c r="BK92" s="195">
        <v>-50000000</v>
      </c>
      <c r="BL92" s="195">
        <v>-50000000</v>
      </c>
      <c r="BM92" s="195">
        <v>-50000000</v>
      </c>
      <c r="BN92" s="195">
        <v>-50000000</v>
      </c>
      <c r="BO92" s="195">
        <v>-50000000</v>
      </c>
      <c r="BP92" s="195">
        <v>-50000000</v>
      </c>
      <c r="BQ92" s="195">
        <v>-50000000</v>
      </c>
      <c r="BR92" s="195">
        <v>-50000000</v>
      </c>
      <c r="BS92" s="195">
        <v>-50000000</v>
      </c>
      <c r="BT92" s="195">
        <v>-50000000</v>
      </c>
      <c r="BU92" s="195">
        <v>-50000000</v>
      </c>
      <c r="BV92" s="195">
        <v>-50000000</v>
      </c>
      <c r="BW92" s="195">
        <v>-50000000</v>
      </c>
      <c r="BX92" s="195">
        <v>-50000000</v>
      </c>
      <c r="BY92" s="195">
        <v>-50000000</v>
      </c>
      <c r="BZ92" s="195">
        <v>-50000000</v>
      </c>
      <c r="CA92" s="195">
        <v>-50000000</v>
      </c>
      <c r="CB92" s="195">
        <v>-50000000</v>
      </c>
      <c r="CC92" s="195">
        <v>-50000000</v>
      </c>
      <c r="CD92" s="195">
        <v>-50000000</v>
      </c>
      <c r="CE92" s="195">
        <v>-50000000</v>
      </c>
      <c r="CF92" s="195">
        <v>-50000000</v>
      </c>
      <c r="CG92" s="195">
        <v>-50000000</v>
      </c>
      <c r="CH92" s="195">
        <v>-50000000</v>
      </c>
      <c r="CI92" s="195">
        <v>-50000000</v>
      </c>
      <c r="CJ92" s="195">
        <v>-50000000</v>
      </c>
      <c r="CK92" s="195">
        <v>-50000000</v>
      </c>
      <c r="CL92" s="195">
        <v>-50000000</v>
      </c>
      <c r="CM92" s="195">
        <v>-50000000</v>
      </c>
      <c r="CN92" s="195">
        <v>-50000000</v>
      </c>
      <c r="CO92" s="195">
        <v>-50000000</v>
      </c>
      <c r="CP92" s="195">
        <v>-50000000</v>
      </c>
      <c r="CQ92" s="195">
        <v>-50000000</v>
      </c>
      <c r="CR92" s="195">
        <v>-50000000</v>
      </c>
      <c r="CS92" s="195">
        <v>-50000000</v>
      </c>
      <c r="CT92" s="195">
        <v>-50000000</v>
      </c>
      <c r="CU92" s="195">
        <v>-50000000</v>
      </c>
      <c r="CV92" s="195">
        <v>-50000000</v>
      </c>
      <c r="CW92" s="195">
        <v>-50000000</v>
      </c>
      <c r="CX92" s="63"/>
      <c r="CY92" s="63"/>
    </row>
    <row r="93" spans="1:103" s="7" customFormat="1" outlineLevel="1" x14ac:dyDescent="0.2">
      <c r="A93" s="199">
        <f t="shared" si="72"/>
        <v>86</v>
      </c>
      <c r="B93" s="199"/>
      <c r="C93" s="196">
        <v>221106</v>
      </c>
      <c r="D93" s="201" t="s">
        <v>1299</v>
      </c>
      <c r="E93" s="198"/>
      <c r="F93" s="198"/>
      <c r="G93" s="198"/>
      <c r="H93" s="198"/>
      <c r="I93" s="198"/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-50000000</v>
      </c>
      <c r="Z93" s="198">
        <v>-50000000</v>
      </c>
      <c r="AA93" s="198">
        <v>-50000000</v>
      </c>
      <c r="AB93" s="198">
        <v>-50000000</v>
      </c>
      <c r="AC93" s="195">
        <v>-50000000</v>
      </c>
      <c r="AD93" s="195">
        <v>-50000000</v>
      </c>
      <c r="AE93" s="195">
        <v>-50000000</v>
      </c>
      <c r="AF93" s="195">
        <v>-50000000</v>
      </c>
      <c r="AG93" s="195">
        <v>-50000000</v>
      </c>
      <c r="AH93" s="195">
        <v>-50000000</v>
      </c>
      <c r="AI93" s="195">
        <v>-50000000</v>
      </c>
      <c r="AJ93" s="195">
        <v>-50000000</v>
      </c>
      <c r="AK93" s="195">
        <v>-50000000</v>
      </c>
      <c r="AL93" s="195">
        <v>-50000000</v>
      </c>
      <c r="AM93" s="195">
        <v>-50000000</v>
      </c>
      <c r="AN93" s="195">
        <v>-50000000</v>
      </c>
      <c r="AO93" s="195">
        <v>-50000000</v>
      </c>
      <c r="AP93" s="195">
        <v>-50000000</v>
      </c>
      <c r="AQ93" s="195">
        <v>-50000000</v>
      </c>
      <c r="AR93" s="195">
        <v>-50000000</v>
      </c>
      <c r="AS93" s="195">
        <v>-50000000</v>
      </c>
      <c r="AT93" s="195">
        <v>-50000000</v>
      </c>
      <c r="AU93" s="195">
        <v>-50000000</v>
      </c>
      <c r="AV93" s="195">
        <v>-50000000</v>
      </c>
      <c r="AW93" s="195">
        <v>-50000000</v>
      </c>
      <c r="AX93" s="195">
        <v>-50000000</v>
      </c>
      <c r="AY93" s="195">
        <v>-50000000</v>
      </c>
      <c r="AZ93" s="195">
        <v>-50000000</v>
      </c>
      <c r="BA93" s="195">
        <v>-50000000</v>
      </c>
      <c r="BB93" s="195">
        <v>-50000000</v>
      </c>
      <c r="BC93" s="195">
        <v>-50000000</v>
      </c>
      <c r="BD93" s="195">
        <v>-50000000</v>
      </c>
      <c r="BE93" s="195">
        <v>-50000000</v>
      </c>
      <c r="BF93" s="195">
        <v>-50000000</v>
      </c>
      <c r="BG93" s="195">
        <v>-50000000</v>
      </c>
      <c r="BH93" s="195">
        <v>-50000000</v>
      </c>
      <c r="BI93" s="195">
        <v>-50000000</v>
      </c>
      <c r="BJ93" s="195">
        <v>-50000000</v>
      </c>
      <c r="BK93" s="195">
        <v>-50000000</v>
      </c>
      <c r="BL93" s="195">
        <v>-50000000</v>
      </c>
      <c r="BM93" s="195">
        <v>-50000000</v>
      </c>
      <c r="BN93" s="195">
        <v>-50000000</v>
      </c>
      <c r="BO93" s="195">
        <v>-50000000</v>
      </c>
      <c r="BP93" s="195">
        <v>-50000000</v>
      </c>
      <c r="BQ93" s="195">
        <v>-50000000</v>
      </c>
      <c r="BR93" s="195">
        <v>-50000000</v>
      </c>
      <c r="BS93" s="195">
        <v>-50000000</v>
      </c>
      <c r="BT93" s="195">
        <v>-50000000</v>
      </c>
      <c r="BU93" s="195">
        <v>-50000000</v>
      </c>
      <c r="BV93" s="195">
        <v>-50000000</v>
      </c>
      <c r="BW93" s="195">
        <v>-50000000</v>
      </c>
      <c r="BX93" s="195">
        <v>-50000000</v>
      </c>
      <c r="BY93" s="195">
        <v>-50000000</v>
      </c>
      <c r="BZ93" s="195">
        <v>-50000000</v>
      </c>
      <c r="CA93" s="195">
        <v>-50000000</v>
      </c>
      <c r="CB93" s="195">
        <v>-50000000</v>
      </c>
      <c r="CC93" s="195">
        <v>-50000000</v>
      </c>
      <c r="CD93" s="195">
        <v>-50000000</v>
      </c>
      <c r="CE93" s="195">
        <v>-50000000</v>
      </c>
      <c r="CF93" s="195">
        <v>-50000000</v>
      </c>
      <c r="CG93" s="195">
        <v>-50000000</v>
      </c>
      <c r="CH93" s="195">
        <v>-50000000</v>
      </c>
      <c r="CI93" s="195">
        <v>-50000000</v>
      </c>
      <c r="CJ93" s="195">
        <v>-50000000</v>
      </c>
      <c r="CK93" s="195">
        <v>-50000000</v>
      </c>
      <c r="CL93" s="195">
        <v>-50000000</v>
      </c>
      <c r="CM93" s="195">
        <v>-50000000</v>
      </c>
      <c r="CN93" s="195">
        <v>-50000000</v>
      </c>
      <c r="CO93" s="195">
        <v>-50000000</v>
      </c>
      <c r="CP93" s="195">
        <v>-50000000</v>
      </c>
      <c r="CQ93" s="195">
        <v>-50000000</v>
      </c>
      <c r="CR93" s="195">
        <v>-50000000</v>
      </c>
      <c r="CS93" s="195">
        <v>-50000000</v>
      </c>
      <c r="CT93" s="195">
        <v>-50000000</v>
      </c>
      <c r="CU93" s="195">
        <v>-50000000</v>
      </c>
      <c r="CV93" s="195">
        <v>-50000000</v>
      </c>
      <c r="CW93" s="195">
        <v>-50000000</v>
      </c>
      <c r="CX93" s="63"/>
      <c r="CY93" s="63"/>
    </row>
    <row r="94" spans="1:103" s="7" customFormat="1" outlineLevel="1" x14ac:dyDescent="0.2">
      <c r="A94" s="199">
        <f t="shared" si="72"/>
        <v>87</v>
      </c>
      <c r="B94" s="199"/>
      <c r="C94" s="196">
        <v>221107</v>
      </c>
      <c r="D94" s="201" t="s">
        <v>1500</v>
      </c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5"/>
      <c r="AD94" s="195"/>
      <c r="AE94" s="195"/>
      <c r="AF94" s="195"/>
      <c r="AG94" s="195"/>
      <c r="AH94" s="195"/>
      <c r="AI94" s="195"/>
      <c r="AJ94" s="195"/>
      <c r="AK94" s="195"/>
      <c r="AL94" s="195"/>
      <c r="AM94" s="195"/>
      <c r="AN94" s="195"/>
      <c r="AO94" s="195"/>
      <c r="AP94" s="195"/>
      <c r="AQ94" s="195"/>
      <c r="AR94" s="195"/>
      <c r="AS94" s="195"/>
      <c r="AT94" s="195"/>
      <c r="AU94" s="195"/>
      <c r="AV94" s="195"/>
      <c r="AW94" s="195"/>
      <c r="AX94" s="195"/>
      <c r="AY94" s="195"/>
      <c r="AZ94" s="195"/>
      <c r="BA94" s="195">
        <v>0</v>
      </c>
      <c r="BB94" s="195">
        <v>0</v>
      </c>
      <c r="BC94" s="195">
        <v>0</v>
      </c>
      <c r="BD94" s="195">
        <v>0</v>
      </c>
      <c r="BE94" s="195">
        <v>0</v>
      </c>
      <c r="BF94" s="195">
        <v>0</v>
      </c>
      <c r="BG94" s="195">
        <v>0</v>
      </c>
      <c r="BH94" s="195">
        <v>0</v>
      </c>
      <c r="BI94" s="195">
        <v>0</v>
      </c>
      <c r="BJ94" s="195">
        <v>0</v>
      </c>
      <c r="BK94" s="195">
        <v>0</v>
      </c>
      <c r="BL94" s="195">
        <v>0</v>
      </c>
      <c r="BM94" s="195">
        <v>-75000000</v>
      </c>
      <c r="BN94" s="195">
        <v>-75000000</v>
      </c>
      <c r="BO94" s="195">
        <v>-75000000</v>
      </c>
      <c r="BP94" s="195">
        <v>-75000000</v>
      </c>
      <c r="BQ94" s="195">
        <v>-75000000</v>
      </c>
      <c r="BR94" s="195">
        <v>-75000000</v>
      </c>
      <c r="BS94" s="195">
        <v>-75000000</v>
      </c>
      <c r="BT94" s="195">
        <v>-75000000</v>
      </c>
      <c r="BU94" s="195">
        <v>-75000000</v>
      </c>
      <c r="BV94" s="195">
        <v>-75000000</v>
      </c>
      <c r="BW94" s="195">
        <v>-75000000</v>
      </c>
      <c r="BX94" s="195">
        <v>-75000000</v>
      </c>
      <c r="BY94" s="195">
        <v>-75000000</v>
      </c>
      <c r="BZ94" s="195">
        <v>-75000000</v>
      </c>
      <c r="CA94" s="195">
        <v>-75000000</v>
      </c>
      <c r="CB94" s="195">
        <v>-75000000</v>
      </c>
      <c r="CC94" s="195">
        <v>-75000000</v>
      </c>
      <c r="CD94" s="195">
        <v>-75000000</v>
      </c>
      <c r="CE94" s="195">
        <v>-75000000</v>
      </c>
      <c r="CF94" s="195">
        <v>-75000000</v>
      </c>
      <c r="CG94" s="195">
        <v>-75000000</v>
      </c>
      <c r="CH94" s="195">
        <v>-75000000</v>
      </c>
      <c r="CI94" s="195">
        <v>-75000000</v>
      </c>
      <c r="CJ94" s="195">
        <v>-75000000</v>
      </c>
      <c r="CK94" s="195">
        <v>0</v>
      </c>
      <c r="CL94" s="195"/>
      <c r="CM94" s="195"/>
      <c r="CN94" s="195"/>
      <c r="CO94" s="195"/>
      <c r="CP94" s="195"/>
      <c r="CQ94" s="195"/>
      <c r="CR94" s="195"/>
      <c r="CS94" s="195"/>
      <c r="CT94" s="195"/>
      <c r="CU94" s="195"/>
      <c r="CV94" s="195"/>
      <c r="CW94" s="195"/>
      <c r="CX94" s="63"/>
      <c r="CY94" s="63"/>
    </row>
    <row r="95" spans="1:103" s="7" customFormat="1" outlineLevel="1" x14ac:dyDescent="0.2">
      <c r="A95" s="199">
        <f t="shared" si="72"/>
        <v>88</v>
      </c>
      <c r="B95" s="199"/>
      <c r="C95" s="196">
        <v>221108</v>
      </c>
      <c r="D95" s="201" t="s">
        <v>1502</v>
      </c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5"/>
      <c r="AD95" s="195"/>
      <c r="AE95" s="195"/>
      <c r="AF95" s="195"/>
      <c r="AG95" s="195"/>
      <c r="AH95" s="195"/>
      <c r="AI95" s="195"/>
      <c r="AJ95" s="195"/>
      <c r="AK95" s="195"/>
      <c r="AL95" s="195"/>
      <c r="AM95" s="195"/>
      <c r="AN95" s="195"/>
      <c r="AO95" s="195"/>
      <c r="AP95" s="195"/>
      <c r="AQ95" s="195"/>
      <c r="AR95" s="195"/>
      <c r="AS95" s="195"/>
      <c r="AT95" s="195"/>
      <c r="AU95" s="195"/>
      <c r="AV95" s="195"/>
      <c r="AW95" s="195"/>
      <c r="AX95" s="195"/>
      <c r="AY95" s="195"/>
      <c r="AZ95" s="195"/>
      <c r="BA95" s="195">
        <v>0</v>
      </c>
      <c r="BB95" s="195">
        <v>0</v>
      </c>
      <c r="BC95" s="195">
        <v>0</v>
      </c>
      <c r="BD95" s="195">
        <v>0</v>
      </c>
      <c r="BE95" s="195">
        <v>0</v>
      </c>
      <c r="BF95" s="195">
        <v>0</v>
      </c>
      <c r="BG95" s="195">
        <v>0</v>
      </c>
      <c r="BH95" s="195">
        <v>0</v>
      </c>
      <c r="BI95" s="195">
        <v>0</v>
      </c>
      <c r="BJ95" s="195">
        <v>0</v>
      </c>
      <c r="BK95" s="195">
        <v>0</v>
      </c>
      <c r="BL95" s="195">
        <v>0</v>
      </c>
      <c r="BM95" s="195">
        <v>-35000000</v>
      </c>
      <c r="BN95" s="195">
        <v>-35000000</v>
      </c>
      <c r="BO95" s="195">
        <v>-35000000</v>
      </c>
      <c r="BP95" s="195">
        <v>-35000000</v>
      </c>
      <c r="BQ95" s="195">
        <v>-35000000</v>
      </c>
      <c r="BR95" s="195">
        <v>-35000000</v>
      </c>
      <c r="BS95" s="195">
        <v>-35000000</v>
      </c>
      <c r="BT95" s="195">
        <v>-35000000</v>
      </c>
      <c r="BU95" s="195">
        <v>-35000000</v>
      </c>
      <c r="BV95" s="195">
        <v>-35000000</v>
      </c>
      <c r="BW95" s="195">
        <v>-35000000</v>
      </c>
      <c r="BX95" s="195">
        <v>-35000000</v>
      </c>
      <c r="BY95" s="195">
        <v>-35000000</v>
      </c>
      <c r="BZ95" s="195">
        <v>-35000000</v>
      </c>
      <c r="CA95" s="195">
        <v>-35000000</v>
      </c>
      <c r="CB95" s="195">
        <v>-35000000</v>
      </c>
      <c r="CC95" s="195">
        <v>-35000000</v>
      </c>
      <c r="CD95" s="195">
        <v>-35000000</v>
      </c>
      <c r="CE95" s="195">
        <v>-35000000</v>
      </c>
      <c r="CF95" s="195">
        <v>-35000000</v>
      </c>
      <c r="CG95" s="195">
        <v>-35000000</v>
      </c>
      <c r="CH95" s="195">
        <v>-35000000</v>
      </c>
      <c r="CI95" s="195">
        <v>-35000000</v>
      </c>
      <c r="CJ95" s="195">
        <v>-35000000</v>
      </c>
      <c r="CK95" s="195">
        <v>-35000000</v>
      </c>
      <c r="CL95" s="195">
        <v>-35000000</v>
      </c>
      <c r="CM95" s="195">
        <v>-35000000</v>
      </c>
      <c r="CN95" s="195">
        <v>-35000000</v>
      </c>
      <c r="CO95" s="195">
        <v>-35000000</v>
      </c>
      <c r="CP95" s="195">
        <v>-35000000</v>
      </c>
      <c r="CQ95" s="195">
        <v>-35000000</v>
      </c>
      <c r="CR95" s="195">
        <v>-35000000</v>
      </c>
      <c r="CS95" s="195">
        <v>-35000000</v>
      </c>
      <c r="CT95" s="195">
        <v>-35000000</v>
      </c>
      <c r="CU95" s="195">
        <v>-35000000</v>
      </c>
      <c r="CV95" s="195">
        <v>-35000000</v>
      </c>
      <c r="CW95" s="195">
        <v>-35000000</v>
      </c>
      <c r="CX95" s="63"/>
      <c r="CY95" s="63"/>
    </row>
    <row r="96" spans="1:103" s="7" customFormat="1" outlineLevel="1" x14ac:dyDescent="0.2">
      <c r="A96" s="199">
        <f t="shared" si="72"/>
        <v>89</v>
      </c>
      <c r="B96" s="199"/>
      <c r="C96" s="196">
        <v>221109</v>
      </c>
      <c r="D96" s="201" t="s">
        <v>1504</v>
      </c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5"/>
      <c r="AD96" s="195"/>
      <c r="AE96" s="195"/>
      <c r="AF96" s="195"/>
      <c r="AG96" s="195"/>
      <c r="AH96" s="195"/>
      <c r="AI96" s="195"/>
      <c r="AJ96" s="195"/>
      <c r="AK96" s="195"/>
      <c r="AL96" s="195"/>
      <c r="AM96" s="195"/>
      <c r="AN96" s="195"/>
      <c r="AO96" s="195"/>
      <c r="AP96" s="195"/>
      <c r="AQ96" s="195"/>
      <c r="AR96" s="195"/>
      <c r="AS96" s="195"/>
      <c r="AT96" s="195"/>
      <c r="AU96" s="195"/>
      <c r="AV96" s="195"/>
      <c r="AW96" s="195"/>
      <c r="AX96" s="195"/>
      <c r="AY96" s="195"/>
      <c r="AZ96" s="195"/>
      <c r="BA96" s="195">
        <v>0</v>
      </c>
      <c r="BB96" s="195">
        <v>0</v>
      </c>
      <c r="BC96" s="195">
        <v>0</v>
      </c>
      <c r="BD96" s="195">
        <v>0</v>
      </c>
      <c r="BE96" s="195">
        <v>0</v>
      </c>
      <c r="BF96" s="195">
        <v>0</v>
      </c>
      <c r="BG96" s="195">
        <v>0</v>
      </c>
      <c r="BH96" s="195">
        <v>0</v>
      </c>
      <c r="BI96" s="195">
        <v>0</v>
      </c>
      <c r="BJ96" s="195">
        <v>0</v>
      </c>
      <c r="BK96" s="195">
        <v>0</v>
      </c>
      <c r="BL96" s="195">
        <v>0</v>
      </c>
      <c r="BM96" s="195">
        <v>-40000000</v>
      </c>
      <c r="BN96" s="195">
        <v>-40000000</v>
      </c>
      <c r="BO96" s="195">
        <v>-40000000</v>
      </c>
      <c r="BP96" s="195">
        <v>-40000000</v>
      </c>
      <c r="BQ96" s="195">
        <v>-40000000</v>
      </c>
      <c r="BR96" s="195">
        <v>-40000000</v>
      </c>
      <c r="BS96" s="195">
        <v>-40000000</v>
      </c>
      <c r="BT96" s="195">
        <v>-40000000</v>
      </c>
      <c r="BU96" s="195">
        <v>-40000000</v>
      </c>
      <c r="BV96" s="195">
        <v>-40000000</v>
      </c>
      <c r="BW96" s="195">
        <v>-40000000</v>
      </c>
      <c r="BX96" s="195">
        <v>-40000000</v>
      </c>
      <c r="BY96" s="195">
        <v>-40000000</v>
      </c>
      <c r="BZ96" s="195">
        <v>-40000000</v>
      </c>
      <c r="CA96" s="195">
        <v>-40000000</v>
      </c>
      <c r="CB96" s="195">
        <v>-40000000</v>
      </c>
      <c r="CC96" s="195">
        <v>-40000000</v>
      </c>
      <c r="CD96" s="195">
        <v>-40000000</v>
      </c>
      <c r="CE96" s="195">
        <v>-40000000</v>
      </c>
      <c r="CF96" s="195">
        <v>-40000000</v>
      </c>
      <c r="CG96" s="195">
        <v>-40000000</v>
      </c>
      <c r="CH96" s="195">
        <v>-40000000</v>
      </c>
      <c r="CI96" s="195">
        <v>-40000000</v>
      </c>
      <c r="CJ96" s="195">
        <v>-40000000</v>
      </c>
      <c r="CK96" s="195">
        <v>-40000000</v>
      </c>
      <c r="CL96" s="195">
        <v>-40000000</v>
      </c>
      <c r="CM96" s="195">
        <v>-40000000</v>
      </c>
      <c r="CN96" s="195">
        <v>-40000000</v>
      </c>
      <c r="CO96" s="195">
        <v>-40000000</v>
      </c>
      <c r="CP96" s="195">
        <v>-40000000</v>
      </c>
      <c r="CQ96" s="195">
        <v>-40000000</v>
      </c>
      <c r="CR96" s="195">
        <v>-40000000</v>
      </c>
      <c r="CS96" s="195">
        <v>-40000000</v>
      </c>
      <c r="CT96" s="195">
        <v>-40000000</v>
      </c>
      <c r="CU96" s="195">
        <v>-40000000</v>
      </c>
      <c r="CV96" s="195">
        <v>-40000000</v>
      </c>
      <c r="CW96" s="195">
        <v>-40000000</v>
      </c>
      <c r="CX96" s="63"/>
      <c r="CY96" s="63"/>
    </row>
    <row r="97" spans="1:103" s="7" customFormat="1" outlineLevel="1" x14ac:dyDescent="0.2">
      <c r="A97" s="199">
        <f t="shared" si="72"/>
        <v>90</v>
      </c>
      <c r="B97" s="199"/>
      <c r="C97" s="196">
        <v>221110</v>
      </c>
      <c r="D97" s="201" t="s">
        <v>2041</v>
      </c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5"/>
      <c r="AD97" s="195"/>
      <c r="AE97" s="195"/>
      <c r="AF97" s="195"/>
      <c r="AG97" s="195"/>
      <c r="AH97" s="195"/>
      <c r="AI97" s="195"/>
      <c r="AJ97" s="195"/>
      <c r="AK97" s="195"/>
      <c r="AL97" s="195"/>
      <c r="AM97" s="195"/>
      <c r="AN97" s="195"/>
      <c r="AO97" s="195"/>
      <c r="AP97" s="195"/>
      <c r="AQ97" s="195"/>
      <c r="AR97" s="195"/>
      <c r="AS97" s="195"/>
      <c r="AT97" s="195"/>
      <c r="AU97" s="195"/>
      <c r="AV97" s="195"/>
      <c r="AW97" s="195"/>
      <c r="AX97" s="195"/>
      <c r="AY97" s="195"/>
      <c r="AZ97" s="195"/>
      <c r="BA97" s="195"/>
      <c r="BB97" s="195"/>
      <c r="BC97" s="195"/>
      <c r="BD97" s="195"/>
      <c r="BE97" s="195"/>
      <c r="BF97" s="195"/>
      <c r="BG97" s="195"/>
      <c r="BH97" s="195"/>
      <c r="BI97" s="195"/>
      <c r="BJ97" s="195"/>
      <c r="BK97" s="195"/>
      <c r="BL97" s="195"/>
      <c r="BM97" s="195"/>
      <c r="BN97" s="195"/>
      <c r="BO97" s="195"/>
      <c r="BP97" s="195"/>
      <c r="BQ97" s="195"/>
      <c r="BR97" s="195"/>
      <c r="BS97" s="195"/>
      <c r="BT97" s="195"/>
      <c r="BU97" s="195"/>
      <c r="BV97" s="195"/>
      <c r="BW97" s="195"/>
      <c r="BX97" s="195"/>
      <c r="BY97" s="195"/>
      <c r="BZ97" s="195">
        <v>-25000000</v>
      </c>
      <c r="CA97" s="195">
        <v>-25000000</v>
      </c>
      <c r="CB97" s="195">
        <v>-25000000</v>
      </c>
      <c r="CC97" s="195">
        <v>-25000000</v>
      </c>
      <c r="CD97" s="195">
        <v>-25000000</v>
      </c>
      <c r="CE97" s="195">
        <v>-25000000</v>
      </c>
      <c r="CF97" s="195">
        <v>-25000000</v>
      </c>
      <c r="CG97" s="195">
        <v>-25000000</v>
      </c>
      <c r="CH97" s="195">
        <v>-25000000</v>
      </c>
      <c r="CI97" s="195">
        <v>-25000000</v>
      </c>
      <c r="CJ97" s="195">
        <v>-25000000</v>
      </c>
      <c r="CK97" s="195">
        <v>-25000000</v>
      </c>
      <c r="CL97" s="195">
        <v>-25000000</v>
      </c>
      <c r="CM97" s="195">
        <v>-25000000</v>
      </c>
      <c r="CN97" s="195">
        <v>-25000000</v>
      </c>
      <c r="CO97" s="195">
        <v>-25000000</v>
      </c>
      <c r="CP97" s="195">
        <v>-25000000</v>
      </c>
      <c r="CQ97" s="195">
        <v>-25000000</v>
      </c>
      <c r="CR97" s="195">
        <v>-25000000</v>
      </c>
      <c r="CS97" s="195">
        <v>-25000000</v>
      </c>
      <c r="CT97" s="195">
        <v>-25000000</v>
      </c>
      <c r="CU97" s="195">
        <v>-25000000</v>
      </c>
      <c r="CV97" s="195">
        <v>-25000000</v>
      </c>
      <c r="CW97" s="195">
        <v>-25000000</v>
      </c>
      <c r="CX97" s="63"/>
      <c r="CY97" s="63"/>
    </row>
    <row r="98" spans="1:103" s="7" customFormat="1" outlineLevel="1" x14ac:dyDescent="0.2">
      <c r="A98" s="199">
        <f t="shared" si="72"/>
        <v>91</v>
      </c>
      <c r="B98" s="199"/>
      <c r="C98" s="196">
        <v>221112</v>
      </c>
      <c r="D98" s="201" t="s">
        <v>2043</v>
      </c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5"/>
      <c r="AD98" s="195"/>
      <c r="AE98" s="195"/>
      <c r="AF98" s="195"/>
      <c r="AG98" s="195"/>
      <c r="AH98" s="195"/>
      <c r="AI98" s="195"/>
      <c r="AJ98" s="195"/>
      <c r="AK98" s="195"/>
      <c r="AL98" s="195"/>
      <c r="AM98" s="195"/>
      <c r="AN98" s="195"/>
      <c r="AO98" s="195"/>
      <c r="AP98" s="195"/>
      <c r="AQ98" s="195"/>
      <c r="AR98" s="195"/>
      <c r="AS98" s="195"/>
      <c r="AT98" s="195"/>
      <c r="AU98" s="195"/>
      <c r="AV98" s="195"/>
      <c r="AW98" s="195"/>
      <c r="AX98" s="195"/>
      <c r="AY98" s="195"/>
      <c r="AZ98" s="195"/>
      <c r="BA98" s="195"/>
      <c r="BB98" s="195"/>
      <c r="BC98" s="195"/>
      <c r="BD98" s="195"/>
      <c r="BE98" s="195"/>
      <c r="BF98" s="195"/>
      <c r="BG98" s="195"/>
      <c r="BH98" s="195"/>
      <c r="BI98" s="195"/>
      <c r="BJ98" s="195"/>
      <c r="BK98" s="195"/>
      <c r="BL98" s="195"/>
      <c r="BM98" s="195"/>
      <c r="BN98" s="195"/>
      <c r="BO98" s="195"/>
      <c r="BP98" s="195"/>
      <c r="BQ98" s="195"/>
      <c r="BR98" s="195"/>
      <c r="BS98" s="195"/>
      <c r="BT98" s="195"/>
      <c r="BU98" s="195"/>
      <c r="BV98" s="195"/>
      <c r="BW98" s="195"/>
      <c r="BX98" s="195"/>
      <c r="BY98" s="195"/>
      <c r="BZ98" s="195">
        <v>-75000000</v>
      </c>
      <c r="CA98" s="195">
        <v>-75000000</v>
      </c>
      <c r="CB98" s="195">
        <v>-75000000</v>
      </c>
      <c r="CC98" s="195">
        <v>-75000000</v>
      </c>
      <c r="CD98" s="195">
        <v>-75000000</v>
      </c>
      <c r="CE98" s="195">
        <v>-75000000</v>
      </c>
      <c r="CF98" s="195">
        <v>-75000000</v>
      </c>
      <c r="CG98" s="195">
        <v>-75000000</v>
      </c>
      <c r="CH98" s="195">
        <v>-75000000</v>
      </c>
      <c r="CI98" s="195">
        <v>-75000000</v>
      </c>
      <c r="CJ98" s="195">
        <v>-75000000</v>
      </c>
      <c r="CK98" s="195">
        <v>-75000000</v>
      </c>
      <c r="CL98" s="195">
        <v>-75000000</v>
      </c>
      <c r="CM98" s="195">
        <v>-75000000</v>
      </c>
      <c r="CN98" s="195">
        <v>-75000000</v>
      </c>
      <c r="CO98" s="195">
        <v>-75000000</v>
      </c>
      <c r="CP98" s="195">
        <v>-75000000</v>
      </c>
      <c r="CQ98" s="195">
        <v>-75000000</v>
      </c>
      <c r="CR98" s="195">
        <v>-75000000</v>
      </c>
      <c r="CS98" s="195">
        <v>-75000000</v>
      </c>
      <c r="CT98" s="195">
        <v>-75000000</v>
      </c>
      <c r="CU98" s="195">
        <v>-75000000</v>
      </c>
      <c r="CV98" s="195">
        <v>-75000000</v>
      </c>
      <c r="CW98" s="195">
        <v>-75000000</v>
      </c>
      <c r="CX98" s="63"/>
      <c r="CY98" s="63"/>
    </row>
    <row r="99" spans="1:103" s="7" customFormat="1" outlineLevel="1" x14ac:dyDescent="0.2">
      <c r="A99" s="199">
        <f t="shared" si="72"/>
        <v>92</v>
      </c>
      <c r="B99" s="199"/>
      <c r="C99" s="196">
        <v>221113</v>
      </c>
      <c r="D99" s="201" t="s">
        <v>2181</v>
      </c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5"/>
      <c r="AD99" s="195"/>
      <c r="AE99" s="195"/>
      <c r="AF99" s="195"/>
      <c r="AG99" s="195"/>
      <c r="AH99" s="195"/>
      <c r="AI99" s="195"/>
      <c r="AJ99" s="195"/>
      <c r="AK99" s="195"/>
      <c r="AL99" s="195"/>
      <c r="AM99" s="195"/>
      <c r="AN99" s="195"/>
      <c r="AO99" s="195"/>
      <c r="AP99" s="195"/>
      <c r="AQ99" s="195"/>
      <c r="AR99" s="195"/>
      <c r="AS99" s="195"/>
      <c r="AT99" s="195"/>
      <c r="AU99" s="195"/>
      <c r="AV99" s="195"/>
      <c r="AW99" s="195"/>
      <c r="AX99" s="195"/>
      <c r="AY99" s="195"/>
      <c r="AZ99" s="195"/>
      <c r="BA99" s="195"/>
      <c r="BB99" s="195"/>
      <c r="BC99" s="195"/>
      <c r="BD99" s="195"/>
      <c r="BE99" s="195"/>
      <c r="BF99" s="195"/>
      <c r="BG99" s="195"/>
      <c r="BH99" s="195"/>
      <c r="BI99" s="195"/>
      <c r="BJ99" s="195"/>
      <c r="BK99" s="195"/>
      <c r="BL99" s="195"/>
      <c r="BM99" s="195"/>
      <c r="BN99" s="195"/>
      <c r="BO99" s="195"/>
      <c r="BP99" s="195"/>
      <c r="BQ99" s="195"/>
      <c r="BR99" s="195"/>
      <c r="BS99" s="195"/>
      <c r="BT99" s="195"/>
      <c r="BU99" s="195"/>
      <c r="BV99" s="195"/>
      <c r="BW99" s="195"/>
      <c r="BX99" s="195"/>
      <c r="BY99" s="195"/>
      <c r="BZ99" s="195">
        <v>0</v>
      </c>
      <c r="CA99" s="195">
        <v>0</v>
      </c>
      <c r="CB99" s="195">
        <v>0</v>
      </c>
      <c r="CC99" s="195">
        <v>0</v>
      </c>
      <c r="CD99" s="195">
        <v>0</v>
      </c>
      <c r="CE99" s="195">
        <v>0</v>
      </c>
      <c r="CF99" s="195">
        <v>0</v>
      </c>
      <c r="CG99" s="195">
        <v>0</v>
      </c>
      <c r="CH99" s="195">
        <v>-50000000</v>
      </c>
      <c r="CI99" s="195">
        <v>-50000000</v>
      </c>
      <c r="CJ99" s="195">
        <v>-50000000</v>
      </c>
      <c r="CK99" s="195">
        <v>-50000000</v>
      </c>
      <c r="CL99" s="195">
        <v>-50000000</v>
      </c>
      <c r="CM99" s="195">
        <v>-50000000</v>
      </c>
      <c r="CN99" s="195">
        <v>-50000000</v>
      </c>
      <c r="CO99" s="195">
        <v>-50000000</v>
      </c>
      <c r="CP99" s="195">
        <v>-50000000</v>
      </c>
      <c r="CQ99" s="195">
        <v>-50000000</v>
      </c>
      <c r="CR99" s="195">
        <v>-50000000</v>
      </c>
      <c r="CS99" s="195">
        <v>-50000000</v>
      </c>
      <c r="CT99" s="195">
        <v>-50000000</v>
      </c>
      <c r="CU99" s="195">
        <v>-50000000</v>
      </c>
      <c r="CV99" s="195">
        <v>-50000000</v>
      </c>
      <c r="CW99" s="195">
        <v>-50000000</v>
      </c>
      <c r="CX99" s="63"/>
      <c r="CY99" s="63"/>
    </row>
    <row r="100" spans="1:103" s="7" customFormat="1" outlineLevel="1" x14ac:dyDescent="0.2">
      <c r="A100" s="199">
        <f t="shared" si="72"/>
        <v>93</v>
      </c>
      <c r="B100" s="199"/>
      <c r="C100" s="196">
        <v>221114</v>
      </c>
      <c r="D100" s="201" t="s">
        <v>2224</v>
      </c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5"/>
      <c r="AD100" s="195"/>
      <c r="AE100" s="195"/>
      <c r="AF100" s="195"/>
      <c r="AG100" s="195"/>
      <c r="AH100" s="195"/>
      <c r="AI100" s="195"/>
      <c r="AJ100" s="195"/>
      <c r="AK100" s="195"/>
      <c r="AL100" s="195"/>
      <c r="AM100" s="195"/>
      <c r="AN100" s="195"/>
      <c r="AO100" s="195"/>
      <c r="AP100" s="195"/>
      <c r="AQ100" s="195"/>
      <c r="AR100" s="195"/>
      <c r="AS100" s="195"/>
      <c r="AT100" s="195"/>
      <c r="AU100" s="195"/>
      <c r="AV100" s="195"/>
      <c r="AW100" s="195"/>
      <c r="AX100" s="195"/>
      <c r="AY100" s="195"/>
      <c r="AZ100" s="195"/>
      <c r="BA100" s="195"/>
      <c r="BB100" s="195"/>
      <c r="BC100" s="195"/>
      <c r="BD100" s="195"/>
      <c r="BE100" s="195"/>
      <c r="BF100" s="195"/>
      <c r="BG100" s="195"/>
      <c r="BH100" s="195"/>
      <c r="BI100" s="195"/>
      <c r="BJ100" s="195"/>
      <c r="BK100" s="195"/>
      <c r="BL100" s="195"/>
      <c r="BM100" s="195"/>
      <c r="BN100" s="195"/>
      <c r="BO100" s="195"/>
      <c r="BP100" s="195"/>
      <c r="BQ100" s="195"/>
      <c r="BR100" s="195"/>
      <c r="BS100" s="195"/>
      <c r="BT100" s="195"/>
      <c r="BU100" s="195"/>
      <c r="BV100" s="195"/>
      <c r="BW100" s="195"/>
      <c r="BX100" s="195"/>
      <c r="BY100" s="195"/>
      <c r="BZ100" s="195"/>
      <c r="CA100" s="195"/>
      <c r="CB100" s="195"/>
      <c r="CC100" s="195"/>
      <c r="CD100" s="195"/>
      <c r="CE100" s="195"/>
      <c r="CF100" s="195"/>
      <c r="CG100" s="195"/>
      <c r="CH100" s="195"/>
      <c r="CI100" s="195"/>
      <c r="CJ100" s="195"/>
      <c r="CK100" s="195"/>
      <c r="CL100" s="195">
        <v>0</v>
      </c>
      <c r="CM100" s="195">
        <v>0</v>
      </c>
      <c r="CN100" s="195">
        <v>0</v>
      </c>
      <c r="CO100" s="195">
        <v>0</v>
      </c>
      <c r="CP100" s="195">
        <v>0</v>
      </c>
      <c r="CQ100" s="195">
        <v>-90000000</v>
      </c>
      <c r="CR100" s="195">
        <v>-90000000</v>
      </c>
      <c r="CS100" s="195">
        <v>-90000000</v>
      </c>
      <c r="CT100" s="195">
        <v>-90000000</v>
      </c>
      <c r="CU100" s="195">
        <v>-90000000</v>
      </c>
      <c r="CV100" s="195">
        <v>-90000000</v>
      </c>
      <c r="CW100" s="195">
        <v>-90000000</v>
      </c>
      <c r="CX100" s="63"/>
      <c r="CY100" s="63"/>
    </row>
    <row r="101" spans="1:103" s="7" customFormat="1" outlineLevel="1" x14ac:dyDescent="0.2">
      <c r="A101" s="199">
        <f t="shared" si="72"/>
        <v>94</v>
      </c>
      <c r="B101" s="199"/>
      <c r="C101" s="196">
        <v>221115</v>
      </c>
      <c r="D101" s="201" t="s">
        <v>2225</v>
      </c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5"/>
      <c r="AD101" s="195"/>
      <c r="AE101" s="195"/>
      <c r="AF101" s="195"/>
      <c r="AG101" s="195"/>
      <c r="AH101" s="195"/>
      <c r="AI101" s="195"/>
      <c r="AJ101" s="195"/>
      <c r="AK101" s="195"/>
      <c r="AL101" s="195"/>
      <c r="AM101" s="195"/>
      <c r="AN101" s="195"/>
      <c r="AO101" s="195"/>
      <c r="AP101" s="195"/>
      <c r="AQ101" s="195"/>
      <c r="AR101" s="195"/>
      <c r="AS101" s="195"/>
      <c r="AT101" s="195"/>
      <c r="AU101" s="195"/>
      <c r="AV101" s="195"/>
      <c r="AW101" s="195"/>
      <c r="AX101" s="195"/>
      <c r="AY101" s="195"/>
      <c r="AZ101" s="195"/>
      <c r="BA101" s="195"/>
      <c r="BB101" s="195"/>
      <c r="BC101" s="195"/>
      <c r="BD101" s="195"/>
      <c r="BE101" s="195"/>
      <c r="BF101" s="195"/>
      <c r="BG101" s="195"/>
      <c r="BH101" s="195"/>
      <c r="BI101" s="195"/>
      <c r="BJ101" s="195"/>
      <c r="BK101" s="195"/>
      <c r="BL101" s="195"/>
      <c r="BM101" s="195"/>
      <c r="BN101" s="195"/>
      <c r="BO101" s="195"/>
      <c r="BP101" s="195"/>
      <c r="BQ101" s="195"/>
      <c r="BR101" s="195"/>
      <c r="BS101" s="195"/>
      <c r="BT101" s="195"/>
      <c r="BU101" s="195"/>
      <c r="BV101" s="195"/>
      <c r="BW101" s="195"/>
      <c r="BX101" s="195"/>
      <c r="BY101" s="195"/>
      <c r="BZ101" s="195"/>
      <c r="CA101" s="195"/>
      <c r="CB101" s="195"/>
      <c r="CC101" s="195"/>
      <c r="CD101" s="195"/>
      <c r="CE101" s="195"/>
      <c r="CF101" s="195"/>
      <c r="CG101" s="195"/>
      <c r="CH101" s="195"/>
      <c r="CI101" s="195"/>
      <c r="CJ101" s="195"/>
      <c r="CK101" s="195"/>
      <c r="CL101" s="195">
        <v>0</v>
      </c>
      <c r="CM101" s="195">
        <v>0</v>
      </c>
      <c r="CN101" s="195">
        <v>0</v>
      </c>
      <c r="CO101" s="195">
        <v>0</v>
      </c>
      <c r="CP101" s="195">
        <v>0</v>
      </c>
      <c r="CQ101" s="195">
        <v>-50000000</v>
      </c>
      <c r="CR101" s="195">
        <v>-50000000</v>
      </c>
      <c r="CS101" s="195">
        <v>-50000000</v>
      </c>
      <c r="CT101" s="195">
        <v>-50000000</v>
      </c>
      <c r="CU101" s="195">
        <v>-50000000</v>
      </c>
      <c r="CV101" s="195">
        <v>-50000000</v>
      </c>
      <c r="CW101" s="195">
        <v>-50000000</v>
      </c>
      <c r="CX101" s="63"/>
      <c r="CY101" s="63"/>
    </row>
    <row r="102" spans="1:103" s="7" customFormat="1" outlineLevel="1" x14ac:dyDescent="0.2">
      <c r="A102" s="199">
        <f t="shared" si="72"/>
        <v>95</v>
      </c>
      <c r="B102" s="199"/>
      <c r="C102" s="215">
        <v>239001</v>
      </c>
      <c r="D102" s="216" t="s">
        <v>227</v>
      </c>
      <c r="E102" s="195">
        <v>-40000000</v>
      </c>
      <c r="F102" s="198">
        <v>-40000000</v>
      </c>
      <c r="G102" s="198">
        <v>-40000000</v>
      </c>
      <c r="H102" s="198">
        <v>0</v>
      </c>
      <c r="I102" s="198">
        <v>0</v>
      </c>
      <c r="J102" s="198">
        <v>0</v>
      </c>
      <c r="K102" s="198">
        <v>0</v>
      </c>
      <c r="L102" s="198">
        <v>0</v>
      </c>
      <c r="M102" s="198">
        <v>0</v>
      </c>
      <c r="N102" s="198">
        <v>0</v>
      </c>
      <c r="O102" s="198">
        <v>0</v>
      </c>
      <c r="P102" s="198">
        <v>0</v>
      </c>
      <c r="Q102" s="198">
        <v>0</v>
      </c>
      <c r="R102" s="198">
        <v>0</v>
      </c>
      <c r="S102" s="198">
        <v>0</v>
      </c>
      <c r="T102" s="198">
        <v>0</v>
      </c>
      <c r="U102" s="198">
        <v>0</v>
      </c>
      <c r="V102" s="198">
        <v>0</v>
      </c>
      <c r="W102" s="198">
        <v>0</v>
      </c>
      <c r="X102" s="198">
        <v>-50000000</v>
      </c>
      <c r="Y102" s="198">
        <v>-50000000</v>
      </c>
      <c r="Z102" s="198">
        <v>-60000000</v>
      </c>
      <c r="AA102" s="198">
        <v>-60000000</v>
      </c>
      <c r="AB102" s="198">
        <v>-60000000</v>
      </c>
      <c r="AC102" s="195">
        <v>-60000000</v>
      </c>
      <c r="AD102" s="195">
        <v>-60000000</v>
      </c>
      <c r="AE102" s="195">
        <v>-60000000</v>
      </c>
      <c r="AF102" s="195">
        <v>-60000000</v>
      </c>
      <c r="AG102" s="195">
        <v>-60000000</v>
      </c>
      <c r="AH102" s="195">
        <v>-60000000</v>
      </c>
      <c r="AI102" s="195">
        <v>-100000000</v>
      </c>
      <c r="AJ102" s="195">
        <v>-50000000</v>
      </c>
      <c r="AK102" s="195">
        <v>-50000000</v>
      </c>
      <c r="AL102" s="195">
        <v>-40000000</v>
      </c>
      <c r="AM102" s="195">
        <v>-40000000</v>
      </c>
      <c r="AN102" s="195">
        <v>-40000000</v>
      </c>
      <c r="AO102" s="195">
        <v>-40000000</v>
      </c>
      <c r="AP102" s="195">
        <v>-40000000</v>
      </c>
      <c r="AQ102" s="195">
        <v>-40000000</v>
      </c>
      <c r="AR102" s="195">
        <v>-40000000</v>
      </c>
      <c r="AS102" s="195">
        <v>-40000000</v>
      </c>
      <c r="AT102" s="195">
        <v>-40000000</v>
      </c>
      <c r="AU102" s="195">
        <v>0</v>
      </c>
      <c r="AV102" s="195">
        <v>0</v>
      </c>
      <c r="AW102" s="195">
        <v>0</v>
      </c>
      <c r="AX102" s="195">
        <v>0</v>
      </c>
      <c r="AY102" s="195">
        <v>0</v>
      </c>
      <c r="AZ102" s="195">
        <v>0</v>
      </c>
      <c r="BA102" s="195">
        <v>-25000000</v>
      </c>
      <c r="BB102" s="195">
        <v>-25000000</v>
      </c>
      <c r="BC102" s="195">
        <v>-25000000</v>
      </c>
      <c r="BD102" s="195">
        <v>-25000000</v>
      </c>
      <c r="BE102" s="195">
        <v>-25000000</v>
      </c>
      <c r="BF102" s="195">
        <v>-25000000</v>
      </c>
      <c r="BG102" s="195">
        <v>-25000000</v>
      </c>
      <c r="BH102" s="195">
        <v>-25000000</v>
      </c>
      <c r="BI102" s="195">
        <v>-65000000</v>
      </c>
      <c r="BJ102" s="195">
        <v>-65000000</v>
      </c>
      <c r="BK102" s="195">
        <v>-65000000</v>
      </c>
      <c r="BL102" s="195">
        <v>-65000000</v>
      </c>
      <c r="BM102" s="195">
        <v>-40000000</v>
      </c>
      <c r="BN102" s="195">
        <v>-40000000</v>
      </c>
      <c r="BO102" s="195">
        <v>-40000000</v>
      </c>
      <c r="BP102" s="195">
        <v>-62000000</v>
      </c>
      <c r="BQ102" s="195">
        <v>-62000000</v>
      </c>
      <c r="BR102" s="195">
        <v>-62000000</v>
      </c>
      <c r="BS102" s="195">
        <v>-62000000</v>
      </c>
      <c r="BT102" s="195">
        <v>-62000000</v>
      </c>
      <c r="BU102" s="195">
        <v>-22000000</v>
      </c>
      <c r="BV102" s="195">
        <v>-22000000</v>
      </c>
      <c r="BW102" s="195">
        <v>-22000000</v>
      </c>
      <c r="BX102" s="195">
        <v>-22000000</v>
      </c>
      <c r="BY102" s="195">
        <v>-97000000</v>
      </c>
      <c r="BZ102" s="195">
        <v>-97000000</v>
      </c>
      <c r="CA102" s="195">
        <v>-97000000</v>
      </c>
      <c r="CB102" s="195">
        <v>-75000000</v>
      </c>
      <c r="CC102" s="195">
        <v>-75000000</v>
      </c>
      <c r="CD102" s="195">
        <v>-75000000</v>
      </c>
      <c r="CE102" s="195">
        <v>-75000000</v>
      </c>
      <c r="CF102" s="195">
        <v>-75000000</v>
      </c>
      <c r="CG102" s="195">
        <v>-75000000</v>
      </c>
      <c r="CH102" s="195">
        <v>-85000000</v>
      </c>
      <c r="CI102" s="195">
        <v>-85000000</v>
      </c>
      <c r="CJ102" s="195">
        <v>-85000000</v>
      </c>
      <c r="CK102" s="195">
        <v>-30000000</v>
      </c>
      <c r="CL102" s="195">
        <v>-30000000</v>
      </c>
      <c r="CM102" s="195">
        <v>-105000000</v>
      </c>
      <c r="CN102" s="195">
        <v>-105000000</v>
      </c>
      <c r="CO102" s="195">
        <v>-105000000</v>
      </c>
      <c r="CP102" s="195">
        <v>-105000000</v>
      </c>
      <c r="CQ102" s="195">
        <v>-105000000</v>
      </c>
      <c r="CR102" s="195">
        <v>-105000000</v>
      </c>
      <c r="CS102" s="195">
        <v>-105000000</v>
      </c>
      <c r="CT102" s="195">
        <v>-95000000</v>
      </c>
      <c r="CU102" s="195">
        <v>-95000000</v>
      </c>
      <c r="CV102" s="195">
        <v>-95000000</v>
      </c>
      <c r="CW102" s="195">
        <v>-75000000</v>
      </c>
      <c r="CX102" s="63"/>
      <c r="CY102" s="63"/>
    </row>
    <row r="103" spans="1:103" outlineLevel="1" x14ac:dyDescent="0.2">
      <c r="A103" s="192">
        <f t="shared" si="72"/>
        <v>96</v>
      </c>
      <c r="B103" s="192"/>
      <c r="C103" s="217"/>
      <c r="D103" s="218"/>
      <c r="E103" s="194"/>
      <c r="F103" s="195"/>
      <c r="G103" s="195"/>
      <c r="H103" s="195"/>
      <c r="I103" s="195"/>
      <c r="J103" s="195"/>
      <c r="K103" s="195"/>
      <c r="L103" s="195"/>
      <c r="M103" s="195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  <c r="AC103" s="194"/>
      <c r="AD103" s="194"/>
      <c r="AE103" s="194"/>
      <c r="AF103" s="194"/>
      <c r="AG103" s="194"/>
      <c r="AH103" s="194"/>
      <c r="AI103" s="195"/>
      <c r="AJ103" s="195"/>
      <c r="AK103" s="195"/>
      <c r="AL103" s="194"/>
      <c r="AM103" s="194"/>
      <c r="AN103" s="194"/>
      <c r="AO103" s="194"/>
      <c r="AP103" s="194"/>
      <c r="AQ103" s="194"/>
      <c r="AR103" s="194"/>
      <c r="AS103" s="194"/>
      <c r="AT103" s="194"/>
      <c r="AU103" s="194"/>
      <c r="AV103" s="194"/>
      <c r="AW103" s="194"/>
      <c r="AX103" s="194"/>
      <c r="AY103" s="194"/>
      <c r="AZ103" s="194"/>
      <c r="BA103" s="194"/>
      <c r="BB103" s="195"/>
      <c r="BC103" s="195"/>
      <c r="BD103" s="195"/>
      <c r="BE103" s="195"/>
      <c r="BF103" s="195"/>
      <c r="BG103" s="195"/>
      <c r="BH103" s="195"/>
      <c r="BI103" s="195"/>
      <c r="BJ103" s="195"/>
      <c r="BK103" s="195"/>
      <c r="BL103" s="195"/>
      <c r="BM103" s="195"/>
      <c r="BN103" s="195"/>
      <c r="BO103" s="195"/>
      <c r="BP103" s="195" t="e">
        <v>#N/A</v>
      </c>
      <c r="BQ103" s="195" t="e">
        <v>#N/A</v>
      </c>
      <c r="BR103" s="195" t="e">
        <v>#N/A</v>
      </c>
      <c r="BS103" s="195" t="e">
        <v>#N/A</v>
      </c>
      <c r="BT103" s="195" t="e">
        <v>#N/A</v>
      </c>
      <c r="BU103" s="195" t="e">
        <v>#N/A</v>
      </c>
      <c r="BV103" s="195"/>
      <c r="BW103" s="195"/>
      <c r="BX103" s="195"/>
      <c r="BY103" s="195"/>
      <c r="BZ103" s="195"/>
      <c r="CA103" s="195"/>
      <c r="CB103" s="195"/>
      <c r="CC103" s="195"/>
      <c r="CD103" s="195"/>
      <c r="CE103" s="195"/>
      <c r="CF103" s="195"/>
      <c r="CG103" s="195"/>
      <c r="CH103" s="195"/>
      <c r="CI103" s="195"/>
      <c r="CJ103" s="195"/>
      <c r="CK103" s="195"/>
      <c r="CL103" s="195"/>
      <c r="CM103" s="195"/>
      <c r="CN103" s="195"/>
      <c r="CO103" s="195"/>
      <c r="CP103" s="195"/>
      <c r="CQ103" s="195"/>
      <c r="CR103" s="195"/>
      <c r="CS103" s="195"/>
      <c r="CT103" s="195"/>
      <c r="CU103" s="195"/>
      <c r="CV103" s="195"/>
      <c r="CW103" s="195"/>
      <c r="CX103" s="4"/>
      <c r="CY103" s="4"/>
    </row>
    <row r="104" spans="1:103" outlineLevel="1" x14ac:dyDescent="0.2">
      <c r="A104" s="192">
        <f t="shared" si="72"/>
        <v>97</v>
      </c>
      <c r="B104" s="192"/>
      <c r="C104" s="215">
        <v>123016</v>
      </c>
      <c r="D104" s="216" t="s">
        <v>122</v>
      </c>
      <c r="E104" s="195">
        <v>870105.99</v>
      </c>
      <c r="F104" s="194">
        <v>870105.99</v>
      </c>
      <c r="G104" s="194">
        <v>870105.99</v>
      </c>
      <c r="H104" s="194">
        <v>870105.99</v>
      </c>
      <c r="I104" s="194">
        <v>870105.99</v>
      </c>
      <c r="J104" s="194">
        <v>870105.99</v>
      </c>
      <c r="K104" s="194">
        <v>870734.67</v>
      </c>
      <c r="L104" s="194">
        <v>870734.67</v>
      </c>
      <c r="M104" s="194">
        <v>870734.67</v>
      </c>
      <c r="N104" s="194">
        <v>867192.67</v>
      </c>
      <c r="O104" s="194">
        <v>867192.67</v>
      </c>
      <c r="P104" s="194">
        <v>867192.67</v>
      </c>
      <c r="Q104" s="194">
        <v>937212.67</v>
      </c>
      <c r="R104" s="194">
        <v>937212.67</v>
      </c>
      <c r="S104" s="194">
        <v>937212.67</v>
      </c>
      <c r="T104" s="194">
        <v>935178.67</v>
      </c>
      <c r="U104" s="194">
        <v>935178.67</v>
      </c>
      <c r="V104" s="194">
        <v>935178.67</v>
      </c>
      <c r="W104" s="194">
        <v>933144.67</v>
      </c>
      <c r="X104" s="194">
        <v>933144.67</v>
      </c>
      <c r="Y104" s="194">
        <v>933144.67</v>
      </c>
      <c r="Z104" s="194">
        <v>887624.67</v>
      </c>
      <c r="AA104" s="194">
        <v>887624.67</v>
      </c>
      <c r="AB104" s="194">
        <v>887624.67</v>
      </c>
      <c r="AC104" s="195">
        <v>884474.67</v>
      </c>
      <c r="AD104" s="195">
        <v>884474.67</v>
      </c>
      <c r="AE104" s="195">
        <v>884474.67</v>
      </c>
      <c r="AF104" s="195">
        <v>879706.67</v>
      </c>
      <c r="AG104" s="195">
        <v>879706.67</v>
      </c>
      <c r="AH104" s="195">
        <v>879706.67</v>
      </c>
      <c r="AI104" s="195">
        <v>875524.67</v>
      </c>
      <c r="AJ104" s="195">
        <v>875524.67</v>
      </c>
      <c r="AK104" s="195">
        <v>875524.67</v>
      </c>
      <c r="AL104" s="195">
        <v>464727.07</v>
      </c>
      <c r="AM104" s="195">
        <v>464727.07</v>
      </c>
      <c r="AN104" s="195">
        <v>464727.07</v>
      </c>
      <c r="AO104" s="195">
        <v>459939.07</v>
      </c>
      <c r="AP104" s="195">
        <v>459939.07</v>
      </c>
      <c r="AQ104" s="195">
        <v>459939.07</v>
      </c>
      <c r="AR104" s="195">
        <v>452218.07</v>
      </c>
      <c r="AS104" s="195">
        <v>452214.99</v>
      </c>
      <c r="AT104" s="195">
        <v>452214.99</v>
      </c>
      <c r="AU104" s="195">
        <v>444494.99</v>
      </c>
      <c r="AV104" s="195">
        <v>444494.99</v>
      </c>
      <c r="AW104" s="195">
        <v>444494.99</v>
      </c>
      <c r="AX104" s="195">
        <v>436802.99</v>
      </c>
      <c r="AY104" s="195">
        <v>436802.99</v>
      </c>
      <c r="AZ104" s="195">
        <v>436541.99</v>
      </c>
      <c r="BA104" s="195">
        <v>368659.99</v>
      </c>
      <c r="BB104" s="195">
        <v>368659.99</v>
      </c>
      <c r="BC104" s="195">
        <v>367764.99</v>
      </c>
      <c r="BD104" s="195">
        <v>361427.99</v>
      </c>
      <c r="BE104" s="195">
        <v>361288.99</v>
      </c>
      <c r="BF104" s="195">
        <v>361138.99</v>
      </c>
      <c r="BG104" s="195">
        <v>354652.99</v>
      </c>
      <c r="BH104" s="195">
        <v>354652.99</v>
      </c>
      <c r="BI104" s="195">
        <v>354577.99</v>
      </c>
      <c r="BJ104" s="195">
        <v>348241.99</v>
      </c>
      <c r="BK104" s="195">
        <v>348241.99</v>
      </c>
      <c r="BL104" s="195">
        <v>348165.99</v>
      </c>
      <c r="BM104" s="195">
        <v>172076.99</v>
      </c>
      <c r="BN104" s="195">
        <v>272009.99</v>
      </c>
      <c r="BO104" s="195">
        <v>251961.99</v>
      </c>
      <c r="BP104" s="195">
        <v>248404.99</v>
      </c>
      <c r="BQ104" s="195">
        <v>248404.99</v>
      </c>
      <c r="BR104" s="195">
        <v>248404.99</v>
      </c>
      <c r="BS104" s="195">
        <v>244848.99</v>
      </c>
      <c r="BT104" s="195">
        <v>244848.99</v>
      </c>
      <c r="BU104" s="195">
        <v>244848.99</v>
      </c>
      <c r="BV104" s="195">
        <v>241292.99</v>
      </c>
      <c r="BW104" s="195">
        <v>240974.99</v>
      </c>
      <c r="BX104" s="195">
        <v>240974.99</v>
      </c>
      <c r="BY104" s="195">
        <v>272009.99</v>
      </c>
      <c r="BZ104" s="195">
        <v>271929.99</v>
      </c>
      <c r="CA104" s="195">
        <v>272009.99</v>
      </c>
      <c r="CB104" s="195">
        <v>269158.99</v>
      </c>
      <c r="CC104" s="195">
        <v>269158.99</v>
      </c>
      <c r="CD104" s="195">
        <v>269161.09999999998</v>
      </c>
      <c r="CE104" s="195">
        <v>278728.09999999998</v>
      </c>
      <c r="CF104" s="195">
        <v>282597.09999999998</v>
      </c>
      <c r="CG104" s="195">
        <v>286047.09999999998</v>
      </c>
      <c r="CH104" s="195">
        <v>289323.09999999998</v>
      </c>
      <c r="CI104" s="195">
        <v>0</v>
      </c>
      <c r="CJ104" s="195">
        <v>0</v>
      </c>
      <c r="CK104" s="195">
        <v>0</v>
      </c>
      <c r="CL104" s="195">
        <v>0</v>
      </c>
      <c r="CM104" s="195">
        <v>0</v>
      </c>
      <c r="CN104" s="195">
        <v>0</v>
      </c>
      <c r="CO104" s="195">
        <v>0</v>
      </c>
      <c r="CP104" s="195">
        <v>0</v>
      </c>
      <c r="CQ104" s="195">
        <v>0</v>
      </c>
      <c r="CR104" s="195">
        <v>0</v>
      </c>
      <c r="CS104" s="195">
        <v>0</v>
      </c>
      <c r="CT104" s="195">
        <v>0</v>
      </c>
      <c r="CU104" s="195">
        <v>0</v>
      </c>
      <c r="CV104" s="195">
        <v>0</v>
      </c>
      <c r="CW104" s="195">
        <v>0</v>
      </c>
      <c r="CX104" s="4"/>
      <c r="CY104" s="4"/>
    </row>
    <row r="105" spans="1:103" outlineLevel="1" x14ac:dyDescent="0.2">
      <c r="A105" s="192">
        <f t="shared" si="72"/>
        <v>98</v>
      </c>
      <c r="B105" s="192"/>
      <c r="C105" s="215">
        <v>123410</v>
      </c>
      <c r="D105" s="216" t="s">
        <v>123</v>
      </c>
      <c r="E105" s="195">
        <v>172355977.56</v>
      </c>
      <c r="F105" s="195">
        <v>172047556.56</v>
      </c>
      <c r="G105" s="195">
        <v>171679183.56</v>
      </c>
      <c r="H105" s="195">
        <v>171730254.56</v>
      </c>
      <c r="I105" s="195">
        <v>173470957.56</v>
      </c>
      <c r="J105" s="195">
        <v>173229901.56</v>
      </c>
      <c r="K105" s="194">
        <v>173469664.56</v>
      </c>
      <c r="L105" s="194">
        <v>173265756.56</v>
      </c>
      <c r="M105" s="194">
        <v>173080094.46000001</v>
      </c>
      <c r="N105" s="194">
        <v>172979346.46000001</v>
      </c>
      <c r="O105" s="194">
        <v>172767224.46000001</v>
      </c>
      <c r="P105" s="194">
        <v>172788266.46000001</v>
      </c>
      <c r="Q105" s="194">
        <v>172546875.46000001</v>
      </c>
      <c r="R105" s="194">
        <v>172621149.46000001</v>
      </c>
      <c r="S105" s="194">
        <v>172456272.46000001</v>
      </c>
      <c r="T105" s="194">
        <v>172587439.46000001</v>
      </c>
      <c r="U105" s="194">
        <v>172486891.46000001</v>
      </c>
      <c r="V105" s="194">
        <v>168312475.46000001</v>
      </c>
      <c r="W105" s="194">
        <v>168053332.46000001</v>
      </c>
      <c r="X105" s="194">
        <v>167906731.46000001</v>
      </c>
      <c r="Y105" s="194">
        <v>167694922.46000001</v>
      </c>
      <c r="Z105" s="194">
        <v>167515739.46000001</v>
      </c>
      <c r="AA105" s="194">
        <v>167371652.46000001</v>
      </c>
      <c r="AB105" s="194">
        <v>167143683.46000001</v>
      </c>
      <c r="AC105" s="195">
        <v>166857569.46000001</v>
      </c>
      <c r="AD105" s="195">
        <v>166813409.46000001</v>
      </c>
      <c r="AE105" s="195">
        <v>166666689.31999999</v>
      </c>
      <c r="AF105" s="195">
        <v>166205992.15000001</v>
      </c>
      <c r="AG105" s="195">
        <v>165213714.15000001</v>
      </c>
      <c r="AH105" s="195">
        <v>164319994.15000001</v>
      </c>
      <c r="AI105" s="195">
        <v>163319268.15000001</v>
      </c>
      <c r="AJ105" s="195">
        <v>162674140.15000001</v>
      </c>
      <c r="AK105" s="195">
        <v>162172443.15000001</v>
      </c>
      <c r="AL105" s="195">
        <v>161617765.15000001</v>
      </c>
      <c r="AM105" s="195">
        <v>160786304.15000001</v>
      </c>
      <c r="AN105" s="195">
        <v>159773226.15000001</v>
      </c>
      <c r="AO105" s="195">
        <v>159171212.15000001</v>
      </c>
      <c r="AP105" s="195">
        <v>158642587.15000001</v>
      </c>
      <c r="AQ105" s="195">
        <v>158014432.15000001</v>
      </c>
      <c r="AR105" s="195">
        <v>157470816.49000001</v>
      </c>
      <c r="AS105" s="195">
        <v>156877564.71000001</v>
      </c>
      <c r="AT105" s="195">
        <v>158436451.71000001</v>
      </c>
      <c r="AU105" s="195">
        <v>157919818.71000001</v>
      </c>
      <c r="AV105" s="195">
        <v>157579823.71000001</v>
      </c>
      <c r="AW105" s="195">
        <v>157214439.71000001</v>
      </c>
      <c r="AX105" s="195">
        <v>156877295.71000001</v>
      </c>
      <c r="AY105" s="195">
        <v>156490029.71000001</v>
      </c>
      <c r="AZ105" s="195">
        <v>155994585.71000001</v>
      </c>
      <c r="BA105" s="195">
        <v>165634861.71000001</v>
      </c>
      <c r="BB105" s="195">
        <v>165586669.71000001</v>
      </c>
      <c r="BC105" s="195">
        <v>165304988.71000001</v>
      </c>
      <c r="BD105" s="195">
        <v>164044604.81999999</v>
      </c>
      <c r="BE105" s="195">
        <v>163329710.81999999</v>
      </c>
      <c r="BF105" s="195">
        <v>163138506.81999999</v>
      </c>
      <c r="BG105" s="195">
        <v>162832663.81999999</v>
      </c>
      <c r="BH105" s="195">
        <v>162680675.81999999</v>
      </c>
      <c r="BI105" s="195">
        <v>162284373.81999999</v>
      </c>
      <c r="BJ105" s="195">
        <v>161795522.81999999</v>
      </c>
      <c r="BK105" s="195">
        <v>161237595.81999999</v>
      </c>
      <c r="BL105" s="195">
        <v>161011031.81999999</v>
      </c>
      <c r="BM105" s="195">
        <v>159948369.81</v>
      </c>
      <c r="BN105" s="195">
        <v>156782600.25999999</v>
      </c>
      <c r="BO105" s="195">
        <v>158339047.81</v>
      </c>
      <c r="BP105" s="195">
        <v>158093057.63</v>
      </c>
      <c r="BQ105" s="195">
        <v>158271992.63</v>
      </c>
      <c r="BR105" s="195">
        <v>157849059.25999999</v>
      </c>
      <c r="BS105" s="195">
        <v>157162468.25999999</v>
      </c>
      <c r="BT105" s="195">
        <v>157202337.25999999</v>
      </c>
      <c r="BU105" s="195">
        <v>157180352.25999999</v>
      </c>
      <c r="BV105" s="195">
        <v>156716727.25999999</v>
      </c>
      <c r="BW105" s="195">
        <v>156970669.25999999</v>
      </c>
      <c r="BX105" s="195">
        <v>156880075.25999999</v>
      </c>
      <c r="BY105" s="195">
        <v>156782600.25999999</v>
      </c>
      <c r="BZ105" s="195">
        <v>33342012.18</v>
      </c>
      <c r="CA105" s="195">
        <v>32805272.18</v>
      </c>
      <c r="CB105" s="195">
        <v>32323323.030000001</v>
      </c>
      <c r="CC105" s="195">
        <v>32310957.030000001</v>
      </c>
      <c r="CD105" s="195">
        <v>32151849.460000001</v>
      </c>
      <c r="CE105" s="195">
        <v>30894770.460000001</v>
      </c>
      <c r="CF105" s="195">
        <v>30809705.460000001</v>
      </c>
      <c r="CG105" s="195">
        <v>30559123.460000001</v>
      </c>
      <c r="CH105" s="195">
        <v>30593003.460000001</v>
      </c>
      <c r="CI105" s="195">
        <v>0</v>
      </c>
      <c r="CJ105" s="195">
        <v>0</v>
      </c>
      <c r="CK105" s="195">
        <v>0</v>
      </c>
      <c r="CL105" s="195">
        <v>0</v>
      </c>
      <c r="CM105" s="195">
        <v>0</v>
      </c>
      <c r="CN105" s="195">
        <v>0</v>
      </c>
      <c r="CO105" s="195">
        <v>0</v>
      </c>
      <c r="CP105" s="195">
        <v>0</v>
      </c>
      <c r="CQ105" s="195">
        <v>0</v>
      </c>
      <c r="CR105" s="195">
        <v>0</v>
      </c>
      <c r="CS105" s="195">
        <v>0</v>
      </c>
      <c r="CT105" s="195">
        <v>0</v>
      </c>
      <c r="CU105" s="195">
        <v>0</v>
      </c>
      <c r="CV105" s="195">
        <v>0</v>
      </c>
      <c r="CW105" s="195">
        <v>0</v>
      </c>
      <c r="CX105" s="4"/>
      <c r="CY105" s="4"/>
    </row>
    <row r="106" spans="1:103" outlineLevel="1" x14ac:dyDescent="0.2">
      <c r="A106" s="192">
        <f t="shared" si="72"/>
        <v>99</v>
      </c>
      <c r="B106" s="192"/>
      <c r="C106" s="215">
        <v>123020</v>
      </c>
      <c r="D106" s="216" t="s">
        <v>174</v>
      </c>
      <c r="E106" s="195">
        <v>150000</v>
      </c>
      <c r="F106" s="195">
        <v>150000</v>
      </c>
      <c r="G106" s="195">
        <v>150000</v>
      </c>
      <c r="H106" s="195">
        <v>150000</v>
      </c>
      <c r="I106" s="195">
        <v>150000</v>
      </c>
      <c r="J106" s="195">
        <v>150000</v>
      </c>
      <c r="K106" s="194">
        <v>150000</v>
      </c>
      <c r="L106" s="194">
        <v>150000</v>
      </c>
      <c r="M106" s="194">
        <v>150000</v>
      </c>
      <c r="N106" s="194">
        <v>150000</v>
      </c>
      <c r="O106" s="194">
        <v>150000</v>
      </c>
      <c r="P106" s="194">
        <v>150000</v>
      </c>
      <c r="Q106" s="194">
        <v>150000</v>
      </c>
      <c r="R106" s="194">
        <v>150000</v>
      </c>
      <c r="S106" s="194">
        <v>150000</v>
      </c>
      <c r="T106" s="194">
        <v>150000</v>
      </c>
      <c r="U106" s="194">
        <v>150000</v>
      </c>
      <c r="V106" s="194">
        <v>150000</v>
      </c>
      <c r="W106" s="194">
        <v>150000</v>
      </c>
      <c r="X106" s="194">
        <v>150000</v>
      </c>
      <c r="Y106" s="194">
        <v>150000</v>
      </c>
      <c r="Z106" s="194">
        <v>150000</v>
      </c>
      <c r="AA106" s="194">
        <v>150000</v>
      </c>
      <c r="AB106" s="194">
        <v>150000</v>
      </c>
      <c r="AC106" s="195">
        <v>150000</v>
      </c>
      <c r="AD106" s="195">
        <v>150000</v>
      </c>
      <c r="AE106" s="195">
        <v>150000</v>
      </c>
      <c r="AF106" s="195">
        <v>116679.05</v>
      </c>
      <c r="AG106" s="195">
        <v>116679.05</v>
      </c>
      <c r="AH106" s="195">
        <v>116679.05</v>
      </c>
      <c r="AI106" s="195">
        <v>96322.86</v>
      </c>
      <c r="AJ106" s="195">
        <v>96322.86</v>
      </c>
      <c r="AK106" s="195">
        <v>96322.86</v>
      </c>
      <c r="AL106" s="195">
        <v>60333</v>
      </c>
      <c r="AM106" s="195">
        <v>60333</v>
      </c>
      <c r="AN106" s="195">
        <v>60333</v>
      </c>
      <c r="AO106" s="195">
        <v>47188.639999999999</v>
      </c>
      <c r="AP106" s="195">
        <v>47188.639999999999</v>
      </c>
      <c r="AQ106" s="195">
        <v>47188.639999999999</v>
      </c>
      <c r="AR106" s="195">
        <v>30400.639999999999</v>
      </c>
      <c r="AS106" s="195">
        <v>30400.639999999999</v>
      </c>
      <c r="AT106" s="195">
        <v>30400.639999999999</v>
      </c>
      <c r="AU106" s="195">
        <v>30400.639999999999</v>
      </c>
      <c r="AV106" s="195">
        <v>30400.639999999999</v>
      </c>
      <c r="AW106" s="195">
        <v>30400.639999999999</v>
      </c>
      <c r="AX106" s="195">
        <v>30400.639999999999</v>
      </c>
      <c r="AY106" s="195">
        <v>30400.639999999999</v>
      </c>
      <c r="AZ106" s="195">
        <v>30400.639999999999</v>
      </c>
      <c r="BA106" s="195">
        <v>30400.639999999999</v>
      </c>
      <c r="BB106" s="195">
        <v>30400.639999999999</v>
      </c>
      <c r="BC106" s="195">
        <v>30400.639999999999</v>
      </c>
      <c r="BD106" s="195">
        <v>30400.639999999999</v>
      </c>
      <c r="BE106" s="195">
        <v>30400.639999999999</v>
      </c>
      <c r="BF106" s="195">
        <v>28868.080000000002</v>
      </c>
      <c r="BG106" s="195">
        <v>28868.080000000002</v>
      </c>
      <c r="BH106" s="195">
        <v>28868.080000000002</v>
      </c>
      <c r="BI106" s="195">
        <v>28868.080000000002</v>
      </c>
      <c r="BJ106" s="195">
        <v>28868.080000000002</v>
      </c>
      <c r="BK106" s="195">
        <v>28868.080000000002</v>
      </c>
      <c r="BL106" s="195">
        <v>28868.080000000002</v>
      </c>
      <c r="BM106" s="195">
        <v>27222.36</v>
      </c>
      <c r="BN106" s="195">
        <v>40553.480000000003</v>
      </c>
      <c r="BO106" s="195">
        <v>27222.36</v>
      </c>
      <c r="BP106" s="195">
        <v>27222.36</v>
      </c>
      <c r="BQ106" s="195">
        <v>27222.36</v>
      </c>
      <c r="BR106" s="195">
        <v>27222.36</v>
      </c>
      <c r="BS106" s="195">
        <v>29802.6</v>
      </c>
      <c r="BT106" s="195">
        <v>29802.6</v>
      </c>
      <c r="BU106" s="195">
        <v>29802.6</v>
      </c>
      <c r="BV106" s="195">
        <v>33956.78</v>
      </c>
      <c r="BW106" s="195">
        <v>33956.78</v>
      </c>
      <c r="BX106" s="195">
        <v>33956.78</v>
      </c>
      <c r="BY106" s="195">
        <v>40553.480000000003</v>
      </c>
      <c r="BZ106" s="195">
        <v>40553.480000000003</v>
      </c>
      <c r="CA106" s="195">
        <v>40553.480000000003</v>
      </c>
      <c r="CB106" s="195">
        <v>46703.43</v>
      </c>
      <c r="CC106" s="195">
        <v>46703.43</v>
      </c>
      <c r="CD106" s="195">
        <v>46703.43</v>
      </c>
      <c r="CE106" s="195">
        <v>52928.43</v>
      </c>
      <c r="CF106" s="195">
        <v>52928.43</v>
      </c>
      <c r="CG106" s="195">
        <v>52928.43</v>
      </c>
      <c r="CH106" s="195">
        <v>59153.43</v>
      </c>
      <c r="CI106" s="195">
        <v>0</v>
      </c>
      <c r="CJ106" s="195">
        <v>0</v>
      </c>
      <c r="CK106" s="195">
        <v>0</v>
      </c>
      <c r="CL106" s="195">
        <v>0</v>
      </c>
      <c r="CM106" s="195">
        <v>0</v>
      </c>
      <c r="CN106" s="195">
        <v>0</v>
      </c>
      <c r="CO106" s="195">
        <v>0</v>
      </c>
      <c r="CP106" s="195">
        <v>0</v>
      </c>
      <c r="CQ106" s="195">
        <v>0</v>
      </c>
      <c r="CR106" s="195">
        <v>0</v>
      </c>
      <c r="CS106" s="195">
        <v>0</v>
      </c>
      <c r="CT106" s="195">
        <v>0</v>
      </c>
      <c r="CU106" s="195">
        <v>0</v>
      </c>
      <c r="CV106" s="195">
        <v>0</v>
      </c>
      <c r="CW106" s="195">
        <v>0</v>
      </c>
      <c r="CX106" s="4"/>
      <c r="CY106" s="4"/>
    </row>
    <row r="107" spans="1:103" outlineLevel="1" x14ac:dyDescent="0.2">
      <c r="A107" s="192">
        <f t="shared" si="72"/>
        <v>100</v>
      </c>
      <c r="B107" s="192"/>
      <c r="C107" s="215">
        <v>123030</v>
      </c>
      <c r="D107" s="219" t="s">
        <v>1297</v>
      </c>
      <c r="E107" s="195">
        <v>0</v>
      </c>
      <c r="F107" s="195">
        <v>0</v>
      </c>
      <c r="G107" s="195">
        <v>0</v>
      </c>
      <c r="H107" s="195">
        <v>0</v>
      </c>
      <c r="I107" s="195">
        <v>0</v>
      </c>
      <c r="J107" s="195">
        <v>0</v>
      </c>
      <c r="K107" s="195">
        <v>0</v>
      </c>
      <c r="L107" s="195">
        <v>0</v>
      </c>
      <c r="M107" s="195">
        <v>0</v>
      </c>
      <c r="N107" s="195">
        <v>0</v>
      </c>
      <c r="O107" s="195">
        <v>0</v>
      </c>
      <c r="P107" s="195">
        <v>0</v>
      </c>
      <c r="Q107" s="195">
        <v>0</v>
      </c>
      <c r="R107" s="195">
        <v>0</v>
      </c>
      <c r="S107" s="195">
        <v>0</v>
      </c>
      <c r="T107" s="195">
        <v>107895935.81</v>
      </c>
      <c r="U107" s="194">
        <v>118068618.16</v>
      </c>
      <c r="V107" s="194">
        <v>127294505.94</v>
      </c>
      <c r="W107" s="194">
        <v>130179807.63</v>
      </c>
      <c r="X107" s="194">
        <v>133693293.81</v>
      </c>
      <c r="Y107" s="194">
        <v>136307375.97999999</v>
      </c>
      <c r="Z107" s="194">
        <v>136103864.97999999</v>
      </c>
      <c r="AA107" s="194">
        <v>140014129.16</v>
      </c>
      <c r="AB107" s="194">
        <v>141697372.28</v>
      </c>
      <c r="AC107" s="195">
        <v>145742715.66</v>
      </c>
      <c r="AD107" s="195">
        <v>149894378.72999999</v>
      </c>
      <c r="AE107" s="195">
        <v>156933469.56</v>
      </c>
      <c r="AF107" s="195">
        <v>164833943.72</v>
      </c>
      <c r="AG107" s="195">
        <v>164869090.72</v>
      </c>
      <c r="AH107" s="195">
        <v>165026931.72</v>
      </c>
      <c r="AI107" s="195">
        <v>164966404.72</v>
      </c>
      <c r="AJ107" s="195">
        <v>165016007.72</v>
      </c>
      <c r="AK107" s="195">
        <v>164715231.72</v>
      </c>
      <c r="AL107" s="195">
        <v>154152939.72</v>
      </c>
      <c r="AM107" s="195">
        <v>156341330.30000001</v>
      </c>
      <c r="AN107" s="195">
        <v>157798670.12</v>
      </c>
      <c r="AO107" s="195">
        <v>154334403.12</v>
      </c>
      <c r="AP107" s="195">
        <v>154913299.38999999</v>
      </c>
      <c r="AQ107" s="195">
        <v>154801269.38999999</v>
      </c>
      <c r="AR107" s="195">
        <v>151662239.38999999</v>
      </c>
      <c r="AS107" s="195">
        <v>151193655.38999999</v>
      </c>
      <c r="AT107" s="195">
        <v>150559094.38999999</v>
      </c>
      <c r="AU107" s="195">
        <v>147582729.38999999</v>
      </c>
      <c r="AV107" s="195">
        <v>146990416.38999999</v>
      </c>
      <c r="AW107" s="195">
        <v>146373912.38999999</v>
      </c>
      <c r="AX107" s="195">
        <v>143885400.38999999</v>
      </c>
      <c r="AY107" s="195">
        <v>142250474.38999999</v>
      </c>
      <c r="AZ107" s="195">
        <v>141227906.38999999</v>
      </c>
      <c r="BA107" s="195">
        <v>140167402.38999999</v>
      </c>
      <c r="BB107" s="195">
        <v>140468659.38999999</v>
      </c>
      <c r="BC107" s="195">
        <v>139619100.38999999</v>
      </c>
      <c r="BD107" s="195">
        <v>138339025.38999999</v>
      </c>
      <c r="BE107" s="195">
        <v>137297668.38999999</v>
      </c>
      <c r="BF107" s="195">
        <v>136499634.38999999</v>
      </c>
      <c r="BG107" s="195">
        <v>135707349.38999999</v>
      </c>
      <c r="BH107" s="195">
        <v>135192128.38999999</v>
      </c>
      <c r="BI107" s="195">
        <v>134180672.39</v>
      </c>
      <c r="BJ107" s="195">
        <v>133157808.39</v>
      </c>
      <c r="BK107" s="195">
        <v>132159772.39</v>
      </c>
      <c r="BL107" s="195">
        <v>131224008.39</v>
      </c>
      <c r="BM107" s="195">
        <v>130370462.39</v>
      </c>
      <c r="BN107" s="195">
        <v>117695323.39</v>
      </c>
      <c r="BO107" s="195">
        <v>128944226.39</v>
      </c>
      <c r="BP107" s="195">
        <v>127495957.39</v>
      </c>
      <c r="BQ107" s="195">
        <v>126368855.39</v>
      </c>
      <c r="BR107" s="195">
        <v>125407584.39</v>
      </c>
      <c r="BS107" s="195">
        <v>124393034.39</v>
      </c>
      <c r="BT107" s="195">
        <v>123228227.39</v>
      </c>
      <c r="BU107" s="195">
        <v>121915534.39</v>
      </c>
      <c r="BV107" s="195">
        <v>120925617.39</v>
      </c>
      <c r="BW107" s="195">
        <v>119958941.39</v>
      </c>
      <c r="BX107" s="195">
        <v>118862721.39</v>
      </c>
      <c r="BY107" s="195">
        <v>117695323.39</v>
      </c>
      <c r="BZ107" s="195">
        <v>117342641.39</v>
      </c>
      <c r="CA107" s="195">
        <v>116768298.39</v>
      </c>
      <c r="CB107" s="195">
        <v>115050119.39</v>
      </c>
      <c r="CC107" s="195">
        <v>113774090.39</v>
      </c>
      <c r="CD107" s="195">
        <v>112518744.44</v>
      </c>
      <c r="CE107" s="195">
        <v>111612293.44</v>
      </c>
      <c r="CF107" s="195">
        <v>110581293.44</v>
      </c>
      <c r="CG107" s="195">
        <v>109057563.44</v>
      </c>
      <c r="CH107" s="195">
        <v>108119958.44</v>
      </c>
      <c r="CI107" s="195">
        <v>106684020.44</v>
      </c>
      <c r="CJ107" s="195">
        <v>106117640.44</v>
      </c>
      <c r="CK107" s="195">
        <v>105582148.44</v>
      </c>
      <c r="CL107" s="195">
        <v>103934637.44</v>
      </c>
      <c r="CM107" s="195">
        <v>101834105.44</v>
      </c>
      <c r="CN107" s="195">
        <v>100276408.44</v>
      </c>
      <c r="CO107" s="195">
        <v>99032844.439999998</v>
      </c>
      <c r="CP107" s="195">
        <v>96779550.439999998</v>
      </c>
      <c r="CQ107" s="195">
        <v>95414266.439999998</v>
      </c>
      <c r="CR107" s="195">
        <v>94128810.439999998</v>
      </c>
      <c r="CS107" s="195">
        <v>93287079.439999998</v>
      </c>
      <c r="CT107" s="195">
        <v>92195992.439999998</v>
      </c>
      <c r="CU107" s="195">
        <v>90543107.439999998</v>
      </c>
      <c r="CV107" s="195">
        <v>89512661.439999998</v>
      </c>
      <c r="CW107" s="195">
        <v>88130262.439999998</v>
      </c>
      <c r="CX107" s="4"/>
      <c r="CY107" s="4"/>
    </row>
    <row r="108" spans="1:103" x14ac:dyDescent="0.2"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</row>
  </sheetData>
  <mergeCells count="1">
    <mergeCell ref="B64:B69"/>
  </mergeCells>
  <printOptions horizontalCentered="1"/>
  <pageMargins left="0.25" right="0.25" top="0.5" bottom="0.5" header="0.25" footer="0.25"/>
  <pageSetup scale="51" orientation="landscape" r:id="rId1"/>
  <headerFooter>
    <oddFooter>&amp;C&amp;F &amp;D &amp;T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59999389629810485"/>
    <pageSetUpPr fitToPage="1"/>
  </sheetPr>
  <dimension ref="A1:BL51"/>
  <sheetViews>
    <sheetView showGridLines="0" zoomScale="90" zoomScaleNormal="90" zoomScaleSheetLayoutView="90" workbookViewId="0">
      <pane xSplit="2" ySplit="7" topLeftCell="BA8" activePane="bottomRight" state="frozen"/>
      <selection activeCell="CP30" sqref="CP30"/>
      <selection pane="topRight" activeCell="CP30" sqref="CP30"/>
      <selection pane="bottomLeft" activeCell="CP30" sqref="CP30"/>
      <selection pane="bottomRight" activeCell="CP30" sqref="CP30"/>
    </sheetView>
  </sheetViews>
  <sheetFormatPr defaultColWidth="15.7109375" defaultRowHeight="12.75" outlineLevelCol="1" x14ac:dyDescent="0.2"/>
  <cols>
    <col min="1" max="1" width="5.7109375" style="42" customWidth="1"/>
    <col min="2" max="2" width="29.85546875" style="42" bestFit="1" customWidth="1"/>
    <col min="3" max="14" width="15.7109375" style="42" hidden="1" customWidth="1" outlineLevel="1"/>
    <col min="15" max="15" width="18.7109375" style="42" hidden="1" customWidth="1" outlineLevel="1" collapsed="1"/>
    <col min="16" max="18" width="18.7109375" style="42" hidden="1" customWidth="1" outlineLevel="1"/>
    <col min="19" max="25" width="17.7109375" style="42" hidden="1" customWidth="1" outlineLevel="1"/>
    <col min="26" max="50" width="18.7109375" style="42" hidden="1" customWidth="1" outlineLevel="1"/>
    <col min="51" max="51" width="18.7109375" style="42" customWidth="1" collapsed="1"/>
    <col min="52" max="63" width="18.7109375" style="42" customWidth="1"/>
    <col min="64" max="16384" width="15.7109375" style="42"/>
  </cols>
  <sheetData>
    <row r="1" spans="1:64" x14ac:dyDescent="0.2">
      <c r="A1" s="41" t="s">
        <v>549</v>
      </c>
    </row>
    <row r="2" spans="1:64" x14ac:dyDescent="0.2">
      <c r="A2" s="41" t="s">
        <v>550</v>
      </c>
    </row>
    <row r="3" spans="1:64" x14ac:dyDescent="0.2">
      <c r="A3" s="83" t="s">
        <v>2226</v>
      </c>
    </row>
    <row r="4" spans="1:64" x14ac:dyDescent="0.2">
      <c r="A4" s="41" t="s">
        <v>551</v>
      </c>
      <c r="E4" s="62"/>
    </row>
    <row r="6" spans="1:64" x14ac:dyDescent="0.2">
      <c r="C6" s="82">
        <v>2014</v>
      </c>
      <c r="D6" s="43">
        <f>+C6+1</f>
        <v>2015</v>
      </c>
      <c r="E6" s="43">
        <f>+D6</f>
        <v>2015</v>
      </c>
      <c r="F6" s="43">
        <f t="shared" ref="F6:O6" si="0">+E6</f>
        <v>2015</v>
      </c>
      <c r="G6" s="43">
        <f t="shared" si="0"/>
        <v>2015</v>
      </c>
      <c r="H6" s="43">
        <f t="shared" si="0"/>
        <v>2015</v>
      </c>
      <c r="I6" s="43">
        <f t="shared" si="0"/>
        <v>2015</v>
      </c>
      <c r="J6" s="43">
        <f t="shared" si="0"/>
        <v>2015</v>
      </c>
      <c r="K6" s="43">
        <f t="shared" si="0"/>
        <v>2015</v>
      </c>
      <c r="L6" s="43">
        <f t="shared" si="0"/>
        <v>2015</v>
      </c>
      <c r="M6" s="43">
        <f t="shared" si="0"/>
        <v>2015</v>
      </c>
      <c r="N6" s="43">
        <f t="shared" si="0"/>
        <v>2015</v>
      </c>
      <c r="O6" s="43">
        <f t="shared" si="0"/>
        <v>2015</v>
      </c>
      <c r="P6" s="43">
        <v>2016</v>
      </c>
      <c r="Q6" s="43">
        <v>2016</v>
      </c>
      <c r="R6" s="43">
        <v>2016</v>
      </c>
      <c r="S6" s="43">
        <v>2016</v>
      </c>
      <c r="T6" s="43">
        <v>2016</v>
      </c>
      <c r="U6" s="43">
        <v>2016</v>
      </c>
      <c r="V6" s="43">
        <v>2016</v>
      </c>
      <c r="W6" s="43">
        <v>2016</v>
      </c>
      <c r="X6" s="43">
        <v>2016</v>
      </c>
      <c r="Y6" s="43">
        <v>2016</v>
      </c>
      <c r="Z6" s="43">
        <v>2016</v>
      </c>
      <c r="AA6" s="43">
        <v>2016</v>
      </c>
      <c r="AB6" s="120">
        <v>2017</v>
      </c>
      <c r="AC6" s="43">
        <f>$AB$6</f>
        <v>2017</v>
      </c>
      <c r="AD6" s="43">
        <f t="shared" ref="AD6:AM6" si="1">$AB$6</f>
        <v>2017</v>
      </c>
      <c r="AE6" s="43">
        <f t="shared" si="1"/>
        <v>2017</v>
      </c>
      <c r="AF6" s="43">
        <f t="shared" si="1"/>
        <v>2017</v>
      </c>
      <c r="AG6" s="43">
        <f t="shared" si="1"/>
        <v>2017</v>
      </c>
      <c r="AH6" s="43">
        <f t="shared" si="1"/>
        <v>2017</v>
      </c>
      <c r="AI6" s="43">
        <f t="shared" si="1"/>
        <v>2017</v>
      </c>
      <c r="AJ6" s="43">
        <f t="shared" si="1"/>
        <v>2017</v>
      </c>
      <c r="AK6" s="43">
        <f t="shared" si="1"/>
        <v>2017</v>
      </c>
      <c r="AL6" s="43">
        <f t="shared" si="1"/>
        <v>2017</v>
      </c>
      <c r="AM6" s="43">
        <f t="shared" si="1"/>
        <v>2017</v>
      </c>
      <c r="AN6" s="43">
        <v>2018</v>
      </c>
      <c r="AO6" s="43">
        <v>2018</v>
      </c>
      <c r="AP6" s="43">
        <v>2018</v>
      </c>
      <c r="AQ6" s="43">
        <v>2018</v>
      </c>
      <c r="AR6" s="43">
        <v>2018</v>
      </c>
      <c r="AS6" s="43">
        <v>2018</v>
      </c>
      <c r="AT6" s="43">
        <v>2018</v>
      </c>
      <c r="AU6" s="43">
        <v>2018</v>
      </c>
      <c r="AV6" s="43">
        <v>2018</v>
      </c>
      <c r="AW6" s="43">
        <v>2018</v>
      </c>
      <c r="AX6" s="43">
        <v>2018</v>
      </c>
      <c r="AY6" s="43">
        <v>2018</v>
      </c>
      <c r="AZ6" s="43">
        <v>2019</v>
      </c>
      <c r="BA6" s="43">
        <v>2019</v>
      </c>
      <c r="BB6" s="43">
        <v>2019</v>
      </c>
      <c r="BC6" s="43">
        <v>2019</v>
      </c>
      <c r="BD6" s="43">
        <v>2019</v>
      </c>
      <c r="BE6" s="43">
        <v>2019</v>
      </c>
      <c r="BF6" s="43">
        <v>2019</v>
      </c>
      <c r="BG6" s="43">
        <v>2019</v>
      </c>
      <c r="BH6" s="43">
        <v>2019</v>
      </c>
      <c r="BI6" s="43">
        <v>2019</v>
      </c>
      <c r="BJ6" s="43">
        <v>2019</v>
      </c>
      <c r="BK6" s="43">
        <v>2019</v>
      </c>
      <c r="BL6" s="61" t="s">
        <v>1983</v>
      </c>
    </row>
    <row r="7" spans="1:64" x14ac:dyDescent="0.2">
      <c r="C7" s="44" t="s">
        <v>553</v>
      </c>
      <c r="D7" s="44" t="s">
        <v>554</v>
      </c>
      <c r="E7" s="44" t="s">
        <v>555</v>
      </c>
      <c r="F7" s="44" t="s">
        <v>556</v>
      </c>
      <c r="G7" s="44" t="s">
        <v>557</v>
      </c>
      <c r="H7" s="44" t="s">
        <v>558</v>
      </c>
      <c r="I7" s="44" t="s">
        <v>559</v>
      </c>
      <c r="J7" s="44" t="s">
        <v>560</v>
      </c>
      <c r="K7" s="44" t="s">
        <v>561</v>
      </c>
      <c r="L7" s="44" t="s">
        <v>562</v>
      </c>
      <c r="M7" s="44" t="s">
        <v>563</v>
      </c>
      <c r="N7" s="44" t="s">
        <v>564</v>
      </c>
      <c r="O7" s="44" t="s">
        <v>553</v>
      </c>
      <c r="P7" s="44" t="s">
        <v>554</v>
      </c>
      <c r="Q7" s="44" t="s">
        <v>555</v>
      </c>
      <c r="R7" s="44" t="s">
        <v>556</v>
      </c>
      <c r="S7" s="44" t="s">
        <v>557</v>
      </c>
      <c r="T7" s="44" t="s">
        <v>558</v>
      </c>
      <c r="U7" s="44" t="s">
        <v>559</v>
      </c>
      <c r="V7" s="44" t="s">
        <v>560</v>
      </c>
      <c r="W7" s="44" t="s">
        <v>561</v>
      </c>
      <c r="X7" s="44" t="s">
        <v>562</v>
      </c>
      <c r="Y7" s="44" t="s">
        <v>563</v>
      </c>
      <c r="Z7" s="44" t="s">
        <v>564</v>
      </c>
      <c r="AA7" s="44" t="s">
        <v>553</v>
      </c>
      <c r="AB7" s="44" t="s">
        <v>554</v>
      </c>
      <c r="AC7" s="44" t="s">
        <v>555</v>
      </c>
      <c r="AD7" s="44" t="s">
        <v>556</v>
      </c>
      <c r="AE7" s="44" t="s">
        <v>557</v>
      </c>
      <c r="AF7" s="44" t="s">
        <v>558</v>
      </c>
      <c r="AG7" s="44" t="s">
        <v>559</v>
      </c>
      <c r="AH7" s="44" t="s">
        <v>560</v>
      </c>
      <c r="AI7" s="44" t="s">
        <v>561</v>
      </c>
      <c r="AJ7" s="44" t="s">
        <v>562</v>
      </c>
      <c r="AK7" s="44" t="s">
        <v>563</v>
      </c>
      <c r="AL7" s="44" t="s">
        <v>564</v>
      </c>
      <c r="AM7" s="44" t="s">
        <v>553</v>
      </c>
      <c r="AN7" s="44" t="s">
        <v>554</v>
      </c>
      <c r="AO7" s="44" t="s">
        <v>555</v>
      </c>
      <c r="AP7" s="44" t="s">
        <v>556</v>
      </c>
      <c r="AQ7" s="44" t="s">
        <v>557</v>
      </c>
      <c r="AR7" s="44" t="s">
        <v>558</v>
      </c>
      <c r="AS7" s="44" t="s">
        <v>559</v>
      </c>
      <c r="AT7" s="44" t="s">
        <v>560</v>
      </c>
      <c r="AU7" s="44" t="s">
        <v>561</v>
      </c>
      <c r="AV7" s="44" t="s">
        <v>562</v>
      </c>
      <c r="AW7" s="44" t="s">
        <v>563</v>
      </c>
      <c r="AX7" s="44" t="s">
        <v>564</v>
      </c>
      <c r="AY7" s="44" t="s">
        <v>553</v>
      </c>
      <c r="AZ7" s="44" t="s">
        <v>554</v>
      </c>
      <c r="BA7" s="44" t="s">
        <v>555</v>
      </c>
      <c r="BB7" s="44" t="s">
        <v>556</v>
      </c>
      <c r="BC7" s="44" t="s">
        <v>557</v>
      </c>
      <c r="BD7" s="44" t="s">
        <v>558</v>
      </c>
      <c r="BE7" s="44" t="s">
        <v>559</v>
      </c>
      <c r="BF7" s="44" t="s">
        <v>560</v>
      </c>
      <c r="BG7" s="44" t="s">
        <v>561</v>
      </c>
      <c r="BH7" s="44" t="s">
        <v>562</v>
      </c>
      <c r="BI7" s="44" t="s">
        <v>563</v>
      </c>
      <c r="BJ7" s="44" t="s">
        <v>564</v>
      </c>
      <c r="BK7" s="44" t="s">
        <v>553</v>
      </c>
      <c r="BL7" s="45" t="s">
        <v>565</v>
      </c>
    </row>
    <row r="8" spans="1:64" x14ac:dyDescent="0.2">
      <c r="A8" s="46">
        <v>1</v>
      </c>
      <c r="B8" s="47" t="s">
        <v>566</v>
      </c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</row>
    <row r="9" spans="1:64" x14ac:dyDescent="0.2">
      <c r="A9" s="46">
        <f t="shared" ref="A9:A39" si="2">+A8+1</f>
        <v>2</v>
      </c>
      <c r="B9" s="42" t="s">
        <v>572</v>
      </c>
      <c r="C9" s="155">
        <f>+'2018 OR'!AO9</f>
        <v>601700000</v>
      </c>
      <c r="D9" s="155">
        <f>+'2018 OR'!AP9</f>
        <v>601700000</v>
      </c>
      <c r="E9" s="155">
        <f>+'2018 OR'!AQ9</f>
        <v>601700000</v>
      </c>
      <c r="F9" s="155">
        <f>+'2018 OR'!AR9</f>
        <v>601700000</v>
      </c>
      <c r="G9" s="155">
        <f>+'2018 OR'!AS9</f>
        <v>601700000</v>
      </c>
      <c r="H9" s="155">
        <f>+'2018 OR'!AT9</f>
        <v>601700000</v>
      </c>
      <c r="I9" s="155">
        <f>+'2018 OR'!AU9</f>
        <v>561700000</v>
      </c>
      <c r="J9" s="155">
        <f>+'2018 OR'!AV9</f>
        <v>561700000</v>
      </c>
      <c r="K9" s="155">
        <f>+'2018 OR'!AW9</f>
        <v>561700000</v>
      </c>
      <c r="L9" s="155">
        <f>+'2018 OR'!AX9</f>
        <v>561700000</v>
      </c>
      <c r="M9" s="155">
        <f>+'2018 OR'!AY9</f>
        <v>561700000</v>
      </c>
      <c r="N9" s="155">
        <f>+'2018 OR'!AZ9</f>
        <v>561700000</v>
      </c>
      <c r="O9" s="155">
        <f>+'2018 OR'!BA9</f>
        <v>561700000</v>
      </c>
      <c r="P9" s="155">
        <f>+'2018 OR'!BB9</f>
        <v>561700000</v>
      </c>
      <c r="Q9" s="155">
        <f>+'2018 OR'!BC9</f>
        <v>561700000</v>
      </c>
      <c r="R9" s="155">
        <f>+'2018 OR'!BD9</f>
        <v>561700000</v>
      </c>
      <c r="S9" s="155">
        <f>+'2018 OR'!BE9</f>
        <v>561700000</v>
      </c>
      <c r="T9" s="155">
        <f>+'2018 OR'!BF9</f>
        <v>561700000</v>
      </c>
      <c r="U9" s="155">
        <f>+'2018 OR'!BG9</f>
        <v>561700000</v>
      </c>
      <c r="V9" s="155">
        <f>+'2018 OR'!BH9</f>
        <v>561700000</v>
      </c>
      <c r="W9" s="155">
        <f>+'2018 OR'!BI9</f>
        <v>561700000</v>
      </c>
      <c r="X9" s="155">
        <f>+'2018 OR'!BJ9</f>
        <v>561700000</v>
      </c>
      <c r="Y9" s="155">
        <f>+'2018 OR'!BK9</f>
        <v>561700000</v>
      </c>
      <c r="Z9" s="155">
        <f>+'2018 OR'!BL9</f>
        <v>561700000</v>
      </c>
      <c r="AA9" s="155">
        <f>+'2018 OR'!BM9</f>
        <v>686700000</v>
      </c>
      <c r="AB9" s="155">
        <f>+'2018 OR'!BN9</f>
        <v>686700000</v>
      </c>
      <c r="AC9" s="155">
        <f>+'2018 OR'!BO9</f>
        <v>686700000</v>
      </c>
      <c r="AD9" s="155">
        <f>+'2018 OR'!BP9</f>
        <v>686700000</v>
      </c>
      <c r="AE9" s="155">
        <f>+'2018 OR'!BQ9</f>
        <v>686700000</v>
      </c>
      <c r="AF9" s="155">
        <f>+'2018 OR'!BR9</f>
        <v>686700000</v>
      </c>
      <c r="AG9" s="155">
        <f>+'2018 OR'!BS9</f>
        <v>686700000</v>
      </c>
      <c r="AH9" s="155">
        <f>+'2018 OR'!BT9</f>
        <v>686700000</v>
      </c>
      <c r="AI9" s="155">
        <f>+'2018 OR'!BU9</f>
        <v>686700000</v>
      </c>
      <c r="AJ9" s="155">
        <f>+'2018 OR'!BV9</f>
        <v>686700000</v>
      </c>
      <c r="AK9" s="155">
        <f>+'2018 OR'!BW9</f>
        <v>686700000</v>
      </c>
      <c r="AL9" s="155">
        <f>+'2018 OR'!BX9</f>
        <v>686700000</v>
      </c>
      <c r="AM9" s="155">
        <f>+'2018 OR'!BY9</f>
        <v>686700000</v>
      </c>
      <c r="AN9" s="155">
        <f>+'2018 OR'!BZ9</f>
        <v>786700000</v>
      </c>
      <c r="AO9" s="155">
        <f>+'2018 OR'!CA9</f>
        <v>786700000</v>
      </c>
      <c r="AP9" s="155">
        <f>+'2018 OR'!CB9</f>
        <v>764700000</v>
      </c>
      <c r="AQ9" s="155">
        <f>+'2018 OR'!CC9</f>
        <v>764700000</v>
      </c>
      <c r="AR9" s="155">
        <f>+'2018 OR'!CD9</f>
        <v>764700000</v>
      </c>
      <c r="AS9" s="155">
        <f>+'2018 OR'!CE9</f>
        <v>764700000</v>
      </c>
      <c r="AT9" s="155">
        <f>+'2018 OR'!CF9</f>
        <v>764700000</v>
      </c>
      <c r="AU9" s="155">
        <f>+'2018 OR'!CG9</f>
        <v>764700000</v>
      </c>
      <c r="AV9" s="155">
        <f>+'2018 OR'!CH9</f>
        <v>814700000</v>
      </c>
      <c r="AW9" s="155">
        <f>+'2018 OR'!CI9</f>
        <v>814700000</v>
      </c>
      <c r="AX9" s="155">
        <f>+'2018 OR'!CJ9</f>
        <v>814700000</v>
      </c>
      <c r="AY9" s="155">
        <f>+'2018 OR'!CK9</f>
        <v>739700000</v>
      </c>
      <c r="AZ9" s="155">
        <f>'2019 OR'!CL9</f>
        <v>739700000</v>
      </c>
      <c r="BA9" s="155">
        <f>'2019 OR'!CM9</f>
        <v>739700000</v>
      </c>
      <c r="BB9" s="155">
        <f>'2019 OR'!CN9</f>
        <v>739700000</v>
      </c>
      <c r="BC9" s="155">
        <f>'2019 OR'!CO9</f>
        <v>739700000</v>
      </c>
      <c r="BD9" s="155">
        <f>'2019 OR'!CP9</f>
        <v>739700000</v>
      </c>
      <c r="BE9" s="155">
        <f>'2019 OR'!CQ9</f>
        <v>879700000</v>
      </c>
      <c r="BF9" s="155">
        <f>'2019 OR'!CR9</f>
        <v>879700000</v>
      </c>
      <c r="BG9" s="155">
        <f>'2019 OR'!CS9</f>
        <v>879700000</v>
      </c>
      <c r="BH9" s="155">
        <f>'2019 OR'!CT9</f>
        <v>869700000</v>
      </c>
      <c r="BI9" s="155">
        <f>'2019 OR'!CU9</f>
        <v>869700000</v>
      </c>
      <c r="BJ9" s="155">
        <f>'2019 OR'!CV9</f>
        <v>869700000</v>
      </c>
      <c r="BK9" s="155">
        <f>'2019 OR'!CW9</f>
        <v>849700000</v>
      </c>
      <c r="BL9" s="156">
        <f>((AY9/2)+SUM(AZ9:BJ9)+(BK9/2))/12</f>
        <v>811783333.33333337</v>
      </c>
    </row>
    <row r="10" spans="1:64" ht="15" x14ac:dyDescent="0.25">
      <c r="A10" s="46">
        <f t="shared" si="2"/>
        <v>3</v>
      </c>
      <c r="B10" s="42" t="s">
        <v>1295</v>
      </c>
      <c r="C10" s="158">
        <v>6939236.8327223007</v>
      </c>
      <c r="D10" s="158">
        <v>7564209.8387544975</v>
      </c>
      <c r="E10" s="158">
        <v>6744686.3280023411</v>
      </c>
      <c r="F10" s="158">
        <v>6136546.654586372</v>
      </c>
      <c r="G10" s="158">
        <v>3825009.3930701474</v>
      </c>
      <c r="H10" s="158">
        <v>3831987.5912174708</v>
      </c>
      <c r="I10" s="158">
        <v>4158337.6905271239</v>
      </c>
      <c r="J10" s="158">
        <v>3685049.8668486718</v>
      </c>
      <c r="K10" s="158">
        <v>5385603.7251340169</v>
      </c>
      <c r="L10" s="158">
        <v>7548522.2004360911</v>
      </c>
      <c r="M10" s="158">
        <v>6979588.0317599699</v>
      </c>
      <c r="N10" s="158">
        <v>8982872.8128322605</v>
      </c>
      <c r="O10" s="159">
        <v>142363995.75489998</v>
      </c>
      <c r="P10" s="160">
        <v>127197006.94409791</v>
      </c>
      <c r="Q10" s="160">
        <v>125785292.16907519</v>
      </c>
      <c r="R10" s="160">
        <v>115104912.04346998</v>
      </c>
      <c r="S10" s="160">
        <v>88770103.780734003</v>
      </c>
      <c r="T10" s="160">
        <v>92482075.015638977</v>
      </c>
      <c r="U10" s="160">
        <v>91977193.046303973</v>
      </c>
      <c r="V10" s="160">
        <v>85729429.083763987</v>
      </c>
      <c r="W10" s="160">
        <v>96296199.367777988</v>
      </c>
      <c r="X10" s="160">
        <v>90650070.547830015</v>
      </c>
      <c r="Y10" s="160">
        <v>91140672.200224012</v>
      </c>
      <c r="Z10" s="160">
        <v>124326838.12285</v>
      </c>
      <c r="AA10" s="157">
        <v>53300000</v>
      </c>
      <c r="AB10" s="20">
        <v>9997268.2400000002</v>
      </c>
      <c r="AC10" s="20">
        <v>0.04</v>
      </c>
      <c r="AD10" s="20">
        <v>0.04</v>
      </c>
      <c r="AE10" s="20">
        <v>0.04</v>
      </c>
      <c r="AF10" s="20">
        <v>0.04</v>
      </c>
      <c r="AG10" s="20">
        <v>0.04</v>
      </c>
      <c r="AH10" s="20">
        <v>825000.04</v>
      </c>
      <c r="AI10" s="20">
        <v>76747499.180000007</v>
      </c>
      <c r="AJ10" s="20">
        <v>0.08</v>
      </c>
      <c r="AK10" s="20">
        <v>0.08</v>
      </c>
      <c r="AL10" s="20">
        <v>45000000.100000001</v>
      </c>
      <c r="AM10" s="20">
        <v>54199996.32</v>
      </c>
      <c r="AN10" s="20">
        <f>-'2018 Balance Sheet'!E695</f>
        <v>22399999.989999998</v>
      </c>
      <c r="AO10" s="20">
        <f>-'2018 Balance Sheet'!F695</f>
        <v>50000000</v>
      </c>
      <c r="AP10" s="20">
        <f>-'2018 Balance Sheet'!G695</f>
        <v>50000000</v>
      </c>
      <c r="AQ10" s="20">
        <f>-'2018 Balance Sheet'!H695</f>
        <v>27400000.010000002</v>
      </c>
      <c r="AR10" s="20">
        <f>-'2018 Balance Sheet'!I695</f>
        <v>29500000.02</v>
      </c>
      <c r="AS10" s="20">
        <f>-'2018 Balance Sheet'!J695</f>
        <v>47100000.030000001</v>
      </c>
      <c r="AT10" s="20">
        <f>-'2018 Balance Sheet'!K695</f>
        <v>66700000.039999999</v>
      </c>
      <c r="AU10" s="20">
        <f>-'2018 Balance Sheet'!L695</f>
        <v>105700000.03</v>
      </c>
      <c r="AV10" s="20">
        <f>-'2018 Balance Sheet'!M695</f>
        <v>100500000.05</v>
      </c>
      <c r="AW10" s="20">
        <f>-'2018 Balance Sheet'!N695</f>
        <v>124800000.05</v>
      </c>
      <c r="AX10" s="20">
        <f>-'2018 Balance Sheet'!O695</f>
        <v>143500000.06999999</v>
      </c>
      <c r="AY10" s="20">
        <f>-'2018 Balance Sheet'!P695</f>
        <v>217500000.12</v>
      </c>
      <c r="AZ10" s="157">
        <v>177500000.13999999</v>
      </c>
      <c r="BA10" s="157">
        <v>198000000.11000001</v>
      </c>
      <c r="BB10" s="157">
        <v>176299999.66</v>
      </c>
      <c r="BC10" s="157">
        <v>157700000</v>
      </c>
      <c r="BD10" s="157">
        <v>161900000</v>
      </c>
      <c r="BE10" s="157">
        <v>0</v>
      </c>
      <c r="BF10" s="157">
        <v>0</v>
      </c>
      <c r="BG10" s="157">
        <v>0.01</v>
      </c>
      <c r="BH10" s="157">
        <v>45500000.009999998</v>
      </c>
      <c r="BI10" s="157">
        <v>64900000</v>
      </c>
      <c r="BJ10" s="157">
        <v>131300000</v>
      </c>
      <c r="BK10" s="157">
        <v>105000000</v>
      </c>
      <c r="BL10" s="156">
        <f t="shared" ref="BL10:BL14" si="3">((AY10/2)+SUM(AZ10:BJ10)+(BK10/2))/12</f>
        <v>106195833.33249998</v>
      </c>
    </row>
    <row r="11" spans="1:64" x14ac:dyDescent="0.2">
      <c r="A11" s="46">
        <f t="shared" si="2"/>
        <v>4</v>
      </c>
      <c r="B11" s="42" t="s">
        <v>568</v>
      </c>
      <c r="C11" s="67">
        <v>0</v>
      </c>
      <c r="D11" s="67">
        <v>0</v>
      </c>
      <c r="E11" s="67">
        <v>0</v>
      </c>
      <c r="F11" s="67"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v>0</v>
      </c>
      <c r="P11" s="67">
        <v>0</v>
      </c>
      <c r="Q11" s="67">
        <v>0</v>
      </c>
      <c r="R11" s="67">
        <v>0</v>
      </c>
      <c r="S11" s="67"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v>0</v>
      </c>
      <c r="AC11" s="67">
        <v>0</v>
      </c>
      <c r="AD11" s="67"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7">
        <v>0</v>
      </c>
      <c r="AM11" s="67">
        <v>0</v>
      </c>
      <c r="AN11" s="67">
        <v>0</v>
      </c>
      <c r="AO11" s="67">
        <v>0</v>
      </c>
      <c r="AP11" s="67">
        <v>0</v>
      </c>
      <c r="AQ11" s="67">
        <v>0</v>
      </c>
      <c r="AR11" s="67">
        <v>0</v>
      </c>
      <c r="AS11" s="67">
        <v>0</v>
      </c>
      <c r="AT11" s="67">
        <v>0</v>
      </c>
      <c r="AU11" s="67">
        <v>0</v>
      </c>
      <c r="AV11" s="67">
        <v>0</v>
      </c>
      <c r="AW11" s="67">
        <v>0</v>
      </c>
      <c r="AX11" s="67">
        <v>0</v>
      </c>
      <c r="AY11" s="67">
        <v>0</v>
      </c>
      <c r="AZ11" s="67">
        <v>0</v>
      </c>
      <c r="BA11" s="67">
        <v>0</v>
      </c>
      <c r="BB11" s="67">
        <v>0</v>
      </c>
      <c r="BC11" s="67">
        <v>0</v>
      </c>
      <c r="BD11" s="67">
        <v>0</v>
      </c>
      <c r="BE11" s="67">
        <v>0</v>
      </c>
      <c r="BF11" s="67">
        <v>0</v>
      </c>
      <c r="BG11" s="67">
        <v>0</v>
      </c>
      <c r="BH11" s="67">
        <v>0</v>
      </c>
      <c r="BI11" s="67">
        <v>0</v>
      </c>
      <c r="BJ11" s="67">
        <v>0</v>
      </c>
      <c r="BK11" s="67">
        <v>0</v>
      </c>
      <c r="BL11" s="66">
        <f t="shared" si="3"/>
        <v>0</v>
      </c>
    </row>
    <row r="12" spans="1:64" x14ac:dyDescent="0.2">
      <c r="A12" s="46">
        <f t="shared" si="2"/>
        <v>5</v>
      </c>
      <c r="B12" s="42" t="s">
        <v>573</v>
      </c>
      <c r="C12" s="69">
        <f>+'2018 OR'!AO11</f>
        <v>609176750.48000002</v>
      </c>
      <c r="D12" s="69">
        <f>+'2018 OR'!AP11</f>
        <v>614072689.5999999</v>
      </c>
      <c r="E12" s="69">
        <f>+'2018 OR'!AQ11</f>
        <v>626736262.42999983</v>
      </c>
      <c r="F12" s="69">
        <f>+'2018 OR'!AR11</f>
        <v>628594241.57999969</v>
      </c>
      <c r="G12" s="69">
        <f>+'2018 OR'!AS11</f>
        <v>621080091.98000002</v>
      </c>
      <c r="H12" s="69">
        <f>+'2018 OR'!AT11</f>
        <v>621188045.9599998</v>
      </c>
      <c r="I12" s="69">
        <f>+'2018 OR'!AU11</f>
        <v>620432264.83999979</v>
      </c>
      <c r="J12" s="69">
        <f>+'2018 OR'!AV11</f>
        <v>605534153.52999985</v>
      </c>
      <c r="K12" s="69">
        <f>+'2018 OR'!AW11</f>
        <v>603903490.84999979</v>
      </c>
      <c r="L12" s="69">
        <f>+'2018 OR'!AX11</f>
        <v>604023492.24999988</v>
      </c>
      <c r="M12" s="69">
        <f>+'2018 OR'!AY11</f>
        <v>595043700.06000006</v>
      </c>
      <c r="N12" s="69">
        <f>+'2018 OR'!AZ11</f>
        <v>607089322.06999981</v>
      </c>
      <c r="O12" s="69">
        <f>+'2018 OR'!BA11</f>
        <v>614798710.91479588</v>
      </c>
      <c r="P12" s="69">
        <f>+'2018 OR'!BB11</f>
        <v>622367837.95238209</v>
      </c>
      <c r="Q12" s="69">
        <f>+'2018 OR'!BC11</f>
        <v>633710713.82429588</v>
      </c>
      <c r="R12" s="69">
        <f>+'2018 OR'!BD11</f>
        <v>643958225.1143899</v>
      </c>
      <c r="S12" s="69">
        <f>+'2018 OR'!BE11</f>
        <v>635454240.29780412</v>
      </c>
      <c r="T12" s="69">
        <f>+'2018 OR'!BF11</f>
        <v>636856983.78687</v>
      </c>
      <c r="U12" s="69">
        <f>+'2018 OR'!BG11</f>
        <v>638346717.45547402</v>
      </c>
      <c r="V12" s="69">
        <f>+'2018 OR'!BH11</f>
        <v>623170809.84777796</v>
      </c>
      <c r="W12" s="69">
        <f>+'2018 OR'!BI11</f>
        <v>621133694.34965003</v>
      </c>
      <c r="X12" s="69">
        <f>+'2018 OR'!BJ11</f>
        <v>618754932.97332191</v>
      </c>
      <c r="Y12" s="69">
        <f>+'2018 OR'!BK11</f>
        <v>608564788.48446393</v>
      </c>
      <c r="Z12" s="69">
        <f>+'2018 OR'!BL11</f>
        <v>677122864.24556601</v>
      </c>
      <c r="AA12" s="69">
        <f>+'2018 OR'!BM11</f>
        <v>696353713.25920975</v>
      </c>
      <c r="AB12" s="69">
        <f>+'2018 OR'!BN11</f>
        <v>704485495.09618771</v>
      </c>
      <c r="AC12" s="69">
        <f>+'2018 OR'!BO11</f>
        <v>717557371.85491979</v>
      </c>
      <c r="AD12" s="69">
        <f>+'2018 OR'!BP11</f>
        <v>722461159.63231575</v>
      </c>
      <c r="AE12" s="69">
        <f>+'2018 OR'!BQ11</f>
        <v>714363485.10224974</v>
      </c>
      <c r="AF12" s="69">
        <f>+'2018 OR'!BR11</f>
        <v>715162372.31186187</v>
      </c>
      <c r="AG12" s="69">
        <f>+'2018 OR'!BS11</f>
        <v>714454384.6121279</v>
      </c>
      <c r="AH12" s="69">
        <f>+'2018 OR'!BT11</f>
        <v>698091953.10583198</v>
      </c>
      <c r="AI12" s="69">
        <f>+'2018 OR'!BU11</f>
        <v>695165769.92047</v>
      </c>
      <c r="AJ12" s="69">
        <f>+'2018 OR'!BV11</f>
        <v>696431704.938362</v>
      </c>
      <c r="AK12" s="69">
        <f>+'2018 OR'!BW11</f>
        <v>685207996.33645201</v>
      </c>
      <c r="AL12" s="69">
        <f>+'2018 OR'!BX11</f>
        <v>697183058.66838205</v>
      </c>
      <c r="AM12" s="69">
        <f>+'2018 OR'!BY11</f>
        <v>714850526.03315008</v>
      </c>
      <c r="AN12" s="69">
        <f>+'2018 OR'!BZ11</f>
        <v>721641948.14365685</v>
      </c>
      <c r="AO12" s="69">
        <f>+'2018 OR'!CA11</f>
        <v>737665279.36644089</v>
      </c>
      <c r="AP12" s="69">
        <f>+'2018 OR'!CB11</f>
        <v>747544145.74568677</v>
      </c>
      <c r="AQ12" s="69">
        <f>+'2018 OR'!CC11</f>
        <v>739073292.57874477</v>
      </c>
      <c r="AR12" s="69">
        <f>+'2018 OR'!CD11</f>
        <v>738763094.22346282</v>
      </c>
      <c r="AS12" s="69">
        <f>+'2018 OR'!CE11</f>
        <v>736679083.56109929</v>
      </c>
      <c r="AT12" s="69">
        <f>+'2018 OR'!CF11</f>
        <v>719188574.54007089</v>
      </c>
      <c r="AU12" s="69">
        <f>+'2018 OR'!CG11</f>
        <v>716064116.47956121</v>
      </c>
      <c r="AV12" s="69">
        <f>+'2018 OR'!CH11</f>
        <v>714858662.4394505</v>
      </c>
      <c r="AW12" s="69">
        <f>+'2018 OR'!CI11</f>
        <v>749409869.02475286</v>
      </c>
      <c r="AX12" s="69">
        <f>+'2018 OR'!CJ11</f>
        <v>762949354.41137087</v>
      </c>
      <c r="AY12" s="69">
        <f>'2019 OR'!CK11</f>
        <v>720703298.59467888</v>
      </c>
      <c r="AZ12" s="69">
        <f>'2019 OR'!CL11</f>
        <v>741401549.58765948</v>
      </c>
      <c r="BA12" s="69">
        <f>'2019 OR'!CM11</f>
        <v>747701219.46485245</v>
      </c>
      <c r="BB12" s="69">
        <f>'2019 OR'!CN11</f>
        <v>747442410.44061232</v>
      </c>
      <c r="BC12" s="69">
        <f>'2019 OR'!CO11</f>
        <v>753082951.91026866</v>
      </c>
      <c r="BD12" s="69">
        <f>'2019 OR'!CP11</f>
        <v>737424483.11944389</v>
      </c>
      <c r="BE12" s="69">
        <f>'2019 OR'!CQ11</f>
        <v>830176986.81847227</v>
      </c>
      <c r="BF12" s="69">
        <f>'2019 OR'!CR11</f>
        <v>823886959.13069975</v>
      </c>
      <c r="BG12" s="69">
        <f>'2019 OR'!CS11</f>
        <v>804638974.24959195</v>
      </c>
      <c r="BH12" s="69">
        <f>'2019 OR'!CT11</f>
        <v>798975925.18485332</v>
      </c>
      <c r="BI12" s="69">
        <f>'2019 OR'!CU11</f>
        <v>801855435.98576963</v>
      </c>
      <c r="BJ12" s="69">
        <f>'2019 OR'!CV11</f>
        <v>803841451.22725761</v>
      </c>
      <c r="BK12" s="69">
        <f>'2019 OR'!CW11</f>
        <v>822396768.47508216</v>
      </c>
      <c r="BL12" s="70">
        <f t="shared" si="3"/>
        <v>780164865.05453014</v>
      </c>
    </row>
    <row r="13" spans="1:64" x14ac:dyDescent="0.2">
      <c r="A13" s="46">
        <f t="shared" si="2"/>
        <v>6</v>
      </c>
      <c r="C13" s="65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6">
        <f t="shared" si="3"/>
        <v>0</v>
      </c>
    </row>
    <row r="14" spans="1:64" ht="13.5" thickBot="1" x14ac:dyDescent="0.25">
      <c r="A14" s="46">
        <f t="shared" si="2"/>
        <v>7</v>
      </c>
      <c r="B14" s="42" t="s">
        <v>570</v>
      </c>
      <c r="C14" s="71">
        <v>1177956908.21</v>
      </c>
      <c r="D14" s="71">
        <f t="shared" ref="D14:BK14" si="4">SUM(D9:D12)</f>
        <v>1223336899.4387546</v>
      </c>
      <c r="E14" s="71">
        <f t="shared" si="4"/>
        <v>1235180948.7580023</v>
      </c>
      <c r="F14" s="71">
        <f t="shared" si="4"/>
        <v>1236430788.234586</v>
      </c>
      <c r="G14" s="71">
        <f t="shared" si="4"/>
        <v>1226605101.3730702</v>
      </c>
      <c r="H14" s="71">
        <f t="shared" si="4"/>
        <v>1226720033.5512173</v>
      </c>
      <c r="I14" s="71">
        <f t="shared" si="4"/>
        <v>1186290602.5305269</v>
      </c>
      <c r="J14" s="71">
        <f t="shared" si="4"/>
        <v>1170919203.3968487</v>
      </c>
      <c r="K14" s="71">
        <f t="shared" si="4"/>
        <v>1170989094.5751338</v>
      </c>
      <c r="L14" s="71">
        <f t="shared" si="4"/>
        <v>1173272014.4504361</v>
      </c>
      <c r="M14" s="71">
        <f t="shared" si="4"/>
        <v>1163723288.0917602</v>
      </c>
      <c r="N14" s="71">
        <f t="shared" si="4"/>
        <v>1177772194.8828321</v>
      </c>
      <c r="O14" s="71">
        <f t="shared" si="4"/>
        <v>1318862706.6696959</v>
      </c>
      <c r="P14" s="71">
        <f t="shared" si="4"/>
        <v>1311264844.8964801</v>
      </c>
      <c r="Q14" s="71">
        <f t="shared" si="4"/>
        <v>1321196005.993371</v>
      </c>
      <c r="R14" s="71">
        <f t="shared" si="4"/>
        <v>1320763137.1578598</v>
      </c>
      <c r="S14" s="71">
        <f t="shared" si="4"/>
        <v>1285924344.0785382</v>
      </c>
      <c r="T14" s="71">
        <f t="shared" si="4"/>
        <v>1291039058.8025088</v>
      </c>
      <c r="U14" s="71">
        <f t="shared" si="4"/>
        <v>1292023910.5017781</v>
      </c>
      <c r="V14" s="71">
        <f t="shared" si="4"/>
        <v>1270600238.9315419</v>
      </c>
      <c r="W14" s="71">
        <f t="shared" si="4"/>
        <v>1279129893.717428</v>
      </c>
      <c r="X14" s="71">
        <f t="shared" si="4"/>
        <v>1271105003.521152</v>
      </c>
      <c r="Y14" s="71">
        <f t="shared" si="4"/>
        <v>1261405460.6846881</v>
      </c>
      <c r="Z14" s="71">
        <f t="shared" si="4"/>
        <v>1363149702.3684158</v>
      </c>
      <c r="AA14" s="71">
        <f t="shared" si="4"/>
        <v>1436353713.2592096</v>
      </c>
      <c r="AB14" s="71">
        <f t="shared" si="4"/>
        <v>1401182763.3361878</v>
      </c>
      <c r="AC14" s="71">
        <f t="shared" si="4"/>
        <v>1404257371.8949199</v>
      </c>
      <c r="AD14" s="71">
        <f t="shared" si="4"/>
        <v>1409161159.6723156</v>
      </c>
      <c r="AE14" s="71">
        <f t="shared" si="4"/>
        <v>1401063485.1422496</v>
      </c>
      <c r="AF14" s="71">
        <f t="shared" si="4"/>
        <v>1401862372.351862</v>
      </c>
      <c r="AG14" s="71">
        <f t="shared" si="4"/>
        <v>1401154384.6521277</v>
      </c>
      <c r="AH14" s="71">
        <f t="shared" si="4"/>
        <v>1385616953.1458321</v>
      </c>
      <c r="AI14" s="71">
        <f t="shared" si="4"/>
        <v>1458613269.1004701</v>
      </c>
      <c r="AJ14" s="71">
        <f t="shared" si="4"/>
        <v>1383131705.018362</v>
      </c>
      <c r="AK14" s="71">
        <f t="shared" si="4"/>
        <v>1371907996.4164519</v>
      </c>
      <c r="AL14" s="71">
        <f t="shared" si="4"/>
        <v>1428883058.7683821</v>
      </c>
      <c r="AM14" s="71">
        <f t="shared" si="4"/>
        <v>1455750522.3531501</v>
      </c>
      <c r="AN14" s="71">
        <f t="shared" si="4"/>
        <v>1530741948.133657</v>
      </c>
      <c r="AO14" s="71">
        <f t="shared" si="4"/>
        <v>1574365279.3664408</v>
      </c>
      <c r="AP14" s="71">
        <f t="shared" si="4"/>
        <v>1562244145.7456868</v>
      </c>
      <c r="AQ14" s="71">
        <f t="shared" si="4"/>
        <v>1531173292.5887446</v>
      </c>
      <c r="AR14" s="71">
        <f t="shared" si="4"/>
        <v>1532963094.2434628</v>
      </c>
      <c r="AS14" s="71">
        <f t="shared" si="4"/>
        <v>1548479083.5910993</v>
      </c>
      <c r="AT14" s="71">
        <f t="shared" si="4"/>
        <v>1550588574.580071</v>
      </c>
      <c r="AU14" s="71">
        <f t="shared" si="4"/>
        <v>1586464116.5095611</v>
      </c>
      <c r="AV14" s="71">
        <f t="shared" si="4"/>
        <v>1630058662.4894505</v>
      </c>
      <c r="AW14" s="71">
        <f t="shared" si="4"/>
        <v>1688909869.0747528</v>
      </c>
      <c r="AX14" s="71">
        <f t="shared" si="4"/>
        <v>1721149354.4813709</v>
      </c>
      <c r="AY14" s="71">
        <f t="shared" si="4"/>
        <v>1677903298.7146788</v>
      </c>
      <c r="AZ14" s="71">
        <f t="shared" si="4"/>
        <v>1658601549.7276595</v>
      </c>
      <c r="BA14" s="71">
        <f t="shared" si="4"/>
        <v>1685401219.5748525</v>
      </c>
      <c r="BB14" s="71">
        <f t="shared" si="4"/>
        <v>1663442410.1006122</v>
      </c>
      <c r="BC14" s="71">
        <f t="shared" si="4"/>
        <v>1650482951.9102688</v>
      </c>
      <c r="BD14" s="71">
        <f t="shared" si="4"/>
        <v>1639024483.1194439</v>
      </c>
      <c r="BE14" s="71">
        <f t="shared" si="4"/>
        <v>1709876986.8184724</v>
      </c>
      <c r="BF14" s="71">
        <f t="shared" si="4"/>
        <v>1703586959.1306996</v>
      </c>
      <c r="BG14" s="71">
        <f t="shared" si="4"/>
        <v>1684338974.2595921</v>
      </c>
      <c r="BH14" s="71">
        <f t="shared" si="4"/>
        <v>1714175925.1948533</v>
      </c>
      <c r="BI14" s="71">
        <f t="shared" si="4"/>
        <v>1736455435.9857697</v>
      </c>
      <c r="BJ14" s="71">
        <f t="shared" si="4"/>
        <v>1804841451.2272577</v>
      </c>
      <c r="BK14" s="71">
        <f t="shared" si="4"/>
        <v>1777096768.4750822</v>
      </c>
      <c r="BL14" s="71">
        <f t="shared" si="3"/>
        <v>1698144031.7203634</v>
      </c>
    </row>
    <row r="15" spans="1:64" ht="13.5" thickTop="1" x14ac:dyDescent="0.2">
      <c r="A15" s="46">
        <f t="shared" si="2"/>
        <v>8</v>
      </c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</row>
    <row r="16" spans="1:64" x14ac:dyDescent="0.2">
      <c r="A16" s="46">
        <f t="shared" si="2"/>
        <v>9</v>
      </c>
    </row>
    <row r="17" spans="1:64" x14ac:dyDescent="0.2">
      <c r="A17" s="46">
        <f t="shared" si="2"/>
        <v>10</v>
      </c>
      <c r="B17" s="47" t="s">
        <v>571</v>
      </c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</row>
    <row r="18" spans="1:64" x14ac:dyDescent="0.2">
      <c r="A18" s="46">
        <f t="shared" si="2"/>
        <v>11</v>
      </c>
      <c r="B18" s="42" t="s">
        <v>572</v>
      </c>
      <c r="C18" s="51">
        <f t="shared" ref="C18:AY18" si="5">+C9/C14</f>
        <v>0.51079967001028193</v>
      </c>
      <c r="D18" s="51">
        <f t="shared" si="5"/>
        <v>0.49185142725282738</v>
      </c>
      <c r="E18" s="51">
        <f t="shared" si="5"/>
        <v>0.4871351040550137</v>
      </c>
      <c r="F18" s="51">
        <f t="shared" si="5"/>
        <v>0.48664268612974754</v>
      </c>
      <c r="G18" s="51">
        <f t="shared" si="5"/>
        <v>0.4905409241543614</v>
      </c>
      <c r="H18" s="51">
        <f t="shared" si="5"/>
        <v>0.49049496506398921</v>
      </c>
      <c r="I18" s="51">
        <f t="shared" si="5"/>
        <v>0.47349275026019244</v>
      </c>
      <c r="J18" s="51">
        <f t="shared" si="5"/>
        <v>0.47970858994412469</v>
      </c>
      <c r="K18" s="51">
        <f t="shared" si="5"/>
        <v>0.47967995825255727</v>
      </c>
      <c r="L18" s="51">
        <f t="shared" si="5"/>
        <v>0.47874661040398364</v>
      </c>
      <c r="M18" s="51">
        <f t="shared" si="5"/>
        <v>0.48267488134662961</v>
      </c>
      <c r="N18" s="51">
        <f t="shared" si="5"/>
        <v>0.47691735502032245</v>
      </c>
      <c r="O18" s="51">
        <f t="shared" si="5"/>
        <v>0.4258972500772028</v>
      </c>
      <c r="P18" s="51">
        <f t="shared" si="5"/>
        <v>0.42836502647513919</v>
      </c>
      <c r="Q18" s="51">
        <f t="shared" si="5"/>
        <v>0.42514509387853711</v>
      </c>
      <c r="R18" s="51">
        <f t="shared" si="5"/>
        <v>0.4252844315512303</v>
      </c>
      <c r="S18" s="51">
        <f t="shared" si="5"/>
        <v>0.43680641290176403</v>
      </c>
      <c r="T18" s="51">
        <f t="shared" si="5"/>
        <v>0.43507591514775668</v>
      </c>
      <c r="U18" s="51">
        <f t="shared" si="5"/>
        <v>0.4347442763515536</v>
      </c>
      <c r="V18" s="51">
        <f t="shared" si="5"/>
        <v>0.44207452728982494</v>
      </c>
      <c r="W18" s="51">
        <f t="shared" si="5"/>
        <v>0.4391266303436771</v>
      </c>
      <c r="X18" s="51">
        <f t="shared" si="5"/>
        <v>0.44189897643704218</v>
      </c>
      <c r="Y18" s="51">
        <f t="shared" si="5"/>
        <v>0.44529694654652158</v>
      </c>
      <c r="Z18" s="51">
        <f t="shared" si="5"/>
        <v>0.41206039147723073</v>
      </c>
      <c r="AA18" s="51">
        <f t="shared" si="5"/>
        <v>0.47808558133067297</v>
      </c>
      <c r="AB18" s="51">
        <f t="shared" si="5"/>
        <v>0.49008596021048761</v>
      </c>
      <c r="AC18" s="51">
        <f t="shared" si="5"/>
        <v>0.48901292152261211</v>
      </c>
      <c r="AD18" s="51">
        <f t="shared" si="5"/>
        <v>0.48731118884917624</v>
      </c>
      <c r="AE18" s="51">
        <f t="shared" si="5"/>
        <v>0.49012768320793082</v>
      </c>
      <c r="AF18" s="51">
        <f t="shared" si="5"/>
        <v>0.48984837138323661</v>
      </c>
      <c r="AG18" s="51">
        <f t="shared" si="5"/>
        <v>0.49009588630769674</v>
      </c>
      <c r="AH18" s="51">
        <f t="shared" si="5"/>
        <v>0.49559151137762303</v>
      </c>
      <c r="AI18" s="51">
        <f t="shared" si="5"/>
        <v>0.47078962912732131</v>
      </c>
      <c r="AJ18" s="51">
        <f t="shared" si="5"/>
        <v>0.49648200349140548</v>
      </c>
      <c r="AK18" s="51">
        <f t="shared" si="5"/>
        <v>0.50054376954848478</v>
      </c>
      <c r="AL18" s="51">
        <f t="shared" si="5"/>
        <v>0.48058516460535078</v>
      </c>
      <c r="AM18" s="51">
        <f t="shared" si="5"/>
        <v>0.47171544124880871</v>
      </c>
      <c r="AN18" s="51">
        <f t="shared" si="5"/>
        <v>0.51393378286861269</v>
      </c>
      <c r="AO18" s="51">
        <f t="shared" si="5"/>
        <v>0.49969343856248238</v>
      </c>
      <c r="AP18" s="51">
        <f t="shared" si="5"/>
        <v>0.48948815208073332</v>
      </c>
      <c r="AQ18" s="51">
        <f t="shared" si="5"/>
        <v>0.49942093667734155</v>
      </c>
      <c r="AR18" s="51">
        <f t="shared" si="5"/>
        <v>0.49883784082707444</v>
      </c>
      <c r="AS18" s="51">
        <f t="shared" si="5"/>
        <v>0.49383941191286462</v>
      </c>
      <c r="AT18" s="51">
        <f t="shared" si="5"/>
        <v>0.49316757038990527</v>
      </c>
      <c r="AU18" s="51">
        <f t="shared" si="5"/>
        <v>0.48201531446071721</v>
      </c>
      <c r="AV18" s="51">
        <f t="shared" si="5"/>
        <v>0.49979796356272094</v>
      </c>
      <c r="AW18" s="51">
        <f t="shared" si="5"/>
        <v>0.48238216551267044</v>
      </c>
      <c r="AX18" s="51">
        <f t="shared" si="5"/>
        <v>0.47334648668272677</v>
      </c>
      <c r="AY18" s="51">
        <f t="shared" si="5"/>
        <v>0.44084781320033822</v>
      </c>
      <c r="AZ18" s="51">
        <f t="shared" ref="AZ18:BJ18" si="6">+AZ9/AZ14</f>
        <v>0.44597811941117377</v>
      </c>
      <c r="BA18" s="51">
        <f t="shared" si="6"/>
        <v>0.43888659353562798</v>
      </c>
      <c r="BB18" s="51">
        <f t="shared" si="6"/>
        <v>0.44468025794488414</v>
      </c>
      <c r="BC18" s="51">
        <f t="shared" si="6"/>
        <v>0.44817185124140257</v>
      </c>
      <c r="BD18" s="51">
        <f t="shared" si="6"/>
        <v>0.451305033950548</v>
      </c>
      <c r="BE18" s="51">
        <f t="shared" si="6"/>
        <v>0.51448145497111863</v>
      </c>
      <c r="BF18" s="51">
        <f t="shared" si="6"/>
        <v>0.51638103666213209</v>
      </c>
      <c r="BG18" s="51">
        <f t="shared" si="6"/>
        <v>0.52228204265516198</v>
      </c>
      <c r="BH18" s="51">
        <f t="shared" si="6"/>
        <v>0.50735749301877497</v>
      </c>
      <c r="BI18" s="51">
        <f t="shared" si="6"/>
        <v>0.50084786627782318</v>
      </c>
      <c r="BJ18" s="51">
        <f t="shared" si="6"/>
        <v>0.48187058171155178</v>
      </c>
      <c r="BK18" s="51">
        <f>+BK9/BK14</f>
        <v>0.47813940977965053</v>
      </c>
      <c r="BL18" s="51">
        <f t="shared" ref="BL18:BL22" si="7">((AY18/2)+SUM(AZ18:BJ18)+(BK18/2))/12</f>
        <v>0.47764466190584942</v>
      </c>
    </row>
    <row r="19" spans="1:64" x14ac:dyDescent="0.2">
      <c r="A19" s="46">
        <f t="shared" si="2"/>
        <v>12</v>
      </c>
      <c r="B19" s="42" t="s">
        <v>1295</v>
      </c>
      <c r="C19" s="52">
        <f t="shared" ref="C19:AY19" si="8">+C10/C14</f>
        <v>5.8909088985835889E-3</v>
      </c>
      <c r="D19" s="52">
        <f t="shared" si="8"/>
        <v>6.1832597726961588E-3</v>
      </c>
      <c r="E19" s="52">
        <f t="shared" si="8"/>
        <v>5.4604844211564715E-3</v>
      </c>
      <c r="F19" s="52">
        <f t="shared" si="8"/>
        <v>4.9631137569360615E-3</v>
      </c>
      <c r="G19" s="52">
        <f t="shared" si="8"/>
        <v>3.1183706873454263E-3</v>
      </c>
      <c r="H19" s="52">
        <f t="shared" si="8"/>
        <v>3.1237670262254506E-3</v>
      </c>
      <c r="I19" s="52">
        <f t="shared" si="8"/>
        <v>3.5053280213606995E-3</v>
      </c>
      <c r="J19" s="52">
        <f t="shared" si="8"/>
        <v>3.1471427372258515E-3</v>
      </c>
      <c r="K19" s="52">
        <f t="shared" si="8"/>
        <v>4.5991920420813638E-3</v>
      </c>
      <c r="L19" s="52">
        <f t="shared" si="8"/>
        <v>6.4337358323268623E-3</v>
      </c>
      <c r="M19" s="52">
        <f t="shared" si="8"/>
        <v>5.997635437205091E-3</v>
      </c>
      <c r="N19" s="52">
        <f t="shared" si="8"/>
        <v>7.6270036360689434E-3</v>
      </c>
      <c r="O19" s="52">
        <f t="shared" si="8"/>
        <v>0.10794451540326593</v>
      </c>
      <c r="P19" s="52">
        <f t="shared" si="8"/>
        <v>9.700329223280571E-2</v>
      </c>
      <c r="Q19" s="52">
        <f t="shared" si="8"/>
        <v>9.5205625507852401E-2</v>
      </c>
      <c r="R19" s="52">
        <f t="shared" si="8"/>
        <v>8.7150306368455568E-2</v>
      </c>
      <c r="S19" s="52">
        <f t="shared" si="8"/>
        <v>6.9032135669182371E-2</v>
      </c>
      <c r="T19" s="52">
        <f t="shared" si="8"/>
        <v>7.1633831978267073E-2</v>
      </c>
      <c r="U19" s="52">
        <f t="shared" si="8"/>
        <v>7.1188460444654739E-2</v>
      </c>
      <c r="V19" s="52">
        <f t="shared" si="8"/>
        <v>6.7471598428042609E-2</v>
      </c>
      <c r="W19" s="52">
        <f t="shared" si="8"/>
        <v>7.5282580636060678E-2</v>
      </c>
      <c r="X19" s="52">
        <f t="shared" si="8"/>
        <v>7.1315957609100492E-2</v>
      </c>
      <c r="Y19" s="52">
        <f t="shared" si="8"/>
        <v>7.2253272275159694E-2</v>
      </c>
      <c r="Z19" s="52">
        <f t="shared" si="8"/>
        <v>9.1205564514915197E-2</v>
      </c>
      <c r="AA19" s="52">
        <f t="shared" si="8"/>
        <v>3.7107851295944183E-2</v>
      </c>
      <c r="AB19" s="52">
        <f t="shared" si="8"/>
        <v>7.1348781198226465E-3</v>
      </c>
      <c r="AC19" s="52">
        <f t="shared" si="8"/>
        <v>2.8484806845645093E-11</v>
      </c>
      <c r="AD19" s="52">
        <f t="shared" si="8"/>
        <v>2.8385681598903524E-11</v>
      </c>
      <c r="AE19" s="52">
        <f t="shared" si="8"/>
        <v>2.8549741267390757E-11</v>
      </c>
      <c r="AF19" s="52">
        <f t="shared" si="8"/>
        <v>2.8533471465457207E-11</v>
      </c>
      <c r="AG19" s="52">
        <f t="shared" si="8"/>
        <v>2.8547889110685701E-11</v>
      </c>
      <c r="AH19" s="52">
        <f t="shared" si="8"/>
        <v>5.9540267469083952E-4</v>
      </c>
      <c r="AI19" s="52">
        <f t="shared" si="8"/>
        <v>5.2616756480852775E-2</v>
      </c>
      <c r="AJ19" s="52">
        <f t="shared" si="8"/>
        <v>5.7839755758427898E-11</v>
      </c>
      <c r="AK19" s="52">
        <f t="shared" si="8"/>
        <v>5.8312948250879252E-11</v>
      </c>
      <c r="AL19" s="52">
        <f t="shared" si="8"/>
        <v>3.1493130122760012E-2</v>
      </c>
      <c r="AM19" s="52">
        <f t="shared" si="8"/>
        <v>3.7231651637938852E-2</v>
      </c>
      <c r="AN19" s="52">
        <f t="shared" si="8"/>
        <v>1.4633426631648131E-2</v>
      </c>
      <c r="AO19" s="52">
        <f t="shared" si="8"/>
        <v>3.1758830466663432E-2</v>
      </c>
      <c r="AP19" s="52">
        <f t="shared" si="8"/>
        <v>3.2005240753284508E-2</v>
      </c>
      <c r="AQ19" s="52">
        <f t="shared" si="8"/>
        <v>1.7894773989738943E-2</v>
      </c>
      <c r="AR19" s="52">
        <f t="shared" si="8"/>
        <v>1.9243777055545249E-2</v>
      </c>
      <c r="AS19" s="52">
        <f t="shared" si="8"/>
        <v>3.0416943004983793E-2</v>
      </c>
      <c r="AT19" s="52">
        <f t="shared" si="8"/>
        <v>4.3015923845604008E-2</v>
      </c>
      <c r="AU19" s="52">
        <f t="shared" si="8"/>
        <v>6.6626152416579404E-2</v>
      </c>
      <c r="AV19" s="52">
        <f t="shared" si="8"/>
        <v>6.1654222858774213E-2</v>
      </c>
      <c r="AW19" s="52">
        <f t="shared" si="8"/>
        <v>7.389381892733568E-2</v>
      </c>
      <c r="AX19" s="52">
        <f t="shared" si="8"/>
        <v>8.3374519298030608E-2</v>
      </c>
      <c r="AY19" s="52">
        <f t="shared" si="8"/>
        <v>0.12962606384206476</v>
      </c>
      <c r="AZ19" s="52">
        <f t="shared" ref="AZ19:BK19" si="9">+AZ10/AZ14</f>
        <v>0.1070178670513996</v>
      </c>
      <c r="BA19" s="52">
        <f t="shared" si="9"/>
        <v>0.11747944513766645</v>
      </c>
      <c r="BB19" s="52">
        <f t="shared" si="9"/>
        <v>0.10598503356021602</v>
      </c>
      <c r="BC19" s="52">
        <f t="shared" si="9"/>
        <v>9.5547790916275771E-2</v>
      </c>
      <c r="BD19" s="52">
        <f t="shared" si="9"/>
        <v>9.8778268212239714E-2</v>
      </c>
      <c r="BE19" s="52">
        <f t="shared" si="9"/>
        <v>0</v>
      </c>
      <c r="BF19" s="52">
        <f>+BF10/BF14</f>
        <v>0</v>
      </c>
      <c r="BG19" s="52">
        <f t="shared" si="9"/>
        <v>5.9370472053559396E-12</v>
      </c>
      <c r="BH19" s="52">
        <f t="shared" si="9"/>
        <v>2.654336660621805E-2</v>
      </c>
      <c r="BI19" s="52">
        <f t="shared" si="9"/>
        <v>3.7374987376601963E-2</v>
      </c>
      <c r="BJ19" s="52">
        <f t="shared" si="9"/>
        <v>7.2748772425809766E-2</v>
      </c>
      <c r="BK19" s="52">
        <f t="shared" si="9"/>
        <v>5.9085133608171476E-2</v>
      </c>
      <c r="BL19" s="52">
        <f>((AY19/2)+SUM(AZ19:BJ19)+(BK19/2))/12</f>
        <v>6.2985927501456859E-2</v>
      </c>
    </row>
    <row r="20" spans="1:64" x14ac:dyDescent="0.2">
      <c r="A20" s="46">
        <f t="shared" si="2"/>
        <v>13</v>
      </c>
      <c r="B20" s="42" t="s">
        <v>568</v>
      </c>
      <c r="C20" s="52">
        <f t="shared" ref="C20:AY20" si="10">+C11/C14</f>
        <v>0</v>
      </c>
      <c r="D20" s="52">
        <f t="shared" si="10"/>
        <v>0</v>
      </c>
      <c r="E20" s="52">
        <f t="shared" si="10"/>
        <v>0</v>
      </c>
      <c r="F20" s="52">
        <f t="shared" si="10"/>
        <v>0</v>
      </c>
      <c r="G20" s="52">
        <f t="shared" si="10"/>
        <v>0</v>
      </c>
      <c r="H20" s="52">
        <f t="shared" si="10"/>
        <v>0</v>
      </c>
      <c r="I20" s="52">
        <f t="shared" si="10"/>
        <v>0</v>
      </c>
      <c r="J20" s="52">
        <f t="shared" si="10"/>
        <v>0</v>
      </c>
      <c r="K20" s="52">
        <f t="shared" si="10"/>
        <v>0</v>
      </c>
      <c r="L20" s="52">
        <f t="shared" si="10"/>
        <v>0</v>
      </c>
      <c r="M20" s="52">
        <f t="shared" si="10"/>
        <v>0</v>
      </c>
      <c r="N20" s="52">
        <f t="shared" si="10"/>
        <v>0</v>
      </c>
      <c r="O20" s="52">
        <f t="shared" si="10"/>
        <v>0</v>
      </c>
      <c r="P20" s="52">
        <f t="shared" si="10"/>
        <v>0</v>
      </c>
      <c r="Q20" s="52">
        <f t="shared" si="10"/>
        <v>0</v>
      </c>
      <c r="R20" s="52">
        <f t="shared" si="10"/>
        <v>0</v>
      </c>
      <c r="S20" s="52">
        <f t="shared" si="10"/>
        <v>0</v>
      </c>
      <c r="T20" s="52">
        <f t="shared" si="10"/>
        <v>0</v>
      </c>
      <c r="U20" s="52">
        <f t="shared" si="10"/>
        <v>0</v>
      </c>
      <c r="V20" s="52">
        <f t="shared" si="10"/>
        <v>0</v>
      </c>
      <c r="W20" s="52">
        <f t="shared" si="10"/>
        <v>0</v>
      </c>
      <c r="X20" s="52">
        <f t="shared" si="10"/>
        <v>0</v>
      </c>
      <c r="Y20" s="52">
        <f t="shared" si="10"/>
        <v>0</v>
      </c>
      <c r="Z20" s="52">
        <f t="shared" si="10"/>
        <v>0</v>
      </c>
      <c r="AA20" s="52">
        <f t="shared" si="10"/>
        <v>0</v>
      </c>
      <c r="AB20" s="52">
        <f t="shared" si="10"/>
        <v>0</v>
      </c>
      <c r="AC20" s="52">
        <f t="shared" si="10"/>
        <v>0</v>
      </c>
      <c r="AD20" s="52">
        <f t="shared" si="10"/>
        <v>0</v>
      </c>
      <c r="AE20" s="52">
        <f t="shared" si="10"/>
        <v>0</v>
      </c>
      <c r="AF20" s="52">
        <f t="shared" si="10"/>
        <v>0</v>
      </c>
      <c r="AG20" s="52">
        <f t="shared" si="10"/>
        <v>0</v>
      </c>
      <c r="AH20" s="52">
        <f t="shared" si="10"/>
        <v>0</v>
      </c>
      <c r="AI20" s="52">
        <f t="shared" si="10"/>
        <v>0</v>
      </c>
      <c r="AJ20" s="52">
        <f t="shared" si="10"/>
        <v>0</v>
      </c>
      <c r="AK20" s="52">
        <f t="shared" si="10"/>
        <v>0</v>
      </c>
      <c r="AL20" s="52">
        <f t="shared" si="10"/>
        <v>0</v>
      </c>
      <c r="AM20" s="52">
        <f t="shared" si="10"/>
        <v>0</v>
      </c>
      <c r="AN20" s="52">
        <f t="shared" si="10"/>
        <v>0</v>
      </c>
      <c r="AO20" s="52">
        <f t="shared" si="10"/>
        <v>0</v>
      </c>
      <c r="AP20" s="52">
        <f t="shared" si="10"/>
        <v>0</v>
      </c>
      <c r="AQ20" s="52">
        <f t="shared" si="10"/>
        <v>0</v>
      </c>
      <c r="AR20" s="52">
        <f t="shared" si="10"/>
        <v>0</v>
      </c>
      <c r="AS20" s="52">
        <f t="shared" si="10"/>
        <v>0</v>
      </c>
      <c r="AT20" s="52">
        <f t="shared" si="10"/>
        <v>0</v>
      </c>
      <c r="AU20" s="52">
        <f t="shared" si="10"/>
        <v>0</v>
      </c>
      <c r="AV20" s="52">
        <f t="shared" si="10"/>
        <v>0</v>
      </c>
      <c r="AW20" s="52">
        <f t="shared" si="10"/>
        <v>0</v>
      </c>
      <c r="AX20" s="52">
        <f t="shared" si="10"/>
        <v>0</v>
      </c>
      <c r="AY20" s="52">
        <f t="shared" si="10"/>
        <v>0</v>
      </c>
      <c r="AZ20" s="52">
        <f t="shared" ref="AZ20:BK20" si="11">+AZ11/AZ14</f>
        <v>0</v>
      </c>
      <c r="BA20" s="52">
        <f t="shared" si="11"/>
        <v>0</v>
      </c>
      <c r="BB20" s="52">
        <f t="shared" si="11"/>
        <v>0</v>
      </c>
      <c r="BC20" s="52">
        <f t="shared" si="11"/>
        <v>0</v>
      </c>
      <c r="BD20" s="52">
        <f t="shared" si="11"/>
        <v>0</v>
      </c>
      <c r="BE20" s="52">
        <f t="shared" si="11"/>
        <v>0</v>
      </c>
      <c r="BF20" s="52">
        <f t="shared" si="11"/>
        <v>0</v>
      </c>
      <c r="BG20" s="52">
        <f t="shared" si="11"/>
        <v>0</v>
      </c>
      <c r="BH20" s="52">
        <f t="shared" si="11"/>
        <v>0</v>
      </c>
      <c r="BI20" s="52">
        <f t="shared" si="11"/>
        <v>0</v>
      </c>
      <c r="BJ20" s="52">
        <f t="shared" si="11"/>
        <v>0</v>
      </c>
      <c r="BK20" s="52">
        <f t="shared" si="11"/>
        <v>0</v>
      </c>
      <c r="BL20" s="52">
        <f t="shared" si="7"/>
        <v>0</v>
      </c>
    </row>
    <row r="21" spans="1:64" x14ac:dyDescent="0.2">
      <c r="A21" s="46">
        <f t="shared" si="2"/>
        <v>14</v>
      </c>
      <c r="B21" s="42" t="s">
        <v>573</v>
      </c>
      <c r="C21" s="51">
        <f t="shared" ref="C21:AY21" si="12">+C12/C14</f>
        <v>0.51714688901964412</v>
      </c>
      <c r="D21" s="51">
        <f t="shared" si="12"/>
        <v>0.50196531297447633</v>
      </c>
      <c r="E21" s="51">
        <f t="shared" si="12"/>
        <v>0.50740441152382976</v>
      </c>
      <c r="F21" s="51">
        <f t="shared" si="12"/>
        <v>0.50839420011331649</v>
      </c>
      <c r="G21" s="51">
        <f t="shared" si="12"/>
        <v>0.5063407051582931</v>
      </c>
      <c r="H21" s="51">
        <f t="shared" si="12"/>
        <v>0.50638126790978533</v>
      </c>
      <c r="I21" s="51">
        <f t="shared" si="12"/>
        <v>0.52300192171844684</v>
      </c>
      <c r="J21" s="51">
        <f t="shared" si="12"/>
        <v>0.51714426731864938</v>
      </c>
      <c r="K21" s="51">
        <f t="shared" si="12"/>
        <v>0.51572084970536136</v>
      </c>
      <c r="L21" s="51">
        <f t="shared" si="12"/>
        <v>0.51481965376368932</v>
      </c>
      <c r="M21" s="51">
        <f t="shared" si="12"/>
        <v>0.51132748321616517</v>
      </c>
      <c r="N21" s="51">
        <f t="shared" si="12"/>
        <v>0.51545564134360866</v>
      </c>
      <c r="O21" s="51">
        <f t="shared" si="12"/>
        <v>0.46615823451953126</v>
      </c>
      <c r="P21" s="51">
        <f t="shared" si="12"/>
        <v>0.47463168129205502</v>
      </c>
      <c r="Q21" s="51">
        <f t="shared" si="12"/>
        <v>0.47964928061361056</v>
      </c>
      <c r="R21" s="51">
        <f t="shared" si="12"/>
        <v>0.4875652620803142</v>
      </c>
      <c r="S21" s="51">
        <f t="shared" si="12"/>
        <v>0.49416145142905354</v>
      </c>
      <c r="T21" s="51">
        <f t="shared" si="12"/>
        <v>0.49329025287397638</v>
      </c>
      <c r="U21" s="51">
        <f t="shared" si="12"/>
        <v>0.49406726320379152</v>
      </c>
      <c r="V21" s="51">
        <f t="shared" si="12"/>
        <v>0.4904538742821325</v>
      </c>
      <c r="W21" s="51">
        <f t="shared" si="12"/>
        <v>0.48559078902026226</v>
      </c>
      <c r="X21" s="51">
        <f t="shared" si="12"/>
        <v>0.48678506595385723</v>
      </c>
      <c r="Y21" s="51">
        <f t="shared" si="12"/>
        <v>0.4824497811783186</v>
      </c>
      <c r="Z21" s="51">
        <f t="shared" si="12"/>
        <v>0.4967340440078542</v>
      </c>
      <c r="AA21" s="51">
        <f t="shared" si="12"/>
        <v>0.4848065673733829</v>
      </c>
      <c r="AB21" s="51">
        <f t="shared" si="12"/>
        <v>0.50277916166968972</v>
      </c>
      <c r="AC21" s="51">
        <f t="shared" si="12"/>
        <v>0.51098707844890301</v>
      </c>
      <c r="AD21" s="51">
        <f t="shared" si="12"/>
        <v>0.51268881112243814</v>
      </c>
      <c r="AE21" s="51">
        <f t="shared" si="12"/>
        <v>0.50987231676351952</v>
      </c>
      <c r="AF21" s="51">
        <f t="shared" si="12"/>
        <v>0.51015162858822982</v>
      </c>
      <c r="AG21" s="51">
        <f t="shared" si="12"/>
        <v>0.50990411366375543</v>
      </c>
      <c r="AH21" s="51">
        <f t="shared" si="12"/>
        <v>0.50381308594768603</v>
      </c>
      <c r="AI21" s="51">
        <f t="shared" si="12"/>
        <v>0.4765936143918259</v>
      </c>
      <c r="AJ21" s="51">
        <f t="shared" si="12"/>
        <v>0.50351799645075479</v>
      </c>
      <c r="AK21" s="51">
        <f t="shared" si="12"/>
        <v>0.49945623039320231</v>
      </c>
      <c r="AL21" s="51">
        <f t="shared" si="12"/>
        <v>0.48792170527188922</v>
      </c>
      <c r="AM21" s="51">
        <f t="shared" si="12"/>
        <v>0.49105290711325239</v>
      </c>
      <c r="AN21" s="51">
        <f t="shared" si="12"/>
        <v>0.47143279049973913</v>
      </c>
      <c r="AO21" s="51">
        <f t="shared" si="12"/>
        <v>0.46854773097085428</v>
      </c>
      <c r="AP21" s="51">
        <f t="shared" si="12"/>
        <v>0.4785066071659822</v>
      </c>
      <c r="AQ21" s="51">
        <f t="shared" si="12"/>
        <v>0.48268428933291957</v>
      </c>
      <c r="AR21" s="51">
        <f t="shared" si="12"/>
        <v>0.48191838211738031</v>
      </c>
      <c r="AS21" s="51">
        <f t="shared" si="12"/>
        <v>0.47574364508215161</v>
      </c>
      <c r="AT21" s="51">
        <f t="shared" si="12"/>
        <v>0.46381650576449068</v>
      </c>
      <c r="AU21" s="51">
        <f t="shared" si="12"/>
        <v>0.45135853312270346</v>
      </c>
      <c r="AV21" s="51">
        <f t="shared" si="12"/>
        <v>0.43854781357850486</v>
      </c>
      <c r="AW21" s="51">
        <f t="shared" si="12"/>
        <v>0.44372401555999391</v>
      </c>
      <c r="AX21" s="51">
        <f t="shared" si="12"/>
        <v>0.44327899401924259</v>
      </c>
      <c r="AY21" s="51">
        <f t="shared" si="12"/>
        <v>0.42952612295759707</v>
      </c>
      <c r="AZ21" s="51">
        <f t="shared" ref="AZ21:BK21" si="13">+AZ12/AZ14</f>
        <v>0.44700401353742664</v>
      </c>
      <c r="BA21" s="51">
        <f t="shared" si="13"/>
        <v>0.44363396132670552</v>
      </c>
      <c r="BB21" s="51">
        <f t="shared" si="13"/>
        <v>0.44933470849489993</v>
      </c>
      <c r="BC21" s="51">
        <f t="shared" si="13"/>
        <v>0.45628035784232157</v>
      </c>
      <c r="BD21" s="51">
        <f t="shared" si="13"/>
        <v>0.44991669783721228</v>
      </c>
      <c r="BE21" s="51">
        <f t="shared" si="13"/>
        <v>0.48551854502888125</v>
      </c>
      <c r="BF21" s="51">
        <f t="shared" si="13"/>
        <v>0.48361896333786791</v>
      </c>
      <c r="BG21" s="51">
        <f t="shared" si="13"/>
        <v>0.47771795733890093</v>
      </c>
      <c r="BH21" s="51">
        <f t="shared" si="13"/>
        <v>0.46609914037500694</v>
      </c>
      <c r="BI21" s="51">
        <f t="shared" si="13"/>
        <v>0.46177714634557476</v>
      </c>
      <c r="BJ21" s="51">
        <f t="shared" si="13"/>
        <v>0.44538064586263837</v>
      </c>
      <c r="BK21" s="51">
        <f t="shared" si="13"/>
        <v>0.462775456612178</v>
      </c>
      <c r="BL21" s="51">
        <f>((AY21/2)+SUM(AZ21:BJ21)+(BK21/2))/12</f>
        <v>0.45936941059269354</v>
      </c>
    </row>
    <row r="22" spans="1:64" ht="13.5" thickBot="1" x14ac:dyDescent="0.25">
      <c r="A22" s="46">
        <f t="shared" si="2"/>
        <v>15</v>
      </c>
      <c r="C22" s="53">
        <v>1</v>
      </c>
      <c r="D22" s="53">
        <f t="shared" ref="D22:AY22" si="14">SUM(D18:D21)</f>
        <v>0.99999999999999989</v>
      </c>
      <c r="E22" s="53">
        <f t="shared" si="14"/>
        <v>1</v>
      </c>
      <c r="F22" s="53">
        <f t="shared" si="14"/>
        <v>1</v>
      </c>
      <c r="G22" s="53">
        <f t="shared" si="14"/>
        <v>1</v>
      </c>
      <c r="H22" s="53">
        <f t="shared" si="14"/>
        <v>1</v>
      </c>
      <c r="I22" s="53">
        <f t="shared" si="14"/>
        <v>1</v>
      </c>
      <c r="J22" s="53">
        <f t="shared" si="14"/>
        <v>0.99999999999999989</v>
      </c>
      <c r="K22" s="53">
        <f t="shared" si="14"/>
        <v>1</v>
      </c>
      <c r="L22" s="53">
        <f t="shared" si="14"/>
        <v>0.99999999999999978</v>
      </c>
      <c r="M22" s="53">
        <f t="shared" si="14"/>
        <v>0.99999999999999989</v>
      </c>
      <c r="N22" s="53">
        <f t="shared" si="14"/>
        <v>1</v>
      </c>
      <c r="O22" s="53">
        <f t="shared" si="14"/>
        <v>1</v>
      </c>
      <c r="P22" s="53">
        <f t="shared" si="14"/>
        <v>0.99999999999999989</v>
      </c>
      <c r="Q22" s="53">
        <f t="shared" si="14"/>
        <v>1</v>
      </c>
      <c r="R22" s="53">
        <f t="shared" si="14"/>
        <v>1</v>
      </c>
      <c r="S22" s="53">
        <f t="shared" si="14"/>
        <v>1</v>
      </c>
      <c r="T22" s="53">
        <f t="shared" si="14"/>
        <v>1.0000000000000002</v>
      </c>
      <c r="U22" s="53">
        <f t="shared" si="14"/>
        <v>0.99999999999999978</v>
      </c>
      <c r="V22" s="53">
        <f t="shared" si="14"/>
        <v>1</v>
      </c>
      <c r="W22" s="53">
        <f t="shared" si="14"/>
        <v>1</v>
      </c>
      <c r="X22" s="53">
        <f t="shared" si="14"/>
        <v>1</v>
      </c>
      <c r="Y22" s="53">
        <f t="shared" si="14"/>
        <v>0.99999999999999989</v>
      </c>
      <c r="Z22" s="53">
        <f t="shared" si="14"/>
        <v>1.0000000000000002</v>
      </c>
      <c r="AA22" s="53">
        <f t="shared" si="14"/>
        <v>1</v>
      </c>
      <c r="AB22" s="53">
        <f t="shared" si="14"/>
        <v>1</v>
      </c>
      <c r="AC22" s="53">
        <f t="shared" si="14"/>
        <v>1</v>
      </c>
      <c r="AD22" s="53">
        <f t="shared" si="14"/>
        <v>1</v>
      </c>
      <c r="AE22" s="53">
        <f t="shared" si="14"/>
        <v>1</v>
      </c>
      <c r="AF22" s="53">
        <f t="shared" si="14"/>
        <v>0.99999999999999989</v>
      </c>
      <c r="AG22" s="53">
        <f t="shared" si="14"/>
        <v>1</v>
      </c>
      <c r="AH22" s="53">
        <f t="shared" si="14"/>
        <v>0.99999999999999989</v>
      </c>
      <c r="AI22" s="53">
        <f t="shared" si="14"/>
        <v>1</v>
      </c>
      <c r="AJ22" s="53">
        <f t="shared" si="14"/>
        <v>1</v>
      </c>
      <c r="AK22" s="53">
        <f t="shared" si="14"/>
        <v>1</v>
      </c>
      <c r="AL22" s="53">
        <f t="shared" si="14"/>
        <v>1</v>
      </c>
      <c r="AM22" s="53">
        <f t="shared" si="14"/>
        <v>1</v>
      </c>
      <c r="AN22" s="53">
        <f t="shared" si="14"/>
        <v>1</v>
      </c>
      <c r="AO22" s="53">
        <f t="shared" si="14"/>
        <v>1</v>
      </c>
      <c r="AP22" s="53">
        <f t="shared" si="14"/>
        <v>1</v>
      </c>
      <c r="AQ22" s="53">
        <f t="shared" si="14"/>
        <v>1</v>
      </c>
      <c r="AR22" s="53">
        <f t="shared" si="14"/>
        <v>1</v>
      </c>
      <c r="AS22" s="53">
        <f t="shared" si="14"/>
        <v>1</v>
      </c>
      <c r="AT22" s="53">
        <f t="shared" si="14"/>
        <v>1</v>
      </c>
      <c r="AU22" s="53">
        <f t="shared" si="14"/>
        <v>1</v>
      </c>
      <c r="AV22" s="53">
        <f t="shared" si="14"/>
        <v>1</v>
      </c>
      <c r="AW22" s="53">
        <f t="shared" si="14"/>
        <v>1</v>
      </c>
      <c r="AX22" s="53">
        <f t="shared" si="14"/>
        <v>1</v>
      </c>
      <c r="AY22" s="53">
        <f t="shared" si="14"/>
        <v>1</v>
      </c>
      <c r="AZ22" s="53">
        <f t="shared" ref="AZ22:BK22" si="15">SUM(AZ18:AZ21)</f>
        <v>1</v>
      </c>
      <c r="BA22" s="53">
        <f t="shared" si="15"/>
        <v>1</v>
      </c>
      <c r="BB22" s="53">
        <f t="shared" si="15"/>
        <v>1</v>
      </c>
      <c r="BC22" s="53">
        <f t="shared" si="15"/>
        <v>0.99999999999999989</v>
      </c>
      <c r="BD22" s="53">
        <f t="shared" si="15"/>
        <v>1</v>
      </c>
      <c r="BE22" s="53">
        <f t="shared" si="15"/>
        <v>0.99999999999999989</v>
      </c>
      <c r="BF22" s="53">
        <f t="shared" si="15"/>
        <v>1</v>
      </c>
      <c r="BG22" s="53">
        <f t="shared" si="15"/>
        <v>1</v>
      </c>
      <c r="BH22" s="53">
        <f t="shared" si="15"/>
        <v>1</v>
      </c>
      <c r="BI22" s="53">
        <f t="shared" si="15"/>
        <v>0.99999999999999989</v>
      </c>
      <c r="BJ22" s="53">
        <f t="shared" si="15"/>
        <v>0.99999999999999989</v>
      </c>
      <c r="BK22" s="53">
        <f t="shared" si="15"/>
        <v>1</v>
      </c>
      <c r="BL22" s="53">
        <f t="shared" si="7"/>
        <v>1</v>
      </c>
    </row>
    <row r="23" spans="1:64" ht="13.5" thickTop="1" x14ac:dyDescent="0.2">
      <c r="A23" s="46">
        <f t="shared" si="2"/>
        <v>16</v>
      </c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60"/>
    </row>
    <row r="24" spans="1:64" x14ac:dyDescent="0.2">
      <c r="A24" s="46">
        <f t="shared" si="2"/>
        <v>17</v>
      </c>
      <c r="B24" s="47" t="s">
        <v>574</v>
      </c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60"/>
    </row>
    <row r="25" spans="1:64" x14ac:dyDescent="0.2">
      <c r="A25" s="46">
        <f t="shared" si="2"/>
        <v>18</v>
      </c>
      <c r="B25" s="42" t="s">
        <v>572</v>
      </c>
      <c r="C25" s="54">
        <f>+'2018 OR'!AO22</f>
        <v>6.0690000000000001E-2</v>
      </c>
      <c r="D25" s="54">
        <f>+'2018 OR'!AP22</f>
        <v>6.0690000000000001E-2</v>
      </c>
      <c r="E25" s="54">
        <f>+'2018 OR'!AQ22</f>
        <v>6.0690000000000001E-2</v>
      </c>
      <c r="F25" s="54">
        <f>+'2018 OR'!AR22</f>
        <v>6.0690000000000001E-2</v>
      </c>
      <c r="G25" s="54">
        <f>+'2018 OR'!AS22</f>
        <v>6.0690000000000001E-2</v>
      </c>
      <c r="H25" s="54">
        <f>+'2018 OR'!AT22</f>
        <v>6.0690000000000001E-2</v>
      </c>
      <c r="I25" s="54">
        <f>+'2018 OR'!AU22</f>
        <v>6.1519999999999998E-2</v>
      </c>
      <c r="J25" s="54">
        <f>+'2018 OR'!AV22</f>
        <v>6.1519999999999998E-2</v>
      </c>
      <c r="K25" s="54">
        <f>+'2018 OR'!AW22</f>
        <v>6.1519999999999998E-2</v>
      </c>
      <c r="L25" s="54">
        <f>+'2018 OR'!AX22</f>
        <v>6.1519999999999998E-2</v>
      </c>
      <c r="M25" s="54">
        <f>+'2018 OR'!AY22</f>
        <v>6.1519999999999998E-2</v>
      </c>
      <c r="N25" s="54">
        <f>+'2018 OR'!AZ22</f>
        <v>6.1519999999999998E-2</v>
      </c>
      <c r="O25" s="54">
        <f>+'2018 OR'!BA22</f>
        <v>6.1519999999999998E-2</v>
      </c>
      <c r="P25" s="54">
        <f>+'2018 OR'!BB22</f>
        <v>6.1519999999999998E-2</v>
      </c>
      <c r="Q25" s="54">
        <f>+'2018 OR'!BC22</f>
        <v>6.1519999999999998E-2</v>
      </c>
      <c r="R25" s="54">
        <f>+'2018 OR'!BD22</f>
        <v>6.1519999999999998E-2</v>
      </c>
      <c r="S25" s="54">
        <f>+'2018 OR'!BE22</f>
        <v>6.1519999999999998E-2</v>
      </c>
      <c r="T25" s="54">
        <f>+'2018 OR'!BF22</f>
        <v>6.1519999999999998E-2</v>
      </c>
      <c r="U25" s="54">
        <f>+'2018 OR'!BG22</f>
        <v>6.1519999999999998E-2</v>
      </c>
      <c r="V25" s="54">
        <f>+'2018 OR'!BH22</f>
        <v>6.1519999999999998E-2</v>
      </c>
      <c r="W25" s="54">
        <f>+'2018 OR'!BI22</f>
        <v>6.1519999999999998E-2</v>
      </c>
      <c r="X25" s="54">
        <f>+'2018 OR'!BJ22</f>
        <v>6.1519999999999998E-2</v>
      </c>
      <c r="Y25" s="54">
        <f>+'2018 OR'!BK22</f>
        <v>6.1519999999999998E-2</v>
      </c>
      <c r="Z25" s="54">
        <f>+'2018 OR'!BL22</f>
        <v>6.1519999999999998E-2</v>
      </c>
      <c r="AA25" s="111">
        <f>+'2018 OR'!BM22</f>
        <v>5.5109999999999999E-2</v>
      </c>
      <c r="AB25" s="111">
        <f>+'2018 OR'!BN22</f>
        <v>5.5109999999999999E-2</v>
      </c>
      <c r="AC25" s="111">
        <f>+'2018 OR'!BO22</f>
        <v>5.5109999999999999E-2</v>
      </c>
      <c r="AD25" s="111">
        <f>+'2018 OR'!BP22</f>
        <v>5.5109999999999999E-2</v>
      </c>
      <c r="AE25" s="111">
        <f>+'2018 OR'!BQ22</f>
        <v>5.5109999999999999E-2</v>
      </c>
      <c r="AF25" s="111">
        <f>+'2018 OR'!BR22</f>
        <v>5.5109999999999999E-2</v>
      </c>
      <c r="AG25" s="111">
        <f>+'2018 OR'!BS22</f>
        <v>5.5109999999999999E-2</v>
      </c>
      <c r="AH25" s="111">
        <f>+'2018 OR'!BT22</f>
        <v>5.5109999999999999E-2</v>
      </c>
      <c r="AI25" s="111">
        <f>+'2018 OR'!BU22</f>
        <v>5.4190000000000002E-2</v>
      </c>
      <c r="AJ25" s="111">
        <f>+'2018 OR'!BV22</f>
        <v>5.1839999999999997E-2</v>
      </c>
      <c r="AK25" s="111">
        <f>+'2018 OR'!BW22</f>
        <v>5.1839999999999997E-2</v>
      </c>
      <c r="AL25" s="111">
        <f>+'2018 OR'!BX22</f>
        <v>5.1839999999999997E-2</v>
      </c>
      <c r="AM25" s="111">
        <f>+'2018 OR'!BY22</f>
        <v>5.1839999999999997E-2</v>
      </c>
      <c r="AN25" s="111">
        <f>+'2018 OR'!BZ22</f>
        <v>5.1830000000000001E-2</v>
      </c>
      <c r="AO25" s="111">
        <f>+'2018 OR'!CA22</f>
        <v>5.1830000000000001E-2</v>
      </c>
      <c r="AP25" s="111">
        <f>+'2018 OR'!CB22</f>
        <v>5.126E-2</v>
      </c>
      <c r="AQ25" s="111">
        <f>+'2018 OR'!CC22</f>
        <v>5.126E-2</v>
      </c>
      <c r="AR25" s="111">
        <f>+'2018 OR'!CD22</f>
        <v>5.126E-2</v>
      </c>
      <c r="AS25" s="111">
        <f>+'2018 OR'!CE22</f>
        <v>5.126E-2</v>
      </c>
      <c r="AT25" s="111">
        <f>+'2018 OR'!CF22</f>
        <v>5.126E-2</v>
      </c>
      <c r="AU25" s="111">
        <f>+'2018 OR'!CG22</f>
        <v>5.126E-2</v>
      </c>
      <c r="AV25" s="111">
        <f>+'2018 OR'!CH22</f>
        <v>5.0659999999999997E-2</v>
      </c>
      <c r="AW25" s="111">
        <f>+'2018 OR'!CI22</f>
        <v>5.0659999999999997E-2</v>
      </c>
      <c r="AX25" s="111">
        <f>+'2018 OR'!CJ22</f>
        <v>5.0659999999999997E-2</v>
      </c>
      <c r="AY25" s="111">
        <f>+'2018 OR'!CK22</f>
        <v>5.3789999999999998E-2</v>
      </c>
      <c r="AZ25" s="111">
        <f>'2019 OR'!CL22</f>
        <v>5.3789999999999998E-2</v>
      </c>
      <c r="BA25" s="111">
        <f>'2019 OR'!CM22</f>
        <v>5.3789999999999998E-2</v>
      </c>
      <c r="BB25" s="111">
        <f>'2019 OR'!CN22</f>
        <v>5.3789999999999998E-2</v>
      </c>
      <c r="BC25" s="111">
        <f>'2019 OR'!CO22</f>
        <v>5.3789999999999998E-2</v>
      </c>
      <c r="BD25" s="111">
        <f>'2019 OR'!CP22</f>
        <v>5.3789999999999998E-2</v>
      </c>
      <c r="BE25" s="111">
        <f>'2019 OR'!CQ22</f>
        <v>5.1110000000000003E-2</v>
      </c>
      <c r="BF25" s="111">
        <f>'2019 OR'!CR22</f>
        <v>5.1110000000000003E-2</v>
      </c>
      <c r="BG25" s="111">
        <f>'2019 OR'!CS22</f>
        <v>5.1119999999999999E-2</v>
      </c>
      <c r="BH25" s="111">
        <f>'2019 OR'!CT22</f>
        <v>5.0610000000000002E-2</v>
      </c>
      <c r="BI25" s="111">
        <f>'2019 OR'!CU22</f>
        <v>5.0610000000000002E-2</v>
      </c>
      <c r="BJ25" s="111">
        <f>'2019 OR'!CV22</f>
        <v>5.0610000000000002E-2</v>
      </c>
      <c r="BK25" s="111">
        <f>'2019 OR'!CW22</f>
        <v>4.999E-2</v>
      </c>
      <c r="BL25" s="119">
        <f t="shared" ref="BL25:BL28" si="16">((AY25/2)+SUM(AZ25:BJ25)+(BK25/2))/12</f>
        <v>5.2167499999999999E-2</v>
      </c>
    </row>
    <row r="26" spans="1:64" x14ac:dyDescent="0.2">
      <c r="A26" s="46">
        <f t="shared" si="2"/>
        <v>19</v>
      </c>
      <c r="B26" s="42" t="s">
        <v>1295</v>
      </c>
      <c r="C26" s="85">
        <v>2.8999999999999998E-3</v>
      </c>
      <c r="D26" s="85">
        <v>3.0100000000000001E-3</v>
      </c>
      <c r="E26" s="85">
        <v>3.1700000000000001E-3</v>
      </c>
      <c r="F26" s="85">
        <v>3.3E-3</v>
      </c>
      <c r="G26" s="85">
        <v>3.4099999999999998E-3</v>
      </c>
      <c r="H26" s="85">
        <v>3.5000000000000001E-3</v>
      </c>
      <c r="I26" s="85">
        <v>3.3999999999999998E-3</v>
      </c>
      <c r="J26" s="85">
        <v>3.3999999999999998E-3</v>
      </c>
      <c r="K26" s="85">
        <v>3.5100000000000001E-3</v>
      </c>
      <c r="L26" s="85">
        <v>3.5899999999999999E-3</v>
      </c>
      <c r="M26" s="85">
        <v>3.7000000000000002E-3</v>
      </c>
      <c r="N26" s="85">
        <v>3.8400000000000001E-3</v>
      </c>
      <c r="O26" s="85">
        <v>4.0099999999999997E-3</v>
      </c>
      <c r="P26" s="85">
        <v>4.2199999999999998E-3</v>
      </c>
      <c r="Q26" s="85">
        <v>4.47E-3</v>
      </c>
      <c r="R26" s="85">
        <v>4.7400000000000003E-3</v>
      </c>
      <c r="S26" s="85">
        <v>4.9699999999999996E-3</v>
      </c>
      <c r="T26" s="85">
        <v>5.3200000000000001E-3</v>
      </c>
      <c r="U26" s="85">
        <v>5.4900000000000001E-3</v>
      </c>
      <c r="V26" s="85">
        <v>5.7299999999999999E-3</v>
      </c>
      <c r="W26" s="85">
        <v>6.0099999999999997E-3</v>
      </c>
      <c r="X26" s="85">
        <v>6.28E-3</v>
      </c>
      <c r="Y26" s="85">
        <v>6.6400000000000001E-3</v>
      </c>
      <c r="Z26" s="85">
        <v>6.9499999999999996E-3</v>
      </c>
      <c r="AA26" s="85">
        <v>7.2199999999999999E-3</v>
      </c>
      <c r="AB26" s="85">
        <v>7.3699999999999998E-3</v>
      </c>
      <c r="AC26" s="85">
        <v>7.4000000000000003E-3</v>
      </c>
      <c r="AD26" s="85">
        <v>7.3899999999999999E-3</v>
      </c>
      <c r="AE26" s="85">
        <v>7.3699999999999998E-3</v>
      </c>
      <c r="AF26" s="85">
        <v>7.3800000000000003E-3</v>
      </c>
      <c r="AG26" s="85">
        <v>7.4200000000000004E-3</v>
      </c>
      <c r="AH26" s="85">
        <v>7.4599999999999996E-3</v>
      </c>
      <c r="AI26" s="85">
        <v>7.7099999999999998E-3</v>
      </c>
      <c r="AJ26" s="85">
        <v>8.1700000000000002E-3</v>
      </c>
      <c r="AK26" s="85">
        <v>8.6400000000000001E-3</v>
      </c>
      <c r="AL26" s="85">
        <v>9.5300000000000003E-3</v>
      </c>
      <c r="AM26" s="85">
        <v>1.176E-2</v>
      </c>
      <c r="AN26" s="85">
        <v>1.77E-2</v>
      </c>
      <c r="AO26" s="85">
        <v>1.8800000000000001E-2</v>
      </c>
      <c r="AP26" s="85">
        <v>2.0400000000000001E-2</v>
      </c>
      <c r="AQ26" s="85">
        <v>2.0400000000000001E-2</v>
      </c>
      <c r="AR26" s="85">
        <v>2.0400000000000001E-2</v>
      </c>
      <c r="AS26" s="85">
        <v>2.1299999999999999E-2</v>
      </c>
      <c r="AT26" s="85">
        <v>2.1600000000000001E-2</v>
      </c>
      <c r="AU26" s="85">
        <v>2.1399999999999999E-2</v>
      </c>
      <c r="AV26" s="85">
        <v>2.1860000000000001E-2</v>
      </c>
      <c r="AW26" s="85">
        <v>2.3900000000000001E-2</v>
      </c>
      <c r="AX26" s="85">
        <v>2.5000000000000001E-2</v>
      </c>
      <c r="AY26" s="85">
        <v>2.81E-2</v>
      </c>
      <c r="AZ26" s="85">
        <v>2.9360000000000001E-2</v>
      </c>
      <c r="BA26" s="85">
        <v>2.7640000000000001E-2</v>
      </c>
      <c r="BB26" s="85">
        <v>2.699E-2</v>
      </c>
      <c r="BC26" s="85">
        <v>2.691E-2</v>
      </c>
      <c r="BD26" s="85">
        <v>2.673E-2</v>
      </c>
      <c r="BE26" s="85">
        <v>2.598E-2</v>
      </c>
      <c r="BF26" s="85">
        <f>AVERAGE(0.0254,0.0229)</f>
        <v>2.4149999999999998E-2</v>
      </c>
      <c r="BG26" s="85">
        <v>2.2550000000000001E-2</v>
      </c>
      <c r="BH26" s="85">
        <v>2.2700000000000001E-2</v>
      </c>
      <c r="BI26" s="85">
        <v>2.0330000000000001E-2</v>
      </c>
      <c r="BJ26" s="85">
        <v>1.8100000000000002E-2</v>
      </c>
      <c r="BK26" s="85">
        <v>1.891E-2</v>
      </c>
      <c r="BL26" s="119">
        <f t="shared" si="16"/>
        <v>2.457875E-2</v>
      </c>
    </row>
    <row r="27" spans="1:64" x14ac:dyDescent="0.2">
      <c r="A27" s="46">
        <f t="shared" si="2"/>
        <v>20</v>
      </c>
      <c r="B27" s="42" t="s">
        <v>568</v>
      </c>
      <c r="C27" s="85">
        <v>0</v>
      </c>
      <c r="D27" s="85">
        <v>0</v>
      </c>
      <c r="E27" s="85">
        <v>0</v>
      </c>
      <c r="F27" s="85">
        <v>0</v>
      </c>
      <c r="G27" s="85">
        <v>0</v>
      </c>
      <c r="H27" s="85">
        <v>0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85">
        <v>0</v>
      </c>
      <c r="AC27" s="85">
        <v>0</v>
      </c>
      <c r="AD27" s="85">
        <v>0</v>
      </c>
      <c r="AE27" s="85">
        <v>0</v>
      </c>
      <c r="AF27" s="85">
        <v>0</v>
      </c>
      <c r="AG27" s="85">
        <v>0</v>
      </c>
      <c r="AH27" s="85">
        <v>0</v>
      </c>
      <c r="AI27" s="85">
        <v>0</v>
      </c>
      <c r="AJ27" s="85">
        <v>0</v>
      </c>
      <c r="AK27" s="85">
        <v>0</v>
      </c>
      <c r="AL27" s="85">
        <v>0</v>
      </c>
      <c r="AM27" s="85">
        <v>0</v>
      </c>
      <c r="AN27" s="85">
        <v>0</v>
      </c>
      <c r="AO27" s="85">
        <v>0</v>
      </c>
      <c r="AP27" s="85">
        <v>0</v>
      </c>
      <c r="AQ27" s="85">
        <v>0</v>
      </c>
      <c r="AR27" s="85">
        <v>0</v>
      </c>
      <c r="AS27" s="85">
        <v>0</v>
      </c>
      <c r="AT27" s="85">
        <v>0</v>
      </c>
      <c r="AU27" s="85">
        <v>0</v>
      </c>
      <c r="AV27" s="85">
        <v>0</v>
      </c>
      <c r="AW27" s="85">
        <v>0</v>
      </c>
      <c r="AX27" s="85">
        <v>0</v>
      </c>
      <c r="AY27" s="85">
        <v>0</v>
      </c>
      <c r="AZ27" s="85">
        <v>0</v>
      </c>
      <c r="BA27" s="85">
        <v>0</v>
      </c>
      <c r="BB27" s="85">
        <v>0</v>
      </c>
      <c r="BC27" s="85">
        <v>0</v>
      </c>
      <c r="BD27" s="85">
        <v>0</v>
      </c>
      <c r="BE27" s="85">
        <v>0</v>
      </c>
      <c r="BF27" s="85">
        <v>0</v>
      </c>
      <c r="BG27" s="85">
        <v>0</v>
      </c>
      <c r="BH27" s="85">
        <v>0</v>
      </c>
      <c r="BI27" s="85">
        <v>0</v>
      </c>
      <c r="BJ27" s="85">
        <v>0</v>
      </c>
      <c r="BK27" s="85">
        <v>0</v>
      </c>
      <c r="BL27" s="119">
        <f t="shared" si="16"/>
        <v>0</v>
      </c>
    </row>
    <row r="28" spans="1:64" x14ac:dyDescent="0.2">
      <c r="A28" s="46">
        <f t="shared" si="2"/>
        <v>21</v>
      </c>
      <c r="B28" s="42" t="s">
        <v>573</v>
      </c>
      <c r="C28" s="85">
        <v>0.10100000000000001</v>
      </c>
      <c r="D28" s="85">
        <v>0.10100000000000001</v>
      </c>
      <c r="E28" s="85">
        <v>0.10100000000000001</v>
      </c>
      <c r="F28" s="85">
        <v>0.10100000000000001</v>
      </c>
      <c r="G28" s="85">
        <v>0.10100000000000001</v>
      </c>
      <c r="H28" s="85">
        <v>0.10100000000000001</v>
      </c>
      <c r="I28" s="85">
        <v>0.10100000000000001</v>
      </c>
      <c r="J28" s="85">
        <v>0.10100000000000001</v>
      </c>
      <c r="K28" s="85">
        <v>0.10100000000000001</v>
      </c>
      <c r="L28" s="85">
        <v>0.10100000000000001</v>
      </c>
      <c r="M28" s="85">
        <v>0.10100000000000001</v>
      </c>
      <c r="N28" s="85">
        <v>0.10100000000000001</v>
      </c>
      <c r="O28" s="85">
        <v>0.10100000000000001</v>
      </c>
      <c r="P28" s="85">
        <v>0.10100000000000001</v>
      </c>
      <c r="Q28" s="85">
        <v>0.10100000000000001</v>
      </c>
      <c r="R28" s="85">
        <v>0.10100000000000001</v>
      </c>
      <c r="S28" s="85">
        <v>0.10100000000000001</v>
      </c>
      <c r="T28" s="85">
        <v>0.10100000000000001</v>
      </c>
      <c r="U28" s="85">
        <v>0.10100000000000001</v>
      </c>
      <c r="V28" s="85">
        <v>0.10100000000000001</v>
      </c>
      <c r="W28" s="85">
        <v>0.10100000000000001</v>
      </c>
      <c r="X28" s="85">
        <v>0.10100000000000001</v>
      </c>
      <c r="Y28" s="85">
        <v>0.10100000000000001</v>
      </c>
      <c r="Z28" s="85">
        <v>0.10100000000000001</v>
      </c>
      <c r="AA28" s="85">
        <v>0.10100000000000001</v>
      </c>
      <c r="AB28" s="85">
        <v>0.10100000000000001</v>
      </c>
      <c r="AC28" s="85">
        <v>0.10100000000000001</v>
      </c>
      <c r="AD28" s="85">
        <v>0.10100000000000001</v>
      </c>
      <c r="AE28" s="85">
        <v>0.10100000000000001</v>
      </c>
      <c r="AF28" s="85">
        <v>0.10100000000000001</v>
      </c>
      <c r="AG28" s="85">
        <v>0.10100000000000001</v>
      </c>
      <c r="AH28" s="85">
        <v>0.10100000000000001</v>
      </c>
      <c r="AI28" s="85">
        <v>0.10100000000000001</v>
      </c>
      <c r="AJ28" s="85">
        <v>0.10100000000000001</v>
      </c>
      <c r="AK28" s="85">
        <v>0.10100000000000001</v>
      </c>
      <c r="AL28" s="85">
        <v>0.10100000000000001</v>
      </c>
      <c r="AM28" s="85">
        <v>0.10100000000000001</v>
      </c>
      <c r="AN28" s="85">
        <v>0.10100000000000001</v>
      </c>
      <c r="AO28" s="85">
        <v>0.10100000000000001</v>
      </c>
      <c r="AP28" s="85">
        <v>0.10100000000000001</v>
      </c>
      <c r="AQ28" s="85">
        <v>0.10100000000000001</v>
      </c>
      <c r="AR28" s="85">
        <v>0.10100000000000001</v>
      </c>
      <c r="AS28" s="85">
        <v>0.10100000000000001</v>
      </c>
      <c r="AT28" s="85">
        <v>0.10100000000000001</v>
      </c>
      <c r="AU28" s="85">
        <v>0.10100000000000001</v>
      </c>
      <c r="AV28" s="85">
        <v>0.10100000000000001</v>
      </c>
      <c r="AW28" s="85">
        <v>0.10100000000000001</v>
      </c>
      <c r="AX28" s="85">
        <v>0.10100000000000001</v>
      </c>
      <c r="AY28" s="85">
        <v>0.10100000000000001</v>
      </c>
      <c r="AZ28" s="85">
        <f>AY28</f>
        <v>0.10100000000000001</v>
      </c>
      <c r="BA28" s="85">
        <f>AZ28</f>
        <v>0.10100000000000001</v>
      </c>
      <c r="BB28" s="85">
        <f>BA28</f>
        <v>0.10100000000000001</v>
      </c>
      <c r="BC28" s="85">
        <f t="shared" ref="BC28:BI28" si="17">BB28</f>
        <v>0.10100000000000001</v>
      </c>
      <c r="BD28" s="85">
        <f t="shared" si="17"/>
        <v>0.10100000000000001</v>
      </c>
      <c r="BE28" s="85">
        <f t="shared" si="17"/>
        <v>0.10100000000000001</v>
      </c>
      <c r="BF28" s="85">
        <f t="shared" si="17"/>
        <v>0.10100000000000001</v>
      </c>
      <c r="BG28" s="85">
        <f t="shared" si="17"/>
        <v>0.10100000000000001</v>
      </c>
      <c r="BH28" s="85">
        <f t="shared" si="17"/>
        <v>0.10100000000000001</v>
      </c>
      <c r="BI28" s="85">
        <f t="shared" si="17"/>
        <v>0.10100000000000001</v>
      </c>
      <c r="BJ28" s="85">
        <v>9.4E-2</v>
      </c>
      <c r="BK28" s="85">
        <f>BJ28</f>
        <v>9.4E-2</v>
      </c>
      <c r="BL28" s="119">
        <f t="shared" si="16"/>
        <v>0.10012500000000001</v>
      </c>
    </row>
    <row r="29" spans="1:64" x14ac:dyDescent="0.2">
      <c r="A29" s="46">
        <f t="shared" si="2"/>
        <v>22</v>
      </c>
    </row>
    <row r="30" spans="1:64" x14ac:dyDescent="0.2">
      <c r="A30" s="46">
        <f t="shared" si="2"/>
        <v>23</v>
      </c>
    </row>
    <row r="31" spans="1:64" x14ac:dyDescent="0.2">
      <c r="A31" s="46">
        <f t="shared" si="2"/>
        <v>24</v>
      </c>
      <c r="B31" s="47" t="s">
        <v>575</v>
      </c>
    </row>
    <row r="32" spans="1:64" x14ac:dyDescent="0.2">
      <c r="A32" s="46">
        <f t="shared" si="2"/>
        <v>25</v>
      </c>
      <c r="B32" s="42" t="s">
        <v>572</v>
      </c>
      <c r="C32" s="55">
        <v>3.3300000000000003E-2</v>
      </c>
      <c r="D32" s="56">
        <f t="shared" ref="D32:AX35" si="18">ROUND((+D25*D18),4)</f>
        <v>2.9899999999999999E-2</v>
      </c>
      <c r="E32" s="56">
        <f t="shared" si="18"/>
        <v>2.9600000000000001E-2</v>
      </c>
      <c r="F32" s="56">
        <f t="shared" si="18"/>
        <v>2.9499999999999998E-2</v>
      </c>
      <c r="G32" s="56">
        <f t="shared" si="18"/>
        <v>2.98E-2</v>
      </c>
      <c r="H32" s="56">
        <f t="shared" si="18"/>
        <v>2.98E-2</v>
      </c>
      <c r="I32" s="56">
        <f t="shared" si="18"/>
        <v>2.9100000000000001E-2</v>
      </c>
      <c r="J32" s="56">
        <f t="shared" si="18"/>
        <v>2.9499999999999998E-2</v>
      </c>
      <c r="K32" s="56">
        <f t="shared" si="18"/>
        <v>2.9499999999999998E-2</v>
      </c>
      <c r="L32" s="56">
        <f t="shared" si="18"/>
        <v>2.9499999999999998E-2</v>
      </c>
      <c r="M32" s="56">
        <f t="shared" si="18"/>
        <v>2.9700000000000001E-2</v>
      </c>
      <c r="N32" s="56">
        <f t="shared" si="18"/>
        <v>2.93E-2</v>
      </c>
      <c r="O32" s="56">
        <f t="shared" si="18"/>
        <v>2.6200000000000001E-2</v>
      </c>
      <c r="P32" s="56">
        <f t="shared" si="18"/>
        <v>2.64E-2</v>
      </c>
      <c r="Q32" s="56">
        <f t="shared" si="18"/>
        <v>2.6200000000000001E-2</v>
      </c>
      <c r="R32" s="56">
        <f t="shared" si="18"/>
        <v>2.6200000000000001E-2</v>
      </c>
      <c r="S32" s="56">
        <f t="shared" si="18"/>
        <v>2.69E-2</v>
      </c>
      <c r="T32" s="56">
        <f t="shared" si="18"/>
        <v>2.6800000000000001E-2</v>
      </c>
      <c r="U32" s="56">
        <f t="shared" si="18"/>
        <v>2.6700000000000002E-2</v>
      </c>
      <c r="V32" s="56">
        <f t="shared" si="18"/>
        <v>2.7199999999999998E-2</v>
      </c>
      <c r="W32" s="56">
        <f t="shared" si="18"/>
        <v>2.7E-2</v>
      </c>
      <c r="X32" s="56">
        <f t="shared" si="18"/>
        <v>2.7199999999999998E-2</v>
      </c>
      <c r="Y32" s="56">
        <f t="shared" si="18"/>
        <v>2.7400000000000001E-2</v>
      </c>
      <c r="Z32" s="56">
        <f t="shared" si="18"/>
        <v>2.53E-2</v>
      </c>
      <c r="AA32" s="56">
        <f t="shared" si="18"/>
        <v>2.63E-2</v>
      </c>
      <c r="AB32" s="56">
        <f t="shared" si="18"/>
        <v>2.7E-2</v>
      </c>
      <c r="AC32" s="56">
        <f t="shared" si="18"/>
        <v>2.69E-2</v>
      </c>
      <c r="AD32" s="56">
        <f t="shared" si="18"/>
        <v>2.69E-2</v>
      </c>
      <c r="AE32" s="56">
        <f t="shared" si="18"/>
        <v>2.7E-2</v>
      </c>
      <c r="AF32" s="56">
        <f t="shared" si="18"/>
        <v>2.7E-2</v>
      </c>
      <c r="AG32" s="56">
        <f t="shared" si="18"/>
        <v>2.7E-2</v>
      </c>
      <c r="AH32" s="56">
        <f t="shared" si="18"/>
        <v>2.7300000000000001E-2</v>
      </c>
      <c r="AI32" s="56">
        <f t="shared" si="18"/>
        <v>2.5499999999999998E-2</v>
      </c>
      <c r="AJ32" s="56">
        <f t="shared" si="18"/>
        <v>2.5700000000000001E-2</v>
      </c>
      <c r="AK32" s="56">
        <f t="shared" si="18"/>
        <v>2.5899999999999999E-2</v>
      </c>
      <c r="AL32" s="56">
        <f t="shared" si="18"/>
        <v>2.4899999999999999E-2</v>
      </c>
      <c r="AM32" s="56">
        <f t="shared" si="18"/>
        <v>2.4500000000000001E-2</v>
      </c>
      <c r="AN32" s="56">
        <f t="shared" si="18"/>
        <v>2.6599999999999999E-2</v>
      </c>
      <c r="AO32" s="56">
        <f t="shared" si="18"/>
        <v>2.5899999999999999E-2</v>
      </c>
      <c r="AP32" s="56">
        <f t="shared" si="18"/>
        <v>2.5100000000000001E-2</v>
      </c>
      <c r="AQ32" s="56">
        <f t="shared" si="18"/>
        <v>2.5600000000000001E-2</v>
      </c>
      <c r="AR32" s="56">
        <f t="shared" si="18"/>
        <v>2.5600000000000001E-2</v>
      </c>
      <c r="AS32" s="56">
        <f t="shared" si="18"/>
        <v>2.53E-2</v>
      </c>
      <c r="AT32" s="56">
        <f t="shared" si="18"/>
        <v>2.53E-2</v>
      </c>
      <c r="AU32" s="56">
        <f t="shared" si="18"/>
        <v>2.47E-2</v>
      </c>
      <c r="AV32" s="56">
        <f t="shared" si="18"/>
        <v>2.53E-2</v>
      </c>
      <c r="AW32" s="56">
        <f t="shared" si="18"/>
        <v>2.4400000000000002E-2</v>
      </c>
      <c r="AX32" s="56">
        <f t="shared" si="18"/>
        <v>2.4E-2</v>
      </c>
      <c r="AY32" s="56">
        <f>ROUND((+AY25*AY18),4)</f>
        <v>2.3699999999999999E-2</v>
      </c>
      <c r="AZ32" s="56">
        <f t="shared" ref="AZ32:BK32" si="19">ROUND((+AZ25*AZ18),4)</f>
        <v>2.4E-2</v>
      </c>
      <c r="BA32" s="56">
        <f t="shared" si="19"/>
        <v>2.3599999999999999E-2</v>
      </c>
      <c r="BB32" s="56">
        <f t="shared" si="19"/>
        <v>2.3900000000000001E-2</v>
      </c>
      <c r="BC32" s="56">
        <f t="shared" si="19"/>
        <v>2.41E-2</v>
      </c>
      <c r="BD32" s="56">
        <f t="shared" si="19"/>
        <v>2.4299999999999999E-2</v>
      </c>
      <c r="BE32" s="56">
        <f t="shared" si="19"/>
        <v>2.63E-2</v>
      </c>
      <c r="BF32" s="56">
        <f t="shared" si="19"/>
        <v>2.64E-2</v>
      </c>
      <c r="BG32" s="56">
        <f t="shared" si="19"/>
        <v>2.6700000000000002E-2</v>
      </c>
      <c r="BH32" s="56">
        <f t="shared" si="19"/>
        <v>2.5700000000000001E-2</v>
      </c>
      <c r="BI32" s="56">
        <f t="shared" si="19"/>
        <v>2.53E-2</v>
      </c>
      <c r="BJ32" s="56">
        <f t="shared" si="19"/>
        <v>2.4400000000000002E-2</v>
      </c>
      <c r="BK32" s="56">
        <f t="shared" si="19"/>
        <v>2.3900000000000001E-2</v>
      </c>
      <c r="BL32" s="119">
        <f t="shared" ref="BL32:BL36" si="20">((AY32/2)+SUM(AZ32:BJ32)+(BK32/2))/12</f>
        <v>2.4874999999999998E-2</v>
      </c>
    </row>
    <row r="33" spans="1:64" x14ac:dyDescent="0.2">
      <c r="A33" s="46">
        <f t="shared" si="2"/>
        <v>26</v>
      </c>
      <c r="B33" s="42" t="s">
        <v>1295</v>
      </c>
      <c r="C33" s="55">
        <v>4.0000000000000002E-4</v>
      </c>
      <c r="D33" s="56">
        <f t="shared" si="18"/>
        <v>0</v>
      </c>
      <c r="E33" s="56">
        <f t="shared" si="18"/>
        <v>0</v>
      </c>
      <c r="F33" s="56">
        <f t="shared" si="18"/>
        <v>0</v>
      </c>
      <c r="G33" s="56">
        <f t="shared" si="18"/>
        <v>0</v>
      </c>
      <c r="H33" s="56">
        <f t="shared" si="18"/>
        <v>0</v>
      </c>
      <c r="I33" s="56">
        <f t="shared" si="18"/>
        <v>0</v>
      </c>
      <c r="J33" s="56">
        <f t="shared" si="18"/>
        <v>0</v>
      </c>
      <c r="K33" s="56">
        <f t="shared" si="18"/>
        <v>0</v>
      </c>
      <c r="L33" s="56">
        <f t="shared" si="18"/>
        <v>0</v>
      </c>
      <c r="M33" s="56">
        <f t="shared" si="18"/>
        <v>0</v>
      </c>
      <c r="N33" s="56">
        <f t="shared" si="18"/>
        <v>0</v>
      </c>
      <c r="O33" s="56">
        <f t="shared" si="18"/>
        <v>4.0000000000000002E-4</v>
      </c>
      <c r="P33" s="56">
        <f t="shared" si="18"/>
        <v>4.0000000000000002E-4</v>
      </c>
      <c r="Q33" s="56">
        <f t="shared" si="18"/>
        <v>4.0000000000000002E-4</v>
      </c>
      <c r="R33" s="56">
        <f t="shared" si="18"/>
        <v>4.0000000000000002E-4</v>
      </c>
      <c r="S33" s="56">
        <f t="shared" si="18"/>
        <v>2.9999999999999997E-4</v>
      </c>
      <c r="T33" s="56">
        <f t="shared" si="18"/>
        <v>4.0000000000000002E-4</v>
      </c>
      <c r="U33" s="56">
        <f t="shared" si="18"/>
        <v>4.0000000000000002E-4</v>
      </c>
      <c r="V33" s="56">
        <f t="shared" si="18"/>
        <v>4.0000000000000002E-4</v>
      </c>
      <c r="W33" s="56">
        <f t="shared" si="18"/>
        <v>5.0000000000000001E-4</v>
      </c>
      <c r="X33" s="56">
        <f t="shared" si="18"/>
        <v>4.0000000000000002E-4</v>
      </c>
      <c r="Y33" s="56">
        <f t="shared" si="18"/>
        <v>5.0000000000000001E-4</v>
      </c>
      <c r="Z33" s="56">
        <f t="shared" si="18"/>
        <v>5.9999999999999995E-4</v>
      </c>
      <c r="AA33" s="56">
        <f t="shared" si="18"/>
        <v>2.9999999999999997E-4</v>
      </c>
      <c r="AB33" s="56">
        <f t="shared" si="18"/>
        <v>1E-4</v>
      </c>
      <c r="AC33" s="56">
        <f t="shared" si="18"/>
        <v>0</v>
      </c>
      <c r="AD33" s="56">
        <f t="shared" si="18"/>
        <v>0</v>
      </c>
      <c r="AE33" s="56">
        <f t="shared" si="18"/>
        <v>0</v>
      </c>
      <c r="AF33" s="56">
        <f t="shared" si="18"/>
        <v>0</v>
      </c>
      <c r="AG33" s="56">
        <f t="shared" si="18"/>
        <v>0</v>
      </c>
      <c r="AH33" s="56">
        <f t="shared" si="18"/>
        <v>0</v>
      </c>
      <c r="AI33" s="56">
        <f t="shared" si="18"/>
        <v>4.0000000000000002E-4</v>
      </c>
      <c r="AJ33" s="56">
        <f t="shared" si="18"/>
        <v>0</v>
      </c>
      <c r="AK33" s="56">
        <f t="shared" si="18"/>
        <v>0</v>
      </c>
      <c r="AL33" s="56">
        <f t="shared" si="18"/>
        <v>2.9999999999999997E-4</v>
      </c>
      <c r="AM33" s="56">
        <f t="shared" si="18"/>
        <v>4.0000000000000002E-4</v>
      </c>
      <c r="AN33" s="56">
        <f t="shared" si="18"/>
        <v>2.9999999999999997E-4</v>
      </c>
      <c r="AO33" s="56">
        <f t="shared" si="18"/>
        <v>5.9999999999999995E-4</v>
      </c>
      <c r="AP33" s="56">
        <f t="shared" si="18"/>
        <v>6.9999999999999999E-4</v>
      </c>
      <c r="AQ33" s="56">
        <f t="shared" si="18"/>
        <v>4.0000000000000002E-4</v>
      </c>
      <c r="AR33" s="56">
        <f t="shared" si="18"/>
        <v>4.0000000000000002E-4</v>
      </c>
      <c r="AS33" s="56">
        <f t="shared" si="18"/>
        <v>5.9999999999999995E-4</v>
      </c>
      <c r="AT33" s="56">
        <f t="shared" si="18"/>
        <v>8.9999999999999998E-4</v>
      </c>
      <c r="AU33" s="56">
        <f t="shared" si="18"/>
        <v>1.4E-3</v>
      </c>
      <c r="AV33" s="56">
        <f t="shared" si="18"/>
        <v>1.2999999999999999E-3</v>
      </c>
      <c r="AW33" s="56">
        <f t="shared" si="18"/>
        <v>1.8E-3</v>
      </c>
      <c r="AX33" s="56">
        <f t="shared" si="18"/>
        <v>2.0999999999999999E-3</v>
      </c>
      <c r="AY33" s="56">
        <f>ROUND((+AY26*AY19),4)</f>
        <v>3.5999999999999999E-3</v>
      </c>
      <c r="AZ33" s="56">
        <f t="shared" ref="AZ33:BK33" si="21">ROUND((+AZ26*AZ19),4)</f>
        <v>3.0999999999999999E-3</v>
      </c>
      <c r="BA33" s="56">
        <f t="shared" si="21"/>
        <v>3.2000000000000002E-3</v>
      </c>
      <c r="BB33" s="56">
        <f t="shared" si="21"/>
        <v>2.8999999999999998E-3</v>
      </c>
      <c r="BC33" s="56">
        <f t="shared" si="21"/>
        <v>2.5999999999999999E-3</v>
      </c>
      <c r="BD33" s="56">
        <f t="shared" si="21"/>
        <v>2.5999999999999999E-3</v>
      </c>
      <c r="BE33" s="56">
        <f t="shared" si="21"/>
        <v>0</v>
      </c>
      <c r="BF33" s="56">
        <f>ROUND((+BF26*BF19),4)</f>
        <v>0</v>
      </c>
      <c r="BG33" s="56">
        <f t="shared" si="21"/>
        <v>0</v>
      </c>
      <c r="BH33" s="56">
        <f t="shared" si="21"/>
        <v>5.9999999999999995E-4</v>
      </c>
      <c r="BI33" s="56">
        <f t="shared" si="21"/>
        <v>8.0000000000000004E-4</v>
      </c>
      <c r="BJ33" s="56">
        <f t="shared" si="21"/>
        <v>1.2999999999999999E-3</v>
      </c>
      <c r="BK33" s="56">
        <f t="shared" si="21"/>
        <v>1.1000000000000001E-3</v>
      </c>
      <c r="BL33" s="57">
        <f t="shared" si="20"/>
        <v>1.6208333333333329E-3</v>
      </c>
    </row>
    <row r="34" spans="1:64" x14ac:dyDescent="0.2">
      <c r="A34" s="46">
        <f t="shared" si="2"/>
        <v>27</v>
      </c>
      <c r="B34" s="42" t="s">
        <v>568</v>
      </c>
      <c r="C34" s="55">
        <v>0</v>
      </c>
      <c r="D34" s="56">
        <f t="shared" si="18"/>
        <v>0</v>
      </c>
      <c r="E34" s="56">
        <f t="shared" si="18"/>
        <v>0</v>
      </c>
      <c r="F34" s="56">
        <f t="shared" si="18"/>
        <v>0</v>
      </c>
      <c r="G34" s="56">
        <f t="shared" si="18"/>
        <v>0</v>
      </c>
      <c r="H34" s="56">
        <f t="shared" si="18"/>
        <v>0</v>
      </c>
      <c r="I34" s="56">
        <f t="shared" si="18"/>
        <v>0</v>
      </c>
      <c r="J34" s="56">
        <f t="shared" si="18"/>
        <v>0</v>
      </c>
      <c r="K34" s="56">
        <f t="shared" si="18"/>
        <v>0</v>
      </c>
      <c r="L34" s="56">
        <f t="shared" si="18"/>
        <v>0</v>
      </c>
      <c r="M34" s="56">
        <f t="shared" si="18"/>
        <v>0</v>
      </c>
      <c r="N34" s="56">
        <f t="shared" si="18"/>
        <v>0</v>
      </c>
      <c r="O34" s="56">
        <f t="shared" si="18"/>
        <v>0</v>
      </c>
      <c r="P34" s="56">
        <f t="shared" si="18"/>
        <v>0</v>
      </c>
      <c r="Q34" s="56">
        <f t="shared" si="18"/>
        <v>0</v>
      </c>
      <c r="R34" s="56">
        <f t="shared" si="18"/>
        <v>0</v>
      </c>
      <c r="S34" s="56">
        <f t="shared" si="18"/>
        <v>0</v>
      </c>
      <c r="T34" s="56">
        <f t="shared" si="18"/>
        <v>0</v>
      </c>
      <c r="U34" s="56">
        <f t="shared" si="18"/>
        <v>0</v>
      </c>
      <c r="V34" s="56">
        <f t="shared" si="18"/>
        <v>0</v>
      </c>
      <c r="W34" s="56">
        <f t="shared" si="18"/>
        <v>0</v>
      </c>
      <c r="X34" s="56">
        <f t="shared" si="18"/>
        <v>0</v>
      </c>
      <c r="Y34" s="56">
        <f t="shared" si="18"/>
        <v>0</v>
      </c>
      <c r="Z34" s="56">
        <f t="shared" si="18"/>
        <v>0</v>
      </c>
      <c r="AA34" s="56">
        <f t="shared" si="18"/>
        <v>0</v>
      </c>
      <c r="AB34" s="56">
        <f t="shared" si="18"/>
        <v>0</v>
      </c>
      <c r="AC34" s="56">
        <f t="shared" si="18"/>
        <v>0</v>
      </c>
      <c r="AD34" s="56">
        <f t="shared" si="18"/>
        <v>0</v>
      </c>
      <c r="AE34" s="56">
        <f t="shared" si="18"/>
        <v>0</v>
      </c>
      <c r="AF34" s="56">
        <f t="shared" si="18"/>
        <v>0</v>
      </c>
      <c r="AG34" s="56">
        <f t="shared" si="18"/>
        <v>0</v>
      </c>
      <c r="AH34" s="56">
        <f t="shared" si="18"/>
        <v>0</v>
      </c>
      <c r="AI34" s="56">
        <f t="shared" si="18"/>
        <v>0</v>
      </c>
      <c r="AJ34" s="56">
        <f t="shared" si="18"/>
        <v>0</v>
      </c>
      <c r="AK34" s="56">
        <f t="shared" si="18"/>
        <v>0</v>
      </c>
      <c r="AL34" s="56">
        <f t="shared" si="18"/>
        <v>0</v>
      </c>
      <c r="AM34" s="56">
        <f t="shared" si="18"/>
        <v>0</v>
      </c>
      <c r="AN34" s="56">
        <f t="shared" si="18"/>
        <v>0</v>
      </c>
      <c r="AO34" s="56">
        <f t="shared" si="18"/>
        <v>0</v>
      </c>
      <c r="AP34" s="56">
        <f t="shared" si="18"/>
        <v>0</v>
      </c>
      <c r="AQ34" s="56">
        <f t="shared" si="18"/>
        <v>0</v>
      </c>
      <c r="AR34" s="56">
        <f t="shared" si="18"/>
        <v>0</v>
      </c>
      <c r="AS34" s="56">
        <f t="shared" si="18"/>
        <v>0</v>
      </c>
      <c r="AT34" s="56">
        <f t="shared" si="18"/>
        <v>0</v>
      </c>
      <c r="AU34" s="56">
        <f t="shared" si="18"/>
        <v>0</v>
      </c>
      <c r="AV34" s="56">
        <f t="shared" si="18"/>
        <v>0</v>
      </c>
      <c r="AW34" s="56">
        <f t="shared" si="18"/>
        <v>0</v>
      </c>
      <c r="AX34" s="56">
        <f t="shared" si="18"/>
        <v>0</v>
      </c>
      <c r="AY34" s="56">
        <f>ROUND((+AY27*AY20),4)</f>
        <v>0</v>
      </c>
      <c r="AZ34" s="56">
        <f t="shared" ref="AZ34:BK34" si="22">ROUND((+AZ27*AZ20),4)</f>
        <v>0</v>
      </c>
      <c r="BA34" s="56">
        <f t="shared" si="22"/>
        <v>0</v>
      </c>
      <c r="BB34" s="56">
        <f t="shared" si="22"/>
        <v>0</v>
      </c>
      <c r="BC34" s="56">
        <f t="shared" si="22"/>
        <v>0</v>
      </c>
      <c r="BD34" s="56">
        <f t="shared" si="22"/>
        <v>0</v>
      </c>
      <c r="BE34" s="56">
        <f t="shared" si="22"/>
        <v>0</v>
      </c>
      <c r="BF34" s="56">
        <f t="shared" si="22"/>
        <v>0</v>
      </c>
      <c r="BG34" s="56">
        <f t="shared" si="22"/>
        <v>0</v>
      </c>
      <c r="BH34" s="56">
        <f t="shared" si="22"/>
        <v>0</v>
      </c>
      <c r="BI34" s="56">
        <f t="shared" si="22"/>
        <v>0</v>
      </c>
      <c r="BJ34" s="56">
        <f t="shared" si="22"/>
        <v>0</v>
      </c>
      <c r="BK34" s="56">
        <f t="shared" si="22"/>
        <v>0</v>
      </c>
      <c r="BL34" s="57">
        <f t="shared" si="20"/>
        <v>0</v>
      </c>
    </row>
    <row r="35" spans="1:64" x14ac:dyDescent="0.2">
      <c r="A35" s="46">
        <f t="shared" si="2"/>
        <v>28</v>
      </c>
      <c r="B35" s="42" t="s">
        <v>573</v>
      </c>
      <c r="C35" s="58">
        <v>4.1399999999999999E-2</v>
      </c>
      <c r="D35" s="58">
        <f t="shared" si="18"/>
        <v>5.0700000000000002E-2</v>
      </c>
      <c r="E35" s="58">
        <f t="shared" si="18"/>
        <v>5.1200000000000002E-2</v>
      </c>
      <c r="F35" s="58">
        <f t="shared" si="18"/>
        <v>5.1299999999999998E-2</v>
      </c>
      <c r="G35" s="58">
        <f t="shared" si="18"/>
        <v>5.11E-2</v>
      </c>
      <c r="H35" s="58">
        <f t="shared" si="18"/>
        <v>5.11E-2</v>
      </c>
      <c r="I35" s="58">
        <f t="shared" si="18"/>
        <v>5.28E-2</v>
      </c>
      <c r="J35" s="58">
        <f t="shared" si="18"/>
        <v>5.2200000000000003E-2</v>
      </c>
      <c r="K35" s="58">
        <f t="shared" si="18"/>
        <v>5.21E-2</v>
      </c>
      <c r="L35" s="58">
        <f t="shared" si="18"/>
        <v>5.1999999999999998E-2</v>
      </c>
      <c r="M35" s="58">
        <f t="shared" si="18"/>
        <v>5.16E-2</v>
      </c>
      <c r="N35" s="58">
        <f t="shared" si="18"/>
        <v>5.21E-2</v>
      </c>
      <c r="O35" s="58">
        <f t="shared" si="18"/>
        <v>4.7100000000000003E-2</v>
      </c>
      <c r="P35" s="58">
        <f t="shared" si="18"/>
        <v>4.7899999999999998E-2</v>
      </c>
      <c r="Q35" s="58">
        <f t="shared" si="18"/>
        <v>4.8399999999999999E-2</v>
      </c>
      <c r="R35" s="58">
        <f t="shared" si="18"/>
        <v>4.9200000000000001E-2</v>
      </c>
      <c r="S35" s="58">
        <f t="shared" si="18"/>
        <v>4.99E-2</v>
      </c>
      <c r="T35" s="58">
        <f t="shared" si="18"/>
        <v>4.9799999999999997E-2</v>
      </c>
      <c r="U35" s="58">
        <f t="shared" si="18"/>
        <v>4.99E-2</v>
      </c>
      <c r="V35" s="58">
        <f t="shared" si="18"/>
        <v>4.9500000000000002E-2</v>
      </c>
      <c r="W35" s="58">
        <f t="shared" si="18"/>
        <v>4.9000000000000002E-2</v>
      </c>
      <c r="X35" s="58">
        <f t="shared" si="18"/>
        <v>4.9200000000000001E-2</v>
      </c>
      <c r="Y35" s="58">
        <f t="shared" si="18"/>
        <v>4.87E-2</v>
      </c>
      <c r="Z35" s="58">
        <f t="shared" si="18"/>
        <v>5.0200000000000002E-2</v>
      </c>
      <c r="AA35" s="58">
        <f t="shared" si="18"/>
        <v>4.9000000000000002E-2</v>
      </c>
      <c r="AB35" s="58">
        <f t="shared" si="18"/>
        <v>5.0799999999999998E-2</v>
      </c>
      <c r="AC35" s="58">
        <f t="shared" si="18"/>
        <v>5.16E-2</v>
      </c>
      <c r="AD35" s="58">
        <f t="shared" si="18"/>
        <v>5.1799999999999999E-2</v>
      </c>
      <c r="AE35" s="58">
        <f t="shared" si="18"/>
        <v>5.1499999999999997E-2</v>
      </c>
      <c r="AF35" s="58">
        <f t="shared" si="18"/>
        <v>5.1499999999999997E-2</v>
      </c>
      <c r="AG35" s="58">
        <f t="shared" si="18"/>
        <v>5.1499999999999997E-2</v>
      </c>
      <c r="AH35" s="58">
        <f t="shared" si="18"/>
        <v>5.0900000000000001E-2</v>
      </c>
      <c r="AI35" s="58">
        <f t="shared" si="18"/>
        <v>4.8099999999999997E-2</v>
      </c>
      <c r="AJ35" s="58">
        <f t="shared" si="18"/>
        <v>5.0900000000000001E-2</v>
      </c>
      <c r="AK35" s="58">
        <f t="shared" si="18"/>
        <v>5.04E-2</v>
      </c>
      <c r="AL35" s="58">
        <f t="shared" si="18"/>
        <v>4.9299999999999997E-2</v>
      </c>
      <c r="AM35" s="58">
        <f t="shared" si="18"/>
        <v>4.9599999999999998E-2</v>
      </c>
      <c r="AN35" s="58">
        <f t="shared" si="18"/>
        <v>4.7600000000000003E-2</v>
      </c>
      <c r="AO35" s="58">
        <f t="shared" si="18"/>
        <v>4.7300000000000002E-2</v>
      </c>
      <c r="AP35" s="58">
        <f t="shared" si="18"/>
        <v>4.8300000000000003E-2</v>
      </c>
      <c r="AQ35" s="58">
        <f t="shared" si="18"/>
        <v>4.8800000000000003E-2</v>
      </c>
      <c r="AR35" s="58">
        <f t="shared" si="18"/>
        <v>4.87E-2</v>
      </c>
      <c r="AS35" s="58">
        <f t="shared" si="18"/>
        <v>4.8099999999999997E-2</v>
      </c>
      <c r="AT35" s="58">
        <f t="shared" si="18"/>
        <v>4.6800000000000001E-2</v>
      </c>
      <c r="AU35" s="58">
        <f t="shared" si="18"/>
        <v>4.5600000000000002E-2</v>
      </c>
      <c r="AV35" s="58">
        <f t="shared" si="18"/>
        <v>4.4299999999999999E-2</v>
      </c>
      <c r="AW35" s="58">
        <f t="shared" si="18"/>
        <v>4.48E-2</v>
      </c>
      <c r="AX35" s="58">
        <f t="shared" si="18"/>
        <v>4.48E-2</v>
      </c>
      <c r="AY35" s="58">
        <f>ROUND((+AY28*AY21),4)</f>
        <v>4.3400000000000001E-2</v>
      </c>
      <c r="AZ35" s="58">
        <f t="shared" ref="AZ35:BK35" si="23">ROUND((+AZ28*AZ21),4)</f>
        <v>4.5100000000000001E-2</v>
      </c>
      <c r="BA35" s="58">
        <f t="shared" si="23"/>
        <v>4.48E-2</v>
      </c>
      <c r="BB35" s="58">
        <f t="shared" si="23"/>
        <v>4.5400000000000003E-2</v>
      </c>
      <c r="BC35" s="58">
        <f t="shared" si="23"/>
        <v>4.6100000000000002E-2</v>
      </c>
      <c r="BD35" s="58">
        <f t="shared" si="23"/>
        <v>4.5400000000000003E-2</v>
      </c>
      <c r="BE35" s="58">
        <f t="shared" si="23"/>
        <v>4.9000000000000002E-2</v>
      </c>
      <c r="BF35" s="58">
        <f>ROUND((+BF28*BF21),4)</f>
        <v>4.8800000000000003E-2</v>
      </c>
      <c r="BG35" s="58">
        <f t="shared" si="23"/>
        <v>4.82E-2</v>
      </c>
      <c r="BH35" s="58">
        <f t="shared" si="23"/>
        <v>4.7100000000000003E-2</v>
      </c>
      <c r="BI35" s="58">
        <f t="shared" si="23"/>
        <v>4.6600000000000003E-2</v>
      </c>
      <c r="BJ35" s="58">
        <f t="shared" si="23"/>
        <v>4.19E-2</v>
      </c>
      <c r="BK35" s="58">
        <f t="shared" si="23"/>
        <v>4.3499999999999997E-2</v>
      </c>
      <c r="BL35" s="59">
        <f t="shared" si="20"/>
        <v>4.5987500000000014E-2</v>
      </c>
    </row>
    <row r="36" spans="1:64" x14ac:dyDescent="0.2">
      <c r="A36" s="46">
        <f t="shared" si="2"/>
        <v>29</v>
      </c>
      <c r="C36" s="60">
        <v>7.51E-2</v>
      </c>
      <c r="D36" s="60">
        <f t="shared" ref="D36:AA36" si="24">SUM(D32:D35)</f>
        <v>8.0600000000000005E-2</v>
      </c>
      <c r="E36" s="60">
        <f t="shared" si="24"/>
        <v>8.0800000000000011E-2</v>
      </c>
      <c r="F36" s="60">
        <f t="shared" si="24"/>
        <v>8.0799999999999997E-2</v>
      </c>
      <c r="G36" s="60">
        <f t="shared" si="24"/>
        <v>8.09E-2</v>
      </c>
      <c r="H36" s="60">
        <f t="shared" si="24"/>
        <v>8.09E-2</v>
      </c>
      <c r="I36" s="60">
        <f t="shared" si="24"/>
        <v>8.1900000000000001E-2</v>
      </c>
      <c r="J36" s="60">
        <f t="shared" si="24"/>
        <v>8.1699999999999995E-2</v>
      </c>
      <c r="K36" s="60">
        <f t="shared" si="24"/>
        <v>8.1600000000000006E-2</v>
      </c>
      <c r="L36" s="60">
        <f t="shared" si="24"/>
        <v>8.1499999999999989E-2</v>
      </c>
      <c r="M36" s="60">
        <f t="shared" si="24"/>
        <v>8.1299999999999997E-2</v>
      </c>
      <c r="N36" s="60">
        <f t="shared" si="24"/>
        <v>8.14E-2</v>
      </c>
      <c r="O36" s="60">
        <f t="shared" si="24"/>
        <v>7.3700000000000002E-2</v>
      </c>
      <c r="P36" s="60">
        <f t="shared" si="24"/>
        <v>7.4700000000000003E-2</v>
      </c>
      <c r="Q36" s="60">
        <f t="shared" si="24"/>
        <v>7.4999999999999997E-2</v>
      </c>
      <c r="R36" s="60">
        <f t="shared" si="24"/>
        <v>7.5800000000000006E-2</v>
      </c>
      <c r="S36" s="60">
        <f t="shared" si="24"/>
        <v>7.7100000000000002E-2</v>
      </c>
      <c r="T36" s="60">
        <f t="shared" si="24"/>
        <v>7.6999999999999999E-2</v>
      </c>
      <c r="U36" s="60">
        <f t="shared" si="24"/>
        <v>7.6999999999999999E-2</v>
      </c>
      <c r="V36" s="60">
        <f t="shared" si="24"/>
        <v>7.7100000000000002E-2</v>
      </c>
      <c r="W36" s="60">
        <f t="shared" si="24"/>
        <v>7.6499999999999999E-2</v>
      </c>
      <c r="X36" s="60">
        <f t="shared" si="24"/>
        <v>7.6800000000000007E-2</v>
      </c>
      <c r="Y36" s="60">
        <f t="shared" si="24"/>
        <v>7.6600000000000001E-2</v>
      </c>
      <c r="Z36" s="60">
        <f t="shared" si="24"/>
        <v>7.6100000000000001E-2</v>
      </c>
      <c r="AA36" s="60">
        <f t="shared" si="24"/>
        <v>7.5600000000000001E-2</v>
      </c>
      <c r="AB36" s="60">
        <f t="shared" ref="AB36:AX36" si="25">SUM(AB32:AB35)</f>
        <v>7.7899999999999997E-2</v>
      </c>
      <c r="AC36" s="60">
        <f t="shared" si="25"/>
        <v>7.85E-2</v>
      </c>
      <c r="AD36" s="60">
        <f t="shared" si="25"/>
        <v>7.8699999999999992E-2</v>
      </c>
      <c r="AE36" s="60">
        <f t="shared" si="25"/>
        <v>7.85E-2</v>
      </c>
      <c r="AF36" s="60">
        <f t="shared" si="25"/>
        <v>7.85E-2</v>
      </c>
      <c r="AG36" s="60">
        <f t="shared" si="25"/>
        <v>7.85E-2</v>
      </c>
      <c r="AH36" s="60">
        <f t="shared" si="25"/>
        <v>7.8200000000000006E-2</v>
      </c>
      <c r="AI36" s="60">
        <f t="shared" si="25"/>
        <v>7.3999999999999996E-2</v>
      </c>
      <c r="AJ36" s="60">
        <f t="shared" si="25"/>
        <v>7.6600000000000001E-2</v>
      </c>
      <c r="AK36" s="60">
        <f t="shared" si="25"/>
        <v>7.6300000000000007E-2</v>
      </c>
      <c r="AL36" s="60">
        <f t="shared" si="25"/>
        <v>7.4499999999999997E-2</v>
      </c>
      <c r="AM36" s="60">
        <f t="shared" si="25"/>
        <v>7.4499999999999997E-2</v>
      </c>
      <c r="AN36" s="60">
        <f t="shared" si="25"/>
        <v>7.4500000000000011E-2</v>
      </c>
      <c r="AO36" s="60">
        <f t="shared" si="25"/>
        <v>7.3800000000000004E-2</v>
      </c>
      <c r="AP36" s="60">
        <f t="shared" si="25"/>
        <v>7.4099999999999999E-2</v>
      </c>
      <c r="AQ36" s="60">
        <f t="shared" si="25"/>
        <v>7.4800000000000005E-2</v>
      </c>
      <c r="AR36" s="60">
        <f t="shared" si="25"/>
        <v>7.4700000000000003E-2</v>
      </c>
      <c r="AS36" s="60">
        <f t="shared" si="25"/>
        <v>7.3999999999999996E-2</v>
      </c>
      <c r="AT36" s="60">
        <f t="shared" si="25"/>
        <v>7.3000000000000009E-2</v>
      </c>
      <c r="AU36" s="60">
        <f t="shared" si="25"/>
        <v>7.17E-2</v>
      </c>
      <c r="AV36" s="60">
        <f t="shared" si="25"/>
        <v>7.0899999999999991E-2</v>
      </c>
      <c r="AW36" s="60">
        <f t="shared" si="25"/>
        <v>7.1000000000000008E-2</v>
      </c>
      <c r="AX36" s="60">
        <f t="shared" si="25"/>
        <v>7.0900000000000005E-2</v>
      </c>
      <c r="AY36" s="60">
        <f>SUM(AY32:AY35)</f>
        <v>7.0699999999999999E-2</v>
      </c>
      <c r="AZ36" s="60">
        <f t="shared" ref="AZ36:BK36" si="26">SUM(AZ32:AZ35)</f>
        <v>7.22E-2</v>
      </c>
      <c r="BA36" s="60">
        <f t="shared" si="26"/>
        <v>7.1599999999999997E-2</v>
      </c>
      <c r="BB36" s="60">
        <f t="shared" si="26"/>
        <v>7.22E-2</v>
      </c>
      <c r="BC36" s="60">
        <f t="shared" si="26"/>
        <v>7.2800000000000004E-2</v>
      </c>
      <c r="BD36" s="60">
        <f t="shared" si="26"/>
        <v>7.2300000000000003E-2</v>
      </c>
      <c r="BE36" s="60">
        <f t="shared" si="26"/>
        <v>7.5300000000000006E-2</v>
      </c>
      <c r="BF36" s="60">
        <f>SUM(BF32:BF35)</f>
        <v>7.5200000000000003E-2</v>
      </c>
      <c r="BG36" s="60">
        <f t="shared" si="26"/>
        <v>7.4899999999999994E-2</v>
      </c>
      <c r="BH36" s="60">
        <f t="shared" si="26"/>
        <v>7.3400000000000007E-2</v>
      </c>
      <c r="BI36" s="60">
        <f t="shared" si="26"/>
        <v>7.2700000000000001E-2</v>
      </c>
      <c r="BJ36" s="60">
        <f t="shared" si="26"/>
        <v>6.7599999999999993E-2</v>
      </c>
      <c r="BK36" s="60">
        <f t="shared" si="26"/>
        <v>6.8500000000000005E-2</v>
      </c>
      <c r="BL36" s="60">
        <f t="shared" si="20"/>
        <v>7.248333333333333E-2</v>
      </c>
    </row>
    <row r="37" spans="1:64" x14ac:dyDescent="0.2">
      <c r="A37" s="46">
        <f t="shared" si="2"/>
        <v>30</v>
      </c>
    </row>
    <row r="38" spans="1:64" x14ac:dyDescent="0.2">
      <c r="A38" s="46">
        <f t="shared" si="2"/>
        <v>31</v>
      </c>
    </row>
    <row r="39" spans="1:64" x14ac:dyDescent="0.2">
      <c r="A39" s="46">
        <f t="shared" si="2"/>
        <v>32</v>
      </c>
      <c r="H39" s="72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</row>
    <row r="40" spans="1:64" x14ac:dyDescent="0.2">
      <c r="H40" s="72"/>
    </row>
    <row r="41" spans="1:64" x14ac:dyDescent="0.2">
      <c r="H41" s="72"/>
    </row>
    <row r="42" spans="1:64" x14ac:dyDescent="0.2">
      <c r="H42" s="72"/>
    </row>
    <row r="43" spans="1:64" x14ac:dyDescent="0.2">
      <c r="H43" s="72"/>
    </row>
    <row r="44" spans="1:64" x14ac:dyDescent="0.2">
      <c r="H44" s="72"/>
    </row>
    <row r="45" spans="1:64" x14ac:dyDescent="0.2">
      <c r="H45" s="72"/>
    </row>
    <row r="46" spans="1:64" x14ac:dyDescent="0.2">
      <c r="H46" s="72"/>
    </row>
    <row r="47" spans="1:64" x14ac:dyDescent="0.2">
      <c r="H47" s="72"/>
    </row>
    <row r="48" spans="1:64" x14ac:dyDescent="0.2">
      <c r="H48" s="72"/>
    </row>
    <row r="49" spans="8:8" x14ac:dyDescent="0.2">
      <c r="H49" s="72"/>
    </row>
    <row r="50" spans="8:8" x14ac:dyDescent="0.2">
      <c r="H50" s="72"/>
    </row>
    <row r="51" spans="8:8" x14ac:dyDescent="0.2">
      <c r="H51" s="72"/>
    </row>
  </sheetData>
  <printOptions horizontalCentered="1"/>
  <pageMargins left="0.5" right="0.5" top="0.5" bottom="0.5" header="0.25" footer="0.25"/>
  <pageSetup scale="45" orientation="landscape" r:id="rId1"/>
  <headerFooter alignWithMargins="0">
    <oddFooter>&amp;C&amp;Z&amp;F</oddFooter>
  </headerFooter>
  <colBreaks count="1" manualBreakCount="1">
    <brk id="10" max="35" man="1"/>
  </col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B1FDD56DDA664341B6966198C70E1A5B" ma:contentTypeVersion="28" ma:contentTypeDescription="" ma:contentTypeScope="" ma:versionID="2f8ef7b62bead67837f22161fa496b3f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Closed</CaseStatus>
    <OpenedDate xmlns="dc463f71-b30c-4ab2-9473-d307f9d35888">2022-04-26T07:00:00+00:00</OpenedDate>
    <SignificantOrder xmlns="dc463f71-b30c-4ab2-9473-d307f9d35888">false</SignificantOrder>
    <Date1 xmlns="dc463f71-b30c-4ab2-9473-d307f9d35888">2022-04-26T07:00:00+00:00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Northwest Natural Gas Company</CaseCompanyNames>
    <Nickname xmlns="http://schemas.microsoft.com/sharepoint/v3" xsi:nil="true"/>
    <DocketNumber xmlns="dc463f71-b30c-4ab2-9473-d307f9d35888">220298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3BCE5DB1-FB14-4E81-977E-F4C8E78C52A3}"/>
</file>

<file path=customXml/itemProps2.xml><?xml version="1.0" encoding="utf-8"?>
<ds:datastoreItem xmlns:ds="http://schemas.openxmlformats.org/officeDocument/2006/customXml" ds:itemID="{D19F71C5-E1F4-436D-9A19-37E6A6A4E9F1}"/>
</file>

<file path=customXml/itemProps3.xml><?xml version="1.0" encoding="utf-8"?>
<ds:datastoreItem xmlns:ds="http://schemas.openxmlformats.org/officeDocument/2006/customXml" ds:itemID="{F70FECE6-5FE4-46B4-9F88-67EE2C862ACB}"/>
</file>

<file path=customXml/itemProps4.xml><?xml version="1.0" encoding="utf-8"?>
<ds:datastoreItem xmlns:ds="http://schemas.openxmlformats.org/officeDocument/2006/customXml" ds:itemID="{D6BAE30B-C10C-4041-A82D-434E07B68BE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8</vt:i4>
      </vt:variant>
    </vt:vector>
  </HeadingPairs>
  <TitlesOfParts>
    <vt:vector size="21" baseType="lpstr">
      <vt:lpstr>2021 OR</vt:lpstr>
      <vt:lpstr>2021 WA</vt:lpstr>
      <vt:lpstr>2021 BS</vt:lpstr>
      <vt:lpstr>BS 3-8-22</vt:lpstr>
      <vt:lpstr>2020 OR</vt:lpstr>
      <vt:lpstr>2020 WA</vt:lpstr>
      <vt:lpstr>2020 BS</vt:lpstr>
      <vt:lpstr>2019 OR</vt:lpstr>
      <vt:lpstr>2019 WA</vt:lpstr>
      <vt:lpstr>2019 BS</vt:lpstr>
      <vt:lpstr>2018 OR</vt:lpstr>
      <vt:lpstr>2018 WA</vt:lpstr>
      <vt:lpstr>2018 Balance Sheet</vt:lpstr>
      <vt:lpstr>'2018 OR'!Print_Area</vt:lpstr>
      <vt:lpstr>'2018 WA'!Print_Area</vt:lpstr>
      <vt:lpstr>'2019 OR'!Print_Area</vt:lpstr>
      <vt:lpstr>'2019 WA'!Print_Area</vt:lpstr>
      <vt:lpstr>'2020 OR'!Print_Area</vt:lpstr>
      <vt:lpstr>'2020 WA'!Print_Area</vt:lpstr>
      <vt:lpstr>'2021 OR'!Print_Area</vt:lpstr>
      <vt:lpstr>'2021 WA'!Print_Area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Siores, Natasha</dc:creator>
  <cp:lastModifiedBy>Walker, Kyle</cp:lastModifiedBy>
  <cp:lastPrinted>2020-01-07T22:43:41Z</cp:lastPrinted>
  <dcterms:created xsi:type="dcterms:W3CDTF">2011-12-30T02:06:56Z</dcterms:created>
  <dcterms:modified xsi:type="dcterms:W3CDTF">2022-04-26T20:13:59Z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0x0101006E56B4D1795A2E4DB2F0B01679ED314A00B1FDD56DDA664341B6966198C70E1A5B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